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9F5CDEF5-85D0-9D4C-9ADA-2B91BAC84F5B}" xr6:coauthVersionLast="47" xr6:coauthVersionMax="47" xr10:uidLastSave="{00000000-0000-0000-0000-000000000000}"/>
  <bookViews>
    <workbookView xWindow="-33600" yWindow="600" windowWidth="33600" windowHeight="204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Data!$A$1:$Q$11238</definedName>
    <definedName name="_xlnm._FilterDatabase" localSheetId="9" hidden="1">Historic!$DX$3:$EE$3</definedName>
  </definedNames>
  <calcPr calcId="191029"/>
  <pivotCaches>
    <pivotCache cacheId="35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Y54" i="4"/>
  <c r="DX54" i="4"/>
  <c r="DW54" i="4"/>
  <c r="DV54" i="4"/>
  <c r="DY53" i="4"/>
  <c r="DX53" i="4"/>
  <c r="DW53" i="4"/>
  <c r="DV53" i="4"/>
  <c r="DY52" i="4"/>
  <c r="DX52" i="4"/>
  <c r="DW52" i="4"/>
  <c r="DV52" i="4"/>
  <c r="DY51" i="4"/>
  <c r="DX51" i="4"/>
  <c r="DW51" i="4"/>
  <c r="DV51" i="4"/>
  <c r="DY50" i="4"/>
  <c r="DX50" i="4"/>
  <c r="DW50" i="4"/>
  <c r="DV50" i="4"/>
  <c r="DY49" i="4"/>
  <c r="DX49" i="4"/>
  <c r="DW49" i="4"/>
  <c r="DV49" i="4"/>
  <c r="DY48" i="4"/>
  <c r="DX48" i="4"/>
  <c r="DW48" i="4"/>
  <c r="DV48" i="4"/>
  <c r="DY47" i="4"/>
  <c r="DX47" i="4"/>
  <c r="DW47" i="4"/>
  <c r="DV47" i="4"/>
  <c r="DY46" i="4"/>
  <c r="DX46" i="4"/>
  <c r="DW46" i="4"/>
  <c r="DV46" i="4"/>
  <c r="DZ45" i="4"/>
  <c r="DY45" i="4"/>
  <c r="DX45" i="4"/>
  <c r="DW45" i="4"/>
  <c r="DV45" i="4"/>
  <c r="DY44" i="4"/>
  <c r="DX44" i="4"/>
  <c r="DW44" i="4"/>
  <c r="DV44" i="4"/>
  <c r="DY43" i="4"/>
  <c r="DX43" i="4"/>
  <c r="DW43" i="4"/>
  <c r="DV43" i="4"/>
  <c r="DY42" i="4"/>
  <c r="DX42" i="4"/>
  <c r="DW42" i="4"/>
  <c r="DV42" i="4"/>
  <c r="DZ41" i="4"/>
  <c r="DY41" i="4"/>
  <c r="DX41" i="4"/>
  <c r="DW41" i="4"/>
  <c r="DV41" i="4"/>
  <c r="DZ40" i="4"/>
  <c r="DY40" i="4"/>
  <c r="DX40" i="4"/>
  <c r="DW40" i="4"/>
  <c r="DV40" i="4"/>
  <c r="DZ39" i="4"/>
  <c r="DY39" i="4"/>
  <c r="DX39" i="4"/>
  <c r="DW39" i="4"/>
  <c r="DV39" i="4"/>
  <c r="DY38" i="4"/>
  <c r="DX38" i="4"/>
  <c r="DW38" i="4"/>
  <c r="DV38" i="4"/>
  <c r="DY37" i="4"/>
  <c r="DX37" i="4"/>
  <c r="DW37" i="4"/>
  <c r="DV37" i="4"/>
  <c r="DY36" i="4"/>
  <c r="DX36" i="4"/>
  <c r="DW36" i="4"/>
  <c r="DV36" i="4"/>
  <c r="DZ35" i="4"/>
  <c r="DY35" i="4"/>
  <c r="DX35" i="4"/>
  <c r="DW35" i="4"/>
  <c r="DV35" i="4"/>
  <c r="DY34" i="4"/>
  <c r="DX34" i="4"/>
  <c r="DW34" i="4"/>
  <c r="DV34" i="4"/>
  <c r="DY33" i="4"/>
  <c r="DX33" i="4"/>
  <c r="DW33" i="4"/>
  <c r="DV33" i="4"/>
  <c r="DY32" i="4"/>
  <c r="DX32" i="4"/>
  <c r="DW32" i="4"/>
  <c r="DV32" i="4"/>
  <c r="DZ31" i="4"/>
  <c r="DY31" i="4"/>
  <c r="DX31" i="4"/>
  <c r="DW31" i="4"/>
  <c r="DV31" i="4"/>
  <c r="DZ30" i="4"/>
  <c r="DY30" i="4"/>
  <c r="DX30" i="4"/>
  <c r="DW30" i="4"/>
  <c r="DV30" i="4"/>
  <c r="DZ29" i="4"/>
  <c r="DY29" i="4"/>
  <c r="DX29" i="4"/>
  <c r="DW29" i="4"/>
  <c r="DV29" i="4"/>
  <c r="DY28" i="4"/>
  <c r="DX28" i="4"/>
  <c r="DW28" i="4"/>
  <c r="DV28" i="4"/>
  <c r="DY27" i="4"/>
  <c r="DX27" i="4"/>
  <c r="DW27" i="4"/>
  <c r="DV27" i="4"/>
  <c r="DY26" i="4"/>
  <c r="DX26" i="4"/>
  <c r="DW26" i="4"/>
  <c r="DV26" i="4"/>
  <c r="DZ25" i="4"/>
  <c r="DY25" i="4"/>
  <c r="DX25" i="4"/>
  <c r="DW25" i="4"/>
  <c r="DV25" i="4"/>
  <c r="DY24" i="4"/>
  <c r="DX24" i="4"/>
  <c r="DW24" i="4"/>
  <c r="DV24" i="4"/>
  <c r="DY23" i="4"/>
  <c r="DX23" i="4"/>
  <c r="DW23" i="4"/>
  <c r="DV23" i="4"/>
  <c r="DY22" i="4"/>
  <c r="DX22" i="4"/>
  <c r="DW22" i="4"/>
  <c r="DV22" i="4"/>
  <c r="DZ21" i="4"/>
  <c r="DY21" i="4"/>
  <c r="DX21" i="4"/>
  <c r="DW21" i="4"/>
  <c r="DV21" i="4"/>
  <c r="DZ20" i="4"/>
  <c r="DY20" i="4"/>
  <c r="DX20" i="4"/>
  <c r="DW20" i="4"/>
  <c r="DV20" i="4"/>
  <c r="DZ19" i="4"/>
  <c r="DY19" i="4"/>
  <c r="DX19" i="4"/>
  <c r="DW19" i="4"/>
  <c r="DV19" i="4"/>
  <c r="DY18" i="4"/>
  <c r="DX18" i="4"/>
  <c r="DW18" i="4"/>
  <c r="DV18" i="4"/>
  <c r="DY17" i="4"/>
  <c r="DX17" i="4"/>
  <c r="DW17" i="4"/>
  <c r="DV17" i="4"/>
  <c r="DY16" i="4"/>
  <c r="DX16" i="4"/>
  <c r="DW16" i="4"/>
  <c r="DV16" i="4"/>
  <c r="DZ15" i="4"/>
  <c r="DY15" i="4"/>
  <c r="DX15" i="4"/>
  <c r="DW15" i="4"/>
  <c r="DV15" i="4"/>
  <c r="DY14" i="4"/>
  <c r="DX14" i="4"/>
  <c r="DW14" i="4"/>
  <c r="DV14" i="4"/>
  <c r="DY13" i="4"/>
  <c r="DX13" i="4"/>
  <c r="DW13" i="4"/>
  <c r="DV13" i="4"/>
  <c r="DY12" i="4"/>
  <c r="DX12" i="4"/>
  <c r="DW12" i="4"/>
  <c r="DV12" i="4"/>
  <c r="DY11" i="4"/>
  <c r="DX11" i="4"/>
  <c r="DW11" i="4"/>
  <c r="DV11" i="4"/>
  <c r="DY10" i="4"/>
  <c r="DX10" i="4"/>
  <c r="DW10" i="4"/>
  <c r="DV10" i="4"/>
  <c r="DY9" i="4"/>
  <c r="DX9" i="4"/>
  <c r="DW9" i="4"/>
  <c r="DV9" i="4"/>
  <c r="DY8" i="4"/>
  <c r="DX8" i="4"/>
  <c r="DW8" i="4"/>
  <c r="DV8" i="4"/>
  <c r="DZ7" i="4"/>
  <c r="DY7" i="4"/>
  <c r="DX7" i="4"/>
  <c r="DW7" i="4"/>
  <c r="DV7" i="4"/>
  <c r="DY6" i="4"/>
  <c r="DX6" i="4"/>
  <c r="DW6" i="4"/>
  <c r="DV6" i="4"/>
  <c r="DY5" i="4"/>
  <c r="DX5" i="4"/>
  <c r="DW5" i="4"/>
  <c r="DV5" i="4"/>
  <c r="DY4" i="4"/>
  <c r="DX4" i="4"/>
  <c r="DW4" i="4"/>
  <c r="DV4" i="4"/>
  <c r="CH54" i="4"/>
  <c r="CG54" i="4"/>
  <c r="CF54" i="4"/>
  <c r="CD54" i="4"/>
  <c r="CC54" i="4"/>
  <c r="CB54" i="4"/>
  <c r="CA54" i="4"/>
  <c r="BZ54" i="4"/>
  <c r="BY54" i="4"/>
  <c r="BX54" i="4"/>
  <c r="BW54" i="4"/>
  <c r="BV54" i="4"/>
  <c r="BU54" i="4"/>
  <c r="BT54" i="4"/>
  <c r="BS54" i="4"/>
  <c r="BR54" i="4"/>
  <c r="BQ54" i="4"/>
  <c r="BP54" i="4"/>
  <c r="CH53" i="4"/>
  <c r="CG53" i="4"/>
  <c r="CF53" i="4"/>
  <c r="CD53" i="4"/>
  <c r="CC53" i="4"/>
  <c r="CB53" i="4"/>
  <c r="CA53" i="4"/>
  <c r="BZ53" i="4"/>
  <c r="BY53" i="4"/>
  <c r="BX53" i="4"/>
  <c r="BW53" i="4"/>
  <c r="BV53" i="4"/>
  <c r="BU53" i="4"/>
  <c r="BT53" i="4"/>
  <c r="BS53" i="4"/>
  <c r="BR53" i="4"/>
  <c r="BQ53" i="4"/>
  <c r="BP53" i="4"/>
  <c r="CH52" i="4"/>
  <c r="CG52" i="4"/>
  <c r="CF52" i="4"/>
  <c r="CD52" i="4"/>
  <c r="CC52" i="4"/>
  <c r="CB52" i="4"/>
  <c r="CA52" i="4"/>
  <c r="BZ52" i="4"/>
  <c r="BY52" i="4"/>
  <c r="BX52" i="4"/>
  <c r="BW52" i="4"/>
  <c r="BV52" i="4"/>
  <c r="BU52" i="4"/>
  <c r="BT52" i="4"/>
  <c r="BS52" i="4"/>
  <c r="BR52" i="4"/>
  <c r="BQ52" i="4"/>
  <c r="BP52" i="4"/>
  <c r="CH51" i="4"/>
  <c r="DZ51" i="4" s="1"/>
  <c r="CG51" i="4"/>
  <c r="CF51" i="4"/>
  <c r="CD51" i="4"/>
  <c r="CC51" i="4"/>
  <c r="CB51" i="4"/>
  <c r="CA51" i="4"/>
  <c r="BZ51" i="4"/>
  <c r="BY51" i="4"/>
  <c r="BX51" i="4"/>
  <c r="BW51" i="4"/>
  <c r="BV51" i="4"/>
  <c r="BU51" i="4"/>
  <c r="BT51" i="4"/>
  <c r="BS51" i="4"/>
  <c r="BR51" i="4"/>
  <c r="BQ51" i="4"/>
  <c r="BP51" i="4"/>
  <c r="CH50" i="4"/>
  <c r="CG50" i="4"/>
  <c r="CF50" i="4"/>
  <c r="CD50" i="4"/>
  <c r="CC50" i="4"/>
  <c r="CB50" i="4"/>
  <c r="CA50" i="4"/>
  <c r="BZ50" i="4"/>
  <c r="BY50" i="4"/>
  <c r="BX50" i="4"/>
  <c r="BW50" i="4"/>
  <c r="BV50" i="4"/>
  <c r="BU50" i="4"/>
  <c r="BT50" i="4"/>
  <c r="BS50" i="4"/>
  <c r="BR50" i="4"/>
  <c r="BQ50" i="4"/>
  <c r="BP50" i="4"/>
  <c r="CH49" i="4"/>
  <c r="DZ49" i="4" s="1"/>
  <c r="CG49" i="4"/>
  <c r="CF49" i="4"/>
  <c r="CD49" i="4"/>
  <c r="CC49" i="4"/>
  <c r="CB49" i="4"/>
  <c r="CA49" i="4"/>
  <c r="BZ49" i="4"/>
  <c r="BY49" i="4"/>
  <c r="BX49" i="4"/>
  <c r="BW49" i="4"/>
  <c r="BV49" i="4"/>
  <c r="BU49" i="4"/>
  <c r="BT49" i="4"/>
  <c r="BS49" i="4"/>
  <c r="BR49" i="4"/>
  <c r="BQ49" i="4"/>
  <c r="BP49" i="4"/>
  <c r="CH48" i="4"/>
  <c r="CG48" i="4"/>
  <c r="CF48" i="4"/>
  <c r="CD48" i="4"/>
  <c r="CC48" i="4"/>
  <c r="CB48" i="4"/>
  <c r="CA48" i="4"/>
  <c r="BZ48" i="4"/>
  <c r="BY48" i="4"/>
  <c r="BX48" i="4"/>
  <c r="BW48" i="4"/>
  <c r="BV48" i="4"/>
  <c r="BU48" i="4"/>
  <c r="BT48" i="4"/>
  <c r="BS48" i="4"/>
  <c r="BR48" i="4"/>
  <c r="BQ48" i="4"/>
  <c r="BP48" i="4"/>
  <c r="CH47" i="4"/>
  <c r="CG47" i="4"/>
  <c r="CF47" i="4"/>
  <c r="CD47" i="4"/>
  <c r="CC47" i="4"/>
  <c r="CB47" i="4"/>
  <c r="CA47" i="4"/>
  <c r="BZ47" i="4"/>
  <c r="BY47" i="4"/>
  <c r="BX47" i="4"/>
  <c r="BW47" i="4"/>
  <c r="BV47" i="4"/>
  <c r="BU47" i="4"/>
  <c r="BT47" i="4"/>
  <c r="BS47" i="4"/>
  <c r="BR47" i="4"/>
  <c r="BQ47" i="4"/>
  <c r="BP47" i="4"/>
  <c r="CH46" i="4"/>
  <c r="DZ46" i="4" s="1"/>
  <c r="CG46" i="4"/>
  <c r="CF46" i="4"/>
  <c r="CD46" i="4"/>
  <c r="CC46" i="4"/>
  <c r="CB46" i="4"/>
  <c r="CA46" i="4"/>
  <c r="BZ46" i="4"/>
  <c r="BY46" i="4"/>
  <c r="BX46" i="4"/>
  <c r="BW46" i="4"/>
  <c r="BV46" i="4"/>
  <c r="BU46" i="4"/>
  <c r="BT46" i="4"/>
  <c r="BS46" i="4"/>
  <c r="BR46" i="4"/>
  <c r="BQ46" i="4"/>
  <c r="BP46" i="4"/>
  <c r="CH45" i="4"/>
  <c r="CG45" i="4"/>
  <c r="CF45" i="4"/>
  <c r="CD45" i="4"/>
  <c r="CC45" i="4"/>
  <c r="CB45" i="4"/>
  <c r="CA45" i="4"/>
  <c r="BZ45" i="4"/>
  <c r="BY45" i="4"/>
  <c r="BX45" i="4"/>
  <c r="BW45" i="4"/>
  <c r="BV45" i="4"/>
  <c r="BU45" i="4"/>
  <c r="BT45" i="4"/>
  <c r="BS45" i="4"/>
  <c r="BR45" i="4"/>
  <c r="BQ45" i="4"/>
  <c r="BP45" i="4"/>
  <c r="CH44" i="4"/>
  <c r="CG44" i="4"/>
  <c r="CF44" i="4"/>
  <c r="CD44" i="4"/>
  <c r="CC44" i="4"/>
  <c r="CB44" i="4"/>
  <c r="CA44" i="4"/>
  <c r="BZ44" i="4"/>
  <c r="BY44" i="4"/>
  <c r="BX44" i="4"/>
  <c r="BW44" i="4"/>
  <c r="BV44" i="4"/>
  <c r="BU44" i="4"/>
  <c r="BT44" i="4"/>
  <c r="BS44" i="4"/>
  <c r="BR44" i="4"/>
  <c r="BQ44" i="4"/>
  <c r="BP44" i="4"/>
  <c r="CH43" i="4"/>
  <c r="CG43" i="4"/>
  <c r="CF43" i="4"/>
  <c r="CD43" i="4"/>
  <c r="CC43" i="4"/>
  <c r="CB43" i="4"/>
  <c r="CA43" i="4"/>
  <c r="BZ43" i="4"/>
  <c r="BY43" i="4"/>
  <c r="BX43" i="4"/>
  <c r="BW43" i="4"/>
  <c r="BV43" i="4"/>
  <c r="BU43" i="4"/>
  <c r="BT43" i="4"/>
  <c r="BS43" i="4"/>
  <c r="BR43" i="4"/>
  <c r="BQ43" i="4"/>
  <c r="BP43" i="4"/>
  <c r="CH42" i="4"/>
  <c r="DZ42" i="4" s="1"/>
  <c r="CG42" i="4"/>
  <c r="CF42" i="4"/>
  <c r="CD42" i="4"/>
  <c r="CC42" i="4"/>
  <c r="CB42" i="4"/>
  <c r="CA42" i="4"/>
  <c r="BZ42" i="4"/>
  <c r="BY42" i="4"/>
  <c r="BX42" i="4"/>
  <c r="BW42" i="4"/>
  <c r="BV42" i="4"/>
  <c r="BU42" i="4"/>
  <c r="BT42" i="4"/>
  <c r="BS42" i="4"/>
  <c r="BR42" i="4"/>
  <c r="BQ42" i="4"/>
  <c r="BP42" i="4"/>
  <c r="CH41" i="4"/>
  <c r="CG41" i="4"/>
  <c r="CF41" i="4"/>
  <c r="CD41" i="4"/>
  <c r="CC41" i="4"/>
  <c r="CB41" i="4"/>
  <c r="CA41" i="4"/>
  <c r="BZ41" i="4"/>
  <c r="BY41" i="4"/>
  <c r="BX41" i="4"/>
  <c r="BW41" i="4"/>
  <c r="BV41" i="4"/>
  <c r="BU41" i="4"/>
  <c r="BT41" i="4"/>
  <c r="BS41" i="4"/>
  <c r="BR41" i="4"/>
  <c r="BQ41" i="4"/>
  <c r="BP41" i="4"/>
  <c r="CH40" i="4"/>
  <c r="CG40" i="4"/>
  <c r="CF40" i="4"/>
  <c r="CD40" i="4"/>
  <c r="CC40" i="4"/>
  <c r="CB40" i="4"/>
  <c r="CA40" i="4"/>
  <c r="BZ40" i="4"/>
  <c r="BY40" i="4"/>
  <c r="BX40" i="4"/>
  <c r="BW40" i="4"/>
  <c r="BV40" i="4"/>
  <c r="BU40" i="4"/>
  <c r="BT40" i="4"/>
  <c r="BS40" i="4"/>
  <c r="BR40" i="4"/>
  <c r="BQ40" i="4"/>
  <c r="BP40" i="4"/>
  <c r="CH39" i="4"/>
  <c r="CG39" i="4"/>
  <c r="CF39" i="4"/>
  <c r="CD39" i="4"/>
  <c r="CC39" i="4"/>
  <c r="CB39" i="4"/>
  <c r="CA39" i="4"/>
  <c r="BZ39" i="4"/>
  <c r="BY39" i="4"/>
  <c r="BX39" i="4"/>
  <c r="BW39" i="4"/>
  <c r="BV39" i="4"/>
  <c r="BU39" i="4"/>
  <c r="BT39" i="4"/>
  <c r="BS39" i="4"/>
  <c r="BR39" i="4"/>
  <c r="BQ39" i="4"/>
  <c r="BP39" i="4"/>
  <c r="CH38" i="4"/>
  <c r="CG38" i="4"/>
  <c r="CF38" i="4"/>
  <c r="CD38" i="4"/>
  <c r="CC38" i="4"/>
  <c r="CB38" i="4"/>
  <c r="CA38" i="4"/>
  <c r="BZ38" i="4"/>
  <c r="BY38" i="4"/>
  <c r="BX38" i="4"/>
  <c r="BW38" i="4"/>
  <c r="BV38" i="4"/>
  <c r="BU38" i="4"/>
  <c r="BT38" i="4"/>
  <c r="BS38" i="4"/>
  <c r="BR38" i="4"/>
  <c r="BQ38" i="4"/>
  <c r="BP38" i="4"/>
  <c r="CH37" i="4"/>
  <c r="DZ37" i="4" s="1"/>
  <c r="CG37" i="4"/>
  <c r="CF37" i="4"/>
  <c r="CD37" i="4"/>
  <c r="CC37" i="4"/>
  <c r="CB37" i="4"/>
  <c r="CA37" i="4"/>
  <c r="BZ37" i="4"/>
  <c r="BY37" i="4"/>
  <c r="BX37" i="4"/>
  <c r="BW37" i="4"/>
  <c r="BV37" i="4"/>
  <c r="BU37" i="4"/>
  <c r="BT37" i="4"/>
  <c r="BS37" i="4"/>
  <c r="BR37" i="4"/>
  <c r="BQ37" i="4"/>
  <c r="BP37" i="4"/>
  <c r="CH36" i="4"/>
  <c r="DZ36" i="4" s="1"/>
  <c r="CG36" i="4"/>
  <c r="CF36" i="4"/>
  <c r="CD36" i="4"/>
  <c r="CC36" i="4"/>
  <c r="CB36" i="4"/>
  <c r="CA36" i="4"/>
  <c r="BZ36" i="4"/>
  <c r="BY36" i="4"/>
  <c r="BX36" i="4"/>
  <c r="BW36" i="4"/>
  <c r="BV36" i="4"/>
  <c r="BU36" i="4"/>
  <c r="BT36" i="4"/>
  <c r="BS36" i="4"/>
  <c r="BR36" i="4"/>
  <c r="BQ36" i="4"/>
  <c r="BP36" i="4"/>
  <c r="CH35" i="4"/>
  <c r="CG35" i="4"/>
  <c r="CF35" i="4"/>
  <c r="CD35" i="4"/>
  <c r="CC35" i="4"/>
  <c r="CB35" i="4"/>
  <c r="CA35" i="4"/>
  <c r="BZ35" i="4"/>
  <c r="BY35" i="4"/>
  <c r="BX35" i="4"/>
  <c r="BW35" i="4"/>
  <c r="BV35" i="4"/>
  <c r="BU35" i="4"/>
  <c r="BT35" i="4"/>
  <c r="BS35" i="4"/>
  <c r="BR35" i="4"/>
  <c r="BQ35" i="4"/>
  <c r="BP35" i="4"/>
  <c r="CH34" i="4"/>
  <c r="CG34" i="4"/>
  <c r="CF34" i="4"/>
  <c r="CD34" i="4"/>
  <c r="CC34" i="4"/>
  <c r="CB34" i="4"/>
  <c r="CA34" i="4"/>
  <c r="BZ34" i="4"/>
  <c r="BY34" i="4"/>
  <c r="BX34" i="4"/>
  <c r="BW34" i="4"/>
  <c r="BV34" i="4"/>
  <c r="BU34" i="4"/>
  <c r="BT34" i="4"/>
  <c r="BS34" i="4"/>
  <c r="BR34" i="4"/>
  <c r="BQ34" i="4"/>
  <c r="BP34" i="4"/>
  <c r="CH33" i="4"/>
  <c r="CG33" i="4"/>
  <c r="CF33" i="4"/>
  <c r="CD33" i="4"/>
  <c r="CC33" i="4"/>
  <c r="CB33" i="4"/>
  <c r="CA33" i="4"/>
  <c r="BZ33" i="4"/>
  <c r="BY33" i="4"/>
  <c r="BX33" i="4"/>
  <c r="BW33" i="4"/>
  <c r="BV33" i="4"/>
  <c r="BU33" i="4"/>
  <c r="BT33" i="4"/>
  <c r="BS33" i="4"/>
  <c r="BR33" i="4"/>
  <c r="BQ33" i="4"/>
  <c r="BP33" i="4"/>
  <c r="CH32" i="4"/>
  <c r="DZ32" i="4" s="1"/>
  <c r="CG32" i="4"/>
  <c r="CF32" i="4"/>
  <c r="CD32" i="4"/>
  <c r="CC32" i="4"/>
  <c r="CB32" i="4"/>
  <c r="CA32" i="4"/>
  <c r="BZ32" i="4"/>
  <c r="BY32" i="4"/>
  <c r="BX32" i="4"/>
  <c r="BW32" i="4"/>
  <c r="BV32" i="4"/>
  <c r="BU32" i="4"/>
  <c r="BT32" i="4"/>
  <c r="BS32" i="4"/>
  <c r="BR32" i="4"/>
  <c r="BQ32" i="4"/>
  <c r="BP32" i="4"/>
  <c r="CH31" i="4"/>
  <c r="CG31" i="4"/>
  <c r="CF31" i="4"/>
  <c r="CD31" i="4"/>
  <c r="CC31" i="4"/>
  <c r="CB31" i="4"/>
  <c r="CA31" i="4"/>
  <c r="BZ31" i="4"/>
  <c r="BY31" i="4"/>
  <c r="BX31" i="4"/>
  <c r="BW31" i="4"/>
  <c r="BV31" i="4"/>
  <c r="BU31" i="4"/>
  <c r="BT31" i="4"/>
  <c r="BS31" i="4"/>
  <c r="BR31" i="4"/>
  <c r="BQ31" i="4"/>
  <c r="BP31" i="4"/>
  <c r="CH30" i="4"/>
  <c r="CG30" i="4"/>
  <c r="CF30" i="4"/>
  <c r="CD30" i="4"/>
  <c r="CC30" i="4"/>
  <c r="CB30" i="4"/>
  <c r="CA30" i="4"/>
  <c r="BZ30" i="4"/>
  <c r="BY30" i="4"/>
  <c r="BX30" i="4"/>
  <c r="BW30" i="4"/>
  <c r="BV30" i="4"/>
  <c r="BU30" i="4"/>
  <c r="BT30" i="4"/>
  <c r="BS30" i="4"/>
  <c r="BR30" i="4"/>
  <c r="BQ30" i="4"/>
  <c r="BP30" i="4"/>
  <c r="CH29" i="4"/>
  <c r="CG29" i="4"/>
  <c r="CF29" i="4"/>
  <c r="CD29" i="4"/>
  <c r="CC29" i="4"/>
  <c r="CB29" i="4"/>
  <c r="CA29" i="4"/>
  <c r="BZ29" i="4"/>
  <c r="BY29" i="4"/>
  <c r="BX29" i="4"/>
  <c r="BW29" i="4"/>
  <c r="BV29" i="4"/>
  <c r="BU29" i="4"/>
  <c r="BT29" i="4"/>
  <c r="BS29" i="4"/>
  <c r="BR29" i="4"/>
  <c r="BQ29" i="4"/>
  <c r="BP29" i="4"/>
  <c r="CH28" i="4"/>
  <c r="DZ28" i="4" s="1"/>
  <c r="CG28" i="4"/>
  <c r="CF28" i="4"/>
  <c r="CD28" i="4"/>
  <c r="CC28" i="4"/>
  <c r="CB28" i="4"/>
  <c r="CA28" i="4"/>
  <c r="BZ28" i="4"/>
  <c r="BY28" i="4"/>
  <c r="BX28" i="4"/>
  <c r="BW28" i="4"/>
  <c r="BV28" i="4"/>
  <c r="BU28" i="4"/>
  <c r="BT28" i="4"/>
  <c r="BS28" i="4"/>
  <c r="BR28" i="4"/>
  <c r="BQ28" i="4"/>
  <c r="BP28" i="4"/>
  <c r="CH27" i="4"/>
  <c r="DZ27" i="4" s="1"/>
  <c r="CG27" i="4"/>
  <c r="CF27" i="4"/>
  <c r="CD27" i="4"/>
  <c r="CC27" i="4"/>
  <c r="CB27" i="4"/>
  <c r="CA27" i="4"/>
  <c r="BZ27" i="4"/>
  <c r="BY27" i="4"/>
  <c r="BX27" i="4"/>
  <c r="BW27" i="4"/>
  <c r="BV27" i="4"/>
  <c r="BU27" i="4"/>
  <c r="BT27" i="4"/>
  <c r="BS27" i="4"/>
  <c r="BR27" i="4"/>
  <c r="BQ27" i="4"/>
  <c r="BP27" i="4"/>
  <c r="CH26" i="4"/>
  <c r="DZ26" i="4" s="1"/>
  <c r="CG26" i="4"/>
  <c r="CF26" i="4"/>
  <c r="CD26" i="4"/>
  <c r="CC26" i="4"/>
  <c r="CB26" i="4"/>
  <c r="CA26" i="4"/>
  <c r="BZ26" i="4"/>
  <c r="BY26" i="4"/>
  <c r="BX26" i="4"/>
  <c r="BW26" i="4"/>
  <c r="BV26" i="4"/>
  <c r="BU26" i="4"/>
  <c r="BT26" i="4"/>
  <c r="BS26" i="4"/>
  <c r="BR26" i="4"/>
  <c r="BQ26" i="4"/>
  <c r="BP26" i="4"/>
  <c r="CH25" i="4"/>
  <c r="CG25" i="4"/>
  <c r="CF25" i="4"/>
  <c r="CD25" i="4"/>
  <c r="CC25" i="4"/>
  <c r="CB25" i="4"/>
  <c r="CA25" i="4"/>
  <c r="BZ25" i="4"/>
  <c r="BY25" i="4"/>
  <c r="BX25" i="4"/>
  <c r="BW25" i="4"/>
  <c r="BV25" i="4"/>
  <c r="BU25" i="4"/>
  <c r="BT25" i="4"/>
  <c r="BS25" i="4"/>
  <c r="BR25" i="4"/>
  <c r="BQ25" i="4"/>
  <c r="BP25" i="4"/>
  <c r="CH24" i="4"/>
  <c r="CG24" i="4"/>
  <c r="CF24" i="4"/>
  <c r="CD24" i="4"/>
  <c r="CC24" i="4"/>
  <c r="CB24" i="4"/>
  <c r="CA24" i="4"/>
  <c r="BZ24" i="4"/>
  <c r="BY24" i="4"/>
  <c r="BX24" i="4"/>
  <c r="BW24" i="4"/>
  <c r="BV24" i="4"/>
  <c r="BU24" i="4"/>
  <c r="BT24" i="4"/>
  <c r="BS24" i="4"/>
  <c r="BR24" i="4"/>
  <c r="BQ24" i="4"/>
  <c r="BP24" i="4"/>
  <c r="CH23" i="4"/>
  <c r="CG23" i="4"/>
  <c r="CF23" i="4"/>
  <c r="CD23" i="4"/>
  <c r="CC23" i="4"/>
  <c r="CB23" i="4"/>
  <c r="CA23" i="4"/>
  <c r="BZ23" i="4"/>
  <c r="BY23" i="4"/>
  <c r="BX23" i="4"/>
  <c r="BW23" i="4"/>
  <c r="BV23" i="4"/>
  <c r="BU23" i="4"/>
  <c r="BT23" i="4"/>
  <c r="BS23" i="4"/>
  <c r="BR23" i="4"/>
  <c r="BQ23" i="4"/>
  <c r="BP23" i="4"/>
  <c r="CH22" i="4"/>
  <c r="DZ22" i="4" s="1"/>
  <c r="CG22" i="4"/>
  <c r="CF22" i="4"/>
  <c r="CD22" i="4"/>
  <c r="CC22" i="4"/>
  <c r="CB22" i="4"/>
  <c r="CA22" i="4"/>
  <c r="BZ22" i="4"/>
  <c r="BY22" i="4"/>
  <c r="BX22" i="4"/>
  <c r="BW22" i="4"/>
  <c r="BV22" i="4"/>
  <c r="BU22" i="4"/>
  <c r="BT22" i="4"/>
  <c r="BS22" i="4"/>
  <c r="BR22" i="4"/>
  <c r="BQ22" i="4"/>
  <c r="BP22" i="4"/>
  <c r="CH21" i="4"/>
  <c r="CG21" i="4"/>
  <c r="CF21" i="4"/>
  <c r="CD21" i="4"/>
  <c r="CC21" i="4"/>
  <c r="CB21" i="4"/>
  <c r="CA21" i="4"/>
  <c r="BZ21" i="4"/>
  <c r="BY21" i="4"/>
  <c r="BX21" i="4"/>
  <c r="BW21" i="4"/>
  <c r="BV21" i="4"/>
  <c r="BU21" i="4"/>
  <c r="BT21" i="4"/>
  <c r="BS21" i="4"/>
  <c r="BR21" i="4"/>
  <c r="BQ21" i="4"/>
  <c r="BP21" i="4"/>
  <c r="CH20" i="4"/>
  <c r="CG20" i="4"/>
  <c r="CF20" i="4"/>
  <c r="CD20" i="4"/>
  <c r="CC20" i="4"/>
  <c r="CB20" i="4"/>
  <c r="CA20" i="4"/>
  <c r="BZ20" i="4"/>
  <c r="BY20" i="4"/>
  <c r="BX20" i="4"/>
  <c r="BW20" i="4"/>
  <c r="BV20" i="4"/>
  <c r="BU20" i="4"/>
  <c r="BT20" i="4"/>
  <c r="BS20" i="4"/>
  <c r="BR20" i="4"/>
  <c r="BQ20" i="4"/>
  <c r="BP20" i="4"/>
  <c r="CH19" i="4"/>
  <c r="CG19" i="4"/>
  <c r="CF19" i="4"/>
  <c r="CD19" i="4"/>
  <c r="CC19" i="4"/>
  <c r="CB19" i="4"/>
  <c r="CA19" i="4"/>
  <c r="BZ19" i="4"/>
  <c r="BY19" i="4"/>
  <c r="BX19" i="4"/>
  <c r="BW19" i="4"/>
  <c r="BV19" i="4"/>
  <c r="BU19" i="4"/>
  <c r="BT19" i="4"/>
  <c r="BS19" i="4"/>
  <c r="BR19" i="4"/>
  <c r="BQ19" i="4"/>
  <c r="BP19" i="4"/>
  <c r="CH18" i="4"/>
  <c r="DZ18" i="4" s="1"/>
  <c r="CG18" i="4"/>
  <c r="CF18" i="4"/>
  <c r="CD18" i="4"/>
  <c r="CC18" i="4"/>
  <c r="CB18" i="4"/>
  <c r="CA18" i="4"/>
  <c r="BZ18" i="4"/>
  <c r="BY18" i="4"/>
  <c r="BX18" i="4"/>
  <c r="BW18" i="4"/>
  <c r="BV18" i="4"/>
  <c r="BU18" i="4"/>
  <c r="BT18" i="4"/>
  <c r="BS18" i="4"/>
  <c r="BR18" i="4"/>
  <c r="BQ18" i="4"/>
  <c r="BP18" i="4"/>
  <c r="CH17" i="4"/>
  <c r="DZ17" i="4" s="1"/>
  <c r="CG17" i="4"/>
  <c r="CF17" i="4"/>
  <c r="CD17" i="4"/>
  <c r="CC17" i="4"/>
  <c r="CB17" i="4"/>
  <c r="CA17" i="4"/>
  <c r="BZ17" i="4"/>
  <c r="BY17" i="4"/>
  <c r="BX17" i="4"/>
  <c r="BW17" i="4"/>
  <c r="BV17" i="4"/>
  <c r="BU17" i="4"/>
  <c r="BT17" i="4"/>
  <c r="BS17" i="4"/>
  <c r="BR17" i="4"/>
  <c r="BQ17" i="4"/>
  <c r="BP17" i="4"/>
  <c r="CH16" i="4"/>
  <c r="DZ16" i="4" s="1"/>
  <c r="CG16" i="4"/>
  <c r="CF16" i="4"/>
  <c r="CD16" i="4"/>
  <c r="CC16" i="4"/>
  <c r="CB16" i="4"/>
  <c r="CA16" i="4"/>
  <c r="BZ16" i="4"/>
  <c r="BY16" i="4"/>
  <c r="BX16" i="4"/>
  <c r="BW16" i="4"/>
  <c r="BV16" i="4"/>
  <c r="BU16" i="4"/>
  <c r="BT16" i="4"/>
  <c r="BS16" i="4"/>
  <c r="BR16" i="4"/>
  <c r="BQ16" i="4"/>
  <c r="BP16" i="4"/>
  <c r="CH15" i="4"/>
  <c r="CG15" i="4"/>
  <c r="CF15" i="4"/>
  <c r="CD15" i="4"/>
  <c r="CC15" i="4"/>
  <c r="CB15" i="4"/>
  <c r="CA15" i="4"/>
  <c r="BZ15" i="4"/>
  <c r="BY15" i="4"/>
  <c r="BX15" i="4"/>
  <c r="BW15" i="4"/>
  <c r="BV15" i="4"/>
  <c r="BU15" i="4"/>
  <c r="BT15" i="4"/>
  <c r="BS15" i="4"/>
  <c r="BR15" i="4"/>
  <c r="BQ15" i="4"/>
  <c r="BP15" i="4"/>
  <c r="CH14" i="4"/>
  <c r="CG14" i="4"/>
  <c r="CF14" i="4"/>
  <c r="CD14" i="4"/>
  <c r="CC14" i="4"/>
  <c r="CB14" i="4"/>
  <c r="CA14" i="4"/>
  <c r="BZ14" i="4"/>
  <c r="BY14" i="4"/>
  <c r="BX14" i="4"/>
  <c r="BW14" i="4"/>
  <c r="BV14" i="4"/>
  <c r="BU14" i="4"/>
  <c r="BT14" i="4"/>
  <c r="BS14" i="4"/>
  <c r="BR14" i="4"/>
  <c r="BQ14" i="4"/>
  <c r="BP14" i="4"/>
  <c r="CH13" i="4"/>
  <c r="CG13" i="4"/>
  <c r="CF13" i="4"/>
  <c r="CD13" i="4"/>
  <c r="CC13" i="4"/>
  <c r="CB13" i="4"/>
  <c r="CA13" i="4"/>
  <c r="BZ13" i="4"/>
  <c r="BY13" i="4"/>
  <c r="BX13" i="4"/>
  <c r="BW13" i="4"/>
  <c r="BV13" i="4"/>
  <c r="BU13" i="4"/>
  <c r="BT13" i="4"/>
  <c r="BS13" i="4"/>
  <c r="BR13" i="4"/>
  <c r="BQ13" i="4"/>
  <c r="BP13" i="4"/>
  <c r="CH12" i="4"/>
  <c r="DZ12" i="4" s="1"/>
  <c r="CG12" i="4"/>
  <c r="CF12" i="4"/>
  <c r="CD12" i="4"/>
  <c r="CC12" i="4"/>
  <c r="CB12" i="4"/>
  <c r="CA12" i="4"/>
  <c r="BZ12" i="4"/>
  <c r="BY12" i="4"/>
  <c r="BX12" i="4"/>
  <c r="BW12" i="4"/>
  <c r="BV12" i="4"/>
  <c r="BU12" i="4"/>
  <c r="BT12" i="4"/>
  <c r="BS12" i="4"/>
  <c r="BR12" i="4"/>
  <c r="BQ12" i="4"/>
  <c r="BP12" i="4"/>
  <c r="CH11" i="4"/>
  <c r="CG11" i="4"/>
  <c r="CF11" i="4"/>
  <c r="CD11" i="4"/>
  <c r="CC11" i="4"/>
  <c r="CB11" i="4"/>
  <c r="CA11" i="4"/>
  <c r="BZ11" i="4"/>
  <c r="BY11" i="4"/>
  <c r="BX11" i="4"/>
  <c r="BW11" i="4"/>
  <c r="BV11" i="4"/>
  <c r="BU11" i="4"/>
  <c r="BT11" i="4"/>
  <c r="BS11" i="4"/>
  <c r="BR11" i="4"/>
  <c r="BQ11" i="4"/>
  <c r="BP11" i="4"/>
  <c r="CH10" i="4"/>
  <c r="CG10" i="4"/>
  <c r="CF10" i="4"/>
  <c r="CD10" i="4"/>
  <c r="CC10" i="4"/>
  <c r="CB10" i="4"/>
  <c r="CA10" i="4"/>
  <c r="BZ10" i="4"/>
  <c r="BY10" i="4"/>
  <c r="BX10" i="4"/>
  <c r="BW10" i="4"/>
  <c r="BV10" i="4"/>
  <c r="BU10" i="4"/>
  <c r="BT10" i="4"/>
  <c r="BS10" i="4"/>
  <c r="BR10" i="4"/>
  <c r="BQ10" i="4"/>
  <c r="BP10" i="4"/>
  <c r="CH9" i="4"/>
  <c r="DZ9" i="4" s="1"/>
  <c r="CG9" i="4"/>
  <c r="CF9" i="4"/>
  <c r="CD9" i="4"/>
  <c r="CC9" i="4"/>
  <c r="CB9" i="4"/>
  <c r="CA9" i="4"/>
  <c r="BZ9" i="4"/>
  <c r="BY9" i="4"/>
  <c r="BX9" i="4"/>
  <c r="BW9" i="4"/>
  <c r="BV9" i="4"/>
  <c r="BU9" i="4"/>
  <c r="BT9" i="4"/>
  <c r="BS9" i="4"/>
  <c r="BR9" i="4"/>
  <c r="BQ9" i="4"/>
  <c r="BP9" i="4"/>
  <c r="CH8" i="4"/>
  <c r="DZ8" i="4" s="1"/>
  <c r="CG8" i="4"/>
  <c r="CF8" i="4"/>
  <c r="CD8" i="4"/>
  <c r="CC8" i="4"/>
  <c r="CB8" i="4"/>
  <c r="CA8" i="4"/>
  <c r="BZ8" i="4"/>
  <c r="BY8" i="4"/>
  <c r="BX8" i="4"/>
  <c r="BW8" i="4"/>
  <c r="BV8" i="4"/>
  <c r="BU8" i="4"/>
  <c r="BT8" i="4"/>
  <c r="BS8" i="4"/>
  <c r="BR8" i="4"/>
  <c r="BQ8" i="4"/>
  <c r="BP8" i="4"/>
  <c r="CH7" i="4"/>
  <c r="CG7" i="4"/>
  <c r="CF7" i="4"/>
  <c r="CD7" i="4"/>
  <c r="CC7" i="4"/>
  <c r="CB7" i="4"/>
  <c r="CA7" i="4"/>
  <c r="BZ7" i="4"/>
  <c r="BY7" i="4"/>
  <c r="BX7" i="4"/>
  <c r="BW7" i="4"/>
  <c r="BV7" i="4"/>
  <c r="BU7" i="4"/>
  <c r="BT7" i="4"/>
  <c r="BS7" i="4"/>
  <c r="BR7" i="4"/>
  <c r="BQ7" i="4"/>
  <c r="BP7" i="4"/>
  <c r="CH6" i="4"/>
  <c r="CG6" i="4"/>
  <c r="CF6" i="4"/>
  <c r="CD6" i="4"/>
  <c r="CC6" i="4"/>
  <c r="CB6" i="4"/>
  <c r="CA6" i="4"/>
  <c r="BZ6" i="4"/>
  <c r="BY6" i="4"/>
  <c r="BX6" i="4"/>
  <c r="BW6" i="4"/>
  <c r="BV6" i="4"/>
  <c r="BU6" i="4"/>
  <c r="BT6" i="4"/>
  <c r="BS6" i="4"/>
  <c r="BR6" i="4"/>
  <c r="BQ6" i="4"/>
  <c r="BP6" i="4"/>
  <c r="CH5" i="4"/>
  <c r="DZ5" i="4" s="1"/>
  <c r="CG5" i="4"/>
  <c r="CF5" i="4"/>
  <c r="CD5" i="4"/>
  <c r="CC5" i="4"/>
  <c r="CB5" i="4"/>
  <c r="CA5" i="4"/>
  <c r="BZ5" i="4"/>
  <c r="BY5" i="4"/>
  <c r="BX5" i="4"/>
  <c r="BW5" i="4"/>
  <c r="BV5" i="4"/>
  <c r="BU5" i="4"/>
  <c r="BT5" i="4"/>
  <c r="BS5" i="4"/>
  <c r="BR5" i="4"/>
  <c r="BQ5" i="4"/>
  <c r="BP5" i="4"/>
  <c r="CH4" i="4"/>
  <c r="CG4" i="4"/>
  <c r="CF4" i="4"/>
  <c r="CD4" i="4"/>
  <c r="CC4" i="4"/>
  <c r="CB4" i="4"/>
  <c r="CA4" i="4"/>
  <c r="BZ4" i="4"/>
  <c r="BY4" i="4"/>
  <c r="BX4" i="4"/>
  <c r="BW4" i="4"/>
  <c r="BV4" i="4"/>
  <c r="BU4" i="4"/>
  <c r="BT4" i="4"/>
  <c r="BS4" i="4"/>
  <c r="BR4" i="4"/>
  <c r="BQ4" i="4"/>
  <c r="BP4" i="4"/>
  <c r="CH3" i="4"/>
  <c r="CG3" i="4"/>
  <c r="CF3" i="4"/>
  <c r="CD3" i="4"/>
  <c r="CC3" i="4"/>
  <c r="CB3" i="4"/>
  <c r="CA3" i="4"/>
  <c r="BZ3" i="4"/>
  <c r="BY3" i="4"/>
  <c r="BX3" i="4"/>
  <c r="BW3" i="4"/>
  <c r="BV3" i="4"/>
  <c r="BU3" i="4"/>
  <c r="BT3" i="4"/>
  <c r="BS3" i="4"/>
  <c r="BR3" i="4"/>
  <c r="BQ3" i="4"/>
  <c r="BP3" i="4"/>
  <c r="CE54" i="4"/>
  <c r="CE53" i="4"/>
  <c r="CE52" i="4"/>
  <c r="CE51" i="4"/>
  <c r="CE50" i="4"/>
  <c r="CE49" i="4"/>
  <c r="CE48" i="4"/>
  <c r="CE47" i="4"/>
  <c r="CE46" i="4"/>
  <c r="CE45" i="4"/>
  <c r="CE44" i="4"/>
  <c r="CE43" i="4"/>
  <c r="CE42" i="4"/>
  <c r="CE41" i="4"/>
  <c r="CE40" i="4"/>
  <c r="CE39" i="4"/>
  <c r="CE38" i="4"/>
  <c r="CE37" i="4"/>
  <c r="CE36" i="4"/>
  <c r="CE35" i="4"/>
  <c r="CE34" i="4"/>
  <c r="CE33" i="4"/>
  <c r="CE32" i="4"/>
  <c r="CE31" i="4"/>
  <c r="CE30" i="4"/>
  <c r="CE29" i="4"/>
  <c r="CE28" i="4"/>
  <c r="CE27" i="4"/>
  <c r="CE26" i="4"/>
  <c r="CE25" i="4"/>
  <c r="CE24" i="4"/>
  <c r="CE23" i="4"/>
  <c r="CE22" i="4"/>
  <c r="CE21" i="4"/>
  <c r="CE20" i="4"/>
  <c r="CE19" i="4"/>
  <c r="CE18" i="4"/>
  <c r="CE17" i="4"/>
  <c r="CE16" i="4"/>
  <c r="CE15" i="4"/>
  <c r="CE14" i="4"/>
  <c r="CE13" i="4"/>
  <c r="CE12" i="4"/>
  <c r="CE11" i="4"/>
  <c r="CE10" i="4"/>
  <c r="CE9" i="4"/>
  <c r="CE8" i="4"/>
  <c r="CE7" i="4"/>
  <c r="CE6" i="4"/>
  <c r="CE5" i="4"/>
  <c r="CE4" i="4"/>
  <c r="CE3" i="4"/>
  <c r="AP54" i="4"/>
  <c r="DZ54" i="4" s="1"/>
  <c r="AO54" i="4"/>
  <c r="AN54" i="4"/>
  <c r="AM54" i="4"/>
  <c r="AL54" i="4"/>
  <c r="AK54" i="4"/>
  <c r="AJ54" i="4"/>
  <c r="AI54" i="4"/>
  <c r="AH54" i="4"/>
  <c r="AG54" i="4"/>
  <c r="AF54" i="4"/>
  <c r="AE54" i="4"/>
  <c r="AD54" i="4"/>
  <c r="AC54" i="4"/>
  <c r="AB54" i="4"/>
  <c r="AA54" i="4"/>
  <c r="Z54" i="4"/>
  <c r="Y54" i="4"/>
  <c r="AP53" i="4"/>
  <c r="DZ53" i="4" s="1"/>
  <c r="AO53" i="4"/>
  <c r="AN53" i="4"/>
  <c r="AM53" i="4"/>
  <c r="AL53" i="4"/>
  <c r="AK53" i="4"/>
  <c r="AJ53" i="4"/>
  <c r="AI53" i="4"/>
  <c r="AH53" i="4"/>
  <c r="AG53" i="4"/>
  <c r="AF53" i="4"/>
  <c r="AE53" i="4"/>
  <c r="AD53" i="4"/>
  <c r="AC53" i="4"/>
  <c r="AB53" i="4"/>
  <c r="AA53" i="4"/>
  <c r="Z53" i="4"/>
  <c r="Y53" i="4"/>
  <c r="AP52" i="4"/>
  <c r="AO52" i="4"/>
  <c r="AN52" i="4"/>
  <c r="AM52" i="4"/>
  <c r="AL52" i="4"/>
  <c r="AK52" i="4"/>
  <c r="AJ52" i="4"/>
  <c r="AI52" i="4"/>
  <c r="AH52" i="4"/>
  <c r="AG52" i="4"/>
  <c r="AF52" i="4"/>
  <c r="AE52" i="4"/>
  <c r="AD52" i="4"/>
  <c r="AC52" i="4"/>
  <c r="AB52" i="4"/>
  <c r="AA52" i="4"/>
  <c r="Z52" i="4"/>
  <c r="Y52" i="4"/>
  <c r="AP51" i="4"/>
  <c r="AO51" i="4"/>
  <c r="AN51" i="4"/>
  <c r="AM51" i="4"/>
  <c r="AL51" i="4"/>
  <c r="AK51" i="4"/>
  <c r="AJ51" i="4"/>
  <c r="AI51" i="4"/>
  <c r="AH51" i="4"/>
  <c r="AG51" i="4"/>
  <c r="AF51" i="4"/>
  <c r="AE51" i="4"/>
  <c r="AD51" i="4"/>
  <c r="AC51" i="4"/>
  <c r="AB51" i="4"/>
  <c r="AA51" i="4"/>
  <c r="Z51" i="4"/>
  <c r="Y51" i="4"/>
  <c r="AP50" i="4"/>
  <c r="DZ50" i="4" s="1"/>
  <c r="AO50" i="4"/>
  <c r="AN50" i="4"/>
  <c r="AM50" i="4"/>
  <c r="AL50" i="4"/>
  <c r="AK50" i="4"/>
  <c r="AJ50" i="4"/>
  <c r="AI50" i="4"/>
  <c r="AH50" i="4"/>
  <c r="AG50" i="4"/>
  <c r="AF50" i="4"/>
  <c r="AE50" i="4"/>
  <c r="AD50" i="4"/>
  <c r="AC50" i="4"/>
  <c r="AB50" i="4"/>
  <c r="AA50" i="4"/>
  <c r="Z50" i="4"/>
  <c r="Y50" i="4"/>
  <c r="AP49" i="4"/>
  <c r="AO49" i="4"/>
  <c r="AN49" i="4"/>
  <c r="AM49" i="4"/>
  <c r="AL49" i="4"/>
  <c r="AK49" i="4"/>
  <c r="AJ49" i="4"/>
  <c r="AI49" i="4"/>
  <c r="AH49" i="4"/>
  <c r="AG49" i="4"/>
  <c r="AF49" i="4"/>
  <c r="AE49" i="4"/>
  <c r="AD49" i="4"/>
  <c r="AC49" i="4"/>
  <c r="AB49" i="4"/>
  <c r="AA49" i="4"/>
  <c r="Z49" i="4"/>
  <c r="Y49" i="4"/>
  <c r="AP48" i="4"/>
  <c r="DZ48" i="4" s="1"/>
  <c r="AO48" i="4"/>
  <c r="AN48" i="4"/>
  <c r="AM48" i="4"/>
  <c r="AL48" i="4"/>
  <c r="AK48" i="4"/>
  <c r="AJ48" i="4"/>
  <c r="AI48" i="4"/>
  <c r="AH48" i="4"/>
  <c r="AG48" i="4"/>
  <c r="AF48" i="4"/>
  <c r="AE48" i="4"/>
  <c r="AD48" i="4"/>
  <c r="AC48" i="4"/>
  <c r="AB48" i="4"/>
  <c r="AA48" i="4"/>
  <c r="Z48" i="4"/>
  <c r="Y48" i="4"/>
  <c r="AP47" i="4"/>
  <c r="AO47" i="4"/>
  <c r="AN47" i="4"/>
  <c r="AM47" i="4"/>
  <c r="AL47" i="4"/>
  <c r="AK47" i="4"/>
  <c r="AJ47" i="4"/>
  <c r="AI47" i="4"/>
  <c r="AH47" i="4"/>
  <c r="AG47" i="4"/>
  <c r="AF47" i="4"/>
  <c r="AE47" i="4"/>
  <c r="AD47" i="4"/>
  <c r="AC47" i="4"/>
  <c r="AB47" i="4"/>
  <c r="AA47" i="4"/>
  <c r="Z47" i="4"/>
  <c r="Y47" i="4"/>
  <c r="AP46" i="4"/>
  <c r="AO46" i="4"/>
  <c r="AN46" i="4"/>
  <c r="AM46" i="4"/>
  <c r="AL46" i="4"/>
  <c r="AK46" i="4"/>
  <c r="AJ46" i="4"/>
  <c r="AI46" i="4"/>
  <c r="AH46" i="4"/>
  <c r="AG46" i="4"/>
  <c r="AF46" i="4"/>
  <c r="AE46" i="4"/>
  <c r="AD46" i="4"/>
  <c r="AC46" i="4"/>
  <c r="AB46" i="4"/>
  <c r="AA46" i="4"/>
  <c r="Z46" i="4"/>
  <c r="Y46" i="4"/>
  <c r="AP45" i="4"/>
  <c r="AO45" i="4"/>
  <c r="AN45" i="4"/>
  <c r="AM45" i="4"/>
  <c r="AL45" i="4"/>
  <c r="AK45" i="4"/>
  <c r="AJ45" i="4"/>
  <c r="AI45" i="4"/>
  <c r="AH45" i="4"/>
  <c r="AG45" i="4"/>
  <c r="AF45" i="4"/>
  <c r="AE45" i="4"/>
  <c r="AD45" i="4"/>
  <c r="AC45" i="4"/>
  <c r="AB45" i="4"/>
  <c r="AA45" i="4"/>
  <c r="Z45" i="4"/>
  <c r="Y45" i="4"/>
  <c r="AP44" i="4"/>
  <c r="DZ44" i="4" s="1"/>
  <c r="AO44" i="4"/>
  <c r="AN44" i="4"/>
  <c r="AM44" i="4"/>
  <c r="AL44" i="4"/>
  <c r="AK44" i="4"/>
  <c r="AJ44" i="4"/>
  <c r="AI44" i="4"/>
  <c r="AH44" i="4"/>
  <c r="AG44" i="4"/>
  <c r="AF44" i="4"/>
  <c r="AE44" i="4"/>
  <c r="AD44" i="4"/>
  <c r="AC44" i="4"/>
  <c r="AB44" i="4"/>
  <c r="AA44" i="4"/>
  <c r="Z44" i="4"/>
  <c r="Y44" i="4"/>
  <c r="AP43" i="4"/>
  <c r="DZ43" i="4" s="1"/>
  <c r="AO43" i="4"/>
  <c r="AN43" i="4"/>
  <c r="AM43" i="4"/>
  <c r="AL43" i="4"/>
  <c r="AK43" i="4"/>
  <c r="AJ43" i="4"/>
  <c r="AI43" i="4"/>
  <c r="AH43" i="4"/>
  <c r="AG43" i="4"/>
  <c r="AF43" i="4"/>
  <c r="AE43" i="4"/>
  <c r="AD43" i="4"/>
  <c r="AC43" i="4"/>
  <c r="AB43" i="4"/>
  <c r="AA43" i="4"/>
  <c r="Z43" i="4"/>
  <c r="Y43" i="4"/>
  <c r="AP42" i="4"/>
  <c r="AO42" i="4"/>
  <c r="AN42" i="4"/>
  <c r="AM42" i="4"/>
  <c r="AL42" i="4"/>
  <c r="AK42" i="4"/>
  <c r="AJ42" i="4"/>
  <c r="AI42" i="4"/>
  <c r="AH42" i="4"/>
  <c r="AG42" i="4"/>
  <c r="AF42" i="4"/>
  <c r="AE42" i="4"/>
  <c r="AD42" i="4"/>
  <c r="AC42" i="4"/>
  <c r="AB42" i="4"/>
  <c r="AA42" i="4"/>
  <c r="Z42" i="4"/>
  <c r="Y42" i="4"/>
  <c r="AP41" i="4"/>
  <c r="AO41" i="4"/>
  <c r="AN41" i="4"/>
  <c r="AM41" i="4"/>
  <c r="AL41" i="4"/>
  <c r="AK41" i="4"/>
  <c r="AJ41" i="4"/>
  <c r="AI41" i="4"/>
  <c r="AH41" i="4"/>
  <c r="AG41" i="4"/>
  <c r="AF41" i="4"/>
  <c r="AE41" i="4"/>
  <c r="AD41" i="4"/>
  <c r="AC41" i="4"/>
  <c r="AB41" i="4"/>
  <c r="AA41" i="4"/>
  <c r="Z41" i="4"/>
  <c r="Y41" i="4"/>
  <c r="AP40" i="4"/>
  <c r="AO40" i="4"/>
  <c r="AN40" i="4"/>
  <c r="AM40" i="4"/>
  <c r="AL40" i="4"/>
  <c r="AK40" i="4"/>
  <c r="AJ40" i="4"/>
  <c r="AI40" i="4"/>
  <c r="AH40" i="4"/>
  <c r="AG40" i="4"/>
  <c r="AF40" i="4"/>
  <c r="AE40" i="4"/>
  <c r="AD40" i="4"/>
  <c r="AC40" i="4"/>
  <c r="AB40" i="4"/>
  <c r="AA40" i="4"/>
  <c r="Z40" i="4"/>
  <c r="Y40" i="4"/>
  <c r="AP39" i="4"/>
  <c r="AO39" i="4"/>
  <c r="AN39" i="4"/>
  <c r="AM39" i="4"/>
  <c r="AL39" i="4"/>
  <c r="AK39" i="4"/>
  <c r="AJ39" i="4"/>
  <c r="AI39" i="4"/>
  <c r="AH39" i="4"/>
  <c r="AG39" i="4"/>
  <c r="AF39" i="4"/>
  <c r="AE39" i="4"/>
  <c r="AD39" i="4"/>
  <c r="AC39" i="4"/>
  <c r="AB39" i="4"/>
  <c r="AA39" i="4"/>
  <c r="Z39" i="4"/>
  <c r="Y39" i="4"/>
  <c r="AP38" i="4"/>
  <c r="DZ38" i="4" s="1"/>
  <c r="AO38" i="4"/>
  <c r="AN38" i="4"/>
  <c r="AM38" i="4"/>
  <c r="AL38" i="4"/>
  <c r="AK38" i="4"/>
  <c r="AJ38" i="4"/>
  <c r="AI38" i="4"/>
  <c r="AH38" i="4"/>
  <c r="AG38" i="4"/>
  <c r="AF38" i="4"/>
  <c r="AE38" i="4"/>
  <c r="AD38" i="4"/>
  <c r="AC38" i="4"/>
  <c r="AB38" i="4"/>
  <c r="AA38" i="4"/>
  <c r="Z38" i="4"/>
  <c r="Y38" i="4"/>
  <c r="AP37" i="4"/>
  <c r="AO37" i="4"/>
  <c r="AN37" i="4"/>
  <c r="AM37" i="4"/>
  <c r="AL37" i="4"/>
  <c r="AK37" i="4"/>
  <c r="AJ37" i="4"/>
  <c r="AI37" i="4"/>
  <c r="AH37" i="4"/>
  <c r="AG37" i="4"/>
  <c r="AF37" i="4"/>
  <c r="AE37" i="4"/>
  <c r="AD37" i="4"/>
  <c r="AC37" i="4"/>
  <c r="AB37" i="4"/>
  <c r="AA37" i="4"/>
  <c r="Z37" i="4"/>
  <c r="Y37" i="4"/>
  <c r="AP36" i="4"/>
  <c r="AO36" i="4"/>
  <c r="AN36" i="4"/>
  <c r="AM36" i="4"/>
  <c r="AL36" i="4"/>
  <c r="AK36" i="4"/>
  <c r="AJ36" i="4"/>
  <c r="AI36" i="4"/>
  <c r="AH36" i="4"/>
  <c r="AG36" i="4"/>
  <c r="AF36" i="4"/>
  <c r="AE36" i="4"/>
  <c r="AD36" i="4"/>
  <c r="AC36" i="4"/>
  <c r="AB36" i="4"/>
  <c r="AA36" i="4"/>
  <c r="Z36" i="4"/>
  <c r="Y36" i="4"/>
  <c r="AP35" i="4"/>
  <c r="AO35" i="4"/>
  <c r="AN35" i="4"/>
  <c r="AM35" i="4"/>
  <c r="AL35" i="4"/>
  <c r="AK35" i="4"/>
  <c r="AJ35" i="4"/>
  <c r="AI35" i="4"/>
  <c r="AH35" i="4"/>
  <c r="AG35" i="4"/>
  <c r="AF35" i="4"/>
  <c r="AE35" i="4"/>
  <c r="AD35" i="4"/>
  <c r="AC35" i="4"/>
  <c r="AB35" i="4"/>
  <c r="AA35" i="4"/>
  <c r="Z35" i="4"/>
  <c r="Y35" i="4"/>
  <c r="AP34" i="4"/>
  <c r="DZ34" i="4" s="1"/>
  <c r="AO34" i="4"/>
  <c r="AN34" i="4"/>
  <c r="AM34" i="4"/>
  <c r="AL34" i="4"/>
  <c r="AK34" i="4"/>
  <c r="AJ34" i="4"/>
  <c r="AI34" i="4"/>
  <c r="AH34" i="4"/>
  <c r="AG34" i="4"/>
  <c r="AF34" i="4"/>
  <c r="AE34" i="4"/>
  <c r="AD34" i="4"/>
  <c r="AC34" i="4"/>
  <c r="AB34" i="4"/>
  <c r="AA34" i="4"/>
  <c r="Z34" i="4"/>
  <c r="Y34" i="4"/>
  <c r="AP33" i="4"/>
  <c r="DZ33" i="4" s="1"/>
  <c r="AO33" i="4"/>
  <c r="AN33" i="4"/>
  <c r="AM33" i="4"/>
  <c r="AL33" i="4"/>
  <c r="AK33" i="4"/>
  <c r="AJ33" i="4"/>
  <c r="AI33" i="4"/>
  <c r="AH33" i="4"/>
  <c r="AG33" i="4"/>
  <c r="AF33" i="4"/>
  <c r="AE33" i="4"/>
  <c r="AD33" i="4"/>
  <c r="AC33" i="4"/>
  <c r="AB33" i="4"/>
  <c r="AA33" i="4"/>
  <c r="Z33" i="4"/>
  <c r="Y33" i="4"/>
  <c r="AP32" i="4"/>
  <c r="AO32" i="4"/>
  <c r="AN32" i="4"/>
  <c r="AM32" i="4"/>
  <c r="AL32" i="4"/>
  <c r="AK32" i="4"/>
  <c r="AJ32" i="4"/>
  <c r="AI32" i="4"/>
  <c r="AH32" i="4"/>
  <c r="AG32" i="4"/>
  <c r="AF32" i="4"/>
  <c r="AE32" i="4"/>
  <c r="AD32" i="4"/>
  <c r="AC32" i="4"/>
  <c r="AB32" i="4"/>
  <c r="AA32" i="4"/>
  <c r="Z32" i="4"/>
  <c r="Y32" i="4"/>
  <c r="AP31" i="4"/>
  <c r="AO31" i="4"/>
  <c r="AN31" i="4"/>
  <c r="AM31" i="4"/>
  <c r="AL31" i="4"/>
  <c r="AK31" i="4"/>
  <c r="AJ31" i="4"/>
  <c r="AI31" i="4"/>
  <c r="AH31" i="4"/>
  <c r="AG31" i="4"/>
  <c r="AF31" i="4"/>
  <c r="AE31" i="4"/>
  <c r="AD31" i="4"/>
  <c r="AC31" i="4"/>
  <c r="AB31" i="4"/>
  <c r="AA31" i="4"/>
  <c r="Z31" i="4"/>
  <c r="Y31" i="4"/>
  <c r="AP30" i="4"/>
  <c r="AO30" i="4"/>
  <c r="AN30" i="4"/>
  <c r="AM30" i="4"/>
  <c r="AL30" i="4"/>
  <c r="AK30" i="4"/>
  <c r="AJ30" i="4"/>
  <c r="AI30" i="4"/>
  <c r="AH30" i="4"/>
  <c r="AG30" i="4"/>
  <c r="AF30" i="4"/>
  <c r="AE30" i="4"/>
  <c r="AD30" i="4"/>
  <c r="AC30" i="4"/>
  <c r="AB30" i="4"/>
  <c r="AA30" i="4"/>
  <c r="Z30" i="4"/>
  <c r="Y30" i="4"/>
  <c r="AP29" i="4"/>
  <c r="AO29" i="4"/>
  <c r="AN29" i="4"/>
  <c r="AM29" i="4"/>
  <c r="AL29" i="4"/>
  <c r="AK29" i="4"/>
  <c r="AJ29" i="4"/>
  <c r="AI29" i="4"/>
  <c r="AH29" i="4"/>
  <c r="AG29" i="4"/>
  <c r="AF29" i="4"/>
  <c r="AE29" i="4"/>
  <c r="AD29" i="4"/>
  <c r="AC29" i="4"/>
  <c r="AB29" i="4"/>
  <c r="AA29" i="4"/>
  <c r="Z29" i="4"/>
  <c r="Y29" i="4"/>
  <c r="AP28" i="4"/>
  <c r="AO28" i="4"/>
  <c r="AN28" i="4"/>
  <c r="AM28" i="4"/>
  <c r="AL28" i="4"/>
  <c r="AK28" i="4"/>
  <c r="AJ28" i="4"/>
  <c r="AI28" i="4"/>
  <c r="AH28" i="4"/>
  <c r="AG28" i="4"/>
  <c r="AF28" i="4"/>
  <c r="AE28" i="4"/>
  <c r="AD28" i="4"/>
  <c r="AC28" i="4"/>
  <c r="AB28" i="4"/>
  <c r="AA28" i="4"/>
  <c r="Z28" i="4"/>
  <c r="Y28" i="4"/>
  <c r="AP27" i="4"/>
  <c r="AO27" i="4"/>
  <c r="AN27" i="4"/>
  <c r="AM27" i="4"/>
  <c r="AL27" i="4"/>
  <c r="AK27" i="4"/>
  <c r="AJ27" i="4"/>
  <c r="AI27" i="4"/>
  <c r="AH27" i="4"/>
  <c r="AG27" i="4"/>
  <c r="AF27" i="4"/>
  <c r="AE27" i="4"/>
  <c r="AD27" i="4"/>
  <c r="AC27" i="4"/>
  <c r="AB27" i="4"/>
  <c r="AA27" i="4"/>
  <c r="Z27" i="4"/>
  <c r="Y27" i="4"/>
  <c r="AP26" i="4"/>
  <c r="AO26" i="4"/>
  <c r="AN26" i="4"/>
  <c r="AM26" i="4"/>
  <c r="AL26" i="4"/>
  <c r="AK26" i="4"/>
  <c r="AJ26" i="4"/>
  <c r="AI26" i="4"/>
  <c r="AH26" i="4"/>
  <c r="AG26" i="4"/>
  <c r="AF26" i="4"/>
  <c r="AE26" i="4"/>
  <c r="AD26" i="4"/>
  <c r="AC26" i="4"/>
  <c r="AB26" i="4"/>
  <c r="AA26" i="4"/>
  <c r="Z26" i="4"/>
  <c r="Y26" i="4"/>
  <c r="AP25" i="4"/>
  <c r="AO25" i="4"/>
  <c r="AN25" i="4"/>
  <c r="AM25" i="4"/>
  <c r="AL25" i="4"/>
  <c r="AK25" i="4"/>
  <c r="AJ25" i="4"/>
  <c r="AI25" i="4"/>
  <c r="AH25" i="4"/>
  <c r="AG25" i="4"/>
  <c r="AF25" i="4"/>
  <c r="AE25" i="4"/>
  <c r="AD25" i="4"/>
  <c r="AC25" i="4"/>
  <c r="AB25" i="4"/>
  <c r="AA25" i="4"/>
  <c r="Z25" i="4"/>
  <c r="Y25" i="4"/>
  <c r="AP24" i="4"/>
  <c r="DZ24" i="4" s="1"/>
  <c r="AO24" i="4"/>
  <c r="AN24" i="4"/>
  <c r="AM24" i="4"/>
  <c r="AL24" i="4"/>
  <c r="AK24" i="4"/>
  <c r="AJ24" i="4"/>
  <c r="AI24" i="4"/>
  <c r="AH24" i="4"/>
  <c r="AG24" i="4"/>
  <c r="AF24" i="4"/>
  <c r="AE24" i="4"/>
  <c r="AD24" i="4"/>
  <c r="AC24" i="4"/>
  <c r="AB24" i="4"/>
  <c r="AA24" i="4"/>
  <c r="Z24" i="4"/>
  <c r="Y24" i="4"/>
  <c r="AP23" i="4"/>
  <c r="DZ23" i="4" s="1"/>
  <c r="AO23" i="4"/>
  <c r="AN23" i="4"/>
  <c r="AM23" i="4"/>
  <c r="AL23" i="4"/>
  <c r="AK23" i="4"/>
  <c r="AJ23" i="4"/>
  <c r="AI23" i="4"/>
  <c r="AH23" i="4"/>
  <c r="AG23" i="4"/>
  <c r="AF23" i="4"/>
  <c r="AE23" i="4"/>
  <c r="AD23" i="4"/>
  <c r="AC23" i="4"/>
  <c r="AB23" i="4"/>
  <c r="AA23" i="4"/>
  <c r="Z23" i="4"/>
  <c r="Y23" i="4"/>
  <c r="AP22" i="4"/>
  <c r="AO22" i="4"/>
  <c r="AN22" i="4"/>
  <c r="AM22" i="4"/>
  <c r="AL22" i="4"/>
  <c r="AK22" i="4"/>
  <c r="AJ22" i="4"/>
  <c r="AI22" i="4"/>
  <c r="AH22" i="4"/>
  <c r="AG22" i="4"/>
  <c r="AF22" i="4"/>
  <c r="AE22" i="4"/>
  <c r="AD22" i="4"/>
  <c r="AC22" i="4"/>
  <c r="AB22" i="4"/>
  <c r="AA22" i="4"/>
  <c r="Z22" i="4"/>
  <c r="Y22" i="4"/>
  <c r="AP21" i="4"/>
  <c r="AO21" i="4"/>
  <c r="AN21" i="4"/>
  <c r="AM21" i="4"/>
  <c r="AL21" i="4"/>
  <c r="AK21" i="4"/>
  <c r="AJ21" i="4"/>
  <c r="AI21" i="4"/>
  <c r="AH21" i="4"/>
  <c r="AG21" i="4"/>
  <c r="AF21" i="4"/>
  <c r="AE21" i="4"/>
  <c r="AD21" i="4"/>
  <c r="AC21" i="4"/>
  <c r="AB21" i="4"/>
  <c r="AA21" i="4"/>
  <c r="Z21" i="4"/>
  <c r="Y21" i="4"/>
  <c r="AP20" i="4"/>
  <c r="AO20" i="4"/>
  <c r="AN20" i="4"/>
  <c r="AM20" i="4"/>
  <c r="AL20" i="4"/>
  <c r="AK20" i="4"/>
  <c r="AJ20" i="4"/>
  <c r="AI20" i="4"/>
  <c r="AH20" i="4"/>
  <c r="AG20" i="4"/>
  <c r="AF20" i="4"/>
  <c r="AE20" i="4"/>
  <c r="AD20" i="4"/>
  <c r="AC20" i="4"/>
  <c r="AB20" i="4"/>
  <c r="AA20" i="4"/>
  <c r="Z20" i="4"/>
  <c r="Y20" i="4"/>
  <c r="AP19" i="4"/>
  <c r="AO19" i="4"/>
  <c r="AN19" i="4"/>
  <c r="AM19" i="4"/>
  <c r="AL19" i="4"/>
  <c r="AK19" i="4"/>
  <c r="AJ19" i="4"/>
  <c r="AI19" i="4"/>
  <c r="AH19" i="4"/>
  <c r="AG19" i="4"/>
  <c r="AF19" i="4"/>
  <c r="AE19" i="4"/>
  <c r="AD19" i="4"/>
  <c r="AC19" i="4"/>
  <c r="AB19" i="4"/>
  <c r="AA19" i="4"/>
  <c r="Z19" i="4"/>
  <c r="Y19" i="4"/>
  <c r="AP18" i="4"/>
  <c r="AO18" i="4"/>
  <c r="AN18" i="4"/>
  <c r="AM18" i="4"/>
  <c r="AL18" i="4"/>
  <c r="AK18" i="4"/>
  <c r="AJ18" i="4"/>
  <c r="AI18" i="4"/>
  <c r="AH18" i="4"/>
  <c r="AG18" i="4"/>
  <c r="AF18" i="4"/>
  <c r="AE18" i="4"/>
  <c r="AD18" i="4"/>
  <c r="AC18" i="4"/>
  <c r="AB18" i="4"/>
  <c r="AA18" i="4"/>
  <c r="Z18" i="4"/>
  <c r="Y18" i="4"/>
  <c r="AP17" i="4"/>
  <c r="AO17" i="4"/>
  <c r="AN17" i="4"/>
  <c r="AM17" i="4"/>
  <c r="AL17" i="4"/>
  <c r="AK17" i="4"/>
  <c r="AJ17" i="4"/>
  <c r="AI17" i="4"/>
  <c r="AH17" i="4"/>
  <c r="AG17" i="4"/>
  <c r="AF17" i="4"/>
  <c r="AE17" i="4"/>
  <c r="AD17" i="4"/>
  <c r="AC17" i="4"/>
  <c r="AB17" i="4"/>
  <c r="AA17" i="4"/>
  <c r="Z17" i="4"/>
  <c r="Y17" i="4"/>
  <c r="AP16" i="4"/>
  <c r="AO16" i="4"/>
  <c r="AN16" i="4"/>
  <c r="AM16" i="4"/>
  <c r="AL16" i="4"/>
  <c r="AK16" i="4"/>
  <c r="AJ16" i="4"/>
  <c r="AI16" i="4"/>
  <c r="AH16" i="4"/>
  <c r="AG16" i="4"/>
  <c r="AF16" i="4"/>
  <c r="AE16" i="4"/>
  <c r="AD16" i="4"/>
  <c r="AC16" i="4"/>
  <c r="AB16" i="4"/>
  <c r="AA16" i="4"/>
  <c r="Z16" i="4"/>
  <c r="Y16" i="4"/>
  <c r="AP15" i="4"/>
  <c r="AO15" i="4"/>
  <c r="AN15" i="4"/>
  <c r="AM15" i="4"/>
  <c r="AL15" i="4"/>
  <c r="AK15" i="4"/>
  <c r="AJ15" i="4"/>
  <c r="AI15" i="4"/>
  <c r="AH15" i="4"/>
  <c r="AG15" i="4"/>
  <c r="AF15" i="4"/>
  <c r="AE15" i="4"/>
  <c r="AD15" i="4"/>
  <c r="AC15" i="4"/>
  <c r="AB15" i="4"/>
  <c r="AA15" i="4"/>
  <c r="Z15" i="4"/>
  <c r="Y15" i="4"/>
  <c r="AP14" i="4"/>
  <c r="DZ14" i="4" s="1"/>
  <c r="AO14" i="4"/>
  <c r="AN14" i="4"/>
  <c r="AM14" i="4"/>
  <c r="AL14" i="4"/>
  <c r="AK14" i="4"/>
  <c r="AJ14" i="4"/>
  <c r="AI14" i="4"/>
  <c r="AH14" i="4"/>
  <c r="AG14" i="4"/>
  <c r="AF14" i="4"/>
  <c r="AE14" i="4"/>
  <c r="AD14" i="4"/>
  <c r="AC14" i="4"/>
  <c r="AB14" i="4"/>
  <c r="AA14" i="4"/>
  <c r="Z14" i="4"/>
  <c r="Y14" i="4"/>
  <c r="AP13" i="4"/>
  <c r="AO13" i="4"/>
  <c r="AN13" i="4"/>
  <c r="AM13" i="4"/>
  <c r="AL13" i="4"/>
  <c r="AK13" i="4"/>
  <c r="AJ13" i="4"/>
  <c r="AI13" i="4"/>
  <c r="AH13" i="4"/>
  <c r="AG13" i="4"/>
  <c r="AF13" i="4"/>
  <c r="AE13" i="4"/>
  <c r="AD13" i="4"/>
  <c r="AC13" i="4"/>
  <c r="AB13" i="4"/>
  <c r="AA13" i="4"/>
  <c r="Z13" i="4"/>
  <c r="Y13" i="4"/>
  <c r="AP12" i="4"/>
  <c r="AO12" i="4"/>
  <c r="AN12" i="4"/>
  <c r="AM12" i="4"/>
  <c r="AL12" i="4"/>
  <c r="AK12" i="4"/>
  <c r="AJ12" i="4"/>
  <c r="AI12" i="4"/>
  <c r="AH12" i="4"/>
  <c r="AG12" i="4"/>
  <c r="AF12" i="4"/>
  <c r="AE12" i="4"/>
  <c r="AD12" i="4"/>
  <c r="AC12" i="4"/>
  <c r="AB12" i="4"/>
  <c r="AA12" i="4"/>
  <c r="Z12" i="4"/>
  <c r="Y12" i="4"/>
  <c r="AP11" i="4"/>
  <c r="AO11" i="4"/>
  <c r="AN11" i="4"/>
  <c r="AM11" i="4"/>
  <c r="AL11" i="4"/>
  <c r="AK11" i="4"/>
  <c r="AJ11" i="4"/>
  <c r="AI11" i="4"/>
  <c r="AH11" i="4"/>
  <c r="AG11" i="4"/>
  <c r="AF11" i="4"/>
  <c r="AE11" i="4"/>
  <c r="AD11" i="4"/>
  <c r="AC11" i="4"/>
  <c r="AB11" i="4"/>
  <c r="AA11" i="4"/>
  <c r="Z11" i="4"/>
  <c r="Y11" i="4"/>
  <c r="AP10" i="4"/>
  <c r="AO10" i="4"/>
  <c r="AN10" i="4"/>
  <c r="AM10" i="4"/>
  <c r="AL10" i="4"/>
  <c r="AK10" i="4"/>
  <c r="AJ10" i="4"/>
  <c r="AI10" i="4"/>
  <c r="AH10" i="4"/>
  <c r="AG10" i="4"/>
  <c r="AF10" i="4"/>
  <c r="AE10" i="4"/>
  <c r="AD10" i="4"/>
  <c r="AC10" i="4"/>
  <c r="AB10" i="4"/>
  <c r="AA10" i="4"/>
  <c r="Z10" i="4"/>
  <c r="Y10" i="4"/>
  <c r="AP9" i="4"/>
  <c r="AO9" i="4"/>
  <c r="AN9" i="4"/>
  <c r="AM9" i="4"/>
  <c r="AL9" i="4"/>
  <c r="AK9" i="4"/>
  <c r="AJ9" i="4"/>
  <c r="AI9" i="4"/>
  <c r="AH9" i="4"/>
  <c r="AG9" i="4"/>
  <c r="AF9" i="4"/>
  <c r="AE9" i="4"/>
  <c r="AD9" i="4"/>
  <c r="AC9" i="4"/>
  <c r="AB9" i="4"/>
  <c r="AA9" i="4"/>
  <c r="Z9" i="4"/>
  <c r="Y9" i="4"/>
  <c r="AP8" i="4"/>
  <c r="AO8" i="4"/>
  <c r="AN8" i="4"/>
  <c r="AM8" i="4"/>
  <c r="AL8" i="4"/>
  <c r="AK8" i="4"/>
  <c r="AJ8" i="4"/>
  <c r="AI8" i="4"/>
  <c r="AH8" i="4"/>
  <c r="AG8" i="4"/>
  <c r="AF8" i="4"/>
  <c r="AE8" i="4"/>
  <c r="AD8" i="4"/>
  <c r="AC8" i="4"/>
  <c r="AB8" i="4"/>
  <c r="AA8" i="4"/>
  <c r="Z8" i="4"/>
  <c r="Y8" i="4"/>
  <c r="AP7" i="4"/>
  <c r="AO7" i="4"/>
  <c r="AN7" i="4"/>
  <c r="AM7" i="4"/>
  <c r="AL7" i="4"/>
  <c r="AK7" i="4"/>
  <c r="AJ7" i="4"/>
  <c r="AI7" i="4"/>
  <c r="AH7" i="4"/>
  <c r="AG7" i="4"/>
  <c r="AF7" i="4"/>
  <c r="AE7" i="4"/>
  <c r="AD7" i="4"/>
  <c r="AC7" i="4"/>
  <c r="AB7" i="4"/>
  <c r="AA7" i="4"/>
  <c r="Z7" i="4"/>
  <c r="Y7" i="4"/>
  <c r="AP6" i="4"/>
  <c r="AO6" i="4"/>
  <c r="AN6" i="4"/>
  <c r="AM6" i="4"/>
  <c r="AL6" i="4"/>
  <c r="AK6" i="4"/>
  <c r="AJ6" i="4"/>
  <c r="AI6" i="4"/>
  <c r="AH6" i="4"/>
  <c r="AG6" i="4"/>
  <c r="AF6" i="4"/>
  <c r="AE6" i="4"/>
  <c r="AD6" i="4"/>
  <c r="AC6" i="4"/>
  <c r="AB6" i="4"/>
  <c r="AA6" i="4"/>
  <c r="Z6" i="4"/>
  <c r="Y6" i="4"/>
  <c r="AP5" i="4"/>
  <c r="AO5" i="4"/>
  <c r="AN5" i="4"/>
  <c r="AM5" i="4"/>
  <c r="AL5" i="4"/>
  <c r="AK5" i="4"/>
  <c r="AJ5" i="4"/>
  <c r="AI5" i="4"/>
  <c r="AH5" i="4"/>
  <c r="AG5" i="4"/>
  <c r="AF5" i="4"/>
  <c r="AE5" i="4"/>
  <c r="AD5" i="4"/>
  <c r="AC5" i="4"/>
  <c r="AB5" i="4"/>
  <c r="AA5" i="4"/>
  <c r="Z5" i="4"/>
  <c r="Y5" i="4"/>
  <c r="AP4" i="4"/>
  <c r="AO4" i="4"/>
  <c r="AN4" i="4"/>
  <c r="AM4" i="4"/>
  <c r="AL4" i="4"/>
  <c r="AK4" i="4"/>
  <c r="AJ4" i="4"/>
  <c r="AI4" i="4"/>
  <c r="AH4" i="4"/>
  <c r="AG4" i="4"/>
  <c r="AF4" i="4"/>
  <c r="AE4" i="4"/>
  <c r="AD4" i="4"/>
  <c r="AC4" i="4"/>
  <c r="AB4" i="4"/>
  <c r="AA4" i="4"/>
  <c r="Z4" i="4"/>
  <c r="Y4" i="4"/>
  <c r="AP3" i="4"/>
  <c r="AO3" i="4"/>
  <c r="AN3" i="4"/>
  <c r="AM3" i="4"/>
  <c r="AL3" i="4"/>
  <c r="AK3" i="4"/>
  <c r="AJ3" i="4"/>
  <c r="AI3" i="4"/>
  <c r="AH3" i="4"/>
  <c r="AG3" i="4"/>
  <c r="AF3" i="4"/>
  <c r="AE3" i="4"/>
  <c r="AD3" i="4"/>
  <c r="AC3" i="4"/>
  <c r="AB3" i="4"/>
  <c r="AA3" i="4"/>
  <c r="Z3" i="4"/>
  <c r="Y3"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DZ52" i="4" l="1"/>
  <c r="DZ47" i="4"/>
  <c r="DZ13" i="4"/>
  <c r="DZ11" i="4"/>
  <c r="DZ10" i="4"/>
  <c r="DZ6" i="4"/>
  <c r="DZ4" i="4"/>
  <c r="U4" i="4"/>
  <c r="U5" i="4"/>
  <c r="DD367" i="4" l="1"/>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DV3" i="4"/>
  <c r="DW3" i="4"/>
  <c r="DX3" i="4"/>
  <c r="DY3" i="4"/>
  <c r="EV18" i="4" l="1"/>
  <c r="EV11" i="4"/>
  <c r="EV4" i="4"/>
  <c r="DZ3" i="4"/>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BA354" i="11"/>
  <c r="BA355" i="11"/>
  <c r="AQ54" i="4" l="1"/>
  <c r="CI54" i="4"/>
  <c r="EX3" i="4"/>
  <c r="EV5" i="4"/>
  <c r="DU54" i="4"/>
  <c r="AQ44" i="4" l="1"/>
  <c r="CI47" i="4"/>
  <c r="DU52" i="4"/>
  <c r="CI52" i="4"/>
  <c r="AQ43" i="4"/>
  <c r="DU48" i="4"/>
  <c r="CI48" i="4"/>
  <c r="CI51" i="4"/>
  <c r="DU45" i="4"/>
  <c r="AQ45" i="4"/>
  <c r="CI45" i="4"/>
  <c r="AQ51" i="4"/>
  <c r="AQ50" i="4"/>
  <c r="CI44" i="4"/>
  <c r="DU53" i="4"/>
  <c r="CI53" i="4"/>
  <c r="CI46" i="4"/>
  <c r="AQ49" i="4"/>
  <c r="AQ48" i="4"/>
  <c r="CI50" i="4"/>
  <c r="CI43" i="4"/>
  <c r="AQ47" i="4"/>
  <c r="AQ53" i="4"/>
  <c r="EA54" i="4"/>
  <c r="DU49" i="4"/>
  <c r="CI49" i="4"/>
  <c r="DU46" i="4"/>
  <c r="AQ46" i="4"/>
  <c r="AQ52" i="4"/>
  <c r="DU51" i="4"/>
  <c r="DU50" i="4"/>
  <c r="DU43" i="4"/>
  <c r="DU47" i="4"/>
  <c r="DU44" i="4"/>
  <c r="EA52" i="4" l="1"/>
  <c r="AQ34" i="4"/>
  <c r="EA43" i="4"/>
  <c r="AQ40" i="4"/>
  <c r="AQ39" i="4"/>
  <c r="AQ32" i="4"/>
  <c r="EA48" i="4"/>
  <c r="CI35" i="4"/>
  <c r="CI34" i="4"/>
  <c r="CI42" i="4"/>
  <c r="EA45" i="4"/>
  <c r="DU33" i="4"/>
  <c r="CI33" i="4"/>
  <c r="AQ38" i="4"/>
  <c r="CI40" i="4"/>
  <c r="AQ37" i="4"/>
  <c r="EA46" i="4"/>
  <c r="DU37" i="4"/>
  <c r="CI37" i="4"/>
  <c r="DU39" i="4"/>
  <c r="CI39" i="4"/>
  <c r="EA50" i="4"/>
  <c r="AQ36" i="4"/>
  <c r="DU38" i="4"/>
  <c r="CI38" i="4"/>
  <c r="EA49" i="4"/>
  <c r="CI36" i="4"/>
  <c r="CI41" i="4"/>
  <c r="CI32" i="4"/>
  <c r="AQ42" i="4"/>
  <c r="EA47" i="4"/>
  <c r="EA51" i="4"/>
  <c r="EA53" i="4"/>
  <c r="AQ33" i="4"/>
  <c r="AQ35" i="4"/>
  <c r="AQ41" i="4"/>
  <c r="EA44" i="4"/>
  <c r="DU35" i="4"/>
  <c r="DU41" i="4"/>
  <c r="DU34" i="4"/>
  <c r="DU40" i="4"/>
  <c r="DU42" i="4"/>
  <c r="DU36" i="4"/>
  <c r="DU32"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EA41" i="4" l="1"/>
  <c r="AQ30" i="4"/>
  <c r="EA40" i="4"/>
  <c r="EA38" i="4"/>
  <c r="AQ28" i="4"/>
  <c r="EA34" i="4"/>
  <c r="EA33" i="4"/>
  <c r="CI31" i="4"/>
  <c r="EA32" i="4"/>
  <c r="EA42" i="4"/>
  <c r="EA35" i="4"/>
  <c r="DU27" i="4"/>
  <c r="CI27" i="4"/>
  <c r="EA36" i="4"/>
  <c r="CI30" i="4"/>
  <c r="AQ27" i="4"/>
  <c r="EA39" i="4"/>
  <c r="AQ29" i="4"/>
  <c r="CI28" i="4"/>
  <c r="AQ31" i="4"/>
  <c r="EA37" i="4"/>
  <c r="CI29" i="4"/>
  <c r="DU31" i="4"/>
  <c r="DU30" i="4"/>
  <c r="DU29" i="4"/>
  <c r="DU28" i="4"/>
  <c r="AQ26" i="4"/>
  <c r="EA27" i="4" l="1"/>
  <c r="AQ10" i="4"/>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U25" i="4"/>
  <c r="DU16" i="4"/>
  <c r="DU20" i="4"/>
  <c r="DU19" i="4"/>
  <c r="DT26" i="11"/>
  <c r="DT4" i="11"/>
  <c r="DT18" i="11"/>
  <c r="DT6" i="11"/>
  <c r="DT15" i="11"/>
  <c r="DQ16" i="11"/>
  <c r="DQ26" i="11"/>
  <c r="DQ8" i="11"/>
  <c r="DQ4" i="11"/>
  <c r="DQ12" i="11"/>
  <c r="DQ6" i="11"/>
  <c r="DP7" i="11"/>
  <c r="DP14" i="11"/>
  <c r="DP11" i="11"/>
  <c r="DP12" i="11"/>
  <c r="DK14" i="11"/>
  <c r="DK4" i="11"/>
  <c r="DK18" i="11"/>
  <c r="DH20" i="11"/>
  <c r="DH12" i="11"/>
  <c r="DH13" i="11"/>
  <c r="DH27" i="11"/>
  <c r="DH14" i="11"/>
  <c r="DH4" i="11"/>
  <c r="DH25" i="11"/>
  <c r="DH6" i="11"/>
  <c r="DH22" i="11"/>
  <c r="DT21" i="11"/>
  <c r="DT8" i="11"/>
  <c r="DT14" i="11"/>
  <c r="DT11" i="11"/>
  <c r="DT12" i="11"/>
  <c r="DQ21" i="11"/>
  <c r="DQ24" i="11"/>
  <c r="DP26" i="11"/>
  <c r="DP8" i="11"/>
  <c r="DP4" i="11"/>
  <c r="DP23" i="11"/>
  <c r="DP22" i="11"/>
  <c r="DK12" i="11"/>
  <c r="DK23" i="11"/>
  <c r="DK19" i="11"/>
  <c r="DK25" i="11"/>
  <c r="DK6" i="11"/>
  <c r="DK22" i="11"/>
  <c r="DK9" i="11"/>
  <c r="DT19" i="11"/>
  <c r="DT16" i="11"/>
  <c r="DT24" i="11"/>
  <c r="DQ17" i="11"/>
  <c r="DQ11" i="11"/>
  <c r="DP20" i="11"/>
  <c r="DP21" i="11"/>
  <c r="DP27" i="11"/>
  <c r="DK13" i="11"/>
  <c r="DK27" i="11"/>
  <c r="DP19" i="11"/>
  <c r="DP17" i="11"/>
  <c r="DP16" i="11"/>
  <c r="DP10" i="11"/>
  <c r="DP24" i="11"/>
  <c r="DT27" i="11"/>
  <c r="DT17" i="11"/>
  <c r="DQ27" i="11"/>
  <c r="DQ14" i="11"/>
  <c r="DK24" i="11"/>
  <c r="DK20" i="11"/>
  <c r="DK7" i="11"/>
  <c r="DH23" i="11"/>
  <c r="DT25" i="11"/>
  <c r="DT22" i="11"/>
  <c r="DT23" i="11"/>
  <c r="DT20" i="11"/>
  <c r="DT13" i="11"/>
  <c r="DT10" i="11"/>
  <c r="DT9" i="11"/>
  <c r="DT7" i="11"/>
  <c r="DT5" i="11"/>
  <c r="DQ25" i="11"/>
  <c r="DQ22" i="11"/>
  <c r="DQ23" i="11"/>
  <c r="DQ15" i="11"/>
  <c r="DQ18" i="11"/>
  <c r="DQ20" i="11"/>
  <c r="DQ13" i="11"/>
  <c r="DQ19" i="11"/>
  <c r="DQ10" i="11"/>
  <c r="DQ9" i="11"/>
  <c r="DQ7" i="11"/>
  <c r="DQ5" i="11"/>
  <c r="DP25" i="11"/>
  <c r="DP15" i="11"/>
  <c r="DP18" i="11"/>
  <c r="DP13" i="11"/>
  <c r="DP9" i="11"/>
  <c r="DP5" i="11"/>
  <c r="DK26" i="11"/>
  <c r="DK21" i="11"/>
  <c r="DK17" i="11"/>
  <c r="DK16" i="11"/>
  <c r="DK15" i="11"/>
  <c r="DK10" i="11"/>
  <c r="DK8" i="11"/>
  <c r="DK11" i="11"/>
  <c r="DK5" i="11"/>
  <c r="DP6" i="11"/>
  <c r="DH21" i="11"/>
  <c r="DH8" i="11"/>
  <c r="DH16" i="11"/>
  <c r="DH24" i="11"/>
  <c r="DH18" i="11"/>
  <c r="DH17" i="11"/>
  <c r="DH5" i="11"/>
  <c r="DH15" i="11"/>
  <c r="DH26" i="11"/>
  <c r="DH19" i="11"/>
  <c r="DH9" i="11"/>
  <c r="DH10" i="11"/>
  <c r="DH11" i="11"/>
  <c r="DH7"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AQ3" i="4"/>
  <c r="EY17" i="4"/>
  <c r="DG21" i="11"/>
  <c r="DG8" i="11"/>
  <c r="DG16" i="11"/>
  <c r="DG24" i="11"/>
  <c r="DG20" i="11"/>
  <c r="DG12" i="11"/>
  <c r="DG13" i="11"/>
  <c r="DG27" i="11"/>
  <c r="DG14" i="11"/>
  <c r="DG4" i="11"/>
  <c r="DG18" i="11"/>
  <c r="DG11" i="11"/>
  <c r="DG17" i="11"/>
  <c r="DG10" i="11"/>
  <c r="DG7" i="11"/>
  <c r="DG5" i="11"/>
  <c r="DG23" i="11"/>
  <c r="DG15" i="11"/>
  <c r="DG19" i="11"/>
  <c r="DG25" i="11"/>
  <c r="DG6" i="11"/>
  <c r="DG22" i="11"/>
  <c r="DG9" i="11"/>
  <c r="DG26" i="11"/>
  <c r="EU5" i="4" l="1"/>
  <c r="EX5" i="4" s="1"/>
  <c r="EX18" i="4"/>
  <c r="EU19" i="4"/>
  <c r="EX19" i="4" s="1"/>
  <c r="DE3" i="4"/>
  <c r="DU3" i="4"/>
  <c r="CI3" i="4"/>
  <c r="EY3" i="4"/>
  <c r="EY10" i="4"/>
  <c r="DT52" i="4"/>
  <c r="EX4" i="4" l="1"/>
  <c r="EA3" i="4"/>
  <c r="EU12" i="4"/>
  <c r="EX12" i="4" s="1"/>
  <c r="EX11" i="4"/>
  <c r="DT51" i="4"/>
  <c r="DT46" i="4"/>
  <c r="DT38" i="4"/>
  <c r="DT39" i="4"/>
  <c r="DT37" i="4"/>
  <c r="DT50" i="4"/>
  <c r="DT40" i="4"/>
  <c r="DT47" i="4"/>
  <c r="DT48" i="4"/>
  <c r="DT49" i="4"/>
  <c r="DT45" i="4"/>
  <c r="DT44" i="4"/>
  <c r="DT42" i="4"/>
  <c r="DT41" i="4"/>
  <c r="DT43" i="4"/>
  <c r="DB227" i="4"/>
  <c r="DB225" i="4"/>
  <c r="DB224" i="4"/>
  <c r="DB220" i="4"/>
  <c r="DB217" i="4"/>
  <c r="DB216" i="4"/>
  <c r="DB215" i="4"/>
  <c r="DB213" i="4"/>
  <c r="DB212" i="4"/>
  <c r="DB199" i="4"/>
  <c r="DB200" i="4"/>
  <c r="DB201" i="4"/>
  <c r="DB202" i="4"/>
  <c r="DB203" i="4"/>
  <c r="DB204" i="4"/>
  <c r="DB205" i="4"/>
  <c r="DB207" i="4"/>
  <c r="DB208" i="4"/>
  <c r="DB209" i="4"/>
  <c r="DB210" i="4"/>
  <c r="DB211" i="4"/>
  <c r="DB218" i="4"/>
  <c r="DB221" i="4"/>
  <c r="DB222" i="4"/>
  <c r="DB223" i="4"/>
  <c r="DT29" i="4" l="1"/>
  <c r="DT20" i="4"/>
  <c r="DT19" i="4"/>
  <c r="DT35" i="4"/>
  <c r="DT28" i="4"/>
  <c r="DT36" i="4"/>
  <c r="DT27" i="4"/>
  <c r="DT24" i="4"/>
  <c r="DT26" i="4"/>
  <c r="DT22" i="4"/>
  <c r="DT21" i="4"/>
  <c r="DT34" i="4"/>
  <c r="DT23" i="4"/>
  <c r="DT31" i="4"/>
  <c r="DT32" i="4"/>
  <c r="DT30" i="4"/>
  <c r="DT25" i="4"/>
  <c r="DT33" i="4"/>
  <c r="DB219" i="4"/>
  <c r="DB206" i="4"/>
  <c r="DB228" i="4"/>
  <c r="DB226" i="4"/>
  <c r="DB214" i="4"/>
  <c r="DT15" i="4" l="1"/>
  <c r="DT14" i="4"/>
  <c r="DT13" i="4"/>
  <c r="DT18" i="4"/>
  <c r="DT16" i="4"/>
  <c r="DT12" i="4"/>
  <c r="DT17" i="4"/>
  <c r="DT11" i="4"/>
  <c r="DT54" i="4"/>
  <c r="DT4" i="4" l="1"/>
  <c r="DT5" i="4"/>
  <c r="DT6" i="4"/>
  <c r="DT7" i="4"/>
  <c r="DT8" i="4"/>
  <c r="DT10" i="4"/>
  <c r="DT9"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DT53" i="4" l="1"/>
  <c r="DS52" i="4"/>
  <c r="DS53" i="4"/>
  <c r="DS49" i="4"/>
  <c r="DS48" i="4"/>
  <c r="DS51" i="4"/>
  <c r="DS47" i="4"/>
  <c r="DS45" i="4"/>
  <c r="DS46" i="4"/>
  <c r="DS50" i="4"/>
  <c r="DS37" i="4" l="1"/>
  <c r="DS43" i="4"/>
  <c r="DS39" i="4"/>
  <c r="DS42" i="4"/>
  <c r="DS36" i="4"/>
  <c r="DS41" i="4"/>
  <c r="DS44" i="4"/>
  <c r="DS38" i="4"/>
  <c r="DS40" i="4"/>
  <c r="DS19" i="4" l="1"/>
  <c r="DS35" i="4"/>
  <c r="DS30" i="4"/>
  <c r="DS32" i="4"/>
  <c r="DS33" i="4"/>
  <c r="DS31" i="4"/>
  <c r="DS21" i="4"/>
  <c r="DS27" i="4"/>
  <c r="DS17" i="4"/>
  <c r="DS24" i="4"/>
  <c r="DS20" i="4"/>
  <c r="DS34" i="4"/>
  <c r="DS28" i="4"/>
  <c r="DS26" i="4"/>
  <c r="DS22" i="4"/>
  <c r="DS25" i="4"/>
  <c r="DS18" i="4"/>
  <c r="DS29" i="4"/>
  <c r="DS23" i="4"/>
  <c r="DS15" i="4" l="1"/>
  <c r="DS16" i="4"/>
  <c r="DS9" i="4" l="1"/>
  <c r="DS10" i="4"/>
  <c r="DS12" i="4"/>
  <c r="DS11" i="4"/>
  <c r="DS54" i="4"/>
  <c r="DS14" i="4"/>
  <c r="DS13" i="4"/>
  <c r="DS8" i="4" l="1"/>
  <c r="DS7" i="4"/>
  <c r="DS5" i="4" l="1"/>
  <c r="DS6" i="4"/>
  <c r="DS4" i="4" l="1"/>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DR52" i="4" l="1"/>
  <c r="DR51" i="4"/>
  <c r="DR49" i="4"/>
  <c r="DR50" i="4"/>
  <c r="DR53" i="4"/>
  <c r="DZ26" i="11"/>
  <c r="DZ20" i="11"/>
  <c r="CS369" i="11"/>
  <c r="CG369" i="11"/>
  <c r="CN371" i="11"/>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DQ51" i="4"/>
  <c r="DQ50"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DQ43" i="4"/>
  <c r="EC20" i="11"/>
  <c r="DY20" i="11"/>
  <c r="CI371" i="11"/>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DQ39" i="4"/>
  <c r="EC22" i="11"/>
  <c r="EC13" i="11"/>
  <c r="EC5" i="11"/>
  <c r="EC23" i="11"/>
  <c r="EC8" i="11"/>
  <c r="EC27" i="11"/>
  <c r="DZ22" i="11"/>
  <c r="DZ13" i="11"/>
  <c r="DZ5" i="11"/>
  <c r="DZ23" i="11"/>
  <c r="DZ8" i="11"/>
  <c r="DZ27" i="11"/>
  <c r="DY22" i="11"/>
  <c r="DY13" i="11"/>
  <c r="DY5" i="11"/>
  <c r="DY23" i="11"/>
  <c r="DY8" i="11"/>
  <c r="DY27" i="11"/>
  <c r="EC25" i="11"/>
  <c r="EC21" i="11"/>
  <c r="DZ25" i="11"/>
  <c r="DZ21" i="11"/>
  <c r="DY25" i="11"/>
  <c r="DY21" i="11"/>
  <c r="DZ12" i="11"/>
  <c r="DZ11" i="11"/>
  <c r="DZ18" i="11"/>
  <c r="DZ19" i="11"/>
  <c r="DZ15" i="11"/>
  <c r="DZ6" i="11"/>
  <c r="DZ16" i="11"/>
  <c r="DZ10" i="11"/>
  <c r="DZ4" i="11"/>
  <c r="DZ14" i="11"/>
  <c r="DZ24" i="11"/>
  <c r="DZ9" i="11"/>
  <c r="DZ7" i="11"/>
  <c r="DZ17" i="11"/>
  <c r="DH29" i="11"/>
  <c r="DZ29" i="11"/>
  <c r="DQ29" i="11"/>
  <c r="EC18" i="11"/>
  <c r="EC10" i="11"/>
  <c r="EC24" i="11"/>
  <c r="DY18" i="11"/>
  <c r="DY10" i="11"/>
  <c r="CY190" i="4"/>
  <c r="CY189" i="4"/>
  <c r="CY188" i="4"/>
  <c r="DE188" i="4" s="1"/>
  <c r="CY187" i="4"/>
  <c r="DE187" i="4" s="1"/>
  <c r="CY186" i="4"/>
  <c r="DE186" i="4" s="1"/>
  <c r="CY185" i="4"/>
  <c r="DE185" i="4" s="1"/>
  <c r="CY183" i="4"/>
  <c r="CY182" i="4"/>
  <c r="CY181" i="4"/>
  <c r="CY180" i="4"/>
  <c r="CY179" i="4"/>
  <c r="CY178" i="4"/>
  <c r="CY177" i="4"/>
  <c r="DE177" i="4" s="1"/>
  <c r="CY176" i="4"/>
  <c r="DE176" i="4" s="1"/>
  <c r="CY175" i="4"/>
  <c r="DE175" i="4" s="1"/>
  <c r="CY174" i="4"/>
  <c r="DE174" i="4" s="1"/>
  <c r="CY173" i="4"/>
  <c r="DE173" i="4" s="1"/>
  <c r="CY172" i="4"/>
  <c r="CY171" i="4"/>
  <c r="CY170" i="4"/>
  <c r="CY169" i="4"/>
  <c r="CY168" i="4"/>
  <c r="CY167" i="4"/>
  <c r="DE167" i="4" s="1"/>
  <c r="CY166" i="4"/>
  <c r="DE166" i="4" s="1"/>
  <c r="CY165" i="4"/>
  <c r="DE165" i="4" s="1"/>
  <c r="CY164" i="4"/>
  <c r="DE164" i="4" s="1"/>
  <c r="CY163" i="4"/>
  <c r="DE163" i="4" s="1"/>
  <c r="CY162" i="4"/>
  <c r="CY161" i="4"/>
  <c r="CY160" i="4"/>
  <c r="CY159" i="4"/>
  <c r="CY158" i="4"/>
  <c r="CY157" i="4"/>
  <c r="DE157" i="4" s="1"/>
  <c r="CY156" i="4"/>
  <c r="DE156" i="4" s="1"/>
  <c r="CY155" i="4"/>
  <c r="DE155" i="4" s="1"/>
  <c r="CY154" i="4"/>
  <c r="DE154" i="4" s="1"/>
  <c r="CY153" i="4"/>
  <c r="DE153" i="4" s="1"/>
  <c r="CY152" i="4"/>
  <c r="CY151" i="4"/>
  <c r="CY150" i="4"/>
  <c r="CY149" i="4"/>
  <c r="CY148" i="4"/>
  <c r="CY147" i="4"/>
  <c r="DE147" i="4" s="1"/>
  <c r="CY146" i="4"/>
  <c r="DE146" i="4" s="1"/>
  <c r="CY145" i="4"/>
  <c r="DE145" i="4" s="1"/>
  <c r="CY144" i="4"/>
  <c r="DE144" i="4" s="1"/>
  <c r="CY143" i="4"/>
  <c r="DE143" i="4" s="1"/>
  <c r="CY142" i="4"/>
  <c r="CY141" i="4"/>
  <c r="CY140" i="4"/>
  <c r="CY139" i="4"/>
  <c r="CY138" i="4"/>
  <c r="CY137" i="4"/>
  <c r="DE137" i="4" s="1"/>
  <c r="CY136" i="4"/>
  <c r="DE136" i="4" s="1"/>
  <c r="CY135" i="4"/>
  <c r="DE135" i="4" s="1"/>
  <c r="CY134" i="4"/>
  <c r="DE134" i="4" s="1"/>
  <c r="CY133" i="4"/>
  <c r="DE133" i="4" s="1"/>
  <c r="CY132" i="4"/>
  <c r="CY131" i="4"/>
  <c r="CY130" i="4"/>
  <c r="CY129" i="4"/>
  <c r="CY128" i="4"/>
  <c r="CY127" i="4"/>
  <c r="DE127" i="4" s="1"/>
  <c r="CY126" i="4"/>
  <c r="DE126" i="4" s="1"/>
  <c r="CY125" i="4"/>
  <c r="DE125" i="4" s="1"/>
  <c r="CY124" i="4"/>
  <c r="DE124" i="4" s="1"/>
  <c r="CY123" i="4"/>
  <c r="DE123" i="4" s="1"/>
  <c r="CY122" i="4"/>
  <c r="CY121" i="4"/>
  <c r="CY120" i="4"/>
  <c r="CY119" i="4"/>
  <c r="CY118" i="4"/>
  <c r="CY117" i="4"/>
  <c r="DE117" i="4" s="1"/>
  <c r="CY116" i="4"/>
  <c r="DE116" i="4" s="1"/>
  <c r="CY115" i="4"/>
  <c r="DE115" i="4" s="1"/>
  <c r="CY114" i="4"/>
  <c r="DE114" i="4" s="1"/>
  <c r="CY113" i="4"/>
  <c r="DE113" i="4" s="1"/>
  <c r="CY112" i="4"/>
  <c r="CY111" i="4"/>
  <c r="CY110" i="4"/>
  <c r="CY109" i="4"/>
  <c r="CY108" i="4"/>
  <c r="CY107" i="4"/>
  <c r="DE107" i="4" s="1"/>
  <c r="CY106" i="4"/>
  <c r="DE106" i="4" s="1"/>
  <c r="CY105" i="4"/>
  <c r="DE105" i="4" s="1"/>
  <c r="CY104" i="4"/>
  <c r="DE104" i="4" s="1"/>
  <c r="CY103" i="4"/>
  <c r="DE103" i="4" s="1"/>
  <c r="CY102" i="4"/>
  <c r="CY101" i="4"/>
  <c r="CY100" i="4"/>
  <c r="CY99" i="4"/>
  <c r="CY98" i="4"/>
  <c r="CY97" i="4"/>
  <c r="DE97" i="4" s="1"/>
  <c r="CY96" i="4"/>
  <c r="DE96" i="4" s="1"/>
  <c r="CY95" i="4"/>
  <c r="DE95" i="4" s="1"/>
  <c r="CY94" i="4"/>
  <c r="DE94" i="4" s="1"/>
  <c r="CY93" i="4"/>
  <c r="DE93" i="4" s="1"/>
  <c r="CY92" i="4"/>
  <c r="CY91" i="4"/>
  <c r="CY90" i="4"/>
  <c r="CY89" i="4"/>
  <c r="CY88" i="4"/>
  <c r="CY87" i="4"/>
  <c r="DE87" i="4" s="1"/>
  <c r="CY86" i="4"/>
  <c r="DE86" i="4" s="1"/>
  <c r="CY85" i="4"/>
  <c r="DE85" i="4" s="1"/>
  <c r="CY84" i="4"/>
  <c r="DE84" i="4" s="1"/>
  <c r="CY83" i="4"/>
  <c r="DE83" i="4" s="1"/>
  <c r="CY82" i="4"/>
  <c r="CY81" i="4"/>
  <c r="CY80" i="4"/>
  <c r="CY79" i="4"/>
  <c r="CY78" i="4"/>
  <c r="CY77" i="4"/>
  <c r="DE77" i="4" s="1"/>
  <c r="CY76" i="4"/>
  <c r="DE76" i="4" s="1"/>
  <c r="CY75" i="4"/>
  <c r="DE75" i="4" s="1"/>
  <c r="CY74" i="4"/>
  <c r="DE74" i="4" s="1"/>
  <c r="CY73" i="4"/>
  <c r="DE73" i="4" s="1"/>
  <c r="CY72" i="4"/>
  <c r="CY71" i="4"/>
  <c r="CY70" i="4"/>
  <c r="CY69" i="4"/>
  <c r="CY68" i="4"/>
  <c r="CY67" i="4"/>
  <c r="DE67" i="4" s="1"/>
  <c r="CY66" i="4"/>
  <c r="DE66" i="4" s="1"/>
  <c r="CY65" i="4"/>
  <c r="DE65" i="4" s="1"/>
  <c r="CY64" i="4"/>
  <c r="DE64" i="4" s="1"/>
  <c r="CY63" i="4"/>
  <c r="DE63" i="4" s="1"/>
  <c r="CY62" i="4"/>
  <c r="CY61" i="4"/>
  <c r="CY60" i="4"/>
  <c r="CY59" i="4"/>
  <c r="CY58" i="4"/>
  <c r="CY57" i="4"/>
  <c r="DE57" i="4" s="1"/>
  <c r="CY56" i="4"/>
  <c r="DE56" i="4" s="1"/>
  <c r="CY55" i="4"/>
  <c r="DE55" i="4" s="1"/>
  <c r="CY54" i="4"/>
  <c r="DE54" i="4" s="1"/>
  <c r="CY53" i="4"/>
  <c r="DE53" i="4" s="1"/>
  <c r="CY52" i="4"/>
  <c r="CY51" i="4"/>
  <c r="CY50" i="4"/>
  <c r="CY49" i="4"/>
  <c r="CY48" i="4"/>
  <c r="CY47" i="4"/>
  <c r="DE47" i="4" s="1"/>
  <c r="CY46" i="4"/>
  <c r="DE46" i="4" s="1"/>
  <c r="CY45" i="4"/>
  <c r="DE45" i="4" s="1"/>
  <c r="CY44" i="4"/>
  <c r="DE44" i="4" s="1"/>
  <c r="CY43" i="4"/>
  <c r="DE43" i="4" s="1"/>
  <c r="CY42" i="4"/>
  <c r="CY41" i="4"/>
  <c r="CY40" i="4"/>
  <c r="CY39" i="4"/>
  <c r="CY38" i="4"/>
  <c r="CY37" i="4"/>
  <c r="DE37" i="4" s="1"/>
  <c r="CY36" i="4"/>
  <c r="DE36" i="4" s="1"/>
  <c r="CY35" i="4"/>
  <c r="DE35" i="4" s="1"/>
  <c r="CY34" i="4"/>
  <c r="DE34" i="4" s="1"/>
  <c r="CY33" i="4"/>
  <c r="DE33" i="4" s="1"/>
  <c r="CY32"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DQ6" i="4"/>
  <c r="DM37" i="4"/>
  <c r="DJ36" i="4"/>
  <c r="DP34" i="4"/>
  <c r="DI25" i="4"/>
  <c r="DM24" i="4"/>
  <c r="DP23" i="4"/>
  <c r="DK23" i="4"/>
  <c r="DN22" i="4"/>
  <c r="DI22" i="4"/>
  <c r="DM21" i="4"/>
  <c r="DL21" i="4"/>
  <c r="DQ20" i="4"/>
  <c r="DK20" i="4"/>
  <c r="DI19" i="4"/>
  <c r="DH19" i="4"/>
  <c r="DM18" i="4"/>
  <c r="DQ17" i="4"/>
  <c r="DP17" i="4"/>
  <c r="DN16" i="4"/>
  <c r="DM15" i="4"/>
  <c r="DL15" i="4"/>
  <c r="DQ14" i="4"/>
  <c r="DK14" i="4"/>
  <c r="DI13" i="4"/>
  <c r="DH13" i="4"/>
  <c r="DM12" i="4"/>
  <c r="DQ11" i="4"/>
  <c r="DP11" i="4"/>
  <c r="DK11" i="4"/>
  <c r="DI11" i="4"/>
  <c r="DN10" i="4"/>
  <c r="DI10" i="4"/>
  <c r="DM9" i="4"/>
  <c r="DL9" i="4"/>
  <c r="DQ8" i="4"/>
  <c r="DN8" i="4"/>
  <c r="DK8" i="4"/>
  <c r="DL7" i="4"/>
  <c r="DI7" i="4"/>
  <c r="DH7" i="4"/>
  <c r="DP5" i="4"/>
  <c r="DO5" i="4"/>
  <c r="DK5" i="4"/>
  <c r="DN4" i="4"/>
  <c r="DL4" i="4"/>
  <c r="DK3" i="4"/>
  <c r="DJ3" i="4"/>
  <c r="DI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71" i="11" s="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DC91" i="11" s="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Z26" i="11"/>
  <c r="Z25" i="11"/>
  <c r="Z24" i="11"/>
  <c r="Z23" i="11"/>
  <c r="Z22" i="11"/>
  <c r="Z21" i="11"/>
  <c r="DC21" i="11" s="1"/>
  <c r="CY22" i="4"/>
  <c r="DE22" i="4" s="1"/>
  <c r="Z20" i="11"/>
  <c r="DC20" i="11" s="1"/>
  <c r="Z19" i="11"/>
  <c r="CY20" i="4"/>
  <c r="Z18" i="11"/>
  <c r="DC18" i="11" s="1"/>
  <c r="CY19" i="4"/>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Z7" i="11"/>
  <c r="CY8" i="4"/>
  <c r="Z6" i="11"/>
  <c r="DC6" i="11" s="1"/>
  <c r="Z5" i="11"/>
  <c r="Z4" i="11"/>
  <c r="DC4" i="11" s="1"/>
  <c r="Z3" i="11"/>
  <c r="Z2" i="11"/>
  <c r="CY200" i="4"/>
  <c r="DE200" i="4" s="1"/>
  <c r="CY193" i="4"/>
  <c r="DE193" i="4" s="1"/>
  <c r="CY202" i="4"/>
  <c r="CY195" i="4"/>
  <c r="DE195" i="4" s="1"/>
  <c r="CY31" i="4"/>
  <c r="CY27" i="4"/>
  <c r="DE27" i="4" s="1"/>
  <c r="CY21" i="4"/>
  <c r="DE21" i="4" s="1"/>
  <c r="CY203" i="4"/>
  <c r="DE203" i="4" s="1"/>
  <c r="CY196" i="4"/>
  <c r="DE196" i="4" s="1"/>
  <c r="CY358" i="4"/>
  <c r="DE358" i="4" s="1"/>
  <c r="CY297" i="4"/>
  <c r="DE297" i="4" s="1"/>
  <c r="CY239" i="4"/>
  <c r="DE239" i="4" s="1"/>
  <c r="CY359" i="4"/>
  <c r="DE359" i="4" s="1"/>
  <c r="CY261" i="4"/>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CY324" i="4"/>
  <c r="DE324" i="4" s="1"/>
  <c r="CY336" i="4"/>
  <c r="DE336" i="4" s="1"/>
  <c r="CY348" i="4"/>
  <c r="DE348" i="4" s="1"/>
  <c r="CY360" i="4"/>
  <c r="DE360" i="4" s="1"/>
  <c r="CY237" i="4"/>
  <c r="DE237" i="4" s="1"/>
  <c r="CY345" i="4"/>
  <c r="DE345" i="4" s="1"/>
  <c r="CY214" i="4"/>
  <c r="DE214" i="4" s="1"/>
  <c r="CY298" i="4"/>
  <c r="DE298" i="4" s="1"/>
  <c r="CY227" i="4"/>
  <c r="DE227" i="4" s="1"/>
  <c r="CY251" i="4"/>
  <c r="CY205" i="4"/>
  <c r="DE205" i="4" s="1"/>
  <c r="CY217" i="4"/>
  <c r="DE217" i="4" s="1"/>
  <c r="CY229" i="4"/>
  <c r="DE229" i="4" s="1"/>
  <c r="CY241" i="4"/>
  <c r="DE241" i="4" s="1"/>
  <c r="CY253" i="4"/>
  <c r="DE253" i="4" s="1"/>
  <c r="CY265" i="4"/>
  <c r="DE265" i="4" s="1"/>
  <c r="CY277" i="4"/>
  <c r="DE277" i="4" s="1"/>
  <c r="CY289" i="4"/>
  <c r="DE289" i="4" s="1"/>
  <c r="CY301" i="4"/>
  <c r="DE301" i="4" s="1"/>
  <c r="CY313" i="4"/>
  <c r="CY325" i="4"/>
  <c r="DE325" i="4" s="1"/>
  <c r="CY337" i="4"/>
  <c r="DE337" i="4" s="1"/>
  <c r="CY349" i="4"/>
  <c r="DE349" i="4" s="1"/>
  <c r="CY361" i="4"/>
  <c r="CY225" i="4"/>
  <c r="DE225" i="4" s="1"/>
  <c r="CY309" i="4"/>
  <c r="DE309" i="4" s="1"/>
  <c r="CY322" i="4"/>
  <c r="CY215" i="4"/>
  <c r="DE215" i="4" s="1"/>
  <c r="CY299" i="4"/>
  <c r="DE299" i="4" s="1"/>
  <c r="CY206" i="4"/>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CY231" i="4"/>
  <c r="CY243" i="4"/>
  <c r="DE243" i="4" s="1"/>
  <c r="CY255" i="4"/>
  <c r="DE255" i="4" s="1"/>
  <c r="CY267" i="4"/>
  <c r="DE267" i="4" s="1"/>
  <c r="CY279" i="4"/>
  <c r="DE279" i="4" s="1"/>
  <c r="CY291" i="4"/>
  <c r="DE291" i="4" s="1"/>
  <c r="CY303" i="4"/>
  <c r="DE303" i="4" s="1"/>
  <c r="CY315" i="4"/>
  <c r="DE315" i="4" s="1"/>
  <c r="CY327" i="4"/>
  <c r="DE327" i="4" s="1"/>
  <c r="CY339" i="4"/>
  <c r="DE339" i="4" s="1"/>
  <c r="CY351" i="4"/>
  <c r="CY363" i="4"/>
  <c r="CY213" i="4"/>
  <c r="DE213" i="4" s="1"/>
  <c r="CY310" i="4"/>
  <c r="DE310" i="4" s="1"/>
  <c r="CY311" i="4"/>
  <c r="DE311" i="4" s="1"/>
  <c r="CY208" i="4"/>
  <c r="DE208" i="4" s="1"/>
  <c r="CY220" i="4"/>
  <c r="DE220" i="4" s="1"/>
  <c r="CY232" i="4"/>
  <c r="DE232" i="4" s="1"/>
  <c r="CY244" i="4"/>
  <c r="DE244" i="4" s="1"/>
  <c r="CY256" i="4"/>
  <c r="DE256" i="4" s="1"/>
  <c r="CY268" i="4"/>
  <c r="CY280" i="4"/>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CY347" i="4"/>
  <c r="DE347" i="4" s="1"/>
  <c r="CY210" i="4"/>
  <c r="CY222" i="4"/>
  <c r="CY234" i="4"/>
  <c r="DE234" i="4" s="1"/>
  <c r="CY246" i="4"/>
  <c r="DE246" i="4" s="1"/>
  <c r="CY258" i="4"/>
  <c r="DE258" i="4" s="1"/>
  <c r="CY270" i="4"/>
  <c r="DE270" i="4" s="1"/>
  <c r="CY282" i="4"/>
  <c r="DE282" i="4" s="1"/>
  <c r="CY294" i="4"/>
  <c r="DE294" i="4" s="1"/>
  <c r="CY306" i="4"/>
  <c r="DE306" i="4" s="1"/>
  <c r="CY318" i="4"/>
  <c r="DE318" i="4" s="1"/>
  <c r="CY330" i="4"/>
  <c r="DE330" i="4" s="1"/>
  <c r="CY342" i="4"/>
  <c r="CY354" i="4"/>
  <c r="DE354" i="4" s="1"/>
  <c r="CY366" i="4"/>
  <c r="DE366" i="4" s="1"/>
  <c r="CY357" i="4"/>
  <c r="DE357" i="4" s="1"/>
  <c r="CY238" i="4"/>
  <c r="DE238" i="4" s="1"/>
  <c r="CY286" i="4"/>
  <c r="DE286" i="4" s="1"/>
  <c r="CY275" i="4"/>
  <c r="DE275" i="4" s="1"/>
  <c r="CY211" i="4"/>
  <c r="CY223" i="4"/>
  <c r="DE223" i="4" s="1"/>
  <c r="CY235" i="4"/>
  <c r="DE235" i="4" s="1"/>
  <c r="CY247" i="4"/>
  <c r="DE247" i="4" s="1"/>
  <c r="CY259" i="4"/>
  <c r="DE259" i="4" s="1"/>
  <c r="CY271" i="4"/>
  <c r="DE271" i="4" s="1"/>
  <c r="CY283" i="4"/>
  <c r="DE283" i="4" s="1"/>
  <c r="CY295" i="4"/>
  <c r="DE295" i="4" s="1"/>
  <c r="CY307" i="4"/>
  <c r="DE307" i="4" s="1"/>
  <c r="CY319" i="4"/>
  <c r="DE319" i="4" s="1"/>
  <c r="CY331" i="4"/>
  <c r="CY343" i="4"/>
  <c r="CY355" i="4"/>
  <c r="DE355" i="4" s="1"/>
  <c r="CY367" i="4"/>
  <c r="DE367" i="4" s="1"/>
  <c r="CY333" i="4"/>
  <c r="DE333" i="4" s="1"/>
  <c r="CY334" i="4"/>
  <c r="DE334" i="4" s="1"/>
  <c r="CY323" i="4"/>
  <c r="DE323" i="4" s="1"/>
  <c r="CY212" i="4"/>
  <c r="DE212" i="4" s="1"/>
  <c r="CY224" i="4"/>
  <c r="DE224" i="4" s="1"/>
  <c r="CY236" i="4"/>
  <c r="DE236" i="4" s="1"/>
  <c r="CY248" i="4"/>
  <c r="CY260" i="4"/>
  <c r="CY272" i="4"/>
  <c r="DE272" i="4" s="1"/>
  <c r="CY284" i="4"/>
  <c r="DE284" i="4" s="1"/>
  <c r="CY296" i="4"/>
  <c r="DE296" i="4" s="1"/>
  <c r="CY308" i="4"/>
  <c r="DE308" i="4" s="1"/>
  <c r="CY320" i="4"/>
  <c r="DE320" i="4" s="1"/>
  <c r="CY332" i="4"/>
  <c r="DE332" i="4" s="1"/>
  <c r="CY344" i="4"/>
  <c r="DE344" i="4" s="1"/>
  <c r="CY356" i="4"/>
  <c r="DE356" i="4" s="1"/>
  <c r="CY191" i="4"/>
  <c r="CY198" i="4"/>
  <c r="CY184" i="4"/>
  <c r="DE184" i="4" s="1"/>
  <c r="CY29" i="4"/>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12" i="11"/>
  <c r="EC11" i="11"/>
  <c r="EC19" i="11"/>
  <c r="EC15" i="11"/>
  <c r="EC6" i="11"/>
  <c r="EC16" i="11"/>
  <c r="EC4" i="11"/>
  <c r="EC14" i="11"/>
  <c r="EC26" i="11"/>
  <c r="EC9" i="11"/>
  <c r="EC7" i="11"/>
  <c r="EC17" i="11"/>
  <c r="DB371" i="11"/>
  <c r="DY12" i="11"/>
  <c r="DY11" i="11"/>
  <c r="CX371" i="11"/>
  <c r="CW371" i="11"/>
  <c r="CV371" i="11"/>
  <c r="CU371" i="11"/>
  <c r="CT371" i="11"/>
  <c r="DY16" i="11"/>
  <c r="CQ371" i="11"/>
  <c r="CM371" i="11"/>
  <c r="CL371" i="11"/>
  <c r="CJ371" i="11"/>
  <c r="CG371" i="11"/>
  <c r="DY7" i="11"/>
  <c r="DY17"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67" i="11"/>
  <c r="DC66" i="11"/>
  <c r="DC44" i="11"/>
  <c r="DC31" i="11"/>
  <c r="DC5" i="11"/>
  <c r="DY26" i="11"/>
  <c r="CJ369" i="11"/>
  <c r="CV369" i="11"/>
  <c r="CH371" i="11"/>
  <c r="DA367" i="11"/>
  <c r="CP367" i="11"/>
  <c r="CO369" i="11"/>
  <c r="CZ369" i="11"/>
  <c r="CY371" i="11"/>
  <c r="CQ367" i="11"/>
  <c r="DY14" i="11"/>
  <c r="DY9" i="11"/>
  <c r="DY6" i="11"/>
  <c r="DY15" i="11"/>
  <c r="DY4" i="11"/>
  <c r="DY19"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DL52" i="4"/>
  <c r="DL49" i="4"/>
  <c r="CE369" i="11"/>
  <c r="Z369" i="11" l="1"/>
  <c r="Z367" i="11"/>
  <c r="DC367" i="11" s="1"/>
  <c r="DO16" i="4"/>
  <c r="DE191" i="4"/>
  <c r="DE248" i="4"/>
  <c r="DE331" i="4"/>
  <c r="DE211" i="4"/>
  <c r="DE262" i="4"/>
  <c r="DE322" i="4"/>
  <c r="DE202" i="4"/>
  <c r="DE9" i="4"/>
  <c r="DE20" i="4"/>
  <c r="DE28" i="4"/>
  <c r="DH4" i="4"/>
  <c r="DJ8" i="4"/>
  <c r="DJ14" i="4"/>
  <c r="DJ20" i="4"/>
  <c r="DK32" i="4"/>
  <c r="EL19" i="4"/>
  <c r="EH12" i="4"/>
  <c r="EF5" i="4"/>
  <c r="DE32" i="4"/>
  <c r="DE42" i="4"/>
  <c r="DE52" i="4"/>
  <c r="DE62" i="4"/>
  <c r="DE72" i="4"/>
  <c r="DE82" i="4"/>
  <c r="DE92" i="4"/>
  <c r="DE102" i="4"/>
  <c r="DE112" i="4"/>
  <c r="DE122" i="4"/>
  <c r="DE132" i="4"/>
  <c r="DE142" i="4"/>
  <c r="DE152" i="4"/>
  <c r="DE162" i="4"/>
  <c r="DE172" i="4"/>
  <c r="DE182" i="4"/>
  <c r="EK19" i="4"/>
  <c r="EG12" i="4"/>
  <c r="EE5" i="4"/>
  <c r="DE183" i="4"/>
  <c r="DH47" i="4"/>
  <c r="EI19" i="4"/>
  <c r="EO12" i="4"/>
  <c r="EM5" i="4"/>
  <c r="EG19" i="4"/>
  <c r="EM12" i="4"/>
  <c r="EK5" i="4"/>
  <c r="EO5" i="4"/>
  <c r="EF19" i="4"/>
  <c r="DE48" i="4"/>
  <c r="DE58" i="4"/>
  <c r="DE68" i="4"/>
  <c r="DE78" i="4"/>
  <c r="DE88" i="4"/>
  <c r="DE98" i="4"/>
  <c r="DE108" i="4"/>
  <c r="DE118" i="4"/>
  <c r="DE128" i="4"/>
  <c r="DE138" i="4"/>
  <c r="DE148" i="4"/>
  <c r="DE158" i="4"/>
  <c r="DE168" i="4"/>
  <c r="DE178" i="4"/>
  <c r="DE189" i="4"/>
  <c r="DO7" i="4"/>
  <c r="DO10" i="4"/>
  <c r="DE29" i="4"/>
  <c r="DE342" i="4"/>
  <c r="DE222" i="4"/>
  <c r="DE280" i="4"/>
  <c r="DE363" i="4"/>
  <c r="DE206" i="4"/>
  <c r="EQ19" i="4"/>
  <c r="DE313" i="4"/>
  <c r="DE251" i="4"/>
  <c r="DE312" i="4"/>
  <c r="DE39" i="4"/>
  <c r="DE49" i="4"/>
  <c r="DE59" i="4"/>
  <c r="DE69" i="4"/>
  <c r="DE79" i="4"/>
  <c r="DE89" i="4"/>
  <c r="DE99" i="4"/>
  <c r="DE109" i="4"/>
  <c r="DE119" i="4"/>
  <c r="DE129" i="4"/>
  <c r="DE139" i="4"/>
  <c r="DE149" i="4"/>
  <c r="DE159" i="4"/>
  <c r="DE169" i="4"/>
  <c r="DE179" i="4"/>
  <c r="DE190" i="4"/>
  <c r="DO19" i="4"/>
  <c r="DO25" i="4"/>
  <c r="DE210" i="4"/>
  <c r="DE268" i="4"/>
  <c r="DE351" i="4"/>
  <c r="DE231" i="4"/>
  <c r="DE31" i="4"/>
  <c r="DE8" i="4"/>
  <c r="DE19" i="4"/>
  <c r="DE40" i="4"/>
  <c r="DE50" i="4"/>
  <c r="DE60" i="4"/>
  <c r="DE70" i="4"/>
  <c r="DE80" i="4"/>
  <c r="DE90" i="4"/>
  <c r="DE100" i="4"/>
  <c r="DE110" i="4"/>
  <c r="DE120" i="4"/>
  <c r="DE130" i="4"/>
  <c r="DE140" i="4"/>
  <c r="DE150" i="4"/>
  <c r="DE160" i="4"/>
  <c r="DE170" i="4"/>
  <c r="DE180" i="4"/>
  <c r="DM4" i="4"/>
  <c r="DO13" i="4"/>
  <c r="DO22" i="4"/>
  <c r="EP5" i="4"/>
  <c r="DE198" i="4"/>
  <c r="DE260" i="4"/>
  <c r="DE343" i="4"/>
  <c r="DE219" i="4"/>
  <c r="DE261" i="4"/>
  <c r="DE201" i="4"/>
  <c r="DE41" i="4"/>
  <c r="DE51" i="4"/>
  <c r="DE61" i="4"/>
  <c r="DE71" i="4"/>
  <c r="DE81" i="4"/>
  <c r="DE91" i="4"/>
  <c r="DE101" i="4"/>
  <c r="DE111" i="4"/>
  <c r="DE121" i="4"/>
  <c r="DE131" i="4"/>
  <c r="DE141" i="4"/>
  <c r="DE151" i="4"/>
  <c r="DE161" i="4"/>
  <c r="DE171" i="4"/>
  <c r="DE181" i="4"/>
  <c r="ER19" i="4"/>
  <c r="DC164" i="11"/>
  <c r="DC131" i="11"/>
  <c r="DC141" i="11"/>
  <c r="DC86" i="11"/>
  <c r="DC77" i="11"/>
  <c r="DC70" i="11"/>
  <c r="DC63" i="11"/>
  <c r="DC56" i="11"/>
  <c r="DE15" i="4"/>
  <c r="EQ12" i="4"/>
  <c r="ER5" i="4"/>
  <c r="EJ12" i="4"/>
  <c r="EH5" i="4"/>
  <c r="EP19" i="4"/>
  <c r="DE38" i="4"/>
  <c r="EF12" i="4"/>
  <c r="DC28" i="11"/>
  <c r="DC22" i="11"/>
  <c r="DC7" i="11"/>
  <c r="DE338" i="4"/>
  <c r="EN19" i="4"/>
  <c r="EN12" i="4"/>
  <c r="EL5" i="4"/>
  <c r="EN5" i="4"/>
  <c r="ER12" i="4"/>
  <c r="EM19" i="4"/>
  <c r="EL12" i="4"/>
  <c r="EJ5" i="4"/>
  <c r="DK17" i="4"/>
  <c r="EK12" i="4"/>
  <c r="EI5" i="4"/>
  <c r="EJ19" i="4"/>
  <c r="DE361" i="4"/>
  <c r="EI12" i="4"/>
  <c r="EG5" i="4"/>
  <c r="EH19" i="4"/>
  <c r="DE4" i="4"/>
  <c r="EQ5" i="4"/>
  <c r="EE19" i="4"/>
  <c r="EE12" i="4"/>
  <c r="EP12" i="4"/>
  <c r="EO19"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13" i="11"/>
  <c r="DM13" i="11" s="1"/>
  <c r="DI13" i="11"/>
  <c r="DJ13" i="11" s="1"/>
  <c r="EA10" i="11"/>
  <c r="EB10" i="11" s="1"/>
  <c r="ED10" i="11"/>
  <c r="EE10" i="11" s="1"/>
  <c r="ED27" i="11"/>
  <c r="EE27" i="11" s="1"/>
  <c r="EA27" i="11"/>
  <c r="EB27" i="11" s="1"/>
  <c r="DI14" i="11"/>
  <c r="DJ14" i="11" s="1"/>
  <c r="DL14" i="11"/>
  <c r="DM14" i="11" s="1"/>
  <c r="DL23" i="11"/>
  <c r="DM23" i="11" s="1"/>
  <c r="DI23" i="11"/>
  <c r="DJ23" i="11" s="1"/>
  <c r="DL18" i="11"/>
  <c r="DM18" i="11" s="1"/>
  <c r="DI18" i="11"/>
  <c r="DJ18" i="11" s="1"/>
  <c r="ED18" i="11"/>
  <c r="EE18" i="11" s="1"/>
  <c r="EA18" i="11"/>
  <c r="EB18" i="11" s="1"/>
  <c r="EA8" i="11"/>
  <c r="EB8" i="11" s="1"/>
  <c r="ED8" i="11"/>
  <c r="EE8" i="11" s="1"/>
  <c r="DL21" i="11"/>
  <c r="DM21" i="11" s="1"/>
  <c r="DI21" i="11"/>
  <c r="DJ21" i="11" s="1"/>
  <c r="DU10" i="11"/>
  <c r="DV10" i="11" s="1"/>
  <c r="DR10" i="11"/>
  <c r="DS10" i="11" s="1"/>
  <c r="EA23" i="11"/>
  <c r="EB23" i="11" s="1"/>
  <c r="ED23" i="11"/>
  <c r="EE23" i="11" s="1"/>
  <c r="ED4" i="11"/>
  <c r="EE4" i="11" s="1"/>
  <c r="EA4" i="11"/>
  <c r="EB4" i="11" s="1"/>
  <c r="ED15" i="11"/>
  <c r="EE15" i="11" s="1"/>
  <c r="EA15" i="11"/>
  <c r="EB15" i="11" s="1"/>
  <c r="DR8" i="11"/>
  <c r="DS8" i="11" s="1"/>
  <c r="DU8" i="11"/>
  <c r="DV8" i="11" s="1"/>
  <c r="ED5" i="11"/>
  <c r="EE5" i="11" s="1"/>
  <c r="EA5" i="11"/>
  <c r="EB5" i="11" s="1"/>
  <c r="DI17" i="11"/>
  <c r="DJ17" i="11" s="1"/>
  <c r="DL17" i="11"/>
  <c r="DM17" i="11" s="1"/>
  <c r="DL11" i="11"/>
  <c r="DM11" i="11" s="1"/>
  <c r="DI11" i="11"/>
  <c r="DJ11" i="11" s="1"/>
  <c r="DI7" i="11"/>
  <c r="DJ7" i="11" s="1"/>
  <c r="DL7" i="11"/>
  <c r="DM7" i="11" s="1"/>
  <c r="DR22" i="11"/>
  <c r="DS22" i="11" s="1"/>
  <c r="DU22" i="11"/>
  <c r="DV22" i="11" s="1"/>
  <c r="DL15" i="11"/>
  <c r="DM15" i="11" s="1"/>
  <c r="DI15" i="11"/>
  <c r="DJ15" i="11" s="1"/>
  <c r="DR24" i="11"/>
  <c r="DS24" i="11" s="1"/>
  <c r="DU24" i="11"/>
  <c r="DV24" i="11" s="1"/>
  <c r="ED13" i="11"/>
  <c r="EE13" i="11" s="1"/>
  <c r="EA13" i="11"/>
  <c r="EB13" i="11" s="1"/>
  <c r="ED12" i="11"/>
  <c r="EE12" i="11" s="1"/>
  <c r="EA12" i="11"/>
  <c r="EB12" i="11" s="1"/>
  <c r="DR23" i="11"/>
  <c r="DS23" i="11" s="1"/>
  <c r="DU23" i="11"/>
  <c r="DV23" i="11" s="1"/>
  <c r="ED16" i="11"/>
  <c r="EE16" i="11" s="1"/>
  <c r="EA16" i="11"/>
  <c r="EB16" i="11" s="1"/>
  <c r="DU7" i="11"/>
  <c r="DV7" i="11" s="1"/>
  <c r="DR7" i="11"/>
  <c r="DS7" i="11" s="1"/>
  <c r="ED22" i="11"/>
  <c r="EE22" i="11" s="1"/>
  <c r="EA22" i="11"/>
  <c r="EB22" i="11" s="1"/>
  <c r="DL19" i="11"/>
  <c r="DM19" i="11" s="1"/>
  <c r="DI19" i="11"/>
  <c r="DJ19" i="11" s="1"/>
  <c r="DR14" i="11"/>
  <c r="DS14" i="11" s="1"/>
  <c r="DU14" i="11"/>
  <c r="DV14" i="11" s="1"/>
  <c r="DU5" i="11"/>
  <c r="DV5" i="11" s="1"/>
  <c r="DR5" i="11"/>
  <c r="DS5" i="11" s="1"/>
  <c r="DR13" i="11"/>
  <c r="DS13" i="11" s="1"/>
  <c r="DU13" i="11"/>
  <c r="DV13" i="11" s="1"/>
  <c r="DR18" i="11"/>
  <c r="DS18" i="11" s="1"/>
  <c r="DU18" i="11"/>
  <c r="DV18" i="11" s="1"/>
  <c r="DL8" i="11"/>
  <c r="DM8" i="11" s="1"/>
  <c r="DI8" i="11"/>
  <c r="DJ8" i="11" s="1"/>
  <c r="DL22" i="11"/>
  <c r="DM22" i="11" s="1"/>
  <c r="DI22" i="11"/>
  <c r="DJ22" i="11" s="1"/>
  <c r="DU19" i="11"/>
  <c r="DV19" i="11" s="1"/>
  <c r="DR19" i="11"/>
  <c r="DS19" i="11" s="1"/>
  <c r="ED21" i="11"/>
  <c r="EE21" i="11" s="1"/>
  <c r="EA21" i="11"/>
  <c r="EB21" i="11" s="1"/>
  <c r="DU27" i="11"/>
  <c r="DV27" i="11" s="1"/>
  <c r="DR27" i="11"/>
  <c r="DS27" i="11" s="1"/>
  <c r="DR11" i="11"/>
  <c r="DS11" i="11" s="1"/>
  <c r="DU11" i="11"/>
  <c r="DV11" i="11" s="1"/>
  <c r="DL12" i="11"/>
  <c r="DM12" i="11" s="1"/>
  <c r="DI12" i="11"/>
  <c r="DJ12" i="11" s="1"/>
  <c r="ED19" i="11"/>
  <c r="EE19" i="11" s="1"/>
  <c r="EA19" i="11"/>
  <c r="EB19" i="11" s="1"/>
  <c r="ED11" i="11"/>
  <c r="EE11" i="11" s="1"/>
  <c r="EA11" i="11"/>
  <c r="EB11" i="11" s="1"/>
  <c r="DR21" i="11"/>
  <c r="DS21" i="11" s="1"/>
  <c r="DU21" i="11"/>
  <c r="DV21" i="11" s="1"/>
  <c r="DI6" i="11"/>
  <c r="DJ6" i="11" s="1"/>
  <c r="DL6" i="11"/>
  <c r="DM6" i="11" s="1"/>
  <c r="ED6" i="11"/>
  <c r="EE6" i="11" s="1"/>
  <c r="EA6" i="11"/>
  <c r="EB6" i="11" s="1"/>
  <c r="DI5" i="11"/>
  <c r="DJ5" i="11" s="1"/>
  <c r="DL5" i="11"/>
  <c r="DM5" i="11" s="1"/>
  <c r="DR17" i="11"/>
  <c r="DS17" i="11" s="1"/>
  <c r="DU17" i="11"/>
  <c r="DV17" i="11" s="1"/>
  <c r="DU25" i="11"/>
  <c r="DV25" i="11" s="1"/>
  <c r="DR25" i="11"/>
  <c r="ED14" i="11"/>
  <c r="EE14" i="11" s="1"/>
  <c r="EA14" i="11"/>
  <c r="EB14" i="11" s="1"/>
  <c r="DI27" i="11"/>
  <c r="DL27" i="11"/>
  <c r="DM27" i="11" s="1"/>
  <c r="DL10" i="11"/>
  <c r="DM10" i="11" s="1"/>
  <c r="DI10" i="11"/>
  <c r="DJ10" i="11" s="1"/>
  <c r="DR26" i="11"/>
  <c r="DU26" i="11"/>
  <c r="DV26" i="11" s="1"/>
  <c r="DL4" i="11"/>
  <c r="DM4" i="11" s="1"/>
  <c r="DI4" i="11"/>
  <c r="DJ4" i="11" s="1"/>
  <c r="DU15" i="11"/>
  <c r="DV15" i="11" s="1"/>
  <c r="DR15" i="11"/>
  <c r="DS15" i="11" s="1"/>
  <c r="DR9" i="11"/>
  <c r="DS9" i="11" s="1"/>
  <c r="DU9" i="11"/>
  <c r="DV9" i="11" s="1"/>
  <c r="ED25" i="11"/>
  <c r="EE25" i="11" s="1"/>
  <c r="EA25" i="11"/>
  <c r="DU20" i="11"/>
  <c r="DV20" i="11" s="1"/>
  <c r="DR20" i="11"/>
  <c r="DS20" i="11" s="1"/>
  <c r="DI16" i="11"/>
  <c r="DJ16" i="11" s="1"/>
  <c r="DL16" i="11"/>
  <c r="DM16" i="11" s="1"/>
  <c r="ED7" i="11"/>
  <c r="EE7" i="11" s="1"/>
  <c r="EA7" i="11"/>
  <c r="EB7" i="11" s="1"/>
  <c r="DL24" i="11"/>
  <c r="DM24" i="11" s="1"/>
  <c r="DI24" i="11"/>
  <c r="DJ24" i="11" s="1"/>
  <c r="ED9" i="11"/>
  <c r="EE9" i="11" s="1"/>
  <c r="EA9" i="11"/>
  <c r="EB9" i="11" s="1"/>
  <c r="DU16" i="11"/>
  <c r="DV16" i="11" s="1"/>
  <c r="DR16" i="11"/>
  <c r="DS16" i="11" s="1"/>
  <c r="DL20" i="11"/>
  <c r="DM20" i="11" s="1"/>
  <c r="DI20" i="11"/>
  <c r="DJ20" i="11" s="1"/>
  <c r="EA26" i="11"/>
  <c r="ED26" i="11"/>
  <c r="EE26" i="11" s="1"/>
  <c r="DL25" i="11"/>
  <c r="DM25" i="11" s="1"/>
  <c r="DI25" i="11"/>
  <c r="DJ25" i="11" s="1"/>
  <c r="DL9" i="11"/>
  <c r="DM9" i="11" s="1"/>
  <c r="DI9" i="11"/>
  <c r="DJ9" i="11" s="1"/>
  <c r="DR12" i="11"/>
  <c r="DS12" i="11" s="1"/>
  <c r="DU12" i="11"/>
  <c r="DV12" i="11" s="1"/>
  <c r="EA17" i="11"/>
  <c r="EB17" i="11" s="1"/>
  <c r="ED17" i="11"/>
  <c r="EE17" i="11" s="1"/>
  <c r="ED20" i="11"/>
  <c r="EE20" i="11" s="1"/>
  <c r="EA20" i="11"/>
  <c r="EB20"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26" i="11"/>
  <c r="DC36"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5" i="11"/>
  <c r="EB26" i="11"/>
  <c r="DJ27" i="11"/>
  <c r="CL367" i="11"/>
  <c r="DY24" i="11"/>
  <c r="EB25"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4" i="11"/>
  <c r="EE24" i="11" s="1"/>
  <c r="EA24" i="11"/>
  <c r="EB24" i="11" s="1"/>
  <c r="DU6" i="11"/>
  <c r="DV6" i="11" s="1"/>
  <c r="DR6" i="11"/>
  <c r="DS6"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<sst xmlns="http://schemas.openxmlformats.org/spreadsheetml/2006/main" count="120133" uniqueCount="938">
  <si>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</si>
  <si>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</si>
  <si>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</si>
  <si>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</si>
  <si>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</si>
  <si>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</si>
  <si>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</si>
  <si>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</si>
  <si>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</si>
  <si>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</si>
  <si>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</si>
  <si>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</si>
  <si>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</si>
  <si>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</si>
  <si>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</si>
  <si>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</si>
  <si>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</si>
  <si>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</si>
  <si>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</si>
  <si>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</si>
  <si>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</si>
  <si>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</si>
  <si>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</si>
  <si>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</si>
  <si>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</si>
  <si>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</si>
  <si>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</si>
  <si>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</si>
  <si>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</si>
  <si>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</si>
  <si>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</si>
  <si>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</si>
  <si>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</si>
  <si>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</si>
  <si>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</si>
  <si>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</si>
  <si>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</si>
  <si>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</si>
  <si>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</si>
  <si>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</si>
  <si>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</si>
  <si>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</si>
  <si>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</si>
  <si>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</si>
  <si>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</si>
  <si>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</si>
  <si>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</si>
  <si>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</si>
  <si>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</si>
  <si>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</si>
  <si>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</si>
  <si>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</si>
  <si>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</si>
  <si>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</si>
  <si>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</si>
  <si>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</si>
  <si>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</si>
  <si>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</si>
  <si>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</si>
  <si>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</si>
  <si>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</si>
  <si>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</si>
  <si>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</si>
  <si>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</si>
  <si>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</si>
  <si>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</si>
  <si>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</si>
  <si>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</si>
  <si>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</si>
  <si>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</si>
  <si>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</si>
  <si>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</si>
  <si>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</si>
  <si>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</si>
  <si>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</si>
  <si>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</si>
  <si>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</si>
  <si>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</si>
  <si>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</si>
  <si>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</si>
  <si>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</si>
  <si>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</si>
  <si>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</si>
  <si>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</si>
  <si>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</si>
  <si>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</si>
  <si>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</si>
  <si>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</si>
  <si>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</si>
  <si>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</si>
  <si>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</si>
  <si>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</si>
  <si>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</si>
  <si>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</si>
  <si>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</si>
  <si>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</si>
  <si>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</si>
  <si>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</si>
  <si>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</si>
  <si>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</si>
  <si>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</si>
  <si>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</si>
  <si>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</si>
  <si>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</si>
  <si>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</si>
  <si>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</si>
  <si>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</si>
  <si>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</si>
  <si>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</si>
  <si>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</si>
  <si>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</si>
  <si>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</si>
  <si>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</si>
  <si>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</si>
  <si>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</si>
  <si>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</si>
  <si>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</si>
  <si>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</si>
  <si>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</si>
  <si>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</si>
  <si>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</si>
  <si>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</si>
  <si>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</si>
  <si>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</si>
  <si>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</si>
  <si>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</si>
  <si>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</si>
  <si>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</si>
  <si>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</si>
  <si>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</si>
  <si>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</si>
  <si>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</si>
  <si>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</si>
  <si>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</si>
  <si>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</si>
  <si>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</si>
  <si>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</si>
  <si>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</si>
  <si>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</si>
  <si>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</si>
  <si>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</si>
  <si>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</si>
  <si>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</si>
  <si>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</si>
  <si>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</si>
  <si>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</si>
  <si>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</si>
  <si>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</si>
  <si>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</si>
  <si>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</si>
  <si>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</si>
  <si>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</si>
  <si>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</si>
  <si>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</si>
  <si>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</si>
  <si>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</si>
  <si>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</si>
  <si>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</si>
  <si>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</si>
  <si>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</si>
  <si>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</si>
  <si>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</si>
  <si>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</si>
  <si>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</si>
  <si>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</si>
  <si>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</si>
  <si>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</si>
  <si>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</si>
  <si>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</si>
  <si>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</si>
  <si>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</si>
  <si>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</si>
  <si>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</si>
  <si>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</si>
  <si>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</si>
  <si>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</si>
  <si>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</si>
  <si>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</si>
  <si>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</si>
  <si>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</si>
  <si>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</si>
  <si>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</si>
  <si>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</si>
  <si>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</si>
  <si>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</si>
  <si>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</si>
  <si>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</si>
  <si>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</si>
  <si>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</si>
  <si>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</si>
  <si>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</si>
  <si>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</si>
  <si>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</si>
  <si>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</si>
  <si>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</si>
  <si>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</si>
  <si>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</si>
  <si>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</si>
  <si>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</si>
  <si>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</si>
  <si>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</si>
  <si>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</si>
  <si>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</si>
  <si>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</si>
  <si>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</si>
  <si>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</si>
  <si>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</si>
  <si>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</si>
  <si>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</si>
  <si>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</si>
  <si>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</si>
  <si>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</si>
  <si>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</si>
  <si>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</si>
  <si>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</si>
  <si>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</si>
  <si>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</si>
  <si>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</si>
  <si>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</si>
  <si>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</si>
  <si>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</si>
  <si>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</si>
  <si>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</si>
  <si>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</si>
  <si>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</si>
  <si>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</si>
  <si>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</si>
  <si>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</si>
  <si>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</si>
  <si>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</si>
  <si>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</si>
  <si>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</si>
  <si>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</si>
  <si>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</si>
  <si>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</si>
  <si>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</si>
  <si>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</si>
  <si>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</si>
  <si>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</si>
  <si>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</si>
  <si>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</si>
  <si>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</si>
  <si>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</si>
  <si>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</si>
  <si>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</si>
  <si>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</si>
  <si>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</si>
  <si>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</si>
  <si>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</si>
  <si>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</si>
  <si>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</si>
  <si>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</si>
  <si>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</si>
  <si>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</si>
  <si>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</si>
  <si>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</si>
  <si>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</si>
  <si>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</si>
  <si>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</si>
  <si>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</si>
  <si>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</si>
  <si>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</si>
  <si>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</si>
  <si>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</si>
  <si>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</si>
  <si>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</si>
  <si>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</si>
  <si>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</si>
  <si>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</si>
  <si>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</si>
  <si>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</si>
  <si>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</si>
  <si>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</si>
  <si>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</si>
  <si>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</si>
  <si>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</si>
  <si>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</si>
  <si>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</si>
  <si>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</si>
  <si>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</si>
  <si>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</si>
  <si>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</si>
  <si>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</si>
  <si>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</si>
  <si>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</si>
  <si>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</si>
  <si>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</si>
  <si>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</si>
  <si>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</si>
  <si>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</si>
  <si>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</si>
  <si>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</si>
  <si>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</si>
  <si>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</si>
  <si>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</si>
  <si>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</si>
  <si>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</si>
  <si>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</si>
  <si>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</si>
  <si>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</si>
  <si>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</si>
  <si>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</si>
  <si>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</si>
  <si>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</si>
  <si>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</si>
  <si>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</si>
  <si>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</si>
  <si>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</si>
  <si>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</si>
  <si>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</si>
  <si>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</si>
  <si>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</si>
  <si>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</si>
  <si>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</si>
  <si>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</si>
  <si>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</si>
  <si>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</si>
  <si>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</si>
  <si>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</si>
  <si>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</si>
  <si>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</si>
  <si>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</si>
  <si>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</si>
  <si>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</si>
  <si>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</si>
  <si>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</si>
  <si>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</si>
  <si>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</si>
  <si>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</si>
  <si>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</si>
  <si>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</si>
  <si>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</si>
  <si>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</si>
  <si>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</si>
  <si>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</si>
  <si>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</si>
  <si>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</si>
  <si>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</si>
  <si>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</si>
  <si>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</si>
  <si>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</si>
  <si>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</si>
  <si>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</si>
  <si>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</si>
  <si>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</si>
  <si>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</si>
  <si>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</si>
  <si>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</si>
  <si>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</si>
  <si>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</si>
  <si>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</si>
  <si>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</si>
  <si>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</si>
  <si>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</si>
  <si>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</si>
  <si>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</si>
  <si>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</si>
  <si>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</si>
  <si>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</si>
  <si>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</si>
  <si>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</si>
  <si>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</si>
  <si>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</si>
  <si>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</si>
  <si>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</si>
  <si>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</si>
  <si>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</si>
  <si>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</si>
  <si>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</si>
  <si>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</si>
  <si>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</si>
  <si>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</si>
  <si>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</si>
  <si>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</si>
  <si>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</si>
  <si>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</si>
  <si>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</si>
  <si>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</si>
  <si>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</si>
  <si>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</si>
  <si>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</si>
  <si>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</si>
  <si>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</si>
  <si>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</si>
  <si>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</si>
  <si>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</si>
  <si>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</si>
  <si>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</si>
  <si>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</si>
  <si>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</si>
  <si>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</si>
  <si>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</si>
  <si>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</si>
  <si>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</si>
  <si>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</si>
  <si>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</si>
  <si>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</si>
  <si>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</si>
  <si>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</si>
  <si>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</si>
  <si>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</si>
  <si>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</si>
  <si>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</si>
  <si>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</si>
  <si>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</si>
  <si>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</si>
  <si>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</si>
  <si>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</si>
  <si>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</si>
  <si>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</si>
  <si>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</si>
  <si>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</si>
  <si>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</si>
  <si>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</si>
  <si>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</si>
  <si>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</si>
  <si>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</si>
  <si>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</si>
  <si>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</si>
  <si>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</si>
  <si>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</si>
  <si>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</si>
  <si>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</si>
  <si>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</si>
  <si>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</si>
  <si>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</si>
  <si>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</si>
  <si>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</si>
  <si>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</si>
  <si>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</si>
  <si>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</si>
  <si>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</si>
  <si>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</si>
  <si>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</si>
  <si>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</si>
  <si>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</si>
  <si>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</si>
  <si>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</si>
  <si>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</si>
  <si>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</si>
  <si>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</si>
  <si>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</si>
  <si>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</si>
  <si>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</si>
  <si>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</si>
  <si>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</si>
  <si>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</si>
  <si>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</si>
  <si>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</si>
  <si>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</si>
  <si>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</si>
  <si>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</si>
  <si>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</si>
  <si>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</si>
  <si>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</si>
  <si>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</si>
  <si>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</si>
  <si>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</si>
  <si>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</si>
  <si>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</si>
  <si>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</si>
  <si>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</si>
  <si>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</si>
  <si>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</si>
  <si>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</si>
  <si>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</si>
  <si>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</si>
  <si>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</si>
  <si>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</si>
  <si>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</si>
  <si>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</si>
  <si>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</si>
  <si>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</si>
  <si>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</si>
  <si>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</si>
  <si>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</si>
  <si>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</si>
  <si>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</si>
  <si>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</si>
  <si>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</si>
  <si>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</si>
  <si>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</si>
  <si>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</si>
  <si>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</si>
  <si>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</si>
  <si>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</si>
  <si>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</si>
  <si>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</si>
  <si>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</si>
  <si>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</si>
  <si>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</si>
  <si>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</si>
  <si>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</si>
  <si>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</si>
  <si>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</si>
  <si>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</si>
  <si>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</si>
  <si>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</si>
  <si>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</si>
  <si>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</si>
  <si>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</si>
  <si>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</si>
  <si>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</si>
  <si>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</si>
  <si>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</si>
  <si>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</si>
  <si>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</si>
  <si>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</si>
  <si>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</si>
  <si>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</si>
  <si>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</si>
  <si>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</si>
  <si>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</si>
  <si>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</si>
  <si>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</si>
  <si>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</si>
  <si>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</si>
  <si>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</si>
  <si>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</si>
  <si>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</si>
  <si>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</si>
  <si>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</si>
  <si>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</si>
  <si>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</si>
  <si>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</si>
  <si>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</si>
  <si>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</si>
  <si>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</si>
  <si>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</si>
  <si>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</si>
  <si>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</si>
  <si>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</si>
  <si>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</si>
  <si>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</si>
  <si>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</si>
  <si>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</si>
  <si>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</si>
  <si>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</si>
  <si>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</si>
  <si>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</si>
  <si>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</si>
  <si>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</si>
  <si>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</si>
  <si>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</si>
  <si>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</si>
  <si>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</si>
  <si>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</si>
  <si>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</si>
  <si>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</si>
  <si>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</si>
  <si>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</si>
  <si>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</si>
  <si>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</si>
  <si>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</si>
  <si>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</si>
  <si>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</si>
  <si>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</si>
  <si>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</si>
  <si>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</si>
  <si>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</si>
  <si>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</si>
  <si>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</si>
  <si>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</si>
  <si>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</si>
  <si>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</si>
  <si>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</si>
  <si>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</si>
  <si>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</si>
  <si>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</si>
  <si>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</si>
  <si>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</si>
  <si>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</si>
  <si>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</si>
  <si>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</si>
  <si>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</si>
  <si>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</si>
  <si>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</si>
  <si>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</si>
  <si>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</si>
  <si>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</si>
  <si>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</si>
  <si>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</si>
  <si>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</si>
  <si>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</si>
  <si>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</si>
  <si>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</si>
  <si>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</si>
  <si>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</si>
  <si>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</si>
  <si>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</si>
  <si>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</si>
  <si>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</si>
  <si>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</si>
  <si>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</si>
  <si>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</si>
  <si>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</si>
  <si>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</si>
  <si>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</si>
  <si>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</si>
  <si>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</si>
  <si>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</si>
  <si>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</si>
  <si>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</si>
  <si>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</si>
  <si>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</si>
  <si>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</si>
  <si>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</si>
  <si>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</si>
  <si>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</si>
  <si>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</si>
  <si>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</si>
  <si>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</si>
  <si>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</si>
  <si>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</si>
  <si>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</si>
  <si>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</si>
  <si>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</si>
  <si>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</si>
  <si>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</si>
  <si>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</si>
  <si>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</si>
  <si>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</si>
  <si>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</si>
  <si>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</si>
  <si>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</si>
  <si>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</si>
  <si>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</si>
  <si>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</si>
  <si>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</si>
  <si>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</si>
  <si>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</si>
  <si>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</si>
  <si>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</si>
  <si>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</si>
  <si>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</si>
  <si>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</si>
  <si>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</si>
  <si>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</si>
  <si>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</si>
  <si>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</si>
  <si>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</si>
  <si>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</si>
  <si>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</si>
  <si>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</si>
  <si>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</si>
  <si>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</si>
  <si>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</si>
  <si>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</si>
  <si>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</si>
  <si>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</si>
  <si>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</si>
  <si>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</si>
  <si>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</si>
  <si>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</si>
  <si>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</si>
  <si>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</si>
  <si>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</si>
  <si>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</si>
  <si>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</si>
  <si>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</si>
  <si>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</si>
  <si>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</si>
  <si>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</si>
  <si>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</si>
  <si>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</si>
  <si>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</si>
  <si>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</si>
  <si>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</si>
  <si>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</si>
  <si>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</si>
  <si>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</si>
  <si>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</si>
  <si>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</si>
  <si>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</si>
  <si>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</si>
  <si>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</si>
  <si>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</si>
  <si>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</si>
  <si>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</si>
  <si>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</si>
  <si>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</si>
  <si>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</si>
  <si>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</si>
  <si>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</si>
  <si>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</si>
  <si>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</si>
  <si>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</si>
  <si>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</si>
  <si>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</si>
  <si>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</si>
  <si>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</si>
  <si>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</si>
  <si>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</si>
  <si>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</si>
  <si>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</si>
  <si>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</si>
  <si>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</si>
  <si>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</si>
  <si>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</si>
  <si>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</si>
  <si>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</si>
  <si>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</si>
  <si>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</si>
  <si>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</si>
  <si>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</si>
  <si>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</si>
  <si>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</si>
  <si>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</si>
  <si>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</si>
  <si>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</si>
  <si>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</si>
  <si>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</si>
  <si>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</si>
  <si>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</si>
  <si>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</si>
  <si>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</si>
  <si>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</si>
  <si>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</si>
  <si>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</si>
  <si>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</si>
  <si>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</si>
  <si>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</si>
  <si>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</si>
  <si>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</si>
  <si>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</si>
  <si>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</si>
  <si>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</si>
  <si>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</si>
  <si>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</si>
  <si>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</si>
  <si>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</si>
  <si>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</si>
  <si>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</si>
  <si>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</si>
  <si>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</si>
  <si>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</si>
  <si>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</si>
  <si>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</si>
  <si>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</si>
  <si>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</si>
  <si>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</si>
  <si>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</si>
  <si>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</si>
  <si>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</si>
  <si>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</si>
  <si>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</si>
  <si>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</si>
  <si>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</si>
  <si>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</si>
  <si>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</si>
  <si>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</si>
  <si>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</si>
  <si>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</si>
  <si>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</si>
  <si>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</si>
  <si>
    <t>MEXICO CROSSINGS THROUGH EAGLE PASS TEXAS</t>
  </si>
  <si>
    <t>added for 06/23/2025 on 06/25/2025</t>
  </si>
  <si>
    <t>PALO VERDE VALLEY CALIFORNIA</t>
  </si>
  <si>
    <t>added for 06/21/2025 on 06/25/2025</t>
  </si>
  <si>
    <t>added for 06/21/2025 on 06/24/2025</t>
  </si>
  <si>
    <t>added for 06/20/2025 on 06/25/2025</t>
  </si>
  <si>
    <t>added for 06/20/2025 on 06/24/2025</t>
  </si>
  <si>
    <t>added for 06/19/2025 on 06/25/2025</t>
  </si>
  <si>
    <t>added for 06/18/2025 on 06/20/2025</t>
  </si>
  <si>
    <t>added for 06/17/2025 on 06/20/2025</t>
  </si>
  <si>
    <t>added for 06/16/2025 on 06/18/2025</t>
  </si>
  <si>
    <t>added for 06/14/2025 on 06/18/2025</t>
  </si>
  <si>
    <t>added for 06/13/2025 on 06/18/2025</t>
  </si>
  <si>
    <t>added for 06/12/2025 on 06/23/2025</t>
  </si>
  <si>
    <t>added for 06/12/2025 on 06/17/2025</t>
  </si>
  <si>
    <t>subtracted on 06/23/2025</t>
  </si>
  <si>
    <t>added for 06/11/2025 on 06/13/2025</t>
  </si>
  <si>
    <t>added for 06/10/2025 on 06/12/2025</t>
  </si>
  <si>
    <t>added for 06/10/2025 on 06/13/2025</t>
  </si>
  <si>
    <t>added for 06/09/2025 on 06/12/2025</t>
  </si>
  <si>
    <t>added for 06/08/2025 on 06/12/2025</t>
  </si>
  <si>
    <t>added for 06/07/2025 on 06/12/2025</t>
  </si>
  <si>
    <t>added for 06/06/2025 on 06/12/2025</t>
  </si>
  <si>
    <t>added for 06/24/2025 on 06/26/2025</t>
  </si>
  <si>
    <t>added for 06/26/2025 on 06/30/2025</t>
  </si>
  <si>
    <t>added for 06/28/2025 on 07/02/2025</t>
  </si>
  <si>
    <t>added for 06/28/2025 on 07/01/2025</t>
  </si>
  <si>
    <t>added for 06/30/2025 on 07/02/2025</t>
  </si>
  <si>
    <t>added for 06/23/2025 on 07/01/2025</t>
  </si>
  <si>
    <t>added for 06/24/2025 on 07/01/2025</t>
  </si>
  <si>
    <t>added for 06/25/2025 on 07/01/2025</t>
  </si>
  <si>
    <t>added for 06/26/2025 on 07/01/2025</t>
  </si>
  <si>
    <t>added for 06/27/2025 on 07/01/2025</t>
  </si>
  <si>
    <t>added for 07/07/2025 on 07/09/2025</t>
  </si>
  <si>
    <t>added for 07/05/2025 on 07/08/2025</t>
  </si>
  <si>
    <t>added for 07/04/2025 on 07/08/2025</t>
  </si>
  <si>
    <t>added for 07/03/2025 on 07/08/2025</t>
  </si>
  <si>
    <t>added for 07/02/2025 on 07/07/2025</t>
  </si>
  <si>
    <t>added for 07/01/2025 on 07/07/2025</t>
  </si>
  <si>
    <t>added for 06/29/2025 on 07/09/2025</t>
  </si>
  <si>
    <t>subtracted on 07/09/2025</t>
  </si>
  <si>
    <t>EASTERN SHORE VIRGINIA</t>
  </si>
  <si>
    <t>added for 07/10/2025 on 07/14/2025</t>
  </si>
  <si>
    <t>added for 07/09/2025 on 07/14/2025</t>
  </si>
  <si>
    <t>added for 07/08/2025 on 07/14/2025</t>
  </si>
  <si>
    <t>added for 07/07/2025 on 07/14/2025</t>
  </si>
  <si>
    <t>added for 07/21/2025 on 07/23/2025</t>
  </si>
  <si>
    <t>added for 07/19/2025 on 07/23/2025</t>
  </si>
  <si>
    <t>added for 07/18/2025 on 07/23/2025</t>
  </si>
  <si>
    <t>added for 07/17/2025 on 07/21/2025</t>
  </si>
  <si>
    <t>added for 07/17/2025 on 07/23/2025</t>
  </si>
  <si>
    <t>added for 07/16/2025 on 07/23/2025</t>
  </si>
  <si>
    <t>added for 07/15/2025 on 07/17/2025</t>
  </si>
  <si>
    <t>added for 07/15/2025 on 07/23/2025</t>
  </si>
  <si>
    <t>added for 07/14/2025 on 07/17/2025</t>
  </si>
  <si>
    <t>added for 07/14/2025 on 07/23/2025</t>
  </si>
  <si>
    <t>added for 07/12/2025 on 07/17/2025</t>
  </si>
  <si>
    <t>added for 07/12/2025 on 07/23/2025</t>
  </si>
  <si>
    <t>added for 07/11/2025 on 07/17/2025</t>
  </si>
  <si>
    <t>added for 07/11/2025 on 07/23/2025</t>
  </si>
  <si>
    <t>added for 07/10/2025 on 07/17/2025</t>
  </si>
  <si>
    <t>added for 07/10/2025 on 07/23/2025</t>
  </si>
  <si>
    <t>added for 07/09/2025 on 07/17/2025</t>
  </si>
  <si>
    <t>added for 07/09/2025 on 07/23/2025</t>
  </si>
  <si>
    <t>added for 07/08/2025 on 07/17/2025</t>
  </si>
  <si>
    <t>added for 07/08/2025 on 07/23/2025</t>
  </si>
  <si>
    <t>added for 07/07/2025 on 07/17/2025</t>
  </si>
  <si>
    <t>added for 07/07/2025 on 07/23/2025</t>
  </si>
  <si>
    <t>added for 07/05/2025 on 07/17/2025</t>
  </si>
  <si>
    <t>added for 07/05/2025 on 07/23/2025</t>
  </si>
  <si>
    <t>added for 07/03/2025 on 07/17/2025</t>
  </si>
  <si>
    <t>added for 07/03/2025 on 07/23/2025</t>
  </si>
  <si>
    <t>added for 07/02/2025 on 07/17/2025</t>
  </si>
  <si>
    <t>added for 07/02/2025 on 07/23/2025</t>
  </si>
  <si>
    <t>added for 07/01/2025 on 07/17/2025</t>
  </si>
  <si>
    <t>added for 07/28/2025 on 07/30/2025</t>
  </si>
  <si>
    <t>Oklahoma</t>
  </si>
  <si>
    <t>TEXAS AND OKLAHOMA</t>
  </si>
  <si>
    <t>added for 07/24/2025 on 07/28/2025</t>
  </si>
  <si>
    <t>added for 07/23/2025 on 07/25/2025</t>
  </si>
  <si>
    <t>added for 07/22/2025 on 07/24/2025</t>
  </si>
  <si>
    <t>added for 07/22/2025 on 07/25/2025</t>
  </si>
  <si>
    <t>added for 07/21/2025 on 07/24/2025</t>
  </si>
  <si>
    <t>added for 07/21/2025 on 07/25/2025</t>
  </si>
  <si>
    <t>added for 07/20/2025 on 07/24/2025</t>
  </si>
  <si>
    <t>added for 07/19/2025 on 07/24/2025</t>
  </si>
  <si>
    <t>added for 07/19/2025 on 07/25/2025</t>
  </si>
  <si>
    <t>added for 07/18/2025 on 07/24/2025</t>
  </si>
  <si>
    <t>added for 07/18/2025 on 07/25/2025</t>
  </si>
  <si>
    <t>added for 07/17/2025 on 07/24/2025</t>
  </si>
  <si>
    <t>added for 07/17/2025 on 07/25/2025</t>
  </si>
  <si>
    <t>added for 07/16/2025 on 07/24/2025</t>
  </si>
  <si>
    <t>added for 07/16/2025 on 07/25/2025</t>
  </si>
  <si>
    <t>added for 07/15/2025 on 07/25/2025</t>
  </si>
  <si>
    <t>added for 07/14/2025 on 07/25/2025</t>
  </si>
  <si>
    <t>added for 07/12/2025 on 07/25/2025</t>
  </si>
  <si>
    <t>added for 07/11/2025 on 07/25/2025</t>
  </si>
  <si>
    <t>added for 07/10/2025 on 07/25/2025</t>
  </si>
  <si>
    <t>added for 07/09/2025 on 07/25/2025</t>
  </si>
  <si>
    <t>added for 07/08/2025 on 07/25/2025</t>
  </si>
  <si>
    <t>added for 07/07/2025 on 07/25/2025</t>
  </si>
  <si>
    <t>added for 07/05/2025 on 07/25/2025</t>
  </si>
  <si>
    <t>added for 07/03/2025 on 07/25/2025</t>
  </si>
  <si>
    <t>added for 06/27/2025 on 07/29/2025</t>
  </si>
  <si>
    <t>added for 06/26/2025 on 07/29/2025</t>
  </si>
  <si>
    <t>added for 06/25/2025 on 07/29/2025</t>
  </si>
  <si>
    <t>added for 08/04/2025 on 08/06/2025</t>
  </si>
  <si>
    <t>added for 08/03/2025 on 08/06/2025</t>
  </si>
  <si>
    <t>added for 08/02/2025 on 08/05/2025</t>
  </si>
  <si>
    <t>added for 08/02/2025 on 08/06/2025</t>
  </si>
  <si>
    <t>added for 08/01/2025 on 08/05/2025</t>
  </si>
  <si>
    <t>added for 08/01/2025 on 08/06/2025</t>
  </si>
  <si>
    <t>added for 07/31/2025 on 08/06/2025</t>
  </si>
  <si>
    <t>added for 07/29/2025 on 08/04/2025</t>
  </si>
  <si>
    <t>added for 07/05/2025 on 07/31/2025</t>
  </si>
  <si>
    <t>added for 07/03/2025 on 07/31/2025</t>
  </si>
  <si>
    <t>added for 07/02/2025 on 07/31/2025</t>
  </si>
  <si>
    <t>added for 07/01/2025 on 07/31/2025</t>
  </si>
  <si>
    <t>added for 06/30/2025 on 07/31/2025</t>
  </si>
  <si>
    <t>added for 06/28/2025 on 07/31/2025</t>
  </si>
  <si>
    <t>added for 06/27/2025 on 07/31/2025</t>
  </si>
  <si>
    <t>SALINAS-WATSONVILLE CALIFORNIA</t>
  </si>
  <si>
    <t>added for 08/09/2025 on 08/12/2025</t>
  </si>
  <si>
    <t>subtracted on 08/12/2025</t>
  </si>
  <si>
    <t>added for 08/07/2025 on 08/11/2025</t>
  </si>
  <si>
    <t>added for 08/06/2025 on 08/12/2025</t>
  </si>
  <si>
    <t>added for 08/07/2025 on 08/12/2025</t>
  </si>
  <si>
    <t>added for 08/08/2025 on 08/12/2025</t>
  </si>
  <si>
    <t>added for 08/10/2025 on 08/12/2025</t>
  </si>
  <si>
    <t>added for 08/17/2025 on 08/19/2025</t>
  </si>
  <si>
    <t>added for 08/16/2025 on 08/19/2025</t>
  </si>
  <si>
    <t>subtracted on 08/19/2025</t>
  </si>
  <si>
    <t>added for 08/15/2025 on 08/19/2025</t>
  </si>
  <si>
    <t>added for 08/14/2025 on 08/19/2025</t>
  </si>
  <si>
    <t>added for 08/14/2025 on 08/18/2025</t>
  </si>
  <si>
    <t>added for 08/12/2025 on 08/19/2025</t>
  </si>
  <si>
    <t>added for 08/12/2025 on 08/14/2025</t>
  </si>
  <si>
    <t>added for 08/07/2025 on 08/19/2025</t>
  </si>
  <si>
    <t>added for 08/06/2025 on 08/19/2025</t>
  </si>
  <si>
    <t>added for 08/05/2025 on 08/19/2025</t>
  </si>
  <si>
    <t>added for 08/04/2025 on 08/19/2025</t>
  </si>
  <si>
    <t>added for 08/25/2025 on 08/27/2025</t>
  </si>
  <si>
    <t>added for 08/24/2025 on 08/26/2025</t>
  </si>
  <si>
    <t>added for 08/23/2025 on 08/26/2025</t>
  </si>
  <si>
    <t>added for 08/22/2025 on 08/26/2025</t>
  </si>
  <si>
    <t>added for 08/20/2025 on 08/22/2025</t>
  </si>
  <si>
    <t>added for 08/19/2025 on 08/21/2025</t>
  </si>
  <si>
    <t>added for 09/02/2025 on 09/04/2025</t>
  </si>
  <si>
    <t>added for 05/12/2025 on 09/18/2025</t>
  </si>
  <si>
    <t>added for 05/13/2025 on 09/18/2025</t>
  </si>
  <si>
    <t>added for 05/14/2025 on 09/18/2025</t>
  </si>
  <si>
    <t>added for 05/15/2025 on 09/18/2025</t>
  </si>
  <si>
    <t>added for 05/16/2025 on 09/18/2025</t>
  </si>
  <si>
    <t>added for 05/17/2025 on 09/18/2025</t>
  </si>
  <si>
    <t>IMPORTS THROUGH YSLETA TEXAS</t>
  </si>
  <si>
    <t>added for 09/03/2025 on 09/05/2025</t>
  </si>
  <si>
    <t>added for 09/05/2025 on 09/09/2025</t>
  </si>
  <si>
    <t>added for 09/06/2025 on 09/09/2025</t>
  </si>
  <si>
    <t>added for 09/07/2025 on 09/09/2025</t>
  </si>
  <si>
    <t>added for 09/10/2025 on 09/12/2025</t>
  </si>
  <si>
    <t>subtracted on 09/12/2025</t>
  </si>
  <si>
    <t>added for 09/12/2025 on 09/16/2025</t>
  </si>
  <si>
    <t>added for 09/13/2025 on 09/16/2025</t>
  </si>
  <si>
    <t>added for 09/14/2025 on 09/16/2025</t>
  </si>
  <si>
    <t>added for 09/15/2025 on 09/17/2025</t>
  </si>
  <si>
    <t>added for 09/17/2025 on 09/19/2025</t>
  </si>
  <si>
    <t>added for 09/18/2025 on 09/22/2025</t>
  </si>
  <si>
    <t>added for 09/19/2025 on 09/23/2025</t>
  </si>
  <si>
    <t>subtracted on 09/23/2025</t>
  </si>
  <si>
    <t>added for 09/19/2025 on 09/24/2025</t>
  </si>
  <si>
    <t>added for 09/20/2025 on 09/23/2025</t>
  </si>
  <si>
    <t>added for 09/20/2025 on 09/24/2025</t>
  </si>
  <si>
    <t>added for 09/21/2025 on 09/23/2025</t>
  </si>
  <si>
    <t>added for 09/21/2025 on 09/24/2025</t>
  </si>
  <si>
    <t>added for 09/22/2025 on 09/24/2025</t>
  </si>
  <si>
    <t>added for 09/26/2025 on 09/30/2025</t>
  </si>
  <si>
    <t>added for 09/27/2025 on 09/30/2025</t>
  </si>
  <si>
    <t>added for 09/28/2025 on 09/30/2025</t>
  </si>
  <si>
    <t>SOUTH GEORGIA</t>
  </si>
  <si>
    <t>added for 10/15/2025 on 10/17/2025</t>
  </si>
  <si>
    <t>added for 10/23/2025 on 10/27/2025</t>
  </si>
  <si>
    <t>(blank)</t>
  </si>
  <si>
    <t>week ending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</si>
</sst>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08">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3" fontId="6" fillId="2" borderId="0" xfId="0" applyNumberFormat="1" applyFont="1" applyFill="1"/>
    <xf numFmtId="0" fontId="4" fillId="2" borderId="0" xfId="0" applyFont="1" applyFill="1"/>
    <xf numFmtId="169" fontId="4" fillId="2" borderId="0" xfId="1" applyNumberFormat="1" applyFont="1" applyFill="1"/>
    <xf numFmtId="14" fontId="0" fillId="0" borderId="0" xfId="0" applyNumberFormat="1"/>
    <xf numFmtId="164" fontId="0" fillId="0" borderId="0" xfId="1" applyNumberFormat="1" applyFont="1"/>
    <xf numFmtId="0" fontId="15" fillId="0" borderId="0" xfId="0" applyFont="1" applyAlignment="1">
      <alignment horizontal="left"/>
    </xf>
    <xf numFmtId="164" fontId="4" fillId="2" borderId="20" xfId="1" applyNumberFormat="1" applyFont="1" applyFill="1" applyBorder="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cellXfs>
  <cellStyles count="5">
    <cellStyle name="Comma" xfId="1" builtinId="3"/>
    <cellStyle name="Currency" xfId="2" builtinId="4"/>
    <cellStyle name="Hyperlink" xfId="4" builtinId="8"/>
    <cellStyle name="Normal" xfId="0" builtinId="0"/>
    <cellStyle name="Percent" xfId="3" builtinId="5"/>
  </cellStyles>
  <dxfs count="34">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5775691284</c:v>
                </c:pt>
                <c:pt idx="1">
                  <c:v>5676991696</c:v>
                </c:pt>
                <c:pt idx="2">
                  <c:v>5514757975</c:v>
                </c:pt>
                <c:pt idx="3">
                  <c:v>6183737451</c:v>
                </c:pt>
                <c:pt idx="4">
                  <c:v>5801524456</c:v>
                </c:pt>
                <c:pt idx="5">
                  <c:v>5785926971</c:v>
                </c:pt>
                <c:pt idx="6">
                  <c:v>5790540572.4000006</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1354813496.7419674</c:v>
                </c:pt>
                <c:pt idx="1">
                  <c:v>1169968113.9448106</c:v>
                </c:pt>
                <c:pt idx="2">
                  <c:v>1418224222.4347978</c:v>
                </c:pt>
                <c:pt idx="3">
                  <c:v>1754223203.3174446</c:v>
                </c:pt>
                <c:pt idx="4">
                  <c:v>1499687173.0454571</c:v>
                </c:pt>
                <c:pt idx="5">
                  <c:v>1314496189.1367512</c:v>
                </c:pt>
                <c:pt idx="6">
                  <c:v>1439383241.8968964</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0.23457166079757658</c:v>
                </c:pt>
                <c:pt idx="1">
                  <c:v>0.20608945311108495</c:v>
                </c:pt>
                <c:pt idx="2">
                  <c:v>0.25716889641649193</c:v>
                </c:pt>
                <c:pt idx="3">
                  <c:v>0.28368332537044588</c:v>
                </c:pt>
                <c:pt idx="4">
                  <c:v>0.25849881085900867</c:v>
                </c:pt>
                <c:pt idx="5">
                  <c:v>0.2271885206510933</c:v>
                </c:pt>
                <c:pt idx="6">
                  <c:v>0.24857493422247387</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20896695</c:v>
                </c:pt>
                <c:pt idx="1">
                  <c:v>27915707</c:v>
                </c:pt>
                <c:pt idx="2">
                  <c:v>35529613</c:v>
                </c:pt>
                <c:pt idx="3">
                  <c:v>29170180</c:v>
                </c:pt>
                <c:pt idx="4">
                  <c:v>32374306</c:v>
                </c:pt>
                <c:pt idx="5">
                  <c:v>28027046</c:v>
                </c:pt>
                <c:pt idx="6">
                  <c:v>29177300.199999999</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7364643.9879474109</c:v>
                </c:pt>
                <c:pt idx="1">
                  <c:v>10247903.800769228</c:v>
                </c:pt>
                <c:pt idx="2">
                  <c:v>12909133.601868134</c:v>
                </c:pt>
                <c:pt idx="3">
                  <c:v>11290245.311459968</c:v>
                </c:pt>
                <c:pt idx="4">
                  <c:v>16892370.516483516</c:v>
                </c:pt>
                <c:pt idx="5">
                  <c:v>8907078.4989620838</c:v>
                </c:pt>
                <c:pt idx="6">
                  <c:v>11740859.443705652</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0.352431041748344</c:v>
                </c:pt>
                <c:pt idx="1">
                  <c:v>0.36710171090308508</c:v>
                </c:pt>
                <c:pt idx="2">
                  <c:v>0.36333448388160416</c:v>
                </c:pt>
                <c:pt idx="3">
                  <c:v>0.38704750232806134</c:v>
                </c:pt>
                <c:pt idx="4">
                  <c:v>0.52178324738400617</c:v>
                </c:pt>
                <c:pt idx="5">
                  <c:v>0.31780297142132224</c:v>
                </c:pt>
                <c:pt idx="6">
                  <c:v>0.40239704713000324</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7999999999999996"/>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29595410</c:v>
                </c:pt>
                <c:pt idx="9">
                  <c:v>24185293</c:v>
                </c:pt>
                <c:pt idx="10">
                  <c:v>34860077</c:v>
                </c:pt>
                <c:pt idx="11">
                  <c:v>42187182</c:v>
                </c:pt>
                <c:pt idx="12">
                  <c:v>47368759</c:v>
                </c:pt>
                <c:pt idx="13">
                  <c:v>73278958</c:v>
                </c:pt>
                <c:pt idx="14">
                  <c:v>93310399</c:v>
                </c:pt>
                <c:pt idx="15">
                  <c:v>151331241</c:v>
                </c:pt>
                <c:pt idx="16">
                  <c:v>162982519</c:v>
                </c:pt>
                <c:pt idx="17">
                  <c:v>191285793</c:v>
                </c:pt>
                <c:pt idx="18">
                  <c:v>224142676</c:v>
                </c:pt>
                <c:pt idx="19">
                  <c:v>214184514</c:v>
                </c:pt>
                <c:pt idx="20">
                  <c:v>245401770</c:v>
                </c:pt>
                <c:pt idx="21">
                  <c:v>226293596</c:v>
                </c:pt>
                <c:pt idx="22">
                  <c:v>253441824</c:v>
                </c:pt>
                <c:pt idx="23">
                  <c:v>279085624</c:v>
                </c:pt>
                <c:pt idx="24">
                  <c:v>313826917</c:v>
                </c:pt>
                <c:pt idx="25">
                  <c:v>326936145</c:v>
                </c:pt>
                <c:pt idx="26">
                  <c:v>208458225</c:v>
                </c:pt>
                <c:pt idx="27">
                  <c:v>210818883</c:v>
                </c:pt>
                <c:pt idx="28">
                  <c:v>187108937</c:v>
                </c:pt>
                <c:pt idx="29">
                  <c:v>214733383</c:v>
                </c:pt>
                <c:pt idx="30">
                  <c:v>200825615</c:v>
                </c:pt>
                <c:pt idx="31">
                  <c:v>198338030</c:v>
                </c:pt>
                <c:pt idx="32">
                  <c:v>168066482</c:v>
                </c:pt>
                <c:pt idx="33">
                  <c:v>169166570</c:v>
                </c:pt>
                <c:pt idx="34">
                  <c:v>164716965</c:v>
                </c:pt>
                <c:pt idx="35">
                  <c:v>109207572</c:v>
                </c:pt>
                <c:pt idx="36">
                  <c:v>84922335</c:v>
                </c:pt>
                <c:pt idx="37">
                  <c:v>77803304</c:v>
                </c:pt>
                <c:pt idx="38">
                  <c:v>54763078</c:v>
                </c:pt>
                <c:pt idx="39">
                  <c:v>50699128</c:v>
                </c:pt>
                <c:pt idx="40">
                  <c:v>40762610</c:v>
                </c:pt>
                <c:pt idx="41">
                  <c:v>47992978</c:v>
                </c:pt>
                <c:pt idx="42">
                  <c:v>46040821</c:v>
                </c:pt>
                <c:pt idx="43">
                  <c:v>41197483</c:v>
                </c:pt>
                <c:pt idx="44">
                  <c:v>33621171</c:v>
                </c:pt>
                <c:pt idx="45">
                  <c:v>25252630</c:v>
                </c:pt>
                <c:pt idx="46">
                  <c:v>20785878</c:v>
                </c:pt>
                <c:pt idx="47">
                  <c:v>20316992</c:v>
                </c:pt>
                <c:pt idx="48">
                  <c:v>19494819</c:v>
                </c:pt>
                <c:pt idx="49">
                  <c:v>24491035</c:v>
                </c:pt>
                <c:pt idx="50">
                  <c:v>33040129</c:v>
                </c:pt>
                <c:pt idx="51">
                  <c:v>28917797</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37671465</c:v>
                </c:pt>
                <c:pt idx="9">
                  <c:v>39753245</c:v>
                </c:pt>
                <c:pt idx="10">
                  <c:v>40116864</c:v>
                </c:pt>
                <c:pt idx="11">
                  <c:v>42517018</c:v>
                </c:pt>
                <c:pt idx="12">
                  <c:v>47251849</c:v>
                </c:pt>
                <c:pt idx="13">
                  <c:v>62522695</c:v>
                </c:pt>
                <c:pt idx="14">
                  <c:v>95987561</c:v>
                </c:pt>
                <c:pt idx="15">
                  <c:v>120801465</c:v>
                </c:pt>
                <c:pt idx="16">
                  <c:v>167139108</c:v>
                </c:pt>
                <c:pt idx="17">
                  <c:v>192567110</c:v>
                </c:pt>
                <c:pt idx="18">
                  <c:v>209401267</c:v>
                </c:pt>
                <c:pt idx="19">
                  <c:v>221729259</c:v>
                </c:pt>
                <c:pt idx="20">
                  <c:v>227826223</c:v>
                </c:pt>
                <c:pt idx="21">
                  <c:v>192952676</c:v>
                </c:pt>
                <c:pt idx="22">
                  <c:v>212160576</c:v>
                </c:pt>
                <c:pt idx="23">
                  <c:v>277543906</c:v>
                </c:pt>
                <c:pt idx="24">
                  <c:v>324657813</c:v>
                </c:pt>
                <c:pt idx="25">
                  <c:v>356250296</c:v>
                </c:pt>
                <c:pt idx="26">
                  <c:v>206281299</c:v>
                </c:pt>
                <c:pt idx="27">
                  <c:v>194179856</c:v>
                </c:pt>
                <c:pt idx="28">
                  <c:v>170270032</c:v>
                </c:pt>
                <c:pt idx="29">
                  <c:v>181392129</c:v>
                </c:pt>
                <c:pt idx="30">
                  <c:v>199856867</c:v>
                </c:pt>
                <c:pt idx="31">
                  <c:v>203339806</c:v>
                </c:pt>
                <c:pt idx="32">
                  <c:v>171143701</c:v>
                </c:pt>
                <c:pt idx="33">
                  <c:v>162167391</c:v>
                </c:pt>
                <c:pt idx="34">
                  <c:v>156205777</c:v>
                </c:pt>
                <c:pt idx="35">
                  <c:v>95928515</c:v>
                </c:pt>
                <c:pt idx="36">
                  <c:v>83434395</c:v>
                </c:pt>
                <c:pt idx="37">
                  <c:v>62229470</c:v>
                </c:pt>
                <c:pt idx="38">
                  <c:v>51423090</c:v>
                </c:pt>
                <c:pt idx="39">
                  <c:v>29801543</c:v>
                </c:pt>
                <c:pt idx="40">
                  <c:v>20814859</c:v>
                </c:pt>
                <c:pt idx="41">
                  <c:v>32833945</c:v>
                </c:pt>
                <c:pt idx="42">
                  <c:v>49291183</c:v>
                </c:pt>
                <c:pt idx="43">
                  <c:v>38757299</c:v>
                </c:pt>
                <c:pt idx="44">
                  <c:v>28194584</c:v>
                </c:pt>
                <c:pt idx="45">
                  <c:v>31619082</c:v>
                </c:pt>
                <c:pt idx="46">
                  <c:v>35288816</c:v>
                </c:pt>
                <c:pt idx="47">
                  <c:v>31600923</c:v>
                </c:pt>
                <c:pt idx="48">
                  <c:v>34259748</c:v>
                </c:pt>
                <c:pt idx="49">
                  <c:v>33252769</c:v>
                </c:pt>
                <c:pt idx="50">
                  <c:v>29487923</c:v>
                </c:pt>
                <c:pt idx="51">
                  <c:v>35529613</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39659195</c:v>
                </c:pt>
                <c:pt idx="9">
                  <c:v>43615700</c:v>
                </c:pt>
                <c:pt idx="10">
                  <c:v>44506802</c:v>
                </c:pt>
                <c:pt idx="11">
                  <c:v>53708857</c:v>
                </c:pt>
                <c:pt idx="12">
                  <c:v>60413648</c:v>
                </c:pt>
                <c:pt idx="13">
                  <c:v>102548938</c:v>
                </c:pt>
                <c:pt idx="14">
                  <c:v>114749978</c:v>
                </c:pt>
                <c:pt idx="15">
                  <c:v>123081902</c:v>
                </c:pt>
                <c:pt idx="16">
                  <c:v>120696478</c:v>
                </c:pt>
                <c:pt idx="17">
                  <c:v>188387047</c:v>
                </c:pt>
                <c:pt idx="18">
                  <c:v>223370031</c:v>
                </c:pt>
                <c:pt idx="19">
                  <c:v>225773019</c:v>
                </c:pt>
                <c:pt idx="20">
                  <c:v>254655343</c:v>
                </c:pt>
                <c:pt idx="21">
                  <c:v>228154622</c:v>
                </c:pt>
                <c:pt idx="22">
                  <c:v>243704160</c:v>
                </c:pt>
                <c:pt idx="23">
                  <c:v>272450415</c:v>
                </c:pt>
                <c:pt idx="24">
                  <c:v>328945419</c:v>
                </c:pt>
                <c:pt idx="25">
                  <c:v>335395926</c:v>
                </c:pt>
                <c:pt idx="26">
                  <c:v>205752746</c:v>
                </c:pt>
                <c:pt idx="27">
                  <c:v>227326934</c:v>
                </c:pt>
                <c:pt idx="28">
                  <c:v>197070048</c:v>
                </c:pt>
                <c:pt idx="29">
                  <c:v>214727779</c:v>
                </c:pt>
                <c:pt idx="30">
                  <c:v>254942225</c:v>
                </c:pt>
                <c:pt idx="31">
                  <c:v>240003127</c:v>
                </c:pt>
                <c:pt idx="32">
                  <c:v>217639977</c:v>
                </c:pt>
                <c:pt idx="33">
                  <c:v>215323014</c:v>
                </c:pt>
                <c:pt idx="34">
                  <c:v>192793628</c:v>
                </c:pt>
                <c:pt idx="35">
                  <c:v>117186066</c:v>
                </c:pt>
                <c:pt idx="36">
                  <c:v>111518520</c:v>
                </c:pt>
                <c:pt idx="37">
                  <c:v>88403725</c:v>
                </c:pt>
                <c:pt idx="38">
                  <c:v>65872256</c:v>
                </c:pt>
                <c:pt idx="39">
                  <c:v>52073634</c:v>
                </c:pt>
                <c:pt idx="40">
                  <c:v>39657859</c:v>
                </c:pt>
                <c:pt idx="41">
                  <c:v>50601606</c:v>
                </c:pt>
                <c:pt idx="42">
                  <c:v>57243484</c:v>
                </c:pt>
                <c:pt idx="43">
                  <c:v>69474318</c:v>
                </c:pt>
                <c:pt idx="44">
                  <c:v>44593473</c:v>
                </c:pt>
                <c:pt idx="45">
                  <c:v>45358413</c:v>
                </c:pt>
                <c:pt idx="46">
                  <c:v>27872227</c:v>
                </c:pt>
                <c:pt idx="47">
                  <c:v>25282429</c:v>
                </c:pt>
                <c:pt idx="48">
                  <c:v>27350950</c:v>
                </c:pt>
                <c:pt idx="49">
                  <c:v>28477293</c:v>
                </c:pt>
                <c:pt idx="50">
                  <c:v>30365864</c:v>
                </c:pt>
                <c:pt idx="51">
                  <c:v>29170180</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51431525</c:v>
                </c:pt>
                <c:pt idx="9">
                  <c:v>36069077</c:v>
                </c:pt>
                <c:pt idx="10">
                  <c:v>31236239</c:v>
                </c:pt>
                <c:pt idx="11">
                  <c:v>38777167</c:v>
                </c:pt>
                <c:pt idx="12">
                  <c:v>42692891</c:v>
                </c:pt>
                <c:pt idx="13">
                  <c:v>43223845</c:v>
                </c:pt>
                <c:pt idx="14">
                  <c:v>66347357</c:v>
                </c:pt>
                <c:pt idx="15">
                  <c:v>95286296</c:v>
                </c:pt>
                <c:pt idx="16">
                  <c:v>126787450</c:v>
                </c:pt>
                <c:pt idx="17">
                  <c:v>137186857</c:v>
                </c:pt>
                <c:pt idx="18">
                  <c:v>187437873</c:v>
                </c:pt>
                <c:pt idx="19">
                  <c:v>253340874</c:v>
                </c:pt>
                <c:pt idx="20">
                  <c:v>224265092</c:v>
                </c:pt>
                <c:pt idx="21">
                  <c:v>246040341</c:v>
                </c:pt>
                <c:pt idx="22">
                  <c:v>279791624</c:v>
                </c:pt>
                <c:pt idx="23">
                  <c:v>314842329</c:v>
                </c:pt>
                <c:pt idx="24">
                  <c:v>364174027</c:v>
                </c:pt>
                <c:pt idx="25">
                  <c:v>379099620</c:v>
                </c:pt>
                <c:pt idx="26">
                  <c:v>242224512</c:v>
                </c:pt>
                <c:pt idx="27">
                  <c:v>238192558</c:v>
                </c:pt>
                <c:pt idx="28">
                  <c:v>221785715</c:v>
                </c:pt>
                <c:pt idx="29">
                  <c:v>229094528</c:v>
                </c:pt>
                <c:pt idx="30">
                  <c:v>209768169</c:v>
                </c:pt>
                <c:pt idx="31">
                  <c:v>175299697</c:v>
                </c:pt>
                <c:pt idx="32">
                  <c:v>184757999</c:v>
                </c:pt>
                <c:pt idx="33">
                  <c:v>197922076</c:v>
                </c:pt>
                <c:pt idx="34">
                  <c:v>144783910</c:v>
                </c:pt>
                <c:pt idx="35">
                  <c:v>91999834</c:v>
                </c:pt>
                <c:pt idx="36">
                  <c:v>81557402</c:v>
                </c:pt>
                <c:pt idx="37">
                  <c:v>66774322</c:v>
                </c:pt>
                <c:pt idx="38">
                  <c:v>45229741</c:v>
                </c:pt>
                <c:pt idx="39">
                  <c:v>42952976</c:v>
                </c:pt>
                <c:pt idx="40">
                  <c:v>30367715</c:v>
                </c:pt>
                <c:pt idx="41">
                  <c:v>39317469</c:v>
                </c:pt>
                <c:pt idx="42">
                  <c:v>62582923</c:v>
                </c:pt>
                <c:pt idx="43">
                  <c:v>51496697</c:v>
                </c:pt>
                <c:pt idx="44">
                  <c:v>35838169</c:v>
                </c:pt>
                <c:pt idx="45">
                  <c:v>24334028</c:v>
                </c:pt>
                <c:pt idx="46">
                  <c:v>31279592</c:v>
                </c:pt>
                <c:pt idx="47">
                  <c:v>14318233</c:v>
                </c:pt>
                <c:pt idx="48">
                  <c:v>22125572</c:v>
                </c:pt>
                <c:pt idx="49">
                  <c:v>23330774</c:v>
                </c:pt>
                <c:pt idx="50">
                  <c:v>33789221</c:v>
                </c:pt>
                <c:pt idx="51">
                  <c:v>38937495</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48772798</c:v>
                </c:pt>
                <c:pt idx="9">
                  <c:v>40729302</c:v>
                </c:pt>
                <c:pt idx="10">
                  <c:v>44417989</c:v>
                </c:pt>
                <c:pt idx="11">
                  <c:v>62760847</c:v>
                </c:pt>
                <c:pt idx="12">
                  <c:v>78253228</c:v>
                </c:pt>
                <c:pt idx="13">
                  <c:v>61590609</c:v>
                </c:pt>
                <c:pt idx="14">
                  <c:v>80489299</c:v>
                </c:pt>
                <c:pt idx="15">
                  <c:v>105220675</c:v>
                </c:pt>
                <c:pt idx="16">
                  <c:v>130350099</c:v>
                </c:pt>
                <c:pt idx="17">
                  <c:v>173900070</c:v>
                </c:pt>
                <c:pt idx="18">
                  <c:v>203581429</c:v>
                </c:pt>
                <c:pt idx="19">
                  <c:v>236721086</c:v>
                </c:pt>
                <c:pt idx="20">
                  <c:v>251388480</c:v>
                </c:pt>
                <c:pt idx="21">
                  <c:v>231312003</c:v>
                </c:pt>
                <c:pt idx="22">
                  <c:v>264556838</c:v>
                </c:pt>
                <c:pt idx="23">
                  <c:v>258360695</c:v>
                </c:pt>
                <c:pt idx="24">
                  <c:v>317306564</c:v>
                </c:pt>
                <c:pt idx="25">
                  <c:v>375332094</c:v>
                </c:pt>
                <c:pt idx="26">
                  <c:v>303114752</c:v>
                </c:pt>
                <c:pt idx="27">
                  <c:v>257438266</c:v>
                </c:pt>
                <c:pt idx="28">
                  <c:v>223699239</c:v>
                </c:pt>
                <c:pt idx="29">
                  <c:v>287380013</c:v>
                </c:pt>
                <c:pt idx="30">
                  <c:v>198868875</c:v>
                </c:pt>
                <c:pt idx="31">
                  <c:v>176297959</c:v>
                </c:pt>
                <c:pt idx="32">
                  <c:v>148709063</c:v>
                </c:pt>
                <c:pt idx="33">
                  <c:v>134183842</c:v>
                </c:pt>
                <c:pt idx="34">
                  <c:v>98174479</c:v>
                </c:pt>
                <c:pt idx="35">
                  <c:v>71429253</c:v>
                </c:pt>
                <c:pt idx="36">
                  <c:v>65773018</c:v>
                </c:pt>
                <c:pt idx="37">
                  <c:v>60489873</c:v>
                </c:pt>
                <c:pt idx="38">
                  <c:v>46259508</c:v>
                </c:pt>
                <c:pt idx="39">
                  <c:v>31290774</c:v>
                </c:pt>
                <c:pt idx="40">
                  <c:v>22895748</c:v>
                </c:pt>
                <c:pt idx="41">
                  <c:v>28982464</c:v>
                </c:pt>
                <c:pt idx="42">
                  <c:v>30517452</c:v>
                </c:pt>
                <c:pt idx="43">
                  <c:v>38892420</c:v>
                </c:pt>
                <c:pt idx="44">
                  <c:v>30065730</c:v>
                </c:pt>
                <c:pt idx="45">
                  <c:v>29551105</c:v>
                </c:pt>
                <c:pt idx="46">
                  <c:v>33076837</c:v>
                </c:pt>
                <c:pt idx="47">
                  <c:v>19969030</c:v>
                </c:pt>
                <c:pt idx="48">
                  <c:v>37468484</c:v>
                </c:pt>
                <c:pt idx="49">
                  <c:v>36825476</c:v>
                </c:pt>
                <c:pt idx="50">
                  <c:v>38307986</c:v>
                </c:pt>
                <c:pt idx="51">
                  <c:v>36470166</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40563863.600000001</c:v>
                </c:pt>
                <c:pt idx="9">
                  <c:v>34349745.399999999</c:v>
                </c:pt>
                <c:pt idx="10">
                  <c:v>39149128.399999999</c:v>
                </c:pt>
                <c:pt idx="11">
                  <c:v>46740040.600000001</c:v>
                </c:pt>
                <c:pt idx="12">
                  <c:v>49610824.799999997</c:v>
                </c:pt>
                <c:pt idx="13">
                  <c:v>70019314.200000003</c:v>
                </c:pt>
                <c:pt idx="14">
                  <c:v>90513388.799999997</c:v>
                </c:pt>
                <c:pt idx="15">
                  <c:v>119513907.59999999</c:v>
                </c:pt>
                <c:pt idx="16">
                  <c:v>139691267.19999999</c:v>
                </c:pt>
                <c:pt idx="17">
                  <c:v>179788911.40000001</c:v>
                </c:pt>
                <c:pt idx="18">
                  <c:v>216584060.80000001</c:v>
                </c:pt>
                <c:pt idx="19">
                  <c:v>235864796.19999999</c:v>
                </c:pt>
                <c:pt idx="20">
                  <c:v>231522560.80000001</c:v>
                </c:pt>
                <c:pt idx="21">
                  <c:v>226144953.19999999</c:v>
                </c:pt>
                <c:pt idx="22">
                  <c:v>256133274.40000001</c:v>
                </c:pt>
                <c:pt idx="23">
                  <c:v>285716131.80000001</c:v>
                </c:pt>
                <c:pt idx="24">
                  <c:v>319165951.80000001</c:v>
                </c:pt>
                <c:pt idx="25">
                  <c:v>344758637.19999999</c:v>
                </c:pt>
                <c:pt idx="26">
                  <c:v>221605860.80000001</c:v>
                </c:pt>
                <c:pt idx="27">
                  <c:v>217754792.40000001</c:v>
                </c:pt>
                <c:pt idx="28">
                  <c:v>199116068.40000001</c:v>
                </c:pt>
                <c:pt idx="29">
                  <c:v>213435384.59999999</c:v>
                </c:pt>
                <c:pt idx="30">
                  <c:v>216006660.59999999</c:v>
                </c:pt>
                <c:pt idx="31">
                  <c:v>203297297.59999999</c:v>
                </c:pt>
                <c:pt idx="32">
                  <c:v>179829218</c:v>
                </c:pt>
                <c:pt idx="33">
                  <c:v>184217539.19999999</c:v>
                </c:pt>
                <c:pt idx="34">
                  <c:v>170966013.19999999</c:v>
                </c:pt>
                <c:pt idx="35">
                  <c:v>109193824.40000001</c:v>
                </c:pt>
                <c:pt idx="36">
                  <c:v>90261058.799999997</c:v>
                </c:pt>
                <c:pt idx="37">
                  <c:v>73233477.799999997</c:v>
                </c:pt>
                <c:pt idx="38">
                  <c:v>55584054.200000003</c:v>
                </c:pt>
                <c:pt idx="39">
                  <c:v>46655700.399999999</c:v>
                </c:pt>
                <c:pt idx="40">
                  <c:v>40013956.399999999</c:v>
                </c:pt>
                <c:pt idx="41">
                  <c:v>46237764</c:v>
                </c:pt>
                <c:pt idx="42">
                  <c:v>51462643.799999997</c:v>
                </c:pt>
                <c:pt idx="43">
                  <c:v>46586906.799999997</c:v>
                </c:pt>
                <c:pt idx="44">
                  <c:v>33572126.600000001</c:v>
                </c:pt>
                <c:pt idx="45">
                  <c:v>28867494.199999999</c:v>
                </c:pt>
                <c:pt idx="46">
                  <c:v>26006939.399999999</c:v>
                </c:pt>
                <c:pt idx="47">
                  <c:v>22092346</c:v>
                </c:pt>
                <c:pt idx="48">
                  <c:v>25953011.399999999</c:v>
                </c:pt>
                <c:pt idx="49">
                  <c:v>28134545.399999999</c:v>
                </c:pt>
                <c:pt idx="50">
                  <c:v>30505478.600000001</c:v>
                </c:pt>
                <c:pt idx="51">
                  <c:v>31243506.399999999</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40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0.28405874470151982</c:v>
                </c:pt>
                <c:pt idx="9">
                  <c:v>0.3500649293327357</c:v>
                </c:pt>
                <c:pt idx="10">
                  <c:v>0.38964902936473828</c:v>
                </c:pt>
                <c:pt idx="11">
                  <c:v>0.42527574594811368</c:v>
                </c:pt>
                <c:pt idx="12">
                  <c:v>0.43979519464633726</c:v>
                </c:pt>
                <c:pt idx="13">
                  <c:v>0.43718226318704295</c:v>
                </c:pt>
                <c:pt idx="14">
                  <c:v>0.41883123146861545</c:v>
                </c:pt>
                <c:pt idx="15">
                  <c:v>0.31268609287900928</c:v>
                </c:pt>
                <c:pt idx="16">
                  <c:v>0.2257819654519328</c:v>
                </c:pt>
                <c:pt idx="17">
                  <c:v>0.18143339828934155</c:v>
                </c:pt>
                <c:pt idx="18">
                  <c:v>0.16546903947185762</c:v>
                </c:pt>
                <c:pt idx="19">
                  <c:v>0.177715326927573</c:v>
                </c:pt>
                <c:pt idx="20">
                  <c:v>0.20125477633491262</c:v>
                </c:pt>
                <c:pt idx="21">
                  <c:v>0.19427610902210418</c:v>
                </c:pt>
                <c:pt idx="22">
                  <c:v>0.18536069374905803</c:v>
                </c:pt>
                <c:pt idx="23">
                  <c:v>0.19624066517075531</c:v>
                </c:pt>
                <c:pt idx="24">
                  <c:v>0.19141310567836073</c:v>
                </c:pt>
                <c:pt idx="25">
                  <c:v>0.17019623710440376</c:v>
                </c:pt>
                <c:pt idx="26">
                  <c:v>0.1612653369508816</c:v>
                </c:pt>
                <c:pt idx="27">
                  <c:v>0.16723163908756242</c:v>
                </c:pt>
                <c:pt idx="28">
                  <c:v>0.17313263785378655</c:v>
                </c:pt>
                <c:pt idx="29">
                  <c:v>0.1778350673198198</c:v>
                </c:pt>
                <c:pt idx="30">
                  <c:v>0.16633140266605279</c:v>
                </c:pt>
                <c:pt idx="31">
                  <c:v>0.15867051900162621</c:v>
                </c:pt>
                <c:pt idx="32">
                  <c:v>0.15539455611012878</c:v>
                </c:pt>
                <c:pt idx="33">
                  <c:v>0.15375868041664215</c:v>
                </c:pt>
                <c:pt idx="34">
                  <c:v>0.15782754910218263</c:v>
                </c:pt>
                <c:pt idx="35">
                  <c:v>0.16213297895680712</c:v>
                </c:pt>
                <c:pt idx="36">
                  <c:v>0.16032417271360136</c:v>
                </c:pt>
                <c:pt idx="37">
                  <c:v>0.15859748270612062</c:v>
                </c:pt>
                <c:pt idx="38">
                  <c:v>0.17909072223503097</c:v>
                </c:pt>
                <c:pt idx="39">
                  <c:v>0.19866040909355809</c:v>
                </c:pt>
                <c:pt idx="40">
                  <c:v>0.20140924604544322</c:v>
                </c:pt>
                <c:pt idx="41">
                  <c:v>0.21412811034911539</c:v>
                </c:pt>
                <c:pt idx="42">
                  <c:v>0.22259812257740658</c:v>
                </c:pt>
                <c:pt idx="43">
                  <c:v>0.23462757720585095</c:v>
                </c:pt>
                <c:pt idx="44">
                  <c:v>0.24317790125139399</c:v>
                </c:pt>
                <c:pt idx="45">
                  <c:v>0.24439327441771311</c:v>
                </c:pt>
                <c:pt idx="46">
                  <c:v>0.28333414958155229</c:v>
                </c:pt>
                <c:pt idx="47">
                  <c:v>0.29116125210580335</c:v>
                </c:pt>
                <c:pt idx="48">
                  <c:v>0.31476784151770915</c:v>
                </c:pt>
                <c:pt idx="49">
                  <c:v>0.30435783398878768</c:v>
                </c:pt>
                <c:pt idx="50">
                  <c:v>0.33863524391043548</c:v>
                </c:pt>
                <c:pt idx="51">
                  <c:v>0.36714216903281977</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0.38236583368444788</c:v>
                </c:pt>
                <c:pt idx="9">
                  <c:v>0.39776436808457277</c:v>
                </c:pt>
                <c:pt idx="10">
                  <c:v>0.43685259494780776</c:v>
                </c:pt>
                <c:pt idx="11">
                  <c:v>0.45926262816951391</c:v>
                </c:pt>
                <c:pt idx="12">
                  <c:v>0.47706711053178058</c:v>
                </c:pt>
                <c:pt idx="13">
                  <c:v>0.48173727124979826</c:v>
                </c:pt>
                <c:pt idx="14">
                  <c:v>0.42568820527119267</c:v>
                </c:pt>
                <c:pt idx="15">
                  <c:v>0.316082891932083</c:v>
                </c:pt>
                <c:pt idx="16">
                  <c:v>0.25208882742323668</c:v>
                </c:pt>
                <c:pt idx="17">
                  <c:v>0.21162489754800329</c:v>
                </c:pt>
                <c:pt idx="18">
                  <c:v>0.17395774325616467</c:v>
                </c:pt>
                <c:pt idx="19">
                  <c:v>0.17667698669776016</c:v>
                </c:pt>
                <c:pt idx="20">
                  <c:v>0.20182779198503198</c:v>
                </c:pt>
                <c:pt idx="21">
                  <c:v>0.19657391869197505</c:v>
                </c:pt>
                <c:pt idx="22">
                  <c:v>0.18705911615695145</c:v>
                </c:pt>
                <c:pt idx="23">
                  <c:v>0.18259432505961698</c:v>
                </c:pt>
                <c:pt idx="24">
                  <c:v>0.18349875622696338</c:v>
                </c:pt>
                <c:pt idx="25">
                  <c:v>0.18851789700353411</c:v>
                </c:pt>
                <c:pt idx="26">
                  <c:v>0.2115719047172735</c:v>
                </c:pt>
                <c:pt idx="27">
                  <c:v>0.23386353566012394</c:v>
                </c:pt>
                <c:pt idx="28">
                  <c:v>0.25387289546608988</c:v>
                </c:pt>
                <c:pt idx="29">
                  <c:v>0.27903497453557236</c:v>
                </c:pt>
                <c:pt idx="30">
                  <c:v>0.29200041514073277</c:v>
                </c:pt>
                <c:pt idx="31">
                  <c:v>0.28748889951060275</c:v>
                </c:pt>
                <c:pt idx="32">
                  <c:v>0.28948526993384688</c:v>
                </c:pt>
                <c:pt idx="33">
                  <c:v>0.28339100139980233</c:v>
                </c:pt>
                <c:pt idx="34">
                  <c:v>0.27572571110010768</c:v>
                </c:pt>
                <c:pt idx="35">
                  <c:v>0.27103923284030035</c:v>
                </c:pt>
                <c:pt idx="36">
                  <c:v>0.26055806371767254</c:v>
                </c:pt>
                <c:pt idx="37">
                  <c:v>0.26544755398985459</c:v>
                </c:pt>
                <c:pt idx="38">
                  <c:v>0.2777285865996329</c:v>
                </c:pt>
                <c:pt idx="39">
                  <c:v>0.27894873624549821</c:v>
                </c:pt>
                <c:pt idx="40">
                  <c:v>0.28991303755114978</c:v>
                </c:pt>
                <c:pt idx="41">
                  <c:v>0.31533919631200286</c:v>
                </c:pt>
                <c:pt idx="42">
                  <c:v>0.32517182692650393</c:v>
                </c:pt>
                <c:pt idx="43">
                  <c:v>0.3243434686716658</c:v>
                </c:pt>
                <c:pt idx="44">
                  <c:v>0.35224735019996689</c:v>
                </c:pt>
                <c:pt idx="45">
                  <c:v>0.37265121158778131</c:v>
                </c:pt>
                <c:pt idx="46">
                  <c:v>0.37193342024424964</c:v>
                </c:pt>
                <c:pt idx="47">
                  <c:v>0.36371803597479813</c:v>
                </c:pt>
                <c:pt idx="48">
                  <c:v>0.35569490866628184</c:v>
                </c:pt>
                <c:pt idx="49">
                  <c:v>0.36451124010876756</c:v>
                </c:pt>
                <c:pt idx="50">
                  <c:v>0.36483026895069431</c:v>
                </c:pt>
                <c:pt idx="51">
                  <c:v>0.36333448388160416</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0.38021589927830129</c:v>
                </c:pt>
                <c:pt idx="9">
                  <c:v>0.39271848013130728</c:v>
                </c:pt>
                <c:pt idx="10">
                  <c:v>0.40861906188036962</c:v>
                </c:pt>
                <c:pt idx="11">
                  <c:v>0.41038874117710883</c:v>
                </c:pt>
                <c:pt idx="12">
                  <c:v>0.38860303338279145</c:v>
                </c:pt>
                <c:pt idx="13">
                  <c:v>0.34013990819349099</c:v>
                </c:pt>
                <c:pt idx="14">
                  <c:v>0.32409411740263572</c:v>
                </c:pt>
                <c:pt idx="15">
                  <c:v>0.31765996509235378</c:v>
                </c:pt>
                <c:pt idx="16">
                  <c:v>0.31393780209667782</c:v>
                </c:pt>
                <c:pt idx="17">
                  <c:v>0.31160613014823374</c:v>
                </c:pt>
                <c:pt idx="18">
                  <c:v>0.29931598921953739</c:v>
                </c:pt>
                <c:pt idx="19">
                  <c:v>0.29265101857991233</c:v>
                </c:pt>
                <c:pt idx="20">
                  <c:v>0.29273693069842183</c:v>
                </c:pt>
                <c:pt idx="21">
                  <c:v>0.29674405001283988</c:v>
                </c:pt>
                <c:pt idx="22">
                  <c:v>0.29789315588890547</c:v>
                </c:pt>
                <c:pt idx="23">
                  <c:v>0.30910555334867285</c:v>
                </c:pt>
                <c:pt idx="24">
                  <c:v>0.3020387620437246</c:v>
                </c:pt>
                <c:pt idx="25">
                  <c:v>0.28972905314492781</c:v>
                </c:pt>
                <c:pt idx="26">
                  <c:v>0.27150497519956696</c:v>
                </c:pt>
                <c:pt idx="27">
                  <c:v>0.2475914691057344</c:v>
                </c:pt>
                <c:pt idx="28">
                  <c:v>0.24274307267757514</c:v>
                </c:pt>
                <c:pt idx="29">
                  <c:v>0.25152022580010391</c:v>
                </c:pt>
                <c:pt idx="30">
                  <c:v>0.2497548613244128</c:v>
                </c:pt>
                <c:pt idx="31">
                  <c:v>0.24534380376488527</c:v>
                </c:pt>
                <c:pt idx="32">
                  <c:v>0.23749905065677041</c:v>
                </c:pt>
                <c:pt idx="33">
                  <c:v>0.23746849044875554</c:v>
                </c:pt>
                <c:pt idx="34">
                  <c:v>0.23655774439893867</c:v>
                </c:pt>
                <c:pt idx="35">
                  <c:v>0.23971712573094997</c:v>
                </c:pt>
                <c:pt idx="36">
                  <c:v>0.24260515605440355</c:v>
                </c:pt>
                <c:pt idx="37">
                  <c:v>0.2471331482137788</c:v>
                </c:pt>
                <c:pt idx="38">
                  <c:v>0.2498107444042611</c:v>
                </c:pt>
                <c:pt idx="39">
                  <c:v>0.25954890970728928</c:v>
                </c:pt>
                <c:pt idx="40">
                  <c:v>0.26236944884619223</c:v>
                </c:pt>
                <c:pt idx="41">
                  <c:v>0.25720718603561432</c:v>
                </c:pt>
                <c:pt idx="42">
                  <c:v>0.21046290786138847</c:v>
                </c:pt>
                <c:pt idx="43">
                  <c:v>0.19590695598855226</c:v>
                </c:pt>
                <c:pt idx="44">
                  <c:v>0.18329102813279263</c:v>
                </c:pt>
                <c:pt idx="45">
                  <c:v>0.19833862298775026</c:v>
                </c:pt>
                <c:pt idx="46">
                  <c:v>0.21878192530851481</c:v>
                </c:pt>
                <c:pt idx="47">
                  <c:v>0.23585362595082662</c:v>
                </c:pt>
                <c:pt idx="48">
                  <c:v>0.28865076105900572</c:v>
                </c:pt>
                <c:pt idx="49">
                  <c:v>0.33597134385889377</c:v>
                </c:pt>
                <c:pt idx="50">
                  <c:v>0.36838934603260554</c:v>
                </c:pt>
                <c:pt idx="51">
                  <c:v>0.38704750232806134</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0.44480805571114523</c:v>
                </c:pt>
                <c:pt idx="9">
                  <c:v>0.4985994888712465</c:v>
                </c:pt>
                <c:pt idx="10">
                  <c:v>0.55830125872159486</c:v>
                </c:pt>
                <c:pt idx="11">
                  <c:v>0.58214285714285718</c:v>
                </c:pt>
                <c:pt idx="12">
                  <c:v>0.5821428571428573</c:v>
                </c:pt>
                <c:pt idx="13">
                  <c:v>0.62142857142857155</c:v>
                </c:pt>
                <c:pt idx="14">
                  <c:v>0.52136637091286098</c:v>
                </c:pt>
                <c:pt idx="15">
                  <c:v>0.32983088066122285</c:v>
                </c:pt>
                <c:pt idx="16">
                  <c:v>0.2580980996790867</c:v>
                </c:pt>
                <c:pt idx="17">
                  <c:v>0.25529055909937048</c:v>
                </c:pt>
                <c:pt idx="18">
                  <c:v>0.25631514271251959</c:v>
                </c:pt>
                <c:pt idx="19">
                  <c:v>0.24974048443019964</c:v>
                </c:pt>
                <c:pt idx="20">
                  <c:v>0.2524768412563389</c:v>
                </c:pt>
                <c:pt idx="21">
                  <c:v>0.2279321329761187</c:v>
                </c:pt>
                <c:pt idx="22">
                  <c:v>0.20485304261163587</c:v>
                </c:pt>
                <c:pt idx="23">
                  <c:v>0.22510009524770444</c:v>
                </c:pt>
                <c:pt idx="24">
                  <c:v>0.21821922086467543</c:v>
                </c:pt>
                <c:pt idx="25">
                  <c:v>0.21228801267894398</c:v>
                </c:pt>
                <c:pt idx="26">
                  <c:v>0.21926172762229812</c:v>
                </c:pt>
                <c:pt idx="27">
                  <c:v>0.20895550444003327</c:v>
                </c:pt>
                <c:pt idx="28">
                  <c:v>0.20097840080957532</c:v>
                </c:pt>
                <c:pt idx="29">
                  <c:v>0.19923911419678833</c:v>
                </c:pt>
                <c:pt idx="30">
                  <c:v>0.1952228111731048</c:v>
                </c:pt>
                <c:pt idx="31">
                  <c:v>0.19641124979126079</c:v>
                </c:pt>
                <c:pt idx="32">
                  <c:v>0.19354543489852941</c:v>
                </c:pt>
                <c:pt idx="33">
                  <c:v>0.19663739593264079</c:v>
                </c:pt>
                <c:pt idx="34">
                  <c:v>0.20445542898205216</c:v>
                </c:pt>
                <c:pt idx="35">
                  <c:v>0.20551332880320464</c:v>
                </c:pt>
                <c:pt idx="36">
                  <c:v>0.20559738150425658</c:v>
                </c:pt>
                <c:pt idx="37">
                  <c:v>0.22888694875325072</c:v>
                </c:pt>
                <c:pt idx="38">
                  <c:v>0.24862688179649164</c:v>
                </c:pt>
                <c:pt idx="39">
                  <c:v>0.25226754488702047</c:v>
                </c:pt>
                <c:pt idx="40">
                  <c:v>0.24712515119538409</c:v>
                </c:pt>
                <c:pt idx="41">
                  <c:v>0.26443498319769843</c:v>
                </c:pt>
                <c:pt idx="42">
                  <c:v>0.26995666483344122</c:v>
                </c:pt>
                <c:pt idx="43">
                  <c:v>0.27138131617892425</c:v>
                </c:pt>
                <c:pt idx="44">
                  <c:v>0.28095012545438963</c:v>
                </c:pt>
                <c:pt idx="45">
                  <c:v>0.31737193462952173</c:v>
                </c:pt>
                <c:pt idx="46">
                  <c:v>0.34003435130786508</c:v>
                </c:pt>
                <c:pt idx="47">
                  <c:v>0.37105447179765272</c:v>
                </c:pt>
                <c:pt idx="48">
                  <c:v>0.50761640948357201</c:v>
                </c:pt>
                <c:pt idx="49">
                  <c:v>0.53347321777555934</c:v>
                </c:pt>
                <c:pt idx="50">
                  <c:v>0.5594856444429499</c:v>
                </c:pt>
                <c:pt idx="51">
                  <c:v>0.52446483153870804</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0.29529887646631653</c:v>
                </c:pt>
                <c:pt idx="5">
                  <c:v>0.29262042564951757</c:v>
                </c:pt>
                <c:pt idx="6">
                  <c:v>0.31082808709546345</c:v>
                </c:pt>
                <c:pt idx="7">
                  <c:v>0.3413025281717757</c:v>
                </c:pt>
                <c:pt idx="8">
                  <c:v>0.38186187236147312</c:v>
                </c:pt>
                <c:pt idx="9">
                  <c:v>0.4103181173413894</c:v>
                </c:pt>
                <c:pt idx="10">
                  <c:v>0.41116466908964161</c:v>
                </c:pt>
                <c:pt idx="11">
                  <c:v>0.40793884657863277</c:v>
                </c:pt>
                <c:pt idx="12">
                  <c:v>0.38468814171241195</c:v>
                </c:pt>
                <c:pt idx="13">
                  <c:v>0.36441826428150798</c:v>
                </c:pt>
                <c:pt idx="14">
                  <c:v>0.33555889353020546</c:v>
                </c:pt>
                <c:pt idx="15">
                  <c:v>0.30711611310273679</c:v>
                </c:pt>
                <c:pt idx="16">
                  <c:v>0.27336296515200786</c:v>
                </c:pt>
                <c:pt idx="17">
                  <c:v>0.25305497685198236</c:v>
                </c:pt>
                <c:pt idx="18">
                  <c:v>0.25104561737751413</c:v>
                </c:pt>
                <c:pt idx="19">
                  <c:v>0.23758955958582234</c:v>
                </c:pt>
                <c:pt idx="20">
                  <c:v>0.21095320218617133</c:v>
                </c:pt>
                <c:pt idx="21">
                  <c:v>0.18273484812879087</c:v>
                </c:pt>
                <c:pt idx="22">
                  <c:v>0.17211039299392888</c:v>
                </c:pt>
                <c:pt idx="23">
                  <c:v>0.17579801866802847</c:v>
                </c:pt>
                <c:pt idx="24">
                  <c:v>0.17443529082843753</c:v>
                </c:pt>
                <c:pt idx="25">
                  <c:v>0.17182567391198617</c:v>
                </c:pt>
                <c:pt idx="26">
                  <c:v>0.17781917031784802</c:v>
                </c:pt>
                <c:pt idx="27">
                  <c:v>0.1852394883448861</c:v>
                </c:pt>
                <c:pt idx="28">
                  <c:v>0.1989123481649224</c:v>
                </c:pt>
                <c:pt idx="29">
                  <c:v>0.20448664873289676</c:v>
                </c:pt>
                <c:pt idx="30">
                  <c:v>0.19897365768966069</c:v>
                </c:pt>
                <c:pt idx="31">
                  <c:v>0.17737901563811398</c:v>
                </c:pt>
                <c:pt idx="32">
                  <c:v>0.17270311386953446</c:v>
                </c:pt>
                <c:pt idx="33">
                  <c:v>0.17400312201790397</c:v>
                </c:pt>
                <c:pt idx="34">
                  <c:v>0.17867140496724351</c:v>
                </c:pt>
                <c:pt idx="35">
                  <c:v>0.18257324420600859</c:v>
                </c:pt>
                <c:pt idx="36">
                  <c:v>0.18340725726872784</c:v>
                </c:pt>
                <c:pt idx="37">
                  <c:v>0.1846853676505959</c:v>
                </c:pt>
                <c:pt idx="38">
                  <c:v>0.19537036251355572</c:v>
                </c:pt>
                <c:pt idx="39">
                  <c:v>0.21234829378141942</c:v>
                </c:pt>
                <c:pt idx="40">
                  <c:v>0.250506194269284</c:v>
                </c:pt>
                <c:pt idx="41">
                  <c:v>0.37447748954086768</c:v>
                </c:pt>
                <c:pt idx="42">
                  <c:v>0.30934225539443561</c:v>
                </c:pt>
                <c:pt idx="43">
                  <c:v>0.30582785016458419</c:v>
                </c:pt>
                <c:pt idx="44">
                  <c:v>0.29419821120802531</c:v>
                </c:pt>
                <c:pt idx="45">
                  <c:v>0.29113999947977998</c:v>
                </c:pt>
                <c:pt idx="46">
                  <c:v>0.31506624071889161</c:v>
                </c:pt>
                <c:pt idx="47">
                  <c:v>0.31228309706506041</c:v>
                </c:pt>
                <c:pt idx="48">
                  <c:v>0.30119934220630329</c:v>
                </c:pt>
                <c:pt idx="49">
                  <c:v>0.29213736473646762</c:v>
                </c:pt>
                <c:pt idx="50">
                  <c:v>0.30019712892763362</c:v>
                </c:pt>
                <c:pt idx="51">
                  <c:v>0.32135263584178259</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0.38033762044527719</c:v>
                </c:pt>
                <c:pt idx="9">
                  <c:v>0.40905152628463676</c:v>
                </c:pt>
                <c:pt idx="10">
                  <c:v>0.43342466589581724</c:v>
                </c:pt>
                <c:pt idx="11">
                  <c:v>0.44925494213920919</c:v>
                </c:pt>
                <c:pt idx="12">
                  <c:v>0.41325660819278792</c:v>
                </c:pt>
                <c:pt idx="13">
                  <c:v>0.3893509692813738</c:v>
                </c:pt>
                <c:pt idx="14">
                  <c:v>0.36886829573335661</c:v>
                </c:pt>
                <c:pt idx="15">
                  <c:v>0.29483305147402999</c:v>
                </c:pt>
                <c:pt idx="16">
                  <c:v>0.24588714475382115</c:v>
                </c:pt>
                <c:pt idx="17">
                  <c:v>0.22860891399552508</c:v>
                </c:pt>
                <c:pt idx="18">
                  <c:v>0.22126136443873523</c:v>
                </c:pt>
                <c:pt idx="19">
                  <c:v>0.22534826279177442</c:v>
                </c:pt>
                <c:pt idx="20">
                  <c:v>0.24012224937890214</c:v>
                </c:pt>
                <c:pt idx="21">
                  <c:v>0.23500510518257053</c:v>
                </c:pt>
                <c:pt idx="22">
                  <c:v>0.22595953589103995</c:v>
                </c:pt>
                <c:pt idx="23">
                  <c:v>0.23167162726992915</c:v>
                </c:pt>
                <c:pt idx="24">
                  <c:v>0.22911777785190471</c:v>
                </c:pt>
                <c:pt idx="25">
                  <c:v>0.22318372197566472</c:v>
                </c:pt>
                <c:pt idx="26">
                  <c:v>0.22497147929954905</c:v>
                </c:pt>
                <c:pt idx="27">
                  <c:v>0.22104927900096635</c:v>
                </c:pt>
                <c:pt idx="28">
                  <c:v>0.22331451503978239</c:v>
                </c:pt>
                <c:pt idx="29">
                  <c:v>0.2281046181020942</c:v>
                </c:pt>
                <c:pt idx="30">
                  <c:v>0.22816084814151305</c:v>
                </c:pt>
                <c:pt idx="31">
                  <c:v>0.22080407723920231</c:v>
                </c:pt>
                <c:pt idx="32">
                  <c:v>0.21474384838523367</c:v>
                </c:pt>
                <c:pt idx="33">
                  <c:v>0.21033810773648448</c:v>
                </c:pt>
                <c:pt idx="34">
                  <c:v>0.21206682795830226</c:v>
                </c:pt>
                <c:pt idx="35">
                  <c:v>0.21298598164974086</c:v>
                </c:pt>
                <c:pt idx="36">
                  <c:v>0.21330724599084921</c:v>
                </c:pt>
                <c:pt idx="37">
                  <c:v>0.21698383135425126</c:v>
                </c:pt>
                <c:pt idx="38">
                  <c:v>0.22908179700297948</c:v>
                </c:pt>
                <c:pt idx="39">
                  <c:v>0.2312140286860998</c:v>
                </c:pt>
                <c:pt idx="40">
                  <c:v>0.22614227237584883</c:v>
                </c:pt>
                <c:pt idx="41">
                  <c:v>0.23648446661333675</c:v>
                </c:pt>
                <c:pt idx="42">
                  <c:v>0.24005580172924737</c:v>
                </c:pt>
                <c:pt idx="43">
                  <c:v>0.23509159225094761</c:v>
                </c:pt>
                <c:pt idx="44">
                  <c:v>0.24183537204966457</c:v>
                </c:pt>
                <c:pt idx="45">
                  <c:v>0.26276064439656721</c:v>
                </c:pt>
                <c:pt idx="46">
                  <c:v>0.29973201271964844</c:v>
                </c:pt>
                <c:pt idx="47">
                  <c:v>0.30368682860123947</c:v>
                </c:pt>
                <c:pt idx="48">
                  <c:v>0.34284856377467138</c:v>
                </c:pt>
                <c:pt idx="49">
                  <c:v>0.36386514494579075</c:v>
                </c:pt>
                <c:pt idx="50">
                  <c:v>0.40320531440027302</c:v>
                </c:pt>
                <c:pt idx="51">
                  <c:v>0.40726113008554821</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8406835.0135268066</c:v>
                </c:pt>
                <c:pt idx="9">
                  <c:v>8466422.8849365078</c:v>
                </c:pt>
                <c:pt idx="10">
                  <c:v>13583195.166630037</c:v>
                </c:pt>
                <c:pt idx="11">
                  <c:v>17941185.294498835</c:v>
                </c:pt>
                <c:pt idx="12">
                  <c:v>20832552.584560439</c:v>
                </c:pt>
                <c:pt idx="13">
                  <c:v>32036260.702428266</c:v>
                </c:pt>
                <c:pt idx="14">
                  <c:v>39081309.321997866</c:v>
                </c:pt>
                <c:pt idx="15">
                  <c:v>47319174.47882174</c:v>
                </c:pt>
                <c:pt idx="16">
                  <c:v>36798513.47412698</c:v>
                </c:pt>
                <c:pt idx="17">
                  <c:v>34705631.468461543</c:v>
                </c:pt>
                <c:pt idx="18">
                  <c:v>37088673.302371792</c:v>
                </c:pt>
                <c:pt idx="19">
                  <c:v>38063870.928333335</c:v>
                </c:pt>
                <c:pt idx="20">
                  <c:v>49388278.333541669</c:v>
                </c:pt>
                <c:pt idx="21">
                  <c:v>43963439.327500001</c:v>
                </c:pt>
                <c:pt idx="22">
                  <c:v>46978152.321666665</c:v>
                </c:pt>
                <c:pt idx="23">
                  <c:v>54767948.493355311</c:v>
                </c:pt>
                <c:pt idx="24">
                  <c:v>60070584.828435138</c:v>
                </c:pt>
                <c:pt idx="25">
                  <c:v>55643301.652419731</c:v>
                </c:pt>
                <c:pt idx="26">
                  <c:v>33617085.894807689</c:v>
                </c:pt>
                <c:pt idx="27">
                  <c:v>35255587.354699045</c:v>
                </c:pt>
                <c:pt idx="28">
                  <c:v>32394663.828827962</c:v>
                </c:pt>
                <c:pt idx="29">
                  <c:v>38187125.621617645</c:v>
                </c:pt>
                <c:pt idx="30">
                  <c:v>33403606.234222692</c:v>
                </c:pt>
                <c:pt idx="31">
                  <c:v>31470398.157860108</c:v>
                </c:pt>
                <c:pt idx="32">
                  <c:v>26116616.367380951</c:v>
                </c:pt>
                <c:pt idx="33">
                  <c:v>26010828.573809523</c:v>
                </c:pt>
                <c:pt idx="34">
                  <c:v>25996874.881499998</c:v>
                </c:pt>
                <c:pt idx="35">
                  <c:v>17706148.972999997</c:v>
                </c:pt>
                <c:pt idx="36">
                  <c:v>13615103.103782313</c:v>
                </c:pt>
                <c:pt idx="37">
                  <c:v>12339408.160619045</c:v>
                </c:pt>
                <c:pt idx="38">
                  <c:v>9807559.1908333357</c:v>
                </c:pt>
                <c:pt idx="39">
                  <c:v>10071909.509166665</c:v>
                </c:pt>
                <c:pt idx="40">
                  <c:v>8209966.5469444441</c:v>
                </c:pt>
                <c:pt idx="41">
                  <c:v>10276645.689166667</c:v>
                </c:pt>
                <c:pt idx="42">
                  <c:v>10248600.316522434</c:v>
                </c:pt>
                <c:pt idx="43">
                  <c:v>9666065.623269232</c:v>
                </c:pt>
                <c:pt idx="44">
                  <c:v>8175925.8013942316</c:v>
                </c:pt>
                <c:pt idx="45">
                  <c:v>6171572.9333589748</c:v>
                </c:pt>
                <c:pt idx="46">
                  <c:v>5889349.0664358968</c:v>
                </c:pt>
                <c:pt idx="47">
                  <c:v>5915520.8297435902</c:v>
                </c:pt>
                <c:pt idx="48">
                  <c:v>6136342.0974084251</c:v>
                </c:pt>
                <c:pt idx="49">
                  <c:v>7454038.3647435885</c:v>
                </c:pt>
                <c:pt idx="50">
                  <c:v>11188552.142747253</c:v>
                </c:pt>
                <c:pt idx="51">
                  <c:v>10616942.714230768</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14404281.120839499</c:v>
                </c:pt>
                <c:pt idx="9">
                  <c:v>15812424.376736201</c:v>
                </c:pt>
                <c:pt idx="10">
                  <c:v>17525156.139568292</c:v>
                </c:pt>
                <c:pt idx="11">
                  <c:v>19526477.42861053</c:v>
                </c:pt>
                <c:pt idx="12">
                  <c:v>22542303.069714006</c:v>
                </c:pt>
                <c:pt idx="13">
                  <c:v>30119512.480483405</c:v>
                </c:pt>
                <c:pt idx="14">
                  <c:v>40860772.570449129</c:v>
                </c:pt>
                <c:pt idx="15">
                  <c:v>38183276.406832308</c:v>
                </c:pt>
                <c:pt idx="16">
                  <c:v>42133901.752285719</c:v>
                </c:pt>
                <c:pt idx="17">
                  <c:v>40751994.924865082</c:v>
                </c:pt>
                <c:pt idx="18">
                  <c:v>36426971.842301585</c:v>
                </c:pt>
                <c:pt idx="19">
                  <c:v>39174457.342847221</c:v>
                </c:pt>
                <c:pt idx="20">
                  <c:v>45981663.54437951</c:v>
                </c:pt>
                <c:pt idx="21">
                  <c:v>37929463.643423006</c:v>
                </c:pt>
                <c:pt idx="22">
                  <c:v>39686569.829909727</c:v>
                </c:pt>
                <c:pt idx="23">
                  <c:v>50677942.190479778</c:v>
                </c:pt>
                <c:pt idx="24">
                  <c:v>59574304.884866059</c:v>
                </c:pt>
                <c:pt idx="25">
                  <c:v>67159556.608806536</c:v>
                </c:pt>
                <c:pt idx="26">
                  <c:v>43643327.336983405</c:v>
                </c:pt>
                <c:pt idx="27">
                  <c:v>45411587.678133734</c:v>
                </c:pt>
                <c:pt idx="28">
                  <c:v>43226946.034943782</c:v>
                </c:pt>
                <c:pt idx="29">
                  <c:v>50614748.096468255</c:v>
                </c:pt>
                <c:pt idx="30">
                  <c:v>58358288.132726215</c:v>
                </c:pt>
                <c:pt idx="31">
                  <c:v>58457937.053639457</c:v>
                </c:pt>
                <c:pt idx="32">
                  <c:v>49543580.481462583</c:v>
                </c:pt>
                <c:pt idx="33">
                  <c:v>45956779.329883292</c:v>
                </c:pt>
                <c:pt idx="34">
                  <c:v>43069948.941269845</c:v>
                </c:pt>
                <c:pt idx="35">
                  <c:v>26000391.113109246</c:v>
                </c:pt>
                <c:pt idx="36">
                  <c:v>21739504.408655461</c:v>
                </c:pt>
                <c:pt idx="37">
                  <c:v>16518660.597585037</c:v>
                </c:pt>
                <c:pt idx="38">
                  <c:v>14281662.104285717</c:v>
                </c:pt>
                <c:pt idx="39">
                  <c:v>8313102.7580158738</c:v>
                </c:pt>
                <c:pt idx="40">
                  <c:v>6034498.9988888875</c:v>
                </c:pt>
                <c:pt idx="41">
                  <c:v>10353829.828052504</c:v>
                </c:pt>
                <c:pt idx="42">
                  <c:v>16028104.027478633</c:v>
                </c:pt>
                <c:pt idx="43">
                  <c:v>12570676.794004884</c:v>
                </c:pt>
                <c:pt idx="44">
                  <c:v>9931467.5039903838</c:v>
                </c:pt>
                <c:pt idx="45">
                  <c:v>11782889.216593407</c:v>
                </c:pt>
                <c:pt idx="46">
                  <c:v>13125090.03125</c:v>
                </c:pt>
                <c:pt idx="47">
                  <c:v>11493825.648550825</c:v>
                </c:pt>
                <c:pt idx="48">
                  <c:v>12186017.935789831</c:v>
                </c:pt>
                <c:pt idx="49">
                  <c:v>12121008.065240383</c:v>
                </c:pt>
                <c:pt idx="50">
                  <c:v>10758086.878887365</c:v>
                </c:pt>
                <c:pt idx="51">
                  <c:v>12909133.601868134</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15079056.49157851</c:v>
                </c:pt>
                <c:pt idx="9">
                  <c:v>17128691.413863059</c:v>
                </c:pt>
                <c:pt idx="10">
                  <c:v>18186327.680535357</c:v>
                </c:pt>
                <c:pt idx="11">
                  <c:v>22041510.214291349</c:v>
                </c:pt>
                <c:pt idx="12">
                  <c:v>23476926.870520212</c:v>
                </c:pt>
                <c:pt idx="13">
                  <c:v>34880986.356660001</c:v>
                </c:pt>
                <c:pt idx="14">
                  <c:v>37189792.841881864</c:v>
                </c:pt>
                <c:pt idx="15">
                  <c:v>39098192.692820512</c:v>
                </c:pt>
                <c:pt idx="16">
                  <c:v>37891187.024130031</c:v>
                </c:pt>
                <c:pt idx="17">
                  <c:v>58702558.685723424</c:v>
                </c:pt>
                <c:pt idx="18">
                  <c:v>66858221.790763736</c:v>
                </c:pt>
                <c:pt idx="19">
                  <c:v>66072703.978211902</c:v>
                </c:pt>
                <c:pt idx="20">
                  <c:v>74547023.495773837</c:v>
                </c:pt>
                <c:pt idx="21">
                  <c:v>67703526.561428577</c:v>
                </c:pt>
                <c:pt idx="22">
                  <c:v>72597801.32565476</c:v>
                </c:pt>
                <c:pt idx="23">
                  <c:v>84215936.288650557</c:v>
                </c:pt>
                <c:pt idx="24">
                  <c:v>99354267.13471429</c:v>
                </c:pt>
                <c:pt idx="25">
                  <c:v>97173944.068646267</c:v>
                </c:pt>
                <c:pt idx="26">
                  <c:v>55862894.199972801</c:v>
                </c:pt>
                <c:pt idx="27">
                  <c:v>56284209.556362323</c:v>
                </c:pt>
                <c:pt idx="28">
                  <c:v>47837388.984237224</c:v>
                </c:pt>
                <c:pt idx="29">
                  <c:v>54008379.459634811</c:v>
                </c:pt>
                <c:pt idx="30">
                  <c:v>63673060.050612248</c:v>
                </c:pt>
                <c:pt idx="31">
                  <c:v>58883280.093646839</c:v>
                </c:pt>
                <c:pt idx="32">
                  <c:v>51689287.922461346</c:v>
                </c:pt>
                <c:pt idx="33">
                  <c:v>51132431.093456253</c:v>
                </c:pt>
                <c:pt idx="34">
                  <c:v>45606825.774168067</c:v>
                </c:pt>
                <c:pt idx="35">
                  <c:v>28091506.917237401</c:v>
                </c:pt>
                <c:pt idx="36">
                  <c:v>27054967.947556123</c:v>
                </c:pt>
                <c:pt idx="37">
                  <c:v>21847490.873075143</c:v>
                </c:pt>
                <c:pt idx="38">
                  <c:v>16455597.306948055</c:v>
                </c:pt>
                <c:pt idx="39">
                  <c:v>13515654.929196429</c:v>
                </c:pt>
                <c:pt idx="40">
                  <c:v>10405010.608250005</c:v>
                </c:pt>
                <c:pt idx="41">
                  <c:v>13015096.688142858</c:v>
                </c:pt>
                <c:pt idx="42">
                  <c:v>12047630.098756865</c:v>
                </c:pt>
                <c:pt idx="43">
                  <c:v>13610502.158760684</c:v>
                </c:pt>
                <c:pt idx="44">
                  <c:v>8173583.5141819287</c:v>
                </c:pt>
                <c:pt idx="45">
                  <c:v>8996325.1753296703</c:v>
                </c:pt>
                <c:pt idx="46">
                  <c:v>6097939.4856959702</c:v>
                </c:pt>
                <c:pt idx="47">
                  <c:v>5962952.5524943313</c:v>
                </c:pt>
                <c:pt idx="48">
                  <c:v>7894872.5331868129</c:v>
                </c:pt>
                <c:pt idx="49">
                  <c:v>9567554.3986734692</c:v>
                </c:pt>
                <c:pt idx="50">
                  <c:v>11186460.780675039</c:v>
                </c:pt>
                <c:pt idx="51">
                  <c:v>11290245.311459968</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22877156.63750916</c:v>
                </c:pt>
                <c:pt idx="9">
                  <c:v>17984023.356257632</c:v>
                </c:pt>
                <c:pt idx="10">
                  <c:v>17439231.551428571</c:v>
                </c:pt>
                <c:pt idx="11">
                  <c:v>22573850.789285716</c:v>
                </c:pt>
                <c:pt idx="12">
                  <c:v>24853361.546428576</c:v>
                </c:pt>
                <c:pt idx="13">
                  <c:v>26860532.250000004</c:v>
                </c:pt>
                <c:pt idx="14">
                  <c:v>34591280.738750003</c:v>
                </c:pt>
                <c:pt idx="15">
                  <c:v>31428362.924625956</c:v>
                </c:pt>
                <c:pt idx="16">
                  <c:v>32723599.908157222</c:v>
                </c:pt>
                <c:pt idx="17">
                  <c:v>35022509.424615391</c:v>
                </c:pt>
                <c:pt idx="18">
                  <c:v>48043165.167726122</c:v>
                </c:pt>
                <c:pt idx="19">
                  <c:v>63269472.598730169</c:v>
                </c:pt>
                <c:pt idx="20">
                  <c:v>56621742.032222241</c:v>
                </c:pt>
                <c:pt idx="21">
                  <c:v>56080499.722301587</c:v>
                </c:pt>
                <c:pt idx="22">
                  <c:v>57316165.473650798</c:v>
                </c:pt>
                <c:pt idx="23">
                  <c:v>70871038.245909095</c:v>
                </c:pt>
                <c:pt idx="24">
                  <c:v>79469772.431091279</c:v>
                </c:pt>
                <c:pt idx="25">
                  <c:v>80478304.937142849</c:v>
                </c:pt>
                <c:pt idx="26">
                  <c:v>53110564.973588079</c:v>
                </c:pt>
                <c:pt idx="27">
                  <c:v>49771646.110751882</c:v>
                </c:pt>
                <c:pt idx="28">
                  <c:v>44574138.323108241</c:v>
                </c:pt>
                <c:pt idx="29">
                  <c:v>45644590.826051325</c:v>
                </c:pt>
                <c:pt idx="30">
                  <c:v>40951531.646814935</c:v>
                </c:pt>
                <c:pt idx="31">
                  <c:v>34430832.575799331</c:v>
                </c:pt>
                <c:pt idx="32">
                  <c:v>35759067.267437063</c:v>
                </c:pt>
                <c:pt idx="33">
                  <c:v>38918881.622222222</c:v>
                </c:pt>
                <c:pt idx="34">
                  <c:v>29601856.428748831</c:v>
                </c:pt>
                <c:pt idx="35">
                  <c:v>18907192.134682246</c:v>
                </c:pt>
                <c:pt idx="36">
                  <c:v>16767988.293490019</c:v>
                </c:pt>
                <c:pt idx="37">
                  <c:v>15283770.817647062</c:v>
                </c:pt>
                <c:pt idx="38">
                  <c:v>11245329.469292931</c:v>
                </c:pt>
                <c:pt idx="39">
                  <c:v>10835641.801111113</c:v>
                </c:pt>
                <c:pt idx="40">
                  <c:v>7504626.1608333336</c:v>
                </c:pt>
                <c:pt idx="41">
                  <c:v>10396914.254391029</c:v>
                </c:pt>
                <c:pt idx="42">
                  <c:v>16894677.168608058</c:v>
                </c:pt>
                <c:pt idx="43">
                  <c:v>13975241.410727261</c:v>
                </c:pt>
                <c:pt idx="44">
                  <c:v>10068738.076605618</c:v>
                </c:pt>
                <c:pt idx="45">
                  <c:v>7722937.5436889511</c:v>
                </c:pt>
                <c:pt idx="46">
                  <c:v>10636135.774894686</c:v>
                </c:pt>
                <c:pt idx="47">
                  <c:v>5312844.3828907209</c:v>
                </c:pt>
                <c:pt idx="48">
                  <c:v>11231303.416410254</c:v>
                </c:pt>
                <c:pt idx="49">
                  <c:v>12446343.078974357</c:v>
                </c:pt>
                <c:pt idx="50">
                  <c:v>18904584.086410258</c:v>
                </c:pt>
                <c:pt idx="51">
                  <c:v>20421346.755714286</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15025645.483415348</c:v>
                </c:pt>
                <c:pt idx="5">
                  <c:v>12909527.125007849</c:v>
                </c:pt>
                <c:pt idx="6">
                  <c:v>11048245.726481404</c:v>
                </c:pt>
                <c:pt idx="7">
                  <c:v>15157274.969428509</c:v>
                </c:pt>
                <c:pt idx="8">
                  <c:v>18624471.964587912</c:v>
                </c:pt>
                <c:pt idx="9">
                  <c:v>16711970.517268887</c:v>
                </c:pt>
                <c:pt idx="10">
                  <c:v>18263107.74881234</c:v>
                </c:pt>
                <c:pt idx="11">
                  <c:v>25602587.535478044</c:v>
                </c:pt>
                <c:pt idx="12">
                  <c:v>30103088.862317681</c:v>
                </c:pt>
                <c:pt idx="13">
                  <c:v>22444742.827821024</c:v>
                </c:pt>
                <c:pt idx="14">
                  <c:v>27008900.113461874</c:v>
                </c:pt>
                <c:pt idx="15">
                  <c:v>32314964.724046309</c:v>
                </c:pt>
                <c:pt idx="16">
                  <c:v>35632889.570497774</c:v>
                </c:pt>
                <c:pt idx="17">
                  <c:v>44006278.188408114</c:v>
                </c:pt>
                <c:pt idx="18">
                  <c:v>51108225.529901557</c:v>
                </c:pt>
                <c:pt idx="19">
                  <c:v>56242458.567417577</c:v>
                </c:pt>
                <c:pt idx="20">
                  <c:v>53031204.848714292</c:v>
                </c:pt>
                <c:pt idx="21">
                  <c:v>42268763.73857142</c:v>
                </c:pt>
                <c:pt idx="22">
                  <c:v>45532981.357411176</c:v>
                </c:pt>
                <c:pt idx="23">
                  <c:v>45419298.282694809</c:v>
                </c:pt>
                <c:pt idx="24">
                  <c:v>55349462.77311223</c:v>
                </c:pt>
                <c:pt idx="25">
                  <c:v>64491689.992346942</c:v>
                </c:pt>
                <c:pt idx="26">
                  <c:v>53899613.711740263</c:v>
                </c:pt>
                <c:pt idx="27">
                  <c:v>47687732.674234688</c:v>
                </c:pt>
                <c:pt idx="28">
                  <c:v>44496540.912196189</c:v>
                </c:pt>
                <c:pt idx="29">
                  <c:v>58765375.771186307</c:v>
                </c:pt>
                <c:pt idx="30">
                  <c:v>39569667.459377922</c:v>
                </c:pt>
                <c:pt idx="31">
                  <c:v>31271558.426428579</c:v>
                </c:pt>
                <c:pt idx="32">
                  <c:v>25682518.240720775</c:v>
                </c:pt>
                <c:pt idx="33">
                  <c:v>23348407.432357147</c:v>
                </c:pt>
                <c:pt idx="34">
                  <c:v>17540972.094857145</c:v>
                </c:pt>
                <c:pt idx="35">
                  <c:v>13041070.451421771</c:v>
                </c:pt>
                <c:pt idx="36">
                  <c:v>12063248.833666667</c:v>
                </c:pt>
                <c:pt idx="37">
                  <c:v>11171594.434142854</c:v>
                </c:pt>
                <c:pt idx="38">
                  <c:v>9037736.847658731</c:v>
                </c:pt>
                <c:pt idx="39">
                  <c:v>6644542.4700000007</c:v>
                </c:pt>
                <c:pt idx="40">
                  <c:v>5735526.6964285709</c:v>
                </c:pt>
                <c:pt idx="41">
                  <c:v>10853280.359428573</c:v>
                </c:pt>
                <c:pt idx="42">
                  <c:v>9440337.4305714294</c:v>
                </c:pt>
                <c:pt idx="43">
                  <c:v>11894385.196298078</c:v>
                </c:pt>
                <c:pt idx="44">
                  <c:v>8845283.9846634623</c:v>
                </c:pt>
                <c:pt idx="45">
                  <c:v>8603508.6943269242</c:v>
                </c:pt>
                <c:pt idx="46">
                  <c:v>10421394.68846154</c:v>
                </c:pt>
                <c:pt idx="47">
                  <c:v>6235990.5337851029</c:v>
                </c:pt>
                <c:pt idx="48">
                  <c:v>11285482.734267399</c:v>
                </c:pt>
                <c:pt idx="49">
                  <c:v>10758097.513806034</c:v>
                </c:pt>
                <c:pt idx="50">
                  <c:v>11499947.412199983</c:v>
                </c:pt>
                <c:pt idx="51">
                  <c:v>11719783.97368736</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15427963.357690796</c:v>
                </c:pt>
                <c:pt idx="9">
                  <c:v>14050815.783358682</c:v>
                </c:pt>
                <c:pt idx="10">
                  <c:v>16968197.896882452</c:v>
                </c:pt>
                <c:pt idx="11">
                  <c:v>20998194.235337287</c:v>
                </c:pt>
                <c:pt idx="12">
                  <c:v>20502001.186494645</c:v>
                </c:pt>
                <c:pt idx="13">
                  <c:v>27262087.85218706</c:v>
                </c:pt>
                <c:pt idx="14">
                  <c:v>33387519.467706688</c:v>
                </c:pt>
                <c:pt idx="15">
                  <c:v>35236650.071293265</c:v>
                </c:pt>
                <c:pt idx="16">
                  <c:v>34348286.838851109</c:v>
                </c:pt>
                <c:pt idx="17">
                  <c:v>41101347.783591673</c:v>
                </c:pt>
                <c:pt idx="18">
                  <c:v>47921684.80828999</c:v>
                </c:pt>
                <c:pt idx="19">
                  <c:v>53151722.077405915</c:v>
                </c:pt>
                <c:pt idx="20">
                  <c:v>55593718.081259631</c:v>
                </c:pt>
                <c:pt idx="21">
                  <c:v>53145218.513273492</c:v>
                </c:pt>
                <c:pt idx="22">
                  <c:v>57875755.809676386</c:v>
                </c:pt>
                <c:pt idx="23">
                  <c:v>66192321.191375554</c:v>
                </c:pt>
                <c:pt idx="24">
                  <c:v>73126593.642404124</c:v>
                </c:pt>
                <c:pt idx="25">
                  <c:v>76944515.833553866</c:v>
                </c:pt>
                <c:pt idx="26">
                  <c:v>49854998.325625949</c:v>
                </c:pt>
                <c:pt idx="27">
                  <c:v>48134539.859025106</c:v>
                </c:pt>
                <c:pt idx="28">
                  <c:v>44465508.25137414</c:v>
                </c:pt>
                <c:pt idx="29">
                  <c:v>48685596.893656597</c:v>
                </c:pt>
                <c:pt idx="30">
                  <c:v>49284262.886711948</c:v>
                </c:pt>
                <c:pt idx="31">
                  <c:v>44888872.201791503</c:v>
                </c:pt>
                <c:pt idx="32">
                  <c:v>38617218.32542713</c:v>
                </c:pt>
                <c:pt idx="33">
                  <c:v>38747968.607199654</c:v>
                </c:pt>
                <c:pt idx="34">
                  <c:v>36256220.108001232</c:v>
                </c:pt>
                <c:pt idx="35">
                  <c:v>23256753.879923426</c:v>
                </c:pt>
                <c:pt idx="36">
                  <c:v>19253337.872846104</c:v>
                </c:pt>
                <c:pt idx="37">
                  <c:v>15890480.596440503</c:v>
                </c:pt>
                <c:pt idx="38">
                  <c:v>12733295.020847009</c:v>
                </c:pt>
                <c:pt idx="39">
                  <c:v>10787452.450655678</c:v>
                </c:pt>
                <c:pt idx="40">
                  <c:v>9048847.0270441398</c:v>
                </c:pt>
                <c:pt idx="41">
                  <c:v>10934512.956933344</c:v>
                </c:pt>
                <c:pt idx="42">
                  <c:v>12353906.216515681</c:v>
                </c:pt>
                <c:pt idx="43">
                  <c:v>10952190.097658498</c:v>
                </c:pt>
                <c:pt idx="44">
                  <c:v>8118927.7268094402</c:v>
                </c:pt>
                <c:pt idx="45">
                  <c:v>7585241.3781061666</c:v>
                </c:pt>
                <c:pt idx="46">
                  <c:v>7795112.291039926</c:v>
                </c:pt>
                <c:pt idx="47">
                  <c:v>6709154.4931012783</c:v>
                </c:pt>
                <c:pt idx="48">
                  <c:v>8897952.684117673</c:v>
                </c:pt>
                <c:pt idx="49">
                  <c:v>10237180.439954931</c:v>
                </c:pt>
                <c:pt idx="50">
                  <c:v>12299971.0898438</c:v>
                </c:pt>
                <c:pt idx="51">
                  <c:v>12724265.724299058</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Origin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Historic!$C$2:$C$366</c:f>
              <c:numCache>
                <c:formatCode>_(* #,##0_);_(* \(#,##0\);_(* "-"??_);_(@_)</c:formatCode>
                <c:ptCount val="365"/>
                <c:pt idx="147">
                  <c:v>157600</c:v>
                </c:pt>
                <c:pt idx="148">
                  <c:v>250200</c:v>
                </c:pt>
                <c:pt idx="149">
                  <c:v>748175</c:v>
                </c:pt>
                <c:pt idx="150">
                  <c:v>962872</c:v>
                </c:pt>
                <c:pt idx="152">
                  <c:v>891045</c:v>
                </c:pt>
                <c:pt idx="153">
                  <c:v>10000</c:v>
                </c:pt>
                <c:pt idx="154">
                  <c:v>536840</c:v>
                </c:pt>
                <c:pt idx="155">
                  <c:v>1423960</c:v>
                </c:pt>
                <c:pt idx="156">
                  <c:v>389360</c:v>
                </c:pt>
                <c:pt idx="157">
                  <c:v>2242764</c:v>
                </c:pt>
                <c:pt idx="159">
                  <c:v>2596920</c:v>
                </c:pt>
                <c:pt idx="160">
                  <c:v>1411040</c:v>
                </c:pt>
                <c:pt idx="161">
                  <c:v>3581520</c:v>
                </c:pt>
                <c:pt idx="162">
                  <c:v>6368680</c:v>
                </c:pt>
                <c:pt idx="163">
                  <c:v>3927215</c:v>
                </c:pt>
                <c:pt idx="164">
                  <c:v>9585172</c:v>
                </c:pt>
                <c:pt idx="166">
                  <c:v>3501130</c:v>
                </c:pt>
                <c:pt idx="167">
                  <c:v>4416050</c:v>
                </c:pt>
                <c:pt idx="168">
                  <c:v>3794490</c:v>
                </c:pt>
                <c:pt idx="169">
                  <c:v>6615350</c:v>
                </c:pt>
                <c:pt idx="170">
                  <c:v>5213340</c:v>
                </c:pt>
                <c:pt idx="171">
                  <c:v>13582175</c:v>
                </c:pt>
                <c:pt idx="173">
                  <c:v>8064925</c:v>
                </c:pt>
                <c:pt idx="174">
                  <c:v>7163710</c:v>
                </c:pt>
                <c:pt idx="175">
                  <c:v>6145915</c:v>
                </c:pt>
                <c:pt idx="176">
                  <c:v>8184225</c:v>
                </c:pt>
                <c:pt idx="177">
                  <c:v>9273500</c:v>
                </c:pt>
                <c:pt idx="178">
                  <c:v>22445540</c:v>
                </c:pt>
                <c:pt idx="179">
                  <c:v>22800</c:v>
                </c:pt>
                <c:pt idx="180">
                  <c:v>9818910</c:v>
                </c:pt>
                <c:pt idx="181">
                  <c:v>8743800</c:v>
                </c:pt>
                <c:pt idx="182">
                  <c:v>9059490</c:v>
                </c:pt>
                <c:pt idx="183">
                  <c:v>8149330</c:v>
                </c:pt>
                <c:pt idx="184">
                  <c:v>1514925</c:v>
                </c:pt>
                <c:pt idx="185">
                  <c:v>18139508</c:v>
                </c:pt>
                <c:pt idx="187">
                  <c:v>7750255</c:v>
                </c:pt>
                <c:pt idx="188">
                  <c:v>7139400</c:v>
                </c:pt>
                <c:pt idx="189">
                  <c:v>5973365</c:v>
                </c:pt>
                <c:pt idx="190">
                  <c:v>7050600</c:v>
                </c:pt>
                <c:pt idx="191">
                  <c:v>7483670</c:v>
                </c:pt>
                <c:pt idx="192">
                  <c:v>16753342</c:v>
                </c:pt>
                <c:pt idx="194">
                  <c:v>7193320</c:v>
                </c:pt>
                <c:pt idx="195">
                  <c:v>4926545</c:v>
                </c:pt>
                <c:pt idx="196">
                  <c:v>9178230</c:v>
                </c:pt>
                <c:pt idx="197">
                  <c:v>1995000</c:v>
                </c:pt>
                <c:pt idx="198">
                  <c:v>1425000</c:v>
                </c:pt>
                <c:pt idx="199">
                  <c:v>5312000</c:v>
                </c:pt>
                <c:pt idx="201">
                  <c:v>3419000</c:v>
                </c:pt>
                <c:pt idx="202">
                  <c:v>6272500</c:v>
                </c:pt>
                <c:pt idx="203">
                  <c:v>5210000</c:v>
                </c:pt>
                <c:pt idx="204">
                  <c:v>18240000</c:v>
                </c:pt>
                <c:pt idx="205">
                  <c:v>4137500</c:v>
                </c:pt>
                <c:pt idx="206">
                  <c:v>14559200</c:v>
                </c:pt>
                <c:pt idx="208">
                  <c:v>3062500</c:v>
                </c:pt>
                <c:pt idx="209">
                  <c:v>2207500</c:v>
                </c:pt>
                <c:pt idx="210">
                  <c:v>3550000</c:v>
                </c:pt>
                <c:pt idx="211">
                  <c:v>3175000</c:v>
                </c:pt>
                <c:pt idx="212">
                  <c:v>2815000</c:v>
                </c:pt>
                <c:pt idx="213">
                  <c:v>2293000</c:v>
                </c:pt>
                <c:pt idx="215">
                  <c:v>2880000</c:v>
                </c:pt>
                <c:pt idx="216">
                  <c:v>2625000</c:v>
                </c:pt>
                <c:pt idx="217">
                  <c:v>2458000</c:v>
                </c:pt>
                <c:pt idx="218">
                  <c:v>2258000</c:v>
                </c:pt>
                <c:pt idx="219">
                  <c:v>2258000</c:v>
                </c:pt>
                <c:pt idx="220">
                  <c:v>4559600</c:v>
                </c:pt>
                <c:pt idx="222">
                  <c:v>2570000</c:v>
                </c:pt>
                <c:pt idx="223">
                  <c:v>2355000</c:v>
                </c:pt>
                <c:pt idx="224">
                  <c:v>1855000</c:v>
                </c:pt>
                <c:pt idx="225">
                  <c:v>1880000</c:v>
                </c:pt>
                <c:pt idx="226">
                  <c:v>1652500</c:v>
                </c:pt>
                <c:pt idx="227">
                  <c:v>3621800</c:v>
                </c:pt>
                <c:pt idx="229">
                  <c:v>1095000</c:v>
                </c:pt>
                <c:pt idx="230">
                  <c:v>370000</c:v>
                </c:pt>
                <c:pt idx="231">
                  <c:v>375000</c:v>
                </c:pt>
                <c:pt idx="233">
                  <c:v>255000</c:v>
                </c:pt>
                <c:pt idx="234">
                  <c:v>626200</c:v>
                </c:pt>
                <c:pt idx="236">
                  <c:v>425000</c:v>
                </c:pt>
                <c:pt idx="237">
                  <c:v>370000</c:v>
                </c:pt>
                <c:pt idx="239">
                  <c:v>80000</c:v>
                </c:pt>
                <c:pt idx="241">
                  <c:v>89600</c:v>
                </c:pt>
              </c:numCache>
            </c:numRef>
          </c:val>
          <c:extLst>
            <c:ext xmlns:c16="http://schemas.microsoft.com/office/drawing/2014/chart" uri="{C3380CC4-5D6E-409C-BE32-E72D297353CC}">
              <c16:uniqueId val="{00000001-08DA-5644-ACB9-ABB4A9CD794A}"/>
            </c:ext>
          </c:extLst>
        </c:ser>
        <c:ser>
          <c:idx val="8"/>
          <c:order val="1"/>
          <c:tx>
            <c:v>BRAZIL</c:v>
          </c:tx>
          <c:spPr>
            <a:solidFill>
              <a:schemeClr val="bg1">
                <a:lumMod val="9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Historic!$D$2:$D$366</c:f>
              <c:numCache>
                <c:formatCode>_(* #,##0_);_(* \(#,##0\);_(* "-"??_);_(@_)</c:formatCode>
                <c:ptCount val="365"/>
                <c:pt idx="6">
                  <c:v>195384</c:v>
                </c:pt>
                <c:pt idx="13">
                  <c:v>335881</c:v>
                </c:pt>
                <c:pt idx="21">
                  <c:v>143009</c:v>
                </c:pt>
                <c:pt idx="22">
                  <c:v>373149</c:v>
                </c:pt>
                <c:pt idx="34">
                  <c:v>98208</c:v>
                </c:pt>
                <c:pt idx="40">
                  <c:v>187862</c:v>
                </c:pt>
                <c:pt idx="41">
                  <c:v>171362</c:v>
                </c:pt>
                <c:pt idx="48">
                  <c:v>205682</c:v>
                </c:pt>
                <c:pt idx="56">
                  <c:v>132106</c:v>
                </c:pt>
                <c:pt idx="68">
                  <c:v>18216</c:v>
                </c:pt>
                <c:pt idx="69">
                  <c:v>38016</c:v>
                </c:pt>
                <c:pt idx="287">
                  <c:v>35693</c:v>
                </c:pt>
                <c:pt idx="288">
                  <c:v>76613</c:v>
                </c:pt>
                <c:pt idx="294">
                  <c:v>112306</c:v>
                </c:pt>
                <c:pt idx="300">
                  <c:v>79200</c:v>
                </c:pt>
                <c:pt idx="301">
                  <c:v>24684</c:v>
                </c:pt>
                <c:pt idx="306">
                  <c:v>112464</c:v>
                </c:pt>
                <c:pt idx="315">
                  <c:v>79200</c:v>
                </c:pt>
                <c:pt idx="316">
                  <c:v>75566</c:v>
                </c:pt>
                <c:pt idx="322">
                  <c:v>104610</c:v>
                </c:pt>
                <c:pt idx="324">
                  <c:v>113520</c:v>
                </c:pt>
                <c:pt idx="336">
                  <c:v>89760</c:v>
                </c:pt>
                <c:pt idx="342">
                  <c:v>73920</c:v>
                </c:pt>
                <c:pt idx="343">
                  <c:v>9900</c:v>
                </c:pt>
                <c:pt idx="344">
                  <c:v>29700</c:v>
                </c:pt>
                <c:pt idx="348">
                  <c:v>113520</c:v>
                </c:pt>
                <c:pt idx="349">
                  <c:v>25740</c:v>
                </c:pt>
                <c:pt idx="356">
                  <c:v>73920</c:v>
                </c:pt>
                <c:pt idx="362">
                  <c:v>21780</c:v>
                </c:pt>
                <c:pt idx="364">
                  <c:v>133980</c:v>
                </c:pt>
              </c:numCache>
            </c:numRef>
          </c:val>
          <c:extLst>
            <c:ext xmlns:c16="http://schemas.microsoft.com/office/drawing/2014/chart" uri="{C3380CC4-5D6E-409C-BE32-E72D297353CC}">
              <c16:uniqueId val="{00000000-E578-1F44-8BF7-F5DD672B5FE6}"/>
            </c:ext>
          </c:extLst>
        </c:ser>
        <c:ser>
          <c:idx val="16"/>
          <c:order val="2"/>
          <c:tx>
            <c:v>CALIFORNIA</c:v>
          </c:tx>
          <c:spPr>
            <a:solidFill>
              <a:srgbClr val="FF0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Historic!$E$2:$E$366</c:f>
              <c:numCache>
                <c:formatCode>_(* #,##0_);_(* \(#,##0\);_(* "-"??_);_(@_)</c:formatCode>
                <c:ptCount val="365"/>
                <c:pt idx="153">
                  <c:v>654400</c:v>
                </c:pt>
                <c:pt idx="157">
                  <c:v>209408</c:v>
                </c:pt>
                <c:pt idx="161">
                  <c:v>2207900</c:v>
                </c:pt>
                <c:pt idx="162">
                  <c:v>380000</c:v>
                </c:pt>
                <c:pt idx="163">
                  <c:v>5000000</c:v>
                </c:pt>
                <c:pt idx="164">
                  <c:v>558528</c:v>
                </c:pt>
                <c:pt idx="166">
                  <c:v>3125200</c:v>
                </c:pt>
                <c:pt idx="167">
                  <c:v>4255000</c:v>
                </c:pt>
                <c:pt idx="168">
                  <c:v>5025000</c:v>
                </c:pt>
                <c:pt idx="169">
                  <c:v>4600000</c:v>
                </c:pt>
                <c:pt idx="170">
                  <c:v>3300000</c:v>
                </c:pt>
                <c:pt idx="171">
                  <c:v>4731664</c:v>
                </c:pt>
                <c:pt idx="173">
                  <c:v>2787500</c:v>
                </c:pt>
                <c:pt idx="174">
                  <c:v>3475000</c:v>
                </c:pt>
                <c:pt idx="175">
                  <c:v>3530000</c:v>
                </c:pt>
                <c:pt idx="176">
                  <c:v>3887500</c:v>
                </c:pt>
                <c:pt idx="177">
                  <c:v>4980000</c:v>
                </c:pt>
                <c:pt idx="178">
                  <c:v>7052800</c:v>
                </c:pt>
                <c:pt idx="180">
                  <c:v>2390000</c:v>
                </c:pt>
                <c:pt idx="181">
                  <c:v>5032500</c:v>
                </c:pt>
                <c:pt idx="182">
                  <c:v>8680000</c:v>
                </c:pt>
                <c:pt idx="183">
                  <c:v>5540000</c:v>
                </c:pt>
                <c:pt idx="185">
                  <c:v>11071200</c:v>
                </c:pt>
                <c:pt idx="187">
                  <c:v>8972500</c:v>
                </c:pt>
                <c:pt idx="188">
                  <c:v>9972500</c:v>
                </c:pt>
                <c:pt idx="189">
                  <c:v>7237500</c:v>
                </c:pt>
                <c:pt idx="190">
                  <c:v>7942500</c:v>
                </c:pt>
                <c:pt idx="191">
                  <c:v>13092500</c:v>
                </c:pt>
                <c:pt idx="192">
                  <c:v>17964000</c:v>
                </c:pt>
                <c:pt idx="194">
                  <c:v>10462500</c:v>
                </c:pt>
                <c:pt idx="195">
                  <c:v>10520000</c:v>
                </c:pt>
                <c:pt idx="196">
                  <c:v>14132500</c:v>
                </c:pt>
                <c:pt idx="197">
                  <c:v>6115000</c:v>
                </c:pt>
                <c:pt idx="198">
                  <c:v>8455000</c:v>
                </c:pt>
                <c:pt idx="199">
                  <c:v>20480700</c:v>
                </c:pt>
                <c:pt idx="201">
                  <c:v>10095600</c:v>
                </c:pt>
                <c:pt idx="202">
                  <c:v>5720600</c:v>
                </c:pt>
                <c:pt idx="203">
                  <c:v>8520000</c:v>
                </c:pt>
                <c:pt idx="204">
                  <c:v>9410000</c:v>
                </c:pt>
                <c:pt idx="205">
                  <c:v>9200000</c:v>
                </c:pt>
                <c:pt idx="206">
                  <c:v>48072912</c:v>
                </c:pt>
                <c:pt idx="208">
                  <c:v>10640000</c:v>
                </c:pt>
                <c:pt idx="209">
                  <c:v>2770000</c:v>
                </c:pt>
                <c:pt idx="210">
                  <c:v>4946200</c:v>
                </c:pt>
                <c:pt idx="211">
                  <c:v>7335000</c:v>
                </c:pt>
                <c:pt idx="212">
                  <c:v>6275000</c:v>
                </c:pt>
                <c:pt idx="213">
                  <c:v>14608184</c:v>
                </c:pt>
                <c:pt idx="215">
                  <c:v>6187000</c:v>
                </c:pt>
                <c:pt idx="216">
                  <c:v>9042000</c:v>
                </c:pt>
                <c:pt idx="217">
                  <c:v>7014500</c:v>
                </c:pt>
                <c:pt idx="218">
                  <c:v>10390000</c:v>
                </c:pt>
                <c:pt idx="219">
                  <c:v>5370000</c:v>
                </c:pt>
                <c:pt idx="220">
                  <c:v>15572200</c:v>
                </c:pt>
                <c:pt idx="222">
                  <c:v>6659500</c:v>
                </c:pt>
                <c:pt idx="223">
                  <c:v>5647500</c:v>
                </c:pt>
                <c:pt idx="224">
                  <c:v>7052500</c:v>
                </c:pt>
                <c:pt idx="225">
                  <c:v>6857500</c:v>
                </c:pt>
                <c:pt idx="226">
                  <c:v>5467500</c:v>
                </c:pt>
                <c:pt idx="227">
                  <c:v>11910100</c:v>
                </c:pt>
                <c:pt idx="229">
                  <c:v>4460000</c:v>
                </c:pt>
                <c:pt idx="230">
                  <c:v>4575000</c:v>
                </c:pt>
                <c:pt idx="231">
                  <c:v>4700000</c:v>
                </c:pt>
                <c:pt idx="232">
                  <c:v>4004500</c:v>
                </c:pt>
                <c:pt idx="233">
                  <c:v>4275000</c:v>
                </c:pt>
                <c:pt idx="234">
                  <c:v>7322400</c:v>
                </c:pt>
                <c:pt idx="236">
                  <c:v>4525250</c:v>
                </c:pt>
                <c:pt idx="237">
                  <c:v>4293500</c:v>
                </c:pt>
                <c:pt idx="238">
                  <c:v>3898500</c:v>
                </c:pt>
                <c:pt idx="239">
                  <c:v>4527500</c:v>
                </c:pt>
                <c:pt idx="240">
                  <c:v>3902500</c:v>
                </c:pt>
                <c:pt idx="241">
                  <c:v>8493300</c:v>
                </c:pt>
                <c:pt idx="243">
                  <c:v>1540000</c:v>
                </c:pt>
                <c:pt idx="244">
                  <c:v>3330400</c:v>
                </c:pt>
                <c:pt idx="245">
                  <c:v>4375000</c:v>
                </c:pt>
                <c:pt idx="246">
                  <c:v>4422025</c:v>
                </c:pt>
                <c:pt idx="247">
                  <c:v>3432500</c:v>
                </c:pt>
                <c:pt idx="248">
                  <c:v>4746040</c:v>
                </c:pt>
                <c:pt idx="250">
                  <c:v>2625500</c:v>
                </c:pt>
                <c:pt idx="251">
                  <c:v>3337000</c:v>
                </c:pt>
                <c:pt idx="252">
                  <c:v>3779250</c:v>
                </c:pt>
                <c:pt idx="253">
                  <c:v>3352500</c:v>
                </c:pt>
                <c:pt idx="254">
                  <c:v>3456700</c:v>
                </c:pt>
                <c:pt idx="255">
                  <c:v>4912660</c:v>
                </c:pt>
                <c:pt idx="257">
                  <c:v>4201000</c:v>
                </c:pt>
                <c:pt idx="258">
                  <c:v>3776800</c:v>
                </c:pt>
                <c:pt idx="259">
                  <c:v>5735000</c:v>
                </c:pt>
                <c:pt idx="260">
                  <c:v>3471500</c:v>
                </c:pt>
                <c:pt idx="261">
                  <c:v>3759000</c:v>
                </c:pt>
                <c:pt idx="262">
                  <c:v>6866380</c:v>
                </c:pt>
                <c:pt idx="264">
                  <c:v>3139620</c:v>
                </c:pt>
                <c:pt idx="265">
                  <c:v>3710430</c:v>
                </c:pt>
                <c:pt idx="266">
                  <c:v>3350000</c:v>
                </c:pt>
                <c:pt idx="267">
                  <c:v>3465500</c:v>
                </c:pt>
                <c:pt idx="268">
                  <c:v>3995000</c:v>
                </c:pt>
                <c:pt idx="269">
                  <c:v>6562000</c:v>
                </c:pt>
                <c:pt idx="271">
                  <c:v>3340000</c:v>
                </c:pt>
                <c:pt idx="272">
                  <c:v>3617500</c:v>
                </c:pt>
                <c:pt idx="273">
                  <c:v>2655000</c:v>
                </c:pt>
                <c:pt idx="274">
                  <c:v>2840000</c:v>
                </c:pt>
                <c:pt idx="275">
                  <c:v>2517500</c:v>
                </c:pt>
                <c:pt idx="276">
                  <c:v>5494664</c:v>
                </c:pt>
                <c:pt idx="278">
                  <c:v>1477500</c:v>
                </c:pt>
                <c:pt idx="279">
                  <c:v>1672500</c:v>
                </c:pt>
                <c:pt idx="280">
                  <c:v>1017500</c:v>
                </c:pt>
                <c:pt idx="281">
                  <c:v>732500</c:v>
                </c:pt>
                <c:pt idx="282">
                  <c:v>830000</c:v>
                </c:pt>
                <c:pt idx="283">
                  <c:v>7200400</c:v>
                </c:pt>
                <c:pt idx="287">
                  <c:v>60000</c:v>
                </c:pt>
                <c:pt idx="288">
                  <c:v>290000</c:v>
                </c:pt>
                <c:pt idx="289">
                  <c:v>100000</c:v>
                </c:pt>
                <c:pt idx="290">
                  <c:v>89600</c:v>
                </c:pt>
                <c:pt idx="292">
                  <c:v>60000</c:v>
                </c:pt>
                <c:pt idx="294">
                  <c:v>60000</c:v>
                </c:pt>
                <c:pt idx="296">
                  <c:v>60000</c:v>
                </c:pt>
                <c:pt idx="297">
                  <c:v>57600</c:v>
                </c:pt>
                <c:pt idx="299">
                  <c:v>60000</c:v>
                </c:pt>
                <c:pt idx="301">
                  <c:v>60000</c:v>
                </c:pt>
                <c:pt idx="302">
                  <c:v>40000</c:v>
                </c:pt>
                <c:pt idx="304">
                  <c:v>51200</c:v>
                </c:pt>
              </c:numCache>
            </c:numRef>
          </c:val>
          <c:extLst>
            <c:ext xmlns:c16="http://schemas.microsoft.com/office/drawing/2014/chart" uri="{C3380CC4-5D6E-409C-BE32-E72D297353CC}">
              <c16:uniqueId val="{00000000-E351-2D4C-B8F5-71FFB85CD811}"/>
            </c:ext>
          </c:extLst>
        </c:ser>
        <c:ser>
          <c:idx val="12"/>
          <c:order val="3"/>
          <c:tx>
            <c:v>CANADA</c:v>
          </c:tx>
          <c:spPr>
            <a:solidFill>
              <a:schemeClr val="bg1">
                <a:lumMod val="8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Historic!$F$2:$F$366</c:f>
              <c:numCache>
                <c:formatCode>_(* #,##0_);_(* \(#,##0\);_(* "-"??_);_(@_)</c:formatCode>
                <c:ptCount val="365"/>
                <c:pt idx="226">
                  <c:v>8793</c:v>
                </c:pt>
                <c:pt idx="230">
                  <c:v>8644</c:v>
                </c:pt>
                <c:pt idx="231">
                  <c:v>6072</c:v>
                </c:pt>
                <c:pt idx="232">
                  <c:v>330</c:v>
                </c:pt>
                <c:pt idx="233">
                  <c:v>1507</c:v>
                </c:pt>
                <c:pt idx="236">
                  <c:v>8134</c:v>
                </c:pt>
                <c:pt idx="237">
                  <c:v>39081</c:v>
                </c:pt>
                <c:pt idx="238">
                  <c:v>96078</c:v>
                </c:pt>
                <c:pt idx="239">
                  <c:v>66</c:v>
                </c:pt>
                <c:pt idx="240">
                  <c:v>73058</c:v>
                </c:pt>
                <c:pt idx="244">
                  <c:v>51892</c:v>
                </c:pt>
                <c:pt idx="245">
                  <c:v>5614</c:v>
                </c:pt>
                <c:pt idx="246">
                  <c:v>70811</c:v>
                </c:pt>
                <c:pt idx="247">
                  <c:v>39184</c:v>
                </c:pt>
                <c:pt idx="250">
                  <c:v>82099</c:v>
                </c:pt>
                <c:pt idx="251">
                  <c:v>11176</c:v>
                </c:pt>
                <c:pt idx="252">
                  <c:v>83342</c:v>
                </c:pt>
                <c:pt idx="253">
                  <c:v>148636</c:v>
                </c:pt>
                <c:pt idx="254">
                  <c:v>33983</c:v>
                </c:pt>
                <c:pt idx="257">
                  <c:v>47080</c:v>
                </c:pt>
                <c:pt idx="258">
                  <c:v>2187</c:v>
                </c:pt>
                <c:pt idx="259">
                  <c:v>2092</c:v>
                </c:pt>
                <c:pt idx="260">
                  <c:v>132</c:v>
                </c:pt>
                <c:pt idx="261">
                  <c:v>4136</c:v>
                </c:pt>
                <c:pt idx="265">
                  <c:v>4417</c:v>
                </c:pt>
                <c:pt idx="266">
                  <c:v>2572</c:v>
                </c:pt>
                <c:pt idx="267">
                  <c:v>66</c:v>
                </c:pt>
                <c:pt idx="268">
                  <c:v>1109</c:v>
                </c:pt>
                <c:pt idx="271">
                  <c:v>3388</c:v>
                </c:pt>
                <c:pt idx="272">
                  <c:v>847</c:v>
                </c:pt>
                <c:pt idx="273">
                  <c:v>3197</c:v>
                </c:pt>
                <c:pt idx="274">
                  <c:v>33</c:v>
                </c:pt>
                <c:pt idx="275">
                  <c:v>297</c:v>
                </c:pt>
                <c:pt idx="279">
                  <c:v>5929</c:v>
                </c:pt>
                <c:pt idx="280">
                  <c:v>4906</c:v>
                </c:pt>
                <c:pt idx="281">
                  <c:v>33</c:v>
                </c:pt>
                <c:pt idx="282">
                  <c:v>33</c:v>
                </c:pt>
                <c:pt idx="287">
                  <c:v>2957</c:v>
                </c:pt>
                <c:pt idx="288">
                  <c:v>3454</c:v>
                </c:pt>
                <c:pt idx="289">
                  <c:v>33</c:v>
                </c:pt>
                <c:pt idx="295">
                  <c:v>99</c:v>
                </c:pt>
                <c:pt idx="328">
                  <c:v>196</c:v>
                </c:pt>
              </c:numCache>
            </c:numRef>
          </c:val>
          <c:extLst>
            <c:ext xmlns:c16="http://schemas.microsoft.com/office/drawing/2014/chart" uri="{C3380CC4-5D6E-409C-BE32-E72D297353CC}">
              <c16:uniqueId val="{00000000-EEE3-BC43-9B9C-4A6EE4442D64}"/>
            </c:ext>
          </c:extLst>
        </c:ser>
        <c:ser>
          <c:idx val="7"/>
          <c:order val="4"/>
          <c:tx>
            <c:v>COSTA RICA</c:v>
          </c:tx>
          <c:spPr>
            <a:solidFill>
              <a:schemeClr val="bg1">
                <a:lumMod val="7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Historic!$G$2:$G$366</c:f>
              <c:numCache>
                <c:formatCode>_(* #,##0_);_(* \(#,##0\);_(* "-"??_);_(@_)</c:formatCode>
                <c:ptCount val="365"/>
                <c:pt idx="28">
                  <c:v>88077</c:v>
                </c:pt>
                <c:pt idx="29">
                  <c:v>504873</c:v>
                </c:pt>
                <c:pt idx="30">
                  <c:v>176092</c:v>
                </c:pt>
                <c:pt idx="34">
                  <c:v>395967</c:v>
                </c:pt>
                <c:pt idx="35">
                  <c:v>724108</c:v>
                </c:pt>
                <c:pt idx="36">
                  <c:v>264588</c:v>
                </c:pt>
                <c:pt idx="40">
                  <c:v>335867</c:v>
                </c:pt>
                <c:pt idx="42">
                  <c:v>536840</c:v>
                </c:pt>
                <c:pt idx="43">
                  <c:v>106128</c:v>
                </c:pt>
                <c:pt idx="48">
                  <c:v>339409</c:v>
                </c:pt>
                <c:pt idx="50">
                  <c:v>626802</c:v>
                </c:pt>
                <c:pt idx="51">
                  <c:v>284128</c:v>
                </c:pt>
                <c:pt idx="55">
                  <c:v>97297</c:v>
                </c:pt>
                <c:pt idx="57">
                  <c:v>537850</c:v>
                </c:pt>
                <c:pt idx="58">
                  <c:v>252263</c:v>
                </c:pt>
                <c:pt idx="61">
                  <c:v>288288</c:v>
                </c:pt>
                <c:pt idx="63">
                  <c:v>1630662</c:v>
                </c:pt>
                <c:pt idx="64">
                  <c:v>591950</c:v>
                </c:pt>
                <c:pt idx="65">
                  <c:v>63965</c:v>
                </c:pt>
                <c:pt idx="68">
                  <c:v>323330</c:v>
                </c:pt>
                <c:pt idx="70">
                  <c:v>2045787</c:v>
                </c:pt>
                <c:pt idx="71">
                  <c:v>249488</c:v>
                </c:pt>
                <c:pt idx="72">
                  <c:v>43362</c:v>
                </c:pt>
                <c:pt idx="75">
                  <c:v>516384</c:v>
                </c:pt>
                <c:pt idx="77">
                  <c:v>1632796</c:v>
                </c:pt>
                <c:pt idx="78">
                  <c:v>731907</c:v>
                </c:pt>
                <c:pt idx="79">
                  <c:v>131736</c:v>
                </c:pt>
                <c:pt idx="82">
                  <c:v>406032</c:v>
                </c:pt>
                <c:pt idx="83">
                  <c:v>309408</c:v>
                </c:pt>
                <c:pt idx="84">
                  <c:v>1278105</c:v>
                </c:pt>
                <c:pt idx="85">
                  <c:v>116655</c:v>
                </c:pt>
                <c:pt idx="86">
                  <c:v>210316</c:v>
                </c:pt>
                <c:pt idx="90">
                  <c:v>87166</c:v>
                </c:pt>
                <c:pt idx="91">
                  <c:v>1085907</c:v>
                </c:pt>
                <c:pt idx="92">
                  <c:v>356754</c:v>
                </c:pt>
                <c:pt idx="93">
                  <c:v>206584</c:v>
                </c:pt>
                <c:pt idx="96">
                  <c:v>383720</c:v>
                </c:pt>
                <c:pt idx="97">
                  <c:v>87318</c:v>
                </c:pt>
                <c:pt idx="98">
                  <c:v>681243</c:v>
                </c:pt>
                <c:pt idx="99">
                  <c:v>68310</c:v>
                </c:pt>
                <c:pt idx="100">
                  <c:v>87318</c:v>
                </c:pt>
                <c:pt idx="103">
                  <c:v>322505</c:v>
                </c:pt>
                <c:pt idx="104">
                  <c:v>308181</c:v>
                </c:pt>
                <c:pt idx="105">
                  <c:v>1381136</c:v>
                </c:pt>
                <c:pt idx="106">
                  <c:v>221232</c:v>
                </c:pt>
                <c:pt idx="107">
                  <c:v>131069</c:v>
                </c:pt>
                <c:pt idx="111">
                  <c:v>716868</c:v>
                </c:pt>
                <c:pt idx="112">
                  <c:v>1489547</c:v>
                </c:pt>
                <c:pt idx="113">
                  <c:v>34690</c:v>
                </c:pt>
                <c:pt idx="117">
                  <c:v>213037</c:v>
                </c:pt>
                <c:pt idx="118">
                  <c:v>801185</c:v>
                </c:pt>
                <c:pt idx="120">
                  <c:v>1732176</c:v>
                </c:pt>
                <c:pt idx="124">
                  <c:v>721343</c:v>
                </c:pt>
                <c:pt idx="126">
                  <c:v>1681647</c:v>
                </c:pt>
                <c:pt idx="127">
                  <c:v>86724</c:v>
                </c:pt>
                <c:pt idx="128">
                  <c:v>155619</c:v>
                </c:pt>
                <c:pt idx="131">
                  <c:v>739275</c:v>
                </c:pt>
                <c:pt idx="133">
                  <c:v>1599677</c:v>
                </c:pt>
                <c:pt idx="135">
                  <c:v>39026</c:v>
                </c:pt>
                <c:pt idx="138">
                  <c:v>775955</c:v>
                </c:pt>
                <c:pt idx="140">
                  <c:v>1356505</c:v>
                </c:pt>
                <c:pt idx="141">
                  <c:v>173448</c:v>
                </c:pt>
                <c:pt idx="142">
                  <c:v>817443</c:v>
                </c:pt>
              </c:numCache>
            </c:numRef>
          </c:val>
          <c:extLst>
            <c:ext xmlns:c16="http://schemas.microsoft.com/office/drawing/2014/chart" uri="{C3380CC4-5D6E-409C-BE32-E72D297353CC}">
              <c16:uniqueId val="{00000000-D1D2-DC4C-A799-8E857AFEFDCB}"/>
            </c:ext>
          </c:extLst>
        </c:ser>
        <c:ser>
          <c:idx val="9"/>
          <c:order val="5"/>
          <c:tx>
            <c:v>DELAWARE</c:v>
          </c:tx>
          <c:spPr>
            <a:solidFill>
              <a:srgbClr val="FFC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Historic!$H$2:$H$366</c:f>
              <c:numCache>
                <c:formatCode>_(* #,##0_);_(* \(#,##0\);_(* "-"??_);_(@_)</c:formatCode>
                <c:ptCount val="365"/>
                <c:pt idx="134">
                  <c:v>67200</c:v>
                </c:pt>
                <c:pt idx="136">
                  <c:v>21504</c:v>
                </c:pt>
                <c:pt idx="196">
                  <c:v>22400</c:v>
                </c:pt>
                <c:pt idx="197">
                  <c:v>67200</c:v>
                </c:pt>
                <c:pt idx="198">
                  <c:v>100800</c:v>
                </c:pt>
                <c:pt idx="199">
                  <c:v>134848</c:v>
                </c:pt>
                <c:pt idx="200">
                  <c:v>123200</c:v>
                </c:pt>
                <c:pt idx="201">
                  <c:v>706800</c:v>
                </c:pt>
                <c:pt idx="202">
                  <c:v>1215200</c:v>
                </c:pt>
                <c:pt idx="203">
                  <c:v>660800</c:v>
                </c:pt>
                <c:pt idx="204">
                  <c:v>705600</c:v>
                </c:pt>
                <c:pt idx="205">
                  <c:v>649600</c:v>
                </c:pt>
                <c:pt idx="206">
                  <c:v>3105920</c:v>
                </c:pt>
                <c:pt idx="207">
                  <c:v>806400</c:v>
                </c:pt>
                <c:pt idx="208">
                  <c:v>1512000</c:v>
                </c:pt>
                <c:pt idx="209">
                  <c:v>1478400</c:v>
                </c:pt>
                <c:pt idx="210">
                  <c:v>1836800</c:v>
                </c:pt>
                <c:pt idx="211">
                  <c:v>1120000</c:v>
                </c:pt>
                <c:pt idx="212">
                  <c:v>627200</c:v>
                </c:pt>
                <c:pt idx="213">
                  <c:v>3618496</c:v>
                </c:pt>
                <c:pt idx="214">
                  <c:v>1153600</c:v>
                </c:pt>
                <c:pt idx="215">
                  <c:v>996800</c:v>
                </c:pt>
                <c:pt idx="216">
                  <c:v>1097600</c:v>
                </c:pt>
                <c:pt idx="217">
                  <c:v>1030400</c:v>
                </c:pt>
                <c:pt idx="218">
                  <c:v>1187200</c:v>
                </c:pt>
                <c:pt idx="219">
                  <c:v>1433600</c:v>
                </c:pt>
                <c:pt idx="220">
                  <c:v>3567872</c:v>
                </c:pt>
                <c:pt idx="221">
                  <c:v>1064000</c:v>
                </c:pt>
                <c:pt idx="222">
                  <c:v>1265600</c:v>
                </c:pt>
                <c:pt idx="223">
                  <c:v>1142400</c:v>
                </c:pt>
                <c:pt idx="224">
                  <c:v>940800</c:v>
                </c:pt>
                <c:pt idx="225">
                  <c:v>1848000</c:v>
                </c:pt>
                <c:pt idx="226">
                  <c:v>1008000</c:v>
                </c:pt>
                <c:pt idx="227">
                  <c:v>3185600</c:v>
                </c:pt>
                <c:pt idx="228">
                  <c:v>851200</c:v>
                </c:pt>
                <c:pt idx="229">
                  <c:v>1075200</c:v>
                </c:pt>
                <c:pt idx="230">
                  <c:v>817600</c:v>
                </c:pt>
                <c:pt idx="231">
                  <c:v>952000</c:v>
                </c:pt>
                <c:pt idx="232">
                  <c:v>1433600</c:v>
                </c:pt>
                <c:pt idx="233">
                  <c:v>1321600</c:v>
                </c:pt>
                <c:pt idx="234">
                  <c:v>4429824</c:v>
                </c:pt>
                <c:pt idx="235">
                  <c:v>1568000</c:v>
                </c:pt>
                <c:pt idx="236">
                  <c:v>1769600</c:v>
                </c:pt>
                <c:pt idx="237">
                  <c:v>2004800</c:v>
                </c:pt>
                <c:pt idx="238">
                  <c:v>2083200</c:v>
                </c:pt>
                <c:pt idx="239">
                  <c:v>1920000</c:v>
                </c:pt>
                <c:pt idx="240">
                  <c:v>716800</c:v>
                </c:pt>
                <c:pt idx="241">
                  <c:v>4166144</c:v>
                </c:pt>
                <c:pt idx="242">
                  <c:v>291200</c:v>
                </c:pt>
                <c:pt idx="243">
                  <c:v>672000</c:v>
                </c:pt>
                <c:pt idx="244">
                  <c:v>1232000</c:v>
                </c:pt>
                <c:pt idx="245">
                  <c:v>1299200</c:v>
                </c:pt>
                <c:pt idx="246">
                  <c:v>1060025</c:v>
                </c:pt>
                <c:pt idx="247">
                  <c:v>840000</c:v>
                </c:pt>
                <c:pt idx="248">
                  <c:v>2699648</c:v>
                </c:pt>
                <c:pt idx="249">
                  <c:v>753650</c:v>
                </c:pt>
                <c:pt idx="250">
                  <c:v>672000</c:v>
                </c:pt>
                <c:pt idx="251">
                  <c:v>608455</c:v>
                </c:pt>
                <c:pt idx="252">
                  <c:v>492800</c:v>
                </c:pt>
                <c:pt idx="253">
                  <c:v>772800</c:v>
                </c:pt>
                <c:pt idx="254">
                  <c:v>515200</c:v>
                </c:pt>
                <c:pt idx="255">
                  <c:v>2116800</c:v>
                </c:pt>
                <c:pt idx="256">
                  <c:v>372850</c:v>
                </c:pt>
                <c:pt idx="257">
                  <c:v>616000</c:v>
                </c:pt>
                <c:pt idx="258">
                  <c:v>731250</c:v>
                </c:pt>
                <c:pt idx="259">
                  <c:v>403200</c:v>
                </c:pt>
                <c:pt idx="260">
                  <c:v>403200</c:v>
                </c:pt>
                <c:pt idx="261">
                  <c:v>-180800</c:v>
                </c:pt>
                <c:pt idx="262">
                  <c:v>1184562</c:v>
                </c:pt>
                <c:pt idx="263">
                  <c:v>201600</c:v>
                </c:pt>
                <c:pt idx="264">
                  <c:v>660800</c:v>
                </c:pt>
                <c:pt idx="265">
                  <c:v>492800</c:v>
                </c:pt>
                <c:pt idx="266">
                  <c:v>504000</c:v>
                </c:pt>
                <c:pt idx="267">
                  <c:v>358400</c:v>
                </c:pt>
                <c:pt idx="268">
                  <c:v>425600</c:v>
                </c:pt>
                <c:pt idx="269">
                  <c:v>1156288</c:v>
                </c:pt>
                <c:pt idx="270">
                  <c:v>133600</c:v>
                </c:pt>
                <c:pt idx="271">
                  <c:v>409150</c:v>
                </c:pt>
                <c:pt idx="273">
                  <c:v>358400</c:v>
                </c:pt>
                <c:pt idx="274">
                  <c:v>493500</c:v>
                </c:pt>
                <c:pt idx="275">
                  <c:v>492800</c:v>
                </c:pt>
                <c:pt idx="276">
                  <c:v>1012224</c:v>
                </c:pt>
                <c:pt idx="277">
                  <c:v>403200</c:v>
                </c:pt>
                <c:pt idx="278">
                  <c:v>470400</c:v>
                </c:pt>
                <c:pt idx="279">
                  <c:v>201600</c:v>
                </c:pt>
                <c:pt idx="280">
                  <c:v>112000</c:v>
                </c:pt>
                <c:pt idx="281">
                  <c:v>179200</c:v>
                </c:pt>
                <c:pt idx="283">
                  <c:v>437248</c:v>
                </c:pt>
              </c:numCache>
            </c:numRef>
          </c:val>
          <c:extLst>
            <c:ext xmlns:c16="http://schemas.microsoft.com/office/drawing/2014/chart" uri="{C3380CC4-5D6E-409C-BE32-E72D297353CC}">
              <c16:uniqueId val="{00000000-A027-2C4D-99EA-5A25CAF1CDD8}"/>
            </c:ext>
          </c:extLst>
        </c:ser>
        <c:ser>
          <c:idx val="10"/>
          <c:order val="6"/>
          <c:tx>
            <c:v>DOM. REP.</c:v>
          </c:tx>
          <c:spPr>
            <a:solidFill>
              <a:schemeClr val="bg1">
                <a:lumMod val="6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Historic!$I$2:$I$366</c:f>
              <c:numCache>
                <c:formatCode>_(* #,##0_);_(* \(#,##0\);_(* "-"??_);_(@_)</c:formatCode>
                <c:ptCount val="365"/>
                <c:pt idx="1">
                  <c:v>20368</c:v>
                </c:pt>
                <c:pt idx="2">
                  <c:v>6899</c:v>
                </c:pt>
                <c:pt idx="6">
                  <c:v>14538</c:v>
                </c:pt>
                <c:pt idx="7">
                  <c:v>9031</c:v>
                </c:pt>
                <c:pt idx="8">
                  <c:v>11114</c:v>
                </c:pt>
                <c:pt idx="9">
                  <c:v>4490</c:v>
                </c:pt>
                <c:pt idx="15">
                  <c:v>50829</c:v>
                </c:pt>
                <c:pt idx="16">
                  <c:v>56054</c:v>
                </c:pt>
                <c:pt idx="20">
                  <c:v>8463</c:v>
                </c:pt>
                <c:pt idx="21">
                  <c:v>37941</c:v>
                </c:pt>
                <c:pt idx="22">
                  <c:v>45085</c:v>
                </c:pt>
                <c:pt idx="23">
                  <c:v>43239</c:v>
                </c:pt>
                <c:pt idx="26">
                  <c:v>8980</c:v>
                </c:pt>
                <c:pt idx="27">
                  <c:v>34254</c:v>
                </c:pt>
                <c:pt idx="29">
                  <c:v>35132</c:v>
                </c:pt>
                <c:pt idx="30">
                  <c:v>13279</c:v>
                </c:pt>
                <c:pt idx="33">
                  <c:v>63875</c:v>
                </c:pt>
                <c:pt idx="34">
                  <c:v>13724</c:v>
                </c:pt>
                <c:pt idx="35">
                  <c:v>11528</c:v>
                </c:pt>
                <c:pt idx="37">
                  <c:v>41529</c:v>
                </c:pt>
                <c:pt idx="41">
                  <c:v>24691</c:v>
                </c:pt>
                <c:pt idx="42">
                  <c:v>11684</c:v>
                </c:pt>
                <c:pt idx="44">
                  <c:v>10956</c:v>
                </c:pt>
                <c:pt idx="48">
                  <c:v>5300</c:v>
                </c:pt>
                <c:pt idx="49">
                  <c:v>20247</c:v>
                </c:pt>
                <c:pt idx="50">
                  <c:v>40988</c:v>
                </c:pt>
                <c:pt idx="51">
                  <c:v>34327</c:v>
                </c:pt>
                <c:pt idx="55">
                  <c:v>6816</c:v>
                </c:pt>
                <c:pt idx="56">
                  <c:v>5289</c:v>
                </c:pt>
                <c:pt idx="57">
                  <c:v>15468</c:v>
                </c:pt>
                <c:pt idx="58">
                  <c:v>10030</c:v>
                </c:pt>
                <c:pt idx="62">
                  <c:v>4490</c:v>
                </c:pt>
                <c:pt idx="64">
                  <c:v>22992</c:v>
                </c:pt>
                <c:pt idx="71">
                  <c:v>17684</c:v>
                </c:pt>
                <c:pt idx="72">
                  <c:v>65085</c:v>
                </c:pt>
                <c:pt idx="77">
                  <c:v>14062</c:v>
                </c:pt>
                <c:pt idx="78">
                  <c:v>2</c:v>
                </c:pt>
                <c:pt idx="79">
                  <c:v>36619</c:v>
                </c:pt>
                <c:pt idx="82">
                  <c:v>1657</c:v>
                </c:pt>
                <c:pt idx="85">
                  <c:v>49927</c:v>
                </c:pt>
                <c:pt idx="91">
                  <c:v>8380</c:v>
                </c:pt>
                <c:pt idx="92">
                  <c:v>12674</c:v>
                </c:pt>
                <c:pt idx="93">
                  <c:v>3784</c:v>
                </c:pt>
                <c:pt idx="97">
                  <c:v>37479</c:v>
                </c:pt>
                <c:pt idx="98">
                  <c:v>2611</c:v>
                </c:pt>
                <c:pt idx="100">
                  <c:v>5210</c:v>
                </c:pt>
                <c:pt idx="103">
                  <c:v>39868</c:v>
                </c:pt>
                <c:pt idx="106">
                  <c:v>28538</c:v>
                </c:pt>
                <c:pt idx="107">
                  <c:v>31656</c:v>
                </c:pt>
                <c:pt idx="111">
                  <c:v>20612</c:v>
                </c:pt>
                <c:pt idx="114">
                  <c:v>14060</c:v>
                </c:pt>
                <c:pt idx="119">
                  <c:v>32967</c:v>
                </c:pt>
                <c:pt idx="121">
                  <c:v>11596</c:v>
                </c:pt>
                <c:pt idx="128">
                  <c:v>26189</c:v>
                </c:pt>
                <c:pt idx="131">
                  <c:v>3238</c:v>
                </c:pt>
                <c:pt idx="132">
                  <c:v>18374</c:v>
                </c:pt>
                <c:pt idx="133">
                  <c:v>39756</c:v>
                </c:pt>
                <c:pt idx="134">
                  <c:v>301</c:v>
                </c:pt>
                <c:pt idx="140">
                  <c:v>2158</c:v>
                </c:pt>
                <c:pt idx="142">
                  <c:v>1219</c:v>
                </c:pt>
                <c:pt idx="146">
                  <c:v>3203</c:v>
                </c:pt>
                <c:pt idx="147">
                  <c:v>900</c:v>
                </c:pt>
                <c:pt idx="149">
                  <c:v>31275</c:v>
                </c:pt>
                <c:pt idx="155">
                  <c:v>7280</c:v>
                </c:pt>
                <c:pt idx="161">
                  <c:v>1863</c:v>
                </c:pt>
                <c:pt idx="163">
                  <c:v>8611</c:v>
                </c:pt>
                <c:pt idx="168">
                  <c:v>3036</c:v>
                </c:pt>
                <c:pt idx="173">
                  <c:v>5287</c:v>
                </c:pt>
                <c:pt idx="175">
                  <c:v>10109</c:v>
                </c:pt>
                <c:pt idx="177">
                  <c:v>6684</c:v>
                </c:pt>
                <c:pt idx="182">
                  <c:v>13633</c:v>
                </c:pt>
                <c:pt idx="183">
                  <c:v>1404</c:v>
                </c:pt>
                <c:pt idx="190">
                  <c:v>4673</c:v>
                </c:pt>
                <c:pt idx="194">
                  <c:v>6235</c:v>
                </c:pt>
                <c:pt idx="195">
                  <c:v>1988</c:v>
                </c:pt>
                <c:pt idx="196">
                  <c:v>1360</c:v>
                </c:pt>
                <c:pt idx="202">
                  <c:v>14436</c:v>
                </c:pt>
                <c:pt idx="204">
                  <c:v>2794</c:v>
                </c:pt>
                <c:pt idx="205">
                  <c:v>16874</c:v>
                </c:pt>
                <c:pt idx="208">
                  <c:v>1036</c:v>
                </c:pt>
                <c:pt idx="215">
                  <c:v>10641</c:v>
                </c:pt>
                <c:pt idx="216">
                  <c:v>10789</c:v>
                </c:pt>
                <c:pt idx="218">
                  <c:v>59939</c:v>
                </c:pt>
                <c:pt idx="223">
                  <c:v>9845</c:v>
                </c:pt>
                <c:pt idx="224">
                  <c:v>8087</c:v>
                </c:pt>
                <c:pt idx="225">
                  <c:v>4226</c:v>
                </c:pt>
                <c:pt idx="226">
                  <c:v>20566</c:v>
                </c:pt>
                <c:pt idx="229">
                  <c:v>5667</c:v>
                </c:pt>
                <c:pt idx="233">
                  <c:v>48756</c:v>
                </c:pt>
                <c:pt idx="237">
                  <c:v>3505</c:v>
                </c:pt>
                <c:pt idx="238">
                  <c:v>9064</c:v>
                </c:pt>
                <c:pt idx="239">
                  <c:v>6520</c:v>
                </c:pt>
                <c:pt idx="240">
                  <c:v>2915</c:v>
                </c:pt>
                <c:pt idx="244">
                  <c:v>2652</c:v>
                </c:pt>
                <c:pt idx="246">
                  <c:v>7704</c:v>
                </c:pt>
                <c:pt idx="247">
                  <c:v>3533</c:v>
                </c:pt>
                <c:pt idx="253">
                  <c:v>13770</c:v>
                </c:pt>
                <c:pt idx="254">
                  <c:v>2735</c:v>
                </c:pt>
                <c:pt idx="258">
                  <c:v>2009</c:v>
                </c:pt>
                <c:pt idx="261">
                  <c:v>14368</c:v>
                </c:pt>
                <c:pt idx="266">
                  <c:v>4490</c:v>
                </c:pt>
                <c:pt idx="268">
                  <c:v>19824</c:v>
                </c:pt>
                <c:pt idx="271">
                  <c:v>56740</c:v>
                </c:pt>
                <c:pt idx="273">
                  <c:v>4183</c:v>
                </c:pt>
                <c:pt idx="274">
                  <c:v>16685</c:v>
                </c:pt>
                <c:pt idx="275">
                  <c:v>14052</c:v>
                </c:pt>
                <c:pt idx="278">
                  <c:v>39283</c:v>
                </c:pt>
                <c:pt idx="279">
                  <c:v>8593</c:v>
                </c:pt>
                <c:pt idx="280">
                  <c:v>52012</c:v>
                </c:pt>
                <c:pt idx="282">
                  <c:v>12714</c:v>
                </c:pt>
                <c:pt idx="286">
                  <c:v>1630</c:v>
                </c:pt>
                <c:pt idx="287">
                  <c:v>40314</c:v>
                </c:pt>
                <c:pt idx="288">
                  <c:v>8492</c:v>
                </c:pt>
                <c:pt idx="289">
                  <c:v>10419</c:v>
                </c:pt>
                <c:pt idx="292">
                  <c:v>22493</c:v>
                </c:pt>
                <c:pt idx="295">
                  <c:v>42027</c:v>
                </c:pt>
                <c:pt idx="296">
                  <c:v>47428</c:v>
                </c:pt>
                <c:pt idx="300">
                  <c:v>7350</c:v>
                </c:pt>
                <c:pt idx="301">
                  <c:v>28717</c:v>
                </c:pt>
                <c:pt idx="302">
                  <c:v>4490</c:v>
                </c:pt>
                <c:pt idx="303">
                  <c:v>28127</c:v>
                </c:pt>
                <c:pt idx="306">
                  <c:v>57790</c:v>
                </c:pt>
                <c:pt idx="308">
                  <c:v>19543</c:v>
                </c:pt>
                <c:pt idx="309">
                  <c:v>51575</c:v>
                </c:pt>
                <c:pt idx="310">
                  <c:v>39158</c:v>
                </c:pt>
                <c:pt idx="313">
                  <c:v>4365</c:v>
                </c:pt>
                <c:pt idx="315">
                  <c:v>6556</c:v>
                </c:pt>
                <c:pt idx="316">
                  <c:v>12822</c:v>
                </c:pt>
                <c:pt idx="320">
                  <c:v>13352</c:v>
                </c:pt>
                <c:pt idx="321">
                  <c:v>38645</c:v>
                </c:pt>
                <c:pt idx="322">
                  <c:v>67615</c:v>
                </c:pt>
                <c:pt idx="323">
                  <c:v>34866</c:v>
                </c:pt>
                <c:pt idx="327">
                  <c:v>10181</c:v>
                </c:pt>
                <c:pt idx="329">
                  <c:v>69582</c:v>
                </c:pt>
                <c:pt idx="331">
                  <c:v>17047</c:v>
                </c:pt>
                <c:pt idx="334">
                  <c:v>23507</c:v>
                </c:pt>
                <c:pt idx="335">
                  <c:v>5947</c:v>
                </c:pt>
                <c:pt idx="336">
                  <c:v>40093</c:v>
                </c:pt>
                <c:pt idx="338">
                  <c:v>54047</c:v>
                </c:pt>
                <c:pt idx="341">
                  <c:v>2899</c:v>
                </c:pt>
                <c:pt idx="343">
                  <c:v>11044</c:v>
                </c:pt>
                <c:pt idx="344">
                  <c:v>16502</c:v>
                </c:pt>
                <c:pt idx="345">
                  <c:v>8353</c:v>
                </c:pt>
                <c:pt idx="348">
                  <c:v>7856</c:v>
                </c:pt>
                <c:pt idx="349">
                  <c:v>25216</c:v>
                </c:pt>
                <c:pt idx="350">
                  <c:v>2500</c:v>
                </c:pt>
                <c:pt idx="351">
                  <c:v>4490</c:v>
                </c:pt>
                <c:pt idx="352">
                  <c:v>11264</c:v>
                </c:pt>
                <c:pt idx="356">
                  <c:v>5760</c:v>
                </c:pt>
                <c:pt idx="357">
                  <c:v>6915</c:v>
                </c:pt>
                <c:pt idx="362">
                  <c:v>4684</c:v>
                </c:pt>
                <c:pt idx="364">
                  <c:v>32034</c:v>
                </c:pt>
              </c:numCache>
            </c:numRef>
          </c:val>
          <c:extLst>
            <c:ext xmlns:c16="http://schemas.microsoft.com/office/drawing/2014/chart" uri="{C3380CC4-5D6E-409C-BE32-E72D297353CC}">
              <c16:uniqueId val="{00000001-A027-2C4D-99EA-5A25CAF1CDD8}"/>
            </c:ext>
          </c:extLst>
        </c:ser>
        <c:ser>
          <c:idx val="14"/>
          <c:order val="7"/>
          <c:tx>
            <c:v>FLORIDA</c:v>
          </c:tx>
          <c:spPr>
            <a:solidFill>
              <a:srgbClr val="FFFF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Historic!$J$2:$J$366</c:f>
              <c:numCache>
                <c:formatCode>_(* #,##0_);_(* \(#,##0\);_(* "-"??_);_(@_)</c:formatCode>
                <c:ptCount val="365"/>
                <c:pt idx="76">
                  <c:v>156800</c:v>
                </c:pt>
                <c:pt idx="79">
                  <c:v>179200</c:v>
                </c:pt>
                <c:pt idx="80">
                  <c:v>373632</c:v>
                </c:pt>
                <c:pt idx="81">
                  <c:v>224000</c:v>
                </c:pt>
                <c:pt idx="82">
                  <c:v>268800</c:v>
                </c:pt>
                <c:pt idx="83">
                  <c:v>336000</c:v>
                </c:pt>
                <c:pt idx="84">
                  <c:v>470400</c:v>
                </c:pt>
                <c:pt idx="85">
                  <c:v>492800</c:v>
                </c:pt>
                <c:pt idx="86">
                  <c:v>560000</c:v>
                </c:pt>
                <c:pt idx="87">
                  <c:v>1274640</c:v>
                </c:pt>
                <c:pt idx="88">
                  <c:v>470400</c:v>
                </c:pt>
                <c:pt idx="89">
                  <c:v>650400</c:v>
                </c:pt>
                <c:pt idx="90">
                  <c:v>963200</c:v>
                </c:pt>
                <c:pt idx="91">
                  <c:v>147600</c:v>
                </c:pt>
                <c:pt idx="92">
                  <c:v>147600</c:v>
                </c:pt>
                <c:pt idx="93">
                  <c:v>910790</c:v>
                </c:pt>
                <c:pt idx="94">
                  <c:v>2140073</c:v>
                </c:pt>
                <c:pt idx="95">
                  <c:v>566500</c:v>
                </c:pt>
                <c:pt idx="96">
                  <c:v>2179300</c:v>
                </c:pt>
                <c:pt idx="97">
                  <c:v>2809860</c:v>
                </c:pt>
                <c:pt idx="98">
                  <c:v>2657470</c:v>
                </c:pt>
                <c:pt idx="99">
                  <c:v>3112875</c:v>
                </c:pt>
                <c:pt idx="100">
                  <c:v>3523300</c:v>
                </c:pt>
                <c:pt idx="101">
                  <c:v>9189858</c:v>
                </c:pt>
                <c:pt idx="102">
                  <c:v>1888825</c:v>
                </c:pt>
                <c:pt idx="103">
                  <c:v>4120875</c:v>
                </c:pt>
                <c:pt idx="104">
                  <c:v>3508850</c:v>
                </c:pt>
                <c:pt idx="105">
                  <c:v>648875</c:v>
                </c:pt>
                <c:pt idx="106">
                  <c:v>4211200</c:v>
                </c:pt>
                <c:pt idx="107">
                  <c:v>5040800</c:v>
                </c:pt>
                <c:pt idx="108">
                  <c:v>12254848</c:v>
                </c:pt>
                <c:pt idx="109">
                  <c:v>2396800</c:v>
                </c:pt>
                <c:pt idx="110">
                  <c:v>5376800</c:v>
                </c:pt>
                <c:pt idx="111">
                  <c:v>5814000</c:v>
                </c:pt>
                <c:pt idx="112">
                  <c:v>6161600</c:v>
                </c:pt>
                <c:pt idx="113">
                  <c:v>6323300</c:v>
                </c:pt>
                <c:pt idx="114">
                  <c:v>6204075</c:v>
                </c:pt>
                <c:pt idx="115">
                  <c:v>17837042</c:v>
                </c:pt>
                <c:pt idx="116">
                  <c:v>5159225</c:v>
                </c:pt>
                <c:pt idx="117">
                  <c:v>7324075</c:v>
                </c:pt>
                <c:pt idx="118">
                  <c:v>7860950</c:v>
                </c:pt>
                <c:pt idx="119">
                  <c:v>8749200</c:v>
                </c:pt>
                <c:pt idx="120">
                  <c:v>8652575</c:v>
                </c:pt>
                <c:pt idx="121">
                  <c:v>10018575</c:v>
                </c:pt>
                <c:pt idx="122">
                  <c:v>26811279</c:v>
                </c:pt>
                <c:pt idx="123">
                  <c:v>7070450</c:v>
                </c:pt>
                <c:pt idx="124">
                  <c:v>10712250</c:v>
                </c:pt>
                <c:pt idx="125">
                  <c:v>10415550</c:v>
                </c:pt>
                <c:pt idx="126">
                  <c:v>10913125</c:v>
                </c:pt>
                <c:pt idx="127">
                  <c:v>12204375</c:v>
                </c:pt>
                <c:pt idx="128">
                  <c:v>13325100</c:v>
                </c:pt>
                <c:pt idx="129">
                  <c:v>38485477</c:v>
                </c:pt>
                <c:pt idx="130">
                  <c:v>9757725</c:v>
                </c:pt>
                <c:pt idx="131">
                  <c:v>12132125</c:v>
                </c:pt>
                <c:pt idx="132">
                  <c:v>13826575</c:v>
                </c:pt>
                <c:pt idx="133">
                  <c:v>14527475</c:v>
                </c:pt>
                <c:pt idx="134">
                  <c:v>15654700</c:v>
                </c:pt>
                <c:pt idx="135">
                  <c:v>13243500</c:v>
                </c:pt>
                <c:pt idx="136">
                  <c:v>41096378</c:v>
                </c:pt>
                <c:pt idx="137">
                  <c:v>10534500</c:v>
                </c:pt>
                <c:pt idx="138">
                  <c:v>17260275</c:v>
                </c:pt>
                <c:pt idx="139">
                  <c:v>16998700</c:v>
                </c:pt>
                <c:pt idx="140">
                  <c:v>18976400</c:v>
                </c:pt>
                <c:pt idx="141">
                  <c:v>17476325</c:v>
                </c:pt>
                <c:pt idx="142">
                  <c:v>14026000</c:v>
                </c:pt>
                <c:pt idx="143">
                  <c:v>46853705</c:v>
                </c:pt>
                <c:pt idx="144">
                  <c:v>8672400</c:v>
                </c:pt>
                <c:pt idx="145">
                  <c:v>9199600</c:v>
                </c:pt>
                <c:pt idx="146">
                  <c:v>18908475</c:v>
                </c:pt>
                <c:pt idx="147">
                  <c:v>9540225</c:v>
                </c:pt>
                <c:pt idx="148">
                  <c:v>9495425</c:v>
                </c:pt>
                <c:pt idx="149">
                  <c:v>27728525</c:v>
                </c:pt>
                <c:pt idx="150">
                  <c:v>26711040</c:v>
                </c:pt>
                <c:pt idx="151">
                  <c:v>89600</c:v>
                </c:pt>
                <c:pt idx="152">
                  <c:v>8398550</c:v>
                </c:pt>
                <c:pt idx="153">
                  <c:v>10502700</c:v>
                </c:pt>
                <c:pt idx="154">
                  <c:v>10734650</c:v>
                </c:pt>
                <c:pt idx="155">
                  <c:v>10265450</c:v>
                </c:pt>
                <c:pt idx="156">
                  <c:v>11541050</c:v>
                </c:pt>
                <c:pt idx="157">
                  <c:v>29874470</c:v>
                </c:pt>
                <c:pt idx="158">
                  <c:v>8048100</c:v>
                </c:pt>
                <c:pt idx="159">
                  <c:v>9406550</c:v>
                </c:pt>
                <c:pt idx="160">
                  <c:v>7245750</c:v>
                </c:pt>
                <c:pt idx="161">
                  <c:v>5389725</c:v>
                </c:pt>
                <c:pt idx="162">
                  <c:v>4926550</c:v>
                </c:pt>
                <c:pt idx="163">
                  <c:v>4054400</c:v>
                </c:pt>
                <c:pt idx="164">
                  <c:v>17141632</c:v>
                </c:pt>
                <c:pt idx="165">
                  <c:v>2620800</c:v>
                </c:pt>
                <c:pt idx="166">
                  <c:v>4345600</c:v>
                </c:pt>
                <c:pt idx="167">
                  <c:v>3897600</c:v>
                </c:pt>
                <c:pt idx="168">
                  <c:v>4457600</c:v>
                </c:pt>
                <c:pt idx="169">
                  <c:v>2464000</c:v>
                </c:pt>
                <c:pt idx="170">
                  <c:v>3001600</c:v>
                </c:pt>
                <c:pt idx="171">
                  <c:v>8751232</c:v>
                </c:pt>
                <c:pt idx="172">
                  <c:v>2060800</c:v>
                </c:pt>
                <c:pt idx="173">
                  <c:v>2329600</c:v>
                </c:pt>
                <c:pt idx="174">
                  <c:v>2038400</c:v>
                </c:pt>
                <c:pt idx="175">
                  <c:v>1948800</c:v>
                </c:pt>
                <c:pt idx="176">
                  <c:v>1747200</c:v>
                </c:pt>
                <c:pt idx="177">
                  <c:v>2464000</c:v>
                </c:pt>
                <c:pt idx="178">
                  <c:v>6600832</c:v>
                </c:pt>
                <c:pt idx="179">
                  <c:v>1881600</c:v>
                </c:pt>
                <c:pt idx="180">
                  <c:v>1433600</c:v>
                </c:pt>
                <c:pt idx="181">
                  <c:v>1299200</c:v>
                </c:pt>
                <c:pt idx="182">
                  <c:v>873600</c:v>
                </c:pt>
                <c:pt idx="183">
                  <c:v>739200</c:v>
                </c:pt>
                <c:pt idx="184">
                  <c:v>470400</c:v>
                </c:pt>
                <c:pt idx="185">
                  <c:v>3765888</c:v>
                </c:pt>
                <c:pt idx="186">
                  <c:v>448000</c:v>
                </c:pt>
                <c:pt idx="187">
                  <c:v>492800</c:v>
                </c:pt>
                <c:pt idx="188">
                  <c:v>560000</c:v>
                </c:pt>
                <c:pt idx="189">
                  <c:v>380800</c:v>
                </c:pt>
                <c:pt idx="190">
                  <c:v>291200</c:v>
                </c:pt>
                <c:pt idx="191">
                  <c:v>358400</c:v>
                </c:pt>
                <c:pt idx="192">
                  <c:v>1992704</c:v>
                </c:pt>
                <c:pt idx="194">
                  <c:v>470400</c:v>
                </c:pt>
                <c:pt idx="195">
                  <c:v>537600</c:v>
                </c:pt>
                <c:pt idx="196">
                  <c:v>492800</c:v>
                </c:pt>
                <c:pt idx="197">
                  <c:v>537600</c:v>
                </c:pt>
                <c:pt idx="198">
                  <c:v>268800</c:v>
                </c:pt>
                <c:pt idx="199">
                  <c:v>767872</c:v>
                </c:pt>
                <c:pt idx="200">
                  <c:v>313600</c:v>
                </c:pt>
                <c:pt idx="201">
                  <c:v>358400</c:v>
                </c:pt>
                <c:pt idx="202">
                  <c:v>179200</c:v>
                </c:pt>
                <c:pt idx="203">
                  <c:v>313600</c:v>
                </c:pt>
                <c:pt idx="204">
                  <c:v>358400</c:v>
                </c:pt>
                <c:pt idx="208">
                  <c:v>89600</c:v>
                </c:pt>
                <c:pt idx="209">
                  <c:v>112000</c:v>
                </c:pt>
                <c:pt idx="210">
                  <c:v>112000</c:v>
                </c:pt>
                <c:pt idx="211">
                  <c:v>89600</c:v>
                </c:pt>
                <c:pt idx="212">
                  <c:v>44800</c:v>
                </c:pt>
                <c:pt idx="213">
                  <c:v>143360</c:v>
                </c:pt>
                <c:pt idx="215">
                  <c:v>156800</c:v>
                </c:pt>
                <c:pt idx="217">
                  <c:v>201600</c:v>
                </c:pt>
                <c:pt idx="218">
                  <c:v>134400</c:v>
                </c:pt>
                <c:pt idx="219">
                  <c:v>1200</c:v>
                </c:pt>
                <c:pt idx="222">
                  <c:v>67200</c:v>
                </c:pt>
                <c:pt idx="227">
                  <c:v>21504</c:v>
                </c:pt>
                <c:pt idx="230">
                  <c:v>1200</c:v>
                </c:pt>
                <c:pt idx="234">
                  <c:v>384</c:v>
                </c:pt>
                <c:pt idx="257">
                  <c:v>1200</c:v>
                </c:pt>
                <c:pt idx="262">
                  <c:v>384</c:v>
                </c:pt>
              </c:numCache>
            </c:numRef>
          </c:val>
          <c:extLst>
            <c:ext xmlns:c16="http://schemas.microsoft.com/office/drawing/2014/chart" uri="{C3380CC4-5D6E-409C-BE32-E72D297353CC}">
              <c16:uniqueId val="{0000000F-2196-F441-B381-68A0867A5881}"/>
            </c:ext>
          </c:extLst>
        </c:ser>
        <c:ser>
          <c:idx val="13"/>
          <c:order val="8"/>
          <c:tx>
            <c:v>GEORGIA</c:v>
          </c:tx>
          <c:spPr>
            <a:solidFill>
              <a:srgbClr val="92D05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Historic!$K$2:$K$366</c:f>
              <c:numCache>
                <c:formatCode>_(* #,##0_);_(* \(#,##0\);_(* "-"??_);_(@_)</c:formatCode>
                <c:ptCount val="365"/>
                <c:pt idx="151">
                  <c:v>224000</c:v>
                </c:pt>
                <c:pt idx="152">
                  <c:v>358400</c:v>
                </c:pt>
                <c:pt idx="153">
                  <c:v>873600</c:v>
                </c:pt>
                <c:pt idx="154">
                  <c:v>1254400</c:v>
                </c:pt>
                <c:pt idx="155">
                  <c:v>2559375</c:v>
                </c:pt>
                <c:pt idx="156">
                  <c:v>3962625</c:v>
                </c:pt>
                <c:pt idx="157">
                  <c:v>9382736</c:v>
                </c:pt>
                <c:pt idx="158">
                  <c:v>4105700</c:v>
                </c:pt>
                <c:pt idx="159">
                  <c:v>6993125</c:v>
                </c:pt>
                <c:pt idx="160">
                  <c:v>7963550</c:v>
                </c:pt>
                <c:pt idx="161">
                  <c:v>9570575</c:v>
                </c:pt>
                <c:pt idx="162">
                  <c:v>10204275</c:v>
                </c:pt>
                <c:pt idx="163">
                  <c:v>1290250</c:v>
                </c:pt>
                <c:pt idx="164">
                  <c:v>24832485</c:v>
                </c:pt>
                <c:pt idx="165">
                  <c:v>7554575</c:v>
                </c:pt>
                <c:pt idx="166">
                  <c:v>9293100</c:v>
                </c:pt>
                <c:pt idx="167">
                  <c:v>10988275</c:v>
                </c:pt>
                <c:pt idx="168">
                  <c:v>11765050</c:v>
                </c:pt>
                <c:pt idx="169">
                  <c:v>12257850</c:v>
                </c:pt>
                <c:pt idx="170">
                  <c:v>13515850</c:v>
                </c:pt>
                <c:pt idx="171">
                  <c:v>39591454</c:v>
                </c:pt>
                <c:pt idx="172">
                  <c:v>12011450</c:v>
                </c:pt>
                <c:pt idx="173">
                  <c:v>16078000</c:v>
                </c:pt>
                <c:pt idx="174">
                  <c:v>18938825</c:v>
                </c:pt>
                <c:pt idx="175">
                  <c:v>21022750</c:v>
                </c:pt>
                <c:pt idx="176">
                  <c:v>20985900</c:v>
                </c:pt>
                <c:pt idx="177">
                  <c:v>17805825</c:v>
                </c:pt>
                <c:pt idx="178">
                  <c:v>56753224</c:v>
                </c:pt>
                <c:pt idx="179">
                  <c:v>2514575</c:v>
                </c:pt>
                <c:pt idx="180">
                  <c:v>22918075</c:v>
                </c:pt>
                <c:pt idx="181">
                  <c:v>19177275</c:v>
                </c:pt>
                <c:pt idx="182">
                  <c:v>17923600</c:v>
                </c:pt>
                <c:pt idx="183">
                  <c:v>14671975</c:v>
                </c:pt>
                <c:pt idx="184">
                  <c:v>9510800</c:v>
                </c:pt>
                <c:pt idx="185">
                  <c:v>53441680</c:v>
                </c:pt>
                <c:pt idx="186">
                  <c:v>10369750</c:v>
                </c:pt>
                <c:pt idx="187">
                  <c:v>11322825</c:v>
                </c:pt>
                <c:pt idx="188">
                  <c:v>10897225</c:v>
                </c:pt>
                <c:pt idx="189">
                  <c:v>10613975</c:v>
                </c:pt>
                <c:pt idx="190">
                  <c:v>9290925</c:v>
                </c:pt>
                <c:pt idx="191">
                  <c:v>5695375</c:v>
                </c:pt>
                <c:pt idx="192">
                  <c:v>25332054</c:v>
                </c:pt>
                <c:pt idx="193">
                  <c:v>5195350</c:v>
                </c:pt>
                <c:pt idx="194">
                  <c:v>3246550</c:v>
                </c:pt>
                <c:pt idx="195">
                  <c:v>5286400</c:v>
                </c:pt>
                <c:pt idx="196">
                  <c:v>4054400</c:v>
                </c:pt>
                <c:pt idx="197">
                  <c:v>3113600</c:v>
                </c:pt>
                <c:pt idx="198">
                  <c:v>1926400</c:v>
                </c:pt>
                <c:pt idx="199">
                  <c:v>9493120</c:v>
                </c:pt>
                <c:pt idx="200">
                  <c:v>1366400</c:v>
                </c:pt>
                <c:pt idx="201">
                  <c:v>1724800</c:v>
                </c:pt>
                <c:pt idx="202">
                  <c:v>2038400</c:v>
                </c:pt>
                <c:pt idx="203">
                  <c:v>1926400</c:v>
                </c:pt>
                <c:pt idx="204">
                  <c:v>2307200</c:v>
                </c:pt>
                <c:pt idx="205">
                  <c:v>963200</c:v>
                </c:pt>
                <c:pt idx="206">
                  <c:v>5033728</c:v>
                </c:pt>
                <c:pt idx="207">
                  <c:v>582400</c:v>
                </c:pt>
                <c:pt idx="208">
                  <c:v>873600</c:v>
                </c:pt>
                <c:pt idx="209">
                  <c:v>582400</c:v>
                </c:pt>
                <c:pt idx="210">
                  <c:v>649600</c:v>
                </c:pt>
                <c:pt idx="211">
                  <c:v>291200</c:v>
                </c:pt>
                <c:pt idx="212">
                  <c:v>560000</c:v>
                </c:pt>
                <c:pt idx="213">
                  <c:v>1546496</c:v>
                </c:pt>
                <c:pt idx="214">
                  <c:v>156800</c:v>
                </c:pt>
                <c:pt idx="215">
                  <c:v>156800</c:v>
                </c:pt>
                <c:pt idx="217">
                  <c:v>134400</c:v>
                </c:pt>
                <c:pt idx="218">
                  <c:v>224000</c:v>
                </c:pt>
                <c:pt idx="220">
                  <c:v>373120</c:v>
                </c:pt>
                <c:pt idx="264">
                  <c:v>22400</c:v>
                </c:pt>
                <c:pt idx="269">
                  <c:v>7168</c:v>
                </c:pt>
                <c:pt idx="287">
                  <c:v>3360000</c:v>
                </c:pt>
                <c:pt idx="290">
                  <c:v>1075200</c:v>
                </c:pt>
              </c:numCache>
            </c:numRef>
          </c:val>
          <c:extLst>
            <c:ext xmlns:c16="http://schemas.microsoft.com/office/drawing/2014/chart" uri="{C3380CC4-5D6E-409C-BE32-E72D297353CC}">
              <c16:uniqueId val="{00000000-938A-9D43-BDEB-3C3598FFD444}"/>
            </c:ext>
          </c:extLst>
        </c:ser>
        <c:ser>
          <c:idx val="0"/>
          <c:order val="9"/>
          <c:tx>
            <c:v>GUATEMALA</c:v>
          </c:tx>
          <c:spPr>
            <a:solidFill>
              <a:schemeClr val="bg1">
                <a:lumMod val="50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Historic!$L$2:$L$366</c:f>
              <c:numCache>
                <c:formatCode>_(* #,##0_);_(* \(#,##0\);_(* "-"??_);_(@_)</c:formatCode>
                <c:ptCount val="365"/>
                <c:pt idx="1">
                  <c:v>1822669</c:v>
                </c:pt>
                <c:pt idx="2">
                  <c:v>2808445</c:v>
                </c:pt>
                <c:pt idx="5">
                  <c:v>1063197</c:v>
                </c:pt>
                <c:pt idx="6">
                  <c:v>5657104</c:v>
                </c:pt>
                <c:pt idx="7">
                  <c:v>1974424</c:v>
                </c:pt>
                <c:pt idx="8">
                  <c:v>1365188</c:v>
                </c:pt>
                <c:pt idx="9">
                  <c:v>1261168</c:v>
                </c:pt>
                <c:pt idx="12">
                  <c:v>8705101</c:v>
                </c:pt>
                <c:pt idx="13">
                  <c:v>5332473</c:v>
                </c:pt>
                <c:pt idx="14">
                  <c:v>917729</c:v>
                </c:pt>
                <c:pt idx="15">
                  <c:v>374075</c:v>
                </c:pt>
                <c:pt idx="16">
                  <c:v>2025404</c:v>
                </c:pt>
                <c:pt idx="20">
                  <c:v>547848</c:v>
                </c:pt>
                <c:pt idx="21">
                  <c:v>6403357</c:v>
                </c:pt>
                <c:pt idx="22">
                  <c:v>8189573</c:v>
                </c:pt>
                <c:pt idx="23">
                  <c:v>1904430</c:v>
                </c:pt>
                <c:pt idx="26">
                  <c:v>1400128</c:v>
                </c:pt>
                <c:pt idx="27">
                  <c:v>1805340</c:v>
                </c:pt>
                <c:pt idx="28">
                  <c:v>8966729</c:v>
                </c:pt>
                <c:pt idx="29">
                  <c:v>3975276</c:v>
                </c:pt>
                <c:pt idx="30">
                  <c:v>756697</c:v>
                </c:pt>
                <c:pt idx="33">
                  <c:v>1943687</c:v>
                </c:pt>
                <c:pt idx="34">
                  <c:v>3319208</c:v>
                </c:pt>
                <c:pt idx="35">
                  <c:v>5529163</c:v>
                </c:pt>
                <c:pt idx="36">
                  <c:v>5370830</c:v>
                </c:pt>
                <c:pt idx="37">
                  <c:v>960901</c:v>
                </c:pt>
                <c:pt idx="40">
                  <c:v>1117978</c:v>
                </c:pt>
                <c:pt idx="41">
                  <c:v>3810045</c:v>
                </c:pt>
                <c:pt idx="42">
                  <c:v>6942811</c:v>
                </c:pt>
                <c:pt idx="43">
                  <c:v>5784309</c:v>
                </c:pt>
                <c:pt idx="44">
                  <c:v>2390057</c:v>
                </c:pt>
                <c:pt idx="48">
                  <c:v>846530</c:v>
                </c:pt>
                <c:pt idx="49">
                  <c:v>4714050</c:v>
                </c:pt>
                <c:pt idx="50">
                  <c:v>2697040</c:v>
                </c:pt>
                <c:pt idx="51">
                  <c:v>3207798</c:v>
                </c:pt>
                <c:pt idx="54">
                  <c:v>5134256</c:v>
                </c:pt>
                <c:pt idx="55">
                  <c:v>1389553</c:v>
                </c:pt>
                <c:pt idx="56">
                  <c:v>3900057</c:v>
                </c:pt>
                <c:pt idx="57">
                  <c:v>5313157</c:v>
                </c:pt>
                <c:pt idx="58">
                  <c:v>1659253</c:v>
                </c:pt>
                <c:pt idx="61">
                  <c:v>3259537</c:v>
                </c:pt>
                <c:pt idx="62">
                  <c:v>764995</c:v>
                </c:pt>
                <c:pt idx="63">
                  <c:v>4601552</c:v>
                </c:pt>
                <c:pt idx="64">
                  <c:v>309963</c:v>
                </c:pt>
                <c:pt idx="65">
                  <c:v>4036973</c:v>
                </c:pt>
                <c:pt idx="68">
                  <c:v>410652</c:v>
                </c:pt>
                <c:pt idx="69">
                  <c:v>1869745</c:v>
                </c:pt>
                <c:pt idx="70">
                  <c:v>5439020</c:v>
                </c:pt>
                <c:pt idx="71">
                  <c:v>950081</c:v>
                </c:pt>
                <c:pt idx="72">
                  <c:v>3854687</c:v>
                </c:pt>
                <c:pt idx="75">
                  <c:v>645955</c:v>
                </c:pt>
                <c:pt idx="76">
                  <c:v>954551</c:v>
                </c:pt>
                <c:pt idx="77">
                  <c:v>5024239</c:v>
                </c:pt>
                <c:pt idx="78">
                  <c:v>2284973</c:v>
                </c:pt>
                <c:pt idx="79">
                  <c:v>5568792</c:v>
                </c:pt>
                <c:pt idx="82">
                  <c:v>959678</c:v>
                </c:pt>
                <c:pt idx="83">
                  <c:v>1179593</c:v>
                </c:pt>
                <c:pt idx="84">
                  <c:v>831180</c:v>
                </c:pt>
                <c:pt idx="85">
                  <c:v>3026239</c:v>
                </c:pt>
                <c:pt idx="86">
                  <c:v>4205159</c:v>
                </c:pt>
                <c:pt idx="89">
                  <c:v>3033648</c:v>
                </c:pt>
                <c:pt idx="90">
                  <c:v>1465603</c:v>
                </c:pt>
                <c:pt idx="91">
                  <c:v>1300915</c:v>
                </c:pt>
                <c:pt idx="92">
                  <c:v>4423598</c:v>
                </c:pt>
                <c:pt idx="93">
                  <c:v>5199832</c:v>
                </c:pt>
                <c:pt idx="96">
                  <c:v>748282</c:v>
                </c:pt>
                <c:pt idx="97">
                  <c:v>668987</c:v>
                </c:pt>
                <c:pt idx="98">
                  <c:v>4680181</c:v>
                </c:pt>
                <c:pt idx="99">
                  <c:v>1752500</c:v>
                </c:pt>
                <c:pt idx="100">
                  <c:v>4118319</c:v>
                </c:pt>
                <c:pt idx="103">
                  <c:v>4319476</c:v>
                </c:pt>
                <c:pt idx="104">
                  <c:v>2268680</c:v>
                </c:pt>
                <c:pt idx="105">
                  <c:v>1000861</c:v>
                </c:pt>
                <c:pt idx="106">
                  <c:v>2829489</c:v>
                </c:pt>
                <c:pt idx="107">
                  <c:v>2558767</c:v>
                </c:pt>
                <c:pt idx="108">
                  <c:v>2498166</c:v>
                </c:pt>
                <c:pt idx="110">
                  <c:v>1467928</c:v>
                </c:pt>
                <c:pt idx="111">
                  <c:v>2010885</c:v>
                </c:pt>
                <c:pt idx="112">
                  <c:v>2102760</c:v>
                </c:pt>
                <c:pt idx="113">
                  <c:v>197626</c:v>
                </c:pt>
                <c:pt idx="114">
                  <c:v>2880680</c:v>
                </c:pt>
                <c:pt idx="117">
                  <c:v>417611</c:v>
                </c:pt>
                <c:pt idx="118">
                  <c:v>72409</c:v>
                </c:pt>
                <c:pt idx="119">
                  <c:v>1728320</c:v>
                </c:pt>
                <c:pt idx="121">
                  <c:v>220000</c:v>
                </c:pt>
                <c:pt idx="124">
                  <c:v>1153579</c:v>
                </c:pt>
                <c:pt idx="125">
                  <c:v>414524</c:v>
                </c:pt>
                <c:pt idx="126">
                  <c:v>572351</c:v>
                </c:pt>
                <c:pt idx="127">
                  <c:v>90035</c:v>
                </c:pt>
                <c:pt idx="128">
                  <c:v>132000</c:v>
                </c:pt>
                <c:pt idx="132">
                  <c:v>373209</c:v>
                </c:pt>
                <c:pt idx="133">
                  <c:v>1181719</c:v>
                </c:pt>
                <c:pt idx="135">
                  <c:v>1436754</c:v>
                </c:pt>
                <c:pt idx="140">
                  <c:v>584382</c:v>
                </c:pt>
                <c:pt idx="141">
                  <c:v>343200</c:v>
                </c:pt>
                <c:pt idx="142">
                  <c:v>38610</c:v>
                </c:pt>
                <c:pt idx="321">
                  <c:v>158180</c:v>
                </c:pt>
                <c:pt idx="322">
                  <c:v>40260</c:v>
                </c:pt>
                <c:pt idx="323">
                  <c:v>586740</c:v>
                </c:pt>
                <c:pt idx="324">
                  <c:v>40260</c:v>
                </c:pt>
                <c:pt idx="327">
                  <c:v>80520</c:v>
                </c:pt>
                <c:pt idx="328">
                  <c:v>91520</c:v>
                </c:pt>
                <c:pt idx="329">
                  <c:v>955247</c:v>
                </c:pt>
                <c:pt idx="334">
                  <c:v>1025746</c:v>
                </c:pt>
                <c:pt idx="335">
                  <c:v>684420</c:v>
                </c:pt>
                <c:pt idx="337">
                  <c:v>2518644</c:v>
                </c:pt>
                <c:pt idx="338">
                  <c:v>813558</c:v>
                </c:pt>
                <c:pt idx="341">
                  <c:v>1723920</c:v>
                </c:pt>
                <c:pt idx="342">
                  <c:v>2155283</c:v>
                </c:pt>
                <c:pt idx="343">
                  <c:v>3615957</c:v>
                </c:pt>
                <c:pt idx="344">
                  <c:v>1433454</c:v>
                </c:pt>
                <c:pt idx="345">
                  <c:v>1004740</c:v>
                </c:pt>
                <c:pt idx="348">
                  <c:v>1136280</c:v>
                </c:pt>
                <c:pt idx="349">
                  <c:v>2168980</c:v>
                </c:pt>
                <c:pt idx="350">
                  <c:v>3553937</c:v>
                </c:pt>
                <c:pt idx="351">
                  <c:v>1580040</c:v>
                </c:pt>
                <c:pt idx="352">
                  <c:v>746548</c:v>
                </c:pt>
                <c:pt idx="355">
                  <c:v>897391</c:v>
                </c:pt>
                <c:pt idx="356">
                  <c:v>737000</c:v>
                </c:pt>
                <c:pt idx="357">
                  <c:v>4731789</c:v>
                </c:pt>
                <c:pt idx="359">
                  <c:v>1958660</c:v>
                </c:pt>
                <c:pt idx="362">
                  <c:v>972627</c:v>
                </c:pt>
                <c:pt idx="363">
                  <c:v>2448921</c:v>
                </c:pt>
                <c:pt idx="364">
                  <c:v>790834</c:v>
                </c:pt>
              </c:numCache>
            </c:numRef>
          </c:val>
          <c:extLst>
            <c:ext xmlns:c16="http://schemas.microsoft.com/office/drawing/2014/chart" uri="{C3380CC4-5D6E-409C-BE32-E72D297353CC}">
              <c16:uniqueId val="{00000000-EA48-184B-B143-107FB573B134}"/>
            </c:ext>
          </c:extLst>
        </c:ser>
        <c:ser>
          <c:idx val="2"/>
          <c:order val="10"/>
          <c:tx>
            <c:v>HONDURAS</c:v>
          </c:tx>
          <c:spPr>
            <a:solidFill>
              <a:schemeClr val="tx1">
                <a:lumMod val="50000"/>
                <a:lumOff val="50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Historic!$M$2:$M$366</c:f>
              <c:numCache>
                <c:formatCode>_(* #,##0_);_(* \(#,##0\);_(* "-"??_);_(@_)</c:formatCode>
                <c:ptCount val="365"/>
                <c:pt idx="6">
                  <c:v>321750</c:v>
                </c:pt>
                <c:pt idx="14">
                  <c:v>429000</c:v>
                </c:pt>
                <c:pt idx="21">
                  <c:v>25720</c:v>
                </c:pt>
                <c:pt idx="22">
                  <c:v>2228239</c:v>
                </c:pt>
                <c:pt idx="26">
                  <c:v>87482</c:v>
                </c:pt>
                <c:pt idx="27">
                  <c:v>42315</c:v>
                </c:pt>
                <c:pt idx="28">
                  <c:v>3510221</c:v>
                </c:pt>
                <c:pt idx="29">
                  <c:v>9750</c:v>
                </c:pt>
                <c:pt idx="33">
                  <c:v>43170</c:v>
                </c:pt>
                <c:pt idx="34">
                  <c:v>486835</c:v>
                </c:pt>
                <c:pt idx="35">
                  <c:v>1787500</c:v>
                </c:pt>
                <c:pt idx="36">
                  <c:v>929500</c:v>
                </c:pt>
                <c:pt idx="41">
                  <c:v>143000</c:v>
                </c:pt>
                <c:pt idx="43">
                  <c:v>2865280</c:v>
                </c:pt>
                <c:pt idx="48">
                  <c:v>81869</c:v>
                </c:pt>
                <c:pt idx="50">
                  <c:v>893750</c:v>
                </c:pt>
                <c:pt idx="51">
                  <c:v>3971660</c:v>
                </c:pt>
                <c:pt idx="56">
                  <c:v>686809</c:v>
                </c:pt>
                <c:pt idx="57">
                  <c:v>1851947</c:v>
                </c:pt>
                <c:pt idx="62">
                  <c:v>292226</c:v>
                </c:pt>
                <c:pt idx="63">
                  <c:v>801603</c:v>
                </c:pt>
                <c:pt idx="65">
                  <c:v>3483260</c:v>
                </c:pt>
                <c:pt idx="68">
                  <c:v>58485</c:v>
                </c:pt>
                <c:pt idx="69">
                  <c:v>258648</c:v>
                </c:pt>
                <c:pt idx="70">
                  <c:v>41976</c:v>
                </c:pt>
                <c:pt idx="72">
                  <c:v>2795650</c:v>
                </c:pt>
                <c:pt idx="75">
                  <c:v>103972</c:v>
                </c:pt>
                <c:pt idx="77">
                  <c:v>1358500</c:v>
                </c:pt>
                <c:pt idx="78">
                  <c:v>39294</c:v>
                </c:pt>
                <c:pt idx="79">
                  <c:v>2830740</c:v>
                </c:pt>
                <c:pt idx="83">
                  <c:v>917965</c:v>
                </c:pt>
                <c:pt idx="84">
                  <c:v>41976</c:v>
                </c:pt>
                <c:pt idx="89">
                  <c:v>5749</c:v>
                </c:pt>
                <c:pt idx="90">
                  <c:v>1729660</c:v>
                </c:pt>
                <c:pt idx="93">
                  <c:v>3971000</c:v>
                </c:pt>
                <c:pt idx="96">
                  <c:v>34857</c:v>
                </c:pt>
                <c:pt idx="97">
                  <c:v>66409</c:v>
                </c:pt>
                <c:pt idx="98">
                  <c:v>643500</c:v>
                </c:pt>
                <c:pt idx="103">
                  <c:v>3072494</c:v>
                </c:pt>
                <c:pt idx="106">
                  <c:v>1430000</c:v>
                </c:pt>
                <c:pt idx="110">
                  <c:v>1163263</c:v>
                </c:pt>
                <c:pt idx="111">
                  <c:v>2079</c:v>
                </c:pt>
                <c:pt idx="114">
                  <c:v>18861</c:v>
                </c:pt>
                <c:pt idx="119">
                  <c:v>611692</c:v>
                </c:pt>
                <c:pt idx="121">
                  <c:v>395881</c:v>
                </c:pt>
                <c:pt idx="125">
                  <c:v>2002000</c:v>
                </c:pt>
              </c:numCache>
            </c:numRef>
          </c:val>
          <c:extLst>
            <c:ext xmlns:c16="http://schemas.microsoft.com/office/drawing/2014/chart" uri="{C3380CC4-5D6E-409C-BE32-E72D297353CC}">
              <c16:uniqueId val="{00000001-EA48-184B-B143-107FB573B134}"/>
            </c:ext>
          </c:extLst>
        </c:ser>
        <c:ser>
          <c:idx val="15"/>
          <c:order val="11"/>
          <c:tx>
            <c:v>INDIANA</c:v>
          </c:tx>
          <c:spPr>
            <a:solidFill>
              <a:srgbClr val="00B05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Historic!$N$2:$N$366</c:f>
              <c:numCache>
                <c:formatCode>_(* #,##0_);_(* \(#,##0\);_(* "-"??_);_(@_)</c:formatCode>
                <c:ptCount val="365"/>
                <c:pt idx="195">
                  <c:v>483400</c:v>
                </c:pt>
                <c:pt idx="196">
                  <c:v>558000</c:v>
                </c:pt>
                <c:pt idx="197">
                  <c:v>998600</c:v>
                </c:pt>
                <c:pt idx="198">
                  <c:v>2297800</c:v>
                </c:pt>
                <c:pt idx="199">
                  <c:v>4364936</c:v>
                </c:pt>
                <c:pt idx="200">
                  <c:v>1581725</c:v>
                </c:pt>
                <c:pt idx="201">
                  <c:v>1365675</c:v>
                </c:pt>
                <c:pt idx="202">
                  <c:v>1813675</c:v>
                </c:pt>
                <c:pt idx="203">
                  <c:v>3404075</c:v>
                </c:pt>
                <c:pt idx="204">
                  <c:v>2978475</c:v>
                </c:pt>
                <c:pt idx="205">
                  <c:v>2419625</c:v>
                </c:pt>
                <c:pt idx="206">
                  <c:v>7908096</c:v>
                </c:pt>
                <c:pt idx="207">
                  <c:v>2679325</c:v>
                </c:pt>
                <c:pt idx="208">
                  <c:v>3754525</c:v>
                </c:pt>
                <c:pt idx="209">
                  <c:v>5157775</c:v>
                </c:pt>
                <c:pt idx="210">
                  <c:v>4201800</c:v>
                </c:pt>
                <c:pt idx="211">
                  <c:v>4567425</c:v>
                </c:pt>
                <c:pt idx="212">
                  <c:v>3746575</c:v>
                </c:pt>
                <c:pt idx="213">
                  <c:v>12090909</c:v>
                </c:pt>
                <c:pt idx="214">
                  <c:v>2709675</c:v>
                </c:pt>
                <c:pt idx="215">
                  <c:v>3680100</c:v>
                </c:pt>
                <c:pt idx="216">
                  <c:v>4597775</c:v>
                </c:pt>
                <c:pt idx="217">
                  <c:v>3903375</c:v>
                </c:pt>
                <c:pt idx="218">
                  <c:v>4112200</c:v>
                </c:pt>
                <c:pt idx="219">
                  <c:v>4128100</c:v>
                </c:pt>
                <c:pt idx="220">
                  <c:v>11989547</c:v>
                </c:pt>
                <c:pt idx="221">
                  <c:v>2956075</c:v>
                </c:pt>
                <c:pt idx="222">
                  <c:v>4135325</c:v>
                </c:pt>
                <c:pt idx="223">
                  <c:v>3469825</c:v>
                </c:pt>
                <c:pt idx="224">
                  <c:v>3448875</c:v>
                </c:pt>
                <c:pt idx="225">
                  <c:v>4217700</c:v>
                </c:pt>
                <c:pt idx="226">
                  <c:v>3813775</c:v>
                </c:pt>
                <c:pt idx="227">
                  <c:v>11083023</c:v>
                </c:pt>
                <c:pt idx="228">
                  <c:v>2844800</c:v>
                </c:pt>
                <c:pt idx="229">
                  <c:v>4022600</c:v>
                </c:pt>
                <c:pt idx="230">
                  <c:v>4537800</c:v>
                </c:pt>
                <c:pt idx="231">
                  <c:v>5411400</c:v>
                </c:pt>
                <c:pt idx="232">
                  <c:v>4269000</c:v>
                </c:pt>
                <c:pt idx="233">
                  <c:v>3329650</c:v>
                </c:pt>
                <c:pt idx="234">
                  <c:v>10853362</c:v>
                </c:pt>
                <c:pt idx="235">
                  <c:v>3412025</c:v>
                </c:pt>
                <c:pt idx="236">
                  <c:v>3425750</c:v>
                </c:pt>
                <c:pt idx="237">
                  <c:v>3425750</c:v>
                </c:pt>
                <c:pt idx="238">
                  <c:v>2709675</c:v>
                </c:pt>
                <c:pt idx="239">
                  <c:v>2417750</c:v>
                </c:pt>
                <c:pt idx="240">
                  <c:v>2841175</c:v>
                </c:pt>
                <c:pt idx="241">
                  <c:v>8511674</c:v>
                </c:pt>
                <c:pt idx="242">
                  <c:v>1125775</c:v>
                </c:pt>
                <c:pt idx="243">
                  <c:v>820125</c:v>
                </c:pt>
                <c:pt idx="244">
                  <c:v>1424925</c:v>
                </c:pt>
                <c:pt idx="245">
                  <c:v>2051600</c:v>
                </c:pt>
                <c:pt idx="246">
                  <c:v>1469200</c:v>
                </c:pt>
                <c:pt idx="247">
                  <c:v>1395300</c:v>
                </c:pt>
                <c:pt idx="248">
                  <c:v>3830002</c:v>
                </c:pt>
                <c:pt idx="249">
                  <c:v>776050</c:v>
                </c:pt>
                <c:pt idx="250">
                  <c:v>731250</c:v>
                </c:pt>
                <c:pt idx="251">
                  <c:v>571600</c:v>
                </c:pt>
                <c:pt idx="252">
                  <c:v>612025</c:v>
                </c:pt>
                <c:pt idx="253">
                  <c:v>828075</c:v>
                </c:pt>
                <c:pt idx="254">
                  <c:v>1121600</c:v>
                </c:pt>
                <c:pt idx="255">
                  <c:v>2547312</c:v>
                </c:pt>
                <c:pt idx="256">
                  <c:v>740000</c:v>
                </c:pt>
                <c:pt idx="257">
                  <c:v>863600</c:v>
                </c:pt>
                <c:pt idx="258">
                  <c:v>1290000</c:v>
                </c:pt>
                <c:pt idx="259">
                  <c:v>2598400</c:v>
                </c:pt>
                <c:pt idx="260">
                  <c:v>818800</c:v>
                </c:pt>
                <c:pt idx="261">
                  <c:v>574450</c:v>
                </c:pt>
                <c:pt idx="262">
                  <c:v>2767673</c:v>
                </c:pt>
                <c:pt idx="263">
                  <c:v>179200</c:v>
                </c:pt>
                <c:pt idx="264">
                  <c:v>581675</c:v>
                </c:pt>
                <c:pt idx="265">
                  <c:v>618525</c:v>
                </c:pt>
                <c:pt idx="266">
                  <c:v>67200</c:v>
                </c:pt>
                <c:pt idx="267">
                  <c:v>224000</c:v>
                </c:pt>
                <c:pt idx="268">
                  <c:v>224000</c:v>
                </c:pt>
                <c:pt idx="269">
                  <c:v>587776</c:v>
                </c:pt>
                <c:pt idx="270">
                  <c:v>213200</c:v>
                </c:pt>
                <c:pt idx="271">
                  <c:v>347600</c:v>
                </c:pt>
                <c:pt idx="272">
                  <c:v>156800</c:v>
                </c:pt>
                <c:pt idx="273">
                  <c:v>156800</c:v>
                </c:pt>
                <c:pt idx="274">
                  <c:v>67200</c:v>
                </c:pt>
                <c:pt idx="276">
                  <c:v>301312</c:v>
                </c:pt>
                <c:pt idx="278">
                  <c:v>156800</c:v>
                </c:pt>
                <c:pt idx="279">
                  <c:v>67200</c:v>
                </c:pt>
                <c:pt idx="280">
                  <c:v>22400</c:v>
                </c:pt>
                <c:pt idx="283">
                  <c:v>78848</c:v>
                </c:pt>
              </c:numCache>
            </c:numRef>
          </c:val>
          <c:extLst>
            <c:ext xmlns:c16="http://schemas.microsoft.com/office/drawing/2014/chart" uri="{C3380CC4-5D6E-409C-BE32-E72D297353CC}">
              <c16:uniqueId val="{00000001-938A-9D43-BDEB-3C3598FFD444}"/>
            </c:ext>
          </c:extLst>
        </c:ser>
        <c:ser>
          <c:idx val="4"/>
          <c:order val="12"/>
          <c:tx>
            <c:v>MARYLAND</c:v>
          </c:tx>
          <c:spPr>
            <a:solidFill>
              <a:srgbClr val="00B0F0"/>
            </a:solidFill>
            <a:ln w="25400">
              <a:noFill/>
            </a:ln>
            <a:effectLst/>
          </c:spPr>
          <c:val>
            <c:numRef>
              <c:f>Historic!$O$2:$O$366</c:f>
              <c:numCache>
                <c:formatCode>_(* #,##0_);_(* \(#,##0\);_(* "-"??_);_(@_)</c:formatCode>
                <c:ptCount val="365"/>
                <c:pt idx="195">
                  <c:v>134400</c:v>
                </c:pt>
                <c:pt idx="197">
                  <c:v>134400</c:v>
                </c:pt>
                <c:pt idx="198">
                  <c:v>324800</c:v>
                </c:pt>
                <c:pt idx="199">
                  <c:v>323008</c:v>
                </c:pt>
                <c:pt idx="201">
                  <c:v>67200</c:v>
                </c:pt>
                <c:pt idx="202">
                  <c:v>134400</c:v>
                </c:pt>
                <c:pt idx="203">
                  <c:v>862400</c:v>
                </c:pt>
                <c:pt idx="204">
                  <c:v>1120000</c:v>
                </c:pt>
                <c:pt idx="205">
                  <c:v>560000</c:v>
                </c:pt>
                <c:pt idx="206">
                  <c:v>1543360</c:v>
                </c:pt>
                <c:pt idx="207">
                  <c:v>571200</c:v>
                </c:pt>
                <c:pt idx="208">
                  <c:v>403200</c:v>
                </c:pt>
                <c:pt idx="209">
                  <c:v>918400</c:v>
                </c:pt>
                <c:pt idx="210">
                  <c:v>896000</c:v>
                </c:pt>
                <c:pt idx="211">
                  <c:v>739200</c:v>
                </c:pt>
                <c:pt idx="212">
                  <c:v>336000</c:v>
                </c:pt>
                <c:pt idx="213">
                  <c:v>1931328</c:v>
                </c:pt>
                <c:pt idx="214">
                  <c:v>481600</c:v>
                </c:pt>
                <c:pt idx="215">
                  <c:v>660800</c:v>
                </c:pt>
                <c:pt idx="216">
                  <c:v>739200</c:v>
                </c:pt>
                <c:pt idx="217">
                  <c:v>492800</c:v>
                </c:pt>
                <c:pt idx="218">
                  <c:v>291200</c:v>
                </c:pt>
                <c:pt idx="219">
                  <c:v>425600</c:v>
                </c:pt>
                <c:pt idx="220">
                  <c:v>1432704</c:v>
                </c:pt>
                <c:pt idx="221">
                  <c:v>425600</c:v>
                </c:pt>
                <c:pt idx="222">
                  <c:v>739200</c:v>
                </c:pt>
                <c:pt idx="223">
                  <c:v>873600</c:v>
                </c:pt>
                <c:pt idx="224">
                  <c:v>716800</c:v>
                </c:pt>
                <c:pt idx="225">
                  <c:v>784000</c:v>
                </c:pt>
                <c:pt idx="226">
                  <c:v>582400</c:v>
                </c:pt>
                <c:pt idx="227">
                  <c:v>1998976</c:v>
                </c:pt>
                <c:pt idx="228">
                  <c:v>604800</c:v>
                </c:pt>
                <c:pt idx="229">
                  <c:v>425600</c:v>
                </c:pt>
                <c:pt idx="230">
                  <c:v>224000</c:v>
                </c:pt>
                <c:pt idx="231">
                  <c:v>336000</c:v>
                </c:pt>
                <c:pt idx="232">
                  <c:v>627200</c:v>
                </c:pt>
                <c:pt idx="233">
                  <c:v>784000</c:v>
                </c:pt>
                <c:pt idx="234">
                  <c:v>2084096</c:v>
                </c:pt>
                <c:pt idx="235">
                  <c:v>828800</c:v>
                </c:pt>
                <c:pt idx="236">
                  <c:v>649600</c:v>
                </c:pt>
                <c:pt idx="237">
                  <c:v>851200</c:v>
                </c:pt>
                <c:pt idx="238">
                  <c:v>851200</c:v>
                </c:pt>
                <c:pt idx="239">
                  <c:v>963200</c:v>
                </c:pt>
                <c:pt idx="240">
                  <c:v>492800</c:v>
                </c:pt>
                <c:pt idx="241">
                  <c:v>1868160</c:v>
                </c:pt>
                <c:pt idx="242">
                  <c:v>246400</c:v>
                </c:pt>
                <c:pt idx="243">
                  <c:v>537600</c:v>
                </c:pt>
                <c:pt idx="244">
                  <c:v>448000</c:v>
                </c:pt>
                <c:pt idx="245">
                  <c:v>425600</c:v>
                </c:pt>
                <c:pt idx="246">
                  <c:v>425600</c:v>
                </c:pt>
                <c:pt idx="247">
                  <c:v>179200</c:v>
                </c:pt>
                <c:pt idx="248">
                  <c:v>960512</c:v>
                </c:pt>
                <c:pt idx="249">
                  <c:v>156800</c:v>
                </c:pt>
                <c:pt idx="250">
                  <c:v>313600</c:v>
                </c:pt>
                <c:pt idx="251">
                  <c:v>2016000</c:v>
                </c:pt>
                <c:pt idx="252">
                  <c:v>179200</c:v>
                </c:pt>
                <c:pt idx="253">
                  <c:v>268800</c:v>
                </c:pt>
                <c:pt idx="254">
                  <c:v>224000</c:v>
                </c:pt>
                <c:pt idx="255">
                  <c:v>1158528</c:v>
                </c:pt>
                <c:pt idx="256">
                  <c:v>179200</c:v>
                </c:pt>
                <c:pt idx="257">
                  <c:v>201600</c:v>
                </c:pt>
                <c:pt idx="258">
                  <c:v>425600</c:v>
                </c:pt>
                <c:pt idx="259">
                  <c:v>112000</c:v>
                </c:pt>
                <c:pt idx="260">
                  <c:v>44800</c:v>
                </c:pt>
                <c:pt idx="261">
                  <c:v>347200</c:v>
                </c:pt>
                <c:pt idx="262">
                  <c:v>567168</c:v>
                </c:pt>
                <c:pt idx="263">
                  <c:v>44800</c:v>
                </c:pt>
                <c:pt idx="264">
                  <c:v>44800</c:v>
                </c:pt>
                <c:pt idx="265">
                  <c:v>44800</c:v>
                </c:pt>
                <c:pt idx="266">
                  <c:v>67200</c:v>
                </c:pt>
                <c:pt idx="267">
                  <c:v>67200</c:v>
                </c:pt>
                <c:pt idx="268">
                  <c:v>67200</c:v>
                </c:pt>
                <c:pt idx="269">
                  <c:v>121970</c:v>
                </c:pt>
                <c:pt idx="270">
                  <c:v>67200</c:v>
                </c:pt>
                <c:pt idx="271">
                  <c:v>67200</c:v>
                </c:pt>
                <c:pt idx="273">
                  <c:v>89600</c:v>
                </c:pt>
                <c:pt idx="274">
                  <c:v>89600</c:v>
                </c:pt>
                <c:pt idx="276">
                  <c:v>100352</c:v>
                </c:pt>
                <c:pt idx="282">
                  <c:v>179200</c:v>
                </c:pt>
                <c:pt idx="283">
                  <c:v>175616</c:v>
                </c:pt>
                <c:pt idx="284">
                  <c:v>67200</c:v>
                </c:pt>
                <c:pt idx="285">
                  <c:v>67200</c:v>
                </c:pt>
                <c:pt idx="286">
                  <c:v>89600</c:v>
                </c:pt>
                <c:pt idx="287">
                  <c:v>67200</c:v>
                </c:pt>
                <c:pt idx="288">
                  <c:v>112000</c:v>
                </c:pt>
                <c:pt idx="289">
                  <c:v>134400</c:v>
                </c:pt>
                <c:pt idx="290">
                  <c:v>290304</c:v>
                </c:pt>
                <c:pt idx="291">
                  <c:v>22400</c:v>
                </c:pt>
                <c:pt idx="292">
                  <c:v>73700</c:v>
                </c:pt>
                <c:pt idx="293">
                  <c:v>112000</c:v>
                </c:pt>
                <c:pt idx="294">
                  <c:v>67200</c:v>
                </c:pt>
                <c:pt idx="295">
                  <c:v>112000</c:v>
                </c:pt>
                <c:pt idx="296">
                  <c:v>67200</c:v>
                </c:pt>
                <c:pt idx="297">
                  <c:v>195328</c:v>
                </c:pt>
                <c:pt idx="298">
                  <c:v>22400</c:v>
                </c:pt>
                <c:pt idx="299">
                  <c:v>44800</c:v>
                </c:pt>
                <c:pt idx="300">
                  <c:v>22400</c:v>
                </c:pt>
                <c:pt idx="304">
                  <c:v>28672</c:v>
                </c:pt>
              </c:numCache>
            </c:numRef>
          </c:val>
          <c:extLst>
            <c:ext xmlns:c16="http://schemas.microsoft.com/office/drawing/2014/chart" uri="{C3380CC4-5D6E-409C-BE32-E72D297353CC}">
              <c16:uniqueId val="{00000000-075F-E64F-AFFC-9758828F14D9}"/>
            </c:ext>
          </c:extLst>
        </c:ser>
        <c:ser>
          <c:idx val="1"/>
          <c:order val="13"/>
          <c:tx>
            <c:v>MEXICO</c:v>
          </c:tx>
          <c:spPr>
            <a:solidFill>
              <a:schemeClr val="tx1">
                <a:lumMod val="65000"/>
                <a:lumOff val="3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Historic!$P$2:$P$366</c:f>
              <c:numCache>
                <c:formatCode>_(* #,##0_);_(* \(#,##0\);_(* "-"??_);_(@_)</c:formatCode>
                <c:ptCount val="365"/>
                <c:pt idx="1">
                  <c:v>4133237</c:v>
                </c:pt>
                <c:pt idx="2">
                  <c:v>3172421</c:v>
                </c:pt>
                <c:pt idx="5">
                  <c:v>3878553</c:v>
                </c:pt>
                <c:pt idx="6">
                  <c:v>6078330</c:v>
                </c:pt>
                <c:pt idx="7">
                  <c:v>5597225</c:v>
                </c:pt>
                <c:pt idx="8">
                  <c:v>4121623</c:v>
                </c:pt>
                <c:pt idx="9">
                  <c:v>5191461</c:v>
                </c:pt>
                <c:pt idx="12">
                  <c:v>7522852</c:v>
                </c:pt>
                <c:pt idx="13">
                  <c:v>5753150</c:v>
                </c:pt>
                <c:pt idx="14">
                  <c:v>7703031</c:v>
                </c:pt>
                <c:pt idx="15">
                  <c:v>5292192</c:v>
                </c:pt>
                <c:pt idx="16">
                  <c:v>3052298</c:v>
                </c:pt>
                <c:pt idx="20">
                  <c:v>8001691</c:v>
                </c:pt>
                <c:pt idx="21">
                  <c:v>9441661</c:v>
                </c:pt>
                <c:pt idx="22">
                  <c:v>5732547</c:v>
                </c:pt>
                <c:pt idx="23">
                  <c:v>4331764</c:v>
                </c:pt>
                <c:pt idx="26">
                  <c:v>4376572</c:v>
                </c:pt>
                <c:pt idx="27">
                  <c:v>8325126</c:v>
                </c:pt>
                <c:pt idx="28">
                  <c:v>4330881</c:v>
                </c:pt>
                <c:pt idx="29">
                  <c:v>8404718</c:v>
                </c:pt>
                <c:pt idx="30">
                  <c:v>2668546</c:v>
                </c:pt>
                <c:pt idx="31">
                  <c:v>153305</c:v>
                </c:pt>
                <c:pt idx="33">
                  <c:v>4780100</c:v>
                </c:pt>
                <c:pt idx="34">
                  <c:v>6144490</c:v>
                </c:pt>
                <c:pt idx="35">
                  <c:v>4996298</c:v>
                </c:pt>
                <c:pt idx="36">
                  <c:v>4357366</c:v>
                </c:pt>
                <c:pt idx="37">
                  <c:v>2385101</c:v>
                </c:pt>
                <c:pt idx="40">
                  <c:v>3658033</c:v>
                </c:pt>
                <c:pt idx="41">
                  <c:v>7309722</c:v>
                </c:pt>
                <c:pt idx="42">
                  <c:v>4261742</c:v>
                </c:pt>
                <c:pt idx="43">
                  <c:v>3362872</c:v>
                </c:pt>
                <c:pt idx="44">
                  <c:v>2633151</c:v>
                </c:pt>
                <c:pt idx="47">
                  <c:v>29920</c:v>
                </c:pt>
                <c:pt idx="48">
                  <c:v>5109290</c:v>
                </c:pt>
                <c:pt idx="49">
                  <c:v>3632806</c:v>
                </c:pt>
                <c:pt idx="50">
                  <c:v>3767467</c:v>
                </c:pt>
                <c:pt idx="51">
                  <c:v>3291542</c:v>
                </c:pt>
                <c:pt idx="54">
                  <c:v>2864394</c:v>
                </c:pt>
                <c:pt idx="55">
                  <c:v>7735166</c:v>
                </c:pt>
                <c:pt idx="56">
                  <c:v>4776276</c:v>
                </c:pt>
                <c:pt idx="57">
                  <c:v>6289270</c:v>
                </c:pt>
                <c:pt idx="58">
                  <c:v>2942373</c:v>
                </c:pt>
                <c:pt idx="61">
                  <c:v>6721777</c:v>
                </c:pt>
                <c:pt idx="62">
                  <c:v>9041881</c:v>
                </c:pt>
                <c:pt idx="63">
                  <c:v>4384626</c:v>
                </c:pt>
                <c:pt idx="64">
                  <c:v>2801464</c:v>
                </c:pt>
                <c:pt idx="65">
                  <c:v>2149160</c:v>
                </c:pt>
                <c:pt idx="68">
                  <c:v>3921141</c:v>
                </c:pt>
                <c:pt idx="69">
                  <c:v>8863733</c:v>
                </c:pt>
                <c:pt idx="70">
                  <c:v>3291006</c:v>
                </c:pt>
                <c:pt idx="71">
                  <c:v>2835973</c:v>
                </c:pt>
                <c:pt idx="72">
                  <c:v>2496175</c:v>
                </c:pt>
                <c:pt idx="75">
                  <c:v>6684500</c:v>
                </c:pt>
                <c:pt idx="76">
                  <c:v>11142139</c:v>
                </c:pt>
                <c:pt idx="77">
                  <c:v>12167119</c:v>
                </c:pt>
                <c:pt idx="78">
                  <c:v>7473288</c:v>
                </c:pt>
                <c:pt idx="79">
                  <c:v>3602078</c:v>
                </c:pt>
                <c:pt idx="80">
                  <c:v>159412</c:v>
                </c:pt>
                <c:pt idx="82">
                  <c:v>4372339</c:v>
                </c:pt>
                <c:pt idx="83">
                  <c:v>9984846</c:v>
                </c:pt>
                <c:pt idx="84">
                  <c:v>10852977</c:v>
                </c:pt>
                <c:pt idx="85">
                  <c:v>7380596</c:v>
                </c:pt>
                <c:pt idx="86">
                  <c:v>4756350</c:v>
                </c:pt>
                <c:pt idx="89">
                  <c:v>10452660</c:v>
                </c:pt>
                <c:pt idx="90">
                  <c:v>23688600</c:v>
                </c:pt>
                <c:pt idx="91">
                  <c:v>11509392</c:v>
                </c:pt>
                <c:pt idx="92">
                  <c:v>6514445</c:v>
                </c:pt>
                <c:pt idx="93">
                  <c:v>2958521</c:v>
                </c:pt>
                <c:pt idx="96">
                  <c:v>4692674</c:v>
                </c:pt>
                <c:pt idx="97">
                  <c:v>8343788</c:v>
                </c:pt>
                <c:pt idx="98">
                  <c:v>9408535</c:v>
                </c:pt>
                <c:pt idx="99">
                  <c:v>4388021</c:v>
                </c:pt>
                <c:pt idx="100">
                  <c:v>2318312</c:v>
                </c:pt>
                <c:pt idx="103">
                  <c:v>3877701</c:v>
                </c:pt>
                <c:pt idx="104">
                  <c:v>9875039</c:v>
                </c:pt>
                <c:pt idx="105">
                  <c:v>11916716</c:v>
                </c:pt>
                <c:pt idx="106">
                  <c:v>7586421</c:v>
                </c:pt>
                <c:pt idx="107">
                  <c:v>6910704</c:v>
                </c:pt>
                <c:pt idx="110">
                  <c:v>9121047</c:v>
                </c:pt>
                <c:pt idx="111">
                  <c:v>16381539</c:v>
                </c:pt>
                <c:pt idx="112">
                  <c:v>15114421</c:v>
                </c:pt>
                <c:pt idx="113">
                  <c:v>8134362</c:v>
                </c:pt>
                <c:pt idx="114">
                  <c:v>8707625</c:v>
                </c:pt>
                <c:pt idx="117">
                  <c:v>15783009</c:v>
                </c:pt>
                <c:pt idx="118">
                  <c:v>17237975</c:v>
                </c:pt>
                <c:pt idx="119">
                  <c:v>23872154</c:v>
                </c:pt>
                <c:pt idx="120">
                  <c:v>11131243</c:v>
                </c:pt>
                <c:pt idx="121">
                  <c:v>11314376</c:v>
                </c:pt>
                <c:pt idx="124">
                  <c:v>15687642</c:v>
                </c:pt>
                <c:pt idx="125">
                  <c:v>20427828</c:v>
                </c:pt>
                <c:pt idx="126">
                  <c:v>22934861</c:v>
                </c:pt>
                <c:pt idx="127">
                  <c:v>13010423</c:v>
                </c:pt>
                <c:pt idx="128">
                  <c:v>14711121</c:v>
                </c:pt>
                <c:pt idx="131">
                  <c:v>17947644</c:v>
                </c:pt>
                <c:pt idx="132">
                  <c:v>20275017</c:v>
                </c:pt>
                <c:pt idx="133">
                  <c:v>26772602</c:v>
                </c:pt>
                <c:pt idx="134">
                  <c:v>10369204</c:v>
                </c:pt>
                <c:pt idx="135">
                  <c:v>20798811</c:v>
                </c:pt>
                <c:pt idx="138">
                  <c:v>17717968</c:v>
                </c:pt>
                <c:pt idx="139">
                  <c:v>21381625</c:v>
                </c:pt>
                <c:pt idx="140">
                  <c:v>25684563</c:v>
                </c:pt>
                <c:pt idx="141">
                  <c:v>14957752</c:v>
                </c:pt>
                <c:pt idx="142">
                  <c:v>15573218</c:v>
                </c:pt>
                <c:pt idx="144">
                  <c:v>40700</c:v>
                </c:pt>
                <c:pt idx="146">
                  <c:v>28005974</c:v>
                </c:pt>
                <c:pt idx="147">
                  <c:v>17060436</c:v>
                </c:pt>
                <c:pt idx="148">
                  <c:v>21070400</c:v>
                </c:pt>
                <c:pt idx="149">
                  <c:v>13605744</c:v>
                </c:pt>
                <c:pt idx="152">
                  <c:v>15402792</c:v>
                </c:pt>
                <c:pt idx="153">
                  <c:v>27852339</c:v>
                </c:pt>
                <c:pt idx="154">
                  <c:v>14619172</c:v>
                </c:pt>
                <c:pt idx="155">
                  <c:v>27629460</c:v>
                </c:pt>
                <c:pt idx="156">
                  <c:v>14626390</c:v>
                </c:pt>
                <c:pt idx="159">
                  <c:v>15892604</c:v>
                </c:pt>
                <c:pt idx="160">
                  <c:v>12150909</c:v>
                </c:pt>
                <c:pt idx="161">
                  <c:v>15830405</c:v>
                </c:pt>
                <c:pt idx="162">
                  <c:v>10059622</c:v>
                </c:pt>
                <c:pt idx="163">
                  <c:v>10251186</c:v>
                </c:pt>
                <c:pt idx="166">
                  <c:v>11565349</c:v>
                </c:pt>
                <c:pt idx="167">
                  <c:v>310302</c:v>
                </c:pt>
                <c:pt idx="168">
                  <c:v>10866668</c:v>
                </c:pt>
                <c:pt idx="170">
                  <c:v>8919103</c:v>
                </c:pt>
                <c:pt idx="173">
                  <c:v>9086985</c:v>
                </c:pt>
                <c:pt idx="174">
                  <c:v>7586412</c:v>
                </c:pt>
                <c:pt idx="175">
                  <c:v>6429727</c:v>
                </c:pt>
                <c:pt idx="176">
                  <c:v>5582839</c:v>
                </c:pt>
                <c:pt idx="177">
                  <c:v>7216757</c:v>
                </c:pt>
                <c:pt idx="180">
                  <c:v>7276425</c:v>
                </c:pt>
                <c:pt idx="181">
                  <c:v>4935383</c:v>
                </c:pt>
                <c:pt idx="182">
                  <c:v>6860831</c:v>
                </c:pt>
                <c:pt idx="183">
                  <c:v>5397659</c:v>
                </c:pt>
                <c:pt idx="187">
                  <c:v>3127394</c:v>
                </c:pt>
                <c:pt idx="188">
                  <c:v>2502676</c:v>
                </c:pt>
                <c:pt idx="189">
                  <c:v>3298200</c:v>
                </c:pt>
                <c:pt idx="190">
                  <c:v>2544928</c:v>
                </c:pt>
                <c:pt idx="191">
                  <c:v>2327456</c:v>
                </c:pt>
                <c:pt idx="194">
                  <c:v>2103194</c:v>
                </c:pt>
                <c:pt idx="195">
                  <c:v>2360479</c:v>
                </c:pt>
                <c:pt idx="196">
                  <c:v>4231026</c:v>
                </c:pt>
                <c:pt idx="197">
                  <c:v>1060796</c:v>
                </c:pt>
                <c:pt idx="198">
                  <c:v>1900442</c:v>
                </c:pt>
                <c:pt idx="201">
                  <c:v>1255399</c:v>
                </c:pt>
                <c:pt idx="202">
                  <c:v>1826296</c:v>
                </c:pt>
                <c:pt idx="203">
                  <c:v>5363534</c:v>
                </c:pt>
                <c:pt idx="204">
                  <c:v>1113585</c:v>
                </c:pt>
                <c:pt idx="205">
                  <c:v>1422086</c:v>
                </c:pt>
                <c:pt idx="208">
                  <c:v>1428746</c:v>
                </c:pt>
                <c:pt idx="209">
                  <c:v>2099962</c:v>
                </c:pt>
                <c:pt idx="210">
                  <c:v>5207334</c:v>
                </c:pt>
                <c:pt idx="211">
                  <c:v>2100447</c:v>
                </c:pt>
                <c:pt idx="212">
                  <c:v>1187893</c:v>
                </c:pt>
                <c:pt idx="215">
                  <c:v>893944</c:v>
                </c:pt>
                <c:pt idx="216">
                  <c:v>1311776</c:v>
                </c:pt>
                <c:pt idx="217">
                  <c:v>3360566</c:v>
                </c:pt>
                <c:pt idx="218">
                  <c:v>1504530</c:v>
                </c:pt>
                <c:pt idx="219">
                  <c:v>476553</c:v>
                </c:pt>
                <c:pt idx="222">
                  <c:v>1086754</c:v>
                </c:pt>
                <c:pt idx="223">
                  <c:v>1177616</c:v>
                </c:pt>
                <c:pt idx="224">
                  <c:v>2236568</c:v>
                </c:pt>
                <c:pt idx="225">
                  <c:v>925126</c:v>
                </c:pt>
                <c:pt idx="226">
                  <c:v>705584</c:v>
                </c:pt>
                <c:pt idx="229">
                  <c:v>794094</c:v>
                </c:pt>
                <c:pt idx="230">
                  <c:v>359284</c:v>
                </c:pt>
                <c:pt idx="231">
                  <c:v>1681059</c:v>
                </c:pt>
                <c:pt idx="232">
                  <c:v>746018</c:v>
                </c:pt>
                <c:pt idx="233">
                  <c:v>570368</c:v>
                </c:pt>
                <c:pt idx="236">
                  <c:v>338771</c:v>
                </c:pt>
                <c:pt idx="237">
                  <c:v>263494</c:v>
                </c:pt>
                <c:pt idx="238">
                  <c:v>1115510</c:v>
                </c:pt>
                <c:pt idx="239">
                  <c:v>964112</c:v>
                </c:pt>
                <c:pt idx="240">
                  <c:v>410131</c:v>
                </c:pt>
                <c:pt idx="244">
                  <c:v>555658</c:v>
                </c:pt>
                <c:pt idx="245">
                  <c:v>472353</c:v>
                </c:pt>
                <c:pt idx="246">
                  <c:v>729058</c:v>
                </c:pt>
                <c:pt idx="247">
                  <c:v>887392</c:v>
                </c:pt>
                <c:pt idx="250">
                  <c:v>286211</c:v>
                </c:pt>
                <c:pt idx="251">
                  <c:v>348960</c:v>
                </c:pt>
                <c:pt idx="252">
                  <c:v>696555</c:v>
                </c:pt>
                <c:pt idx="253">
                  <c:v>1310373</c:v>
                </c:pt>
                <c:pt idx="254">
                  <c:v>564224</c:v>
                </c:pt>
                <c:pt idx="257">
                  <c:v>1540313</c:v>
                </c:pt>
                <c:pt idx="258">
                  <c:v>872084</c:v>
                </c:pt>
                <c:pt idx="259">
                  <c:v>1330149</c:v>
                </c:pt>
                <c:pt idx="260">
                  <c:v>741851</c:v>
                </c:pt>
                <c:pt idx="261">
                  <c:v>490743</c:v>
                </c:pt>
                <c:pt idx="264">
                  <c:v>1135262</c:v>
                </c:pt>
                <c:pt idx="265">
                  <c:v>674105</c:v>
                </c:pt>
                <c:pt idx="266">
                  <c:v>1832365</c:v>
                </c:pt>
                <c:pt idx="267">
                  <c:v>511647</c:v>
                </c:pt>
                <c:pt idx="268">
                  <c:v>549536</c:v>
                </c:pt>
                <c:pt idx="271">
                  <c:v>1723007</c:v>
                </c:pt>
                <c:pt idx="272">
                  <c:v>2044770</c:v>
                </c:pt>
                <c:pt idx="273">
                  <c:v>2419215</c:v>
                </c:pt>
                <c:pt idx="274">
                  <c:v>1053450</c:v>
                </c:pt>
                <c:pt idx="275">
                  <c:v>583176</c:v>
                </c:pt>
                <c:pt idx="277">
                  <c:v>11968</c:v>
                </c:pt>
                <c:pt idx="278">
                  <c:v>1025074</c:v>
                </c:pt>
                <c:pt idx="279">
                  <c:v>1097695</c:v>
                </c:pt>
                <c:pt idx="280">
                  <c:v>4641974</c:v>
                </c:pt>
                <c:pt idx="281">
                  <c:v>971649</c:v>
                </c:pt>
                <c:pt idx="282">
                  <c:v>722927</c:v>
                </c:pt>
                <c:pt idx="285">
                  <c:v>118554</c:v>
                </c:pt>
                <c:pt idx="286">
                  <c:v>3333748</c:v>
                </c:pt>
                <c:pt idx="287">
                  <c:v>5195660</c:v>
                </c:pt>
                <c:pt idx="288">
                  <c:v>2682524</c:v>
                </c:pt>
                <c:pt idx="289">
                  <c:v>3194077</c:v>
                </c:pt>
                <c:pt idx="292">
                  <c:v>4063658</c:v>
                </c:pt>
                <c:pt idx="293">
                  <c:v>6597737</c:v>
                </c:pt>
                <c:pt idx="294">
                  <c:v>4567414</c:v>
                </c:pt>
                <c:pt idx="295">
                  <c:v>7119982</c:v>
                </c:pt>
                <c:pt idx="296">
                  <c:v>5730283</c:v>
                </c:pt>
                <c:pt idx="299">
                  <c:v>5031491</c:v>
                </c:pt>
                <c:pt idx="300">
                  <c:v>6140928</c:v>
                </c:pt>
                <c:pt idx="301">
                  <c:v>9706768</c:v>
                </c:pt>
                <c:pt idx="302">
                  <c:v>5678342</c:v>
                </c:pt>
                <c:pt idx="303">
                  <c:v>9970049</c:v>
                </c:pt>
                <c:pt idx="306">
                  <c:v>7256964</c:v>
                </c:pt>
                <c:pt idx="307">
                  <c:v>5638073</c:v>
                </c:pt>
                <c:pt idx="308">
                  <c:v>9059153</c:v>
                </c:pt>
                <c:pt idx="309">
                  <c:v>7194650</c:v>
                </c:pt>
                <c:pt idx="310">
                  <c:v>5173016</c:v>
                </c:pt>
                <c:pt idx="313">
                  <c:v>8212006</c:v>
                </c:pt>
                <c:pt idx="314">
                  <c:v>312264</c:v>
                </c:pt>
                <c:pt idx="315">
                  <c:v>7361000</c:v>
                </c:pt>
                <c:pt idx="316">
                  <c:v>6141742</c:v>
                </c:pt>
                <c:pt idx="317">
                  <c:v>5786310</c:v>
                </c:pt>
                <c:pt idx="320">
                  <c:v>2308011</c:v>
                </c:pt>
                <c:pt idx="321">
                  <c:v>7569721</c:v>
                </c:pt>
                <c:pt idx="322">
                  <c:v>8098374</c:v>
                </c:pt>
                <c:pt idx="323">
                  <c:v>5986475</c:v>
                </c:pt>
                <c:pt idx="324">
                  <c:v>7891034</c:v>
                </c:pt>
                <c:pt idx="327">
                  <c:v>5224895</c:v>
                </c:pt>
                <c:pt idx="328">
                  <c:v>4705771</c:v>
                </c:pt>
                <c:pt idx="329">
                  <c:v>5611204</c:v>
                </c:pt>
                <c:pt idx="330">
                  <c:v>104390</c:v>
                </c:pt>
                <c:pt idx="331">
                  <c:v>4347162</c:v>
                </c:pt>
                <c:pt idx="334">
                  <c:v>3706549</c:v>
                </c:pt>
                <c:pt idx="335">
                  <c:v>3418229</c:v>
                </c:pt>
                <c:pt idx="336">
                  <c:v>8216663</c:v>
                </c:pt>
                <c:pt idx="337">
                  <c:v>4362903</c:v>
                </c:pt>
                <c:pt idx="338">
                  <c:v>3859531</c:v>
                </c:pt>
                <c:pt idx="341">
                  <c:v>5880930</c:v>
                </c:pt>
                <c:pt idx="342">
                  <c:v>7676333</c:v>
                </c:pt>
                <c:pt idx="343">
                  <c:v>7906064</c:v>
                </c:pt>
                <c:pt idx="344">
                  <c:v>5606066</c:v>
                </c:pt>
                <c:pt idx="345">
                  <c:v>3155041</c:v>
                </c:pt>
                <c:pt idx="348">
                  <c:v>5845651</c:v>
                </c:pt>
                <c:pt idx="349">
                  <c:v>4705412</c:v>
                </c:pt>
                <c:pt idx="350">
                  <c:v>5316123</c:v>
                </c:pt>
                <c:pt idx="351">
                  <c:v>5452081</c:v>
                </c:pt>
                <c:pt idx="352">
                  <c:v>3832583</c:v>
                </c:pt>
                <c:pt idx="355">
                  <c:v>7013763</c:v>
                </c:pt>
                <c:pt idx="356">
                  <c:v>8991882</c:v>
                </c:pt>
                <c:pt idx="357">
                  <c:v>3704416</c:v>
                </c:pt>
                <c:pt idx="359">
                  <c:v>4921550</c:v>
                </c:pt>
                <c:pt idx="362">
                  <c:v>5525525</c:v>
                </c:pt>
                <c:pt idx="363">
                  <c:v>7094957</c:v>
                </c:pt>
                <c:pt idx="364">
                  <c:v>4121494</c:v>
                </c:pt>
              </c:numCache>
            </c:numRef>
          </c:val>
          <c:extLst>
            <c:ext xmlns:c16="http://schemas.microsoft.com/office/drawing/2014/chart" uri="{C3380CC4-5D6E-409C-BE32-E72D297353CC}">
              <c16:uniqueId val="{00000003-08DA-5644-ACB9-ABB4A9CD794A}"/>
            </c:ext>
          </c:extLst>
        </c:ser>
        <c:ser>
          <c:idx val="3"/>
          <c:order val="14"/>
          <c:tx>
            <c:v>MICHIGAN</c:v>
          </c:tx>
          <c:spPr>
            <a:solidFill>
              <a:srgbClr val="0070C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Historic!$Q$2:$Q$366</c:f>
              <c:numCache>
                <c:formatCode>_(* #,##0_);_(* \(#,##0\);_(* "-"??_);_(@_)</c:formatCode>
                <c:ptCount val="365"/>
                <c:pt idx="196">
                  <c:v>134400</c:v>
                </c:pt>
                <c:pt idx="197">
                  <c:v>224000</c:v>
                </c:pt>
                <c:pt idx="198">
                  <c:v>313600</c:v>
                </c:pt>
                <c:pt idx="199">
                  <c:v>215040</c:v>
                </c:pt>
                <c:pt idx="201">
                  <c:v>425600</c:v>
                </c:pt>
                <c:pt idx="202">
                  <c:v>268800</c:v>
                </c:pt>
                <c:pt idx="203">
                  <c:v>336000</c:v>
                </c:pt>
                <c:pt idx="204">
                  <c:v>448000</c:v>
                </c:pt>
                <c:pt idx="205">
                  <c:v>672000</c:v>
                </c:pt>
                <c:pt idx="206">
                  <c:v>1456896</c:v>
                </c:pt>
                <c:pt idx="207">
                  <c:v>517200</c:v>
                </c:pt>
                <c:pt idx="208">
                  <c:v>873600</c:v>
                </c:pt>
                <c:pt idx="209">
                  <c:v>1052800</c:v>
                </c:pt>
                <c:pt idx="210">
                  <c:v>1120000</c:v>
                </c:pt>
                <c:pt idx="211">
                  <c:v>1164800</c:v>
                </c:pt>
                <c:pt idx="212">
                  <c:v>1321600</c:v>
                </c:pt>
                <c:pt idx="213">
                  <c:v>3266560</c:v>
                </c:pt>
                <c:pt idx="214">
                  <c:v>716800</c:v>
                </c:pt>
                <c:pt idx="215">
                  <c:v>1187200</c:v>
                </c:pt>
                <c:pt idx="216">
                  <c:v>1120000</c:v>
                </c:pt>
                <c:pt idx="217">
                  <c:v>1433600</c:v>
                </c:pt>
                <c:pt idx="218">
                  <c:v>1097600</c:v>
                </c:pt>
                <c:pt idx="219">
                  <c:v>896000</c:v>
                </c:pt>
                <c:pt idx="220">
                  <c:v>3158400</c:v>
                </c:pt>
                <c:pt idx="221">
                  <c:v>1008000</c:v>
                </c:pt>
                <c:pt idx="222">
                  <c:v>1366400</c:v>
                </c:pt>
                <c:pt idx="223">
                  <c:v>1232000</c:v>
                </c:pt>
                <c:pt idx="224">
                  <c:v>1030400</c:v>
                </c:pt>
                <c:pt idx="225">
                  <c:v>1164800</c:v>
                </c:pt>
                <c:pt idx="226">
                  <c:v>1142400</c:v>
                </c:pt>
                <c:pt idx="227">
                  <c:v>3493504</c:v>
                </c:pt>
                <c:pt idx="228">
                  <c:v>828800</c:v>
                </c:pt>
                <c:pt idx="229">
                  <c:v>1030400</c:v>
                </c:pt>
                <c:pt idx="230">
                  <c:v>1030400</c:v>
                </c:pt>
                <c:pt idx="231">
                  <c:v>1232000</c:v>
                </c:pt>
                <c:pt idx="232">
                  <c:v>1052800</c:v>
                </c:pt>
                <c:pt idx="233">
                  <c:v>1232000</c:v>
                </c:pt>
                <c:pt idx="234">
                  <c:v>3735424</c:v>
                </c:pt>
                <c:pt idx="235">
                  <c:v>1187200</c:v>
                </c:pt>
                <c:pt idx="236">
                  <c:v>1904000</c:v>
                </c:pt>
                <c:pt idx="237">
                  <c:v>1769600</c:v>
                </c:pt>
                <c:pt idx="238">
                  <c:v>873600</c:v>
                </c:pt>
                <c:pt idx="239">
                  <c:v>1814400</c:v>
                </c:pt>
                <c:pt idx="240">
                  <c:v>1008000</c:v>
                </c:pt>
                <c:pt idx="241">
                  <c:v>4216576</c:v>
                </c:pt>
                <c:pt idx="242">
                  <c:v>672000</c:v>
                </c:pt>
                <c:pt idx="243">
                  <c:v>828800</c:v>
                </c:pt>
                <c:pt idx="244">
                  <c:v>806400</c:v>
                </c:pt>
                <c:pt idx="245">
                  <c:v>716800</c:v>
                </c:pt>
                <c:pt idx="246">
                  <c:v>694400</c:v>
                </c:pt>
                <c:pt idx="247">
                  <c:v>694400</c:v>
                </c:pt>
                <c:pt idx="248">
                  <c:v>2240000</c:v>
                </c:pt>
                <c:pt idx="249">
                  <c:v>649600</c:v>
                </c:pt>
                <c:pt idx="250">
                  <c:v>627200</c:v>
                </c:pt>
                <c:pt idx="251">
                  <c:v>806400</c:v>
                </c:pt>
                <c:pt idx="252">
                  <c:v>679225</c:v>
                </c:pt>
                <c:pt idx="253">
                  <c:v>964000</c:v>
                </c:pt>
                <c:pt idx="254">
                  <c:v>1008000</c:v>
                </c:pt>
                <c:pt idx="255">
                  <c:v>2754560</c:v>
                </c:pt>
                <c:pt idx="256">
                  <c:v>806400</c:v>
                </c:pt>
                <c:pt idx="257">
                  <c:v>1321600</c:v>
                </c:pt>
                <c:pt idx="258">
                  <c:v>1030400</c:v>
                </c:pt>
                <c:pt idx="259">
                  <c:v>470400</c:v>
                </c:pt>
                <c:pt idx="260">
                  <c:v>1142400</c:v>
                </c:pt>
                <c:pt idx="261">
                  <c:v>963200</c:v>
                </c:pt>
                <c:pt idx="262">
                  <c:v>3047296</c:v>
                </c:pt>
                <c:pt idx="263">
                  <c:v>537600</c:v>
                </c:pt>
                <c:pt idx="264">
                  <c:v>851200</c:v>
                </c:pt>
                <c:pt idx="265">
                  <c:v>1388075</c:v>
                </c:pt>
                <c:pt idx="266">
                  <c:v>380800</c:v>
                </c:pt>
                <c:pt idx="267">
                  <c:v>1164075</c:v>
                </c:pt>
                <c:pt idx="268">
                  <c:v>537600</c:v>
                </c:pt>
                <c:pt idx="269">
                  <c:v>2413904</c:v>
                </c:pt>
                <c:pt idx="270">
                  <c:v>325600</c:v>
                </c:pt>
                <c:pt idx="271">
                  <c:v>739200</c:v>
                </c:pt>
                <c:pt idx="272">
                  <c:v>627200</c:v>
                </c:pt>
                <c:pt idx="273">
                  <c:v>604800</c:v>
                </c:pt>
                <c:pt idx="274">
                  <c:v>470400</c:v>
                </c:pt>
                <c:pt idx="275">
                  <c:v>380800</c:v>
                </c:pt>
                <c:pt idx="276">
                  <c:v>1036928</c:v>
                </c:pt>
                <c:pt idx="278">
                  <c:v>515200</c:v>
                </c:pt>
                <c:pt idx="279">
                  <c:v>268800</c:v>
                </c:pt>
                <c:pt idx="280">
                  <c:v>179200</c:v>
                </c:pt>
                <c:pt idx="281">
                  <c:v>201600</c:v>
                </c:pt>
                <c:pt idx="282">
                  <c:v>44800</c:v>
                </c:pt>
                <c:pt idx="283">
                  <c:v>387072</c:v>
                </c:pt>
                <c:pt idx="284">
                  <c:v>44800</c:v>
                </c:pt>
                <c:pt idx="285">
                  <c:v>44800</c:v>
                </c:pt>
                <c:pt idx="286">
                  <c:v>44800</c:v>
                </c:pt>
                <c:pt idx="290">
                  <c:v>43008</c:v>
                </c:pt>
                <c:pt idx="353">
                  <c:v>88704</c:v>
                </c:pt>
              </c:numCache>
            </c:numRef>
          </c:val>
          <c:extLst>
            <c:ext xmlns:c16="http://schemas.microsoft.com/office/drawing/2014/chart" uri="{C3380CC4-5D6E-409C-BE32-E72D297353CC}">
              <c16:uniqueId val="{00000000-80BE-594A-BE49-FC9A1F8478B5}"/>
            </c:ext>
          </c:extLst>
        </c:ser>
        <c:ser>
          <c:idx val="11"/>
          <c:order val="15"/>
          <c:tx>
            <c:v>MISSOURI</c:v>
          </c:tx>
          <c:spPr>
            <a:solidFill>
              <a:srgbClr val="00206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Historic!$S$2:$S$366</c:f>
              <c:numCache>
                <c:formatCode>_(* #,##0_);_(* \(#,##0\);_(* "-"??_);_(@_)</c:formatCode>
                <c:ptCount val="365"/>
                <c:pt idx="180">
                  <c:v>44800</c:v>
                </c:pt>
                <c:pt idx="181">
                  <c:v>67200</c:v>
                </c:pt>
                <c:pt idx="182">
                  <c:v>44800</c:v>
                </c:pt>
                <c:pt idx="185">
                  <c:v>64512</c:v>
                </c:pt>
                <c:pt idx="187">
                  <c:v>336000</c:v>
                </c:pt>
                <c:pt idx="188">
                  <c:v>291200</c:v>
                </c:pt>
                <c:pt idx="189">
                  <c:v>985600</c:v>
                </c:pt>
                <c:pt idx="190">
                  <c:v>1411200</c:v>
                </c:pt>
                <c:pt idx="191">
                  <c:v>1120000</c:v>
                </c:pt>
                <c:pt idx="192">
                  <c:v>5613000</c:v>
                </c:pt>
                <c:pt idx="193">
                  <c:v>1528975</c:v>
                </c:pt>
                <c:pt idx="194">
                  <c:v>1680000</c:v>
                </c:pt>
                <c:pt idx="195">
                  <c:v>2217600</c:v>
                </c:pt>
                <c:pt idx="196">
                  <c:v>2889600</c:v>
                </c:pt>
                <c:pt idx="198">
                  <c:v>4022600</c:v>
                </c:pt>
                <c:pt idx="199">
                  <c:v>8822016</c:v>
                </c:pt>
                <c:pt idx="200">
                  <c:v>2374400</c:v>
                </c:pt>
                <c:pt idx="201">
                  <c:v>2956800</c:v>
                </c:pt>
                <c:pt idx="202">
                  <c:v>2791325</c:v>
                </c:pt>
                <c:pt idx="203">
                  <c:v>3687325</c:v>
                </c:pt>
                <c:pt idx="204">
                  <c:v>3000875</c:v>
                </c:pt>
                <c:pt idx="205">
                  <c:v>3172125</c:v>
                </c:pt>
                <c:pt idx="206">
                  <c:v>10125085</c:v>
                </c:pt>
                <c:pt idx="207">
                  <c:v>2341195</c:v>
                </c:pt>
                <c:pt idx="208">
                  <c:v>3104925</c:v>
                </c:pt>
                <c:pt idx="209">
                  <c:v>2822400</c:v>
                </c:pt>
                <c:pt idx="210">
                  <c:v>3136000</c:v>
                </c:pt>
                <c:pt idx="211">
                  <c:v>2464000</c:v>
                </c:pt>
                <c:pt idx="212">
                  <c:v>2598400</c:v>
                </c:pt>
                <c:pt idx="213">
                  <c:v>7420672</c:v>
                </c:pt>
                <c:pt idx="214">
                  <c:v>1276800</c:v>
                </c:pt>
                <c:pt idx="215">
                  <c:v>2240000</c:v>
                </c:pt>
                <c:pt idx="216">
                  <c:v>1971200</c:v>
                </c:pt>
                <c:pt idx="217">
                  <c:v>1724800</c:v>
                </c:pt>
                <c:pt idx="218">
                  <c:v>1411200</c:v>
                </c:pt>
                <c:pt idx="219">
                  <c:v>716800</c:v>
                </c:pt>
                <c:pt idx="220">
                  <c:v>4171776</c:v>
                </c:pt>
                <c:pt idx="221">
                  <c:v>448000</c:v>
                </c:pt>
                <c:pt idx="222">
                  <c:v>1232000</c:v>
                </c:pt>
                <c:pt idx="223">
                  <c:v>1008000</c:v>
                </c:pt>
                <c:pt idx="224">
                  <c:v>1052800</c:v>
                </c:pt>
                <c:pt idx="225">
                  <c:v>560000</c:v>
                </c:pt>
                <c:pt idx="226">
                  <c:v>537600</c:v>
                </c:pt>
                <c:pt idx="227">
                  <c:v>1932672</c:v>
                </c:pt>
                <c:pt idx="228">
                  <c:v>403200</c:v>
                </c:pt>
                <c:pt idx="229">
                  <c:v>1254400</c:v>
                </c:pt>
                <c:pt idx="230">
                  <c:v>1097600</c:v>
                </c:pt>
                <c:pt idx="231">
                  <c:v>1030400</c:v>
                </c:pt>
                <c:pt idx="232">
                  <c:v>739200</c:v>
                </c:pt>
                <c:pt idx="233">
                  <c:v>784000</c:v>
                </c:pt>
                <c:pt idx="234">
                  <c:v>2822400</c:v>
                </c:pt>
                <c:pt idx="235">
                  <c:v>739200</c:v>
                </c:pt>
                <c:pt idx="236">
                  <c:v>1120000</c:v>
                </c:pt>
                <c:pt idx="237">
                  <c:v>918400</c:v>
                </c:pt>
                <c:pt idx="238">
                  <c:v>896000</c:v>
                </c:pt>
                <c:pt idx="239">
                  <c:v>1052800</c:v>
                </c:pt>
                <c:pt idx="240">
                  <c:v>425600</c:v>
                </c:pt>
                <c:pt idx="241">
                  <c:v>2062592</c:v>
                </c:pt>
                <c:pt idx="242">
                  <c:v>224000</c:v>
                </c:pt>
                <c:pt idx="243">
                  <c:v>179200</c:v>
                </c:pt>
                <c:pt idx="244">
                  <c:v>358400</c:v>
                </c:pt>
                <c:pt idx="245">
                  <c:v>224000</c:v>
                </c:pt>
                <c:pt idx="246">
                  <c:v>246400</c:v>
                </c:pt>
                <c:pt idx="247">
                  <c:v>313600</c:v>
                </c:pt>
                <c:pt idx="248">
                  <c:v>696192</c:v>
                </c:pt>
                <c:pt idx="249">
                  <c:v>134400</c:v>
                </c:pt>
                <c:pt idx="250">
                  <c:v>89600</c:v>
                </c:pt>
                <c:pt idx="251">
                  <c:v>67200</c:v>
                </c:pt>
                <c:pt idx="252">
                  <c:v>156800</c:v>
                </c:pt>
                <c:pt idx="253">
                  <c:v>134400</c:v>
                </c:pt>
                <c:pt idx="254">
                  <c:v>201600</c:v>
                </c:pt>
                <c:pt idx="255">
                  <c:v>250880</c:v>
                </c:pt>
                <c:pt idx="256">
                  <c:v>170000</c:v>
                </c:pt>
                <c:pt idx="257">
                  <c:v>224000</c:v>
                </c:pt>
                <c:pt idx="259">
                  <c:v>358400</c:v>
                </c:pt>
                <c:pt idx="260">
                  <c:v>44800</c:v>
                </c:pt>
                <c:pt idx="261">
                  <c:v>22400</c:v>
                </c:pt>
                <c:pt idx="262">
                  <c:v>380544</c:v>
                </c:pt>
                <c:pt idx="263">
                  <c:v>89600</c:v>
                </c:pt>
                <c:pt idx="264">
                  <c:v>134400</c:v>
                </c:pt>
                <c:pt idx="265">
                  <c:v>224000</c:v>
                </c:pt>
                <c:pt idx="266">
                  <c:v>112000</c:v>
                </c:pt>
                <c:pt idx="267">
                  <c:v>67200</c:v>
                </c:pt>
                <c:pt idx="269">
                  <c:v>200704</c:v>
                </c:pt>
              </c:numCache>
            </c:numRef>
          </c:val>
          <c:extLst>
            <c:ext xmlns:c16="http://schemas.microsoft.com/office/drawing/2014/chart" uri="{C3380CC4-5D6E-409C-BE32-E72D297353CC}">
              <c16:uniqueId val="{00000002-A027-2C4D-99EA-5A25CAF1CDD8}"/>
            </c:ext>
          </c:extLst>
        </c:ser>
        <c:ser>
          <c:idx val="6"/>
          <c:order val="16"/>
          <c:tx>
            <c:v>N. CAROLINA</c:v>
          </c:tx>
          <c:spPr>
            <a:solidFill>
              <a:srgbClr val="7030A0"/>
            </a:solidFill>
            <a:ln w="25400">
              <a:noFill/>
            </a:ln>
            <a:effectLst/>
          </c:spPr>
          <c:val>
            <c:numRef>
              <c:f>Historic!$T$2:$T$366</c:f>
              <c:numCache>
                <c:formatCode>_(* #,##0_);_(* \(#,##0\);_(* "-"??_);_(@_)</c:formatCode>
                <c:ptCount val="365"/>
                <c:pt idx="173">
                  <c:v>672000</c:v>
                </c:pt>
                <c:pt idx="174">
                  <c:v>672000</c:v>
                </c:pt>
                <c:pt idx="175">
                  <c:v>1097600</c:v>
                </c:pt>
                <c:pt idx="176">
                  <c:v>1467200</c:v>
                </c:pt>
                <c:pt idx="177">
                  <c:v>1377600</c:v>
                </c:pt>
                <c:pt idx="178">
                  <c:v>2002112</c:v>
                </c:pt>
                <c:pt idx="179">
                  <c:v>336000</c:v>
                </c:pt>
                <c:pt idx="180">
                  <c:v>739200</c:v>
                </c:pt>
                <c:pt idx="181">
                  <c:v>571200</c:v>
                </c:pt>
                <c:pt idx="182">
                  <c:v>772800</c:v>
                </c:pt>
                <c:pt idx="183">
                  <c:v>907200</c:v>
                </c:pt>
                <c:pt idx="184">
                  <c:v>1041600</c:v>
                </c:pt>
                <c:pt idx="185">
                  <c:v>2495808</c:v>
                </c:pt>
                <c:pt idx="186">
                  <c:v>2790800</c:v>
                </c:pt>
                <c:pt idx="187">
                  <c:v>1142400</c:v>
                </c:pt>
                <c:pt idx="188">
                  <c:v>1169600</c:v>
                </c:pt>
                <c:pt idx="189">
                  <c:v>1478400</c:v>
                </c:pt>
                <c:pt idx="190">
                  <c:v>940800</c:v>
                </c:pt>
                <c:pt idx="191">
                  <c:v>1590400</c:v>
                </c:pt>
                <c:pt idx="192">
                  <c:v>4121600</c:v>
                </c:pt>
                <c:pt idx="193">
                  <c:v>857700</c:v>
                </c:pt>
                <c:pt idx="194">
                  <c:v>3792100</c:v>
                </c:pt>
                <c:pt idx="195">
                  <c:v>3112875</c:v>
                </c:pt>
                <c:pt idx="196">
                  <c:v>4024050</c:v>
                </c:pt>
                <c:pt idx="197">
                  <c:v>5017600</c:v>
                </c:pt>
                <c:pt idx="198">
                  <c:v>2385600</c:v>
                </c:pt>
                <c:pt idx="199">
                  <c:v>8372672</c:v>
                </c:pt>
                <c:pt idx="200">
                  <c:v>1601600</c:v>
                </c:pt>
                <c:pt idx="201">
                  <c:v>3032000</c:v>
                </c:pt>
                <c:pt idx="202">
                  <c:v>3785600</c:v>
                </c:pt>
                <c:pt idx="203">
                  <c:v>3572075</c:v>
                </c:pt>
                <c:pt idx="204">
                  <c:v>2968000</c:v>
                </c:pt>
                <c:pt idx="205">
                  <c:v>2104800</c:v>
                </c:pt>
                <c:pt idx="206">
                  <c:v>8499600</c:v>
                </c:pt>
                <c:pt idx="207">
                  <c:v>1668000</c:v>
                </c:pt>
                <c:pt idx="208">
                  <c:v>2856000</c:v>
                </c:pt>
                <c:pt idx="209">
                  <c:v>2546075</c:v>
                </c:pt>
                <c:pt idx="210">
                  <c:v>2320200</c:v>
                </c:pt>
                <c:pt idx="211">
                  <c:v>2619350</c:v>
                </c:pt>
                <c:pt idx="212">
                  <c:v>2044900</c:v>
                </c:pt>
                <c:pt idx="213">
                  <c:v>6481195</c:v>
                </c:pt>
                <c:pt idx="214">
                  <c:v>918400</c:v>
                </c:pt>
                <c:pt idx="215">
                  <c:v>1664850</c:v>
                </c:pt>
                <c:pt idx="216">
                  <c:v>1754425</c:v>
                </c:pt>
                <c:pt idx="217">
                  <c:v>1485625</c:v>
                </c:pt>
                <c:pt idx="218">
                  <c:v>133675</c:v>
                </c:pt>
                <c:pt idx="219">
                  <c:v>1545600</c:v>
                </c:pt>
                <c:pt idx="220">
                  <c:v>3715200</c:v>
                </c:pt>
                <c:pt idx="221">
                  <c:v>470400</c:v>
                </c:pt>
                <c:pt idx="222">
                  <c:v>1492125</c:v>
                </c:pt>
                <c:pt idx="223">
                  <c:v>963200</c:v>
                </c:pt>
                <c:pt idx="224">
                  <c:v>1894400</c:v>
                </c:pt>
                <c:pt idx="225">
                  <c:v>1097600</c:v>
                </c:pt>
                <c:pt idx="226">
                  <c:v>1080100</c:v>
                </c:pt>
                <c:pt idx="227">
                  <c:v>3304619</c:v>
                </c:pt>
                <c:pt idx="228">
                  <c:v>604800</c:v>
                </c:pt>
                <c:pt idx="229">
                  <c:v>1014500</c:v>
                </c:pt>
                <c:pt idx="230">
                  <c:v>880100</c:v>
                </c:pt>
                <c:pt idx="231">
                  <c:v>828000</c:v>
                </c:pt>
                <c:pt idx="232">
                  <c:v>627200</c:v>
                </c:pt>
                <c:pt idx="233">
                  <c:v>693675</c:v>
                </c:pt>
                <c:pt idx="234">
                  <c:v>1875968</c:v>
                </c:pt>
                <c:pt idx="235">
                  <c:v>336000</c:v>
                </c:pt>
                <c:pt idx="236">
                  <c:v>459250</c:v>
                </c:pt>
                <c:pt idx="237">
                  <c:v>514475</c:v>
                </c:pt>
                <c:pt idx="238">
                  <c:v>339200</c:v>
                </c:pt>
                <c:pt idx="239">
                  <c:v>469675</c:v>
                </c:pt>
                <c:pt idx="240">
                  <c:v>336000</c:v>
                </c:pt>
                <c:pt idx="241">
                  <c:v>1092224</c:v>
                </c:pt>
                <c:pt idx="242">
                  <c:v>112000</c:v>
                </c:pt>
                <c:pt idx="243">
                  <c:v>380800</c:v>
                </c:pt>
                <c:pt idx="244">
                  <c:v>164025</c:v>
                </c:pt>
                <c:pt idx="245">
                  <c:v>276025</c:v>
                </c:pt>
                <c:pt idx="246">
                  <c:v>179200</c:v>
                </c:pt>
                <c:pt idx="247">
                  <c:v>201600</c:v>
                </c:pt>
                <c:pt idx="248">
                  <c:v>593152</c:v>
                </c:pt>
                <c:pt idx="249">
                  <c:v>44800</c:v>
                </c:pt>
                <c:pt idx="250">
                  <c:v>112000</c:v>
                </c:pt>
                <c:pt idx="251">
                  <c:v>156800</c:v>
                </c:pt>
                <c:pt idx="252">
                  <c:v>112000</c:v>
                </c:pt>
                <c:pt idx="253">
                  <c:v>156800</c:v>
                </c:pt>
                <c:pt idx="254">
                  <c:v>156800</c:v>
                </c:pt>
                <c:pt idx="255">
                  <c:v>384384</c:v>
                </c:pt>
                <c:pt idx="256">
                  <c:v>112000</c:v>
                </c:pt>
                <c:pt idx="257">
                  <c:v>224000</c:v>
                </c:pt>
                <c:pt idx="258">
                  <c:v>179200</c:v>
                </c:pt>
                <c:pt idx="259">
                  <c:v>224000</c:v>
                </c:pt>
                <c:pt idx="260">
                  <c:v>179200</c:v>
                </c:pt>
                <c:pt idx="261">
                  <c:v>201600</c:v>
                </c:pt>
                <c:pt idx="262">
                  <c:v>506240</c:v>
                </c:pt>
                <c:pt idx="263">
                  <c:v>22400</c:v>
                </c:pt>
                <c:pt idx="264">
                  <c:v>134400</c:v>
                </c:pt>
                <c:pt idx="265">
                  <c:v>67200</c:v>
                </c:pt>
                <c:pt idx="266">
                  <c:v>67200</c:v>
                </c:pt>
                <c:pt idx="267">
                  <c:v>156800</c:v>
                </c:pt>
                <c:pt idx="268">
                  <c:v>179200</c:v>
                </c:pt>
                <c:pt idx="269">
                  <c:v>230272</c:v>
                </c:pt>
                <c:pt idx="271">
                  <c:v>67200</c:v>
                </c:pt>
                <c:pt idx="273">
                  <c:v>89600</c:v>
                </c:pt>
                <c:pt idx="274">
                  <c:v>89600</c:v>
                </c:pt>
                <c:pt idx="276">
                  <c:v>78848</c:v>
                </c:pt>
              </c:numCache>
            </c:numRef>
          </c:val>
          <c:extLst>
            <c:ext xmlns:c16="http://schemas.microsoft.com/office/drawing/2014/chart" uri="{C3380CC4-5D6E-409C-BE32-E72D297353CC}">
              <c16:uniqueId val="{00000001-075F-E64F-AFFC-9758828F14D9}"/>
            </c:ext>
          </c:extLst>
        </c:ser>
        <c:ser>
          <c:idx val="17"/>
          <c:order val="17"/>
          <c:tx>
            <c:v>OKLAHOMA</c:v>
          </c:tx>
          <c:spPr>
            <a:solidFill>
              <a:srgbClr val="E93CED"/>
            </a:solidFill>
            <a:ln w="25400">
              <a:noFill/>
            </a:ln>
            <a:effectLst/>
          </c:spPr>
          <c:val>
            <c:numRef>
              <c:f>Historic!$U$2:$U$366</c:f>
              <c:numCache>
                <c:formatCode>_(* #,##0_);_(* \(#,##0\);_(* "-"??_);_(@_)</c:formatCode>
                <c:ptCount val="365"/>
                <c:pt idx="203">
                  <c:v>320000</c:v>
                </c:pt>
                <c:pt idx="204">
                  <c:v>200000</c:v>
                </c:pt>
                <c:pt idx="206">
                  <c:v>5873024</c:v>
                </c:pt>
                <c:pt idx="217">
                  <c:v>600000</c:v>
                </c:pt>
                <c:pt idx="218">
                  <c:v>320000</c:v>
                </c:pt>
                <c:pt idx="219">
                  <c:v>600000</c:v>
                </c:pt>
                <c:pt idx="220">
                  <c:v>803200</c:v>
                </c:pt>
                <c:pt idx="221">
                  <c:v>360000</c:v>
                </c:pt>
                <c:pt idx="222">
                  <c:v>400000</c:v>
                </c:pt>
                <c:pt idx="223">
                  <c:v>400000</c:v>
                </c:pt>
                <c:pt idx="224">
                  <c:v>400000</c:v>
                </c:pt>
                <c:pt idx="225">
                  <c:v>280000</c:v>
                </c:pt>
                <c:pt idx="226">
                  <c:v>320000</c:v>
                </c:pt>
                <c:pt idx="227">
                  <c:v>1166400</c:v>
                </c:pt>
                <c:pt idx="229">
                  <c:v>400000</c:v>
                </c:pt>
                <c:pt idx="230">
                  <c:v>480000</c:v>
                </c:pt>
                <c:pt idx="231">
                  <c:v>480000</c:v>
                </c:pt>
                <c:pt idx="232">
                  <c:v>400000</c:v>
                </c:pt>
                <c:pt idx="233">
                  <c:v>440000</c:v>
                </c:pt>
                <c:pt idx="234">
                  <c:v>1284800</c:v>
                </c:pt>
                <c:pt idx="235">
                  <c:v>280000</c:v>
                </c:pt>
                <c:pt idx="236">
                  <c:v>360000</c:v>
                </c:pt>
                <c:pt idx="237">
                  <c:v>280000</c:v>
                </c:pt>
                <c:pt idx="238">
                  <c:v>240000</c:v>
                </c:pt>
                <c:pt idx="239">
                  <c:v>320000</c:v>
                </c:pt>
                <c:pt idx="241">
                  <c:v>473600</c:v>
                </c:pt>
              </c:numCache>
            </c:numRef>
          </c:val>
          <c:extLst>
            <c:ext xmlns:c16="http://schemas.microsoft.com/office/drawing/2014/chart" uri="{C3380CC4-5D6E-409C-BE32-E72D297353CC}">
              <c16:uniqueId val="{00000002-075F-E64F-AFFC-9758828F14D9}"/>
            </c:ext>
          </c:extLst>
        </c:ser>
        <c:ser>
          <c:idx val="18"/>
          <c:order val="18"/>
          <c:tx>
            <c:v>PANAMA</c:v>
          </c:tx>
          <c:spPr>
            <a:solidFill>
              <a:schemeClr val="tx1">
                <a:lumMod val="75000"/>
                <a:lumOff val="25000"/>
              </a:schemeClr>
            </a:solidFill>
            <a:ln w="25400">
              <a:noFill/>
            </a:ln>
            <a:effectLst/>
          </c:spPr>
          <c:val>
            <c:numRef>
              <c:f>Historic!$V$2:$V$366</c:f>
              <c:numCache>
                <c:formatCode>_(* #,##0_);_(* \(#,##0\);_(* "-"??_);_(@_)</c:formatCode>
                <c:ptCount val="365"/>
                <c:pt idx="44">
                  <c:v>20724</c:v>
                </c:pt>
                <c:pt idx="56">
                  <c:v>27456</c:v>
                </c:pt>
                <c:pt idx="65">
                  <c:v>89166</c:v>
                </c:pt>
                <c:pt idx="72">
                  <c:v>87714</c:v>
                </c:pt>
                <c:pt idx="79">
                  <c:v>185170</c:v>
                </c:pt>
                <c:pt idx="83">
                  <c:v>6970</c:v>
                </c:pt>
                <c:pt idx="86">
                  <c:v>158822</c:v>
                </c:pt>
                <c:pt idx="91">
                  <c:v>54054</c:v>
                </c:pt>
                <c:pt idx="94">
                  <c:v>19532</c:v>
                </c:pt>
                <c:pt idx="98">
                  <c:v>21384</c:v>
                </c:pt>
                <c:pt idx="100">
                  <c:v>227858</c:v>
                </c:pt>
                <c:pt idx="110">
                  <c:v>46200</c:v>
                </c:pt>
                <c:pt idx="111">
                  <c:v>22176</c:v>
                </c:pt>
                <c:pt idx="113">
                  <c:v>108108</c:v>
                </c:pt>
                <c:pt idx="114">
                  <c:v>151866</c:v>
                </c:pt>
                <c:pt idx="121">
                  <c:v>12870</c:v>
                </c:pt>
              </c:numCache>
            </c:numRef>
          </c:val>
          <c:extLst>
            <c:ext xmlns:c16="http://schemas.microsoft.com/office/drawing/2014/chart" uri="{C3380CC4-5D6E-409C-BE32-E72D297353CC}">
              <c16:uniqueId val="{00000003-075F-E64F-AFFC-9758828F14D9}"/>
            </c:ext>
          </c:extLst>
        </c:ser>
        <c:ser>
          <c:idx val="19"/>
          <c:order val="19"/>
          <c:tx>
            <c:v>S. CAROLINA</c:v>
          </c:tx>
          <c:spPr>
            <a:solidFill>
              <a:srgbClr val="FF8376"/>
            </a:solidFill>
            <a:ln w="25400">
              <a:noFill/>
            </a:ln>
            <a:effectLst/>
          </c:spPr>
          <c:val>
            <c:numRef>
              <c:f>Historic!$W$2:$W$366</c:f>
              <c:numCache>
                <c:formatCode>_(* #,##0_);_(* \(#,##0\);_(* "-"??_);_(@_)</c:formatCode>
                <c:ptCount val="365"/>
                <c:pt idx="144">
                  <c:v>34000</c:v>
                </c:pt>
                <c:pt idx="145">
                  <c:v>204000</c:v>
                </c:pt>
                <c:pt idx="146">
                  <c:v>68000</c:v>
                </c:pt>
                <c:pt idx="147">
                  <c:v>204000</c:v>
                </c:pt>
                <c:pt idx="148">
                  <c:v>272000</c:v>
                </c:pt>
                <c:pt idx="149">
                  <c:v>204000</c:v>
                </c:pt>
                <c:pt idx="150">
                  <c:v>624400</c:v>
                </c:pt>
                <c:pt idx="161">
                  <c:v>201600</c:v>
                </c:pt>
                <c:pt idx="162">
                  <c:v>134400</c:v>
                </c:pt>
                <c:pt idx="164">
                  <c:v>443520</c:v>
                </c:pt>
                <c:pt idx="166">
                  <c:v>560000</c:v>
                </c:pt>
                <c:pt idx="167">
                  <c:v>940800</c:v>
                </c:pt>
                <c:pt idx="168">
                  <c:v>156800</c:v>
                </c:pt>
                <c:pt idx="169">
                  <c:v>1604400</c:v>
                </c:pt>
                <c:pt idx="170">
                  <c:v>1590400</c:v>
                </c:pt>
                <c:pt idx="171">
                  <c:v>3179008</c:v>
                </c:pt>
                <c:pt idx="172">
                  <c:v>716800</c:v>
                </c:pt>
                <c:pt idx="173">
                  <c:v>1232000</c:v>
                </c:pt>
                <c:pt idx="174">
                  <c:v>1344000</c:v>
                </c:pt>
                <c:pt idx="175">
                  <c:v>1747200</c:v>
                </c:pt>
                <c:pt idx="176">
                  <c:v>1590400</c:v>
                </c:pt>
                <c:pt idx="177">
                  <c:v>1881600</c:v>
                </c:pt>
                <c:pt idx="178">
                  <c:v>5651072</c:v>
                </c:pt>
                <c:pt idx="179">
                  <c:v>2128000</c:v>
                </c:pt>
                <c:pt idx="180">
                  <c:v>2508800</c:v>
                </c:pt>
                <c:pt idx="181">
                  <c:v>2396800</c:v>
                </c:pt>
                <c:pt idx="182">
                  <c:v>1971200</c:v>
                </c:pt>
                <c:pt idx="183">
                  <c:v>1008000</c:v>
                </c:pt>
                <c:pt idx="184">
                  <c:v>672000</c:v>
                </c:pt>
                <c:pt idx="185">
                  <c:v>5760384</c:v>
                </c:pt>
                <c:pt idx="186">
                  <c:v>537600</c:v>
                </c:pt>
                <c:pt idx="187">
                  <c:v>942400</c:v>
                </c:pt>
                <c:pt idx="188">
                  <c:v>1388800</c:v>
                </c:pt>
                <c:pt idx="189">
                  <c:v>963200</c:v>
                </c:pt>
                <c:pt idx="190">
                  <c:v>448000</c:v>
                </c:pt>
                <c:pt idx="191">
                  <c:v>649600</c:v>
                </c:pt>
                <c:pt idx="192">
                  <c:v>3679488</c:v>
                </c:pt>
                <c:pt idx="193">
                  <c:v>985600</c:v>
                </c:pt>
                <c:pt idx="194">
                  <c:v>560000</c:v>
                </c:pt>
                <c:pt idx="195">
                  <c:v>1523200</c:v>
                </c:pt>
                <c:pt idx="196">
                  <c:v>1254400</c:v>
                </c:pt>
                <c:pt idx="197">
                  <c:v>1008000</c:v>
                </c:pt>
                <c:pt idx="198">
                  <c:v>660800</c:v>
                </c:pt>
                <c:pt idx="199">
                  <c:v>2641856</c:v>
                </c:pt>
                <c:pt idx="200">
                  <c:v>257600</c:v>
                </c:pt>
                <c:pt idx="201">
                  <c:v>862400</c:v>
                </c:pt>
                <c:pt idx="202">
                  <c:v>604800</c:v>
                </c:pt>
                <c:pt idx="203">
                  <c:v>548800</c:v>
                </c:pt>
                <c:pt idx="204">
                  <c:v>660800</c:v>
                </c:pt>
                <c:pt idx="205">
                  <c:v>582400</c:v>
                </c:pt>
                <c:pt idx="206">
                  <c:v>1953280</c:v>
                </c:pt>
                <c:pt idx="207">
                  <c:v>212800</c:v>
                </c:pt>
                <c:pt idx="208">
                  <c:v>436800</c:v>
                </c:pt>
                <c:pt idx="209">
                  <c:v>358400</c:v>
                </c:pt>
                <c:pt idx="210">
                  <c:v>582400</c:v>
                </c:pt>
                <c:pt idx="211">
                  <c:v>380800</c:v>
                </c:pt>
                <c:pt idx="212">
                  <c:v>268800</c:v>
                </c:pt>
                <c:pt idx="213">
                  <c:v>923776</c:v>
                </c:pt>
                <c:pt idx="215">
                  <c:v>156800</c:v>
                </c:pt>
                <c:pt idx="216">
                  <c:v>179200</c:v>
                </c:pt>
                <c:pt idx="217">
                  <c:v>112000</c:v>
                </c:pt>
                <c:pt idx="218">
                  <c:v>134400</c:v>
                </c:pt>
                <c:pt idx="219">
                  <c:v>179200</c:v>
                </c:pt>
                <c:pt idx="220">
                  <c:v>273280</c:v>
                </c:pt>
                <c:pt idx="222">
                  <c:v>67200</c:v>
                </c:pt>
                <c:pt idx="223">
                  <c:v>112000</c:v>
                </c:pt>
                <c:pt idx="224">
                  <c:v>67200</c:v>
                </c:pt>
                <c:pt idx="225">
                  <c:v>156800</c:v>
                </c:pt>
                <c:pt idx="226">
                  <c:v>112000</c:v>
                </c:pt>
                <c:pt idx="227">
                  <c:v>312704</c:v>
                </c:pt>
                <c:pt idx="229">
                  <c:v>67200</c:v>
                </c:pt>
                <c:pt idx="230">
                  <c:v>22400</c:v>
                </c:pt>
                <c:pt idx="231">
                  <c:v>67200</c:v>
                </c:pt>
                <c:pt idx="232">
                  <c:v>67200</c:v>
                </c:pt>
                <c:pt idx="233">
                  <c:v>89600</c:v>
                </c:pt>
                <c:pt idx="234">
                  <c:v>129920</c:v>
                </c:pt>
                <c:pt idx="236">
                  <c:v>44800</c:v>
                </c:pt>
                <c:pt idx="237">
                  <c:v>67200</c:v>
                </c:pt>
                <c:pt idx="238">
                  <c:v>67200</c:v>
                </c:pt>
                <c:pt idx="239">
                  <c:v>67200</c:v>
                </c:pt>
                <c:pt idx="240">
                  <c:v>44800</c:v>
                </c:pt>
                <c:pt idx="241">
                  <c:v>122752</c:v>
                </c:pt>
                <c:pt idx="244">
                  <c:v>22400</c:v>
                </c:pt>
                <c:pt idx="245">
                  <c:v>67200</c:v>
                </c:pt>
                <c:pt idx="246">
                  <c:v>134400</c:v>
                </c:pt>
                <c:pt idx="247">
                  <c:v>112000</c:v>
                </c:pt>
                <c:pt idx="248">
                  <c:v>166656</c:v>
                </c:pt>
                <c:pt idx="250">
                  <c:v>44800</c:v>
                </c:pt>
                <c:pt idx="251">
                  <c:v>44800</c:v>
                </c:pt>
                <c:pt idx="252">
                  <c:v>112000</c:v>
                </c:pt>
                <c:pt idx="253">
                  <c:v>44800</c:v>
                </c:pt>
                <c:pt idx="254">
                  <c:v>112000</c:v>
                </c:pt>
                <c:pt idx="255">
                  <c:v>203392</c:v>
                </c:pt>
                <c:pt idx="257">
                  <c:v>67200</c:v>
                </c:pt>
                <c:pt idx="258">
                  <c:v>44800</c:v>
                </c:pt>
                <c:pt idx="259">
                  <c:v>67200</c:v>
                </c:pt>
                <c:pt idx="260">
                  <c:v>67200</c:v>
                </c:pt>
                <c:pt idx="261">
                  <c:v>44800</c:v>
                </c:pt>
                <c:pt idx="262">
                  <c:v>211456</c:v>
                </c:pt>
                <c:pt idx="264">
                  <c:v>67200</c:v>
                </c:pt>
                <c:pt idx="265">
                  <c:v>112000</c:v>
                </c:pt>
                <c:pt idx="266">
                  <c:v>156800</c:v>
                </c:pt>
                <c:pt idx="267">
                  <c:v>112000</c:v>
                </c:pt>
                <c:pt idx="268">
                  <c:v>89600</c:v>
                </c:pt>
                <c:pt idx="269">
                  <c:v>349440</c:v>
                </c:pt>
                <c:pt idx="271">
                  <c:v>89600</c:v>
                </c:pt>
                <c:pt idx="273">
                  <c:v>89600</c:v>
                </c:pt>
                <c:pt idx="274">
                  <c:v>89600</c:v>
                </c:pt>
                <c:pt idx="282">
                  <c:v>179200</c:v>
                </c:pt>
                <c:pt idx="283">
                  <c:v>205184</c:v>
                </c:pt>
                <c:pt idx="284">
                  <c:v>134400</c:v>
                </c:pt>
                <c:pt idx="285">
                  <c:v>134400</c:v>
                </c:pt>
                <c:pt idx="286">
                  <c:v>246400</c:v>
                </c:pt>
                <c:pt idx="287">
                  <c:v>134400</c:v>
                </c:pt>
                <c:pt idx="288">
                  <c:v>134400</c:v>
                </c:pt>
                <c:pt idx="289">
                  <c:v>134400</c:v>
                </c:pt>
                <c:pt idx="290">
                  <c:v>441728</c:v>
                </c:pt>
                <c:pt idx="292">
                  <c:v>156800</c:v>
                </c:pt>
                <c:pt idx="293">
                  <c:v>156800</c:v>
                </c:pt>
                <c:pt idx="294">
                  <c:v>134400</c:v>
                </c:pt>
                <c:pt idx="295">
                  <c:v>201600</c:v>
                </c:pt>
                <c:pt idx="296">
                  <c:v>134400</c:v>
                </c:pt>
                <c:pt idx="297">
                  <c:v>310016</c:v>
                </c:pt>
                <c:pt idx="299">
                  <c:v>67200</c:v>
                </c:pt>
                <c:pt idx="300">
                  <c:v>22400</c:v>
                </c:pt>
                <c:pt idx="301">
                  <c:v>44800</c:v>
                </c:pt>
                <c:pt idx="302">
                  <c:v>22400</c:v>
                </c:pt>
                <c:pt idx="303">
                  <c:v>44800</c:v>
                </c:pt>
                <c:pt idx="304">
                  <c:v>94080</c:v>
                </c:pt>
              </c:numCache>
            </c:numRef>
          </c:val>
          <c:extLst>
            <c:ext xmlns:c16="http://schemas.microsoft.com/office/drawing/2014/chart" uri="{C3380CC4-5D6E-409C-BE32-E72D297353CC}">
              <c16:uniqueId val="{00000004-075F-E64F-AFFC-9758828F14D9}"/>
            </c:ext>
          </c:extLst>
        </c:ser>
        <c:ser>
          <c:idx val="20"/>
          <c:order val="20"/>
          <c:tx>
            <c:v>TEXAS</c:v>
          </c:tx>
          <c:spPr>
            <a:solidFill>
              <a:srgbClr val="00EFE8"/>
            </a:solidFill>
            <a:ln w="25400">
              <a:noFill/>
            </a:ln>
            <a:effectLst/>
          </c:spPr>
          <c:val>
            <c:numRef>
              <c:f>Historic!$X$2:$X$366</c:f>
              <c:numCache>
                <c:formatCode>_(* #,##0_);_(* \(#,##0\);_(* "-"??_);_(@_)</c:formatCode>
                <c:ptCount val="365"/>
                <c:pt idx="138">
                  <c:v>2560000</c:v>
                </c:pt>
                <c:pt idx="139">
                  <c:v>2320000</c:v>
                </c:pt>
                <c:pt idx="140">
                  <c:v>3760000</c:v>
                </c:pt>
                <c:pt idx="141">
                  <c:v>4040000</c:v>
                </c:pt>
                <c:pt idx="142">
                  <c:v>3160000</c:v>
                </c:pt>
                <c:pt idx="143">
                  <c:v>9187200</c:v>
                </c:pt>
                <c:pt idx="144">
                  <c:v>2560000</c:v>
                </c:pt>
                <c:pt idx="145">
                  <c:v>2920000</c:v>
                </c:pt>
                <c:pt idx="146">
                  <c:v>3760000</c:v>
                </c:pt>
                <c:pt idx="147">
                  <c:v>3640000</c:v>
                </c:pt>
                <c:pt idx="148">
                  <c:v>4280000</c:v>
                </c:pt>
                <c:pt idx="149">
                  <c:v>3668000</c:v>
                </c:pt>
                <c:pt idx="150">
                  <c:v>11839360</c:v>
                </c:pt>
                <c:pt idx="151">
                  <c:v>3160000</c:v>
                </c:pt>
                <c:pt idx="152">
                  <c:v>5600000</c:v>
                </c:pt>
                <c:pt idx="153">
                  <c:v>5200000</c:v>
                </c:pt>
                <c:pt idx="154">
                  <c:v>4920000</c:v>
                </c:pt>
                <c:pt idx="155">
                  <c:v>7440000</c:v>
                </c:pt>
                <c:pt idx="156">
                  <c:v>4920000</c:v>
                </c:pt>
                <c:pt idx="157">
                  <c:v>14643200</c:v>
                </c:pt>
                <c:pt idx="158">
                  <c:v>3000000</c:v>
                </c:pt>
                <c:pt idx="159">
                  <c:v>4560000</c:v>
                </c:pt>
                <c:pt idx="160">
                  <c:v>8000000</c:v>
                </c:pt>
                <c:pt idx="161">
                  <c:v>4280000</c:v>
                </c:pt>
                <c:pt idx="163">
                  <c:v>6480000</c:v>
                </c:pt>
                <c:pt idx="164">
                  <c:v>14916800</c:v>
                </c:pt>
                <c:pt idx="165">
                  <c:v>3840000</c:v>
                </c:pt>
                <c:pt idx="166">
                  <c:v>8200000</c:v>
                </c:pt>
                <c:pt idx="167">
                  <c:v>7320000</c:v>
                </c:pt>
                <c:pt idx="168">
                  <c:v>6520000</c:v>
                </c:pt>
                <c:pt idx="169">
                  <c:v>6280000</c:v>
                </c:pt>
                <c:pt idx="170">
                  <c:v>5880000</c:v>
                </c:pt>
                <c:pt idx="171">
                  <c:v>17796800</c:v>
                </c:pt>
                <c:pt idx="172">
                  <c:v>2940000</c:v>
                </c:pt>
                <c:pt idx="173">
                  <c:v>5440000</c:v>
                </c:pt>
                <c:pt idx="174">
                  <c:v>7200000</c:v>
                </c:pt>
                <c:pt idx="175">
                  <c:v>5952000</c:v>
                </c:pt>
                <c:pt idx="176">
                  <c:v>3960000</c:v>
                </c:pt>
                <c:pt idx="177">
                  <c:v>5800000</c:v>
                </c:pt>
                <c:pt idx="178">
                  <c:v>15095040</c:v>
                </c:pt>
                <c:pt idx="179">
                  <c:v>4360000</c:v>
                </c:pt>
                <c:pt idx="180">
                  <c:v>6600000</c:v>
                </c:pt>
                <c:pt idx="181">
                  <c:v>6440000</c:v>
                </c:pt>
                <c:pt idx="182">
                  <c:v>7250000</c:v>
                </c:pt>
                <c:pt idx="184">
                  <c:v>1960000</c:v>
                </c:pt>
                <c:pt idx="185">
                  <c:v>14187200</c:v>
                </c:pt>
                <c:pt idx="186">
                  <c:v>1480000</c:v>
                </c:pt>
                <c:pt idx="187">
                  <c:v>3360000</c:v>
                </c:pt>
                <c:pt idx="188">
                  <c:v>2160000</c:v>
                </c:pt>
                <c:pt idx="189">
                  <c:v>2800000</c:v>
                </c:pt>
                <c:pt idx="190">
                  <c:v>2680000</c:v>
                </c:pt>
                <c:pt idx="191">
                  <c:v>2120000</c:v>
                </c:pt>
                <c:pt idx="192">
                  <c:v>7417600</c:v>
                </c:pt>
                <c:pt idx="193">
                  <c:v>1320000</c:v>
                </c:pt>
                <c:pt idx="194">
                  <c:v>1520000</c:v>
                </c:pt>
                <c:pt idx="195">
                  <c:v>1720000</c:v>
                </c:pt>
                <c:pt idx="196">
                  <c:v>1640000</c:v>
                </c:pt>
                <c:pt idx="197">
                  <c:v>2120000</c:v>
                </c:pt>
                <c:pt idx="198">
                  <c:v>2160000</c:v>
                </c:pt>
                <c:pt idx="199">
                  <c:v>5676800</c:v>
                </c:pt>
                <c:pt idx="200">
                  <c:v>1200000</c:v>
                </c:pt>
                <c:pt idx="201">
                  <c:v>2000000</c:v>
                </c:pt>
                <c:pt idx="202">
                  <c:v>2080000</c:v>
                </c:pt>
                <c:pt idx="203">
                  <c:v>1600000</c:v>
                </c:pt>
                <c:pt idx="204">
                  <c:v>1680000</c:v>
                </c:pt>
                <c:pt idx="205">
                  <c:v>1960000</c:v>
                </c:pt>
                <c:pt idx="206">
                  <c:v>5108800</c:v>
                </c:pt>
                <c:pt idx="207">
                  <c:v>1200000</c:v>
                </c:pt>
                <c:pt idx="208">
                  <c:v>1760000</c:v>
                </c:pt>
                <c:pt idx="209">
                  <c:v>1280000</c:v>
                </c:pt>
                <c:pt idx="210">
                  <c:v>1680000</c:v>
                </c:pt>
                <c:pt idx="211">
                  <c:v>1160000</c:v>
                </c:pt>
                <c:pt idx="212">
                  <c:v>1480000</c:v>
                </c:pt>
                <c:pt idx="213">
                  <c:v>4745600</c:v>
                </c:pt>
                <c:pt idx="214">
                  <c:v>800000</c:v>
                </c:pt>
                <c:pt idx="215">
                  <c:v>2680000</c:v>
                </c:pt>
                <c:pt idx="216">
                  <c:v>2520000</c:v>
                </c:pt>
                <c:pt idx="217">
                  <c:v>1520000</c:v>
                </c:pt>
                <c:pt idx="218">
                  <c:v>1360000</c:v>
                </c:pt>
                <c:pt idx="219">
                  <c:v>1680000</c:v>
                </c:pt>
                <c:pt idx="220">
                  <c:v>5808000</c:v>
                </c:pt>
                <c:pt idx="221">
                  <c:v>1040000</c:v>
                </c:pt>
                <c:pt idx="222">
                  <c:v>1560000</c:v>
                </c:pt>
                <c:pt idx="223">
                  <c:v>1760000</c:v>
                </c:pt>
                <c:pt idx="224">
                  <c:v>1600000</c:v>
                </c:pt>
                <c:pt idx="225">
                  <c:v>1080000</c:v>
                </c:pt>
                <c:pt idx="226">
                  <c:v>1280000</c:v>
                </c:pt>
                <c:pt idx="227">
                  <c:v>4140800</c:v>
                </c:pt>
                <c:pt idx="228">
                  <c:v>640000</c:v>
                </c:pt>
                <c:pt idx="229">
                  <c:v>2000000</c:v>
                </c:pt>
                <c:pt idx="230">
                  <c:v>1360000</c:v>
                </c:pt>
                <c:pt idx="231">
                  <c:v>1760000</c:v>
                </c:pt>
                <c:pt idx="232">
                  <c:v>1800000</c:v>
                </c:pt>
                <c:pt idx="233">
                  <c:v>1120000</c:v>
                </c:pt>
                <c:pt idx="234">
                  <c:v>4366400</c:v>
                </c:pt>
                <c:pt idx="235">
                  <c:v>1000000</c:v>
                </c:pt>
                <c:pt idx="236">
                  <c:v>1040000</c:v>
                </c:pt>
                <c:pt idx="237">
                  <c:v>1800000</c:v>
                </c:pt>
                <c:pt idx="238">
                  <c:v>1360000</c:v>
                </c:pt>
                <c:pt idx="239">
                  <c:v>1120000</c:v>
                </c:pt>
                <c:pt idx="240">
                  <c:v>1480000</c:v>
                </c:pt>
                <c:pt idx="241">
                  <c:v>3868800</c:v>
                </c:pt>
                <c:pt idx="242">
                  <c:v>600000</c:v>
                </c:pt>
                <c:pt idx="243">
                  <c:v>1040000</c:v>
                </c:pt>
                <c:pt idx="244">
                  <c:v>920000</c:v>
                </c:pt>
                <c:pt idx="245">
                  <c:v>960000</c:v>
                </c:pt>
                <c:pt idx="246">
                  <c:v>1000000</c:v>
                </c:pt>
                <c:pt idx="247">
                  <c:v>1760000</c:v>
                </c:pt>
                <c:pt idx="248">
                  <c:v>3646400</c:v>
                </c:pt>
                <c:pt idx="249">
                  <c:v>600000</c:v>
                </c:pt>
                <c:pt idx="250">
                  <c:v>1280000</c:v>
                </c:pt>
                <c:pt idx="251">
                  <c:v>1360000</c:v>
                </c:pt>
                <c:pt idx="252">
                  <c:v>1000000</c:v>
                </c:pt>
                <c:pt idx="253">
                  <c:v>1160000</c:v>
                </c:pt>
                <c:pt idx="254">
                  <c:v>800000</c:v>
                </c:pt>
                <c:pt idx="255">
                  <c:v>2987200</c:v>
                </c:pt>
                <c:pt idx="256">
                  <c:v>560000</c:v>
                </c:pt>
                <c:pt idx="257">
                  <c:v>1080000</c:v>
                </c:pt>
                <c:pt idx="258">
                  <c:v>1080000</c:v>
                </c:pt>
                <c:pt idx="259">
                  <c:v>640000</c:v>
                </c:pt>
                <c:pt idx="260">
                  <c:v>640000</c:v>
                </c:pt>
                <c:pt idx="261">
                  <c:v>600000</c:v>
                </c:pt>
                <c:pt idx="262">
                  <c:v>2211200</c:v>
                </c:pt>
                <c:pt idx="263">
                  <c:v>240000</c:v>
                </c:pt>
                <c:pt idx="264">
                  <c:v>480000</c:v>
                </c:pt>
                <c:pt idx="265">
                  <c:v>360000</c:v>
                </c:pt>
                <c:pt idx="266">
                  <c:v>440000</c:v>
                </c:pt>
                <c:pt idx="267">
                  <c:v>280000</c:v>
                </c:pt>
                <c:pt idx="268">
                  <c:v>120000</c:v>
                </c:pt>
                <c:pt idx="269">
                  <c:v>720000</c:v>
                </c:pt>
                <c:pt idx="271">
                  <c:v>160000</c:v>
                </c:pt>
                <c:pt idx="272">
                  <c:v>120000</c:v>
                </c:pt>
                <c:pt idx="276">
                  <c:v>175616</c:v>
                </c:pt>
              </c:numCache>
            </c:numRef>
          </c:val>
          <c:extLst>
            <c:ext xmlns:c16="http://schemas.microsoft.com/office/drawing/2014/chart" uri="{C3380CC4-5D6E-409C-BE32-E72D297353CC}">
              <c16:uniqueId val="{00000005-075F-E64F-AFFC-9758828F14D9}"/>
            </c:ext>
          </c:extLst>
        </c:ser>
        <c:ser>
          <c:idx val="21"/>
          <c:order val="21"/>
          <c:tx>
            <c:v>VIRGINIA</c:v>
          </c:tx>
          <c:spPr>
            <a:solidFill>
              <a:schemeClr val="accent2"/>
            </a:solidFill>
            <a:ln w="25400">
              <a:noFill/>
            </a:ln>
            <a:effectLst/>
          </c:spPr>
          <c:val>
            <c:numRef>
              <c:f>Historic!$Y$2:$Y$366</c:f>
              <c:numCache>
                <c:formatCode>_(* #,##0_);_(* \(#,##0\);_(* "-"??_);_(@_)</c:formatCode>
                <c:ptCount val="365"/>
                <c:pt idx="131">
                  <c:v>89600</c:v>
                </c:pt>
                <c:pt idx="132">
                  <c:v>89600</c:v>
                </c:pt>
                <c:pt idx="133">
                  <c:v>67200</c:v>
                </c:pt>
                <c:pt idx="134">
                  <c:v>44800</c:v>
                </c:pt>
                <c:pt idx="135">
                  <c:v>67200</c:v>
                </c:pt>
                <c:pt idx="136">
                  <c:v>144256</c:v>
                </c:pt>
                <c:pt idx="194">
                  <c:v>44800</c:v>
                </c:pt>
                <c:pt idx="199">
                  <c:v>14336</c:v>
                </c:pt>
                <c:pt idx="215">
                  <c:v>134400</c:v>
                </c:pt>
                <c:pt idx="216">
                  <c:v>179200</c:v>
                </c:pt>
                <c:pt idx="217">
                  <c:v>156800</c:v>
                </c:pt>
                <c:pt idx="218">
                  <c:v>67200</c:v>
                </c:pt>
                <c:pt idx="220">
                  <c:v>172032</c:v>
                </c:pt>
                <c:pt idx="223">
                  <c:v>112000</c:v>
                </c:pt>
                <c:pt idx="225">
                  <c:v>81600</c:v>
                </c:pt>
                <c:pt idx="226">
                  <c:v>156800</c:v>
                </c:pt>
                <c:pt idx="227">
                  <c:v>348672</c:v>
                </c:pt>
                <c:pt idx="228">
                  <c:v>268800</c:v>
                </c:pt>
                <c:pt idx="229">
                  <c:v>291200</c:v>
                </c:pt>
                <c:pt idx="230">
                  <c:v>313600</c:v>
                </c:pt>
                <c:pt idx="231">
                  <c:v>313600</c:v>
                </c:pt>
                <c:pt idx="232">
                  <c:v>313600</c:v>
                </c:pt>
                <c:pt idx="233">
                  <c:v>313600</c:v>
                </c:pt>
                <c:pt idx="234">
                  <c:v>908544</c:v>
                </c:pt>
                <c:pt idx="235">
                  <c:v>313600</c:v>
                </c:pt>
                <c:pt idx="236">
                  <c:v>380800</c:v>
                </c:pt>
                <c:pt idx="237">
                  <c:v>515200</c:v>
                </c:pt>
                <c:pt idx="238">
                  <c:v>313600</c:v>
                </c:pt>
                <c:pt idx="239">
                  <c:v>403200</c:v>
                </c:pt>
                <c:pt idx="240">
                  <c:v>313600</c:v>
                </c:pt>
                <c:pt idx="241">
                  <c:v>923776</c:v>
                </c:pt>
                <c:pt idx="242">
                  <c:v>179200</c:v>
                </c:pt>
                <c:pt idx="243">
                  <c:v>268800</c:v>
                </c:pt>
                <c:pt idx="244">
                  <c:v>224000</c:v>
                </c:pt>
                <c:pt idx="245">
                  <c:v>179200</c:v>
                </c:pt>
                <c:pt idx="246">
                  <c:v>201600</c:v>
                </c:pt>
                <c:pt idx="247">
                  <c:v>112000</c:v>
                </c:pt>
                <c:pt idx="248">
                  <c:v>520576</c:v>
                </c:pt>
                <c:pt idx="249">
                  <c:v>112000</c:v>
                </c:pt>
                <c:pt idx="250">
                  <c:v>112000</c:v>
                </c:pt>
                <c:pt idx="251">
                  <c:v>134400</c:v>
                </c:pt>
                <c:pt idx="252">
                  <c:v>134400</c:v>
                </c:pt>
                <c:pt idx="253">
                  <c:v>112000</c:v>
                </c:pt>
                <c:pt idx="255">
                  <c:v>193536</c:v>
                </c:pt>
                <c:pt idx="259">
                  <c:v>44800</c:v>
                </c:pt>
                <c:pt idx="260">
                  <c:v>22400</c:v>
                </c:pt>
                <c:pt idx="261">
                  <c:v>44800</c:v>
                </c:pt>
                <c:pt idx="262">
                  <c:v>35840</c:v>
                </c:pt>
              </c:numCache>
            </c:numRef>
          </c:val>
          <c:extLst>
            <c:ext xmlns:c16="http://schemas.microsoft.com/office/drawing/2014/chart" uri="{C3380CC4-5D6E-409C-BE32-E72D297353CC}">
              <c16:uniqueId val="{00000006-075F-E64F-AFFC-9758828F14D9}"/>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28"/>
        <c:tickMarkSkip val="28"/>
        <c:noMultiLvlLbl val="1"/>
      </c:catAx>
      <c:valAx>
        <c:axId val="1409444704"/>
        <c:scaling>
          <c:orientation val="minMax"/>
          <c:max val="8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6327419842122729"/>
          <c:y val="0.10452225962217364"/>
          <c:w val="0.29447985141559435"/>
          <c:h val="0.3226398270053687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Historic!$DC$2:$DC$366</c:f>
              <c:numCache>
                <c:formatCode>#,##0;[Red]#,##0</c:formatCode>
                <c:ptCount val="365"/>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-7856719.5999999996</c:v>
                </c:pt>
                <c:pt idx="81">
                  <c:v>-6979284.3999999994</c:v>
                </c:pt>
                <c:pt idx="82">
                  <c:v>-2089261.8000000007</c:v>
                </c:pt>
                <c:pt idx="83">
                  <c:v>8261713.6000000006</c:v>
                </c:pt>
                <c:pt idx="84">
                  <c:v>8360230.5999999996</c:v>
                </c:pt>
                <c:pt idx="85">
                  <c:v>6242949</c:v>
                </c:pt>
                <c:pt idx="86">
                  <c:v>1255979.2000000011</c:v>
                </c:pt>
                <c:pt idx="87">
                  <c:v>-7214406.8000000007</c:v>
                </c:pt>
                <c:pt idx="88">
                  <c:v>-9388384</c:v>
                </c:pt>
                <c:pt idx="89">
                  <c:v>7882982.8000000007</c:v>
                </c:pt>
                <c:pt idx="90">
                  <c:v>21503052.399999999</c:v>
                </c:pt>
                <c:pt idx="91">
                  <c:v>6954139.4000000004</c:v>
                </c:pt>
                <c:pt idx="92">
                  <c:v>4455393.4000000004</c:v>
                </c:pt>
                <c:pt idx="93">
                  <c:v>1463751.5999999996</c:v>
                </c:pt>
                <c:pt idx="94">
                  <c:v>-9548081.7999999989</c:v>
                </c:pt>
                <c:pt idx="95">
                  <c:v>-10711456.4</c:v>
                </c:pt>
                <c:pt idx="96">
                  <c:v>-2094245</c:v>
                </c:pt>
                <c:pt idx="97">
                  <c:v>1051793.5999999996</c:v>
                </c:pt>
                <c:pt idx="98">
                  <c:v>9034867.1999999993</c:v>
                </c:pt>
                <c:pt idx="99">
                  <c:v>-261384.59999999963</c:v>
                </c:pt>
                <c:pt idx="100">
                  <c:v>-2249574.1999999993</c:v>
                </c:pt>
                <c:pt idx="101">
                  <c:v>-7837385.8000000007</c:v>
                </c:pt>
                <c:pt idx="102">
                  <c:v>-12782282.800000001</c:v>
                </c:pt>
                <c:pt idx="103">
                  <c:v>2078547</c:v>
                </c:pt>
                <c:pt idx="104">
                  <c:v>1993123.4000000004</c:v>
                </c:pt>
                <c:pt idx="105">
                  <c:v>818844.19999999925</c:v>
                </c:pt>
                <c:pt idx="106">
                  <c:v>1998319</c:v>
                </c:pt>
                <c:pt idx="107">
                  <c:v>-2334490.9999999963</c:v>
                </c:pt>
                <c:pt idx="108">
                  <c:v>-2207322.799999997</c:v>
                </c:pt>
                <c:pt idx="109">
                  <c:v>-15923759.799999997</c:v>
                </c:pt>
                <c:pt idx="110">
                  <c:v>-2047050.6000000015</c:v>
                </c:pt>
                <c:pt idx="111">
                  <c:v>5402228.3999999985</c:v>
                </c:pt>
                <c:pt idx="112">
                  <c:v>6113325.3999999985</c:v>
                </c:pt>
                <c:pt idx="113">
                  <c:v>-2934524.799999997</c:v>
                </c:pt>
                <c:pt idx="114">
                  <c:v>353149.20000000298</c:v>
                </c:pt>
                <c:pt idx="115">
                  <c:v>-1590097</c:v>
                </c:pt>
                <c:pt idx="116">
                  <c:v>-16194411.199999999</c:v>
                </c:pt>
                <c:pt idx="117">
                  <c:v>2099591</c:v>
                </c:pt>
                <c:pt idx="118">
                  <c:v>2811799.1999999993</c:v>
                </c:pt>
                <c:pt idx="119">
                  <c:v>14918739</c:v>
                </c:pt>
                <c:pt idx="120">
                  <c:v>-1660866.6000000015</c:v>
                </c:pt>
                <c:pt idx="121">
                  <c:v>-5069997.200000003</c:v>
                </c:pt>
                <c:pt idx="122">
                  <c:v>2084502.3999999985</c:v>
                </c:pt>
                <c:pt idx="123">
                  <c:v>-19241774.600000001</c:v>
                </c:pt>
                <c:pt idx="124">
                  <c:v>1688766.799999997</c:v>
                </c:pt>
                <c:pt idx="125">
                  <c:v>1391788.799999997</c:v>
                </c:pt>
                <c:pt idx="126">
                  <c:v>7533358.799999997</c:v>
                </c:pt>
                <c:pt idx="127">
                  <c:v>-4874524</c:v>
                </c:pt>
                <c:pt idx="128">
                  <c:v>-958816.79999999702</c:v>
                </c:pt>
                <c:pt idx="129">
                  <c:v>8357678</c:v>
                </c:pt>
                <c:pt idx="130">
                  <c:v>-23322249.800000001</c:v>
                </c:pt>
                <c:pt idx="131">
                  <c:v>-1718858.3999999985</c:v>
                </c:pt>
                <c:pt idx="132">
                  <c:v>1980780.4000000022</c:v>
                </c:pt>
                <c:pt idx="133">
                  <c:v>12005227.200000003</c:v>
                </c:pt>
                <c:pt idx="134">
                  <c:v>-9047954</c:v>
                </c:pt>
                <c:pt idx="135">
                  <c:v>2604548.8000000007</c:v>
                </c:pt>
                <c:pt idx="136">
                  <c:v>7389651.400000006</c:v>
                </c:pt>
                <c:pt idx="137">
                  <c:v>-23141211.200000003</c:v>
                </c:pt>
                <c:pt idx="138">
                  <c:v>5261979.3999999985</c:v>
                </c:pt>
                <c:pt idx="139">
                  <c:v>5784048.200000003</c:v>
                </c:pt>
                <c:pt idx="140">
                  <c:v>16045882.600000001</c:v>
                </c:pt>
                <c:pt idx="141">
                  <c:v>3958674</c:v>
                </c:pt>
                <c:pt idx="142">
                  <c:v>1808345</c:v>
                </c:pt>
                <c:pt idx="143">
                  <c:v>19372326</c:v>
                </c:pt>
                <c:pt idx="144">
                  <c:v>-21114914.200000003</c:v>
                </c:pt>
                <c:pt idx="145">
                  <c:v>-20462476.800000001</c:v>
                </c:pt>
                <c:pt idx="146">
                  <c:v>20258082.600000001</c:v>
                </c:pt>
                <c:pt idx="147">
                  <c:v>-2274721</c:v>
                </c:pt>
                <c:pt idx="148">
                  <c:v>6887701</c:v>
                </c:pt>
                <c:pt idx="149">
                  <c:v>13518429.399999999</c:v>
                </c:pt>
                <c:pt idx="150">
                  <c:v>11255962</c:v>
                </c:pt>
                <c:pt idx="151">
                  <c:v>-31380067.799999997</c:v>
                </c:pt>
                <c:pt idx="152">
                  <c:v>-2145361.799999997</c:v>
                </c:pt>
                <c:pt idx="153">
                  <c:v>9305108</c:v>
                </c:pt>
                <c:pt idx="154">
                  <c:v>-4447673</c:v>
                </c:pt>
                <c:pt idx="155">
                  <c:v>14519879.799999997</c:v>
                </c:pt>
                <c:pt idx="156">
                  <c:v>-1218586.3999999985</c:v>
                </c:pt>
                <c:pt idx="157">
                  <c:v>23059590.600000001</c:v>
                </c:pt>
                <c:pt idx="158">
                  <c:v>-23413335.600000001</c:v>
                </c:pt>
                <c:pt idx="159">
                  <c:v>3468511.799999997</c:v>
                </c:pt>
                <c:pt idx="160">
                  <c:v>-3544823.6000000015</c:v>
                </c:pt>
                <c:pt idx="161">
                  <c:v>2298680.200000003</c:v>
                </c:pt>
                <c:pt idx="162">
                  <c:v>-3955830.6000000015</c:v>
                </c:pt>
                <c:pt idx="163">
                  <c:v>-6791984.3999999985</c:v>
                </c:pt>
                <c:pt idx="164">
                  <c:v>25238799.200000003</c:v>
                </c:pt>
                <c:pt idx="165">
                  <c:v>-27471288.200000003</c:v>
                </c:pt>
                <c:pt idx="166">
                  <c:v>-2597266.6000000015</c:v>
                </c:pt>
                <c:pt idx="167">
                  <c:v>-14076546.399999999</c:v>
                </c:pt>
                <c:pt idx="168">
                  <c:v>2166667.3999999985</c:v>
                </c:pt>
                <c:pt idx="169">
                  <c:v>-4207671.6000000015</c:v>
                </c:pt>
                <c:pt idx="170">
                  <c:v>338833</c:v>
                </c:pt>
                <c:pt idx="171">
                  <c:v>45177749.200000003</c:v>
                </c:pt>
                <c:pt idx="172">
                  <c:v>-32958064.200000003</c:v>
                </c:pt>
                <c:pt idx="173">
                  <c:v>-3927764.3999999985</c:v>
                </c:pt>
                <c:pt idx="174">
                  <c:v>-8449137.200000003</c:v>
                </c:pt>
                <c:pt idx="175">
                  <c:v>-3370709.200000003</c:v>
                </c:pt>
                <c:pt idx="176">
                  <c:v>-714012.39999999851</c:v>
                </c:pt>
                <c:pt idx="177">
                  <c:v>26563.39999999851</c:v>
                </c:pt>
                <c:pt idx="178">
                  <c:v>62908650.799999997</c:v>
                </c:pt>
                <c:pt idx="179">
                  <c:v>-41103298.200000003</c:v>
                </c:pt>
                <c:pt idx="180">
                  <c:v>8646364.8000000045</c:v>
                </c:pt>
                <c:pt idx="181">
                  <c:v>4179897.6000000015</c:v>
                </c:pt>
                <c:pt idx="182">
                  <c:v>16199788.200000003</c:v>
                </c:pt>
                <c:pt idx="183">
                  <c:v>2813813.799999997</c:v>
                </c:pt>
                <c:pt idx="184">
                  <c:v>-4592446.200000003</c:v>
                </c:pt>
                <c:pt idx="185">
                  <c:v>77057299.599999994</c:v>
                </c:pt>
                <c:pt idx="186">
                  <c:v>-19966425.799999997</c:v>
                </c:pt>
                <c:pt idx="187">
                  <c:v>7431542.8000000007</c:v>
                </c:pt>
                <c:pt idx="188">
                  <c:v>2565318.799999997</c:v>
                </c:pt>
                <c:pt idx="189">
                  <c:v>3309998.799999997</c:v>
                </c:pt>
                <c:pt idx="190">
                  <c:v>1229196.8000000007</c:v>
                </c:pt>
                <c:pt idx="191">
                  <c:v>3520600</c:v>
                </c:pt>
                <c:pt idx="192">
                  <c:v>52975466.799999997</c:v>
                </c:pt>
                <c:pt idx="193">
                  <c:v>-23121201.399999999</c:v>
                </c:pt>
                <c:pt idx="194">
                  <c:v>846424.40000000224</c:v>
                </c:pt>
                <c:pt idx="195">
                  <c:v>922988.19999999925</c:v>
                </c:pt>
                <c:pt idx="196">
                  <c:v>16761396.600000001</c:v>
                </c:pt>
                <c:pt idx="197">
                  <c:v>-5358625.6000000015</c:v>
                </c:pt>
                <c:pt idx="198">
                  <c:v>-1072191.8000000007</c:v>
                </c:pt>
                <c:pt idx="199">
                  <c:v>40158264.200000003</c:v>
                </c:pt>
                <c:pt idx="200">
                  <c:v>-20594660.599999998</c:v>
                </c:pt>
                <c:pt idx="201">
                  <c:v>-1603501</c:v>
                </c:pt>
                <c:pt idx="202">
                  <c:v>-3707511.1999999993</c:v>
                </c:pt>
                <c:pt idx="203">
                  <c:v>7149007.6000000015</c:v>
                </c:pt>
                <c:pt idx="204">
                  <c:v>16230141.800000001</c:v>
                </c:pt>
                <c:pt idx="205">
                  <c:v>-1450290</c:v>
                </c:pt>
                <c:pt idx="206">
                  <c:v>84508396.599999994</c:v>
                </c:pt>
                <c:pt idx="207">
                  <c:v>-21942782.599999998</c:v>
                </c:pt>
                <c:pt idx="208">
                  <c:v>-1030596</c:v>
                </c:pt>
                <c:pt idx="209">
                  <c:v>-9519249</c:v>
                </c:pt>
                <c:pt idx="210">
                  <c:v>978031.80000000075</c:v>
                </c:pt>
                <c:pt idx="211">
                  <c:v>-1636635.3999999985</c:v>
                </c:pt>
                <c:pt idx="212">
                  <c:v>-4420435.3999999985</c:v>
                </c:pt>
                <c:pt idx="213">
                  <c:v>26696717.399999999</c:v>
                </c:pt>
                <c:pt idx="214">
                  <c:v>-24800252</c:v>
                </c:pt>
                <c:pt idx="215">
                  <c:v>-7747464.5999999978</c:v>
                </c:pt>
                <c:pt idx="216">
                  <c:v>-6207747.3999999985</c:v>
                </c:pt>
                <c:pt idx="217">
                  <c:v>-2913078.3999999985</c:v>
                </c:pt>
                <c:pt idx="218">
                  <c:v>-3702826.8000000007</c:v>
                </c:pt>
                <c:pt idx="219">
                  <c:v>-7462904.6000000015</c:v>
                </c:pt>
                <c:pt idx="220">
                  <c:v>26449672.600000001</c:v>
                </c:pt>
                <c:pt idx="221">
                  <c:v>-23249326.800000004</c:v>
                </c:pt>
                <c:pt idx="222">
                  <c:v>-6322057</c:v>
                </c:pt>
                <c:pt idx="223">
                  <c:v>-9798817.5999999978</c:v>
                </c:pt>
                <c:pt idx="224">
                  <c:v>-1397020</c:v>
                </c:pt>
                <c:pt idx="225">
                  <c:v>-2770927.3999999985</c:v>
                </c:pt>
                <c:pt idx="226">
                  <c:v>-8258303.8000000007</c:v>
                </c:pt>
                <c:pt idx="227">
                  <c:v>20417933.399999999</c:v>
                </c:pt>
                <c:pt idx="228">
                  <c:v>-21493602.600000001</c:v>
                </c:pt>
                <c:pt idx="229">
                  <c:v>-7259113</c:v>
                </c:pt>
                <c:pt idx="230">
                  <c:v>-10359121.599999998</c:v>
                </c:pt>
                <c:pt idx="231">
                  <c:v>-3564370.1999999993</c:v>
                </c:pt>
                <c:pt idx="232">
                  <c:v>-8105507</c:v>
                </c:pt>
                <c:pt idx="233">
                  <c:v>-9751391.3999999985</c:v>
                </c:pt>
                <c:pt idx="234">
                  <c:v>12843520.199999999</c:v>
                </c:pt>
                <c:pt idx="235">
                  <c:v>-19633029</c:v>
                </c:pt>
                <c:pt idx="236">
                  <c:v>-9642254.200000003</c:v>
                </c:pt>
                <c:pt idx="237">
                  <c:v>-12180665.599999998</c:v>
                </c:pt>
                <c:pt idx="238">
                  <c:v>-10404489.600000001</c:v>
                </c:pt>
                <c:pt idx="239">
                  <c:v>-10122976.600000001</c:v>
                </c:pt>
                <c:pt idx="240">
                  <c:v>-14123678</c:v>
                </c:pt>
                <c:pt idx="241">
                  <c:v>11638677.199999999</c:v>
                </c:pt>
                <c:pt idx="242">
                  <c:v>-22977219.600000001</c:v>
                </c:pt>
                <c:pt idx="243">
                  <c:v>-16777040.600000001</c:v>
                </c:pt>
                <c:pt idx="244">
                  <c:v>-10024807</c:v>
                </c:pt>
                <c:pt idx="245">
                  <c:v>-7134108.8000000007</c:v>
                </c:pt>
                <c:pt idx="246">
                  <c:v>-5878082.2000000011</c:v>
                </c:pt>
                <c:pt idx="247">
                  <c:v>-6096675.7999999989</c:v>
                </c:pt>
                <c:pt idx="248">
                  <c:v>7836048</c:v>
                </c:pt>
                <c:pt idx="249">
                  <c:v>-13490732.199999999</c:v>
                </c:pt>
                <c:pt idx="250">
                  <c:v>-7452685.7999999989</c:v>
                </c:pt>
                <c:pt idx="251">
                  <c:v>-5548334.5999999996</c:v>
                </c:pt>
                <c:pt idx="252">
                  <c:v>-4306589</c:v>
                </c:pt>
                <c:pt idx="253">
                  <c:v>-3799672</c:v>
                </c:pt>
                <c:pt idx="254">
                  <c:v>-5122261.8000000007</c:v>
                </c:pt>
                <c:pt idx="255">
                  <c:v>3843708.4000000004</c:v>
                </c:pt>
                <c:pt idx="256">
                  <c:v>-11567153.199999999</c:v>
                </c:pt>
                <c:pt idx="257">
                  <c:v>-1211537.3999999985</c:v>
                </c:pt>
                <c:pt idx="258">
                  <c:v>-2324535.8000000007</c:v>
                </c:pt>
                <c:pt idx="259">
                  <c:v>1162335.3999999985</c:v>
                </c:pt>
                <c:pt idx="260">
                  <c:v>-3368844.8000000007</c:v>
                </c:pt>
                <c:pt idx="261">
                  <c:v>-4384735.4000000004</c:v>
                </c:pt>
                <c:pt idx="262">
                  <c:v>7092939.8000000007</c:v>
                </c:pt>
                <c:pt idx="263">
                  <c:v>-10375569</c:v>
                </c:pt>
                <c:pt idx="264">
                  <c:v>-2402156</c:v>
                </c:pt>
                <c:pt idx="265">
                  <c:v>-467574.80000000075</c:v>
                </c:pt>
                <c:pt idx="266">
                  <c:v>-584260.60000000056</c:v>
                </c:pt>
                <c:pt idx="267">
                  <c:v>-2091489.5999999996</c:v>
                </c:pt>
                <c:pt idx="268">
                  <c:v>-2444725.1999999993</c:v>
                </c:pt>
                <c:pt idx="269">
                  <c:v>4421900</c:v>
                </c:pt>
                <c:pt idx="270">
                  <c:v>-7350479.7999999998</c:v>
                </c:pt>
                <c:pt idx="271">
                  <c:v>-66469.199999999255</c:v>
                </c:pt>
                <c:pt idx="272">
                  <c:v>-1209021.7999999998</c:v>
                </c:pt>
                <c:pt idx="273">
                  <c:v>254939</c:v>
                </c:pt>
                <c:pt idx="274">
                  <c:v>-2374172.8000000007</c:v>
                </c:pt>
                <c:pt idx="275">
                  <c:v>-3095937.1999999993</c:v>
                </c:pt>
                <c:pt idx="276">
                  <c:v>1657961.5999999996</c:v>
                </c:pt>
                <c:pt idx="277">
                  <c:v>-6512145.7999999998</c:v>
                </c:pt>
                <c:pt idx="278">
                  <c:v>-2144908</c:v>
                </c:pt>
                <c:pt idx="279">
                  <c:v>-3150663.2</c:v>
                </c:pt>
                <c:pt idx="280">
                  <c:v>1221545.5999999996</c:v>
                </c:pt>
                <c:pt idx="281">
                  <c:v>-4260676.8</c:v>
                </c:pt>
                <c:pt idx="282">
                  <c:v>-3083485.8</c:v>
                </c:pt>
                <c:pt idx="283">
                  <c:v>3345886.5999999996</c:v>
                </c:pt>
                <c:pt idx="284">
                  <c:v>-6550852.4000000004</c:v>
                </c:pt>
                <c:pt idx="285">
                  <c:v>-5923349.7999999998</c:v>
                </c:pt>
                <c:pt idx="286">
                  <c:v>-1867275.7999999998</c:v>
                </c:pt>
                <c:pt idx="287">
                  <c:v>3548992.8</c:v>
                </c:pt>
                <c:pt idx="288">
                  <c:v>-3375753.2</c:v>
                </c:pt>
                <c:pt idx="289">
                  <c:v>-2699382.4000000004</c:v>
                </c:pt>
                <c:pt idx="290">
                  <c:v>-4222657.5999999996</c:v>
                </c:pt>
                <c:pt idx="291">
                  <c:v>-8219844.5999999996</c:v>
                </c:pt>
                <c:pt idx="292">
                  <c:v>-3070842</c:v>
                </c:pt>
                <c:pt idx="293">
                  <c:v>784187</c:v>
                </c:pt>
                <c:pt idx="294">
                  <c:v>-1129104.3999999994</c:v>
                </c:pt>
                <c:pt idx="295">
                  <c:v>689380.60000000056</c:v>
                </c:pt>
                <c:pt idx="296">
                  <c:v>-2340336.4000000004</c:v>
                </c:pt>
                <c:pt idx="297">
                  <c:v>-8058115</c:v>
                </c:pt>
                <c:pt idx="298">
                  <c:v>-7836704.7999999998</c:v>
                </c:pt>
                <c:pt idx="299">
                  <c:v>-1964441.7999999998</c:v>
                </c:pt>
                <c:pt idx="300">
                  <c:v>-305870</c:v>
                </c:pt>
                <c:pt idx="301">
                  <c:v>4831961</c:v>
                </c:pt>
                <c:pt idx="302">
                  <c:v>-1985443.4000000004</c:v>
                </c:pt>
                <c:pt idx="303">
                  <c:v>2511599.8000000007</c:v>
                </c:pt>
                <c:pt idx="304">
                  <c:v>-8202299</c:v>
                </c:pt>
                <c:pt idx="305">
                  <c:v>-6182868.5999999996</c:v>
                </c:pt>
                <c:pt idx="306">
                  <c:v>1210753.2000000002</c:v>
                </c:pt>
                <c:pt idx="307">
                  <c:v>121810.19999999925</c:v>
                </c:pt>
                <c:pt idx="308">
                  <c:v>5031674.5999999996</c:v>
                </c:pt>
                <c:pt idx="309">
                  <c:v>516031.79999999981</c:v>
                </c:pt>
                <c:pt idx="310">
                  <c:v>-852586</c:v>
                </c:pt>
                <c:pt idx="311">
                  <c:v>-6377705</c:v>
                </c:pt>
                <c:pt idx="312">
                  <c:v>-5354012</c:v>
                </c:pt>
                <c:pt idx="313">
                  <c:v>4836247.8</c:v>
                </c:pt>
                <c:pt idx="314">
                  <c:v>-1306047.8</c:v>
                </c:pt>
                <c:pt idx="315">
                  <c:v>3849643.6</c:v>
                </c:pt>
                <c:pt idx="316">
                  <c:v>1828713.7999999998</c:v>
                </c:pt>
                <c:pt idx="317">
                  <c:v>409482.20000000019</c:v>
                </c:pt>
                <c:pt idx="318">
                  <c:v>-4360854.8</c:v>
                </c:pt>
                <c:pt idx="319">
                  <c:v>-4384579</c:v>
                </c:pt>
                <c:pt idx="320">
                  <c:v>-1631206</c:v>
                </c:pt>
                <c:pt idx="321">
                  <c:v>4972411</c:v>
                </c:pt>
                <c:pt idx="322">
                  <c:v>5322959.4000000004</c:v>
                </c:pt>
                <c:pt idx="323">
                  <c:v>2901056.6</c:v>
                </c:pt>
                <c:pt idx="324">
                  <c:v>2771429.4000000004</c:v>
                </c:pt>
                <c:pt idx="325">
                  <c:v>-5307245.5999999996</c:v>
                </c:pt>
                <c:pt idx="326">
                  <c:v>-3732701.5999999996</c:v>
                </c:pt>
                <c:pt idx="327">
                  <c:v>3014820.4</c:v>
                </c:pt>
                <c:pt idx="328">
                  <c:v>2099579</c:v>
                </c:pt>
                <c:pt idx="329">
                  <c:v>4579917</c:v>
                </c:pt>
                <c:pt idx="330">
                  <c:v>-2595855.6</c:v>
                </c:pt>
                <c:pt idx="331">
                  <c:v>1595333.7999999998</c:v>
                </c:pt>
                <c:pt idx="332">
                  <c:v>-3756416.5999999996</c:v>
                </c:pt>
                <c:pt idx="333">
                  <c:v>-4600091.8</c:v>
                </c:pt>
                <c:pt idx="334">
                  <c:v>1604351.2000000002</c:v>
                </c:pt>
                <c:pt idx="335">
                  <c:v>1049446</c:v>
                </c:pt>
                <c:pt idx="336">
                  <c:v>5821797.5999999996</c:v>
                </c:pt>
                <c:pt idx="337">
                  <c:v>3306408.6</c:v>
                </c:pt>
                <c:pt idx="338">
                  <c:v>169747.79999999981</c:v>
                </c:pt>
                <c:pt idx="339">
                  <c:v>-4235431.5999999996</c:v>
                </c:pt>
                <c:pt idx="340">
                  <c:v>-5033386</c:v>
                </c:pt>
                <c:pt idx="341">
                  <c:v>4225687.4000000004</c:v>
                </c:pt>
                <c:pt idx="342">
                  <c:v>7260648.8000000007</c:v>
                </c:pt>
                <c:pt idx="343">
                  <c:v>8636571</c:v>
                </c:pt>
                <c:pt idx="344">
                  <c:v>3702596.8</c:v>
                </c:pt>
                <c:pt idx="345">
                  <c:v>-508007.79999999981</c:v>
                </c:pt>
                <c:pt idx="346">
                  <c:v>-4978196.2</c:v>
                </c:pt>
                <c:pt idx="347">
                  <c:v>-5459401</c:v>
                </c:pt>
                <c:pt idx="348">
                  <c:v>3266669</c:v>
                </c:pt>
                <c:pt idx="349">
                  <c:v>4030698.8</c:v>
                </c:pt>
                <c:pt idx="350">
                  <c:v>5107806.2</c:v>
                </c:pt>
                <c:pt idx="351">
                  <c:v>3154627.6</c:v>
                </c:pt>
                <c:pt idx="352">
                  <c:v>125071</c:v>
                </c:pt>
                <c:pt idx="353">
                  <c:v>-4267877.4000000004</c:v>
                </c:pt>
                <c:pt idx="354">
                  <c:v>-5613108.2000000002</c:v>
                </c:pt>
                <c:pt idx="355">
                  <c:v>3723672.8</c:v>
                </c:pt>
                <c:pt idx="356">
                  <c:v>5572315.3999999994</c:v>
                </c:pt>
                <c:pt idx="357">
                  <c:v>6376913.7999999998</c:v>
                </c:pt>
                <c:pt idx="358">
                  <c:v>0</c:v>
                </c:pt>
                <c:pt idx="359">
                  <c:v>2993093.8</c:v>
                </c:pt>
                <c:pt idx="360">
                  <c:v>-5890633.1999999993</c:v>
                </c:pt>
                <c:pt idx="361">
                  <c:v>-5707494.4000000004</c:v>
                </c:pt>
                <c:pt idx="362">
                  <c:v>1811093.7999999998</c:v>
                </c:pt>
                <c:pt idx="363">
                  <c:v>2599696.7999999998</c:v>
                </c:pt>
                <c:pt idx="364">
                  <c:v>3043989</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Historic!$DD$2:$DD$366</c:f>
              <c:numCache>
                <c:formatCode>#,##0;[Red]#,##0</c:formatCode>
                <c:ptCount val="365"/>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98559899.799999997</c:v>
                </c:pt>
                <c:pt idx="81">
                  <c:v>91580615.399999991</c:v>
                </c:pt>
                <c:pt idx="82">
                  <c:v>89491353.599999994</c:v>
                </c:pt>
                <c:pt idx="83">
                  <c:v>97753067.199999988</c:v>
                </c:pt>
                <c:pt idx="84">
                  <c:v>106113297.79999998</c:v>
                </c:pt>
                <c:pt idx="85">
                  <c:v>112356246.79999998</c:v>
                </c:pt>
                <c:pt idx="86">
                  <c:v>113612225.99999999</c:v>
                </c:pt>
                <c:pt idx="87">
                  <c:v>106397819.19999999</c:v>
                </c:pt>
                <c:pt idx="88">
                  <c:v>97009435.199999988</c:v>
                </c:pt>
                <c:pt idx="89">
                  <c:v>104892417.99999999</c:v>
                </c:pt>
                <c:pt idx="90">
                  <c:v>126395470.39999998</c:v>
                </c:pt>
                <c:pt idx="91">
                  <c:v>133349609.79999998</c:v>
                </c:pt>
                <c:pt idx="92">
                  <c:v>137805003.19999999</c:v>
                </c:pt>
                <c:pt idx="93">
                  <c:v>139268754.79999998</c:v>
                </c:pt>
                <c:pt idx="94">
                  <c:v>129720672.99999999</c:v>
                </c:pt>
                <c:pt idx="95">
                  <c:v>119009216.59999998</c:v>
                </c:pt>
                <c:pt idx="96">
                  <c:v>116914971.59999998</c:v>
                </c:pt>
                <c:pt idx="97">
                  <c:v>117966765.19999997</c:v>
                </c:pt>
                <c:pt idx="98">
                  <c:v>127001632.39999998</c:v>
                </c:pt>
                <c:pt idx="99">
                  <c:v>126740247.79999998</c:v>
                </c:pt>
                <c:pt idx="100">
                  <c:v>124490673.59999998</c:v>
                </c:pt>
                <c:pt idx="101">
                  <c:v>116653287.79999998</c:v>
                </c:pt>
                <c:pt idx="102">
                  <c:v>103871004.99999999</c:v>
                </c:pt>
                <c:pt idx="103">
                  <c:v>105949551.99999999</c:v>
                </c:pt>
                <c:pt idx="104">
                  <c:v>107942675.39999999</c:v>
                </c:pt>
                <c:pt idx="105">
                  <c:v>108761519.59999999</c:v>
                </c:pt>
                <c:pt idx="106">
                  <c:v>110759838.59999999</c:v>
                </c:pt>
                <c:pt idx="107">
                  <c:v>108425347.59999999</c:v>
                </c:pt>
                <c:pt idx="108">
                  <c:v>106218024.8</c:v>
                </c:pt>
                <c:pt idx="109">
                  <c:v>90294265</c:v>
                </c:pt>
                <c:pt idx="110">
                  <c:v>88247214.400000006</c:v>
                </c:pt>
                <c:pt idx="111">
                  <c:v>93649442.800000012</c:v>
                </c:pt>
                <c:pt idx="112">
                  <c:v>99762768.200000018</c:v>
                </c:pt>
                <c:pt idx="113">
                  <c:v>96828243.400000021</c:v>
                </c:pt>
                <c:pt idx="114">
                  <c:v>97181392.600000024</c:v>
                </c:pt>
                <c:pt idx="115">
                  <c:v>95591295.600000024</c:v>
                </c:pt>
                <c:pt idx="116">
                  <c:v>79396884.400000021</c:v>
                </c:pt>
                <c:pt idx="117">
                  <c:v>81496475.400000021</c:v>
                </c:pt>
                <c:pt idx="118">
                  <c:v>84308274.600000024</c:v>
                </c:pt>
                <c:pt idx="119">
                  <c:v>99227013.600000024</c:v>
                </c:pt>
                <c:pt idx="120">
                  <c:v>97566147.00000003</c:v>
                </c:pt>
                <c:pt idx="121">
                  <c:v>92496149.800000027</c:v>
                </c:pt>
                <c:pt idx="122">
                  <c:v>94580652.200000018</c:v>
                </c:pt>
                <c:pt idx="123">
                  <c:v>75338877.600000024</c:v>
                </c:pt>
                <c:pt idx="124">
                  <c:v>77027644.400000021</c:v>
                </c:pt>
                <c:pt idx="125">
                  <c:v>78419433.200000018</c:v>
                </c:pt>
                <c:pt idx="126">
                  <c:v>85952792.000000015</c:v>
                </c:pt>
                <c:pt idx="127">
                  <c:v>81078268.000000015</c:v>
                </c:pt>
                <c:pt idx="128">
                  <c:v>80119451.200000018</c:v>
                </c:pt>
                <c:pt idx="129">
                  <c:v>88477129.200000018</c:v>
                </c:pt>
                <c:pt idx="130">
                  <c:v>65154879.400000021</c:v>
                </c:pt>
                <c:pt idx="131">
                  <c:v>63436021.000000022</c:v>
                </c:pt>
                <c:pt idx="132">
                  <c:v>65416801.400000021</c:v>
                </c:pt>
                <c:pt idx="133">
                  <c:v>77422028.600000024</c:v>
                </c:pt>
                <c:pt idx="134">
                  <c:v>68374074.600000024</c:v>
                </c:pt>
                <c:pt idx="135">
                  <c:v>70978623.400000021</c:v>
                </c:pt>
                <c:pt idx="136">
                  <c:v>78368274.800000027</c:v>
                </c:pt>
                <c:pt idx="137">
                  <c:v>55227063.600000024</c:v>
                </c:pt>
                <c:pt idx="138">
                  <c:v>60489043.000000022</c:v>
                </c:pt>
                <c:pt idx="139">
                  <c:v>66273091.200000025</c:v>
                </c:pt>
                <c:pt idx="140">
                  <c:v>82318973.800000027</c:v>
                </c:pt>
                <c:pt idx="141">
                  <c:v>86277647.800000027</c:v>
                </c:pt>
                <c:pt idx="142">
                  <c:v>88085992.800000027</c:v>
                </c:pt>
                <c:pt idx="143">
                  <c:v>107458318.80000003</c:v>
                </c:pt>
                <c:pt idx="144">
                  <c:v>86343404.600000024</c:v>
                </c:pt>
                <c:pt idx="145">
                  <c:v>65880927.800000027</c:v>
                </c:pt>
                <c:pt idx="146">
                  <c:v>86139010.400000036</c:v>
                </c:pt>
                <c:pt idx="147">
                  <c:v>83864289.400000036</c:v>
                </c:pt>
                <c:pt idx="148">
                  <c:v>90751990.400000036</c:v>
                </c:pt>
                <c:pt idx="149">
                  <c:v>104270419.80000004</c:v>
                </c:pt>
                <c:pt idx="150">
                  <c:v>115526381.80000004</c:v>
                </c:pt>
                <c:pt idx="151">
                  <c:v>84146314.000000045</c:v>
                </c:pt>
                <c:pt idx="152">
                  <c:v>82000952.200000048</c:v>
                </c:pt>
                <c:pt idx="153">
                  <c:v>91306060.200000048</c:v>
                </c:pt>
                <c:pt idx="154">
                  <c:v>86858387.200000048</c:v>
                </c:pt>
                <c:pt idx="155">
                  <c:v>101378267.00000004</c:v>
                </c:pt>
                <c:pt idx="156">
                  <c:v>100159680.60000005</c:v>
                </c:pt>
                <c:pt idx="157">
                  <c:v>123219271.20000005</c:v>
                </c:pt>
                <c:pt idx="158">
                  <c:v>99805935.600000054</c:v>
                </c:pt>
                <c:pt idx="159">
                  <c:v>103274447.40000005</c:v>
                </c:pt>
                <c:pt idx="160">
                  <c:v>99729623.800000042</c:v>
                </c:pt>
                <c:pt idx="161">
                  <c:v>102028304.00000004</c:v>
                </c:pt>
                <c:pt idx="162">
                  <c:v>98072473.400000036</c:v>
                </c:pt>
                <c:pt idx="163">
                  <c:v>91280489.00000003</c:v>
                </c:pt>
                <c:pt idx="164">
                  <c:v>116519288.20000003</c:v>
                </c:pt>
                <c:pt idx="165">
                  <c:v>89048000.00000003</c:v>
                </c:pt>
                <c:pt idx="166">
                  <c:v>86450733.400000036</c:v>
                </c:pt>
                <c:pt idx="167">
                  <c:v>72374187.00000003</c:v>
                </c:pt>
                <c:pt idx="168">
                  <c:v>74540854.400000036</c:v>
                </c:pt>
                <c:pt idx="169">
                  <c:v>70333182.800000042</c:v>
                </c:pt>
                <c:pt idx="170">
                  <c:v>70672015.800000042</c:v>
                </c:pt>
                <c:pt idx="171">
                  <c:v>115849765.00000004</c:v>
                </c:pt>
                <c:pt idx="172">
                  <c:v>82891700.800000042</c:v>
                </c:pt>
                <c:pt idx="173">
                  <c:v>78963936.400000036</c:v>
                </c:pt>
                <c:pt idx="174">
                  <c:v>70514799.200000033</c:v>
                </c:pt>
                <c:pt idx="175">
                  <c:v>67144090.00000003</c:v>
                </c:pt>
                <c:pt idx="176">
                  <c:v>66430077.600000031</c:v>
                </c:pt>
                <c:pt idx="177">
                  <c:v>66456641.00000003</c:v>
                </c:pt>
                <c:pt idx="178">
                  <c:v>129365291.80000003</c:v>
                </c:pt>
                <c:pt idx="179">
                  <c:v>88261993.600000024</c:v>
                </c:pt>
                <c:pt idx="180">
                  <c:v>96908358.400000036</c:v>
                </c:pt>
                <c:pt idx="181">
                  <c:v>101088256.00000003</c:v>
                </c:pt>
                <c:pt idx="182">
                  <c:v>117288044.20000003</c:v>
                </c:pt>
                <c:pt idx="183">
                  <c:v>120101858.00000003</c:v>
                </c:pt>
                <c:pt idx="184">
                  <c:v>115509411.80000003</c:v>
                </c:pt>
                <c:pt idx="185">
                  <c:v>192566711.40000004</c:v>
                </c:pt>
                <c:pt idx="186">
                  <c:v>172600285.60000002</c:v>
                </c:pt>
                <c:pt idx="187">
                  <c:v>180031828.40000004</c:v>
                </c:pt>
                <c:pt idx="188">
                  <c:v>182597147.20000005</c:v>
                </c:pt>
                <c:pt idx="189">
                  <c:v>185907146.00000006</c:v>
                </c:pt>
                <c:pt idx="190">
                  <c:v>187136342.80000007</c:v>
                </c:pt>
                <c:pt idx="191">
                  <c:v>190656942.80000007</c:v>
                </c:pt>
                <c:pt idx="192">
                  <c:v>243632409.60000008</c:v>
                </c:pt>
                <c:pt idx="193">
                  <c:v>220511208.20000008</c:v>
                </c:pt>
                <c:pt idx="194">
                  <c:v>221357632.60000008</c:v>
                </c:pt>
                <c:pt idx="195">
                  <c:v>222280620.80000007</c:v>
                </c:pt>
                <c:pt idx="196">
                  <c:v>239042017.40000007</c:v>
                </c:pt>
                <c:pt idx="197">
                  <c:v>233683391.80000007</c:v>
                </c:pt>
                <c:pt idx="198">
                  <c:v>232611200.00000006</c:v>
                </c:pt>
                <c:pt idx="199">
                  <c:v>272769464.20000005</c:v>
                </c:pt>
                <c:pt idx="200">
                  <c:v>252174803.60000005</c:v>
                </c:pt>
                <c:pt idx="201">
                  <c:v>250571302.60000005</c:v>
                </c:pt>
                <c:pt idx="202">
                  <c:v>246863791.40000007</c:v>
                </c:pt>
                <c:pt idx="203">
                  <c:v>254012799.00000006</c:v>
                </c:pt>
                <c:pt idx="204">
                  <c:v>270242940.80000007</c:v>
                </c:pt>
                <c:pt idx="205">
                  <c:v>268792650.80000007</c:v>
                </c:pt>
                <c:pt idx="206">
                  <c:v>353301047.4000001</c:v>
                </c:pt>
                <c:pt idx="207">
                  <c:v>331358264.80000007</c:v>
                </c:pt>
                <c:pt idx="208">
                  <c:v>330327668.80000007</c:v>
                </c:pt>
                <c:pt idx="209">
                  <c:v>320808419.80000007</c:v>
                </c:pt>
                <c:pt idx="210">
                  <c:v>321786451.60000008</c:v>
                </c:pt>
                <c:pt idx="211">
                  <c:v>320149816.20000011</c:v>
                </c:pt>
                <c:pt idx="212">
                  <c:v>315729380.80000013</c:v>
                </c:pt>
                <c:pt idx="213">
                  <c:v>342426098.20000011</c:v>
                </c:pt>
                <c:pt idx="214">
                  <c:v>317625846.20000011</c:v>
                </c:pt>
                <c:pt idx="215">
                  <c:v>309878381.60000008</c:v>
                </c:pt>
                <c:pt idx="216">
                  <c:v>303670634.20000011</c:v>
                </c:pt>
                <c:pt idx="217">
                  <c:v>300757555.80000013</c:v>
                </c:pt>
                <c:pt idx="218">
                  <c:v>297054729.00000012</c:v>
                </c:pt>
                <c:pt idx="219">
                  <c:v>289591824.4000001</c:v>
                </c:pt>
                <c:pt idx="220">
                  <c:v>316041497.00000012</c:v>
                </c:pt>
                <c:pt idx="221">
                  <c:v>292792170.20000011</c:v>
                </c:pt>
                <c:pt idx="222">
                  <c:v>286470113.20000011</c:v>
                </c:pt>
                <c:pt idx="223">
                  <c:v>276671295.60000008</c:v>
                </c:pt>
                <c:pt idx="224">
                  <c:v>275274275.60000008</c:v>
                </c:pt>
                <c:pt idx="225">
                  <c:v>272503348.20000011</c:v>
                </c:pt>
                <c:pt idx="226">
                  <c:v>264245044.4000001</c:v>
                </c:pt>
                <c:pt idx="227">
                  <c:v>284662977.80000007</c:v>
                </c:pt>
                <c:pt idx="228">
                  <c:v>263169375.20000008</c:v>
                </c:pt>
                <c:pt idx="229">
                  <c:v>255910262.20000008</c:v>
                </c:pt>
                <c:pt idx="230">
                  <c:v>245551140.60000008</c:v>
                </c:pt>
                <c:pt idx="231">
                  <c:v>241986770.4000001</c:v>
                </c:pt>
                <c:pt idx="232">
                  <c:v>233881263.4000001</c:v>
                </c:pt>
                <c:pt idx="233">
                  <c:v>224129872.00000009</c:v>
                </c:pt>
                <c:pt idx="234">
                  <c:v>236973392.20000008</c:v>
                </c:pt>
                <c:pt idx="235">
                  <c:v>217340363.20000008</c:v>
                </c:pt>
                <c:pt idx="236">
                  <c:v>207698109.00000006</c:v>
                </c:pt>
                <c:pt idx="237">
                  <c:v>195517443.40000007</c:v>
                </c:pt>
                <c:pt idx="238">
                  <c:v>185112953.80000007</c:v>
                </c:pt>
                <c:pt idx="239">
                  <c:v>174989977.20000008</c:v>
                </c:pt>
                <c:pt idx="240">
                  <c:v>160866299.20000008</c:v>
                </c:pt>
                <c:pt idx="241">
                  <c:v>172504976.40000007</c:v>
                </c:pt>
                <c:pt idx="242">
                  <c:v>149527756.80000007</c:v>
                </c:pt>
                <c:pt idx="243">
                  <c:v>132750716.20000008</c:v>
                </c:pt>
                <c:pt idx="244">
                  <c:v>122725909.20000008</c:v>
                </c:pt>
                <c:pt idx="245">
                  <c:v>115591800.40000008</c:v>
                </c:pt>
                <c:pt idx="246">
                  <c:v>109713718.20000008</c:v>
                </c:pt>
                <c:pt idx="247">
                  <c:v>103617042.40000008</c:v>
                </c:pt>
                <c:pt idx="248">
                  <c:v>111453090.40000008</c:v>
                </c:pt>
                <c:pt idx="249">
                  <c:v>97962358.200000077</c:v>
                </c:pt>
                <c:pt idx="250">
                  <c:v>90509672.40000008</c:v>
                </c:pt>
                <c:pt idx="251">
                  <c:v>84961337.800000086</c:v>
                </c:pt>
                <c:pt idx="252">
                  <c:v>80654748.800000086</c:v>
                </c:pt>
                <c:pt idx="253">
                  <c:v>76855076.800000086</c:v>
                </c:pt>
                <c:pt idx="254">
                  <c:v>71732815.000000089</c:v>
                </c:pt>
                <c:pt idx="255">
                  <c:v>75576523.400000095</c:v>
                </c:pt>
                <c:pt idx="256">
                  <c:v>64009370.200000092</c:v>
                </c:pt>
                <c:pt idx="257">
                  <c:v>62797832.800000094</c:v>
                </c:pt>
                <c:pt idx="258">
                  <c:v>60473297.000000089</c:v>
                </c:pt>
                <c:pt idx="259">
                  <c:v>61635632.400000088</c:v>
                </c:pt>
                <c:pt idx="260">
                  <c:v>58266787.600000083</c:v>
                </c:pt>
                <c:pt idx="261">
                  <c:v>53882052.200000085</c:v>
                </c:pt>
                <c:pt idx="262">
                  <c:v>60974992.000000089</c:v>
                </c:pt>
                <c:pt idx="263">
                  <c:v>50599423.000000089</c:v>
                </c:pt>
                <c:pt idx="264">
                  <c:v>48197267.000000089</c:v>
                </c:pt>
                <c:pt idx="265">
                  <c:v>47729692.200000092</c:v>
                </c:pt>
                <c:pt idx="266">
                  <c:v>47145431.600000091</c:v>
                </c:pt>
                <c:pt idx="267">
                  <c:v>45053942.000000089</c:v>
                </c:pt>
                <c:pt idx="268">
                  <c:v>42609216.800000086</c:v>
                </c:pt>
                <c:pt idx="269">
                  <c:v>47031116.800000086</c:v>
                </c:pt>
                <c:pt idx="270">
                  <c:v>39680637.000000089</c:v>
                </c:pt>
                <c:pt idx="271">
                  <c:v>39614167.800000086</c:v>
                </c:pt>
                <c:pt idx="272">
                  <c:v>38405146.000000089</c:v>
                </c:pt>
                <c:pt idx="273">
                  <c:v>38660085.000000089</c:v>
                </c:pt>
                <c:pt idx="274">
                  <c:v>36285912.200000092</c:v>
                </c:pt>
                <c:pt idx="275">
                  <c:v>33189975.000000093</c:v>
                </c:pt>
                <c:pt idx="276">
                  <c:v>34847936.600000091</c:v>
                </c:pt>
                <c:pt idx="277">
                  <c:v>28335790.80000009</c:v>
                </c:pt>
                <c:pt idx="278">
                  <c:v>26190882.80000009</c:v>
                </c:pt>
                <c:pt idx="279">
                  <c:v>23040219.600000091</c:v>
                </c:pt>
                <c:pt idx="280">
                  <c:v>24261765.200000092</c:v>
                </c:pt>
                <c:pt idx="281">
                  <c:v>20001088.400000092</c:v>
                </c:pt>
                <c:pt idx="282">
                  <c:v>16917602.600000091</c:v>
                </c:pt>
                <c:pt idx="283">
                  <c:v>20263489.200000092</c:v>
                </c:pt>
                <c:pt idx="284">
                  <c:v>13712636.800000092</c:v>
                </c:pt>
                <c:pt idx="285">
                  <c:v>7789287.0000000922</c:v>
                </c:pt>
                <c:pt idx="286">
                  <c:v>5922011.2000000924</c:v>
                </c:pt>
                <c:pt idx="287">
                  <c:v>9471004.0000000931</c:v>
                </c:pt>
                <c:pt idx="288">
                  <c:v>6095250.8000000929</c:v>
                </c:pt>
                <c:pt idx="289">
                  <c:v>3395868.4000000926</c:v>
                </c:pt>
                <c:pt idx="290">
                  <c:v>-826789.19999990705</c:v>
                </c:pt>
                <c:pt idx="291">
                  <c:v>-9046633.7999999076</c:v>
                </c:pt>
                <c:pt idx="292">
                  <c:v>-12117475.799999908</c:v>
                </c:pt>
                <c:pt idx="293">
                  <c:v>-11333288.799999908</c:v>
                </c:pt>
                <c:pt idx="294">
                  <c:v>-12462393.199999906</c:v>
                </c:pt>
                <c:pt idx="295">
                  <c:v>-11773012.599999905</c:v>
                </c:pt>
                <c:pt idx="296">
                  <c:v>-14113348.999999905</c:v>
                </c:pt>
                <c:pt idx="297">
                  <c:v>-22171463.999999903</c:v>
                </c:pt>
                <c:pt idx="298">
                  <c:v>-30008168.799999904</c:v>
                </c:pt>
                <c:pt idx="299">
                  <c:v>-31972610.599999905</c:v>
                </c:pt>
                <c:pt idx="300">
                  <c:v>-32278480.599999905</c:v>
                </c:pt>
                <c:pt idx="301">
                  <c:v>-27446519.599999905</c:v>
                </c:pt>
                <c:pt idx="302">
                  <c:v>-29431962.999999903</c:v>
                </c:pt>
                <c:pt idx="303">
                  <c:v>-26920363.199999902</c:v>
                </c:pt>
                <c:pt idx="304">
                  <c:v>-35122662.199999899</c:v>
                </c:pt>
                <c:pt idx="305">
                  <c:v>-41305530.7999999</c:v>
                </c:pt>
                <c:pt idx="306">
                  <c:v>-40094777.599999897</c:v>
                </c:pt>
                <c:pt idx="307">
                  <c:v>-39972967.399999902</c:v>
                </c:pt>
                <c:pt idx="308">
                  <c:v>-34941292.7999999</c:v>
                </c:pt>
                <c:pt idx="309">
                  <c:v>-34425260.999999903</c:v>
                </c:pt>
                <c:pt idx="310">
                  <c:v>-35277846.999999903</c:v>
                </c:pt>
                <c:pt idx="311">
                  <c:v>-41655551.999999903</c:v>
                </c:pt>
                <c:pt idx="312">
                  <c:v>-47009563.999999903</c:v>
                </c:pt>
                <c:pt idx="313">
                  <c:v>-42173316.199999906</c:v>
                </c:pt>
                <c:pt idx="314">
                  <c:v>-43479363.999999903</c:v>
                </c:pt>
                <c:pt idx="315">
                  <c:v>-39629720.399999902</c:v>
                </c:pt>
                <c:pt idx="316">
                  <c:v>-37801006.599999905</c:v>
                </c:pt>
                <c:pt idx="317">
                  <c:v>-37391524.399999902</c:v>
                </c:pt>
                <c:pt idx="318">
                  <c:v>-41752379.199999899</c:v>
                </c:pt>
                <c:pt idx="319">
                  <c:v>-46136958.199999899</c:v>
                </c:pt>
                <c:pt idx="320">
                  <c:v>-47768164.199999899</c:v>
                </c:pt>
                <c:pt idx="321">
                  <c:v>-42795753.199999899</c:v>
                </c:pt>
                <c:pt idx="322">
                  <c:v>-37472793.7999999</c:v>
                </c:pt>
                <c:pt idx="323">
                  <c:v>-34571737.199999899</c:v>
                </c:pt>
                <c:pt idx="324">
                  <c:v>-31800307.7999999</c:v>
                </c:pt>
                <c:pt idx="325">
                  <c:v>-37107553.399999902</c:v>
                </c:pt>
                <c:pt idx="326">
                  <c:v>-40840254.999999903</c:v>
                </c:pt>
                <c:pt idx="327">
                  <c:v>-37825434.599999905</c:v>
                </c:pt>
                <c:pt idx="328">
                  <c:v>-35725855.599999905</c:v>
                </c:pt>
                <c:pt idx="329">
                  <c:v>-31145938.599999905</c:v>
                </c:pt>
                <c:pt idx="330">
                  <c:v>-33741794.199999906</c:v>
                </c:pt>
                <c:pt idx="331">
                  <c:v>-32146460.399999905</c:v>
                </c:pt>
                <c:pt idx="332">
                  <c:v>-35902876.999999903</c:v>
                </c:pt>
                <c:pt idx="333">
                  <c:v>-40502968.7999999</c:v>
                </c:pt>
                <c:pt idx="334">
                  <c:v>-38898617.599999897</c:v>
                </c:pt>
                <c:pt idx="335">
                  <c:v>-37849171.599999897</c:v>
                </c:pt>
                <c:pt idx="336">
                  <c:v>-32027373.999999896</c:v>
                </c:pt>
                <c:pt idx="337">
                  <c:v>-28720965.399999894</c:v>
                </c:pt>
                <c:pt idx="338">
                  <c:v>-28551217.599999893</c:v>
                </c:pt>
                <c:pt idx="339">
                  <c:v>-32786649.199999891</c:v>
                </c:pt>
                <c:pt idx="340">
                  <c:v>-37820035.199999891</c:v>
                </c:pt>
                <c:pt idx="341">
                  <c:v>-33594347.799999893</c:v>
                </c:pt>
                <c:pt idx="342">
                  <c:v>-26333698.999999892</c:v>
                </c:pt>
                <c:pt idx="343">
                  <c:v>-17697127.999999892</c:v>
                </c:pt>
                <c:pt idx="344">
                  <c:v>-13994531.199999891</c:v>
                </c:pt>
                <c:pt idx="345">
                  <c:v>-14502538.999999892</c:v>
                </c:pt>
                <c:pt idx="346">
                  <c:v>-19480735.199999891</c:v>
                </c:pt>
                <c:pt idx="347">
                  <c:v>-24940136.199999891</c:v>
                </c:pt>
                <c:pt idx="348">
                  <c:v>-21673467.199999891</c:v>
                </c:pt>
                <c:pt idx="349">
                  <c:v>-17642768.39999989</c:v>
                </c:pt>
                <c:pt idx="350">
                  <c:v>-12534962.199999891</c:v>
                </c:pt>
                <c:pt idx="351">
                  <c:v>-9380334.5999998916</c:v>
                </c:pt>
                <c:pt idx="352">
                  <c:v>-9255263.5999998916</c:v>
                </c:pt>
                <c:pt idx="353">
                  <c:v>-13523140.999999892</c:v>
                </c:pt>
                <c:pt idx="354">
                  <c:v>-19136249.199999891</c:v>
                </c:pt>
                <c:pt idx="355">
                  <c:v>-15412576.39999989</c:v>
                </c:pt>
                <c:pt idx="356">
                  <c:v>-9840260.999999892</c:v>
                </c:pt>
                <c:pt idx="357">
                  <c:v>-3463347.1999998922</c:v>
                </c:pt>
                <c:pt idx="358">
                  <c:v>-3463347.1999998922</c:v>
                </c:pt>
                <c:pt idx="359">
                  <c:v>-470253.39999989234</c:v>
                </c:pt>
                <c:pt idx="360">
                  <c:v>-6360886.5999998916</c:v>
                </c:pt>
                <c:pt idx="361">
                  <c:v>-12068380.999999892</c:v>
                </c:pt>
                <c:pt idx="362">
                  <c:v>-10257287.199999891</c:v>
                </c:pt>
                <c:pt idx="363">
                  <c:v>-7657590.3999998914</c:v>
                </c:pt>
                <c:pt idx="364">
                  <c:v>-4613601.3999998914</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21"/>
        <c:minorUnit val="21"/>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500000000"/>
          <c:min val="-50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1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a:t>
            </a:r>
          </a:p>
        </c:rich>
      </c:tx>
      <c:layout>
        <c:manualLayout>
          <c:xMode val="edge"/>
          <c:yMode val="edge"/>
          <c:x val="0.19310785705862957"/>
          <c:y val="1.412355399340046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9525">
              <a:solidFill>
                <a:srgbClr val="C0000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Historic!$CF$2:$CF$366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-213988</c:v>
                </c:pt>
                <c:pt idx="148">
                  <c:v>-1204052</c:v>
                </c:pt>
                <c:pt idx="149">
                  <c:v>-377365.39999999991</c:v>
                </c:pt>
                <c:pt idx="150">
                  <c:v>-161491</c:v>
                </c:pt>
                <c:pt idx="151">
                  <c:v>-1755700</c:v>
                </c:pt>
                <c:pt idx="152">
                  <c:v>-1004514</c:v>
                </c:pt>
                <c:pt idx="153">
                  <c:v>-3308769</c:v>
                </c:pt>
                <c:pt idx="154">
                  <c:v>-1941767</c:v>
                </c:pt>
                <c:pt idx="155">
                  <c:v>-1077464</c:v>
                </c:pt>
                <c:pt idx="156">
                  <c:v>-1929326</c:v>
                </c:pt>
                <c:pt idx="157">
                  <c:v>-104431</c:v>
                </c:pt>
                <c:pt idx="158">
                  <c:v>-3282546</c:v>
                </c:pt>
                <c:pt idx="159">
                  <c:v>302839</c:v>
                </c:pt>
                <c:pt idx="160">
                  <c:v>-2272879</c:v>
                </c:pt>
                <c:pt idx="161">
                  <c:v>884080</c:v>
                </c:pt>
                <c:pt idx="162">
                  <c:v>3182208</c:v>
                </c:pt>
                <c:pt idx="163">
                  <c:v>-53160</c:v>
                </c:pt>
                <c:pt idx="164">
                  <c:v>5411020</c:v>
                </c:pt>
                <c:pt idx="165">
                  <c:v>-4366169</c:v>
                </c:pt>
                <c:pt idx="166">
                  <c:v>-327780</c:v>
                </c:pt>
                <c:pt idx="167">
                  <c:v>-155372</c:v>
                </c:pt>
                <c:pt idx="168">
                  <c:v>-617414</c:v>
                </c:pt>
                <c:pt idx="169">
                  <c:v>3253345</c:v>
                </c:pt>
                <c:pt idx="170">
                  <c:v>702514</c:v>
                </c:pt>
                <c:pt idx="171">
                  <c:v>9230332</c:v>
                </c:pt>
                <c:pt idx="172">
                  <c:v>-4900108</c:v>
                </c:pt>
                <c:pt idx="173">
                  <c:v>3434262</c:v>
                </c:pt>
                <c:pt idx="174">
                  <c:v>1589815</c:v>
                </c:pt>
                <c:pt idx="175">
                  <c:v>1488254</c:v>
                </c:pt>
                <c:pt idx="176">
                  <c:v>4020716</c:v>
                </c:pt>
                <c:pt idx="177">
                  <c:v>3853143</c:v>
                </c:pt>
                <c:pt idx="178">
                  <c:v>17775821</c:v>
                </c:pt>
                <c:pt idx="179">
                  <c:v>-4833713</c:v>
                </c:pt>
                <c:pt idx="180">
                  <c:v>6858070</c:v>
                </c:pt>
                <c:pt idx="181">
                  <c:v>5197669</c:v>
                </c:pt>
                <c:pt idx="182">
                  <c:v>5686553</c:v>
                </c:pt>
                <c:pt idx="183">
                  <c:v>5280738</c:v>
                </c:pt>
                <c:pt idx="184">
                  <c:v>395584</c:v>
                </c:pt>
                <c:pt idx="185">
                  <c:v>15821235</c:v>
                </c:pt>
                <c:pt idx="186">
                  <c:v>-2189857</c:v>
                </c:pt>
                <c:pt idx="187">
                  <c:v>6205091</c:v>
                </c:pt>
                <c:pt idx="188">
                  <c:v>4937791</c:v>
                </c:pt>
                <c:pt idx="189">
                  <c:v>4143290</c:v>
                </c:pt>
                <c:pt idx="190">
                  <c:v>4853675</c:v>
                </c:pt>
                <c:pt idx="191">
                  <c:v>5695145</c:v>
                </c:pt>
                <c:pt idx="192">
                  <c:v>15014874</c:v>
                </c:pt>
                <c:pt idx="193">
                  <c:v>-1605490</c:v>
                </c:pt>
                <c:pt idx="194">
                  <c:v>5445756</c:v>
                </c:pt>
                <c:pt idx="195">
                  <c:v>3737958</c:v>
                </c:pt>
                <c:pt idx="196">
                  <c:v>8300500</c:v>
                </c:pt>
                <c:pt idx="197">
                  <c:v>1102128</c:v>
                </c:pt>
                <c:pt idx="198">
                  <c:v>369570</c:v>
                </c:pt>
                <c:pt idx="199">
                  <c:v>4127746</c:v>
                </c:pt>
                <c:pt idx="200">
                  <c:v>-636598</c:v>
                </c:pt>
                <c:pt idx="201">
                  <c:v>2876180</c:v>
                </c:pt>
                <c:pt idx="202">
                  <c:v>5277820</c:v>
                </c:pt>
                <c:pt idx="203">
                  <c:v>4602000</c:v>
                </c:pt>
                <c:pt idx="204">
                  <c:v>17460765</c:v>
                </c:pt>
                <c:pt idx="205">
                  <c:v>3345000</c:v>
                </c:pt>
                <c:pt idx="206">
                  <c:v>13810725</c:v>
                </c:pt>
                <c:pt idx="207">
                  <c:v>-653230</c:v>
                </c:pt>
                <c:pt idx="208">
                  <c:v>2933280</c:v>
                </c:pt>
                <c:pt idx="209">
                  <c:v>1566170</c:v>
                </c:pt>
                <c:pt idx="210">
                  <c:v>2951190</c:v>
                </c:pt>
                <c:pt idx="211">
                  <c:v>2741590</c:v>
                </c:pt>
                <c:pt idx="212">
                  <c:v>2607000</c:v>
                </c:pt>
                <c:pt idx="213">
                  <c:v>2069245</c:v>
                </c:pt>
                <c:pt idx="214">
                  <c:v>-215150</c:v>
                </c:pt>
                <c:pt idx="215">
                  <c:v>2871880</c:v>
                </c:pt>
                <c:pt idx="216">
                  <c:v>2211880</c:v>
                </c:pt>
                <c:pt idx="217">
                  <c:v>2176340</c:v>
                </c:pt>
                <c:pt idx="218">
                  <c:v>1690390</c:v>
                </c:pt>
                <c:pt idx="219">
                  <c:v>2016000</c:v>
                </c:pt>
                <c:pt idx="220">
                  <c:v>4282545</c:v>
                </c:pt>
                <c:pt idx="221">
                  <c:v>-285320</c:v>
                </c:pt>
                <c:pt idx="222">
                  <c:v>2538680</c:v>
                </c:pt>
                <c:pt idx="223">
                  <c:v>2355000</c:v>
                </c:pt>
                <c:pt idx="224">
                  <c:v>1833250</c:v>
                </c:pt>
                <c:pt idx="225">
                  <c:v>1871735</c:v>
                </c:pt>
                <c:pt idx="226">
                  <c:v>1652500</c:v>
                </c:pt>
                <c:pt idx="227">
                  <c:v>3606140</c:v>
                </c:pt>
                <c:pt idx="228">
                  <c:v>0</c:v>
                </c:pt>
                <c:pt idx="229">
                  <c:v>1079340</c:v>
                </c:pt>
                <c:pt idx="230">
                  <c:v>345205</c:v>
                </c:pt>
                <c:pt idx="231">
                  <c:v>367170</c:v>
                </c:pt>
                <c:pt idx="232">
                  <c:v>-7830</c:v>
                </c:pt>
                <c:pt idx="233">
                  <c:v>255000</c:v>
                </c:pt>
                <c:pt idx="234">
                  <c:v>617935</c:v>
                </c:pt>
                <c:pt idx="235">
                  <c:v>-16095</c:v>
                </c:pt>
                <c:pt idx="236">
                  <c:v>425000</c:v>
                </c:pt>
                <c:pt idx="237">
                  <c:v>362170</c:v>
                </c:pt>
                <c:pt idx="238">
                  <c:v>0</c:v>
                </c:pt>
                <c:pt idx="239">
                  <c:v>64340</c:v>
                </c:pt>
                <c:pt idx="240">
                  <c:v>0</c:v>
                </c:pt>
                <c:pt idx="241">
                  <c:v>89600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8A57-DC4E-ADCE-C6A26476A4F6}"/>
            </c:ext>
          </c:extLst>
        </c:ser>
        <c:ser>
          <c:idx val="8"/>
          <c:order val="1"/>
          <c:tx>
            <c:v>BRAZIL</c:v>
          </c:tx>
          <c:spPr>
            <a:solidFill>
              <a:schemeClr val="bg1">
                <a:lumMod val="95000"/>
                <a:alpha val="50000"/>
              </a:schemeClr>
            </a:solidFill>
            <a:ln>
              <a:solidFill>
                <a:schemeClr val="bg1">
                  <a:lumMod val="95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Historic!$CG$2:$CG$366</c:f>
              <c:numCache>
                <c:formatCode>#,##0;[Red]#,##0</c:formatCode>
                <c:ptCount val="365"/>
                <c:pt idx="0">
                  <c:v>0</c:v>
                </c:pt>
                <c:pt idx="1">
                  <c:v>0</c:v>
                </c:pt>
                <c:pt idx="2">
                  <c:v>-32018</c:v>
                </c:pt>
                <c:pt idx="3">
                  <c:v>-72331.199999999997</c:v>
                </c:pt>
                <c:pt idx="4">
                  <c:v>-47039.6</c:v>
                </c:pt>
                <c:pt idx="5">
                  <c:v>-7392</c:v>
                </c:pt>
                <c:pt idx="6">
                  <c:v>195384</c:v>
                </c:pt>
                <c:pt idx="7">
                  <c:v>0</c:v>
                </c:pt>
                <c:pt idx="8">
                  <c:v>0</c:v>
                </c:pt>
                <c:pt idx="9">
                  <c:v>0</c:v>
                </c:pt>
                <c:pt idx="10">
                  <c:v>-84405.2</c:v>
                </c:pt>
                <c:pt idx="11">
                  <c:v>0</c:v>
                </c:pt>
                <c:pt idx="12">
                  <c:v>-23232</c:v>
                </c:pt>
                <c:pt idx="13">
                  <c:v>335881</c:v>
                </c:pt>
                <c:pt idx="14">
                  <c:v>0</c:v>
                </c:pt>
                <c:pt idx="15">
                  <c:v>-31183.599999999999</c:v>
                </c:pt>
                <c:pt idx="16">
                  <c:v>-29599.8</c:v>
                </c:pt>
                <c:pt idx="17">
                  <c:v>-19225.400000000001</c:v>
                </c:pt>
                <c:pt idx="18">
                  <c:v>0</c:v>
                </c:pt>
                <c:pt idx="19">
                  <c:v>-40521.4</c:v>
                </c:pt>
                <c:pt idx="20">
                  <c:v>0</c:v>
                </c:pt>
                <c:pt idx="21">
                  <c:v>143009</c:v>
                </c:pt>
                <c:pt idx="22">
                  <c:v>355703.8</c:v>
                </c:pt>
                <c:pt idx="23">
                  <c:v>-17150</c:v>
                </c:pt>
                <c:pt idx="24">
                  <c:v>-9152</c:v>
                </c:pt>
                <c:pt idx="25">
                  <c:v>-164458</c:v>
                </c:pt>
                <c:pt idx="26">
                  <c:v>0</c:v>
                </c:pt>
                <c:pt idx="27">
                  <c:v>0</c:v>
                </c:pt>
                <c:pt idx="28">
                  <c:v>0</c:v>
                </c:pt>
                <c:pt idx="29">
                  <c:v>0</c:v>
                </c:pt>
                <c:pt idx="30">
                  <c:v>-10897.6</c:v>
                </c:pt>
                <c:pt idx="31">
                  <c:v>-23936</c:v>
                </c:pt>
                <c:pt idx="32">
                  <c:v>0</c:v>
                </c:pt>
                <c:pt idx="33">
                  <c:v>0</c:v>
                </c:pt>
                <c:pt idx="34">
                  <c:v>98208</c:v>
                </c:pt>
                <c:pt idx="35">
                  <c:v>-30093.4</c:v>
                </c:pt>
                <c:pt idx="36">
                  <c:v>-16782.2</c:v>
                </c:pt>
                <c:pt idx="37">
                  <c:v>-24678.799999999999</c:v>
                </c:pt>
                <c:pt idx="38">
                  <c:v>-19731.400000000001</c:v>
                </c:pt>
                <c:pt idx="39">
                  <c:v>0</c:v>
                </c:pt>
                <c:pt idx="40">
                  <c:v>187862</c:v>
                </c:pt>
                <c:pt idx="41">
                  <c:v>171362</c:v>
                </c:pt>
                <c:pt idx="42">
                  <c:v>-35386.6</c:v>
                </c:pt>
                <c:pt idx="43">
                  <c:v>0</c:v>
                </c:pt>
                <c:pt idx="44">
                  <c:v>0</c:v>
                </c:pt>
                <c:pt idx="45">
                  <c:v>0</c:v>
                </c:pt>
                <c:pt idx="46">
                  <c:v>-7392</c:v>
                </c:pt>
                <c:pt idx="47">
                  <c:v>-18304</c:v>
                </c:pt>
                <c:pt idx="48">
                  <c:v>205682</c:v>
                </c:pt>
                <c:pt idx="49">
                  <c:v>0</c:v>
                </c:pt>
                <c:pt idx="50">
                  <c:v>-13157.8</c:v>
                </c:pt>
                <c:pt idx="51">
                  <c:v>-32920.800000000003</c:v>
                </c:pt>
                <c:pt idx="52">
                  <c:v>-14266.6</c:v>
                </c:pt>
                <c:pt idx="53">
                  <c:v>0</c:v>
                </c:pt>
                <c:pt idx="54">
                  <c:v>0</c:v>
                </c:pt>
                <c:pt idx="55">
                  <c:v>0</c:v>
                </c:pt>
                <c:pt idx="56">
                  <c:v>129703.6</c:v>
                </c:pt>
                <c:pt idx="57">
                  <c:v>-6188.2</c:v>
                </c:pt>
                <c:pt idx="58">
                  <c:v>-15322.6</c:v>
                </c:pt>
                <c:pt idx="59">
                  <c:v>-7138.6</c:v>
                </c:pt>
                <c:pt idx="60">
                  <c:v>0</c:v>
                </c:pt>
                <c:pt idx="61">
                  <c:v>0</c:v>
                </c:pt>
                <c:pt idx="62">
                  <c:v>-4059</c:v>
                </c:pt>
                <c:pt idx="63">
                  <c:v>0</c:v>
                </c:pt>
                <c:pt idx="64">
                  <c:v>-22461.200000000001</c:v>
                </c:pt>
                <c:pt idx="65">
                  <c:v>0</c:v>
                </c:pt>
                <c:pt idx="66">
                  <c:v>-9609.6</c:v>
                </c:pt>
                <c:pt idx="67">
                  <c:v>0</c:v>
                </c:pt>
                <c:pt idx="68">
                  <c:v>10443.799999999999</c:v>
                </c:pt>
                <c:pt idx="69">
                  <c:v>38016</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35693</c:v>
                </c:pt>
                <c:pt idx="288">
                  <c:v>76613</c:v>
                </c:pt>
                <c:pt idx="289">
                  <c:v>-34095.599999999999</c:v>
                </c:pt>
                <c:pt idx="290">
                  <c:v>-13728</c:v>
                </c:pt>
                <c:pt idx="291">
                  <c:v>0</c:v>
                </c:pt>
                <c:pt idx="292">
                  <c:v>0</c:v>
                </c:pt>
                <c:pt idx="293">
                  <c:v>0</c:v>
                </c:pt>
                <c:pt idx="294">
                  <c:v>112306</c:v>
                </c:pt>
                <c:pt idx="295">
                  <c:v>-50030.6</c:v>
                </c:pt>
                <c:pt idx="296">
                  <c:v>0</c:v>
                </c:pt>
                <c:pt idx="297">
                  <c:v>-23571.8</c:v>
                </c:pt>
                <c:pt idx="298">
                  <c:v>-15192.8</c:v>
                </c:pt>
                <c:pt idx="299">
                  <c:v>-39.6</c:v>
                </c:pt>
                <c:pt idx="300">
                  <c:v>79200</c:v>
                </c:pt>
                <c:pt idx="301">
                  <c:v>24684</c:v>
                </c:pt>
                <c:pt idx="302">
                  <c:v>0</c:v>
                </c:pt>
                <c:pt idx="303">
                  <c:v>-24893.4</c:v>
                </c:pt>
                <c:pt idx="304">
                  <c:v>-10567.2</c:v>
                </c:pt>
                <c:pt idx="305">
                  <c:v>-76.599999999999994</c:v>
                </c:pt>
                <c:pt idx="306">
                  <c:v>112464</c:v>
                </c:pt>
                <c:pt idx="307">
                  <c:v>0</c:v>
                </c:pt>
                <c:pt idx="308">
                  <c:v>0</c:v>
                </c:pt>
                <c:pt idx="309">
                  <c:v>-26107.8</c:v>
                </c:pt>
                <c:pt idx="310">
                  <c:v>-35149</c:v>
                </c:pt>
                <c:pt idx="311">
                  <c:v>-10576.8</c:v>
                </c:pt>
                <c:pt idx="312">
                  <c:v>-28320.2</c:v>
                </c:pt>
                <c:pt idx="313">
                  <c:v>0</c:v>
                </c:pt>
                <c:pt idx="314">
                  <c:v>0</c:v>
                </c:pt>
                <c:pt idx="315">
                  <c:v>79200</c:v>
                </c:pt>
                <c:pt idx="316">
                  <c:v>41908.6</c:v>
                </c:pt>
                <c:pt idx="317">
                  <c:v>-24893.4</c:v>
                </c:pt>
                <c:pt idx="318">
                  <c:v>0</c:v>
                </c:pt>
                <c:pt idx="319">
                  <c:v>-25198</c:v>
                </c:pt>
                <c:pt idx="320">
                  <c:v>-8448</c:v>
                </c:pt>
                <c:pt idx="321">
                  <c:v>0</c:v>
                </c:pt>
                <c:pt idx="322">
                  <c:v>104610</c:v>
                </c:pt>
                <c:pt idx="323">
                  <c:v>-11098.6</c:v>
                </c:pt>
                <c:pt idx="324">
                  <c:v>104148</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-67995.399999999994</c:v>
                </c:pt>
                <c:pt idx="337">
                  <c:v>-40318.199999999997</c:v>
                </c:pt>
                <c:pt idx="338">
                  <c:v>0</c:v>
                </c:pt>
                <c:pt idx="339">
                  <c:v>-16630.400000000001</c:v>
                </c:pt>
                <c:pt idx="340">
                  <c:v>0</c:v>
                </c:pt>
                <c:pt idx="341">
                  <c:v>-42564.800000000003</c:v>
                </c:pt>
                <c:pt idx="342">
                  <c:v>12661.400000000001</c:v>
                </c:pt>
                <c:pt idx="343">
                  <c:v>9900</c:v>
                </c:pt>
                <c:pt idx="344">
                  <c:v>9229.4000000000015</c:v>
                </c:pt>
                <c:pt idx="345">
                  <c:v>-17600</c:v>
                </c:pt>
                <c:pt idx="346">
                  <c:v>-37363.599999999999</c:v>
                </c:pt>
                <c:pt idx="347">
                  <c:v>-16630.400000000001</c:v>
                </c:pt>
                <c:pt idx="348">
                  <c:v>113520</c:v>
                </c:pt>
                <c:pt idx="349">
                  <c:v>-22749.4</c:v>
                </c:pt>
                <c:pt idx="350">
                  <c:v>-26136</c:v>
                </c:pt>
                <c:pt idx="351">
                  <c:v>-34615.800000000003</c:v>
                </c:pt>
                <c:pt idx="352">
                  <c:v>-8303.6</c:v>
                </c:pt>
                <c:pt idx="353">
                  <c:v>-31728.799999999999</c:v>
                </c:pt>
                <c:pt idx="354">
                  <c:v>0</c:v>
                </c:pt>
                <c:pt idx="355">
                  <c:v>0</c:v>
                </c:pt>
                <c:pt idx="356">
                  <c:v>24156</c:v>
                </c:pt>
                <c:pt idx="357">
                  <c:v>0</c:v>
                </c:pt>
                <c:pt idx="358">
                  <c:v>0</c:v>
                </c:pt>
                <c:pt idx="359">
                  <c:v>-24045.200000000001</c:v>
                </c:pt>
                <c:pt idx="360">
                  <c:v>-57163.199999999997</c:v>
                </c:pt>
                <c:pt idx="361">
                  <c:v>-20586.8</c:v>
                </c:pt>
                <c:pt idx="362">
                  <c:v>21780</c:v>
                </c:pt>
                <c:pt idx="363">
                  <c:v>0</c:v>
                </c:pt>
                <c:pt idx="364">
                  <c:v>65643.600000000006</c:v>
                </c:pt>
              </c:numCache>
            </c:numRef>
          </c:val>
          <c:extLst>
            <c:ext xmlns:c16="http://schemas.microsoft.com/office/drawing/2014/chart" uri="{C3380CC4-5D6E-409C-BE32-E72D297353CC}">
              <c16:uniqueId val="{00000001-8A57-DC4E-ADCE-C6A26476A4F6}"/>
            </c:ext>
          </c:extLst>
        </c:ser>
        <c:ser>
          <c:idx val="15"/>
          <c:order val="2"/>
          <c:tx>
            <c:v>CALIFORNIA</c:v>
          </c:tx>
          <c:spPr>
            <a:solidFill>
              <a:srgbClr val="FF0000">
                <a:alpha val="50000"/>
              </a:srgbClr>
            </a:solidFill>
            <a:ln w="9525">
              <a:solidFill>
                <a:srgbClr val="FF000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Historic!$CH$2:$CH$366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109102</c:v>
                </c:pt>
                <c:pt idx="154">
                  <c:v>-741500</c:v>
                </c:pt>
                <c:pt idx="155">
                  <c:v>-432630</c:v>
                </c:pt>
                <c:pt idx="156">
                  <c:v>-396835</c:v>
                </c:pt>
                <c:pt idx="157">
                  <c:v>-376927</c:v>
                </c:pt>
                <c:pt idx="158">
                  <c:v>-1122905</c:v>
                </c:pt>
                <c:pt idx="159">
                  <c:v>-1132070</c:v>
                </c:pt>
                <c:pt idx="160">
                  <c:v>-1845750</c:v>
                </c:pt>
                <c:pt idx="161">
                  <c:v>621400</c:v>
                </c:pt>
                <c:pt idx="162">
                  <c:v>-1301542</c:v>
                </c:pt>
                <c:pt idx="163">
                  <c:v>3034041</c:v>
                </c:pt>
                <c:pt idx="164">
                  <c:v>-1703362</c:v>
                </c:pt>
                <c:pt idx="165">
                  <c:v>-2333640</c:v>
                </c:pt>
                <c:pt idx="166">
                  <c:v>1471455</c:v>
                </c:pt>
                <c:pt idx="167">
                  <c:v>1188455</c:v>
                </c:pt>
                <c:pt idx="168">
                  <c:v>2585425</c:v>
                </c:pt>
                <c:pt idx="169">
                  <c:v>2115425</c:v>
                </c:pt>
                <c:pt idx="170">
                  <c:v>157045</c:v>
                </c:pt>
                <c:pt idx="171">
                  <c:v>1508094</c:v>
                </c:pt>
                <c:pt idx="172">
                  <c:v>-3576047</c:v>
                </c:pt>
                <c:pt idx="173">
                  <c:v>562970</c:v>
                </c:pt>
                <c:pt idx="174">
                  <c:v>-433434</c:v>
                </c:pt>
                <c:pt idx="175">
                  <c:v>-179770</c:v>
                </c:pt>
                <c:pt idx="176">
                  <c:v>1370980</c:v>
                </c:pt>
                <c:pt idx="177">
                  <c:v>1304286</c:v>
                </c:pt>
                <c:pt idx="178">
                  <c:v>2404045</c:v>
                </c:pt>
                <c:pt idx="179">
                  <c:v>-5487301</c:v>
                </c:pt>
                <c:pt idx="180">
                  <c:v>-1369065</c:v>
                </c:pt>
                <c:pt idx="181">
                  <c:v>29518</c:v>
                </c:pt>
                <c:pt idx="182">
                  <c:v>5027546</c:v>
                </c:pt>
                <c:pt idx="183">
                  <c:v>2209863</c:v>
                </c:pt>
                <c:pt idx="184">
                  <c:v>-1048503</c:v>
                </c:pt>
                <c:pt idx="185">
                  <c:v>5987500</c:v>
                </c:pt>
                <c:pt idx="186">
                  <c:v>-5662907</c:v>
                </c:pt>
                <c:pt idx="187">
                  <c:v>5160626</c:v>
                </c:pt>
                <c:pt idx="188">
                  <c:v>4453280</c:v>
                </c:pt>
                <c:pt idx="189">
                  <c:v>3019103</c:v>
                </c:pt>
                <c:pt idx="190">
                  <c:v>2955438</c:v>
                </c:pt>
                <c:pt idx="191">
                  <c:v>7491421</c:v>
                </c:pt>
                <c:pt idx="192">
                  <c:v>13207777</c:v>
                </c:pt>
                <c:pt idx="193">
                  <c:v>-6140145</c:v>
                </c:pt>
                <c:pt idx="194">
                  <c:v>5797998</c:v>
                </c:pt>
                <c:pt idx="195">
                  <c:v>4804421</c:v>
                </c:pt>
                <c:pt idx="196">
                  <c:v>10850454</c:v>
                </c:pt>
                <c:pt idx="197">
                  <c:v>2419491</c:v>
                </c:pt>
                <c:pt idx="198">
                  <c:v>3747045</c:v>
                </c:pt>
                <c:pt idx="199">
                  <c:v>16661250</c:v>
                </c:pt>
                <c:pt idx="200">
                  <c:v>-4848372</c:v>
                </c:pt>
                <c:pt idx="201">
                  <c:v>5217101</c:v>
                </c:pt>
                <c:pt idx="202">
                  <c:v>-388428</c:v>
                </c:pt>
                <c:pt idx="203">
                  <c:v>4183504</c:v>
                </c:pt>
                <c:pt idx="204">
                  <c:v>4663311</c:v>
                </c:pt>
                <c:pt idx="205">
                  <c:v>4171838</c:v>
                </c:pt>
                <c:pt idx="206">
                  <c:v>43660577</c:v>
                </c:pt>
                <c:pt idx="207">
                  <c:v>-5995369</c:v>
                </c:pt>
                <c:pt idx="208">
                  <c:v>6107875</c:v>
                </c:pt>
                <c:pt idx="209">
                  <c:v>-2361418</c:v>
                </c:pt>
                <c:pt idx="210">
                  <c:v>1470105</c:v>
                </c:pt>
                <c:pt idx="211">
                  <c:v>2835120</c:v>
                </c:pt>
                <c:pt idx="212">
                  <c:v>2168902</c:v>
                </c:pt>
                <c:pt idx="213">
                  <c:v>9632300</c:v>
                </c:pt>
                <c:pt idx="214">
                  <c:v>-6051506</c:v>
                </c:pt>
                <c:pt idx="215">
                  <c:v>938678</c:v>
                </c:pt>
                <c:pt idx="216">
                  <c:v>3772765</c:v>
                </c:pt>
                <c:pt idx="217">
                  <c:v>3148835</c:v>
                </c:pt>
                <c:pt idx="218">
                  <c:v>5752980</c:v>
                </c:pt>
                <c:pt idx="219">
                  <c:v>587126</c:v>
                </c:pt>
                <c:pt idx="220">
                  <c:v>10168102</c:v>
                </c:pt>
                <c:pt idx="221">
                  <c:v>-6532565</c:v>
                </c:pt>
                <c:pt idx="222">
                  <c:v>1062138</c:v>
                </c:pt>
                <c:pt idx="223">
                  <c:v>-1385007</c:v>
                </c:pt>
                <c:pt idx="224">
                  <c:v>3139160</c:v>
                </c:pt>
                <c:pt idx="225">
                  <c:v>1645195</c:v>
                </c:pt>
                <c:pt idx="226">
                  <c:v>-479125</c:v>
                </c:pt>
                <c:pt idx="227">
                  <c:v>6035385</c:v>
                </c:pt>
                <c:pt idx="228">
                  <c:v>-6877894</c:v>
                </c:pt>
                <c:pt idx="229">
                  <c:v>-1112835</c:v>
                </c:pt>
                <c:pt idx="230">
                  <c:v>-1912780</c:v>
                </c:pt>
                <c:pt idx="231">
                  <c:v>499700</c:v>
                </c:pt>
                <c:pt idx="232">
                  <c:v>-876160</c:v>
                </c:pt>
                <c:pt idx="233">
                  <c:v>-1609355</c:v>
                </c:pt>
                <c:pt idx="234">
                  <c:v>1240845</c:v>
                </c:pt>
                <c:pt idx="235">
                  <c:v>-6529125</c:v>
                </c:pt>
                <c:pt idx="236">
                  <c:v>-435340</c:v>
                </c:pt>
                <c:pt idx="237">
                  <c:v>-2019300</c:v>
                </c:pt>
                <c:pt idx="238">
                  <c:v>-213015</c:v>
                </c:pt>
                <c:pt idx="239">
                  <c:v>-955655</c:v>
                </c:pt>
                <c:pt idx="240">
                  <c:v>-2322800</c:v>
                </c:pt>
                <c:pt idx="241">
                  <c:v>3685600</c:v>
                </c:pt>
                <c:pt idx="242">
                  <c:v>-5397055</c:v>
                </c:pt>
                <c:pt idx="243">
                  <c:v>-2756535</c:v>
                </c:pt>
                <c:pt idx="244">
                  <c:v>-645590</c:v>
                </c:pt>
                <c:pt idx="245">
                  <c:v>1251360</c:v>
                </c:pt>
                <c:pt idx="246">
                  <c:v>588410</c:v>
                </c:pt>
                <c:pt idx="247">
                  <c:v>-1045170</c:v>
                </c:pt>
                <c:pt idx="248">
                  <c:v>828290</c:v>
                </c:pt>
                <c:pt idx="249">
                  <c:v>-4794050</c:v>
                </c:pt>
                <c:pt idx="250">
                  <c:v>-1640914</c:v>
                </c:pt>
                <c:pt idx="251">
                  <c:v>-1622325</c:v>
                </c:pt>
                <c:pt idx="252">
                  <c:v>595071</c:v>
                </c:pt>
                <c:pt idx="253">
                  <c:v>-329850</c:v>
                </c:pt>
                <c:pt idx="254">
                  <c:v>-580550</c:v>
                </c:pt>
                <c:pt idx="255">
                  <c:v>1095110</c:v>
                </c:pt>
                <c:pt idx="256">
                  <c:v>-4127457</c:v>
                </c:pt>
                <c:pt idx="257">
                  <c:v>976650</c:v>
                </c:pt>
                <c:pt idx="258">
                  <c:v>56472</c:v>
                </c:pt>
                <c:pt idx="259">
                  <c:v>3436150</c:v>
                </c:pt>
                <c:pt idx="260">
                  <c:v>853650</c:v>
                </c:pt>
                <c:pt idx="261">
                  <c:v>779400</c:v>
                </c:pt>
                <c:pt idx="262">
                  <c:v>3949630</c:v>
                </c:pt>
                <c:pt idx="263">
                  <c:v>-2881400</c:v>
                </c:pt>
                <c:pt idx="264">
                  <c:v>656120</c:v>
                </c:pt>
                <c:pt idx="265">
                  <c:v>2229530</c:v>
                </c:pt>
                <c:pt idx="266">
                  <c:v>1968600</c:v>
                </c:pt>
                <c:pt idx="267">
                  <c:v>1066600</c:v>
                </c:pt>
                <c:pt idx="268">
                  <c:v>1113600</c:v>
                </c:pt>
                <c:pt idx="269">
                  <c:v>3830600</c:v>
                </c:pt>
                <c:pt idx="270">
                  <c:v>-2830500</c:v>
                </c:pt>
                <c:pt idx="271">
                  <c:v>1581000</c:v>
                </c:pt>
                <c:pt idx="272">
                  <c:v>1347700</c:v>
                </c:pt>
                <c:pt idx="273">
                  <c:v>1227050</c:v>
                </c:pt>
                <c:pt idx="274">
                  <c:v>892500</c:v>
                </c:pt>
                <c:pt idx="275">
                  <c:v>521500</c:v>
                </c:pt>
                <c:pt idx="276">
                  <c:v>3739964</c:v>
                </c:pt>
                <c:pt idx="277">
                  <c:v>-1586000</c:v>
                </c:pt>
                <c:pt idx="278">
                  <c:v>333700</c:v>
                </c:pt>
                <c:pt idx="279">
                  <c:v>312700</c:v>
                </c:pt>
                <c:pt idx="280">
                  <c:v>411500</c:v>
                </c:pt>
                <c:pt idx="281">
                  <c:v>-408500</c:v>
                </c:pt>
                <c:pt idx="282">
                  <c:v>-338000</c:v>
                </c:pt>
                <c:pt idx="283">
                  <c:v>6127400</c:v>
                </c:pt>
                <c:pt idx="284">
                  <c:v>-1105000</c:v>
                </c:pt>
                <c:pt idx="285">
                  <c:v>-840000</c:v>
                </c:pt>
                <c:pt idx="286">
                  <c:v>-1052000</c:v>
                </c:pt>
                <c:pt idx="287">
                  <c:v>-280000</c:v>
                </c:pt>
                <c:pt idx="288">
                  <c:v>-578000</c:v>
                </c:pt>
                <c:pt idx="289">
                  <c:v>-645000</c:v>
                </c:pt>
                <c:pt idx="290">
                  <c:v>-662400</c:v>
                </c:pt>
                <c:pt idx="291">
                  <c:v>-758500</c:v>
                </c:pt>
                <c:pt idx="292">
                  <c:v>20000</c:v>
                </c:pt>
                <c:pt idx="293">
                  <c:v>-109000</c:v>
                </c:pt>
                <c:pt idx="294">
                  <c:v>-66000</c:v>
                </c:pt>
                <c:pt idx="295">
                  <c:v>-126000</c:v>
                </c:pt>
                <c:pt idx="296">
                  <c:v>60000</c:v>
                </c:pt>
                <c:pt idx="297">
                  <c:v>-9400</c:v>
                </c:pt>
                <c:pt idx="298">
                  <c:v>0</c:v>
                </c:pt>
                <c:pt idx="299">
                  <c:v>60000</c:v>
                </c:pt>
                <c:pt idx="300">
                  <c:v>-107000</c:v>
                </c:pt>
                <c:pt idx="301">
                  <c:v>-7500</c:v>
                </c:pt>
                <c:pt idx="302">
                  <c:v>40000</c:v>
                </c:pt>
                <c:pt idx="303">
                  <c:v>0</c:v>
                </c:pt>
                <c:pt idx="304">
                  <c:v>51200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1C0E-8346-945D-E51AB211058B}"/>
            </c:ext>
          </c:extLst>
        </c:ser>
        <c:ser>
          <c:idx val="13"/>
          <c:order val="3"/>
          <c:tx>
            <c:v>CANADA</c:v>
          </c:tx>
          <c:spPr>
            <a:solidFill>
              <a:schemeClr val="bg1">
                <a:lumMod val="85000"/>
                <a:alpha val="50000"/>
              </a:schemeClr>
            </a:solidFill>
            <a:ln w="9525">
              <a:solidFill>
                <a:schemeClr val="bg1">
                  <a:lumMod val="85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Historic!$CI$2:$CI$366</c:f>
              <c:numCache>
                <c:formatCode>#,##0;[Red]#,##0</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-36378.400000000001</c:v>
                </c:pt>
                <c:pt idx="227">
                  <c:v>-42860.800000000003</c:v>
                </c:pt>
                <c:pt idx="228">
                  <c:v>-15047.6</c:v>
                </c:pt>
                <c:pt idx="229">
                  <c:v>-15312.8</c:v>
                </c:pt>
                <c:pt idx="230">
                  <c:v>8393.6</c:v>
                </c:pt>
                <c:pt idx="231">
                  <c:v>-4408.7999999999993</c:v>
                </c:pt>
                <c:pt idx="232">
                  <c:v>-10347.799999999999</c:v>
                </c:pt>
                <c:pt idx="233">
                  <c:v>-21987.200000000001</c:v>
                </c:pt>
                <c:pt idx="234">
                  <c:v>-113368.6</c:v>
                </c:pt>
                <c:pt idx="235">
                  <c:v>-180007.4</c:v>
                </c:pt>
                <c:pt idx="236">
                  <c:v>-70599.399999999994</c:v>
                </c:pt>
                <c:pt idx="237">
                  <c:v>-4926.1999999999971</c:v>
                </c:pt>
                <c:pt idx="238">
                  <c:v>80459</c:v>
                </c:pt>
                <c:pt idx="239">
                  <c:v>-50238.2</c:v>
                </c:pt>
                <c:pt idx="240">
                  <c:v>1625.6000000000058</c:v>
                </c:pt>
                <c:pt idx="241">
                  <c:v>-132860.6</c:v>
                </c:pt>
                <c:pt idx="242">
                  <c:v>-115063</c:v>
                </c:pt>
                <c:pt idx="243">
                  <c:v>-43334.2</c:v>
                </c:pt>
                <c:pt idx="244">
                  <c:v>22365.8</c:v>
                </c:pt>
                <c:pt idx="245">
                  <c:v>-6721</c:v>
                </c:pt>
                <c:pt idx="246">
                  <c:v>49499.6</c:v>
                </c:pt>
                <c:pt idx="247">
                  <c:v>-28772.800000000003</c:v>
                </c:pt>
                <c:pt idx="248">
                  <c:v>-62767.4</c:v>
                </c:pt>
                <c:pt idx="249">
                  <c:v>-45749.8</c:v>
                </c:pt>
                <c:pt idx="250">
                  <c:v>21059.800000000003</c:v>
                </c:pt>
                <c:pt idx="251">
                  <c:v>-42095.6</c:v>
                </c:pt>
                <c:pt idx="252">
                  <c:v>38570.6</c:v>
                </c:pt>
                <c:pt idx="253">
                  <c:v>41585.199999999997</c:v>
                </c:pt>
                <c:pt idx="254">
                  <c:v>-117524</c:v>
                </c:pt>
                <c:pt idx="255">
                  <c:v>-49991.8</c:v>
                </c:pt>
                <c:pt idx="256">
                  <c:v>-24281.8</c:v>
                </c:pt>
                <c:pt idx="257">
                  <c:v>2999.8000000000029</c:v>
                </c:pt>
                <c:pt idx="258">
                  <c:v>-22067.4</c:v>
                </c:pt>
                <c:pt idx="259">
                  <c:v>-24982.6</c:v>
                </c:pt>
                <c:pt idx="260">
                  <c:v>-8728</c:v>
                </c:pt>
                <c:pt idx="261">
                  <c:v>-25067.599999999999</c:v>
                </c:pt>
                <c:pt idx="262">
                  <c:v>-17379</c:v>
                </c:pt>
                <c:pt idx="263">
                  <c:v>-10013</c:v>
                </c:pt>
                <c:pt idx="264">
                  <c:v>-18422.599999999999</c:v>
                </c:pt>
                <c:pt idx="265">
                  <c:v>3223.8</c:v>
                </c:pt>
                <c:pt idx="266">
                  <c:v>-6076.6</c:v>
                </c:pt>
                <c:pt idx="267">
                  <c:v>-685.6</c:v>
                </c:pt>
                <c:pt idx="268">
                  <c:v>-25091.599999999999</c:v>
                </c:pt>
                <c:pt idx="269">
                  <c:v>-8677.2000000000007</c:v>
                </c:pt>
                <c:pt idx="270">
                  <c:v>-1075</c:v>
                </c:pt>
                <c:pt idx="271">
                  <c:v>385.59999999999991</c:v>
                </c:pt>
                <c:pt idx="272">
                  <c:v>847</c:v>
                </c:pt>
                <c:pt idx="273">
                  <c:v>-5249.7999999999993</c:v>
                </c:pt>
                <c:pt idx="274">
                  <c:v>-352.6</c:v>
                </c:pt>
                <c:pt idx="275">
                  <c:v>-17147.8</c:v>
                </c:pt>
                <c:pt idx="276">
                  <c:v>-981.2</c:v>
                </c:pt>
                <c:pt idx="277">
                  <c:v>-8265.4</c:v>
                </c:pt>
                <c:pt idx="278">
                  <c:v>-23363.599999999999</c:v>
                </c:pt>
                <c:pt idx="279">
                  <c:v>5929</c:v>
                </c:pt>
                <c:pt idx="280">
                  <c:v>4456.3999999999996</c:v>
                </c:pt>
                <c:pt idx="281">
                  <c:v>-870.8</c:v>
                </c:pt>
                <c:pt idx="282">
                  <c:v>-4324.6000000000004</c:v>
                </c:pt>
                <c:pt idx="283">
                  <c:v>-182.6</c:v>
                </c:pt>
                <c:pt idx="284">
                  <c:v>-770</c:v>
                </c:pt>
                <c:pt idx="285">
                  <c:v>0</c:v>
                </c:pt>
                <c:pt idx="286">
                  <c:v>0</c:v>
                </c:pt>
                <c:pt idx="287">
                  <c:v>2957</c:v>
                </c:pt>
                <c:pt idx="288">
                  <c:v>3454</c:v>
                </c:pt>
                <c:pt idx="289">
                  <c:v>26.4</c:v>
                </c:pt>
                <c:pt idx="290">
                  <c:v>-146.4</c:v>
                </c:pt>
                <c:pt idx="291">
                  <c:v>-406.2</c:v>
                </c:pt>
                <c:pt idx="292">
                  <c:v>0</c:v>
                </c:pt>
                <c:pt idx="293">
                  <c:v>0</c:v>
                </c:pt>
                <c:pt idx="294">
                  <c:v>0</c:v>
                </c:pt>
                <c:pt idx="295">
                  <c:v>99</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196</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5C93-0945-A3AA-6C90D2C8972E}"/>
            </c:ext>
          </c:extLst>
        </c:ser>
        <c:ser>
          <c:idx val="5"/>
          <c:order val="4"/>
          <c:tx>
            <c:v>COSTA RICA</c:v>
          </c:tx>
          <c:spPr>
            <a:solidFill>
              <a:schemeClr val="bg1">
                <a:lumMod val="75000"/>
                <a:alpha val="50000"/>
              </a:schemeClr>
            </a:solidFill>
            <a:ln>
              <a:solidFill>
                <a:schemeClr val="bg1">
                  <a:lumMod val="75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Historic!$CJ$2:$CJ$366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88077</c:v>
                </c:pt>
                <c:pt idx="29">
                  <c:v>504873</c:v>
                </c:pt>
                <c:pt idx="30">
                  <c:v>176092</c:v>
                </c:pt>
                <c:pt idx="31">
                  <c:v>-46217.599999999999</c:v>
                </c:pt>
                <c:pt idx="32">
                  <c:v>0</c:v>
                </c:pt>
                <c:pt idx="33">
                  <c:v>0</c:v>
                </c:pt>
                <c:pt idx="34">
                  <c:v>395967</c:v>
                </c:pt>
                <c:pt idx="35">
                  <c:v>724108</c:v>
                </c:pt>
                <c:pt idx="36">
                  <c:v>254908</c:v>
                </c:pt>
                <c:pt idx="37">
                  <c:v>-20429.2</c:v>
                </c:pt>
                <c:pt idx="38">
                  <c:v>-26017.200000000001</c:v>
                </c:pt>
                <c:pt idx="39">
                  <c:v>-21574</c:v>
                </c:pt>
                <c:pt idx="40">
                  <c:v>335867</c:v>
                </c:pt>
                <c:pt idx="41">
                  <c:v>0</c:v>
                </c:pt>
                <c:pt idx="42">
                  <c:v>490785.2</c:v>
                </c:pt>
                <c:pt idx="43">
                  <c:v>106128</c:v>
                </c:pt>
                <c:pt idx="44">
                  <c:v>-52031.8</c:v>
                </c:pt>
                <c:pt idx="45">
                  <c:v>-303989.59999999998</c:v>
                </c:pt>
                <c:pt idx="46">
                  <c:v>0</c:v>
                </c:pt>
                <c:pt idx="47">
                  <c:v>-51675.8</c:v>
                </c:pt>
                <c:pt idx="48">
                  <c:v>339409</c:v>
                </c:pt>
                <c:pt idx="49">
                  <c:v>0</c:v>
                </c:pt>
                <c:pt idx="50">
                  <c:v>562438.80000000005</c:v>
                </c:pt>
                <c:pt idx="51">
                  <c:v>265868</c:v>
                </c:pt>
                <c:pt idx="52">
                  <c:v>-242555.2</c:v>
                </c:pt>
                <c:pt idx="53">
                  <c:v>-26017.200000000001</c:v>
                </c:pt>
                <c:pt idx="54">
                  <c:v>0</c:v>
                </c:pt>
                <c:pt idx="55">
                  <c:v>97297</c:v>
                </c:pt>
                <c:pt idx="56">
                  <c:v>-50688</c:v>
                </c:pt>
                <c:pt idx="57">
                  <c:v>426834.4</c:v>
                </c:pt>
                <c:pt idx="58">
                  <c:v>199883.2</c:v>
                </c:pt>
                <c:pt idx="59">
                  <c:v>-647501.19999999995</c:v>
                </c:pt>
                <c:pt idx="60">
                  <c:v>0</c:v>
                </c:pt>
                <c:pt idx="61">
                  <c:v>233315.4</c:v>
                </c:pt>
                <c:pt idx="62">
                  <c:v>-46068</c:v>
                </c:pt>
                <c:pt idx="63">
                  <c:v>1614993.6</c:v>
                </c:pt>
                <c:pt idx="64">
                  <c:v>308803</c:v>
                </c:pt>
                <c:pt idx="65">
                  <c:v>-98824.4</c:v>
                </c:pt>
                <c:pt idx="66">
                  <c:v>-166643.20000000001</c:v>
                </c:pt>
                <c:pt idx="67">
                  <c:v>-47051.8</c:v>
                </c:pt>
                <c:pt idx="68">
                  <c:v>218249.2</c:v>
                </c:pt>
                <c:pt idx="69">
                  <c:v>0</c:v>
                </c:pt>
                <c:pt idx="70">
                  <c:v>2037207</c:v>
                </c:pt>
                <c:pt idx="71">
                  <c:v>-54857.799999999988</c:v>
                </c:pt>
                <c:pt idx="72">
                  <c:v>-1348861.8</c:v>
                </c:pt>
                <c:pt idx="73">
                  <c:v>-101750</c:v>
                </c:pt>
                <c:pt idx="74">
                  <c:v>-273177.2</c:v>
                </c:pt>
                <c:pt idx="75">
                  <c:v>367095.4</c:v>
                </c:pt>
                <c:pt idx="76">
                  <c:v>-101480.6</c:v>
                </c:pt>
                <c:pt idx="77">
                  <c:v>1544362.6</c:v>
                </c:pt>
                <c:pt idx="78">
                  <c:v>473232.8</c:v>
                </c:pt>
                <c:pt idx="79">
                  <c:v>-674938.8</c:v>
                </c:pt>
                <c:pt idx="80">
                  <c:v>-242043.2</c:v>
                </c:pt>
                <c:pt idx="81">
                  <c:v>-214055.2</c:v>
                </c:pt>
                <c:pt idx="82">
                  <c:v>23485.200000000012</c:v>
                </c:pt>
                <c:pt idx="83">
                  <c:v>272772.8</c:v>
                </c:pt>
                <c:pt idx="84">
                  <c:v>1057361</c:v>
                </c:pt>
                <c:pt idx="85">
                  <c:v>-132928.79999999999</c:v>
                </c:pt>
                <c:pt idx="86">
                  <c:v>80144</c:v>
                </c:pt>
                <c:pt idx="87">
                  <c:v>-575842.6</c:v>
                </c:pt>
                <c:pt idx="88">
                  <c:v>-144964.20000000001</c:v>
                </c:pt>
                <c:pt idx="89">
                  <c:v>-305160.59999999998</c:v>
                </c:pt>
                <c:pt idx="90">
                  <c:v>-28815.800000000003</c:v>
                </c:pt>
                <c:pt idx="91">
                  <c:v>1014534.6</c:v>
                </c:pt>
                <c:pt idx="92">
                  <c:v>206581.6</c:v>
                </c:pt>
                <c:pt idx="93">
                  <c:v>48587.399999999994</c:v>
                </c:pt>
                <c:pt idx="94">
                  <c:v>-539865.80000000005</c:v>
                </c:pt>
                <c:pt idx="95">
                  <c:v>-83879</c:v>
                </c:pt>
                <c:pt idx="96">
                  <c:v>202671.4</c:v>
                </c:pt>
                <c:pt idx="97">
                  <c:v>10558.800000000003</c:v>
                </c:pt>
                <c:pt idx="98">
                  <c:v>627807</c:v>
                </c:pt>
                <c:pt idx="99">
                  <c:v>-125972.6</c:v>
                </c:pt>
                <c:pt idx="100">
                  <c:v>-7573.6000000000058</c:v>
                </c:pt>
                <c:pt idx="101">
                  <c:v>-512595.4</c:v>
                </c:pt>
                <c:pt idx="102">
                  <c:v>-154942</c:v>
                </c:pt>
                <c:pt idx="103">
                  <c:v>128443</c:v>
                </c:pt>
                <c:pt idx="104">
                  <c:v>232728.4</c:v>
                </c:pt>
                <c:pt idx="105">
                  <c:v>1326476.6000000001</c:v>
                </c:pt>
                <c:pt idx="106">
                  <c:v>37561.799999999988</c:v>
                </c:pt>
                <c:pt idx="107">
                  <c:v>19881.399999999994</c:v>
                </c:pt>
                <c:pt idx="108">
                  <c:v>-280747.2</c:v>
                </c:pt>
                <c:pt idx="109">
                  <c:v>-258824.6</c:v>
                </c:pt>
                <c:pt idx="110">
                  <c:v>-74034.8</c:v>
                </c:pt>
                <c:pt idx="111">
                  <c:v>534745.80000000005</c:v>
                </c:pt>
                <c:pt idx="112">
                  <c:v>1480693.8</c:v>
                </c:pt>
                <c:pt idx="113">
                  <c:v>34690</c:v>
                </c:pt>
                <c:pt idx="114">
                  <c:v>-121044.4</c:v>
                </c:pt>
                <c:pt idx="115">
                  <c:v>-409428.8</c:v>
                </c:pt>
                <c:pt idx="116">
                  <c:v>-260535.4</c:v>
                </c:pt>
                <c:pt idx="117">
                  <c:v>110627</c:v>
                </c:pt>
                <c:pt idx="118">
                  <c:v>673093.2</c:v>
                </c:pt>
                <c:pt idx="119">
                  <c:v>-36799</c:v>
                </c:pt>
                <c:pt idx="120">
                  <c:v>1456531.4</c:v>
                </c:pt>
                <c:pt idx="121">
                  <c:v>-530798.4</c:v>
                </c:pt>
                <c:pt idx="122">
                  <c:v>-263046.8</c:v>
                </c:pt>
                <c:pt idx="123">
                  <c:v>-258867.4</c:v>
                </c:pt>
                <c:pt idx="124">
                  <c:v>644796.19999999995</c:v>
                </c:pt>
                <c:pt idx="125">
                  <c:v>-176868.6</c:v>
                </c:pt>
                <c:pt idx="126">
                  <c:v>1644887.6</c:v>
                </c:pt>
                <c:pt idx="127">
                  <c:v>-137157.20000000001</c:v>
                </c:pt>
                <c:pt idx="128">
                  <c:v>-82448.200000000012</c:v>
                </c:pt>
                <c:pt idx="129">
                  <c:v>-110523.6</c:v>
                </c:pt>
                <c:pt idx="130">
                  <c:v>-187407.4</c:v>
                </c:pt>
                <c:pt idx="131">
                  <c:v>443624</c:v>
                </c:pt>
                <c:pt idx="132">
                  <c:v>-79226.399999999994</c:v>
                </c:pt>
                <c:pt idx="133">
                  <c:v>1526381</c:v>
                </c:pt>
                <c:pt idx="134">
                  <c:v>-100206.39999999999</c:v>
                </c:pt>
                <c:pt idx="135">
                  <c:v>39026</c:v>
                </c:pt>
                <c:pt idx="136">
                  <c:v>-130141.4</c:v>
                </c:pt>
                <c:pt idx="137">
                  <c:v>-62549</c:v>
                </c:pt>
                <c:pt idx="138">
                  <c:v>652189.19999999995</c:v>
                </c:pt>
                <c:pt idx="139">
                  <c:v>-19219.2</c:v>
                </c:pt>
                <c:pt idx="140">
                  <c:v>1356505</c:v>
                </c:pt>
                <c:pt idx="141">
                  <c:v>173448</c:v>
                </c:pt>
                <c:pt idx="142">
                  <c:v>817443</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031A-DE48-B9F0-DA2828A135F3}"/>
            </c:ext>
          </c:extLst>
        </c:ser>
        <c:ser>
          <c:idx val="10"/>
          <c:order val="5"/>
          <c:tx>
            <c:v>DELAWARE</c:v>
          </c:tx>
          <c:spPr>
            <a:solidFill>
              <a:srgbClr val="FFC000">
                <a:alpha val="50000"/>
              </a:srgbClr>
            </a:solidFill>
            <a:ln w="9525">
              <a:solidFill>
                <a:srgbClr val="FFC00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Historic!$CK$2:$CK$366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67200</c:v>
                </c:pt>
                <c:pt idx="135">
                  <c:v>0</c:v>
                </c:pt>
                <c:pt idx="136">
                  <c:v>21504</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-277600</c:v>
                </c:pt>
                <c:pt idx="197">
                  <c:v>-284800</c:v>
                </c:pt>
                <c:pt idx="198">
                  <c:v>-451200</c:v>
                </c:pt>
                <c:pt idx="199">
                  <c:v>-609152</c:v>
                </c:pt>
                <c:pt idx="200">
                  <c:v>-828800</c:v>
                </c:pt>
                <c:pt idx="201">
                  <c:v>-753200</c:v>
                </c:pt>
                <c:pt idx="202">
                  <c:v>-456800</c:v>
                </c:pt>
                <c:pt idx="203">
                  <c:v>-1019200</c:v>
                </c:pt>
                <c:pt idx="204">
                  <c:v>-962400</c:v>
                </c:pt>
                <c:pt idx="205">
                  <c:v>-1278400</c:v>
                </c:pt>
                <c:pt idx="206">
                  <c:v>889920</c:v>
                </c:pt>
                <c:pt idx="207">
                  <c:v>-1801600</c:v>
                </c:pt>
                <c:pt idx="208">
                  <c:v>-1248000</c:v>
                </c:pt>
                <c:pt idx="209">
                  <c:v>-1489600</c:v>
                </c:pt>
                <c:pt idx="210">
                  <c:v>-915200</c:v>
                </c:pt>
                <c:pt idx="211">
                  <c:v>-1684000</c:v>
                </c:pt>
                <c:pt idx="212">
                  <c:v>-2616800</c:v>
                </c:pt>
                <c:pt idx="213">
                  <c:v>398496</c:v>
                </c:pt>
                <c:pt idx="214">
                  <c:v>-2250400</c:v>
                </c:pt>
                <c:pt idx="215">
                  <c:v>-1943200</c:v>
                </c:pt>
                <c:pt idx="216">
                  <c:v>-1834400</c:v>
                </c:pt>
                <c:pt idx="217">
                  <c:v>-2217600</c:v>
                </c:pt>
                <c:pt idx="218">
                  <c:v>-1396800</c:v>
                </c:pt>
                <c:pt idx="219">
                  <c:v>-1214400</c:v>
                </c:pt>
                <c:pt idx="220">
                  <c:v>727872</c:v>
                </c:pt>
                <c:pt idx="221">
                  <c:v>-1924000</c:v>
                </c:pt>
                <c:pt idx="222">
                  <c:v>-1674400</c:v>
                </c:pt>
                <c:pt idx="223">
                  <c:v>-1569600</c:v>
                </c:pt>
                <c:pt idx="224">
                  <c:v>-1563200</c:v>
                </c:pt>
                <c:pt idx="225">
                  <c:v>-536000</c:v>
                </c:pt>
                <c:pt idx="226">
                  <c:v>-1444000</c:v>
                </c:pt>
                <c:pt idx="227">
                  <c:v>969600</c:v>
                </c:pt>
                <c:pt idx="228">
                  <c:v>-1660800</c:v>
                </c:pt>
                <c:pt idx="229">
                  <c:v>-1300800</c:v>
                </c:pt>
                <c:pt idx="230">
                  <c:v>-1450400</c:v>
                </c:pt>
                <c:pt idx="231">
                  <c:v>-1396000</c:v>
                </c:pt>
                <c:pt idx="232">
                  <c:v>-550400</c:v>
                </c:pt>
                <c:pt idx="233">
                  <c:v>-878400</c:v>
                </c:pt>
                <c:pt idx="234">
                  <c:v>1997824</c:v>
                </c:pt>
                <c:pt idx="235">
                  <c:v>-1376000</c:v>
                </c:pt>
                <c:pt idx="236">
                  <c:v>-802400</c:v>
                </c:pt>
                <c:pt idx="237">
                  <c:v>-823200</c:v>
                </c:pt>
                <c:pt idx="238">
                  <c:v>-572800</c:v>
                </c:pt>
                <c:pt idx="239">
                  <c:v>-848000</c:v>
                </c:pt>
                <c:pt idx="240">
                  <c:v>-1719200</c:v>
                </c:pt>
                <c:pt idx="241">
                  <c:v>1558144</c:v>
                </c:pt>
                <c:pt idx="242">
                  <c:v>-2464800</c:v>
                </c:pt>
                <c:pt idx="243">
                  <c:v>-1560000</c:v>
                </c:pt>
                <c:pt idx="244">
                  <c:v>-700000</c:v>
                </c:pt>
                <c:pt idx="245">
                  <c:v>-544800</c:v>
                </c:pt>
                <c:pt idx="246">
                  <c:v>-443975</c:v>
                </c:pt>
                <c:pt idx="247">
                  <c:v>-520000</c:v>
                </c:pt>
                <c:pt idx="248">
                  <c:v>1459648</c:v>
                </c:pt>
                <c:pt idx="249">
                  <c:v>-622350</c:v>
                </c:pt>
                <c:pt idx="250">
                  <c:v>-440000</c:v>
                </c:pt>
                <c:pt idx="251">
                  <c:v>-575545</c:v>
                </c:pt>
                <c:pt idx="252">
                  <c:v>-659200</c:v>
                </c:pt>
                <c:pt idx="253">
                  <c:v>-219200</c:v>
                </c:pt>
                <c:pt idx="254">
                  <c:v>-660800</c:v>
                </c:pt>
                <c:pt idx="255">
                  <c:v>752800</c:v>
                </c:pt>
                <c:pt idx="256">
                  <c:v>-783150</c:v>
                </c:pt>
                <c:pt idx="257">
                  <c:v>-344000</c:v>
                </c:pt>
                <c:pt idx="258">
                  <c:v>-484750</c:v>
                </c:pt>
                <c:pt idx="259">
                  <c:v>-876800</c:v>
                </c:pt>
                <c:pt idx="260">
                  <c:v>-540800</c:v>
                </c:pt>
                <c:pt idx="261">
                  <c:v>-1204800</c:v>
                </c:pt>
                <c:pt idx="262">
                  <c:v>96562</c:v>
                </c:pt>
                <c:pt idx="263">
                  <c:v>-822400</c:v>
                </c:pt>
                <c:pt idx="264">
                  <c:v>-103200</c:v>
                </c:pt>
                <c:pt idx="265">
                  <c:v>-335200</c:v>
                </c:pt>
                <c:pt idx="266">
                  <c:v>-104000</c:v>
                </c:pt>
                <c:pt idx="267">
                  <c:v>-223600</c:v>
                </c:pt>
                <c:pt idx="268">
                  <c:v>-106400</c:v>
                </c:pt>
                <c:pt idx="269">
                  <c:v>628288</c:v>
                </c:pt>
                <c:pt idx="270">
                  <c:v>-258400</c:v>
                </c:pt>
                <c:pt idx="271">
                  <c:v>97150</c:v>
                </c:pt>
                <c:pt idx="272">
                  <c:v>-352000</c:v>
                </c:pt>
                <c:pt idx="273">
                  <c:v>-121600</c:v>
                </c:pt>
                <c:pt idx="274">
                  <c:v>109500</c:v>
                </c:pt>
                <c:pt idx="275">
                  <c:v>52800</c:v>
                </c:pt>
                <c:pt idx="276">
                  <c:v>724224</c:v>
                </c:pt>
                <c:pt idx="277">
                  <c:v>83200</c:v>
                </c:pt>
                <c:pt idx="278">
                  <c:v>262400</c:v>
                </c:pt>
                <c:pt idx="279">
                  <c:v>1600</c:v>
                </c:pt>
                <c:pt idx="280">
                  <c:v>-80000</c:v>
                </c:pt>
                <c:pt idx="281">
                  <c:v>-20800</c:v>
                </c:pt>
                <c:pt idx="282">
                  <c:v>-168000</c:v>
                </c:pt>
                <c:pt idx="283">
                  <c:v>373248</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A50-FE46-B69B-12CAD2922012}"/>
            </c:ext>
          </c:extLst>
        </c:ser>
        <c:ser>
          <c:idx val="14"/>
          <c:order val="6"/>
          <c:tx>
            <c:v>DOM. REP.</c:v>
          </c:tx>
          <c:spPr>
            <a:solidFill>
              <a:schemeClr val="bg1">
                <a:lumMod val="65000"/>
                <a:alpha val="50000"/>
              </a:schemeClr>
            </a:solidFill>
            <a:ln>
              <a:solidFill>
                <a:schemeClr val="bg1">
                  <a:lumMod val="65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Historic!$CL$2:$CL$366</c:f>
              <c:numCache>
                <c:formatCode>#,##0;[Red]#,##0</c:formatCode>
                <c:ptCount val="365"/>
                <c:pt idx="0">
                  <c:v>0</c:v>
                </c:pt>
                <c:pt idx="1">
                  <c:v>14301.2</c:v>
                </c:pt>
                <c:pt idx="2">
                  <c:v>-5903.2000000000007</c:v>
                </c:pt>
                <c:pt idx="3">
                  <c:v>-10076</c:v>
                </c:pt>
                <c:pt idx="4">
                  <c:v>-8532</c:v>
                </c:pt>
                <c:pt idx="5">
                  <c:v>-2304.1999999999998</c:v>
                </c:pt>
                <c:pt idx="6">
                  <c:v>13318.8</c:v>
                </c:pt>
                <c:pt idx="7">
                  <c:v>8201.2000000000007</c:v>
                </c:pt>
                <c:pt idx="8">
                  <c:v>11114</c:v>
                </c:pt>
                <c:pt idx="9">
                  <c:v>-11433.6</c:v>
                </c:pt>
                <c:pt idx="10">
                  <c:v>-204.6</c:v>
                </c:pt>
                <c:pt idx="11">
                  <c:v>-12366.8</c:v>
                </c:pt>
                <c:pt idx="12">
                  <c:v>0</c:v>
                </c:pt>
                <c:pt idx="13">
                  <c:v>0</c:v>
                </c:pt>
                <c:pt idx="14">
                  <c:v>0</c:v>
                </c:pt>
                <c:pt idx="15">
                  <c:v>49323.4</c:v>
                </c:pt>
                <c:pt idx="16">
                  <c:v>43289.2</c:v>
                </c:pt>
                <c:pt idx="17">
                  <c:v>-2999.6</c:v>
                </c:pt>
                <c:pt idx="18">
                  <c:v>-6741.6</c:v>
                </c:pt>
                <c:pt idx="19">
                  <c:v>-4897.6000000000004</c:v>
                </c:pt>
                <c:pt idx="20">
                  <c:v>3565.3999999999996</c:v>
                </c:pt>
                <c:pt idx="21">
                  <c:v>36745</c:v>
                </c:pt>
                <c:pt idx="22">
                  <c:v>38103</c:v>
                </c:pt>
                <c:pt idx="23">
                  <c:v>20333.400000000001</c:v>
                </c:pt>
                <c:pt idx="24">
                  <c:v>-14924</c:v>
                </c:pt>
                <c:pt idx="25">
                  <c:v>-24760.799999999999</c:v>
                </c:pt>
                <c:pt idx="26">
                  <c:v>4282.3999999999996</c:v>
                </c:pt>
                <c:pt idx="27">
                  <c:v>22498.400000000001</c:v>
                </c:pt>
                <c:pt idx="28">
                  <c:v>-7922.6</c:v>
                </c:pt>
                <c:pt idx="29">
                  <c:v>27204.2</c:v>
                </c:pt>
                <c:pt idx="30">
                  <c:v>-18778.8</c:v>
                </c:pt>
                <c:pt idx="31">
                  <c:v>-10761.4</c:v>
                </c:pt>
                <c:pt idx="32">
                  <c:v>-22049.4</c:v>
                </c:pt>
                <c:pt idx="33">
                  <c:v>48899.4</c:v>
                </c:pt>
                <c:pt idx="34">
                  <c:v>13724</c:v>
                </c:pt>
                <c:pt idx="35">
                  <c:v>6845.6</c:v>
                </c:pt>
                <c:pt idx="36">
                  <c:v>-28502.799999999999</c:v>
                </c:pt>
                <c:pt idx="37">
                  <c:v>32442.400000000001</c:v>
                </c:pt>
                <c:pt idx="38">
                  <c:v>-13699.6</c:v>
                </c:pt>
                <c:pt idx="39">
                  <c:v>-7094</c:v>
                </c:pt>
                <c:pt idx="40">
                  <c:v>-821.4</c:v>
                </c:pt>
                <c:pt idx="41">
                  <c:v>24691</c:v>
                </c:pt>
                <c:pt idx="42">
                  <c:v>11071.6</c:v>
                </c:pt>
                <c:pt idx="43">
                  <c:v>-24540.799999999999</c:v>
                </c:pt>
                <c:pt idx="44">
                  <c:v>-3756.6000000000004</c:v>
                </c:pt>
                <c:pt idx="45">
                  <c:v>-19205</c:v>
                </c:pt>
                <c:pt idx="46">
                  <c:v>-4052.4</c:v>
                </c:pt>
                <c:pt idx="47">
                  <c:v>-14954.8</c:v>
                </c:pt>
                <c:pt idx="48">
                  <c:v>5300</c:v>
                </c:pt>
                <c:pt idx="49">
                  <c:v>20247</c:v>
                </c:pt>
                <c:pt idx="50">
                  <c:v>32549.599999999999</c:v>
                </c:pt>
                <c:pt idx="51">
                  <c:v>29678</c:v>
                </c:pt>
                <c:pt idx="52">
                  <c:v>-5848</c:v>
                </c:pt>
                <c:pt idx="53">
                  <c:v>-3663.6</c:v>
                </c:pt>
                <c:pt idx="54">
                  <c:v>-3240.6</c:v>
                </c:pt>
                <c:pt idx="55">
                  <c:v>4519.2</c:v>
                </c:pt>
                <c:pt idx="56">
                  <c:v>-2534.1999999999998</c:v>
                </c:pt>
                <c:pt idx="57">
                  <c:v>4777.3999999999996</c:v>
                </c:pt>
                <c:pt idx="58">
                  <c:v>-5371.6</c:v>
                </c:pt>
                <c:pt idx="59">
                  <c:v>-20933</c:v>
                </c:pt>
                <c:pt idx="60">
                  <c:v>-20084</c:v>
                </c:pt>
                <c:pt idx="61">
                  <c:v>-2649.4</c:v>
                </c:pt>
                <c:pt idx="62">
                  <c:v>4490</c:v>
                </c:pt>
                <c:pt idx="63">
                  <c:v>0</c:v>
                </c:pt>
                <c:pt idx="64">
                  <c:v>11390</c:v>
                </c:pt>
                <c:pt idx="65">
                  <c:v>-10269.6</c:v>
                </c:pt>
                <c:pt idx="66">
                  <c:v>-24769.4</c:v>
                </c:pt>
                <c:pt idx="67">
                  <c:v>-2634.2</c:v>
                </c:pt>
                <c:pt idx="68">
                  <c:v>-16634.2</c:v>
                </c:pt>
                <c:pt idx="69">
                  <c:v>-4933.2</c:v>
                </c:pt>
                <c:pt idx="70">
                  <c:v>0</c:v>
                </c:pt>
                <c:pt idx="71">
                  <c:v>14582.4</c:v>
                </c:pt>
                <c:pt idx="72">
                  <c:v>47606.400000000001</c:v>
                </c:pt>
                <c:pt idx="73">
                  <c:v>-28331.4</c:v>
                </c:pt>
                <c:pt idx="74">
                  <c:v>-1643.4</c:v>
                </c:pt>
                <c:pt idx="75">
                  <c:v>-1714.6</c:v>
                </c:pt>
                <c:pt idx="76">
                  <c:v>-2784.4</c:v>
                </c:pt>
                <c:pt idx="77">
                  <c:v>12247.4</c:v>
                </c:pt>
                <c:pt idx="78">
                  <c:v>2</c:v>
                </c:pt>
                <c:pt idx="79">
                  <c:v>34525</c:v>
                </c:pt>
                <c:pt idx="80">
                  <c:v>-2593</c:v>
                </c:pt>
                <c:pt idx="81">
                  <c:v>0</c:v>
                </c:pt>
                <c:pt idx="82">
                  <c:v>-5461.2</c:v>
                </c:pt>
                <c:pt idx="83">
                  <c:v>0</c:v>
                </c:pt>
                <c:pt idx="84">
                  <c:v>0</c:v>
                </c:pt>
                <c:pt idx="85">
                  <c:v>48705</c:v>
                </c:pt>
                <c:pt idx="86">
                  <c:v>-6790.4</c:v>
                </c:pt>
                <c:pt idx="87">
                  <c:v>-1598</c:v>
                </c:pt>
                <c:pt idx="88">
                  <c:v>-608</c:v>
                </c:pt>
                <c:pt idx="89">
                  <c:v>-7435</c:v>
                </c:pt>
                <c:pt idx="90">
                  <c:v>-19106.400000000001</c:v>
                </c:pt>
                <c:pt idx="91">
                  <c:v>1313.1999999999998</c:v>
                </c:pt>
                <c:pt idx="92">
                  <c:v>3590.6000000000004</c:v>
                </c:pt>
                <c:pt idx="93">
                  <c:v>-1772</c:v>
                </c:pt>
                <c:pt idx="94">
                  <c:v>-6567.4</c:v>
                </c:pt>
                <c:pt idx="95">
                  <c:v>-2349</c:v>
                </c:pt>
                <c:pt idx="96">
                  <c:v>0</c:v>
                </c:pt>
                <c:pt idx="97">
                  <c:v>35758.199999999997</c:v>
                </c:pt>
                <c:pt idx="98">
                  <c:v>-435.59999999999991</c:v>
                </c:pt>
                <c:pt idx="99">
                  <c:v>-6878</c:v>
                </c:pt>
                <c:pt idx="100">
                  <c:v>-2949</c:v>
                </c:pt>
                <c:pt idx="101">
                  <c:v>-2042</c:v>
                </c:pt>
                <c:pt idx="102">
                  <c:v>-1406.2</c:v>
                </c:pt>
                <c:pt idx="103">
                  <c:v>29539.8</c:v>
                </c:pt>
                <c:pt idx="104">
                  <c:v>0</c:v>
                </c:pt>
                <c:pt idx="105">
                  <c:v>-4156.6000000000004</c:v>
                </c:pt>
                <c:pt idx="106">
                  <c:v>28538</c:v>
                </c:pt>
                <c:pt idx="107">
                  <c:v>11732.8</c:v>
                </c:pt>
                <c:pt idx="108">
                  <c:v>-2223.8000000000002</c:v>
                </c:pt>
                <c:pt idx="109">
                  <c:v>-1368.4</c:v>
                </c:pt>
                <c:pt idx="110">
                  <c:v>0</c:v>
                </c:pt>
                <c:pt idx="111">
                  <c:v>20174.599999999999</c:v>
                </c:pt>
                <c:pt idx="112">
                  <c:v>0</c:v>
                </c:pt>
                <c:pt idx="113">
                  <c:v>0</c:v>
                </c:pt>
                <c:pt idx="114">
                  <c:v>-9427.7999999999993</c:v>
                </c:pt>
                <c:pt idx="115">
                  <c:v>0</c:v>
                </c:pt>
                <c:pt idx="116">
                  <c:v>-1873</c:v>
                </c:pt>
                <c:pt idx="117">
                  <c:v>0</c:v>
                </c:pt>
                <c:pt idx="118">
                  <c:v>0</c:v>
                </c:pt>
                <c:pt idx="119">
                  <c:v>32967</c:v>
                </c:pt>
                <c:pt idx="120">
                  <c:v>0</c:v>
                </c:pt>
                <c:pt idx="121">
                  <c:v>-4405.3999999999996</c:v>
                </c:pt>
                <c:pt idx="122">
                  <c:v>0</c:v>
                </c:pt>
                <c:pt idx="123">
                  <c:v>-1340.6</c:v>
                </c:pt>
                <c:pt idx="124">
                  <c:v>-1821.6</c:v>
                </c:pt>
                <c:pt idx="125">
                  <c:v>-9839.7999999999993</c:v>
                </c:pt>
                <c:pt idx="126">
                  <c:v>0</c:v>
                </c:pt>
                <c:pt idx="127">
                  <c:v>-329.2</c:v>
                </c:pt>
                <c:pt idx="128">
                  <c:v>26189</c:v>
                </c:pt>
                <c:pt idx="129">
                  <c:v>0</c:v>
                </c:pt>
                <c:pt idx="130">
                  <c:v>-950.4</c:v>
                </c:pt>
                <c:pt idx="131">
                  <c:v>2011.8</c:v>
                </c:pt>
                <c:pt idx="132">
                  <c:v>16470.2</c:v>
                </c:pt>
                <c:pt idx="133">
                  <c:v>39756</c:v>
                </c:pt>
                <c:pt idx="134">
                  <c:v>-6827</c:v>
                </c:pt>
                <c:pt idx="135">
                  <c:v>-9379.2000000000007</c:v>
                </c:pt>
                <c:pt idx="136">
                  <c:v>-9402.7999999999993</c:v>
                </c:pt>
                <c:pt idx="137">
                  <c:v>0</c:v>
                </c:pt>
                <c:pt idx="138">
                  <c:v>-7676.2</c:v>
                </c:pt>
                <c:pt idx="139">
                  <c:v>-471.2</c:v>
                </c:pt>
                <c:pt idx="140">
                  <c:v>2158</c:v>
                </c:pt>
                <c:pt idx="141">
                  <c:v>0</c:v>
                </c:pt>
                <c:pt idx="142">
                  <c:v>-6208.2</c:v>
                </c:pt>
                <c:pt idx="143">
                  <c:v>-4473</c:v>
                </c:pt>
                <c:pt idx="144">
                  <c:v>-1016</c:v>
                </c:pt>
                <c:pt idx="145">
                  <c:v>0</c:v>
                </c:pt>
                <c:pt idx="146">
                  <c:v>-2024.1999999999998</c:v>
                </c:pt>
                <c:pt idx="147">
                  <c:v>-630.40000000000009</c:v>
                </c:pt>
                <c:pt idx="148">
                  <c:v>-2864.4</c:v>
                </c:pt>
                <c:pt idx="149">
                  <c:v>23929.200000000001</c:v>
                </c:pt>
                <c:pt idx="150">
                  <c:v>0</c:v>
                </c:pt>
                <c:pt idx="151">
                  <c:v>-4057.6</c:v>
                </c:pt>
                <c:pt idx="152">
                  <c:v>0</c:v>
                </c:pt>
                <c:pt idx="153">
                  <c:v>0</c:v>
                </c:pt>
                <c:pt idx="154">
                  <c:v>-972.4</c:v>
                </c:pt>
                <c:pt idx="155">
                  <c:v>7280</c:v>
                </c:pt>
                <c:pt idx="156">
                  <c:v>0</c:v>
                </c:pt>
                <c:pt idx="157">
                  <c:v>-2384.4</c:v>
                </c:pt>
                <c:pt idx="158">
                  <c:v>-346.2</c:v>
                </c:pt>
                <c:pt idx="159">
                  <c:v>-2994.2</c:v>
                </c:pt>
                <c:pt idx="160">
                  <c:v>0</c:v>
                </c:pt>
                <c:pt idx="161">
                  <c:v>1863</c:v>
                </c:pt>
                <c:pt idx="162">
                  <c:v>-4194</c:v>
                </c:pt>
                <c:pt idx="163">
                  <c:v>7404</c:v>
                </c:pt>
                <c:pt idx="164">
                  <c:v>0</c:v>
                </c:pt>
                <c:pt idx="165">
                  <c:v>0</c:v>
                </c:pt>
                <c:pt idx="166">
                  <c:v>-1874.4</c:v>
                </c:pt>
                <c:pt idx="167">
                  <c:v>0</c:v>
                </c:pt>
                <c:pt idx="168">
                  <c:v>3036</c:v>
                </c:pt>
                <c:pt idx="169">
                  <c:v>0</c:v>
                </c:pt>
                <c:pt idx="170">
                  <c:v>-325.60000000000002</c:v>
                </c:pt>
                <c:pt idx="171">
                  <c:v>-3665.2</c:v>
                </c:pt>
                <c:pt idx="172">
                  <c:v>-3709.6</c:v>
                </c:pt>
                <c:pt idx="173">
                  <c:v>4030.4</c:v>
                </c:pt>
                <c:pt idx="174">
                  <c:v>0</c:v>
                </c:pt>
                <c:pt idx="175">
                  <c:v>10109</c:v>
                </c:pt>
                <c:pt idx="176">
                  <c:v>0</c:v>
                </c:pt>
                <c:pt idx="177">
                  <c:v>-600.60000000000036</c:v>
                </c:pt>
                <c:pt idx="178">
                  <c:v>-2115.6</c:v>
                </c:pt>
                <c:pt idx="179">
                  <c:v>-2550.6</c:v>
                </c:pt>
                <c:pt idx="180">
                  <c:v>0</c:v>
                </c:pt>
                <c:pt idx="181">
                  <c:v>-7389.4</c:v>
                </c:pt>
                <c:pt idx="182">
                  <c:v>12349</c:v>
                </c:pt>
                <c:pt idx="183">
                  <c:v>-733</c:v>
                </c:pt>
                <c:pt idx="184">
                  <c:v>-187.4</c:v>
                </c:pt>
                <c:pt idx="185">
                  <c:v>0</c:v>
                </c:pt>
                <c:pt idx="186">
                  <c:v>-432</c:v>
                </c:pt>
                <c:pt idx="187">
                  <c:v>0</c:v>
                </c:pt>
                <c:pt idx="188">
                  <c:v>-7284.6</c:v>
                </c:pt>
                <c:pt idx="189">
                  <c:v>-7284.6</c:v>
                </c:pt>
                <c:pt idx="190">
                  <c:v>2479.6</c:v>
                </c:pt>
                <c:pt idx="191">
                  <c:v>-20122.8</c:v>
                </c:pt>
                <c:pt idx="192">
                  <c:v>-2101</c:v>
                </c:pt>
                <c:pt idx="193">
                  <c:v>0</c:v>
                </c:pt>
                <c:pt idx="194">
                  <c:v>5050</c:v>
                </c:pt>
                <c:pt idx="195">
                  <c:v>85</c:v>
                </c:pt>
                <c:pt idx="196">
                  <c:v>1360</c:v>
                </c:pt>
                <c:pt idx="197">
                  <c:v>-1135.2</c:v>
                </c:pt>
                <c:pt idx="198">
                  <c:v>-12408.4</c:v>
                </c:pt>
                <c:pt idx="199">
                  <c:v>-3535.4</c:v>
                </c:pt>
                <c:pt idx="200">
                  <c:v>-7678.6</c:v>
                </c:pt>
                <c:pt idx="201">
                  <c:v>0</c:v>
                </c:pt>
                <c:pt idx="202">
                  <c:v>13630</c:v>
                </c:pt>
                <c:pt idx="203">
                  <c:v>-1590.6</c:v>
                </c:pt>
                <c:pt idx="204">
                  <c:v>888</c:v>
                </c:pt>
                <c:pt idx="205">
                  <c:v>6354</c:v>
                </c:pt>
                <c:pt idx="206">
                  <c:v>-3338.2</c:v>
                </c:pt>
                <c:pt idx="207">
                  <c:v>-6452.8</c:v>
                </c:pt>
                <c:pt idx="208">
                  <c:v>1036</c:v>
                </c:pt>
                <c:pt idx="209">
                  <c:v>-2378.6</c:v>
                </c:pt>
                <c:pt idx="210">
                  <c:v>-1347.2</c:v>
                </c:pt>
                <c:pt idx="211">
                  <c:v>-4345</c:v>
                </c:pt>
                <c:pt idx="212">
                  <c:v>-2019.2</c:v>
                </c:pt>
                <c:pt idx="213">
                  <c:v>-1794.6</c:v>
                </c:pt>
                <c:pt idx="214">
                  <c:v>0</c:v>
                </c:pt>
                <c:pt idx="215">
                  <c:v>10641</c:v>
                </c:pt>
                <c:pt idx="216">
                  <c:v>4353.6000000000004</c:v>
                </c:pt>
                <c:pt idx="217">
                  <c:v>-1824.2</c:v>
                </c:pt>
                <c:pt idx="218">
                  <c:v>59939</c:v>
                </c:pt>
                <c:pt idx="219">
                  <c:v>-1977</c:v>
                </c:pt>
                <c:pt idx="220">
                  <c:v>-11351.6</c:v>
                </c:pt>
                <c:pt idx="221">
                  <c:v>-1497.8</c:v>
                </c:pt>
                <c:pt idx="222">
                  <c:v>0</c:v>
                </c:pt>
                <c:pt idx="223">
                  <c:v>6854.8</c:v>
                </c:pt>
                <c:pt idx="224">
                  <c:v>7324</c:v>
                </c:pt>
                <c:pt idx="225">
                  <c:v>-6260.6</c:v>
                </c:pt>
                <c:pt idx="226">
                  <c:v>17077.8</c:v>
                </c:pt>
                <c:pt idx="227">
                  <c:v>-2482.8000000000002</c:v>
                </c:pt>
                <c:pt idx="228">
                  <c:v>-8891.6</c:v>
                </c:pt>
                <c:pt idx="229">
                  <c:v>5667</c:v>
                </c:pt>
                <c:pt idx="230">
                  <c:v>-2207</c:v>
                </c:pt>
                <c:pt idx="231">
                  <c:v>-10256.4</c:v>
                </c:pt>
                <c:pt idx="232">
                  <c:v>-358.2</c:v>
                </c:pt>
                <c:pt idx="233">
                  <c:v>43852.6</c:v>
                </c:pt>
                <c:pt idx="234">
                  <c:v>-8214.4</c:v>
                </c:pt>
                <c:pt idx="235">
                  <c:v>-259.2</c:v>
                </c:pt>
                <c:pt idx="236">
                  <c:v>-10089.200000000001</c:v>
                </c:pt>
                <c:pt idx="237">
                  <c:v>1309</c:v>
                </c:pt>
                <c:pt idx="238">
                  <c:v>9064</c:v>
                </c:pt>
                <c:pt idx="239">
                  <c:v>2754.4</c:v>
                </c:pt>
                <c:pt idx="240">
                  <c:v>-2289</c:v>
                </c:pt>
                <c:pt idx="241">
                  <c:v>-5823.4</c:v>
                </c:pt>
                <c:pt idx="242">
                  <c:v>-413.6</c:v>
                </c:pt>
                <c:pt idx="243">
                  <c:v>0</c:v>
                </c:pt>
                <c:pt idx="244">
                  <c:v>-3130.3999999999996</c:v>
                </c:pt>
                <c:pt idx="245">
                  <c:v>-1452</c:v>
                </c:pt>
                <c:pt idx="246">
                  <c:v>-810</c:v>
                </c:pt>
                <c:pt idx="247">
                  <c:v>2409.1999999999998</c:v>
                </c:pt>
                <c:pt idx="248">
                  <c:v>-3693.8</c:v>
                </c:pt>
                <c:pt idx="249">
                  <c:v>-2523.8000000000002</c:v>
                </c:pt>
                <c:pt idx="250">
                  <c:v>0</c:v>
                </c:pt>
                <c:pt idx="251">
                  <c:v>-6598.6</c:v>
                </c:pt>
                <c:pt idx="252">
                  <c:v>-6102.8</c:v>
                </c:pt>
                <c:pt idx="253">
                  <c:v>13770</c:v>
                </c:pt>
                <c:pt idx="254">
                  <c:v>1071</c:v>
                </c:pt>
                <c:pt idx="255">
                  <c:v>-1027</c:v>
                </c:pt>
                <c:pt idx="256">
                  <c:v>-1294.4000000000001</c:v>
                </c:pt>
                <c:pt idx="257">
                  <c:v>-6566.6</c:v>
                </c:pt>
                <c:pt idx="258">
                  <c:v>-19153.8</c:v>
                </c:pt>
                <c:pt idx="259">
                  <c:v>-10416.200000000001</c:v>
                </c:pt>
                <c:pt idx="260">
                  <c:v>-3238.8</c:v>
                </c:pt>
                <c:pt idx="261">
                  <c:v>403.20000000000073</c:v>
                </c:pt>
                <c:pt idx="262">
                  <c:v>-9407.2000000000007</c:v>
                </c:pt>
                <c:pt idx="263">
                  <c:v>0</c:v>
                </c:pt>
                <c:pt idx="264">
                  <c:v>-3589.2</c:v>
                </c:pt>
                <c:pt idx="265">
                  <c:v>-1597.6</c:v>
                </c:pt>
                <c:pt idx="266">
                  <c:v>804.19999999999982</c:v>
                </c:pt>
                <c:pt idx="267">
                  <c:v>-17940.400000000001</c:v>
                </c:pt>
                <c:pt idx="268">
                  <c:v>-10544.8</c:v>
                </c:pt>
                <c:pt idx="269">
                  <c:v>-3196.4</c:v>
                </c:pt>
                <c:pt idx="270">
                  <c:v>-27240.799999999999</c:v>
                </c:pt>
                <c:pt idx="271">
                  <c:v>54049.8</c:v>
                </c:pt>
                <c:pt idx="272">
                  <c:v>-18788.400000000001</c:v>
                </c:pt>
                <c:pt idx="273">
                  <c:v>-9331.6</c:v>
                </c:pt>
                <c:pt idx="274">
                  <c:v>-8382.2000000000007</c:v>
                </c:pt>
                <c:pt idx="275">
                  <c:v>-84.799999999999272</c:v>
                </c:pt>
                <c:pt idx="276">
                  <c:v>-6687.2</c:v>
                </c:pt>
                <c:pt idx="277">
                  <c:v>-16574.599999999999</c:v>
                </c:pt>
                <c:pt idx="278">
                  <c:v>32932.400000000001</c:v>
                </c:pt>
                <c:pt idx="279">
                  <c:v>6467.4</c:v>
                </c:pt>
                <c:pt idx="280">
                  <c:v>52012</c:v>
                </c:pt>
                <c:pt idx="281">
                  <c:v>-2151</c:v>
                </c:pt>
                <c:pt idx="282">
                  <c:v>-5281.2000000000007</c:v>
                </c:pt>
                <c:pt idx="283">
                  <c:v>-14671.2</c:v>
                </c:pt>
                <c:pt idx="284">
                  <c:v>-1412</c:v>
                </c:pt>
                <c:pt idx="285">
                  <c:v>-18441.599999999999</c:v>
                </c:pt>
                <c:pt idx="286">
                  <c:v>1100.5999999999999</c:v>
                </c:pt>
                <c:pt idx="287">
                  <c:v>37104.199999999997</c:v>
                </c:pt>
                <c:pt idx="288">
                  <c:v>6370.8</c:v>
                </c:pt>
                <c:pt idx="289">
                  <c:v>-5572.2000000000007</c:v>
                </c:pt>
                <c:pt idx="290">
                  <c:v>-33195.199999999997</c:v>
                </c:pt>
                <c:pt idx="291">
                  <c:v>-17101.2</c:v>
                </c:pt>
                <c:pt idx="292">
                  <c:v>11112.4</c:v>
                </c:pt>
                <c:pt idx="293">
                  <c:v>-5488.2</c:v>
                </c:pt>
                <c:pt idx="294">
                  <c:v>-5213.8</c:v>
                </c:pt>
                <c:pt idx="295">
                  <c:v>20571</c:v>
                </c:pt>
                <c:pt idx="296">
                  <c:v>37650</c:v>
                </c:pt>
                <c:pt idx="297">
                  <c:v>-7150.6</c:v>
                </c:pt>
                <c:pt idx="298">
                  <c:v>-2876</c:v>
                </c:pt>
                <c:pt idx="299">
                  <c:v>-13861</c:v>
                </c:pt>
                <c:pt idx="300">
                  <c:v>-13975</c:v>
                </c:pt>
                <c:pt idx="301">
                  <c:v>21315.8</c:v>
                </c:pt>
                <c:pt idx="302">
                  <c:v>3142.8</c:v>
                </c:pt>
                <c:pt idx="303">
                  <c:v>-788.20000000000073</c:v>
                </c:pt>
                <c:pt idx="304">
                  <c:v>-19861</c:v>
                </c:pt>
                <c:pt idx="305">
                  <c:v>-4661</c:v>
                </c:pt>
                <c:pt idx="306">
                  <c:v>41912.199999999997</c:v>
                </c:pt>
                <c:pt idx="307">
                  <c:v>-22661.4</c:v>
                </c:pt>
                <c:pt idx="308">
                  <c:v>17414.8</c:v>
                </c:pt>
                <c:pt idx="309">
                  <c:v>48574.6</c:v>
                </c:pt>
                <c:pt idx="310">
                  <c:v>14298</c:v>
                </c:pt>
                <c:pt idx="311">
                  <c:v>-22901</c:v>
                </c:pt>
                <c:pt idx="312">
                  <c:v>-6748.4</c:v>
                </c:pt>
                <c:pt idx="313">
                  <c:v>2004</c:v>
                </c:pt>
                <c:pt idx="314">
                  <c:v>0</c:v>
                </c:pt>
                <c:pt idx="315">
                  <c:v>-1281.8000000000002</c:v>
                </c:pt>
                <c:pt idx="316">
                  <c:v>-1948.3999999999996</c:v>
                </c:pt>
                <c:pt idx="317">
                  <c:v>-11960.4</c:v>
                </c:pt>
                <c:pt idx="318">
                  <c:v>-21834.6</c:v>
                </c:pt>
                <c:pt idx="319">
                  <c:v>-10149.799999999999</c:v>
                </c:pt>
                <c:pt idx="320">
                  <c:v>-1180.7999999999993</c:v>
                </c:pt>
                <c:pt idx="321">
                  <c:v>13135.400000000001</c:v>
                </c:pt>
                <c:pt idx="322">
                  <c:v>66110.2</c:v>
                </c:pt>
                <c:pt idx="323">
                  <c:v>27391.599999999999</c:v>
                </c:pt>
                <c:pt idx="324">
                  <c:v>-9557.7999999999993</c:v>
                </c:pt>
                <c:pt idx="325">
                  <c:v>-17467.400000000001</c:v>
                </c:pt>
                <c:pt idx="326">
                  <c:v>-14020.6</c:v>
                </c:pt>
                <c:pt idx="327">
                  <c:v>10181</c:v>
                </c:pt>
                <c:pt idx="328">
                  <c:v>-898</c:v>
                </c:pt>
                <c:pt idx="329">
                  <c:v>69132.800000000003</c:v>
                </c:pt>
                <c:pt idx="330">
                  <c:v>-13419.6</c:v>
                </c:pt>
                <c:pt idx="331">
                  <c:v>12559.4</c:v>
                </c:pt>
                <c:pt idx="332">
                  <c:v>-8951.4</c:v>
                </c:pt>
                <c:pt idx="333">
                  <c:v>-19599</c:v>
                </c:pt>
                <c:pt idx="334">
                  <c:v>-299.40000000000146</c:v>
                </c:pt>
                <c:pt idx="335">
                  <c:v>616</c:v>
                </c:pt>
                <c:pt idx="336">
                  <c:v>39195</c:v>
                </c:pt>
                <c:pt idx="337">
                  <c:v>-1698.4</c:v>
                </c:pt>
                <c:pt idx="338">
                  <c:v>27677</c:v>
                </c:pt>
                <c:pt idx="339">
                  <c:v>-9467</c:v>
                </c:pt>
                <c:pt idx="340">
                  <c:v>-8891.6</c:v>
                </c:pt>
                <c:pt idx="341">
                  <c:v>-8902.2000000000007</c:v>
                </c:pt>
                <c:pt idx="342">
                  <c:v>-5937</c:v>
                </c:pt>
                <c:pt idx="343">
                  <c:v>11044</c:v>
                </c:pt>
                <c:pt idx="344">
                  <c:v>13753.8</c:v>
                </c:pt>
                <c:pt idx="345">
                  <c:v>-3062</c:v>
                </c:pt>
                <c:pt idx="346">
                  <c:v>-15321.6</c:v>
                </c:pt>
                <c:pt idx="347">
                  <c:v>-7943.8</c:v>
                </c:pt>
                <c:pt idx="348">
                  <c:v>-2095</c:v>
                </c:pt>
                <c:pt idx="349">
                  <c:v>25216</c:v>
                </c:pt>
                <c:pt idx="350">
                  <c:v>-7736.6</c:v>
                </c:pt>
                <c:pt idx="351">
                  <c:v>1317.1999999999998</c:v>
                </c:pt>
                <c:pt idx="352">
                  <c:v>3377.6000000000004</c:v>
                </c:pt>
                <c:pt idx="353">
                  <c:v>-12321.2</c:v>
                </c:pt>
                <c:pt idx="354">
                  <c:v>-32000.400000000001</c:v>
                </c:pt>
                <c:pt idx="355">
                  <c:v>-5169.6000000000004</c:v>
                </c:pt>
                <c:pt idx="356">
                  <c:v>-3830.2000000000007</c:v>
                </c:pt>
                <c:pt idx="357">
                  <c:v>5231.6000000000004</c:v>
                </c:pt>
                <c:pt idx="358">
                  <c:v>0</c:v>
                </c:pt>
                <c:pt idx="359">
                  <c:v>-5671</c:v>
                </c:pt>
                <c:pt idx="360">
                  <c:v>-24564.400000000001</c:v>
                </c:pt>
                <c:pt idx="361">
                  <c:v>-15985</c:v>
                </c:pt>
                <c:pt idx="362">
                  <c:v>-3932.7999999999993</c:v>
                </c:pt>
                <c:pt idx="363">
                  <c:v>-14960.4</c:v>
                </c:pt>
                <c:pt idx="364">
                  <c:v>27408.2</c:v>
                </c:pt>
              </c:numCache>
            </c:numRef>
          </c:val>
          <c:extLst>
            <c:ext xmlns:c16="http://schemas.microsoft.com/office/drawing/2014/chart" uri="{C3380CC4-5D6E-409C-BE32-E72D297353CC}">
              <c16:uniqueId val="{00000009-CB8B-EF45-9BBF-95BCB498B5EA}"/>
            </c:ext>
          </c:extLst>
        </c:ser>
        <c:ser>
          <c:idx val="11"/>
          <c:order val="7"/>
          <c:tx>
            <c:v>FLORIDA</c:v>
          </c:tx>
          <c:spPr>
            <a:solidFill>
              <a:srgbClr val="FFFF00">
                <a:alpha val="50000"/>
              </a:srgbClr>
            </a:solidFill>
            <a:ln>
              <a:solidFill>
                <a:srgbClr val="FFFF0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Historic!$CM$2:$CM$366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156800</c:v>
                </c:pt>
                <c:pt idx="77">
                  <c:v>0</c:v>
                </c:pt>
                <c:pt idx="78">
                  <c:v>-24000</c:v>
                </c:pt>
                <c:pt idx="79">
                  <c:v>179200</c:v>
                </c:pt>
                <c:pt idx="80">
                  <c:v>333632</c:v>
                </c:pt>
                <c:pt idx="81">
                  <c:v>184000</c:v>
                </c:pt>
                <c:pt idx="82">
                  <c:v>180800</c:v>
                </c:pt>
                <c:pt idx="83">
                  <c:v>192000</c:v>
                </c:pt>
                <c:pt idx="84">
                  <c:v>318400</c:v>
                </c:pt>
                <c:pt idx="85">
                  <c:v>300800</c:v>
                </c:pt>
                <c:pt idx="86">
                  <c:v>352000</c:v>
                </c:pt>
                <c:pt idx="87">
                  <c:v>1074640</c:v>
                </c:pt>
                <c:pt idx="88">
                  <c:v>134400</c:v>
                </c:pt>
                <c:pt idx="89">
                  <c:v>-5600</c:v>
                </c:pt>
                <c:pt idx="90">
                  <c:v>-260800</c:v>
                </c:pt>
                <c:pt idx="91">
                  <c:v>-1220400</c:v>
                </c:pt>
                <c:pt idx="92">
                  <c:v>-1484400</c:v>
                </c:pt>
                <c:pt idx="93">
                  <c:v>-1001210</c:v>
                </c:pt>
                <c:pt idx="94">
                  <c:v>-99927</c:v>
                </c:pt>
                <c:pt idx="95">
                  <c:v>-1695900</c:v>
                </c:pt>
                <c:pt idx="96">
                  <c:v>-666300</c:v>
                </c:pt>
                <c:pt idx="97">
                  <c:v>-282140</c:v>
                </c:pt>
                <c:pt idx="98">
                  <c:v>110270</c:v>
                </c:pt>
                <c:pt idx="99">
                  <c:v>-260725</c:v>
                </c:pt>
                <c:pt idx="100">
                  <c:v>-503580</c:v>
                </c:pt>
                <c:pt idx="101">
                  <c:v>5272258</c:v>
                </c:pt>
                <c:pt idx="102">
                  <c:v>-3064295</c:v>
                </c:pt>
                <c:pt idx="103">
                  <c:v>-1251925</c:v>
                </c:pt>
                <c:pt idx="104">
                  <c:v>-3243150</c:v>
                </c:pt>
                <c:pt idx="105">
                  <c:v>-5007925</c:v>
                </c:pt>
                <c:pt idx="106">
                  <c:v>-2348320</c:v>
                </c:pt>
                <c:pt idx="107">
                  <c:v>-1742400</c:v>
                </c:pt>
                <c:pt idx="108">
                  <c:v>4808368</c:v>
                </c:pt>
                <c:pt idx="109">
                  <c:v>-5295280</c:v>
                </c:pt>
                <c:pt idx="110">
                  <c:v>-2908880</c:v>
                </c:pt>
                <c:pt idx="111">
                  <c:v>-3243600</c:v>
                </c:pt>
                <c:pt idx="112">
                  <c:v>-2150000</c:v>
                </c:pt>
                <c:pt idx="113">
                  <c:v>-2017500</c:v>
                </c:pt>
                <c:pt idx="114">
                  <c:v>-2062085</c:v>
                </c:pt>
                <c:pt idx="115">
                  <c:v>8759122</c:v>
                </c:pt>
                <c:pt idx="116">
                  <c:v>-6191175</c:v>
                </c:pt>
                <c:pt idx="117">
                  <c:v>-3839285</c:v>
                </c:pt>
                <c:pt idx="118">
                  <c:v>-3155370</c:v>
                </c:pt>
                <c:pt idx="119">
                  <c:v>-1068400</c:v>
                </c:pt>
                <c:pt idx="120">
                  <c:v>-2317505</c:v>
                </c:pt>
                <c:pt idx="121">
                  <c:v>-838225</c:v>
                </c:pt>
                <c:pt idx="122">
                  <c:v>14613519</c:v>
                </c:pt>
                <c:pt idx="123">
                  <c:v>-7003150</c:v>
                </c:pt>
                <c:pt idx="124">
                  <c:v>-5206950</c:v>
                </c:pt>
                <c:pt idx="125">
                  <c:v>-5942050</c:v>
                </c:pt>
                <c:pt idx="126">
                  <c:v>-5220475</c:v>
                </c:pt>
                <c:pt idx="127">
                  <c:v>-2601625</c:v>
                </c:pt>
                <c:pt idx="128">
                  <c:v>-947300</c:v>
                </c:pt>
                <c:pt idx="129">
                  <c:v>22757077</c:v>
                </c:pt>
                <c:pt idx="130">
                  <c:v>-8536675</c:v>
                </c:pt>
                <c:pt idx="131">
                  <c:v>-6163395</c:v>
                </c:pt>
                <c:pt idx="132">
                  <c:v>-4159025</c:v>
                </c:pt>
                <c:pt idx="133">
                  <c:v>-2819085</c:v>
                </c:pt>
                <c:pt idx="134">
                  <c:v>-1524100</c:v>
                </c:pt>
                <c:pt idx="135">
                  <c:v>-3379860</c:v>
                </c:pt>
                <c:pt idx="136">
                  <c:v>23661578</c:v>
                </c:pt>
                <c:pt idx="137">
                  <c:v>-7549900</c:v>
                </c:pt>
                <c:pt idx="138">
                  <c:v>-424125</c:v>
                </c:pt>
                <c:pt idx="139">
                  <c:v>-835060</c:v>
                </c:pt>
                <c:pt idx="140">
                  <c:v>2057360</c:v>
                </c:pt>
                <c:pt idx="141">
                  <c:v>1411685</c:v>
                </c:pt>
                <c:pt idx="142">
                  <c:v>-2012400</c:v>
                </c:pt>
                <c:pt idx="143">
                  <c:v>28548505</c:v>
                </c:pt>
                <c:pt idx="144">
                  <c:v>-8233800</c:v>
                </c:pt>
                <c:pt idx="145">
                  <c:v>-8745200</c:v>
                </c:pt>
                <c:pt idx="146">
                  <c:v>1628875</c:v>
                </c:pt>
                <c:pt idx="147">
                  <c:v>-6848175</c:v>
                </c:pt>
                <c:pt idx="148">
                  <c:v>-5381775</c:v>
                </c:pt>
                <c:pt idx="149">
                  <c:v>12800125</c:v>
                </c:pt>
                <c:pt idx="150">
                  <c:v>12329440</c:v>
                </c:pt>
                <c:pt idx="151">
                  <c:v>-17057600</c:v>
                </c:pt>
                <c:pt idx="152">
                  <c:v>-7954250</c:v>
                </c:pt>
                <c:pt idx="153">
                  <c:v>-6384100</c:v>
                </c:pt>
                <c:pt idx="154">
                  <c:v>-6138950</c:v>
                </c:pt>
                <c:pt idx="155">
                  <c:v>-5298150</c:v>
                </c:pt>
                <c:pt idx="156">
                  <c:v>-3900950</c:v>
                </c:pt>
                <c:pt idx="157">
                  <c:v>15613270</c:v>
                </c:pt>
                <c:pt idx="158">
                  <c:v>-7401900</c:v>
                </c:pt>
                <c:pt idx="159">
                  <c:v>-6134250</c:v>
                </c:pt>
                <c:pt idx="160">
                  <c:v>-7977450</c:v>
                </c:pt>
                <c:pt idx="161">
                  <c:v>-9626275</c:v>
                </c:pt>
                <c:pt idx="162">
                  <c:v>-4782650</c:v>
                </c:pt>
                <c:pt idx="163">
                  <c:v>-8210000</c:v>
                </c:pt>
                <c:pt idx="164">
                  <c:v>6489632</c:v>
                </c:pt>
                <c:pt idx="165">
                  <c:v>-7425600</c:v>
                </c:pt>
                <c:pt idx="166">
                  <c:v>-5128000</c:v>
                </c:pt>
                <c:pt idx="167">
                  <c:v>-3532800</c:v>
                </c:pt>
                <c:pt idx="168">
                  <c:v>-241600</c:v>
                </c:pt>
                <c:pt idx="169">
                  <c:v>-2212000</c:v>
                </c:pt>
                <c:pt idx="170">
                  <c:v>-1028000</c:v>
                </c:pt>
                <c:pt idx="171">
                  <c:v>3573632</c:v>
                </c:pt>
                <c:pt idx="172">
                  <c:v>-2604800</c:v>
                </c:pt>
                <c:pt idx="173">
                  <c:v>-2502400</c:v>
                </c:pt>
                <c:pt idx="174">
                  <c:v>-2603200</c:v>
                </c:pt>
                <c:pt idx="175">
                  <c:v>-1414400</c:v>
                </c:pt>
                <c:pt idx="176">
                  <c:v>-1148800</c:v>
                </c:pt>
                <c:pt idx="177">
                  <c:v>-40000</c:v>
                </c:pt>
                <c:pt idx="178">
                  <c:v>3976832</c:v>
                </c:pt>
                <c:pt idx="179">
                  <c:v>-158400</c:v>
                </c:pt>
                <c:pt idx="180">
                  <c:v>-654400</c:v>
                </c:pt>
                <c:pt idx="181">
                  <c:v>-308800</c:v>
                </c:pt>
                <c:pt idx="182">
                  <c:v>-78400</c:v>
                </c:pt>
                <c:pt idx="183">
                  <c:v>-68800</c:v>
                </c:pt>
                <c:pt idx="184">
                  <c:v>-113600</c:v>
                </c:pt>
                <c:pt idx="185">
                  <c:v>2797888</c:v>
                </c:pt>
                <c:pt idx="186">
                  <c:v>-376000</c:v>
                </c:pt>
                <c:pt idx="187">
                  <c:v>-227200</c:v>
                </c:pt>
                <c:pt idx="188">
                  <c:v>-176000</c:v>
                </c:pt>
                <c:pt idx="189">
                  <c:v>-147200</c:v>
                </c:pt>
                <c:pt idx="190">
                  <c:v>-220800</c:v>
                </c:pt>
                <c:pt idx="191">
                  <c:v>-73600</c:v>
                </c:pt>
                <c:pt idx="192">
                  <c:v>1616704</c:v>
                </c:pt>
                <c:pt idx="193">
                  <c:v>-432000</c:v>
                </c:pt>
                <c:pt idx="194">
                  <c:v>182400</c:v>
                </c:pt>
                <c:pt idx="195">
                  <c:v>385600</c:v>
                </c:pt>
                <c:pt idx="196">
                  <c:v>204800</c:v>
                </c:pt>
                <c:pt idx="197">
                  <c:v>465600</c:v>
                </c:pt>
                <c:pt idx="198">
                  <c:v>156800</c:v>
                </c:pt>
                <c:pt idx="199">
                  <c:v>703872</c:v>
                </c:pt>
                <c:pt idx="200">
                  <c:v>257600</c:v>
                </c:pt>
                <c:pt idx="201">
                  <c:v>318400</c:v>
                </c:pt>
                <c:pt idx="202">
                  <c:v>139200</c:v>
                </c:pt>
                <c:pt idx="203">
                  <c:v>289600</c:v>
                </c:pt>
                <c:pt idx="204">
                  <c:v>334400</c:v>
                </c:pt>
                <c:pt idx="205">
                  <c:v>-32000</c:v>
                </c:pt>
                <c:pt idx="206">
                  <c:v>-16000</c:v>
                </c:pt>
                <c:pt idx="207">
                  <c:v>0</c:v>
                </c:pt>
                <c:pt idx="208">
                  <c:v>89600</c:v>
                </c:pt>
                <c:pt idx="209">
                  <c:v>112000</c:v>
                </c:pt>
                <c:pt idx="210">
                  <c:v>112000</c:v>
                </c:pt>
                <c:pt idx="211">
                  <c:v>89600</c:v>
                </c:pt>
                <c:pt idx="212">
                  <c:v>44800</c:v>
                </c:pt>
                <c:pt idx="213">
                  <c:v>143360</c:v>
                </c:pt>
                <c:pt idx="214">
                  <c:v>0</c:v>
                </c:pt>
                <c:pt idx="215">
                  <c:v>156800</c:v>
                </c:pt>
                <c:pt idx="216">
                  <c:v>0</c:v>
                </c:pt>
                <c:pt idx="217">
                  <c:v>201600</c:v>
                </c:pt>
                <c:pt idx="218">
                  <c:v>134400</c:v>
                </c:pt>
                <c:pt idx="219">
                  <c:v>1200</c:v>
                </c:pt>
                <c:pt idx="220">
                  <c:v>0</c:v>
                </c:pt>
                <c:pt idx="221">
                  <c:v>0</c:v>
                </c:pt>
                <c:pt idx="222">
                  <c:v>67200</c:v>
                </c:pt>
                <c:pt idx="223">
                  <c:v>0</c:v>
                </c:pt>
                <c:pt idx="224">
                  <c:v>0</c:v>
                </c:pt>
                <c:pt idx="225">
                  <c:v>0</c:v>
                </c:pt>
                <c:pt idx="226">
                  <c:v>0</c:v>
                </c:pt>
                <c:pt idx="227">
                  <c:v>21504</c:v>
                </c:pt>
                <c:pt idx="228">
                  <c:v>0</c:v>
                </c:pt>
                <c:pt idx="229">
                  <c:v>0</c:v>
                </c:pt>
                <c:pt idx="230">
                  <c:v>1200</c:v>
                </c:pt>
                <c:pt idx="231">
                  <c:v>0</c:v>
                </c:pt>
                <c:pt idx="232">
                  <c:v>0</c:v>
                </c:pt>
                <c:pt idx="233">
                  <c:v>0</c:v>
                </c:pt>
                <c:pt idx="234">
                  <c:v>384</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1200</c:v>
                </c:pt>
                <c:pt idx="258">
                  <c:v>0</c:v>
                </c:pt>
                <c:pt idx="259">
                  <c:v>0</c:v>
                </c:pt>
                <c:pt idx="260">
                  <c:v>0</c:v>
                </c:pt>
                <c:pt idx="261">
                  <c:v>0</c:v>
                </c:pt>
                <c:pt idx="262">
                  <c:v>384</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A50-FE46-B69B-12CAD2922012}"/>
            </c:ext>
          </c:extLst>
        </c:ser>
        <c:ser>
          <c:idx val="3"/>
          <c:order val="8"/>
          <c:tx>
            <c:v>GEORGIA</c:v>
          </c:tx>
          <c:spPr>
            <a:solidFill>
              <a:srgbClr val="92D050">
                <a:alpha val="50000"/>
              </a:srgbClr>
            </a:solidFill>
            <a:ln>
              <a:solidFill>
                <a:srgbClr val="92D05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Historic!$CN$2:$CN$366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56960</c:v>
                </c:pt>
                <c:pt idx="152">
                  <c:v>142400</c:v>
                </c:pt>
                <c:pt idx="153">
                  <c:v>201600</c:v>
                </c:pt>
                <c:pt idx="154">
                  <c:v>-23600</c:v>
                </c:pt>
                <c:pt idx="155">
                  <c:v>1023375</c:v>
                </c:pt>
                <c:pt idx="156">
                  <c:v>2042625</c:v>
                </c:pt>
                <c:pt idx="157">
                  <c:v>7269136</c:v>
                </c:pt>
                <c:pt idx="158">
                  <c:v>471700</c:v>
                </c:pt>
                <c:pt idx="159">
                  <c:v>2725525</c:v>
                </c:pt>
                <c:pt idx="160">
                  <c:v>2158770</c:v>
                </c:pt>
                <c:pt idx="161">
                  <c:v>2740455</c:v>
                </c:pt>
                <c:pt idx="162">
                  <c:v>2283915</c:v>
                </c:pt>
                <c:pt idx="163">
                  <c:v>-7180010</c:v>
                </c:pt>
                <c:pt idx="164">
                  <c:v>12574925</c:v>
                </c:pt>
                <c:pt idx="165">
                  <c:v>-5608365</c:v>
                </c:pt>
                <c:pt idx="166">
                  <c:v>-7267420</c:v>
                </c:pt>
                <c:pt idx="167">
                  <c:v>-8206925</c:v>
                </c:pt>
                <c:pt idx="168">
                  <c:v>-6669950</c:v>
                </c:pt>
                <c:pt idx="169">
                  <c:v>-7384150</c:v>
                </c:pt>
                <c:pt idx="170">
                  <c:v>-5650150</c:v>
                </c:pt>
                <c:pt idx="171">
                  <c:v>19903254</c:v>
                </c:pt>
                <c:pt idx="172">
                  <c:v>-12866950</c:v>
                </c:pt>
                <c:pt idx="173">
                  <c:v>-10126000</c:v>
                </c:pt>
                <c:pt idx="174">
                  <c:v>-12367975</c:v>
                </c:pt>
                <c:pt idx="175">
                  <c:v>-7448450</c:v>
                </c:pt>
                <c:pt idx="176">
                  <c:v>-5862100</c:v>
                </c:pt>
                <c:pt idx="177">
                  <c:v>-8654175</c:v>
                </c:pt>
                <c:pt idx="178">
                  <c:v>29641224</c:v>
                </c:pt>
                <c:pt idx="179">
                  <c:v>-24560625</c:v>
                </c:pt>
                <c:pt idx="180">
                  <c:v>-2043725</c:v>
                </c:pt>
                <c:pt idx="181">
                  <c:v>-3518725</c:v>
                </c:pt>
                <c:pt idx="182">
                  <c:v>-1916400</c:v>
                </c:pt>
                <c:pt idx="183">
                  <c:v>-2183225</c:v>
                </c:pt>
                <c:pt idx="184">
                  <c:v>-2854000</c:v>
                </c:pt>
                <c:pt idx="185">
                  <c:v>40260880</c:v>
                </c:pt>
                <c:pt idx="186">
                  <c:v>-4729450</c:v>
                </c:pt>
                <c:pt idx="187">
                  <c:v>-1469975</c:v>
                </c:pt>
                <c:pt idx="188">
                  <c:v>-2049975</c:v>
                </c:pt>
                <c:pt idx="189">
                  <c:v>-913225</c:v>
                </c:pt>
                <c:pt idx="190">
                  <c:v>-1985075</c:v>
                </c:pt>
                <c:pt idx="191">
                  <c:v>-3885425</c:v>
                </c:pt>
                <c:pt idx="192">
                  <c:v>17132054</c:v>
                </c:pt>
                <c:pt idx="193">
                  <c:v>-3158250</c:v>
                </c:pt>
                <c:pt idx="194">
                  <c:v>-3783050</c:v>
                </c:pt>
                <c:pt idx="195">
                  <c:v>-1189600</c:v>
                </c:pt>
                <c:pt idx="196">
                  <c:v>-1129600</c:v>
                </c:pt>
                <c:pt idx="197">
                  <c:v>-1802400</c:v>
                </c:pt>
                <c:pt idx="198">
                  <c:v>-2101600</c:v>
                </c:pt>
                <c:pt idx="199">
                  <c:v>6717120</c:v>
                </c:pt>
                <c:pt idx="200">
                  <c:v>-945600</c:v>
                </c:pt>
                <c:pt idx="201">
                  <c:v>-907200</c:v>
                </c:pt>
                <c:pt idx="202">
                  <c:v>-521600</c:v>
                </c:pt>
                <c:pt idx="203">
                  <c:v>-457600</c:v>
                </c:pt>
                <c:pt idx="204">
                  <c:v>667200</c:v>
                </c:pt>
                <c:pt idx="205">
                  <c:v>-556800</c:v>
                </c:pt>
                <c:pt idx="206">
                  <c:v>3953728</c:v>
                </c:pt>
                <c:pt idx="207">
                  <c:v>-769600</c:v>
                </c:pt>
                <c:pt idx="208">
                  <c:v>-46400</c:v>
                </c:pt>
                <c:pt idx="209">
                  <c:v>-153600</c:v>
                </c:pt>
                <c:pt idx="210">
                  <c:v>-2400</c:v>
                </c:pt>
                <c:pt idx="211">
                  <c:v>-356800</c:v>
                </c:pt>
                <c:pt idx="212">
                  <c:v>-8000</c:v>
                </c:pt>
                <c:pt idx="213">
                  <c:v>1002496</c:v>
                </c:pt>
                <c:pt idx="214">
                  <c:v>-235200</c:v>
                </c:pt>
                <c:pt idx="215">
                  <c:v>-139200</c:v>
                </c:pt>
                <c:pt idx="216">
                  <c:v>-264000</c:v>
                </c:pt>
                <c:pt idx="217">
                  <c:v>-89600</c:v>
                </c:pt>
                <c:pt idx="218">
                  <c:v>-104000</c:v>
                </c:pt>
                <c:pt idx="219">
                  <c:v>-168000</c:v>
                </c:pt>
                <c:pt idx="220">
                  <c:v>285120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22400</c:v>
                </c:pt>
                <c:pt idx="265">
                  <c:v>0</c:v>
                </c:pt>
                <c:pt idx="266">
                  <c:v>0</c:v>
                </c:pt>
                <c:pt idx="267">
                  <c:v>0</c:v>
                </c:pt>
                <c:pt idx="268">
                  <c:v>0</c:v>
                </c:pt>
                <c:pt idx="269">
                  <c:v>7168</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3360000</c:v>
                </c:pt>
                <c:pt idx="288">
                  <c:v>0</c:v>
                </c:pt>
                <c:pt idx="289">
                  <c:v>0</c:v>
                </c:pt>
                <c:pt idx="290">
                  <c:v>1075200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F530-CA41-B6E7-49CEBE450E8A}"/>
            </c:ext>
          </c:extLst>
        </c:ser>
        <c:ser>
          <c:idx val="0"/>
          <c:order val="9"/>
          <c:tx>
            <c:v>GUATEMALA</c:v>
          </c:tx>
          <c:spPr>
            <a:solidFill>
              <a:schemeClr val="bg1">
                <a:lumMod val="50000"/>
                <a:alpha val="50000"/>
              </a:schemeClr>
            </a:solidFill>
            <a:ln>
              <a:solidFill>
                <a:schemeClr val="bg1">
                  <a:lumMod val="50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Historic!$CO$2:$CO$366</c:f>
              <c:numCache>
                <c:formatCode>#,##0;[Red]#,##0</c:formatCode>
                <c:ptCount val="365"/>
                <c:pt idx="0">
                  <c:v>0</c:v>
                </c:pt>
                <c:pt idx="1">
                  <c:v>1053657.2</c:v>
                </c:pt>
                <c:pt idx="2">
                  <c:v>1421282</c:v>
                </c:pt>
                <c:pt idx="3">
                  <c:v>-4027700.4</c:v>
                </c:pt>
                <c:pt idx="4">
                  <c:v>-737158</c:v>
                </c:pt>
                <c:pt idx="5">
                  <c:v>127902.80000000005</c:v>
                </c:pt>
                <c:pt idx="6">
                  <c:v>4916096.8</c:v>
                </c:pt>
                <c:pt idx="7">
                  <c:v>1465656.8</c:v>
                </c:pt>
                <c:pt idx="8">
                  <c:v>440855.80000000005</c:v>
                </c:pt>
                <c:pt idx="9">
                  <c:v>-671825.39999999991</c:v>
                </c:pt>
                <c:pt idx="10">
                  <c:v>-2888356</c:v>
                </c:pt>
                <c:pt idx="11">
                  <c:v>-997140.8</c:v>
                </c:pt>
                <c:pt idx="12">
                  <c:v>8313575.7999999998</c:v>
                </c:pt>
                <c:pt idx="13">
                  <c:v>4774877.8</c:v>
                </c:pt>
                <c:pt idx="14">
                  <c:v>878954.4</c:v>
                </c:pt>
                <c:pt idx="15">
                  <c:v>77468.400000000023</c:v>
                </c:pt>
                <c:pt idx="16">
                  <c:v>837531.8</c:v>
                </c:pt>
                <c:pt idx="17">
                  <c:v>-2922123.2</c:v>
                </c:pt>
                <c:pt idx="18">
                  <c:v>-1319443</c:v>
                </c:pt>
                <c:pt idx="19">
                  <c:v>-1478353.8</c:v>
                </c:pt>
                <c:pt idx="20">
                  <c:v>-32851.199999999953</c:v>
                </c:pt>
                <c:pt idx="21">
                  <c:v>4806147</c:v>
                </c:pt>
                <c:pt idx="22">
                  <c:v>7329054.5999999996</c:v>
                </c:pt>
                <c:pt idx="23">
                  <c:v>562876.19999999995</c:v>
                </c:pt>
                <c:pt idx="24">
                  <c:v>-2112963</c:v>
                </c:pt>
                <c:pt idx="25">
                  <c:v>-3020259.6</c:v>
                </c:pt>
                <c:pt idx="26">
                  <c:v>-224566.60000000009</c:v>
                </c:pt>
                <c:pt idx="27">
                  <c:v>361528.80000000005</c:v>
                </c:pt>
                <c:pt idx="28">
                  <c:v>8392380</c:v>
                </c:pt>
                <c:pt idx="29">
                  <c:v>3189860.2</c:v>
                </c:pt>
                <c:pt idx="30">
                  <c:v>-562701</c:v>
                </c:pt>
                <c:pt idx="31">
                  <c:v>-3139172.4</c:v>
                </c:pt>
                <c:pt idx="32">
                  <c:v>-2562354.7999999998</c:v>
                </c:pt>
                <c:pt idx="33">
                  <c:v>990305.6</c:v>
                </c:pt>
                <c:pt idx="34">
                  <c:v>2250449</c:v>
                </c:pt>
                <c:pt idx="35">
                  <c:v>5020985</c:v>
                </c:pt>
                <c:pt idx="36">
                  <c:v>4828697.2</c:v>
                </c:pt>
                <c:pt idx="37">
                  <c:v>-832076.2</c:v>
                </c:pt>
                <c:pt idx="38">
                  <c:v>-2889322.8</c:v>
                </c:pt>
                <c:pt idx="39">
                  <c:v>-2171244</c:v>
                </c:pt>
                <c:pt idx="40">
                  <c:v>255513.80000000005</c:v>
                </c:pt>
                <c:pt idx="41">
                  <c:v>2506604.4</c:v>
                </c:pt>
                <c:pt idx="42">
                  <c:v>5595754.4000000004</c:v>
                </c:pt>
                <c:pt idx="43">
                  <c:v>5058880.2</c:v>
                </c:pt>
                <c:pt idx="44">
                  <c:v>1090063.3999999999</c:v>
                </c:pt>
                <c:pt idx="45">
                  <c:v>-2919488.4</c:v>
                </c:pt>
                <c:pt idx="46">
                  <c:v>-1469047.4</c:v>
                </c:pt>
                <c:pt idx="47">
                  <c:v>-1063234</c:v>
                </c:pt>
                <c:pt idx="48">
                  <c:v>147237</c:v>
                </c:pt>
                <c:pt idx="49">
                  <c:v>3596689.8</c:v>
                </c:pt>
                <c:pt idx="50">
                  <c:v>2493758.6</c:v>
                </c:pt>
                <c:pt idx="51">
                  <c:v>2323612.6</c:v>
                </c:pt>
                <c:pt idx="52">
                  <c:v>-4573254.2</c:v>
                </c:pt>
                <c:pt idx="53">
                  <c:v>-2045945.4</c:v>
                </c:pt>
                <c:pt idx="54">
                  <c:v>3381221.6</c:v>
                </c:pt>
                <c:pt idx="55">
                  <c:v>392478.19999999995</c:v>
                </c:pt>
                <c:pt idx="56">
                  <c:v>3074230.2</c:v>
                </c:pt>
                <c:pt idx="57">
                  <c:v>4663403.4000000004</c:v>
                </c:pt>
                <c:pt idx="58">
                  <c:v>186362</c:v>
                </c:pt>
                <c:pt idx="59">
                  <c:v>-6343491.2000000002</c:v>
                </c:pt>
                <c:pt idx="60">
                  <c:v>-2526069.4</c:v>
                </c:pt>
                <c:pt idx="61">
                  <c:v>2331946</c:v>
                </c:pt>
                <c:pt idx="62">
                  <c:v>-847035.60000000009</c:v>
                </c:pt>
                <c:pt idx="63">
                  <c:v>4108537.2</c:v>
                </c:pt>
                <c:pt idx="64">
                  <c:v>-681545.6</c:v>
                </c:pt>
                <c:pt idx="65">
                  <c:v>2107017.2000000002</c:v>
                </c:pt>
                <c:pt idx="66">
                  <c:v>-2395636.2000000002</c:v>
                </c:pt>
                <c:pt idx="67">
                  <c:v>-1581590.8</c:v>
                </c:pt>
                <c:pt idx="68">
                  <c:v>-248204.19999999995</c:v>
                </c:pt>
                <c:pt idx="69">
                  <c:v>521466.39999999991</c:v>
                </c:pt>
                <c:pt idx="70">
                  <c:v>3556628.4</c:v>
                </c:pt>
                <c:pt idx="71">
                  <c:v>392065.6</c:v>
                </c:pt>
                <c:pt idx="72">
                  <c:v>2184620.2000000002</c:v>
                </c:pt>
                <c:pt idx="73">
                  <c:v>-1275340.2</c:v>
                </c:pt>
                <c:pt idx="74">
                  <c:v>-1495402.4</c:v>
                </c:pt>
                <c:pt idx="75">
                  <c:v>-756539.60000000009</c:v>
                </c:pt>
                <c:pt idx="76">
                  <c:v>260776</c:v>
                </c:pt>
                <c:pt idx="77">
                  <c:v>4321748.2</c:v>
                </c:pt>
                <c:pt idx="78">
                  <c:v>430494.39999999991</c:v>
                </c:pt>
                <c:pt idx="79">
                  <c:v>3325575.2</c:v>
                </c:pt>
                <c:pt idx="80">
                  <c:v>-2342627.2000000002</c:v>
                </c:pt>
                <c:pt idx="81">
                  <c:v>-1322210.2</c:v>
                </c:pt>
                <c:pt idx="82">
                  <c:v>3313.4000000000233</c:v>
                </c:pt>
                <c:pt idx="83">
                  <c:v>309932</c:v>
                </c:pt>
                <c:pt idx="84">
                  <c:v>-177486.19999999995</c:v>
                </c:pt>
                <c:pt idx="85">
                  <c:v>2550513.4</c:v>
                </c:pt>
                <c:pt idx="86">
                  <c:v>2622448.2000000002</c:v>
                </c:pt>
                <c:pt idx="87">
                  <c:v>-1890741.2</c:v>
                </c:pt>
                <c:pt idx="88">
                  <c:v>-2051548</c:v>
                </c:pt>
                <c:pt idx="89">
                  <c:v>2389605.6</c:v>
                </c:pt>
                <c:pt idx="90">
                  <c:v>539127.6</c:v>
                </c:pt>
                <c:pt idx="91">
                  <c:v>-159554.39999999991</c:v>
                </c:pt>
                <c:pt idx="92">
                  <c:v>3727041.6</c:v>
                </c:pt>
                <c:pt idx="93">
                  <c:v>2992924.2</c:v>
                </c:pt>
                <c:pt idx="94">
                  <c:v>-2050764</c:v>
                </c:pt>
                <c:pt idx="95">
                  <c:v>-2211458.4</c:v>
                </c:pt>
                <c:pt idx="96">
                  <c:v>62138.199999999953</c:v>
                </c:pt>
                <c:pt idx="97">
                  <c:v>-565856.60000000009</c:v>
                </c:pt>
                <c:pt idx="98">
                  <c:v>3487144.8</c:v>
                </c:pt>
                <c:pt idx="99">
                  <c:v>1338117.2</c:v>
                </c:pt>
                <c:pt idx="100">
                  <c:v>3205484.8</c:v>
                </c:pt>
                <c:pt idx="101">
                  <c:v>-3306440.2</c:v>
                </c:pt>
                <c:pt idx="102">
                  <c:v>-926732.2</c:v>
                </c:pt>
                <c:pt idx="103">
                  <c:v>3618230</c:v>
                </c:pt>
                <c:pt idx="104">
                  <c:v>1716970.6</c:v>
                </c:pt>
                <c:pt idx="105">
                  <c:v>320680</c:v>
                </c:pt>
                <c:pt idx="106">
                  <c:v>2786589</c:v>
                </c:pt>
                <c:pt idx="107">
                  <c:v>1459443.8</c:v>
                </c:pt>
                <c:pt idx="108">
                  <c:v>1460533.8</c:v>
                </c:pt>
                <c:pt idx="109">
                  <c:v>-1002498.4</c:v>
                </c:pt>
                <c:pt idx="110">
                  <c:v>776472.4</c:v>
                </c:pt>
                <c:pt idx="111">
                  <c:v>1814272</c:v>
                </c:pt>
                <c:pt idx="112">
                  <c:v>1555647.2</c:v>
                </c:pt>
                <c:pt idx="113">
                  <c:v>137038</c:v>
                </c:pt>
                <c:pt idx="114">
                  <c:v>1696559.4</c:v>
                </c:pt>
                <c:pt idx="115">
                  <c:v>-623845.4</c:v>
                </c:pt>
                <c:pt idx="116">
                  <c:v>-349378.6</c:v>
                </c:pt>
                <c:pt idx="117">
                  <c:v>-392798.4</c:v>
                </c:pt>
                <c:pt idx="118">
                  <c:v>-122154.20000000001</c:v>
                </c:pt>
                <c:pt idx="119">
                  <c:v>1466304.8</c:v>
                </c:pt>
                <c:pt idx="120">
                  <c:v>-164290.79999999999</c:v>
                </c:pt>
                <c:pt idx="121">
                  <c:v>-589180.6</c:v>
                </c:pt>
                <c:pt idx="122">
                  <c:v>-496761.59999999998</c:v>
                </c:pt>
                <c:pt idx="123">
                  <c:v>-327891.59999999998</c:v>
                </c:pt>
                <c:pt idx="124">
                  <c:v>959257.59999999998</c:v>
                </c:pt>
                <c:pt idx="125">
                  <c:v>-84417.599999999977</c:v>
                </c:pt>
                <c:pt idx="126">
                  <c:v>373158.6</c:v>
                </c:pt>
                <c:pt idx="127">
                  <c:v>58513.4</c:v>
                </c:pt>
                <c:pt idx="128">
                  <c:v>-545030.19999999995</c:v>
                </c:pt>
                <c:pt idx="129">
                  <c:v>-408591</c:v>
                </c:pt>
                <c:pt idx="130">
                  <c:v>-343375.8</c:v>
                </c:pt>
                <c:pt idx="131">
                  <c:v>-229560.8</c:v>
                </c:pt>
                <c:pt idx="132">
                  <c:v>346303</c:v>
                </c:pt>
                <c:pt idx="133">
                  <c:v>1090085.6000000001</c:v>
                </c:pt>
                <c:pt idx="134">
                  <c:v>-58913.599999999999</c:v>
                </c:pt>
                <c:pt idx="135">
                  <c:v>1085999.2</c:v>
                </c:pt>
                <c:pt idx="136">
                  <c:v>-85312</c:v>
                </c:pt>
                <c:pt idx="137">
                  <c:v>-190072.6</c:v>
                </c:pt>
                <c:pt idx="138">
                  <c:v>-109560</c:v>
                </c:pt>
                <c:pt idx="139">
                  <c:v>-38807.599999999999</c:v>
                </c:pt>
                <c:pt idx="140">
                  <c:v>259182</c:v>
                </c:pt>
                <c:pt idx="141">
                  <c:v>300300</c:v>
                </c:pt>
                <c:pt idx="142">
                  <c:v>38610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158180</c:v>
                </c:pt>
                <c:pt idx="322">
                  <c:v>13407.2</c:v>
                </c:pt>
                <c:pt idx="323">
                  <c:v>507540</c:v>
                </c:pt>
                <c:pt idx="324">
                  <c:v>-266159</c:v>
                </c:pt>
                <c:pt idx="325">
                  <c:v>-213644.2</c:v>
                </c:pt>
                <c:pt idx="326">
                  <c:v>-75913.2</c:v>
                </c:pt>
                <c:pt idx="327">
                  <c:v>43631.8</c:v>
                </c:pt>
                <c:pt idx="328">
                  <c:v>58853.599999999999</c:v>
                </c:pt>
                <c:pt idx="329">
                  <c:v>823845.6</c:v>
                </c:pt>
                <c:pt idx="330">
                  <c:v>-338229</c:v>
                </c:pt>
                <c:pt idx="331">
                  <c:v>-111339.4</c:v>
                </c:pt>
                <c:pt idx="332">
                  <c:v>-264488.40000000002</c:v>
                </c:pt>
                <c:pt idx="333">
                  <c:v>-411278.6</c:v>
                </c:pt>
                <c:pt idx="334">
                  <c:v>675421</c:v>
                </c:pt>
                <c:pt idx="335">
                  <c:v>544800.19999999995</c:v>
                </c:pt>
                <c:pt idx="336">
                  <c:v>-43575.4</c:v>
                </c:pt>
                <c:pt idx="337">
                  <c:v>2100277</c:v>
                </c:pt>
                <c:pt idx="338">
                  <c:v>-532974.60000000009</c:v>
                </c:pt>
                <c:pt idx="339">
                  <c:v>-930908.2</c:v>
                </c:pt>
                <c:pt idx="340">
                  <c:v>-329215.2</c:v>
                </c:pt>
                <c:pt idx="341">
                  <c:v>1420848.8</c:v>
                </c:pt>
                <c:pt idx="342">
                  <c:v>2016113.8</c:v>
                </c:pt>
                <c:pt idx="343">
                  <c:v>2875353.8</c:v>
                </c:pt>
                <c:pt idx="344">
                  <c:v>808362.4</c:v>
                </c:pt>
                <c:pt idx="345">
                  <c:v>-537670.19999999995</c:v>
                </c:pt>
                <c:pt idx="346">
                  <c:v>-912894.8</c:v>
                </c:pt>
                <c:pt idx="347">
                  <c:v>-1077403.8</c:v>
                </c:pt>
                <c:pt idx="348">
                  <c:v>638459.80000000005</c:v>
                </c:pt>
                <c:pt idx="349">
                  <c:v>1848210.6</c:v>
                </c:pt>
                <c:pt idx="350">
                  <c:v>2603749.7999999998</c:v>
                </c:pt>
                <c:pt idx="351">
                  <c:v>1155480</c:v>
                </c:pt>
                <c:pt idx="352">
                  <c:v>-558691.80000000005</c:v>
                </c:pt>
                <c:pt idx="353">
                  <c:v>-925873</c:v>
                </c:pt>
                <c:pt idx="354">
                  <c:v>-902692.8</c:v>
                </c:pt>
                <c:pt idx="355">
                  <c:v>49830.400000000023</c:v>
                </c:pt>
                <c:pt idx="356">
                  <c:v>459895.4</c:v>
                </c:pt>
                <c:pt idx="357">
                  <c:v>4272340.2</c:v>
                </c:pt>
                <c:pt idx="358">
                  <c:v>0</c:v>
                </c:pt>
                <c:pt idx="359">
                  <c:v>646712.19999999995</c:v>
                </c:pt>
                <c:pt idx="360">
                  <c:v>-1502864</c:v>
                </c:pt>
                <c:pt idx="361">
                  <c:v>-666718.19999999995</c:v>
                </c:pt>
                <c:pt idx="362">
                  <c:v>-43968.599999999977</c:v>
                </c:pt>
                <c:pt idx="363">
                  <c:v>539522.60000000009</c:v>
                </c:pt>
                <c:pt idx="364">
                  <c:v>659498.4</c:v>
                </c:pt>
              </c:numCache>
            </c:numRef>
          </c:val>
          <c:extLst>
            <c:ext xmlns:c16="http://schemas.microsoft.com/office/drawing/2014/chart" uri="{C3380CC4-5D6E-409C-BE32-E72D297353CC}">
              <c16:uniqueId val="{00000000-B5A3-6744-8E1D-1C19CCA80CB2}"/>
            </c:ext>
          </c:extLst>
        </c:ser>
        <c:ser>
          <c:idx val="7"/>
          <c:order val="10"/>
          <c:tx>
            <c:v>HONDURAS</c:v>
          </c:tx>
          <c:spPr>
            <a:solidFill>
              <a:schemeClr val="tx1">
                <a:lumMod val="50000"/>
                <a:lumOff val="50000"/>
                <a:alpha val="50000"/>
              </a:schemeClr>
            </a:solidFill>
            <a:ln>
              <a:solidFill>
                <a:schemeClr val="tx1">
                  <a:lumMod val="50000"/>
                  <a:lumOff val="50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Historic!$CP$2:$CP$366</c:f>
              <c:numCache>
                <c:formatCode>#,##0;[Red]#,##0</c:formatCode>
                <c:ptCount val="365"/>
                <c:pt idx="0">
                  <c:v>0</c:v>
                </c:pt>
                <c:pt idx="1">
                  <c:v>-136752</c:v>
                </c:pt>
                <c:pt idx="2">
                  <c:v>-210953.60000000001</c:v>
                </c:pt>
                <c:pt idx="3">
                  <c:v>-480711.4</c:v>
                </c:pt>
                <c:pt idx="4">
                  <c:v>0</c:v>
                </c:pt>
                <c:pt idx="5">
                  <c:v>-388784</c:v>
                </c:pt>
                <c:pt idx="6">
                  <c:v>197564.4</c:v>
                </c:pt>
                <c:pt idx="7">
                  <c:v>-21450</c:v>
                </c:pt>
                <c:pt idx="8">
                  <c:v>0</c:v>
                </c:pt>
                <c:pt idx="9">
                  <c:v>0</c:v>
                </c:pt>
                <c:pt idx="10">
                  <c:v>-1225156.2</c:v>
                </c:pt>
                <c:pt idx="11">
                  <c:v>-159667.20000000001</c:v>
                </c:pt>
                <c:pt idx="12">
                  <c:v>0</c:v>
                </c:pt>
                <c:pt idx="13">
                  <c:v>-366643.20000000001</c:v>
                </c:pt>
                <c:pt idx="14">
                  <c:v>429000</c:v>
                </c:pt>
                <c:pt idx="15">
                  <c:v>-107250</c:v>
                </c:pt>
                <c:pt idx="16">
                  <c:v>-341044</c:v>
                </c:pt>
                <c:pt idx="17">
                  <c:v>-555225.80000000005</c:v>
                </c:pt>
                <c:pt idx="18">
                  <c:v>-295680</c:v>
                </c:pt>
                <c:pt idx="19">
                  <c:v>-94617.600000000006</c:v>
                </c:pt>
                <c:pt idx="20">
                  <c:v>-366643.20000000001</c:v>
                </c:pt>
                <c:pt idx="21">
                  <c:v>-921041.2</c:v>
                </c:pt>
                <c:pt idx="22">
                  <c:v>2228239</c:v>
                </c:pt>
                <c:pt idx="23">
                  <c:v>-169312</c:v>
                </c:pt>
                <c:pt idx="24">
                  <c:v>-1018073.8</c:v>
                </c:pt>
                <c:pt idx="25">
                  <c:v>-1030260</c:v>
                </c:pt>
                <c:pt idx="26">
                  <c:v>-184543.59999999998</c:v>
                </c:pt>
                <c:pt idx="27">
                  <c:v>-200142.6</c:v>
                </c:pt>
                <c:pt idx="28">
                  <c:v>3510221</c:v>
                </c:pt>
                <c:pt idx="29">
                  <c:v>-33150</c:v>
                </c:pt>
                <c:pt idx="30">
                  <c:v>-100100</c:v>
                </c:pt>
                <c:pt idx="31">
                  <c:v>-621597.6</c:v>
                </c:pt>
                <c:pt idx="32">
                  <c:v>-887766</c:v>
                </c:pt>
                <c:pt idx="33">
                  <c:v>43170</c:v>
                </c:pt>
                <c:pt idx="34">
                  <c:v>149759.79999999999</c:v>
                </c:pt>
                <c:pt idx="35">
                  <c:v>1787500</c:v>
                </c:pt>
                <c:pt idx="36">
                  <c:v>929500</c:v>
                </c:pt>
                <c:pt idx="37">
                  <c:v>-826487.2</c:v>
                </c:pt>
                <c:pt idx="38">
                  <c:v>-491367.8</c:v>
                </c:pt>
                <c:pt idx="39">
                  <c:v>-455840</c:v>
                </c:pt>
                <c:pt idx="40">
                  <c:v>0</c:v>
                </c:pt>
                <c:pt idx="41">
                  <c:v>-217729.59999999998</c:v>
                </c:pt>
                <c:pt idx="42">
                  <c:v>-750750</c:v>
                </c:pt>
                <c:pt idx="43">
                  <c:v>2850980</c:v>
                </c:pt>
                <c:pt idx="44">
                  <c:v>-135850</c:v>
                </c:pt>
                <c:pt idx="45">
                  <c:v>-1251910.3999999999</c:v>
                </c:pt>
                <c:pt idx="46">
                  <c:v>-779350</c:v>
                </c:pt>
                <c:pt idx="47">
                  <c:v>0</c:v>
                </c:pt>
                <c:pt idx="48">
                  <c:v>81869</c:v>
                </c:pt>
                <c:pt idx="49">
                  <c:v>-778096</c:v>
                </c:pt>
                <c:pt idx="50">
                  <c:v>893750</c:v>
                </c:pt>
                <c:pt idx="51">
                  <c:v>3867468</c:v>
                </c:pt>
                <c:pt idx="52">
                  <c:v>-344610.6</c:v>
                </c:pt>
                <c:pt idx="53">
                  <c:v>0</c:v>
                </c:pt>
                <c:pt idx="54">
                  <c:v>-520960</c:v>
                </c:pt>
                <c:pt idx="55">
                  <c:v>-1445030.4</c:v>
                </c:pt>
                <c:pt idx="56">
                  <c:v>300709</c:v>
                </c:pt>
                <c:pt idx="57">
                  <c:v>1851947</c:v>
                </c:pt>
                <c:pt idx="58">
                  <c:v>-3919.6</c:v>
                </c:pt>
                <c:pt idx="59">
                  <c:v>-2050651.2</c:v>
                </c:pt>
                <c:pt idx="60">
                  <c:v>-1198208</c:v>
                </c:pt>
                <c:pt idx="61">
                  <c:v>-7150</c:v>
                </c:pt>
                <c:pt idx="62">
                  <c:v>-239998</c:v>
                </c:pt>
                <c:pt idx="63">
                  <c:v>789775.8</c:v>
                </c:pt>
                <c:pt idx="64">
                  <c:v>-433927.6</c:v>
                </c:pt>
                <c:pt idx="65">
                  <c:v>2192782.6</c:v>
                </c:pt>
                <c:pt idx="66">
                  <c:v>-366000.6</c:v>
                </c:pt>
                <c:pt idx="67">
                  <c:v>-781440</c:v>
                </c:pt>
                <c:pt idx="68">
                  <c:v>58485</c:v>
                </c:pt>
                <c:pt idx="69">
                  <c:v>128408</c:v>
                </c:pt>
                <c:pt idx="70">
                  <c:v>-725780</c:v>
                </c:pt>
                <c:pt idx="71">
                  <c:v>-57200</c:v>
                </c:pt>
                <c:pt idx="72">
                  <c:v>592932.60000000009</c:v>
                </c:pt>
                <c:pt idx="73">
                  <c:v>-325600</c:v>
                </c:pt>
                <c:pt idx="74">
                  <c:v>0</c:v>
                </c:pt>
                <c:pt idx="75">
                  <c:v>-879340</c:v>
                </c:pt>
                <c:pt idx="76">
                  <c:v>-102141.6</c:v>
                </c:pt>
                <c:pt idx="77">
                  <c:v>1358500</c:v>
                </c:pt>
                <c:pt idx="78">
                  <c:v>6366.5999999999985</c:v>
                </c:pt>
                <c:pt idx="79">
                  <c:v>156746.39999999991</c:v>
                </c:pt>
                <c:pt idx="80">
                  <c:v>-1035408</c:v>
                </c:pt>
                <c:pt idx="81">
                  <c:v>-624888</c:v>
                </c:pt>
                <c:pt idx="82">
                  <c:v>-1535045.6</c:v>
                </c:pt>
                <c:pt idx="83">
                  <c:v>852873.6</c:v>
                </c:pt>
                <c:pt idx="84">
                  <c:v>41558</c:v>
                </c:pt>
                <c:pt idx="85">
                  <c:v>-196681.4</c:v>
                </c:pt>
                <c:pt idx="86">
                  <c:v>-1818040.4</c:v>
                </c:pt>
                <c:pt idx="87">
                  <c:v>-497970</c:v>
                </c:pt>
                <c:pt idx="88">
                  <c:v>-686400</c:v>
                </c:pt>
                <c:pt idx="89">
                  <c:v>-352411</c:v>
                </c:pt>
                <c:pt idx="90">
                  <c:v>1726726</c:v>
                </c:pt>
                <c:pt idx="91">
                  <c:v>-833818.8</c:v>
                </c:pt>
                <c:pt idx="92">
                  <c:v>0</c:v>
                </c:pt>
                <c:pt idx="93">
                  <c:v>2242972.6</c:v>
                </c:pt>
                <c:pt idx="94">
                  <c:v>-731522</c:v>
                </c:pt>
                <c:pt idx="95">
                  <c:v>-750992</c:v>
                </c:pt>
                <c:pt idx="96">
                  <c:v>-368887</c:v>
                </c:pt>
                <c:pt idx="97">
                  <c:v>-1008982.2</c:v>
                </c:pt>
                <c:pt idx="98">
                  <c:v>500500</c:v>
                </c:pt>
                <c:pt idx="99">
                  <c:v>0</c:v>
                </c:pt>
                <c:pt idx="100">
                  <c:v>-1396208</c:v>
                </c:pt>
                <c:pt idx="101">
                  <c:v>-1726670</c:v>
                </c:pt>
                <c:pt idx="102">
                  <c:v>-923296</c:v>
                </c:pt>
                <c:pt idx="103">
                  <c:v>3013358</c:v>
                </c:pt>
                <c:pt idx="104">
                  <c:v>-286528</c:v>
                </c:pt>
                <c:pt idx="105">
                  <c:v>-14250.6</c:v>
                </c:pt>
                <c:pt idx="106">
                  <c:v>1111870.3999999999</c:v>
                </c:pt>
                <c:pt idx="107">
                  <c:v>-3435225.2</c:v>
                </c:pt>
                <c:pt idx="108">
                  <c:v>-494892.6</c:v>
                </c:pt>
                <c:pt idx="109">
                  <c:v>-527472</c:v>
                </c:pt>
                <c:pt idx="110">
                  <c:v>57524.199999999953</c:v>
                </c:pt>
                <c:pt idx="111">
                  <c:v>-175329</c:v>
                </c:pt>
                <c:pt idx="112">
                  <c:v>-28600</c:v>
                </c:pt>
                <c:pt idx="113">
                  <c:v>-1099143.2</c:v>
                </c:pt>
                <c:pt idx="114">
                  <c:v>-31783.4</c:v>
                </c:pt>
                <c:pt idx="115">
                  <c:v>-162800</c:v>
                </c:pt>
                <c:pt idx="116">
                  <c:v>-703296</c:v>
                </c:pt>
                <c:pt idx="117">
                  <c:v>0</c:v>
                </c:pt>
                <c:pt idx="118">
                  <c:v>-1605478</c:v>
                </c:pt>
                <c:pt idx="119">
                  <c:v>583092</c:v>
                </c:pt>
                <c:pt idx="120">
                  <c:v>-1116632.3999999999</c:v>
                </c:pt>
                <c:pt idx="121">
                  <c:v>-1549064.6</c:v>
                </c:pt>
                <c:pt idx="122">
                  <c:v>-117216</c:v>
                </c:pt>
                <c:pt idx="123">
                  <c:v>-568942</c:v>
                </c:pt>
                <c:pt idx="124">
                  <c:v>-7150</c:v>
                </c:pt>
                <c:pt idx="125">
                  <c:v>-137253.20000000019</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0-9FF3-D44A-9212-7BDDAF2FFBC3}"/>
            </c:ext>
          </c:extLst>
        </c:ser>
        <c:ser>
          <c:idx val="2"/>
          <c:order val="11"/>
          <c:tx>
            <c:v>INDIANA</c:v>
          </c:tx>
          <c:spPr>
            <a:solidFill>
              <a:srgbClr val="00B050">
                <a:alpha val="50000"/>
              </a:srgbClr>
            </a:solidFill>
            <a:ln w="9525">
              <a:solidFill>
                <a:srgbClr val="00B05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Historic!$CQ$2:$CQ$366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-2489400</c:v>
                </c:pt>
                <c:pt idx="196">
                  <c:v>-2298000</c:v>
                </c:pt>
                <c:pt idx="197">
                  <c:v>-2603000</c:v>
                </c:pt>
                <c:pt idx="198">
                  <c:v>-1435800</c:v>
                </c:pt>
                <c:pt idx="199">
                  <c:v>-145164</c:v>
                </c:pt>
                <c:pt idx="200">
                  <c:v>-4375875</c:v>
                </c:pt>
                <c:pt idx="201">
                  <c:v>-5079925</c:v>
                </c:pt>
                <c:pt idx="202">
                  <c:v>-4964965</c:v>
                </c:pt>
                <c:pt idx="203">
                  <c:v>-3163925</c:v>
                </c:pt>
                <c:pt idx="204">
                  <c:v>-3818325</c:v>
                </c:pt>
                <c:pt idx="205">
                  <c:v>-4329975</c:v>
                </c:pt>
                <c:pt idx="206">
                  <c:v>1398496</c:v>
                </c:pt>
                <c:pt idx="207">
                  <c:v>-4547075</c:v>
                </c:pt>
                <c:pt idx="208">
                  <c:v>-4260675</c:v>
                </c:pt>
                <c:pt idx="209">
                  <c:v>-2874225</c:v>
                </c:pt>
                <c:pt idx="210">
                  <c:v>-3427000</c:v>
                </c:pt>
                <c:pt idx="211">
                  <c:v>-1993375</c:v>
                </c:pt>
                <c:pt idx="212">
                  <c:v>-3239025</c:v>
                </c:pt>
                <c:pt idx="213">
                  <c:v>3712509</c:v>
                </c:pt>
                <c:pt idx="214">
                  <c:v>-5896725</c:v>
                </c:pt>
                <c:pt idx="215">
                  <c:v>-4192700</c:v>
                </c:pt>
                <c:pt idx="216">
                  <c:v>-4348625</c:v>
                </c:pt>
                <c:pt idx="217">
                  <c:v>-4131825</c:v>
                </c:pt>
                <c:pt idx="218">
                  <c:v>-4037400</c:v>
                </c:pt>
                <c:pt idx="219">
                  <c:v>-3233500</c:v>
                </c:pt>
                <c:pt idx="220">
                  <c:v>3945547</c:v>
                </c:pt>
                <c:pt idx="221">
                  <c:v>-4677525</c:v>
                </c:pt>
                <c:pt idx="222">
                  <c:v>-3815875</c:v>
                </c:pt>
                <c:pt idx="223">
                  <c:v>-4442975</c:v>
                </c:pt>
                <c:pt idx="224">
                  <c:v>-3555925</c:v>
                </c:pt>
                <c:pt idx="225">
                  <c:v>-2204700</c:v>
                </c:pt>
                <c:pt idx="226">
                  <c:v>-3079025</c:v>
                </c:pt>
                <c:pt idx="227">
                  <c:v>4267023</c:v>
                </c:pt>
                <c:pt idx="228">
                  <c:v>-3631200</c:v>
                </c:pt>
                <c:pt idx="229">
                  <c:v>-2551000</c:v>
                </c:pt>
                <c:pt idx="230">
                  <c:v>-2193400</c:v>
                </c:pt>
                <c:pt idx="231">
                  <c:v>-1075800</c:v>
                </c:pt>
                <c:pt idx="232">
                  <c:v>-2232600</c:v>
                </c:pt>
                <c:pt idx="233">
                  <c:v>-2344750</c:v>
                </c:pt>
                <c:pt idx="234">
                  <c:v>3592962</c:v>
                </c:pt>
                <c:pt idx="235">
                  <c:v>-3749975</c:v>
                </c:pt>
                <c:pt idx="236">
                  <c:v>-3887950</c:v>
                </c:pt>
                <c:pt idx="237">
                  <c:v>-4991450</c:v>
                </c:pt>
                <c:pt idx="238">
                  <c:v>-4647125</c:v>
                </c:pt>
                <c:pt idx="239">
                  <c:v>-4703850</c:v>
                </c:pt>
                <c:pt idx="240">
                  <c:v>-3991625</c:v>
                </c:pt>
                <c:pt idx="241">
                  <c:v>2478874</c:v>
                </c:pt>
                <c:pt idx="242">
                  <c:v>-5438225</c:v>
                </c:pt>
                <c:pt idx="243">
                  <c:v>-5497475</c:v>
                </c:pt>
                <c:pt idx="244">
                  <c:v>-4359875</c:v>
                </c:pt>
                <c:pt idx="245">
                  <c:v>-3327600</c:v>
                </c:pt>
                <c:pt idx="246">
                  <c:v>-3466000</c:v>
                </c:pt>
                <c:pt idx="247">
                  <c:v>-2490300</c:v>
                </c:pt>
                <c:pt idx="248">
                  <c:v>2077202</c:v>
                </c:pt>
                <c:pt idx="249">
                  <c:v>-2326350</c:v>
                </c:pt>
                <c:pt idx="250">
                  <c:v>-1744750</c:v>
                </c:pt>
                <c:pt idx="251">
                  <c:v>-2178000</c:v>
                </c:pt>
                <c:pt idx="252">
                  <c:v>-2194375</c:v>
                </c:pt>
                <c:pt idx="253">
                  <c:v>-1700725</c:v>
                </c:pt>
                <c:pt idx="254">
                  <c:v>-971200</c:v>
                </c:pt>
                <c:pt idx="255">
                  <c:v>222512</c:v>
                </c:pt>
                <c:pt idx="256">
                  <c:v>-1530400</c:v>
                </c:pt>
                <c:pt idx="257">
                  <c:v>-1275600</c:v>
                </c:pt>
                <c:pt idx="258">
                  <c:v>-310800</c:v>
                </c:pt>
                <c:pt idx="259">
                  <c:v>529600</c:v>
                </c:pt>
                <c:pt idx="260">
                  <c:v>-1091600</c:v>
                </c:pt>
                <c:pt idx="261">
                  <c:v>-1139950</c:v>
                </c:pt>
                <c:pt idx="262">
                  <c:v>1292473</c:v>
                </c:pt>
                <c:pt idx="263">
                  <c:v>-1628800</c:v>
                </c:pt>
                <c:pt idx="264">
                  <c:v>-709125</c:v>
                </c:pt>
                <c:pt idx="265">
                  <c:v>-689875</c:v>
                </c:pt>
                <c:pt idx="266">
                  <c:v>-1271600</c:v>
                </c:pt>
                <c:pt idx="267">
                  <c:v>-969200</c:v>
                </c:pt>
                <c:pt idx="268">
                  <c:v>-887200</c:v>
                </c:pt>
                <c:pt idx="269">
                  <c:v>-19024</c:v>
                </c:pt>
                <c:pt idx="270">
                  <c:v>-411600</c:v>
                </c:pt>
                <c:pt idx="271">
                  <c:v>-462400</c:v>
                </c:pt>
                <c:pt idx="272">
                  <c:v>-658400</c:v>
                </c:pt>
                <c:pt idx="273">
                  <c:v>-420800</c:v>
                </c:pt>
                <c:pt idx="274">
                  <c:v>-476800</c:v>
                </c:pt>
                <c:pt idx="275">
                  <c:v>-276000</c:v>
                </c:pt>
                <c:pt idx="276">
                  <c:v>-74688</c:v>
                </c:pt>
                <c:pt idx="277">
                  <c:v>-465600</c:v>
                </c:pt>
                <c:pt idx="278">
                  <c:v>-207200</c:v>
                </c:pt>
                <c:pt idx="279">
                  <c:v>-231200</c:v>
                </c:pt>
                <c:pt idx="280">
                  <c:v>-67600</c:v>
                </c:pt>
                <c:pt idx="281">
                  <c:v>0</c:v>
                </c:pt>
                <c:pt idx="282">
                  <c:v>0</c:v>
                </c:pt>
                <c:pt idx="283">
                  <c:v>70848</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92E7-244B-A159-23BA8BE1473E}"/>
            </c:ext>
          </c:extLst>
        </c:ser>
        <c:ser>
          <c:idx val="1"/>
          <c:order val="12"/>
          <c:tx>
            <c:v>MARYLAND</c:v>
          </c:tx>
          <c:spPr>
            <a:solidFill>
              <a:srgbClr val="00B0F0">
                <a:alpha val="50000"/>
              </a:srgbClr>
            </a:solidFill>
            <a:ln w="9525">
              <a:solidFill>
                <a:srgbClr val="00B0F0"/>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Historic!$CR$2:$CR$366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62400</c:v>
                </c:pt>
                <c:pt idx="196">
                  <c:v>-208000</c:v>
                </c:pt>
                <c:pt idx="197">
                  <c:v>-153600</c:v>
                </c:pt>
                <c:pt idx="198">
                  <c:v>800</c:v>
                </c:pt>
                <c:pt idx="199">
                  <c:v>63008</c:v>
                </c:pt>
                <c:pt idx="200">
                  <c:v>-472000</c:v>
                </c:pt>
                <c:pt idx="201">
                  <c:v>-732800</c:v>
                </c:pt>
                <c:pt idx="202">
                  <c:v>-853600</c:v>
                </c:pt>
                <c:pt idx="203">
                  <c:v>-225600</c:v>
                </c:pt>
                <c:pt idx="204">
                  <c:v>272000</c:v>
                </c:pt>
                <c:pt idx="205">
                  <c:v>-664000</c:v>
                </c:pt>
                <c:pt idx="206">
                  <c:v>255360</c:v>
                </c:pt>
                <c:pt idx="207">
                  <c:v>-704800</c:v>
                </c:pt>
                <c:pt idx="208">
                  <c:v>-1264800</c:v>
                </c:pt>
                <c:pt idx="209">
                  <c:v>-841600</c:v>
                </c:pt>
                <c:pt idx="210">
                  <c:v>-912000</c:v>
                </c:pt>
                <c:pt idx="211">
                  <c:v>-884800</c:v>
                </c:pt>
                <c:pt idx="212">
                  <c:v>-1580000</c:v>
                </c:pt>
                <c:pt idx="213">
                  <c:v>35328</c:v>
                </c:pt>
                <c:pt idx="214">
                  <c:v>-1486400</c:v>
                </c:pt>
                <c:pt idx="215">
                  <c:v>-1159200</c:v>
                </c:pt>
                <c:pt idx="216">
                  <c:v>-1220800</c:v>
                </c:pt>
                <c:pt idx="217">
                  <c:v>-1595200</c:v>
                </c:pt>
                <c:pt idx="218">
                  <c:v>-1348800</c:v>
                </c:pt>
                <c:pt idx="219">
                  <c:v>-1130400</c:v>
                </c:pt>
                <c:pt idx="220">
                  <c:v>-479296</c:v>
                </c:pt>
                <c:pt idx="221">
                  <c:v>-1606400</c:v>
                </c:pt>
                <c:pt idx="222">
                  <c:v>-1108800</c:v>
                </c:pt>
                <c:pt idx="223">
                  <c:v>-1142400</c:v>
                </c:pt>
                <c:pt idx="224">
                  <c:v>-923200</c:v>
                </c:pt>
                <c:pt idx="225">
                  <c:v>-744000</c:v>
                </c:pt>
                <c:pt idx="226">
                  <c:v>-913600</c:v>
                </c:pt>
                <c:pt idx="227">
                  <c:v>702976</c:v>
                </c:pt>
                <c:pt idx="228">
                  <c:v>-875200</c:v>
                </c:pt>
                <c:pt idx="229">
                  <c:v>-1086400</c:v>
                </c:pt>
                <c:pt idx="230">
                  <c:v>-1320000</c:v>
                </c:pt>
                <c:pt idx="231">
                  <c:v>-968000</c:v>
                </c:pt>
                <c:pt idx="232">
                  <c:v>-628800</c:v>
                </c:pt>
                <c:pt idx="233">
                  <c:v>-792000</c:v>
                </c:pt>
                <c:pt idx="234">
                  <c:v>364096</c:v>
                </c:pt>
                <c:pt idx="235">
                  <c:v>-1139200</c:v>
                </c:pt>
                <c:pt idx="236">
                  <c:v>-1054400</c:v>
                </c:pt>
                <c:pt idx="237">
                  <c:v>-1100800</c:v>
                </c:pt>
                <c:pt idx="238">
                  <c:v>-956800</c:v>
                </c:pt>
                <c:pt idx="239">
                  <c:v>-852800</c:v>
                </c:pt>
                <c:pt idx="240">
                  <c:v>-1099200</c:v>
                </c:pt>
                <c:pt idx="241">
                  <c:v>252160</c:v>
                </c:pt>
                <c:pt idx="242">
                  <c:v>-1449600</c:v>
                </c:pt>
                <c:pt idx="243">
                  <c:v>-746400</c:v>
                </c:pt>
                <c:pt idx="244">
                  <c:v>-696000</c:v>
                </c:pt>
                <c:pt idx="245">
                  <c:v>-766400</c:v>
                </c:pt>
                <c:pt idx="246">
                  <c:v>-358400</c:v>
                </c:pt>
                <c:pt idx="247">
                  <c:v>-540800</c:v>
                </c:pt>
                <c:pt idx="248">
                  <c:v>376512</c:v>
                </c:pt>
                <c:pt idx="249">
                  <c:v>-739200</c:v>
                </c:pt>
                <c:pt idx="250">
                  <c:v>-446400</c:v>
                </c:pt>
                <c:pt idx="251">
                  <c:v>1280000</c:v>
                </c:pt>
                <c:pt idx="252">
                  <c:v>-364800</c:v>
                </c:pt>
                <c:pt idx="253">
                  <c:v>-163200</c:v>
                </c:pt>
                <c:pt idx="254">
                  <c:v>-416000</c:v>
                </c:pt>
                <c:pt idx="255">
                  <c:v>526528</c:v>
                </c:pt>
                <c:pt idx="256">
                  <c:v>-396800</c:v>
                </c:pt>
                <c:pt idx="257">
                  <c:v>-302400</c:v>
                </c:pt>
                <c:pt idx="258">
                  <c:v>-70400</c:v>
                </c:pt>
                <c:pt idx="259">
                  <c:v>-440000</c:v>
                </c:pt>
                <c:pt idx="260">
                  <c:v>-387200</c:v>
                </c:pt>
                <c:pt idx="261">
                  <c:v>-132800</c:v>
                </c:pt>
                <c:pt idx="262">
                  <c:v>39168</c:v>
                </c:pt>
                <c:pt idx="263">
                  <c:v>-435200</c:v>
                </c:pt>
                <c:pt idx="264">
                  <c:v>-251200</c:v>
                </c:pt>
                <c:pt idx="265">
                  <c:v>-243200</c:v>
                </c:pt>
                <c:pt idx="266">
                  <c:v>-180800</c:v>
                </c:pt>
                <c:pt idx="267">
                  <c:v>-52800</c:v>
                </c:pt>
                <c:pt idx="268">
                  <c:v>-268800</c:v>
                </c:pt>
                <c:pt idx="269">
                  <c:v>1970</c:v>
                </c:pt>
                <c:pt idx="270">
                  <c:v>-92800</c:v>
                </c:pt>
                <c:pt idx="271">
                  <c:v>-76800</c:v>
                </c:pt>
                <c:pt idx="272">
                  <c:v>-216000</c:v>
                </c:pt>
                <c:pt idx="273">
                  <c:v>-62400</c:v>
                </c:pt>
                <c:pt idx="274">
                  <c:v>-30400</c:v>
                </c:pt>
                <c:pt idx="275">
                  <c:v>-104000</c:v>
                </c:pt>
                <c:pt idx="276">
                  <c:v>-11648</c:v>
                </c:pt>
                <c:pt idx="277">
                  <c:v>-104000</c:v>
                </c:pt>
                <c:pt idx="278">
                  <c:v>-48000</c:v>
                </c:pt>
                <c:pt idx="279">
                  <c:v>-64000</c:v>
                </c:pt>
                <c:pt idx="280">
                  <c:v>-32000</c:v>
                </c:pt>
                <c:pt idx="281">
                  <c:v>-24000</c:v>
                </c:pt>
                <c:pt idx="282">
                  <c:v>131200</c:v>
                </c:pt>
                <c:pt idx="283">
                  <c:v>167616</c:v>
                </c:pt>
                <c:pt idx="284">
                  <c:v>51200</c:v>
                </c:pt>
                <c:pt idx="285">
                  <c:v>67200</c:v>
                </c:pt>
                <c:pt idx="286">
                  <c:v>89600</c:v>
                </c:pt>
                <c:pt idx="287">
                  <c:v>67200</c:v>
                </c:pt>
                <c:pt idx="288">
                  <c:v>112000</c:v>
                </c:pt>
                <c:pt idx="289">
                  <c:v>134400</c:v>
                </c:pt>
                <c:pt idx="290">
                  <c:v>290304</c:v>
                </c:pt>
                <c:pt idx="291">
                  <c:v>22400</c:v>
                </c:pt>
                <c:pt idx="292">
                  <c:v>73700</c:v>
                </c:pt>
                <c:pt idx="293">
                  <c:v>112000</c:v>
                </c:pt>
                <c:pt idx="294">
                  <c:v>67200</c:v>
                </c:pt>
                <c:pt idx="295">
                  <c:v>112000</c:v>
                </c:pt>
                <c:pt idx="296">
                  <c:v>67200</c:v>
                </c:pt>
                <c:pt idx="297">
                  <c:v>195328</c:v>
                </c:pt>
                <c:pt idx="298">
                  <c:v>22400</c:v>
                </c:pt>
                <c:pt idx="299">
                  <c:v>44800</c:v>
                </c:pt>
                <c:pt idx="300">
                  <c:v>22400</c:v>
                </c:pt>
                <c:pt idx="301">
                  <c:v>0</c:v>
                </c:pt>
                <c:pt idx="302">
                  <c:v>0</c:v>
                </c:pt>
                <c:pt idx="303">
                  <c:v>0</c:v>
                </c:pt>
                <c:pt idx="304">
                  <c:v>28672</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B37-3F4C-9E7E-9B95F1133CF8}"/>
            </c:ext>
          </c:extLst>
        </c:ser>
        <c:ser>
          <c:idx val="12"/>
          <c:order val="13"/>
          <c:tx>
            <c:v>MEXICO</c:v>
          </c:tx>
          <c:spPr>
            <a:solidFill>
              <a:schemeClr val="tx1">
                <a:lumMod val="65000"/>
                <a:lumOff val="35000"/>
                <a:alpha val="50000"/>
              </a:schemeClr>
            </a:solidFill>
            <a:ln w="9525">
              <a:solidFill>
                <a:schemeClr val="tx1">
                  <a:lumMod val="65000"/>
                  <a:lumOff val="35000"/>
                </a:schemeClr>
              </a:solid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Historic!$CS$2:$CS$366</c:f>
              <c:numCache>
                <c:formatCode>#,##0;[Red]#,##0</c:formatCode>
                <c:ptCount val="365"/>
                <c:pt idx="0">
                  <c:v>0</c:v>
                </c:pt>
                <c:pt idx="1">
                  <c:v>2444178</c:v>
                </c:pt>
                <c:pt idx="2">
                  <c:v>-1076827</c:v>
                </c:pt>
                <c:pt idx="3">
                  <c:v>-3876417.8</c:v>
                </c:pt>
                <c:pt idx="4">
                  <c:v>-3164517.2</c:v>
                </c:pt>
                <c:pt idx="5">
                  <c:v>-462424.40000000037</c:v>
                </c:pt>
                <c:pt idx="6">
                  <c:v>4068872.4</c:v>
                </c:pt>
                <c:pt idx="7">
                  <c:v>2341289.4</c:v>
                </c:pt>
                <c:pt idx="8">
                  <c:v>822488.39999999991</c:v>
                </c:pt>
                <c:pt idx="9">
                  <c:v>1533290</c:v>
                </c:pt>
                <c:pt idx="10">
                  <c:v>-4110352.4</c:v>
                </c:pt>
                <c:pt idx="11">
                  <c:v>-4360719.8</c:v>
                </c:pt>
                <c:pt idx="12">
                  <c:v>4147628</c:v>
                </c:pt>
                <c:pt idx="13">
                  <c:v>3834441.6</c:v>
                </c:pt>
                <c:pt idx="14">
                  <c:v>5745531.5999999996</c:v>
                </c:pt>
                <c:pt idx="15">
                  <c:v>3438568.4</c:v>
                </c:pt>
                <c:pt idx="16">
                  <c:v>-412379.39999999991</c:v>
                </c:pt>
                <c:pt idx="17">
                  <c:v>-4471777.4000000004</c:v>
                </c:pt>
                <c:pt idx="18">
                  <c:v>-3320939.6</c:v>
                </c:pt>
                <c:pt idx="19">
                  <c:v>-3680826</c:v>
                </c:pt>
                <c:pt idx="20">
                  <c:v>6130629</c:v>
                </c:pt>
                <c:pt idx="21">
                  <c:v>7043330.5999999996</c:v>
                </c:pt>
                <c:pt idx="22">
                  <c:v>2802715</c:v>
                </c:pt>
                <c:pt idx="23">
                  <c:v>227430.20000000019</c:v>
                </c:pt>
                <c:pt idx="24">
                  <c:v>-4681431.4000000004</c:v>
                </c:pt>
                <c:pt idx="25">
                  <c:v>-4087236</c:v>
                </c:pt>
                <c:pt idx="26">
                  <c:v>606699.79999999981</c:v>
                </c:pt>
                <c:pt idx="27">
                  <c:v>5432124.2000000002</c:v>
                </c:pt>
                <c:pt idx="28">
                  <c:v>2372915.7999999998</c:v>
                </c:pt>
                <c:pt idx="29">
                  <c:v>5801484</c:v>
                </c:pt>
                <c:pt idx="30">
                  <c:v>-1131905.2000000002</c:v>
                </c:pt>
                <c:pt idx="31">
                  <c:v>-3986948.6</c:v>
                </c:pt>
                <c:pt idx="32">
                  <c:v>-3785381.8</c:v>
                </c:pt>
                <c:pt idx="33">
                  <c:v>1239194.6000000001</c:v>
                </c:pt>
                <c:pt idx="34">
                  <c:v>3612254.2</c:v>
                </c:pt>
                <c:pt idx="35">
                  <c:v>2835349.2</c:v>
                </c:pt>
                <c:pt idx="36">
                  <c:v>1981022.4</c:v>
                </c:pt>
                <c:pt idx="37">
                  <c:v>-1693159.6</c:v>
                </c:pt>
                <c:pt idx="38">
                  <c:v>-4211646.5999999996</c:v>
                </c:pt>
                <c:pt idx="39">
                  <c:v>-3779728.4</c:v>
                </c:pt>
                <c:pt idx="40">
                  <c:v>391028.20000000019</c:v>
                </c:pt>
                <c:pt idx="41">
                  <c:v>5613532.7999999998</c:v>
                </c:pt>
                <c:pt idx="42">
                  <c:v>1921161.2000000002</c:v>
                </c:pt>
                <c:pt idx="43">
                  <c:v>566865.60000000009</c:v>
                </c:pt>
                <c:pt idx="44">
                  <c:v>-1294663</c:v>
                </c:pt>
                <c:pt idx="45">
                  <c:v>-3738140.2</c:v>
                </c:pt>
                <c:pt idx="46">
                  <c:v>-3444986.2</c:v>
                </c:pt>
                <c:pt idx="47">
                  <c:v>-2746527.6</c:v>
                </c:pt>
                <c:pt idx="48">
                  <c:v>2737608.6</c:v>
                </c:pt>
                <c:pt idx="49">
                  <c:v>2483799</c:v>
                </c:pt>
                <c:pt idx="50">
                  <c:v>1500212</c:v>
                </c:pt>
                <c:pt idx="51">
                  <c:v>-569238.39999999991</c:v>
                </c:pt>
                <c:pt idx="52">
                  <c:v>-4312966.5999999996</c:v>
                </c:pt>
                <c:pt idx="53">
                  <c:v>-3270746.8</c:v>
                </c:pt>
                <c:pt idx="54">
                  <c:v>157807.79999999981</c:v>
                </c:pt>
                <c:pt idx="55">
                  <c:v>5801006.7999999998</c:v>
                </c:pt>
                <c:pt idx="56">
                  <c:v>3279673.4</c:v>
                </c:pt>
                <c:pt idx="57">
                  <c:v>3245242.2</c:v>
                </c:pt>
                <c:pt idx="58">
                  <c:v>-339255.39999999991</c:v>
                </c:pt>
                <c:pt idx="59">
                  <c:v>-4539447.8</c:v>
                </c:pt>
                <c:pt idx="60">
                  <c:v>-3925216.6</c:v>
                </c:pt>
                <c:pt idx="61">
                  <c:v>4288888.5999999996</c:v>
                </c:pt>
                <c:pt idx="62">
                  <c:v>6826160.4000000004</c:v>
                </c:pt>
                <c:pt idx="63">
                  <c:v>1988813.7999999998</c:v>
                </c:pt>
                <c:pt idx="64">
                  <c:v>291391.60000000009</c:v>
                </c:pt>
                <c:pt idx="65">
                  <c:v>-1179195.3999999999</c:v>
                </c:pt>
                <c:pt idx="66">
                  <c:v>-3397388.6</c:v>
                </c:pt>
                <c:pt idx="67">
                  <c:v>-4223495</c:v>
                </c:pt>
                <c:pt idx="68">
                  <c:v>1201606.3999999999</c:v>
                </c:pt>
                <c:pt idx="69">
                  <c:v>6520020</c:v>
                </c:pt>
                <c:pt idx="70">
                  <c:v>610289.79999999981</c:v>
                </c:pt>
                <c:pt idx="71">
                  <c:v>405913.20000000019</c:v>
                </c:pt>
                <c:pt idx="72">
                  <c:v>-817962.20000000019</c:v>
                </c:pt>
                <c:pt idx="73">
                  <c:v>-4178851.4</c:v>
                </c:pt>
                <c:pt idx="74">
                  <c:v>-4097930.8</c:v>
                </c:pt>
                <c:pt idx="75">
                  <c:v>3074871</c:v>
                </c:pt>
                <c:pt idx="76">
                  <c:v>8475321.5999999996</c:v>
                </c:pt>
                <c:pt idx="77">
                  <c:v>9549617</c:v>
                </c:pt>
                <c:pt idx="78">
                  <c:v>4068596.8</c:v>
                </c:pt>
                <c:pt idx="79">
                  <c:v>-179488.79999999981</c:v>
                </c:pt>
                <c:pt idx="80">
                  <c:v>-4502206</c:v>
                </c:pt>
                <c:pt idx="81">
                  <c:v>-4879780.8</c:v>
                </c:pt>
                <c:pt idx="82">
                  <c:v>-694412.20000000019</c:v>
                </c:pt>
                <c:pt idx="83">
                  <c:v>6799085.2000000002</c:v>
                </c:pt>
                <c:pt idx="84">
                  <c:v>7120397.7999999998</c:v>
                </c:pt>
                <c:pt idx="85">
                  <c:v>3745008.4</c:v>
                </c:pt>
                <c:pt idx="86">
                  <c:v>-10167.599999999627</c:v>
                </c:pt>
                <c:pt idx="87">
                  <c:v>-5196967</c:v>
                </c:pt>
                <c:pt idx="88">
                  <c:v>-6473618</c:v>
                </c:pt>
                <c:pt idx="89">
                  <c:v>6357043.4000000004</c:v>
                </c:pt>
                <c:pt idx="90">
                  <c:v>19571946.199999999</c:v>
                </c:pt>
                <c:pt idx="91">
                  <c:v>8098010.7999999998</c:v>
                </c:pt>
                <c:pt idx="92">
                  <c:v>2041991.2000000002</c:v>
                </c:pt>
                <c:pt idx="93">
                  <c:v>-2764840.2</c:v>
                </c:pt>
                <c:pt idx="94">
                  <c:v>-5983553</c:v>
                </c:pt>
                <c:pt idx="95">
                  <c:v>-5855276</c:v>
                </c:pt>
                <c:pt idx="96">
                  <c:v>-1256071</c:v>
                </c:pt>
                <c:pt idx="97">
                  <c:v>2911959.8</c:v>
                </c:pt>
                <c:pt idx="98">
                  <c:v>4288197</c:v>
                </c:pt>
                <c:pt idx="99">
                  <c:v>-1168933.5999999996</c:v>
                </c:pt>
                <c:pt idx="100">
                  <c:v>-3704611.8</c:v>
                </c:pt>
                <c:pt idx="101">
                  <c:v>-7515644.7999999998</c:v>
                </c:pt>
                <c:pt idx="102">
                  <c:v>-7575198.2000000002</c:v>
                </c:pt>
                <c:pt idx="103">
                  <c:v>-3205204</c:v>
                </c:pt>
                <c:pt idx="104">
                  <c:v>3625997.4000000004</c:v>
                </c:pt>
                <c:pt idx="105">
                  <c:v>4224264.8</c:v>
                </c:pt>
                <c:pt idx="106">
                  <c:v>427266.59999999963</c:v>
                </c:pt>
                <c:pt idx="107">
                  <c:v>1455728.4000000004</c:v>
                </c:pt>
                <c:pt idx="108">
                  <c:v>-7445561.7999999998</c:v>
                </c:pt>
                <c:pt idx="109">
                  <c:v>-8828776</c:v>
                </c:pt>
                <c:pt idx="110">
                  <c:v>124396.40000000037</c:v>
                </c:pt>
                <c:pt idx="111">
                  <c:v>6485338</c:v>
                </c:pt>
                <c:pt idx="112">
                  <c:v>5305250.4000000004</c:v>
                </c:pt>
                <c:pt idx="113">
                  <c:v>-8386.2000000001863</c:v>
                </c:pt>
                <c:pt idx="114">
                  <c:v>818323.40000000037</c:v>
                </c:pt>
                <c:pt idx="115">
                  <c:v>-8837517.4000000004</c:v>
                </c:pt>
                <c:pt idx="116">
                  <c:v>-8681897.1999999993</c:v>
                </c:pt>
                <c:pt idx="117">
                  <c:v>6234463</c:v>
                </c:pt>
                <c:pt idx="118">
                  <c:v>7146290.1999999993</c:v>
                </c:pt>
                <c:pt idx="119">
                  <c:v>13996304.199999999</c:v>
                </c:pt>
                <c:pt idx="120">
                  <c:v>501958.59999999963</c:v>
                </c:pt>
                <c:pt idx="121">
                  <c:v>-1539605.5999999996</c:v>
                </c:pt>
                <c:pt idx="122">
                  <c:v>-11526922.800000001</c:v>
                </c:pt>
                <c:pt idx="123">
                  <c:v>-10844327</c:v>
                </c:pt>
                <c:pt idx="124">
                  <c:v>5652727.5999999996</c:v>
                </c:pt>
                <c:pt idx="125">
                  <c:v>8371245.5999999996</c:v>
                </c:pt>
                <c:pt idx="126">
                  <c:v>11372807.6</c:v>
                </c:pt>
                <c:pt idx="127">
                  <c:v>-587117.19999999925</c:v>
                </c:pt>
                <c:pt idx="128">
                  <c:v>1926467.5999999996</c:v>
                </c:pt>
                <c:pt idx="129">
                  <c:v>-12907607.199999999</c:v>
                </c:pt>
                <c:pt idx="130">
                  <c:v>-12145767</c:v>
                </c:pt>
                <c:pt idx="131">
                  <c:v>5904774</c:v>
                </c:pt>
                <c:pt idx="132">
                  <c:v>7771654</c:v>
                </c:pt>
                <c:pt idx="133">
                  <c:v>14435378.6</c:v>
                </c:pt>
                <c:pt idx="134">
                  <c:v>-4500585</c:v>
                </c:pt>
                <c:pt idx="135">
                  <c:v>8187878.8000000007</c:v>
                </c:pt>
                <c:pt idx="136">
                  <c:v>-13208055.6</c:v>
                </c:pt>
                <c:pt idx="137">
                  <c:v>-11233604.6</c:v>
                </c:pt>
                <c:pt idx="138">
                  <c:v>7561516.4000000004</c:v>
                </c:pt>
                <c:pt idx="139">
                  <c:v>9761758.1999999993</c:v>
                </c:pt>
                <c:pt idx="140">
                  <c:v>14332638.6</c:v>
                </c:pt>
                <c:pt idx="141">
                  <c:v>2307173.5999999996</c:v>
                </c:pt>
                <c:pt idx="142">
                  <c:v>4898242.1999999993</c:v>
                </c:pt>
                <c:pt idx="143">
                  <c:v>-12161577</c:v>
                </c:pt>
                <c:pt idx="144">
                  <c:v>-10177473.4</c:v>
                </c:pt>
                <c:pt idx="145">
                  <c:v>-9411104.8000000007</c:v>
                </c:pt>
                <c:pt idx="146">
                  <c:v>21048798.800000001</c:v>
                </c:pt>
                <c:pt idx="147">
                  <c:v>5961682</c:v>
                </c:pt>
                <c:pt idx="148">
                  <c:v>13338734.6</c:v>
                </c:pt>
                <c:pt idx="149">
                  <c:v>1631210.5999999996</c:v>
                </c:pt>
                <c:pt idx="150">
                  <c:v>-8363367.7999999998</c:v>
                </c:pt>
                <c:pt idx="151">
                  <c:v>-10188071.199999999</c:v>
                </c:pt>
                <c:pt idx="152">
                  <c:v>6607965.5999999996</c:v>
                </c:pt>
                <c:pt idx="153">
                  <c:v>18512817</c:v>
                </c:pt>
                <c:pt idx="154">
                  <c:v>4547352.4000000004</c:v>
                </c:pt>
                <c:pt idx="155">
                  <c:v>17655905.800000001</c:v>
                </c:pt>
                <c:pt idx="156">
                  <c:v>2666209.5999999996</c:v>
                </c:pt>
                <c:pt idx="157">
                  <c:v>-8540413</c:v>
                </c:pt>
                <c:pt idx="158">
                  <c:v>-9731881.4000000004</c:v>
                </c:pt>
                <c:pt idx="159">
                  <c:v>8544513.1999999993</c:v>
                </c:pt>
                <c:pt idx="160">
                  <c:v>3962227.4000000004</c:v>
                </c:pt>
                <c:pt idx="161">
                  <c:v>8638605.1999999993</c:v>
                </c:pt>
                <c:pt idx="162">
                  <c:v>1698331.4000000004</c:v>
                </c:pt>
                <c:pt idx="163">
                  <c:v>4318242.4000000004</c:v>
                </c:pt>
                <c:pt idx="164">
                  <c:v>-6605630.7999999998</c:v>
                </c:pt>
                <c:pt idx="165">
                  <c:v>-5609570.5999999996</c:v>
                </c:pt>
                <c:pt idx="166">
                  <c:v>6939472.7999999998</c:v>
                </c:pt>
                <c:pt idx="167">
                  <c:v>-4631920.4000000004</c:v>
                </c:pt>
                <c:pt idx="168">
                  <c:v>7180535.4000000004</c:v>
                </c:pt>
                <c:pt idx="169">
                  <c:v>-1618631.6</c:v>
                </c:pt>
                <c:pt idx="170">
                  <c:v>3415495</c:v>
                </c:pt>
                <c:pt idx="171">
                  <c:v>-3850200</c:v>
                </c:pt>
                <c:pt idx="172">
                  <c:v>-4342425.5999999996</c:v>
                </c:pt>
                <c:pt idx="173">
                  <c:v>5299706.2</c:v>
                </c:pt>
                <c:pt idx="174">
                  <c:v>4750355.8</c:v>
                </c:pt>
                <c:pt idx="175">
                  <c:v>3759347.8</c:v>
                </c:pt>
                <c:pt idx="176">
                  <c:v>1911394.6</c:v>
                </c:pt>
                <c:pt idx="177">
                  <c:v>2753054</c:v>
                </c:pt>
                <c:pt idx="178">
                  <c:v>-3496222.6</c:v>
                </c:pt>
                <c:pt idx="179">
                  <c:v>-2864292.6</c:v>
                </c:pt>
                <c:pt idx="180">
                  <c:v>5078262.5999999996</c:v>
                </c:pt>
                <c:pt idx="181">
                  <c:v>1706152</c:v>
                </c:pt>
                <c:pt idx="182">
                  <c:v>5015724.2</c:v>
                </c:pt>
                <c:pt idx="183">
                  <c:v>2367163.7999999998</c:v>
                </c:pt>
                <c:pt idx="184">
                  <c:v>-179261.8</c:v>
                </c:pt>
                <c:pt idx="185">
                  <c:v>-2522741</c:v>
                </c:pt>
                <c:pt idx="186">
                  <c:v>-2421934.7999999998</c:v>
                </c:pt>
                <c:pt idx="187">
                  <c:v>923874.79999999981</c:v>
                </c:pt>
                <c:pt idx="188">
                  <c:v>-79907.600000000093</c:v>
                </c:pt>
                <c:pt idx="189">
                  <c:v>1156615.3999999999</c:v>
                </c:pt>
                <c:pt idx="190">
                  <c:v>43626.200000000186</c:v>
                </c:pt>
                <c:pt idx="191">
                  <c:v>-514318.20000000019</c:v>
                </c:pt>
                <c:pt idx="192">
                  <c:v>-2637739.2000000002</c:v>
                </c:pt>
                <c:pt idx="193">
                  <c:v>-2267576.4</c:v>
                </c:pt>
                <c:pt idx="194">
                  <c:v>158261.80000000005</c:v>
                </c:pt>
                <c:pt idx="195">
                  <c:v>-303870.79999999981</c:v>
                </c:pt>
                <c:pt idx="196">
                  <c:v>1926607.6</c:v>
                </c:pt>
                <c:pt idx="197">
                  <c:v>-1379509.4</c:v>
                </c:pt>
                <c:pt idx="198">
                  <c:v>369577.60000000009</c:v>
                </c:pt>
                <c:pt idx="199">
                  <c:v>-1841998.4</c:v>
                </c:pt>
                <c:pt idx="200">
                  <c:v>-1906107.2</c:v>
                </c:pt>
                <c:pt idx="201">
                  <c:v>-680945.2</c:v>
                </c:pt>
                <c:pt idx="202">
                  <c:v>269722.80000000005</c:v>
                </c:pt>
                <c:pt idx="203">
                  <c:v>3666444.2</c:v>
                </c:pt>
                <c:pt idx="204">
                  <c:v>-515422.19999999995</c:v>
                </c:pt>
                <c:pt idx="205">
                  <c:v>311579.80000000005</c:v>
                </c:pt>
                <c:pt idx="206">
                  <c:v>-1590956.2</c:v>
                </c:pt>
                <c:pt idx="207">
                  <c:v>-1173303.2</c:v>
                </c:pt>
                <c:pt idx="208">
                  <c:v>-772237</c:v>
                </c:pt>
                <c:pt idx="209">
                  <c:v>574117.60000000009</c:v>
                </c:pt>
                <c:pt idx="210">
                  <c:v>3667684</c:v>
                </c:pt>
                <c:pt idx="211">
                  <c:v>757424.60000000009</c:v>
                </c:pt>
                <c:pt idx="212">
                  <c:v>128206.80000000005</c:v>
                </c:pt>
                <c:pt idx="213">
                  <c:v>-1898225</c:v>
                </c:pt>
                <c:pt idx="214">
                  <c:v>-1445183.8</c:v>
                </c:pt>
                <c:pt idx="215">
                  <c:v>-1409211.4</c:v>
                </c:pt>
                <c:pt idx="216">
                  <c:v>-382146</c:v>
                </c:pt>
                <c:pt idx="217">
                  <c:v>1838170.8</c:v>
                </c:pt>
                <c:pt idx="218">
                  <c:v>72489</c:v>
                </c:pt>
                <c:pt idx="219">
                  <c:v>-1053007.2</c:v>
                </c:pt>
                <c:pt idx="220">
                  <c:v>-1850307.6</c:v>
                </c:pt>
                <c:pt idx="221">
                  <c:v>-1997834.6</c:v>
                </c:pt>
                <c:pt idx="222">
                  <c:v>-662725</c:v>
                </c:pt>
                <c:pt idx="223">
                  <c:v>-72290.399999999907</c:v>
                </c:pt>
                <c:pt idx="224">
                  <c:v>1244926.8</c:v>
                </c:pt>
                <c:pt idx="225">
                  <c:v>-103590.80000000005</c:v>
                </c:pt>
                <c:pt idx="226">
                  <c:v>-755835.2</c:v>
                </c:pt>
                <c:pt idx="227">
                  <c:v>-1514372</c:v>
                </c:pt>
                <c:pt idx="228">
                  <c:v>-2385661.6</c:v>
                </c:pt>
                <c:pt idx="229">
                  <c:v>-423472.19999999995</c:v>
                </c:pt>
                <c:pt idx="230">
                  <c:v>-867233.2</c:v>
                </c:pt>
                <c:pt idx="231">
                  <c:v>473625</c:v>
                </c:pt>
                <c:pt idx="232">
                  <c:v>-866611</c:v>
                </c:pt>
                <c:pt idx="233">
                  <c:v>-835816.39999999991</c:v>
                </c:pt>
                <c:pt idx="234">
                  <c:v>-1893998.8</c:v>
                </c:pt>
                <c:pt idx="235">
                  <c:v>-1538842.8</c:v>
                </c:pt>
                <c:pt idx="236">
                  <c:v>-780225.60000000009</c:v>
                </c:pt>
                <c:pt idx="237">
                  <c:v>-770943.4</c:v>
                </c:pt>
                <c:pt idx="238">
                  <c:v>-204587.60000000009</c:v>
                </c:pt>
                <c:pt idx="239">
                  <c:v>-456139</c:v>
                </c:pt>
                <c:pt idx="240">
                  <c:v>-679233.60000000009</c:v>
                </c:pt>
                <c:pt idx="241">
                  <c:v>-1349649.8</c:v>
                </c:pt>
                <c:pt idx="242">
                  <c:v>-1689469</c:v>
                </c:pt>
                <c:pt idx="243">
                  <c:v>-1448031.4</c:v>
                </c:pt>
                <c:pt idx="244">
                  <c:v>-308138.40000000002</c:v>
                </c:pt>
                <c:pt idx="245">
                  <c:v>-681690.8</c:v>
                </c:pt>
                <c:pt idx="246">
                  <c:v>-119746.80000000005</c:v>
                </c:pt>
                <c:pt idx="247">
                  <c:v>-189802.19999999995</c:v>
                </c:pt>
                <c:pt idx="248">
                  <c:v>-878058.8</c:v>
                </c:pt>
                <c:pt idx="249">
                  <c:v>-1484188.6</c:v>
                </c:pt>
                <c:pt idx="250">
                  <c:v>-878657.60000000009</c:v>
                </c:pt>
                <c:pt idx="251">
                  <c:v>-923250.39999999991</c:v>
                </c:pt>
                <c:pt idx="252">
                  <c:v>-152667.80000000005</c:v>
                </c:pt>
                <c:pt idx="253">
                  <c:v>-128047.19999999995</c:v>
                </c:pt>
                <c:pt idx="254">
                  <c:v>-614433.80000000005</c:v>
                </c:pt>
                <c:pt idx="255">
                  <c:v>-1490484.8</c:v>
                </c:pt>
                <c:pt idx="256">
                  <c:v>-2018050</c:v>
                </c:pt>
                <c:pt idx="257">
                  <c:v>567344.4</c:v>
                </c:pt>
                <c:pt idx="258">
                  <c:v>14833.400000000023</c:v>
                </c:pt>
                <c:pt idx="259">
                  <c:v>396014.19999999995</c:v>
                </c:pt>
                <c:pt idx="260">
                  <c:v>-512038</c:v>
                </c:pt>
                <c:pt idx="261">
                  <c:v>-793811</c:v>
                </c:pt>
                <c:pt idx="262">
                  <c:v>-1404267</c:v>
                </c:pt>
                <c:pt idx="263">
                  <c:v>-1731076</c:v>
                </c:pt>
                <c:pt idx="264">
                  <c:v>-310079.19999999995</c:v>
                </c:pt>
                <c:pt idx="265">
                  <c:v>-448381</c:v>
                </c:pt>
                <c:pt idx="266">
                  <c:v>674441.8</c:v>
                </c:pt>
                <c:pt idx="267">
                  <c:v>-1482678.6</c:v>
                </c:pt>
                <c:pt idx="268">
                  <c:v>-939488.8</c:v>
                </c:pt>
                <c:pt idx="269">
                  <c:v>-1923095.2</c:v>
                </c:pt>
                <c:pt idx="270">
                  <c:v>-2138274</c:v>
                </c:pt>
                <c:pt idx="271">
                  <c:v>-216754.60000000009</c:v>
                </c:pt>
                <c:pt idx="272">
                  <c:v>108479.60000000009</c:v>
                </c:pt>
                <c:pt idx="273">
                  <c:v>818760.39999999991</c:v>
                </c:pt>
                <c:pt idx="274">
                  <c:v>-1886238</c:v>
                </c:pt>
                <c:pt idx="275">
                  <c:v>-1906324.6</c:v>
                </c:pt>
                <c:pt idx="276">
                  <c:v>-2344384</c:v>
                </c:pt>
                <c:pt idx="277">
                  <c:v>-3151550.8</c:v>
                </c:pt>
                <c:pt idx="278">
                  <c:v>-1706976.7999999998</c:v>
                </c:pt>
                <c:pt idx="279">
                  <c:v>-2213359.6</c:v>
                </c:pt>
                <c:pt idx="280">
                  <c:v>1582277.2000000002</c:v>
                </c:pt>
                <c:pt idx="281">
                  <c:v>-3063155</c:v>
                </c:pt>
                <c:pt idx="282">
                  <c:v>-1946490</c:v>
                </c:pt>
                <c:pt idx="283">
                  <c:v>-3138627.6</c:v>
                </c:pt>
                <c:pt idx="284">
                  <c:v>-4368870.4000000004</c:v>
                </c:pt>
                <c:pt idx="285">
                  <c:v>-4109858.2</c:v>
                </c:pt>
                <c:pt idx="286">
                  <c:v>-72376.399999999907</c:v>
                </c:pt>
                <c:pt idx="287">
                  <c:v>1331198.6000000001</c:v>
                </c:pt>
                <c:pt idx="288">
                  <c:v>-2382191</c:v>
                </c:pt>
                <c:pt idx="289">
                  <c:v>-1728541</c:v>
                </c:pt>
                <c:pt idx="290">
                  <c:v>-4915028</c:v>
                </c:pt>
                <c:pt idx="291">
                  <c:v>-6605437.2000000002</c:v>
                </c:pt>
                <c:pt idx="292">
                  <c:v>-2733744.4000000004</c:v>
                </c:pt>
                <c:pt idx="293">
                  <c:v>1323875.2000000002</c:v>
                </c:pt>
                <c:pt idx="294">
                  <c:v>-851796.59999999963</c:v>
                </c:pt>
                <c:pt idx="295">
                  <c:v>1001941.2000000002</c:v>
                </c:pt>
                <c:pt idx="296">
                  <c:v>-2281579.4000000004</c:v>
                </c:pt>
                <c:pt idx="297">
                  <c:v>-8144936.5999999996</c:v>
                </c:pt>
                <c:pt idx="298">
                  <c:v>-7314636</c:v>
                </c:pt>
                <c:pt idx="299">
                  <c:v>-1652541.2000000002</c:v>
                </c:pt>
                <c:pt idx="300">
                  <c:v>72705</c:v>
                </c:pt>
                <c:pt idx="301">
                  <c:v>4978261.2</c:v>
                </c:pt>
                <c:pt idx="302">
                  <c:v>-1975386.2000000002</c:v>
                </c:pt>
                <c:pt idx="303">
                  <c:v>2607681.4000000004</c:v>
                </c:pt>
                <c:pt idx="304">
                  <c:v>-8272222.7999999998</c:v>
                </c:pt>
                <c:pt idx="305">
                  <c:v>-6087731</c:v>
                </c:pt>
                <c:pt idx="306">
                  <c:v>1088377</c:v>
                </c:pt>
                <c:pt idx="307">
                  <c:v>184471.59999999963</c:v>
                </c:pt>
                <c:pt idx="308">
                  <c:v>5038259.8</c:v>
                </c:pt>
                <c:pt idx="309">
                  <c:v>493565</c:v>
                </c:pt>
                <c:pt idx="310">
                  <c:v>-807729</c:v>
                </c:pt>
                <c:pt idx="311">
                  <c:v>-6296227.2000000002</c:v>
                </c:pt>
                <c:pt idx="312">
                  <c:v>-5254943.4000000004</c:v>
                </c:pt>
                <c:pt idx="313">
                  <c:v>4834243.8</c:v>
                </c:pt>
                <c:pt idx="314">
                  <c:v>-1226047.8</c:v>
                </c:pt>
                <c:pt idx="315">
                  <c:v>3843725.4</c:v>
                </c:pt>
                <c:pt idx="316">
                  <c:v>1796753.5999999996</c:v>
                </c:pt>
                <c:pt idx="317">
                  <c:v>550336</c:v>
                </c:pt>
                <c:pt idx="318">
                  <c:v>-4251020.2</c:v>
                </c:pt>
                <c:pt idx="319">
                  <c:v>-4293231.2</c:v>
                </c:pt>
                <c:pt idx="320">
                  <c:v>-1580707.6</c:v>
                </c:pt>
                <c:pt idx="321">
                  <c:v>4833095.5999999996</c:v>
                </c:pt>
                <c:pt idx="322">
                  <c:v>5194832</c:v>
                </c:pt>
                <c:pt idx="323">
                  <c:v>2401223.6</c:v>
                </c:pt>
                <c:pt idx="324">
                  <c:v>3022998.2</c:v>
                </c:pt>
                <c:pt idx="325">
                  <c:v>-4971805.5999999996</c:v>
                </c:pt>
                <c:pt idx="326">
                  <c:v>-3642767.8</c:v>
                </c:pt>
                <c:pt idx="327">
                  <c:v>2994799.6</c:v>
                </c:pt>
                <c:pt idx="328">
                  <c:v>2060094</c:v>
                </c:pt>
                <c:pt idx="329">
                  <c:v>3686938.6</c:v>
                </c:pt>
                <c:pt idx="330">
                  <c:v>-2244207</c:v>
                </c:pt>
                <c:pt idx="331">
                  <c:v>1712329.7999999998</c:v>
                </c:pt>
                <c:pt idx="332">
                  <c:v>-3463975.8</c:v>
                </c:pt>
                <c:pt idx="333">
                  <c:v>-4153374.2</c:v>
                </c:pt>
                <c:pt idx="334">
                  <c:v>929229.60000000009</c:v>
                </c:pt>
                <c:pt idx="335">
                  <c:v>504029.79999999981</c:v>
                </c:pt>
                <c:pt idx="336">
                  <c:v>5894173.4000000004</c:v>
                </c:pt>
                <c:pt idx="337">
                  <c:v>1248148.2000000002</c:v>
                </c:pt>
                <c:pt idx="338">
                  <c:v>675045.39999999991</c:v>
                </c:pt>
                <c:pt idx="339">
                  <c:v>-3278426</c:v>
                </c:pt>
                <c:pt idx="340">
                  <c:v>-4695279.2</c:v>
                </c:pt>
                <c:pt idx="341">
                  <c:v>2856305.6</c:v>
                </c:pt>
                <c:pt idx="342">
                  <c:v>5293810.5999999996</c:v>
                </c:pt>
                <c:pt idx="343">
                  <c:v>5796273.2000000002</c:v>
                </c:pt>
                <c:pt idx="344">
                  <c:v>2871254.8</c:v>
                </c:pt>
                <c:pt idx="345">
                  <c:v>50324.399999999907</c:v>
                </c:pt>
                <c:pt idx="346">
                  <c:v>-3908616.2</c:v>
                </c:pt>
                <c:pt idx="347">
                  <c:v>-4285423</c:v>
                </c:pt>
                <c:pt idx="348">
                  <c:v>2516784.2000000002</c:v>
                </c:pt>
                <c:pt idx="349">
                  <c:v>2180021.6</c:v>
                </c:pt>
                <c:pt idx="350">
                  <c:v>2537929</c:v>
                </c:pt>
                <c:pt idx="351">
                  <c:v>2032446.2000000002</c:v>
                </c:pt>
                <c:pt idx="352">
                  <c:v>688688.79999999981</c:v>
                </c:pt>
                <c:pt idx="353">
                  <c:v>-3386658.4</c:v>
                </c:pt>
                <c:pt idx="354">
                  <c:v>-4678415</c:v>
                </c:pt>
                <c:pt idx="355">
                  <c:v>3679012</c:v>
                </c:pt>
                <c:pt idx="356">
                  <c:v>5127575.8</c:v>
                </c:pt>
                <c:pt idx="357">
                  <c:v>2099342</c:v>
                </c:pt>
                <c:pt idx="358">
                  <c:v>0</c:v>
                </c:pt>
                <c:pt idx="359">
                  <c:v>2387949.7999999998</c:v>
                </c:pt>
                <c:pt idx="360">
                  <c:v>-4306041.5999999996</c:v>
                </c:pt>
                <c:pt idx="361">
                  <c:v>-5004204.4000000004</c:v>
                </c:pt>
                <c:pt idx="362">
                  <c:v>1837215.2000000002</c:v>
                </c:pt>
                <c:pt idx="363">
                  <c:v>2075134.5999999996</c:v>
                </c:pt>
                <c:pt idx="364">
                  <c:v>2291438.7999999998</c:v>
                </c:pt>
              </c:numCache>
            </c:numRef>
          </c:val>
          <c:extLst>
            <c:ext xmlns:c16="http://schemas.microsoft.com/office/drawing/2014/chart" uri="{C3380CC4-5D6E-409C-BE32-E72D297353CC}">
              <c16:uniqueId val="{00000001-9FF3-D44A-9212-7BDDAF2FFBC3}"/>
            </c:ext>
          </c:extLst>
        </c:ser>
        <c:ser>
          <c:idx val="4"/>
          <c:order val="14"/>
          <c:tx>
            <c:v>MICHIGAN</c:v>
          </c:tx>
          <c:spPr>
            <a:solidFill>
              <a:srgbClr val="0070C0">
                <a:alpha val="50000"/>
              </a:srgbClr>
            </a:solidFill>
            <a:ln>
              <a:solidFill>
                <a:srgbClr val="0070C0"/>
              </a:solidFill>
            </a:ln>
            <a:effectLst/>
          </c:spPr>
          <c:val>
            <c:numRef>
              <c:f>Historic!$CT$2:$CT$366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70400</c:v>
                </c:pt>
                <c:pt idx="197">
                  <c:v>64000</c:v>
                </c:pt>
                <c:pt idx="198">
                  <c:v>33600</c:v>
                </c:pt>
                <c:pt idx="199">
                  <c:v>-24960</c:v>
                </c:pt>
                <c:pt idx="200">
                  <c:v>-304000</c:v>
                </c:pt>
                <c:pt idx="201">
                  <c:v>209600</c:v>
                </c:pt>
                <c:pt idx="202">
                  <c:v>-51200</c:v>
                </c:pt>
                <c:pt idx="203">
                  <c:v>-80000</c:v>
                </c:pt>
                <c:pt idx="204">
                  <c:v>104000</c:v>
                </c:pt>
                <c:pt idx="205">
                  <c:v>344000</c:v>
                </c:pt>
                <c:pt idx="206">
                  <c:v>1128896</c:v>
                </c:pt>
                <c:pt idx="207">
                  <c:v>93200</c:v>
                </c:pt>
                <c:pt idx="208">
                  <c:v>481600</c:v>
                </c:pt>
                <c:pt idx="209">
                  <c:v>572800</c:v>
                </c:pt>
                <c:pt idx="210">
                  <c:v>432000</c:v>
                </c:pt>
                <c:pt idx="211">
                  <c:v>404800</c:v>
                </c:pt>
                <c:pt idx="212">
                  <c:v>585600</c:v>
                </c:pt>
                <c:pt idx="213">
                  <c:v>2618560</c:v>
                </c:pt>
                <c:pt idx="214">
                  <c:v>-123200</c:v>
                </c:pt>
                <c:pt idx="215">
                  <c:v>123200</c:v>
                </c:pt>
                <c:pt idx="216">
                  <c:v>20800</c:v>
                </c:pt>
                <c:pt idx="217">
                  <c:v>449600</c:v>
                </c:pt>
                <c:pt idx="218">
                  <c:v>289600</c:v>
                </c:pt>
                <c:pt idx="219">
                  <c:v>56000</c:v>
                </c:pt>
                <c:pt idx="220">
                  <c:v>2142400</c:v>
                </c:pt>
                <c:pt idx="221">
                  <c:v>-408000</c:v>
                </c:pt>
                <c:pt idx="222">
                  <c:v>118400</c:v>
                </c:pt>
                <c:pt idx="223">
                  <c:v>24000</c:v>
                </c:pt>
                <c:pt idx="224">
                  <c:v>-81600</c:v>
                </c:pt>
                <c:pt idx="225">
                  <c:v>132800</c:v>
                </c:pt>
                <c:pt idx="226">
                  <c:v>-27200</c:v>
                </c:pt>
                <c:pt idx="227">
                  <c:v>2077504</c:v>
                </c:pt>
                <c:pt idx="228">
                  <c:v>-755200</c:v>
                </c:pt>
                <c:pt idx="229">
                  <c:v>-481600</c:v>
                </c:pt>
                <c:pt idx="230">
                  <c:v>-561600</c:v>
                </c:pt>
                <c:pt idx="231">
                  <c:v>-312000</c:v>
                </c:pt>
                <c:pt idx="232">
                  <c:v>-795200</c:v>
                </c:pt>
                <c:pt idx="233">
                  <c:v>-520000</c:v>
                </c:pt>
                <c:pt idx="234">
                  <c:v>1663424</c:v>
                </c:pt>
                <c:pt idx="235">
                  <c:v>-1020800</c:v>
                </c:pt>
                <c:pt idx="236">
                  <c:v>-288000</c:v>
                </c:pt>
                <c:pt idx="237">
                  <c:v>-950400</c:v>
                </c:pt>
                <c:pt idx="238">
                  <c:v>-1806400</c:v>
                </c:pt>
                <c:pt idx="239">
                  <c:v>-801600</c:v>
                </c:pt>
                <c:pt idx="240">
                  <c:v>-1536000</c:v>
                </c:pt>
                <c:pt idx="241">
                  <c:v>1592576</c:v>
                </c:pt>
                <c:pt idx="242">
                  <c:v>-2072000</c:v>
                </c:pt>
                <c:pt idx="243">
                  <c:v>-2091200</c:v>
                </c:pt>
                <c:pt idx="244">
                  <c:v>-1681600</c:v>
                </c:pt>
                <c:pt idx="245">
                  <c:v>-1627200</c:v>
                </c:pt>
                <c:pt idx="246">
                  <c:v>-1417600</c:v>
                </c:pt>
                <c:pt idx="247">
                  <c:v>-1401600</c:v>
                </c:pt>
                <c:pt idx="248">
                  <c:v>632000</c:v>
                </c:pt>
                <c:pt idx="249">
                  <c:v>-1414400</c:v>
                </c:pt>
                <c:pt idx="250">
                  <c:v>-1052800</c:v>
                </c:pt>
                <c:pt idx="251">
                  <c:v>-856000</c:v>
                </c:pt>
                <c:pt idx="252">
                  <c:v>-1112775</c:v>
                </c:pt>
                <c:pt idx="253">
                  <c:v>-1068000</c:v>
                </c:pt>
                <c:pt idx="254">
                  <c:v>-1080000</c:v>
                </c:pt>
                <c:pt idx="255">
                  <c:v>732160</c:v>
                </c:pt>
                <c:pt idx="256">
                  <c:v>-1297600</c:v>
                </c:pt>
                <c:pt idx="257">
                  <c:v>-694400</c:v>
                </c:pt>
                <c:pt idx="258">
                  <c:v>-1060800</c:v>
                </c:pt>
                <c:pt idx="259">
                  <c:v>-1772800</c:v>
                </c:pt>
                <c:pt idx="260">
                  <c:v>-1215600</c:v>
                </c:pt>
                <c:pt idx="261">
                  <c:v>-1206400</c:v>
                </c:pt>
                <c:pt idx="262">
                  <c:v>1213696</c:v>
                </c:pt>
                <c:pt idx="263">
                  <c:v>-1755200</c:v>
                </c:pt>
                <c:pt idx="264">
                  <c:v>-1036800</c:v>
                </c:pt>
                <c:pt idx="265">
                  <c:v>-483925</c:v>
                </c:pt>
                <c:pt idx="266">
                  <c:v>-1315200</c:v>
                </c:pt>
                <c:pt idx="267">
                  <c:v>-227925</c:v>
                </c:pt>
                <c:pt idx="268">
                  <c:v>-912400</c:v>
                </c:pt>
                <c:pt idx="269">
                  <c:v>1370704</c:v>
                </c:pt>
                <c:pt idx="270">
                  <c:v>-714400</c:v>
                </c:pt>
                <c:pt idx="271">
                  <c:v>-408000</c:v>
                </c:pt>
                <c:pt idx="272">
                  <c:v>-480800</c:v>
                </c:pt>
                <c:pt idx="273">
                  <c:v>-451200</c:v>
                </c:pt>
                <c:pt idx="274">
                  <c:v>-457600</c:v>
                </c:pt>
                <c:pt idx="275">
                  <c:v>-419200</c:v>
                </c:pt>
                <c:pt idx="276">
                  <c:v>163328</c:v>
                </c:pt>
                <c:pt idx="277">
                  <c:v>-611200</c:v>
                </c:pt>
                <c:pt idx="278">
                  <c:v>-54400</c:v>
                </c:pt>
                <c:pt idx="279">
                  <c:v>-195200</c:v>
                </c:pt>
                <c:pt idx="280">
                  <c:v>-12800</c:v>
                </c:pt>
                <c:pt idx="281">
                  <c:v>17600</c:v>
                </c:pt>
                <c:pt idx="282">
                  <c:v>-67200</c:v>
                </c:pt>
                <c:pt idx="283">
                  <c:v>283072</c:v>
                </c:pt>
                <c:pt idx="284">
                  <c:v>-3200</c:v>
                </c:pt>
                <c:pt idx="285">
                  <c:v>-59200</c:v>
                </c:pt>
                <c:pt idx="286">
                  <c:v>-43200</c:v>
                </c:pt>
                <c:pt idx="287">
                  <c:v>-32000</c:v>
                </c:pt>
                <c:pt idx="288">
                  <c:v>-64000</c:v>
                </c:pt>
                <c:pt idx="289">
                  <c:v>0</c:v>
                </c:pt>
                <c:pt idx="290">
                  <c:v>43008</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88704</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4F53-B045-96E4-0A7FABB7E2B6}"/>
            </c:ext>
          </c:extLst>
        </c:ser>
        <c:ser>
          <c:idx val="9"/>
          <c:order val="15"/>
          <c:tx>
            <c:v>MISSOURI</c:v>
          </c:tx>
          <c:spPr>
            <a:solidFill>
              <a:srgbClr val="002060">
                <a:alpha val="50000"/>
              </a:srgbClr>
            </a:solidFill>
            <a:ln>
              <a:solidFill>
                <a:srgbClr val="002060"/>
              </a:solidFill>
            </a:ln>
            <a:effectLst/>
          </c:spPr>
          <c:val>
            <c:numRef>
              <c:f>Historic!$CV$2:$CV$366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-211200</c:v>
                </c:pt>
                <c:pt idx="181">
                  <c:v>-180800</c:v>
                </c:pt>
                <c:pt idx="182">
                  <c:v>-323200</c:v>
                </c:pt>
                <c:pt idx="183">
                  <c:v>-496000</c:v>
                </c:pt>
                <c:pt idx="184">
                  <c:v>-192000</c:v>
                </c:pt>
                <c:pt idx="185">
                  <c:v>-951488</c:v>
                </c:pt>
                <c:pt idx="186">
                  <c:v>-1230400</c:v>
                </c:pt>
                <c:pt idx="187">
                  <c:v>-1081600</c:v>
                </c:pt>
                <c:pt idx="188">
                  <c:v>-1552000</c:v>
                </c:pt>
                <c:pt idx="189">
                  <c:v>-868800</c:v>
                </c:pt>
                <c:pt idx="190">
                  <c:v>-812800</c:v>
                </c:pt>
                <c:pt idx="191">
                  <c:v>-1401600</c:v>
                </c:pt>
                <c:pt idx="192">
                  <c:v>2225000</c:v>
                </c:pt>
                <c:pt idx="193">
                  <c:v>-2061905</c:v>
                </c:pt>
                <c:pt idx="194">
                  <c:v>-2059200</c:v>
                </c:pt>
                <c:pt idx="195">
                  <c:v>-2319200</c:v>
                </c:pt>
                <c:pt idx="196">
                  <c:v>-1193600</c:v>
                </c:pt>
                <c:pt idx="197">
                  <c:v>-4480000</c:v>
                </c:pt>
                <c:pt idx="198">
                  <c:v>-260600</c:v>
                </c:pt>
                <c:pt idx="199">
                  <c:v>4550016</c:v>
                </c:pt>
                <c:pt idx="200">
                  <c:v>-2006400</c:v>
                </c:pt>
                <c:pt idx="201">
                  <c:v>-1443200</c:v>
                </c:pt>
                <c:pt idx="202">
                  <c:v>-1721155</c:v>
                </c:pt>
                <c:pt idx="203">
                  <c:v>-619875</c:v>
                </c:pt>
                <c:pt idx="204">
                  <c:v>-1052725</c:v>
                </c:pt>
                <c:pt idx="205">
                  <c:v>-1055075</c:v>
                </c:pt>
                <c:pt idx="206">
                  <c:v>6129885</c:v>
                </c:pt>
                <c:pt idx="207">
                  <c:v>-1645205</c:v>
                </c:pt>
                <c:pt idx="208">
                  <c:v>-555875</c:v>
                </c:pt>
                <c:pt idx="209">
                  <c:v>-1128000</c:v>
                </c:pt>
                <c:pt idx="210">
                  <c:v>-410400</c:v>
                </c:pt>
                <c:pt idx="211">
                  <c:v>-925600</c:v>
                </c:pt>
                <c:pt idx="212">
                  <c:v>-509600</c:v>
                </c:pt>
                <c:pt idx="213">
                  <c:v>4328272</c:v>
                </c:pt>
                <c:pt idx="214">
                  <c:v>-2076800</c:v>
                </c:pt>
                <c:pt idx="215">
                  <c:v>-640800</c:v>
                </c:pt>
                <c:pt idx="216">
                  <c:v>-1552000</c:v>
                </c:pt>
                <c:pt idx="217">
                  <c:v>-700000</c:v>
                </c:pt>
                <c:pt idx="218">
                  <c:v>-921600</c:v>
                </c:pt>
                <c:pt idx="219">
                  <c:v>-1427200</c:v>
                </c:pt>
                <c:pt idx="220">
                  <c:v>2234176</c:v>
                </c:pt>
                <c:pt idx="221">
                  <c:v>-1496000</c:v>
                </c:pt>
                <c:pt idx="222">
                  <c:v>-312000</c:v>
                </c:pt>
                <c:pt idx="223">
                  <c:v>-822400</c:v>
                </c:pt>
                <c:pt idx="224">
                  <c:v>-392000</c:v>
                </c:pt>
                <c:pt idx="225">
                  <c:v>-552000</c:v>
                </c:pt>
                <c:pt idx="226">
                  <c:v>-766400</c:v>
                </c:pt>
                <c:pt idx="227">
                  <c:v>732672</c:v>
                </c:pt>
                <c:pt idx="228">
                  <c:v>-992000</c:v>
                </c:pt>
                <c:pt idx="229">
                  <c:v>176000</c:v>
                </c:pt>
                <c:pt idx="230">
                  <c:v>59200</c:v>
                </c:pt>
                <c:pt idx="231">
                  <c:v>286400</c:v>
                </c:pt>
                <c:pt idx="232">
                  <c:v>-318400</c:v>
                </c:pt>
                <c:pt idx="233">
                  <c:v>-225600</c:v>
                </c:pt>
                <c:pt idx="234">
                  <c:v>2086400</c:v>
                </c:pt>
                <c:pt idx="235">
                  <c:v>-152000</c:v>
                </c:pt>
                <c:pt idx="236">
                  <c:v>352000</c:v>
                </c:pt>
                <c:pt idx="237">
                  <c:v>318400</c:v>
                </c:pt>
                <c:pt idx="238">
                  <c:v>256000</c:v>
                </c:pt>
                <c:pt idx="239">
                  <c:v>404800</c:v>
                </c:pt>
                <c:pt idx="240">
                  <c:v>-211200</c:v>
                </c:pt>
                <c:pt idx="241">
                  <c:v>1476192</c:v>
                </c:pt>
                <c:pt idx="242">
                  <c:v>-548800</c:v>
                </c:pt>
                <c:pt idx="243">
                  <c:v>-145600</c:v>
                </c:pt>
                <c:pt idx="244">
                  <c:v>44800</c:v>
                </c:pt>
                <c:pt idx="245">
                  <c:v>-24000</c:v>
                </c:pt>
                <c:pt idx="246">
                  <c:v>-17600</c:v>
                </c:pt>
                <c:pt idx="247">
                  <c:v>80000</c:v>
                </c:pt>
                <c:pt idx="248">
                  <c:v>531392</c:v>
                </c:pt>
                <c:pt idx="249">
                  <c:v>-33600</c:v>
                </c:pt>
                <c:pt idx="250">
                  <c:v>-41600</c:v>
                </c:pt>
                <c:pt idx="251">
                  <c:v>-54400</c:v>
                </c:pt>
                <c:pt idx="252">
                  <c:v>-16000</c:v>
                </c:pt>
                <c:pt idx="253">
                  <c:v>22400</c:v>
                </c:pt>
                <c:pt idx="254">
                  <c:v>41600</c:v>
                </c:pt>
                <c:pt idx="255">
                  <c:v>130880</c:v>
                </c:pt>
                <c:pt idx="256">
                  <c:v>42000</c:v>
                </c:pt>
                <c:pt idx="257">
                  <c:v>96000</c:v>
                </c:pt>
                <c:pt idx="258">
                  <c:v>-80000</c:v>
                </c:pt>
                <c:pt idx="259">
                  <c:v>294400</c:v>
                </c:pt>
                <c:pt idx="260">
                  <c:v>-51200</c:v>
                </c:pt>
                <c:pt idx="261">
                  <c:v>-9600</c:v>
                </c:pt>
                <c:pt idx="262">
                  <c:v>316544</c:v>
                </c:pt>
                <c:pt idx="263">
                  <c:v>49600</c:v>
                </c:pt>
                <c:pt idx="264">
                  <c:v>134400</c:v>
                </c:pt>
                <c:pt idx="265">
                  <c:v>224000</c:v>
                </c:pt>
                <c:pt idx="266">
                  <c:v>112000</c:v>
                </c:pt>
                <c:pt idx="267">
                  <c:v>67200</c:v>
                </c:pt>
                <c:pt idx="268">
                  <c:v>0</c:v>
                </c:pt>
                <c:pt idx="269">
                  <c:v>200704</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4F53-B045-96E4-0A7FABB7E2B6}"/>
            </c:ext>
          </c:extLst>
        </c:ser>
        <c:ser>
          <c:idx val="16"/>
          <c:order val="16"/>
          <c:tx>
            <c:v>N. CAROLINA</c:v>
          </c:tx>
          <c:spPr>
            <a:solidFill>
              <a:srgbClr val="7030A0">
                <a:alpha val="50000"/>
              </a:srgbClr>
            </a:solidFill>
            <a:ln>
              <a:solidFill>
                <a:srgbClr val="7030A0"/>
              </a:solidFill>
            </a:ln>
            <a:effectLst/>
          </c:spPr>
          <c:val>
            <c:numRef>
              <c:f>Historic!$CW$2:$CW$366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576000</c:v>
                </c:pt>
                <c:pt idx="174">
                  <c:v>568000</c:v>
                </c:pt>
                <c:pt idx="175">
                  <c:v>977600</c:v>
                </c:pt>
                <c:pt idx="176">
                  <c:v>1211200</c:v>
                </c:pt>
                <c:pt idx="177">
                  <c:v>1145600</c:v>
                </c:pt>
                <c:pt idx="178">
                  <c:v>1674112</c:v>
                </c:pt>
                <c:pt idx="179">
                  <c:v>0</c:v>
                </c:pt>
                <c:pt idx="180">
                  <c:v>331200</c:v>
                </c:pt>
                <c:pt idx="181">
                  <c:v>131200</c:v>
                </c:pt>
                <c:pt idx="182">
                  <c:v>372800</c:v>
                </c:pt>
                <c:pt idx="183">
                  <c:v>683200</c:v>
                </c:pt>
                <c:pt idx="184">
                  <c:v>849600</c:v>
                </c:pt>
                <c:pt idx="185">
                  <c:v>1855808</c:v>
                </c:pt>
                <c:pt idx="186">
                  <c:v>1878800</c:v>
                </c:pt>
                <c:pt idx="187">
                  <c:v>278400</c:v>
                </c:pt>
                <c:pt idx="188">
                  <c:v>81200</c:v>
                </c:pt>
                <c:pt idx="189">
                  <c:v>-248000</c:v>
                </c:pt>
                <c:pt idx="190">
                  <c:v>-683800</c:v>
                </c:pt>
                <c:pt idx="191">
                  <c:v>-97600</c:v>
                </c:pt>
                <c:pt idx="192">
                  <c:v>2217600</c:v>
                </c:pt>
                <c:pt idx="193">
                  <c:v>-1566300</c:v>
                </c:pt>
                <c:pt idx="194">
                  <c:v>1336100</c:v>
                </c:pt>
                <c:pt idx="195">
                  <c:v>712875</c:v>
                </c:pt>
                <c:pt idx="196">
                  <c:v>1640050</c:v>
                </c:pt>
                <c:pt idx="197">
                  <c:v>1979600</c:v>
                </c:pt>
                <c:pt idx="198">
                  <c:v>-820400</c:v>
                </c:pt>
                <c:pt idx="199">
                  <c:v>4948672</c:v>
                </c:pt>
                <c:pt idx="200">
                  <c:v>-2262400</c:v>
                </c:pt>
                <c:pt idx="201">
                  <c:v>-1004000</c:v>
                </c:pt>
                <c:pt idx="202">
                  <c:v>-422400</c:v>
                </c:pt>
                <c:pt idx="203">
                  <c:v>200075</c:v>
                </c:pt>
                <c:pt idx="204">
                  <c:v>-1118160</c:v>
                </c:pt>
                <c:pt idx="205">
                  <c:v>-2131200</c:v>
                </c:pt>
                <c:pt idx="206">
                  <c:v>3772000</c:v>
                </c:pt>
                <c:pt idx="207">
                  <c:v>-3584000</c:v>
                </c:pt>
                <c:pt idx="208">
                  <c:v>-2360800</c:v>
                </c:pt>
                <c:pt idx="209">
                  <c:v>-2557045</c:v>
                </c:pt>
                <c:pt idx="210">
                  <c:v>-2293000</c:v>
                </c:pt>
                <c:pt idx="211">
                  <c:v>-2154250</c:v>
                </c:pt>
                <c:pt idx="212">
                  <c:v>-1924700</c:v>
                </c:pt>
                <c:pt idx="213">
                  <c:v>1177195</c:v>
                </c:pt>
                <c:pt idx="214">
                  <c:v>-3903200</c:v>
                </c:pt>
                <c:pt idx="215">
                  <c:v>-2928750</c:v>
                </c:pt>
                <c:pt idx="216">
                  <c:v>-3424375</c:v>
                </c:pt>
                <c:pt idx="217">
                  <c:v>-2460775</c:v>
                </c:pt>
                <c:pt idx="218">
                  <c:v>-3817525</c:v>
                </c:pt>
                <c:pt idx="219">
                  <c:v>-2396800</c:v>
                </c:pt>
                <c:pt idx="220">
                  <c:v>-131600</c:v>
                </c:pt>
                <c:pt idx="221">
                  <c:v>-3511000</c:v>
                </c:pt>
                <c:pt idx="222">
                  <c:v>-2085475</c:v>
                </c:pt>
                <c:pt idx="223">
                  <c:v>-2790800</c:v>
                </c:pt>
                <c:pt idx="224">
                  <c:v>-1503200</c:v>
                </c:pt>
                <c:pt idx="225">
                  <c:v>-2086400</c:v>
                </c:pt>
                <c:pt idx="226">
                  <c:v>-2453500</c:v>
                </c:pt>
                <c:pt idx="227">
                  <c:v>-178181</c:v>
                </c:pt>
                <c:pt idx="228">
                  <c:v>-3022800</c:v>
                </c:pt>
                <c:pt idx="229">
                  <c:v>-2363100</c:v>
                </c:pt>
                <c:pt idx="230">
                  <c:v>-2025500</c:v>
                </c:pt>
                <c:pt idx="231">
                  <c:v>-1845600</c:v>
                </c:pt>
                <c:pt idx="232">
                  <c:v>-2071600</c:v>
                </c:pt>
                <c:pt idx="233">
                  <c:v>-2261125</c:v>
                </c:pt>
                <c:pt idx="234">
                  <c:v>-1006432</c:v>
                </c:pt>
                <c:pt idx="235">
                  <c:v>-2738800</c:v>
                </c:pt>
                <c:pt idx="236">
                  <c:v>-2604350</c:v>
                </c:pt>
                <c:pt idx="237">
                  <c:v>-2411925</c:v>
                </c:pt>
                <c:pt idx="238">
                  <c:v>-2077600</c:v>
                </c:pt>
                <c:pt idx="239">
                  <c:v>-1549125</c:v>
                </c:pt>
                <c:pt idx="240">
                  <c:v>-1975600</c:v>
                </c:pt>
                <c:pt idx="241">
                  <c:v>-984576</c:v>
                </c:pt>
                <c:pt idx="242">
                  <c:v>-2010800</c:v>
                </c:pt>
                <c:pt idx="243">
                  <c:v>-1563200</c:v>
                </c:pt>
                <c:pt idx="244">
                  <c:v>-947975</c:v>
                </c:pt>
                <c:pt idx="245">
                  <c:v>-739975</c:v>
                </c:pt>
                <c:pt idx="246">
                  <c:v>-500800</c:v>
                </c:pt>
                <c:pt idx="247">
                  <c:v>-418900</c:v>
                </c:pt>
                <c:pt idx="248">
                  <c:v>49152</c:v>
                </c:pt>
                <c:pt idx="249">
                  <c:v>-611200</c:v>
                </c:pt>
                <c:pt idx="250">
                  <c:v>-504000</c:v>
                </c:pt>
                <c:pt idx="251">
                  <c:v>-355200</c:v>
                </c:pt>
                <c:pt idx="252">
                  <c:v>-168000</c:v>
                </c:pt>
                <c:pt idx="253">
                  <c:v>-115200</c:v>
                </c:pt>
                <c:pt idx="254">
                  <c:v>-203200</c:v>
                </c:pt>
                <c:pt idx="255">
                  <c:v>120384</c:v>
                </c:pt>
                <c:pt idx="256">
                  <c:v>-296000</c:v>
                </c:pt>
                <c:pt idx="257">
                  <c:v>-88000</c:v>
                </c:pt>
                <c:pt idx="258">
                  <c:v>-172800</c:v>
                </c:pt>
                <c:pt idx="259">
                  <c:v>48000</c:v>
                </c:pt>
                <c:pt idx="260">
                  <c:v>-4800</c:v>
                </c:pt>
                <c:pt idx="261">
                  <c:v>-22400</c:v>
                </c:pt>
                <c:pt idx="262">
                  <c:v>210240</c:v>
                </c:pt>
                <c:pt idx="263">
                  <c:v>-313600</c:v>
                </c:pt>
                <c:pt idx="264">
                  <c:v>-73600</c:v>
                </c:pt>
                <c:pt idx="265">
                  <c:v>-140800</c:v>
                </c:pt>
                <c:pt idx="266">
                  <c:v>-84800</c:v>
                </c:pt>
                <c:pt idx="267">
                  <c:v>52800</c:v>
                </c:pt>
                <c:pt idx="268">
                  <c:v>75200</c:v>
                </c:pt>
                <c:pt idx="269">
                  <c:v>182272</c:v>
                </c:pt>
                <c:pt idx="270">
                  <c:v>-56000</c:v>
                </c:pt>
                <c:pt idx="271">
                  <c:v>3200</c:v>
                </c:pt>
                <c:pt idx="272">
                  <c:v>-88000</c:v>
                </c:pt>
                <c:pt idx="273">
                  <c:v>33600</c:v>
                </c:pt>
                <c:pt idx="274">
                  <c:v>49600</c:v>
                </c:pt>
                <c:pt idx="275">
                  <c:v>-56000</c:v>
                </c:pt>
                <c:pt idx="276">
                  <c:v>30848</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4F53-B045-96E4-0A7FABB7E2B6}"/>
            </c:ext>
          </c:extLst>
        </c:ser>
        <c:ser>
          <c:idx val="17"/>
          <c:order val="17"/>
          <c:tx>
            <c:v>OKLAHOMA</c:v>
          </c:tx>
          <c:spPr>
            <a:solidFill>
              <a:srgbClr val="E93CED">
                <a:alpha val="50000"/>
              </a:srgbClr>
            </a:solidFill>
            <a:ln>
              <a:solidFill>
                <a:srgbClr val="E93CED"/>
              </a:solidFill>
            </a:ln>
            <a:effectLst/>
          </c:spPr>
          <c:val>
            <c:numRef>
              <c:f>Historic!$CX$2:$CX$366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320000</c:v>
                </c:pt>
                <c:pt idx="204">
                  <c:v>200000</c:v>
                </c:pt>
                <c:pt idx="205">
                  <c:v>0</c:v>
                </c:pt>
                <c:pt idx="206">
                  <c:v>5873024</c:v>
                </c:pt>
                <c:pt idx="207">
                  <c:v>0</c:v>
                </c:pt>
                <c:pt idx="208">
                  <c:v>0</c:v>
                </c:pt>
                <c:pt idx="209">
                  <c:v>0</c:v>
                </c:pt>
                <c:pt idx="210">
                  <c:v>0</c:v>
                </c:pt>
                <c:pt idx="211">
                  <c:v>0</c:v>
                </c:pt>
                <c:pt idx="212">
                  <c:v>-50400</c:v>
                </c:pt>
                <c:pt idx="213">
                  <c:v>0</c:v>
                </c:pt>
                <c:pt idx="214">
                  <c:v>-42000</c:v>
                </c:pt>
                <c:pt idx="215">
                  <c:v>-50400</c:v>
                </c:pt>
                <c:pt idx="216">
                  <c:v>-58800</c:v>
                </c:pt>
                <c:pt idx="217">
                  <c:v>558000</c:v>
                </c:pt>
                <c:pt idx="218">
                  <c:v>278000</c:v>
                </c:pt>
                <c:pt idx="219">
                  <c:v>549600</c:v>
                </c:pt>
                <c:pt idx="220">
                  <c:v>747200</c:v>
                </c:pt>
                <c:pt idx="221">
                  <c:v>189600</c:v>
                </c:pt>
                <c:pt idx="222">
                  <c:v>262400</c:v>
                </c:pt>
                <c:pt idx="223">
                  <c:v>188800</c:v>
                </c:pt>
                <c:pt idx="224">
                  <c:v>218800</c:v>
                </c:pt>
                <c:pt idx="225">
                  <c:v>114800</c:v>
                </c:pt>
                <c:pt idx="226">
                  <c:v>132000</c:v>
                </c:pt>
                <c:pt idx="227">
                  <c:v>842800</c:v>
                </c:pt>
                <c:pt idx="228">
                  <c:v>-112000</c:v>
                </c:pt>
                <c:pt idx="229">
                  <c:v>216000</c:v>
                </c:pt>
                <c:pt idx="230">
                  <c:v>296000</c:v>
                </c:pt>
                <c:pt idx="231">
                  <c:v>240000</c:v>
                </c:pt>
                <c:pt idx="232">
                  <c:v>160000</c:v>
                </c:pt>
                <c:pt idx="233">
                  <c:v>240000</c:v>
                </c:pt>
                <c:pt idx="234">
                  <c:v>1076800</c:v>
                </c:pt>
                <c:pt idx="235">
                  <c:v>-8000</c:v>
                </c:pt>
                <c:pt idx="236">
                  <c:v>136000</c:v>
                </c:pt>
                <c:pt idx="237">
                  <c:v>80000</c:v>
                </c:pt>
                <c:pt idx="238">
                  <c:v>96000</c:v>
                </c:pt>
                <c:pt idx="239">
                  <c:v>174800</c:v>
                </c:pt>
                <c:pt idx="240">
                  <c:v>-195200</c:v>
                </c:pt>
                <c:pt idx="241">
                  <c:v>303200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4F53-B045-96E4-0A7FABB7E2B6}"/>
            </c:ext>
          </c:extLst>
        </c:ser>
        <c:ser>
          <c:idx val="18"/>
          <c:order val="18"/>
          <c:tx>
            <c:v>PANAMA</c:v>
          </c:tx>
          <c:spPr>
            <a:solidFill>
              <a:schemeClr val="tx1">
                <a:lumMod val="75000"/>
                <a:lumOff val="25000"/>
                <a:alpha val="50000"/>
              </a:schemeClr>
            </a:solidFill>
            <a:ln>
              <a:solidFill>
                <a:schemeClr val="tx1">
                  <a:lumMod val="75000"/>
                  <a:lumOff val="25000"/>
                </a:schemeClr>
              </a:solidFill>
            </a:ln>
            <a:effectLst/>
          </c:spPr>
          <c:val>
            <c:numRef>
              <c:f>Historic!$CY$2:$CY$366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20724</c:v>
                </c:pt>
                <c:pt idx="45">
                  <c:v>0</c:v>
                </c:pt>
                <c:pt idx="46">
                  <c:v>0</c:v>
                </c:pt>
                <c:pt idx="47">
                  <c:v>0</c:v>
                </c:pt>
                <c:pt idx="48">
                  <c:v>0</c:v>
                </c:pt>
                <c:pt idx="49">
                  <c:v>0</c:v>
                </c:pt>
                <c:pt idx="50">
                  <c:v>0</c:v>
                </c:pt>
                <c:pt idx="51">
                  <c:v>0</c:v>
                </c:pt>
                <c:pt idx="52">
                  <c:v>0</c:v>
                </c:pt>
                <c:pt idx="53">
                  <c:v>0</c:v>
                </c:pt>
                <c:pt idx="54">
                  <c:v>0</c:v>
                </c:pt>
                <c:pt idx="55">
                  <c:v>0</c:v>
                </c:pt>
                <c:pt idx="56">
                  <c:v>27456</c:v>
                </c:pt>
                <c:pt idx="57">
                  <c:v>0</c:v>
                </c:pt>
                <c:pt idx="58">
                  <c:v>0</c:v>
                </c:pt>
                <c:pt idx="59">
                  <c:v>0</c:v>
                </c:pt>
                <c:pt idx="60">
                  <c:v>0</c:v>
                </c:pt>
                <c:pt idx="61">
                  <c:v>-17107.2</c:v>
                </c:pt>
                <c:pt idx="62">
                  <c:v>0</c:v>
                </c:pt>
                <c:pt idx="63">
                  <c:v>0</c:v>
                </c:pt>
                <c:pt idx="64">
                  <c:v>-8870.4</c:v>
                </c:pt>
                <c:pt idx="65">
                  <c:v>89166</c:v>
                </c:pt>
                <c:pt idx="66">
                  <c:v>-52270.2</c:v>
                </c:pt>
                <c:pt idx="67">
                  <c:v>-15840</c:v>
                </c:pt>
                <c:pt idx="68">
                  <c:v>-50573.599999999999</c:v>
                </c:pt>
                <c:pt idx="69">
                  <c:v>0</c:v>
                </c:pt>
                <c:pt idx="70">
                  <c:v>0</c:v>
                </c:pt>
                <c:pt idx="71">
                  <c:v>-14416</c:v>
                </c:pt>
                <c:pt idx="72">
                  <c:v>78368.399999999994</c:v>
                </c:pt>
                <c:pt idx="73">
                  <c:v>-145080.4</c:v>
                </c:pt>
                <c:pt idx="74">
                  <c:v>-17525.2</c:v>
                </c:pt>
                <c:pt idx="75">
                  <c:v>-74009.600000000006</c:v>
                </c:pt>
                <c:pt idx="76">
                  <c:v>-72200.399999999994</c:v>
                </c:pt>
                <c:pt idx="77">
                  <c:v>0</c:v>
                </c:pt>
                <c:pt idx="78">
                  <c:v>-25605.200000000001</c:v>
                </c:pt>
                <c:pt idx="79">
                  <c:v>141454.20000000001</c:v>
                </c:pt>
                <c:pt idx="80">
                  <c:v>-65474.2</c:v>
                </c:pt>
                <c:pt idx="81">
                  <c:v>-115211.6</c:v>
                </c:pt>
                <c:pt idx="82">
                  <c:v>-61941.4</c:v>
                </c:pt>
                <c:pt idx="83">
                  <c:v>-164950</c:v>
                </c:pt>
                <c:pt idx="84">
                  <c:v>0</c:v>
                </c:pt>
                <c:pt idx="85">
                  <c:v>-72467.600000000006</c:v>
                </c:pt>
                <c:pt idx="86">
                  <c:v>36385.399999999994</c:v>
                </c:pt>
                <c:pt idx="87">
                  <c:v>-125928</c:v>
                </c:pt>
                <c:pt idx="88">
                  <c:v>-165645.79999999999</c:v>
                </c:pt>
                <c:pt idx="89">
                  <c:v>-193059.6</c:v>
                </c:pt>
                <c:pt idx="90">
                  <c:v>-26025.200000000001</c:v>
                </c:pt>
                <c:pt idx="91">
                  <c:v>54054</c:v>
                </c:pt>
                <c:pt idx="92">
                  <c:v>-39411.599999999999</c:v>
                </c:pt>
                <c:pt idx="93">
                  <c:v>-52910.400000000001</c:v>
                </c:pt>
                <c:pt idx="94">
                  <c:v>-135882.6</c:v>
                </c:pt>
                <c:pt idx="95">
                  <c:v>-111602</c:v>
                </c:pt>
                <c:pt idx="96">
                  <c:v>-67796.600000000006</c:v>
                </c:pt>
                <c:pt idx="97">
                  <c:v>-49504.4</c:v>
                </c:pt>
                <c:pt idx="98">
                  <c:v>21384</c:v>
                </c:pt>
                <c:pt idx="99">
                  <c:v>-36992.6</c:v>
                </c:pt>
                <c:pt idx="100">
                  <c:v>159863.4</c:v>
                </c:pt>
                <c:pt idx="101">
                  <c:v>-46251.4</c:v>
                </c:pt>
                <c:pt idx="102">
                  <c:v>-136413.20000000001</c:v>
                </c:pt>
                <c:pt idx="103">
                  <c:v>-253894.8</c:v>
                </c:pt>
                <c:pt idx="104">
                  <c:v>-30360</c:v>
                </c:pt>
                <c:pt idx="105">
                  <c:v>0</c:v>
                </c:pt>
                <c:pt idx="106">
                  <c:v>-16497.8</c:v>
                </c:pt>
                <c:pt idx="107">
                  <c:v>-75898.2</c:v>
                </c:pt>
                <c:pt idx="108">
                  <c:v>-252799.2</c:v>
                </c:pt>
                <c:pt idx="109">
                  <c:v>-8775.4</c:v>
                </c:pt>
                <c:pt idx="110">
                  <c:v>-22528.800000000003</c:v>
                </c:pt>
                <c:pt idx="111">
                  <c:v>14256</c:v>
                </c:pt>
                <c:pt idx="112">
                  <c:v>0</c:v>
                </c:pt>
                <c:pt idx="113">
                  <c:v>82492.600000000006</c:v>
                </c:pt>
                <c:pt idx="114">
                  <c:v>141966</c:v>
                </c:pt>
                <c:pt idx="115">
                  <c:v>-315627.40000000002</c:v>
                </c:pt>
                <c:pt idx="116">
                  <c:v>0</c:v>
                </c:pt>
                <c:pt idx="117">
                  <c:v>-13415.6</c:v>
                </c:pt>
                <c:pt idx="118">
                  <c:v>-47872</c:v>
                </c:pt>
                <c:pt idx="119">
                  <c:v>0</c:v>
                </c:pt>
                <c:pt idx="120">
                  <c:v>-17883.400000000001</c:v>
                </c:pt>
                <c:pt idx="121">
                  <c:v>-5209.5999999999985</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4F53-B045-96E4-0A7FABB7E2B6}"/>
            </c:ext>
          </c:extLst>
        </c:ser>
        <c:ser>
          <c:idx val="19"/>
          <c:order val="19"/>
          <c:tx>
            <c:v>S. CAROLINA</c:v>
          </c:tx>
          <c:spPr>
            <a:solidFill>
              <a:srgbClr val="FF8376">
                <a:alpha val="50000"/>
              </a:srgbClr>
            </a:solidFill>
            <a:ln>
              <a:solidFill>
                <a:srgbClr val="FF8376"/>
              </a:solidFill>
            </a:ln>
            <a:effectLst/>
          </c:spPr>
          <c:val>
            <c:numRef>
              <c:f>Historic!$CZ$2:$CZ$366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34000</c:v>
                </c:pt>
                <c:pt idx="145">
                  <c:v>188000</c:v>
                </c:pt>
                <c:pt idx="146">
                  <c:v>44000</c:v>
                </c:pt>
                <c:pt idx="147">
                  <c:v>180000</c:v>
                </c:pt>
                <c:pt idx="148">
                  <c:v>248000</c:v>
                </c:pt>
                <c:pt idx="149">
                  <c:v>156000</c:v>
                </c:pt>
                <c:pt idx="150">
                  <c:v>592400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-414400</c:v>
                </c:pt>
                <c:pt idx="162">
                  <c:v>-369600</c:v>
                </c:pt>
                <c:pt idx="163">
                  <c:v>-624000</c:v>
                </c:pt>
                <c:pt idx="164">
                  <c:v>-244480</c:v>
                </c:pt>
                <c:pt idx="165">
                  <c:v>-688000</c:v>
                </c:pt>
                <c:pt idx="166">
                  <c:v>-464000</c:v>
                </c:pt>
                <c:pt idx="167">
                  <c:v>-195200</c:v>
                </c:pt>
                <c:pt idx="168">
                  <c:v>-1611200</c:v>
                </c:pt>
                <c:pt idx="169">
                  <c:v>204400</c:v>
                </c:pt>
                <c:pt idx="170">
                  <c:v>-1600</c:v>
                </c:pt>
                <c:pt idx="171">
                  <c:v>1395008</c:v>
                </c:pt>
                <c:pt idx="172">
                  <c:v>-1755200</c:v>
                </c:pt>
                <c:pt idx="173">
                  <c:v>-1424000</c:v>
                </c:pt>
                <c:pt idx="174">
                  <c:v>-1688000</c:v>
                </c:pt>
                <c:pt idx="175">
                  <c:v>-1628800</c:v>
                </c:pt>
                <c:pt idx="176">
                  <c:v>-1377600</c:v>
                </c:pt>
                <c:pt idx="177">
                  <c:v>-1358400</c:v>
                </c:pt>
                <c:pt idx="178">
                  <c:v>2203072</c:v>
                </c:pt>
                <c:pt idx="179">
                  <c:v>-1368000</c:v>
                </c:pt>
                <c:pt idx="180">
                  <c:v>-939200</c:v>
                </c:pt>
                <c:pt idx="181">
                  <c:v>-815200</c:v>
                </c:pt>
                <c:pt idx="182">
                  <c:v>-1092800</c:v>
                </c:pt>
                <c:pt idx="183">
                  <c:v>-1624000</c:v>
                </c:pt>
                <c:pt idx="184">
                  <c:v>-1096000</c:v>
                </c:pt>
                <c:pt idx="185">
                  <c:v>2924384</c:v>
                </c:pt>
                <c:pt idx="186">
                  <c:v>-2678400</c:v>
                </c:pt>
                <c:pt idx="187">
                  <c:v>-2045600</c:v>
                </c:pt>
                <c:pt idx="188">
                  <c:v>-1431200</c:v>
                </c:pt>
                <c:pt idx="189">
                  <c:v>-1928800</c:v>
                </c:pt>
                <c:pt idx="190">
                  <c:v>-2192000</c:v>
                </c:pt>
                <c:pt idx="191">
                  <c:v>-1934400</c:v>
                </c:pt>
                <c:pt idx="192">
                  <c:v>1207488</c:v>
                </c:pt>
                <c:pt idx="193">
                  <c:v>-1662400</c:v>
                </c:pt>
                <c:pt idx="194">
                  <c:v>-1860000</c:v>
                </c:pt>
                <c:pt idx="195">
                  <c:v>-564800</c:v>
                </c:pt>
                <c:pt idx="196">
                  <c:v>-361600</c:v>
                </c:pt>
                <c:pt idx="197">
                  <c:v>-824000</c:v>
                </c:pt>
                <c:pt idx="198">
                  <c:v>-771200</c:v>
                </c:pt>
                <c:pt idx="199">
                  <c:v>1585856</c:v>
                </c:pt>
                <c:pt idx="200">
                  <c:v>-830400</c:v>
                </c:pt>
                <c:pt idx="201">
                  <c:v>-313600</c:v>
                </c:pt>
                <c:pt idx="202">
                  <c:v>-251200</c:v>
                </c:pt>
                <c:pt idx="203">
                  <c:v>-267200</c:v>
                </c:pt>
                <c:pt idx="204">
                  <c:v>-91200</c:v>
                </c:pt>
                <c:pt idx="205">
                  <c:v>-573600</c:v>
                </c:pt>
                <c:pt idx="206">
                  <c:v>1281280</c:v>
                </c:pt>
                <c:pt idx="207">
                  <c:v>-575200</c:v>
                </c:pt>
                <c:pt idx="208">
                  <c:v>-131200</c:v>
                </c:pt>
                <c:pt idx="209">
                  <c:v>-289600</c:v>
                </c:pt>
                <c:pt idx="210">
                  <c:v>254400</c:v>
                </c:pt>
                <c:pt idx="211">
                  <c:v>56800</c:v>
                </c:pt>
                <c:pt idx="212">
                  <c:v>4800</c:v>
                </c:pt>
                <c:pt idx="213">
                  <c:v>683776</c:v>
                </c:pt>
                <c:pt idx="214">
                  <c:v>-228000</c:v>
                </c:pt>
                <c:pt idx="215">
                  <c:v>-131200</c:v>
                </c:pt>
                <c:pt idx="216">
                  <c:v>-140800</c:v>
                </c:pt>
                <c:pt idx="217">
                  <c:v>-24000</c:v>
                </c:pt>
                <c:pt idx="218">
                  <c:v>-73600</c:v>
                </c:pt>
                <c:pt idx="219">
                  <c:v>19200</c:v>
                </c:pt>
                <c:pt idx="220">
                  <c:v>121280</c:v>
                </c:pt>
                <c:pt idx="221">
                  <c:v>-144000</c:v>
                </c:pt>
                <c:pt idx="222">
                  <c:v>-28800</c:v>
                </c:pt>
                <c:pt idx="223">
                  <c:v>-32000</c:v>
                </c:pt>
                <c:pt idx="224">
                  <c:v>43200</c:v>
                </c:pt>
                <c:pt idx="225">
                  <c:v>116800</c:v>
                </c:pt>
                <c:pt idx="226">
                  <c:v>112000</c:v>
                </c:pt>
                <c:pt idx="227">
                  <c:v>312704</c:v>
                </c:pt>
                <c:pt idx="228">
                  <c:v>0</c:v>
                </c:pt>
                <c:pt idx="229">
                  <c:v>67200</c:v>
                </c:pt>
                <c:pt idx="230">
                  <c:v>-1600</c:v>
                </c:pt>
                <c:pt idx="231">
                  <c:v>19200</c:v>
                </c:pt>
                <c:pt idx="232">
                  <c:v>43200</c:v>
                </c:pt>
                <c:pt idx="233">
                  <c:v>73600</c:v>
                </c:pt>
                <c:pt idx="234">
                  <c:v>129920</c:v>
                </c:pt>
                <c:pt idx="235">
                  <c:v>-8000</c:v>
                </c:pt>
                <c:pt idx="236">
                  <c:v>44800</c:v>
                </c:pt>
                <c:pt idx="237">
                  <c:v>43200</c:v>
                </c:pt>
                <c:pt idx="238">
                  <c:v>59200</c:v>
                </c:pt>
                <c:pt idx="239">
                  <c:v>67200</c:v>
                </c:pt>
                <c:pt idx="240">
                  <c:v>44800</c:v>
                </c:pt>
                <c:pt idx="241">
                  <c:v>122752</c:v>
                </c:pt>
                <c:pt idx="242">
                  <c:v>0</c:v>
                </c:pt>
                <c:pt idx="243">
                  <c:v>0</c:v>
                </c:pt>
                <c:pt idx="244">
                  <c:v>22400</c:v>
                </c:pt>
                <c:pt idx="245">
                  <c:v>67200</c:v>
                </c:pt>
                <c:pt idx="246">
                  <c:v>134400</c:v>
                </c:pt>
                <c:pt idx="247">
                  <c:v>112000</c:v>
                </c:pt>
                <c:pt idx="248">
                  <c:v>166656</c:v>
                </c:pt>
                <c:pt idx="249">
                  <c:v>0</c:v>
                </c:pt>
                <c:pt idx="250">
                  <c:v>44800</c:v>
                </c:pt>
                <c:pt idx="251">
                  <c:v>44800</c:v>
                </c:pt>
                <c:pt idx="252">
                  <c:v>112000</c:v>
                </c:pt>
                <c:pt idx="253">
                  <c:v>44800</c:v>
                </c:pt>
                <c:pt idx="254">
                  <c:v>112000</c:v>
                </c:pt>
                <c:pt idx="255">
                  <c:v>203392</c:v>
                </c:pt>
                <c:pt idx="256">
                  <c:v>0</c:v>
                </c:pt>
                <c:pt idx="257">
                  <c:v>67200</c:v>
                </c:pt>
                <c:pt idx="258">
                  <c:v>44800</c:v>
                </c:pt>
                <c:pt idx="259">
                  <c:v>67200</c:v>
                </c:pt>
                <c:pt idx="260">
                  <c:v>67200</c:v>
                </c:pt>
                <c:pt idx="261">
                  <c:v>44800</c:v>
                </c:pt>
                <c:pt idx="262">
                  <c:v>211456</c:v>
                </c:pt>
                <c:pt idx="263">
                  <c:v>0</c:v>
                </c:pt>
                <c:pt idx="264">
                  <c:v>67200</c:v>
                </c:pt>
                <c:pt idx="265">
                  <c:v>112000</c:v>
                </c:pt>
                <c:pt idx="266">
                  <c:v>156800</c:v>
                </c:pt>
                <c:pt idx="267">
                  <c:v>112000</c:v>
                </c:pt>
                <c:pt idx="268">
                  <c:v>89600</c:v>
                </c:pt>
                <c:pt idx="269">
                  <c:v>349440</c:v>
                </c:pt>
                <c:pt idx="270">
                  <c:v>0</c:v>
                </c:pt>
                <c:pt idx="271">
                  <c:v>89600</c:v>
                </c:pt>
                <c:pt idx="272">
                  <c:v>0</c:v>
                </c:pt>
                <c:pt idx="273">
                  <c:v>89600</c:v>
                </c:pt>
                <c:pt idx="274">
                  <c:v>89600</c:v>
                </c:pt>
                <c:pt idx="275">
                  <c:v>0</c:v>
                </c:pt>
                <c:pt idx="276">
                  <c:v>0</c:v>
                </c:pt>
                <c:pt idx="277">
                  <c:v>0</c:v>
                </c:pt>
                <c:pt idx="278">
                  <c:v>0</c:v>
                </c:pt>
                <c:pt idx="279">
                  <c:v>0</c:v>
                </c:pt>
                <c:pt idx="280">
                  <c:v>0</c:v>
                </c:pt>
                <c:pt idx="281">
                  <c:v>0</c:v>
                </c:pt>
                <c:pt idx="282">
                  <c:v>179200</c:v>
                </c:pt>
                <c:pt idx="283">
                  <c:v>205184</c:v>
                </c:pt>
                <c:pt idx="284">
                  <c:v>134400</c:v>
                </c:pt>
                <c:pt idx="285">
                  <c:v>134400</c:v>
                </c:pt>
                <c:pt idx="286">
                  <c:v>246400</c:v>
                </c:pt>
                <c:pt idx="287">
                  <c:v>134400</c:v>
                </c:pt>
                <c:pt idx="288">
                  <c:v>134400</c:v>
                </c:pt>
                <c:pt idx="289">
                  <c:v>134400</c:v>
                </c:pt>
                <c:pt idx="290">
                  <c:v>441728</c:v>
                </c:pt>
                <c:pt idx="291">
                  <c:v>0</c:v>
                </c:pt>
                <c:pt idx="292">
                  <c:v>156800</c:v>
                </c:pt>
                <c:pt idx="293">
                  <c:v>156800</c:v>
                </c:pt>
                <c:pt idx="294">
                  <c:v>134400</c:v>
                </c:pt>
                <c:pt idx="295">
                  <c:v>201600</c:v>
                </c:pt>
                <c:pt idx="296">
                  <c:v>134400</c:v>
                </c:pt>
                <c:pt idx="297">
                  <c:v>310016</c:v>
                </c:pt>
                <c:pt idx="298">
                  <c:v>0</c:v>
                </c:pt>
                <c:pt idx="299">
                  <c:v>67200</c:v>
                </c:pt>
                <c:pt idx="300">
                  <c:v>22400</c:v>
                </c:pt>
                <c:pt idx="301">
                  <c:v>44800</c:v>
                </c:pt>
                <c:pt idx="302">
                  <c:v>22400</c:v>
                </c:pt>
                <c:pt idx="303">
                  <c:v>44800</c:v>
                </c:pt>
                <c:pt idx="304">
                  <c:v>94080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4F53-B045-96E4-0A7FABB7E2B6}"/>
            </c:ext>
          </c:extLst>
        </c:ser>
        <c:ser>
          <c:idx val="20"/>
          <c:order val="20"/>
          <c:tx>
            <c:v>TEXAS</c:v>
          </c:tx>
          <c:spPr>
            <a:solidFill>
              <a:srgbClr val="00EFE8">
                <a:alpha val="50000"/>
              </a:srgbClr>
            </a:solidFill>
            <a:ln>
              <a:solidFill>
                <a:srgbClr val="00EFE8"/>
              </a:solidFill>
            </a:ln>
            <a:effectLst/>
          </c:spPr>
          <c:val>
            <c:numRef>
              <c:f>Historic!$DA$2:$DA$366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-1848525</c:v>
                </c:pt>
                <c:pt idx="139">
                  <c:v>-2540311</c:v>
                </c:pt>
                <c:pt idx="140">
                  <c:v>-977953</c:v>
                </c:pt>
                <c:pt idx="141">
                  <c:v>547831.39999999991</c:v>
                </c:pt>
                <c:pt idx="142">
                  <c:v>-1425624</c:v>
                </c:pt>
                <c:pt idx="143">
                  <c:v>4345743</c:v>
                </c:pt>
                <c:pt idx="144">
                  <c:v>-1549987</c:v>
                </c:pt>
                <c:pt idx="145">
                  <c:v>-1127252</c:v>
                </c:pt>
                <c:pt idx="146">
                  <c:v>-954694</c:v>
                </c:pt>
                <c:pt idx="147">
                  <c:v>-724264</c:v>
                </c:pt>
                <c:pt idx="148">
                  <c:v>126010</c:v>
                </c:pt>
                <c:pt idx="149">
                  <c:v>-419470</c:v>
                </c:pt>
                <c:pt idx="150">
                  <c:v>7239186</c:v>
                </c:pt>
                <c:pt idx="151">
                  <c:v>-1700099</c:v>
                </c:pt>
                <c:pt idx="152">
                  <c:v>1041532</c:v>
                </c:pt>
                <c:pt idx="153">
                  <c:v>302458</c:v>
                </c:pt>
                <c:pt idx="154">
                  <c:v>3764</c:v>
                </c:pt>
                <c:pt idx="155">
                  <c:v>2769563</c:v>
                </c:pt>
                <c:pt idx="156">
                  <c:v>499690</c:v>
                </c:pt>
                <c:pt idx="157">
                  <c:v>9521340</c:v>
                </c:pt>
                <c:pt idx="158">
                  <c:v>-1960866</c:v>
                </c:pt>
                <c:pt idx="159">
                  <c:v>-441845</c:v>
                </c:pt>
                <c:pt idx="160">
                  <c:v>2942258</c:v>
                </c:pt>
                <c:pt idx="161">
                  <c:v>-507048</c:v>
                </c:pt>
                <c:pt idx="162">
                  <c:v>-4542299</c:v>
                </c:pt>
                <c:pt idx="163">
                  <c:v>2019815</c:v>
                </c:pt>
                <c:pt idx="164">
                  <c:v>9356695</c:v>
                </c:pt>
                <c:pt idx="165">
                  <c:v>-1358800</c:v>
                </c:pt>
                <c:pt idx="166">
                  <c:v>2372880</c:v>
                </c:pt>
                <c:pt idx="167">
                  <c:v>1689216</c:v>
                </c:pt>
                <c:pt idx="168">
                  <c:v>1793835</c:v>
                </c:pt>
                <c:pt idx="169">
                  <c:v>1577940</c:v>
                </c:pt>
                <c:pt idx="170">
                  <c:v>2911854.6</c:v>
                </c:pt>
                <c:pt idx="171">
                  <c:v>13565825</c:v>
                </c:pt>
                <c:pt idx="172">
                  <c:v>-2588824</c:v>
                </c:pt>
                <c:pt idx="173">
                  <c:v>720795</c:v>
                </c:pt>
                <c:pt idx="174">
                  <c:v>2335301</c:v>
                </c:pt>
                <c:pt idx="175">
                  <c:v>1525400</c:v>
                </c:pt>
                <c:pt idx="176">
                  <c:v>-335803</c:v>
                </c:pt>
                <c:pt idx="177">
                  <c:v>1671656</c:v>
                </c:pt>
                <c:pt idx="178">
                  <c:v>9636250</c:v>
                </c:pt>
                <c:pt idx="179">
                  <c:v>-892416</c:v>
                </c:pt>
                <c:pt idx="180">
                  <c:v>2342051</c:v>
                </c:pt>
                <c:pt idx="181">
                  <c:v>2658273</c:v>
                </c:pt>
                <c:pt idx="182">
                  <c:v>4143616</c:v>
                </c:pt>
                <c:pt idx="183">
                  <c:v>-2794393</c:v>
                </c:pt>
                <c:pt idx="184">
                  <c:v>-10078</c:v>
                </c:pt>
                <c:pt idx="185">
                  <c:v>11556355</c:v>
                </c:pt>
                <c:pt idx="186">
                  <c:v>-1667845</c:v>
                </c:pt>
                <c:pt idx="187">
                  <c:v>793735</c:v>
                </c:pt>
                <c:pt idx="188">
                  <c:v>-450585</c:v>
                </c:pt>
                <c:pt idx="189">
                  <c:v>184300</c:v>
                </c:pt>
                <c:pt idx="190">
                  <c:v>428453</c:v>
                </c:pt>
                <c:pt idx="191">
                  <c:v>-455700</c:v>
                </c:pt>
                <c:pt idx="192">
                  <c:v>5077010</c:v>
                </c:pt>
                <c:pt idx="193">
                  <c:v>-1524735</c:v>
                </c:pt>
                <c:pt idx="194">
                  <c:v>-763800</c:v>
                </c:pt>
                <c:pt idx="195">
                  <c:v>-1689480</c:v>
                </c:pt>
                <c:pt idx="196">
                  <c:v>-716375</c:v>
                </c:pt>
                <c:pt idx="197">
                  <c:v>187000</c:v>
                </c:pt>
                <c:pt idx="198">
                  <c:v>135800</c:v>
                </c:pt>
                <c:pt idx="199">
                  <c:v>3427200</c:v>
                </c:pt>
                <c:pt idx="200">
                  <c:v>-1386440</c:v>
                </c:pt>
                <c:pt idx="201">
                  <c:v>722200</c:v>
                </c:pt>
                <c:pt idx="202">
                  <c:v>271464</c:v>
                </c:pt>
                <c:pt idx="203">
                  <c:v>-237625</c:v>
                </c:pt>
                <c:pt idx="204">
                  <c:v>85810</c:v>
                </c:pt>
                <c:pt idx="205">
                  <c:v>992000</c:v>
                </c:pt>
                <c:pt idx="206">
                  <c:v>3964800</c:v>
                </c:pt>
                <c:pt idx="207">
                  <c:v>-578400</c:v>
                </c:pt>
                <c:pt idx="208">
                  <c:v>-4000</c:v>
                </c:pt>
                <c:pt idx="209">
                  <c:v>-630870</c:v>
                </c:pt>
                <c:pt idx="210">
                  <c:v>52000</c:v>
                </c:pt>
                <c:pt idx="211">
                  <c:v>-462800</c:v>
                </c:pt>
                <c:pt idx="212">
                  <c:v>10800</c:v>
                </c:pt>
                <c:pt idx="213">
                  <c:v>2811200</c:v>
                </c:pt>
                <c:pt idx="214">
                  <c:v>-772000</c:v>
                </c:pt>
                <c:pt idx="215">
                  <c:v>667600</c:v>
                </c:pt>
                <c:pt idx="216">
                  <c:v>933200</c:v>
                </c:pt>
                <c:pt idx="217">
                  <c:v>-69600</c:v>
                </c:pt>
                <c:pt idx="218">
                  <c:v>-172000</c:v>
                </c:pt>
                <c:pt idx="219">
                  <c:v>94000</c:v>
                </c:pt>
                <c:pt idx="220">
                  <c:v>4304000</c:v>
                </c:pt>
                <c:pt idx="221">
                  <c:v>-541200</c:v>
                </c:pt>
                <c:pt idx="222">
                  <c:v>-362800</c:v>
                </c:pt>
                <c:pt idx="223">
                  <c:v>60000</c:v>
                </c:pt>
                <c:pt idx="224">
                  <c:v>440000</c:v>
                </c:pt>
                <c:pt idx="225">
                  <c:v>-282800</c:v>
                </c:pt>
                <c:pt idx="226">
                  <c:v>-53200</c:v>
                </c:pt>
                <c:pt idx="227">
                  <c:v>2590850</c:v>
                </c:pt>
                <c:pt idx="228">
                  <c:v>-984400</c:v>
                </c:pt>
                <c:pt idx="229">
                  <c:v>576000</c:v>
                </c:pt>
                <c:pt idx="230">
                  <c:v>-656000</c:v>
                </c:pt>
                <c:pt idx="231">
                  <c:v>264000</c:v>
                </c:pt>
                <c:pt idx="232">
                  <c:v>184000</c:v>
                </c:pt>
                <c:pt idx="233">
                  <c:v>-724000</c:v>
                </c:pt>
                <c:pt idx="234">
                  <c:v>2762400</c:v>
                </c:pt>
                <c:pt idx="235">
                  <c:v>-952000</c:v>
                </c:pt>
                <c:pt idx="236">
                  <c:v>-599500</c:v>
                </c:pt>
                <c:pt idx="237">
                  <c:v>120000</c:v>
                </c:pt>
                <c:pt idx="238">
                  <c:v>-252485</c:v>
                </c:pt>
                <c:pt idx="239">
                  <c:v>-486265</c:v>
                </c:pt>
                <c:pt idx="240">
                  <c:v>-191356</c:v>
                </c:pt>
                <c:pt idx="241">
                  <c:v>2061220</c:v>
                </c:pt>
                <c:pt idx="242">
                  <c:v>-1327394</c:v>
                </c:pt>
                <c:pt idx="243">
                  <c:v>-664865</c:v>
                </c:pt>
                <c:pt idx="244">
                  <c:v>-571264</c:v>
                </c:pt>
                <c:pt idx="245">
                  <c:v>-308030</c:v>
                </c:pt>
                <c:pt idx="246">
                  <c:v>-207060</c:v>
                </c:pt>
                <c:pt idx="247">
                  <c:v>584260</c:v>
                </c:pt>
                <c:pt idx="248">
                  <c:v>2379140</c:v>
                </c:pt>
                <c:pt idx="249">
                  <c:v>-906720</c:v>
                </c:pt>
                <c:pt idx="250">
                  <c:v>-519424</c:v>
                </c:pt>
                <c:pt idx="251">
                  <c:v>-520</c:v>
                </c:pt>
                <c:pt idx="252">
                  <c:v>-207910</c:v>
                </c:pt>
                <c:pt idx="253">
                  <c:v>-37605</c:v>
                </c:pt>
                <c:pt idx="254">
                  <c:v>-352825</c:v>
                </c:pt>
                <c:pt idx="255">
                  <c:v>1671910</c:v>
                </c:pt>
                <c:pt idx="256">
                  <c:v>-748520</c:v>
                </c:pt>
                <c:pt idx="257">
                  <c:v>77635</c:v>
                </c:pt>
                <c:pt idx="258">
                  <c:v>126130</c:v>
                </c:pt>
                <c:pt idx="259">
                  <c:v>-278830</c:v>
                </c:pt>
                <c:pt idx="260">
                  <c:v>-222490</c:v>
                </c:pt>
                <c:pt idx="261">
                  <c:v>-502270</c:v>
                </c:pt>
                <c:pt idx="262">
                  <c:v>1423200</c:v>
                </c:pt>
                <c:pt idx="263">
                  <c:v>-647480</c:v>
                </c:pt>
                <c:pt idx="264">
                  <c:v>-441460</c:v>
                </c:pt>
                <c:pt idx="265">
                  <c:v>-524550</c:v>
                </c:pt>
                <c:pt idx="266">
                  <c:v>-340830</c:v>
                </c:pt>
                <c:pt idx="267">
                  <c:v>-319260</c:v>
                </c:pt>
                <c:pt idx="268">
                  <c:v>-413200</c:v>
                </c:pt>
                <c:pt idx="269">
                  <c:v>76800</c:v>
                </c:pt>
                <c:pt idx="270">
                  <c:v>-636190</c:v>
                </c:pt>
                <c:pt idx="271">
                  <c:v>-501500</c:v>
                </c:pt>
                <c:pt idx="272">
                  <c:v>-660060</c:v>
                </c:pt>
                <c:pt idx="273">
                  <c:v>-707490</c:v>
                </c:pt>
                <c:pt idx="274">
                  <c:v>-559600</c:v>
                </c:pt>
                <c:pt idx="275">
                  <c:v>-739480</c:v>
                </c:pt>
                <c:pt idx="276">
                  <c:v>-442014</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6-4F53-B045-96E4-0A7FABB7E2B6}"/>
            </c:ext>
          </c:extLst>
        </c:ser>
        <c:ser>
          <c:idx val="21"/>
          <c:order val="21"/>
          <c:tx>
            <c:v>VIRGINIA</c:v>
          </c:tx>
          <c:spPr>
            <a:solidFill>
              <a:schemeClr val="accent2">
                <a:alpha val="50000"/>
              </a:schemeClr>
            </a:solidFill>
            <a:ln>
              <a:solidFill>
                <a:schemeClr val="accent2"/>
              </a:solidFill>
            </a:ln>
            <a:effectLst/>
          </c:spPr>
          <c:val>
            <c:numRef>
              <c:f>Historic!$DB$2:$DB$366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89600</c:v>
                </c:pt>
                <c:pt idx="132">
                  <c:v>89600</c:v>
                </c:pt>
                <c:pt idx="133">
                  <c:v>67200</c:v>
                </c:pt>
                <c:pt idx="134">
                  <c:v>44800</c:v>
                </c:pt>
                <c:pt idx="135">
                  <c:v>67200</c:v>
                </c:pt>
                <c:pt idx="136">
                  <c:v>144256</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44800</c:v>
                </c:pt>
                <c:pt idx="195">
                  <c:v>0</c:v>
                </c:pt>
                <c:pt idx="196">
                  <c:v>0</c:v>
                </c:pt>
                <c:pt idx="197">
                  <c:v>0</c:v>
                </c:pt>
                <c:pt idx="198">
                  <c:v>0</c:v>
                </c:pt>
                <c:pt idx="199">
                  <c:v>14336</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78400</c:v>
                </c:pt>
                <c:pt idx="216">
                  <c:v>75200</c:v>
                </c:pt>
                <c:pt idx="217">
                  <c:v>4800</c:v>
                </c:pt>
                <c:pt idx="218">
                  <c:v>-108800</c:v>
                </c:pt>
                <c:pt idx="219">
                  <c:v>-160000</c:v>
                </c:pt>
                <c:pt idx="220">
                  <c:v>-35968</c:v>
                </c:pt>
                <c:pt idx="221">
                  <c:v>-264000</c:v>
                </c:pt>
                <c:pt idx="222">
                  <c:v>-320000</c:v>
                </c:pt>
                <c:pt idx="223">
                  <c:v>-176000</c:v>
                </c:pt>
                <c:pt idx="224">
                  <c:v>-304000</c:v>
                </c:pt>
                <c:pt idx="225">
                  <c:v>-134400</c:v>
                </c:pt>
                <c:pt idx="226">
                  <c:v>-163200</c:v>
                </c:pt>
                <c:pt idx="227">
                  <c:v>-3328</c:v>
                </c:pt>
                <c:pt idx="228">
                  <c:v>-171200</c:v>
                </c:pt>
                <c:pt idx="229">
                  <c:v>-44800</c:v>
                </c:pt>
                <c:pt idx="230">
                  <c:v>-78400</c:v>
                </c:pt>
                <c:pt idx="231">
                  <c:v>-102400</c:v>
                </c:pt>
                <c:pt idx="232">
                  <c:v>-134400</c:v>
                </c:pt>
                <c:pt idx="233">
                  <c:v>-150400</c:v>
                </c:pt>
                <c:pt idx="234">
                  <c:v>332544</c:v>
                </c:pt>
                <c:pt idx="235">
                  <c:v>-222400</c:v>
                </c:pt>
                <c:pt idx="236">
                  <c:v>-67200</c:v>
                </c:pt>
                <c:pt idx="237">
                  <c:v>-32800</c:v>
                </c:pt>
                <c:pt idx="238">
                  <c:v>-174400</c:v>
                </c:pt>
                <c:pt idx="239">
                  <c:v>-132800</c:v>
                </c:pt>
                <c:pt idx="240">
                  <c:v>-246400</c:v>
                </c:pt>
                <c:pt idx="241">
                  <c:v>491776</c:v>
                </c:pt>
                <c:pt idx="242">
                  <c:v>-276800</c:v>
                </c:pt>
                <c:pt idx="243">
                  <c:v>-107200</c:v>
                </c:pt>
                <c:pt idx="244">
                  <c:v>-40000</c:v>
                </c:pt>
                <c:pt idx="245">
                  <c:v>-28800</c:v>
                </c:pt>
                <c:pt idx="246">
                  <c:v>17600</c:v>
                </c:pt>
                <c:pt idx="247">
                  <c:v>-128000</c:v>
                </c:pt>
                <c:pt idx="248">
                  <c:v>392576</c:v>
                </c:pt>
                <c:pt idx="249">
                  <c:v>-224000</c:v>
                </c:pt>
                <c:pt idx="250">
                  <c:v>-40000</c:v>
                </c:pt>
                <c:pt idx="251">
                  <c:v>-105600</c:v>
                </c:pt>
                <c:pt idx="252">
                  <c:v>-57600</c:v>
                </c:pt>
                <c:pt idx="253">
                  <c:v>-72000</c:v>
                </c:pt>
                <c:pt idx="254">
                  <c:v>-144000</c:v>
                </c:pt>
                <c:pt idx="255">
                  <c:v>81536</c:v>
                </c:pt>
                <c:pt idx="256">
                  <c:v>-216000</c:v>
                </c:pt>
                <c:pt idx="257">
                  <c:v>-120000</c:v>
                </c:pt>
                <c:pt idx="258">
                  <c:v>-160000</c:v>
                </c:pt>
                <c:pt idx="259">
                  <c:v>-51200</c:v>
                </c:pt>
                <c:pt idx="260">
                  <c:v>-73600</c:v>
                </c:pt>
                <c:pt idx="261">
                  <c:v>-27200</c:v>
                </c:pt>
                <c:pt idx="262">
                  <c:v>-60160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4F53-B045-96E4-0A7FABB7E2B6}"/>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28"/>
        <c:tickMarkSkip val="28"/>
        <c:noMultiLvlLbl val="0"/>
      </c:catAx>
      <c:valAx>
        <c:axId val="1349452528"/>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in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56575635703090776"/>
          <c:y val="0.68922800206516077"/>
          <c:w val="0.39109706179709164"/>
          <c:h val="0.24176550554172183"/>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110521780</c:v>
                </c:pt>
                <c:pt idx="1">
                  <c:v>110699748</c:v>
                </c:pt>
                <c:pt idx="2">
                  <c:v>136757063</c:v>
                </c:pt>
                <c:pt idx="3">
                  <c:v>115547895</c:v>
                </c:pt>
                <c:pt idx="4">
                  <c:v>120951973</c:v>
                </c:pt>
                <c:pt idx="5">
                  <c:v>153180708</c:v>
                </c:pt>
                <c:pt idx="6">
                  <c:v>118895691.80000003</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35348205.671990454</c:v>
                </c:pt>
                <c:pt idx="1">
                  <c:v>36802239.446309522</c:v>
                </c:pt>
                <c:pt idx="2">
                  <c:v>49494808.815302201</c:v>
                </c:pt>
                <c:pt idx="3">
                  <c:v>39985866.59240973</c:v>
                </c:pt>
                <c:pt idx="4">
                  <c:v>64159242.691419408</c:v>
                </c:pt>
                <c:pt idx="5">
                  <c:v>46555613.065682389</c:v>
                </c:pt>
                <c:pt idx="6">
                  <c:v>45158072.643486269</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0.31983022416025558</c:v>
                </c:pt>
                <c:pt idx="1">
                  <c:v>0.33245097763284448</c:v>
                </c:pt>
                <c:pt idx="2">
                  <c:v>0.36191775203085635</c:v>
                </c:pt>
                <c:pt idx="3">
                  <c:v>0.34605447890166868</c:v>
                </c:pt>
                <c:pt idx="4">
                  <c:v>0.53045222082833987</c:v>
                </c:pt>
                <c:pt idx="5">
                  <c:v>0.30392608621238643</c:v>
                </c:pt>
                <c:pt idx="6">
                  <c:v>0.37981252272326876</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55000000000000004"/>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9"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9"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9"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9"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9"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7315100" y="50800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70065900" y="50165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0.071</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7471" y="43676"/>
          <a:ext cx="824230" cy="427671"/>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0.07558</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4825" y="43419"/>
          <a:ext cx="852276" cy="425161"/>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82327" cy="6294088"/>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6136.494876851852" createdVersion="6" refreshedVersion="8" minRefreshableVersion="3" recordCount="12998"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s v="Oklahoma"/>
        <m/>
        <s v="California-Imperial Val" u="1"/>
        <s v="California-South" u="1"/>
        <s v="California-Central" u="1"/>
        <s v="ALABAMA" u="1"/>
        <s v="MISSISSIPPI"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6-01-01T00:00:00" count="2383">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1-02T00:00:00"/>
        <d v="2025-01-03T00:00:00"/>
        <d v="2025-01-06T00:00:00"/>
        <d v="2025-01-07T00:00:00"/>
        <d v="2025-01-08T00:00:00"/>
        <d v="2025-01-09T00:00:00"/>
        <d v="2025-01-10T00:00:00"/>
        <d v="2025-01-13T00:00:00"/>
        <d v="2025-01-14T00:00:00"/>
        <d v="2025-01-15T00:00:00"/>
        <d v="2025-01-16T00:00:00"/>
        <d v="2025-01-17T00:00:00"/>
        <d v="2025-01-21T00:00:00"/>
        <d v="2025-01-22T00:00:00"/>
        <d v="2025-01-23T00:00:00"/>
        <d v="2025-01-24T00:00:00"/>
        <d v="2025-01-27T00:00:00"/>
        <d v="2025-01-28T00:00:00"/>
        <d v="2025-01-29T00:00:00"/>
        <d v="2025-01-30T00:00:00"/>
        <d v="2025-01-31T00:00:00"/>
        <d v="2025-02-0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3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2T00:00:00"/>
        <d v="2025-03-23T00:00:00"/>
        <d v="2025-03-24T00:00:00"/>
        <d v="2025-03-25T00:00:00"/>
        <d v="2025-03-26T00:00:00"/>
        <d v="2025-03-27T00:00:00"/>
        <d v="2025-03-28T00:00:00"/>
        <d v="2025-03-29T00:00:00"/>
        <d v="2025-03-30T00:00:00"/>
        <d v="2025-03-31T00:00:00"/>
        <d v="2025-04-01T00:00:00"/>
        <d v="2025-04-02T00:00:00"/>
        <d v="2025-04-03T00:00:00"/>
        <d v="2025-04-04T00:00:00"/>
        <d v="2025-04-05T00:00:00"/>
        <d v="2025-04-06T00:00:00"/>
        <d v="2025-04-07T00:00:00"/>
        <d v="2025-04-08T00:00:00"/>
        <d v="2025-04-09T00:00:00"/>
        <d v="2025-04-10T00:00:00"/>
        <d v="2025-04-11T00:00:00"/>
        <d v="2025-04-12T00:00:00"/>
        <d v="2025-04-13T00:00:00"/>
        <d v="2025-04-14T00:00:00"/>
        <d v="2025-04-15T00:00:00"/>
        <d v="2025-04-16T00:00:00"/>
        <d v="2025-04-17T00:00:00"/>
        <d v="2025-04-18T00:00:00"/>
        <d v="2025-04-19T00:00:00"/>
        <d v="2025-04-20T00:00:00"/>
        <d v="2025-04-21T00:00:00"/>
        <d v="2025-04-22T00:00:00"/>
        <d v="2025-04-23T00:00:00"/>
        <d v="2025-04-24T00:00:00"/>
        <d v="2025-04-25T00:00:00"/>
        <d v="2025-04-26T00:00:00"/>
        <d v="2025-04-27T00:00:00"/>
        <d v="2025-04-28T00:00:00"/>
        <d v="2025-04-29T00:00:00"/>
        <d v="2025-04-30T00:00:00"/>
        <d v="2025-05-01T00:00:00"/>
        <d v="2025-05-02T00:00:00"/>
        <d v="2025-05-03T00:00:00"/>
        <d v="2025-05-04T00:00:00"/>
        <d v="2025-05-05T00:00:00"/>
        <d v="2025-05-06T00:00:00"/>
        <d v="2025-05-07T00:00:00"/>
        <d v="2025-05-08T00:00:00"/>
        <d v="2025-05-09T00:00:00"/>
        <d v="2025-05-10T00:00:00"/>
        <d v="2025-05-11T00:00:00"/>
        <d v="2025-05-12T00:00:00"/>
        <d v="2025-05-13T00:00:00"/>
        <d v="2025-05-14T00:00:00"/>
        <d v="2025-05-15T00:00:00"/>
        <d v="2025-05-16T00:00:00"/>
        <d v="2025-05-17T00:00:00"/>
        <d v="2025-05-18T00:00:00"/>
        <d v="2025-05-19T00:00:00"/>
        <d v="2025-05-20T00:00:00"/>
        <d v="2025-05-21T00:00:00"/>
        <d v="2025-05-22T00:00:00"/>
        <d v="2025-05-23T00:00:00"/>
        <d v="2025-05-24T00:00:00"/>
        <d v="2025-05-25T00:00:00"/>
        <d v="2025-05-26T00:00:00"/>
        <d v="2025-05-27T00:00:00"/>
        <d v="2025-05-28T00:00:00"/>
        <d v="2025-05-29T00:00:00"/>
        <d v="2025-05-30T00:00:00"/>
        <d v="2025-05-31T00:00:00"/>
        <d v="2025-06-01T00:00:00"/>
        <d v="2025-06-02T00:00:00"/>
        <d v="2025-06-03T00:00:00"/>
        <d v="2025-06-04T00:00:00"/>
        <d v="2025-06-05T00:00:00"/>
        <d v="2025-06-06T00:00:00"/>
        <d v="2025-06-07T00:00:00"/>
        <d v="2025-06-08T00:00:00"/>
        <d v="2025-06-09T00:00:00"/>
        <d v="2025-06-10T00:00:00"/>
        <d v="2025-06-11T00:00:00"/>
        <d v="2025-06-12T00:00:00"/>
        <d v="2025-06-13T00:00:00"/>
        <d v="2025-06-14T00:00:00"/>
        <d v="2025-06-15T00:00:00"/>
        <d v="2025-06-16T00:00:00"/>
        <d v="2025-06-17T00:00:00"/>
        <d v="2025-06-18T00:00:00"/>
        <d v="2025-06-19T00:00:00"/>
        <d v="2025-06-20T00:00:00"/>
        <d v="2025-06-21T00:00:00"/>
        <d v="2025-06-22T00:00:00"/>
        <d v="2025-06-23T00:00:00"/>
        <d v="2025-06-24T00:00:00"/>
        <d v="2025-06-25T00:00:00"/>
        <d v="2025-06-26T00:00:00"/>
        <d v="2025-06-27T00:00:00"/>
        <d v="2025-06-28T00:00:00"/>
        <d v="2025-06-29T00:00:00"/>
        <d v="2025-06-30T00:00:00"/>
        <d v="2025-07-01T00:00:00"/>
        <d v="2025-07-02T00:00:00"/>
        <d v="2025-07-03T00:00:00"/>
        <d v="2025-07-04T00:00:00"/>
        <d v="2025-07-05T00:00:00"/>
        <d v="2025-07-06T00:00:00"/>
        <d v="2025-07-07T00:00:00"/>
        <d v="2025-07-08T00:00:00"/>
        <d v="2025-07-09T00:00:00"/>
        <d v="2025-07-10T00:00:00"/>
        <d v="2025-07-11T00:00:00"/>
        <d v="2025-07-12T00:00:00"/>
        <d v="2025-07-13T00:00:00"/>
        <d v="2025-07-14T00:00:00"/>
        <d v="2025-07-15T00:00:00"/>
        <d v="2025-07-16T00:00:00"/>
        <d v="2025-07-17T00:00:00"/>
        <d v="2025-07-18T00:00:00"/>
        <d v="2025-07-19T00:00:00"/>
        <d v="2025-07-20T00:00:00"/>
        <d v="2025-07-21T00:00:00"/>
        <d v="2025-07-22T00:00:00"/>
        <d v="2025-07-23T00:00:00"/>
        <d v="2025-07-24T00:00:00"/>
        <d v="2025-07-25T00:00:00"/>
        <d v="2025-07-26T00:00:00"/>
        <d v="2025-07-27T00:00:00"/>
        <d v="2025-07-28T00:00:00"/>
        <d v="2025-07-29T00:00:00"/>
        <d v="2025-07-30T00:00:00"/>
        <d v="2025-07-31T00:00:00"/>
        <d v="2025-08-01T00:00:00"/>
        <d v="2025-08-02T00:00:00"/>
        <d v="2025-08-03T00:00:00"/>
        <d v="2025-08-04T00:00:00"/>
        <d v="2025-08-05T00:00:00"/>
        <d v="2025-08-06T00:00:00"/>
        <d v="2025-08-07T00:00:00"/>
        <d v="2025-08-08T00:00:00"/>
        <d v="2025-08-09T00:00:00"/>
        <d v="2025-08-10T00:00:00"/>
        <d v="2025-08-11T00:00:00"/>
        <d v="2025-08-12T00:00:00"/>
        <d v="2025-08-13T00:00:00"/>
        <d v="2025-08-14T00:00:00"/>
        <d v="2025-08-15T00:00:00"/>
        <d v="2025-08-16T00:00:00"/>
        <d v="2025-08-17T00:00:00"/>
        <d v="2025-08-18T00:00:00"/>
        <d v="2025-08-19T00:00:00"/>
        <d v="2025-08-20T00:00:00"/>
        <d v="2025-08-21T00:00:00"/>
        <d v="2025-08-22T00:00:00"/>
        <d v="2025-08-23T00:00:00"/>
        <d v="2025-08-24T00:00:00"/>
        <d v="2025-08-25T00:00:00"/>
        <d v="2025-08-26T00:00:00"/>
        <d v="2025-08-27T00:00:00"/>
        <d v="2025-08-28T00:00:00"/>
        <d v="2025-08-29T00:00:00"/>
        <d v="2025-08-30T00:00:00"/>
        <d v="2025-08-31T00:00:00"/>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3T00:00:00"/>
        <d v="2025-11-04T00:00:00"/>
        <d v="2025-11-05T00:00:00"/>
        <d v="2025-11-06T00:00:00"/>
        <d v="2025-11-07T00:00:00"/>
        <d v="2025-11-10T00:00:00"/>
        <d v="2025-11-11T00:00:00"/>
        <d v="2025-11-12T00:00:00"/>
        <d v="2025-11-13T00:00:00"/>
        <d v="2025-11-14T00:00:00"/>
        <d v="2025-11-17T00:00:00"/>
        <d v="2025-11-18T00:00:00"/>
        <d v="2025-11-19T00:00:00"/>
        <d v="2025-11-20T00:00:00"/>
        <d v="2025-11-21T00:00:00"/>
        <d v="2025-11-24T00:00:00"/>
        <d v="2025-11-25T00:00:00"/>
        <d v="2025-11-26T00:00:00"/>
        <d v="2025-11-27T00:00:00"/>
        <d v="2025-11-28T00:00:00"/>
        <d v="2025-12-01T00:00:00"/>
        <d v="2025-12-02T00:00:00"/>
        <d v="2025-12-03T00:00:00"/>
        <d v="2025-12-04T00:00:00"/>
        <d v="2025-12-05T00:00:00"/>
        <d v="2025-12-08T00:00:00"/>
        <d v="2025-12-09T00:00:00"/>
        <d v="2025-12-10T00:00:00"/>
        <d v="2025-12-11T00:00:00"/>
        <d v="2025-12-12T00:00:00"/>
        <d v="2025-12-15T00:00:00"/>
        <d v="2025-12-16T00:00:00"/>
        <d v="2025-12-17T00:00:00"/>
        <d v="2025-12-18T00:00:00"/>
        <d v="2025-12-19T00:00:00"/>
        <d v="2025-12-20T00:00:00"/>
        <d v="2025-12-22T00:00:00"/>
        <d v="2025-12-23T00:00:00"/>
        <d v="2025-12-24T00:00:00"/>
        <d v="2025-12-26T00:00:00"/>
        <d v="2025-12-29T00:00:00"/>
        <d v="2025-12-30T00:00:00"/>
        <d v="2025-12-31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320000000" maxValue="320000000"/>
    </cacheField>
    <cacheField name="Trans Mode" numFmtId="0">
      <sharedItems containsBlank="1"/>
    </cacheField>
    <cacheField name="Package Count" numFmtId="0">
      <sharedItems containsString="0" containsBlank="1" containsNumber="1" containsInteger="1" minValue="-90000" maxValue="8000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98">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3"/>
    <s v="No"/>
    <s v="N/A"/>
    <s v="RED FLESH SEEDLESS MINIATURE"/>
    <x v="320"/>
    <s v="IMPORTS THROUGH FREEPORT TEXAS"/>
    <n v="214500"/>
    <s v="Boat"/>
    <m/>
    <m/>
    <n v="2024"/>
    <s v="N/A"/>
    <s v="I (import)"/>
    <m/>
  </r>
  <r>
    <s v="Watermelons"/>
    <x v="3"/>
    <s v="No"/>
    <s v="N/A"/>
    <s v="RED FLESH SEEDLESS MINIATURE"/>
    <x v="320"/>
    <s v="IMPORTS THROUGH PHILADELPHIA-CAMDEN PENNSYLVANIA-NEW JERSEY"/>
    <n v="35750"/>
    <s v="Boat"/>
    <m/>
    <m/>
    <n v="2024"/>
    <s v="N/A"/>
    <s v="I (import)"/>
    <m/>
  </r>
  <r>
    <s v="Watermelons"/>
    <x v="3"/>
    <s v="No"/>
    <s v="N/A"/>
    <s v="N/A"/>
    <x v="320"/>
    <s v="IMPORTS THROUGH PORT CANAVERAL FLORIDA"/>
    <n v="258007"/>
    <s v="Boat"/>
    <m/>
    <m/>
    <n v="2024"/>
    <s v="N/A"/>
    <s v="I (import)"/>
    <m/>
  </r>
  <r>
    <s v="Watermelons"/>
    <x v="3"/>
    <s v="No"/>
    <s v="N/A"/>
    <s v="SEEDLESS"/>
    <x v="320"/>
    <s v="IMPORTS THROUGH PORT CANAVERAL FLORIDA"/>
    <n v="1314412"/>
    <s v="Boat"/>
    <m/>
    <m/>
    <n v="2024"/>
    <s v="N/A"/>
    <s v="I (import)"/>
    <m/>
  </r>
  <r>
    <s v="Watermelons"/>
    <x v="0"/>
    <s v="No"/>
    <s v="N/A"/>
    <s v="N/A"/>
    <x v="320"/>
    <s v="IMPORTS THROUGH SAN JUAN PUERTO RICO"/>
    <n v="20368"/>
    <s v="Boat"/>
    <m/>
    <m/>
    <n v="2024"/>
    <s v="N/A"/>
    <s v="I (import)"/>
    <m/>
  </r>
  <r>
    <s v="Watermelons"/>
    <x v="1"/>
    <s v="No"/>
    <s v="N/A"/>
    <s v="N/A"/>
    <x v="320"/>
    <s v="MEXICO CROSSINGS THROUGH NOGALES ARIZONA"/>
    <n v="13488"/>
    <s v="Truck"/>
    <m/>
    <m/>
    <n v="2024"/>
    <s v="N/A"/>
    <s v="I (import)"/>
    <m/>
  </r>
  <r>
    <s v="Watermelons"/>
    <x v="1"/>
    <s v="No"/>
    <s v="N/A"/>
    <s v="RED FLESH SEEDLESS MINIATURE"/>
    <x v="320"/>
    <s v="MEXICO CROSSINGS THROUGH NOGALES ARIZONA"/>
    <n v="355804"/>
    <s v="Truck"/>
    <m/>
    <m/>
    <n v="2024"/>
    <s v="N/A"/>
    <s v="I (import)"/>
    <m/>
  </r>
  <r>
    <s v="Watermelons"/>
    <x v="1"/>
    <s v="Yes"/>
    <s v="N/A"/>
    <s v="SEEDLESS"/>
    <x v="320"/>
    <s v="MEXICO CROSSINGS THROUGH NOGALES ARIZONA"/>
    <n v="34936"/>
    <s v="Truck"/>
    <m/>
    <m/>
    <n v="2024"/>
    <s v="N/A"/>
    <s v="I (import)"/>
    <m/>
  </r>
  <r>
    <s v="Watermelons"/>
    <x v="1"/>
    <s v="No"/>
    <s v="N/A"/>
    <s v="SEEDLESS"/>
    <x v="320"/>
    <s v="MEXICO CROSSINGS THROUGH NOGALES ARIZONA"/>
    <n v="352271"/>
    <s v="Truck"/>
    <m/>
    <m/>
    <n v="2024"/>
    <s v="N/A"/>
    <s v="I (import)"/>
    <m/>
  </r>
  <r>
    <s v="Watermelons"/>
    <x v="1"/>
    <s v="No"/>
    <s v="N/A"/>
    <s v="N/A"/>
    <x v="320"/>
    <s v="MEXICO CROSSINGS THROUGH OTAY MESA CALIFORNIA"/>
    <n v="22301"/>
    <s v="Truck"/>
    <m/>
    <m/>
    <n v="2024"/>
    <s v="N/A"/>
    <s v="I (import)"/>
    <m/>
  </r>
  <r>
    <s v="Watermelons"/>
    <x v="1"/>
    <s v="No"/>
    <s v="N/A"/>
    <s v="SEEDLESS"/>
    <x v="320"/>
    <s v="MEXICO CROSSINGS THROUGH OTAY MESA CALIFORNIA"/>
    <n v="72393"/>
    <s v="Truck"/>
    <m/>
    <m/>
    <n v="2024"/>
    <s v="N/A"/>
    <s v="I (import)"/>
    <m/>
  </r>
  <r>
    <s v="Watermelons"/>
    <x v="1"/>
    <s v="No"/>
    <s v="N/A"/>
    <s v="N/A"/>
    <x v="320"/>
    <s v="MEXICO CROSSINGS THROUGH PROGRESO TEXAS"/>
    <n v="2562897"/>
    <s v="Truck"/>
    <m/>
    <m/>
    <n v="2024"/>
    <s v="N/A"/>
    <s v="I (import)"/>
    <m/>
  </r>
  <r>
    <s v="Watermelons"/>
    <x v="1"/>
    <s v="No"/>
    <s v="N/A"/>
    <s v="SEEDLESS"/>
    <x v="320"/>
    <s v="MEXICO CROSSINGS THROUGH PROGRESO TEXAS"/>
    <n v="719147"/>
    <s v="Truck"/>
    <m/>
    <m/>
    <n v="2024"/>
    <s v="N/A"/>
    <s v="I (import)"/>
    <m/>
  </r>
  <r>
    <s v="Watermelons"/>
    <x v="3"/>
    <s v="No"/>
    <s v="N/A"/>
    <s v="RED FLESH SEEDLESS MINIATURE"/>
    <x v="321"/>
    <s v="IMPORTS THROUGH LOS ANGELES-LONG BEACH CALIFORNIA"/>
    <n v="357500"/>
    <s v="Boat"/>
    <m/>
    <m/>
    <n v="2024"/>
    <s v="N/A"/>
    <s v="I (import)"/>
    <m/>
  </r>
  <r>
    <s v="Watermelons"/>
    <x v="3"/>
    <s v="No"/>
    <s v="N/A"/>
    <s v="N/A"/>
    <x v="321"/>
    <s v="IMPORTS THROUGH PHILADELPHIA-CAMDEN PENNSYLVANIA-NEW JERSEY"/>
    <n v="1579151"/>
    <s v="Boat"/>
    <m/>
    <m/>
    <n v="2024"/>
    <s v="N/A"/>
    <s v="I (import)"/>
    <m/>
  </r>
  <r>
    <s v="Watermelons"/>
    <x v="0"/>
    <s v="No"/>
    <s v="N/A"/>
    <s v="N/A"/>
    <x v="321"/>
    <s v="IMPORTS THROUGH SAN JUAN PUERTO RICO"/>
    <n v="6899"/>
    <s v="Boat"/>
    <m/>
    <m/>
    <n v="2024"/>
    <s v="N/A"/>
    <s v="I (import)"/>
    <m/>
  </r>
  <r>
    <s v="Watermelons"/>
    <x v="3"/>
    <s v="No"/>
    <s v="N/A"/>
    <s v="RED FLESH SEEDLESS MINIATURE"/>
    <x v="321"/>
    <s v="IMPORTS THROUGH WILMINGTON DELAWARE"/>
    <n v="178750"/>
    <s v="Boat"/>
    <m/>
    <m/>
    <n v="2024"/>
    <s v="N/A"/>
    <s v="I (import)"/>
    <m/>
  </r>
  <r>
    <s v="Watermelons"/>
    <x v="3"/>
    <s v="No"/>
    <s v="N/A"/>
    <s v="SEEDLESS"/>
    <x v="321"/>
    <s v="IMPORTS THROUGH WILMINGTON DELAWARE"/>
    <n v="693044"/>
    <s v="Boat"/>
    <m/>
    <m/>
    <n v="2024"/>
    <s v="N/A"/>
    <s v="I (import)"/>
    <m/>
  </r>
  <r>
    <s v="Watermelons"/>
    <x v="1"/>
    <s v="No"/>
    <s v="N/A"/>
    <s v="N/A"/>
    <x v="321"/>
    <s v="MEXICO CROSSINGS THROUGH NOGALES ARIZONA"/>
    <n v="65945"/>
    <s v="Truck"/>
    <m/>
    <m/>
    <n v="2024"/>
    <s v="N/A"/>
    <s v="I (import)"/>
    <m/>
  </r>
  <r>
    <s v="Watermelons"/>
    <x v="1"/>
    <s v="No"/>
    <s v="N/A"/>
    <s v="RED FLESH SEEDLESS MINIATURE"/>
    <x v="321"/>
    <s v="MEXICO CROSSINGS THROUGH NOGALES ARIZONA"/>
    <n v="122597"/>
    <s v="Truck"/>
    <m/>
    <m/>
    <n v="2024"/>
    <s v="N/A"/>
    <s v="I (import)"/>
    <m/>
  </r>
  <r>
    <s v="Watermelons"/>
    <x v="1"/>
    <s v="Yes"/>
    <s v="N/A"/>
    <s v="SEEDLESS"/>
    <x v="321"/>
    <s v="MEXICO CROSSINGS THROUGH NOGALES ARIZONA"/>
    <n v="299288"/>
    <s v="Truck"/>
    <m/>
    <m/>
    <n v="2024"/>
    <s v="N/A"/>
    <s v="I (import)"/>
    <m/>
  </r>
  <r>
    <s v="Watermelons"/>
    <x v="1"/>
    <s v="No"/>
    <s v="N/A"/>
    <s v="SEEDLESS"/>
    <x v="321"/>
    <s v="MEXICO CROSSINGS THROUGH NOGALES ARIZONA"/>
    <n v="772686"/>
    <s v="Truck"/>
    <m/>
    <m/>
    <n v="2024"/>
    <s v="N/A"/>
    <s v="I (import)"/>
    <m/>
  </r>
  <r>
    <s v="Watermelons"/>
    <x v="1"/>
    <s v="No"/>
    <s v="N/A"/>
    <s v="N/A"/>
    <x v="321"/>
    <s v="MEXICO CROSSINGS THROUGH OTAY MESA CALIFORNIA"/>
    <n v="83472"/>
    <s v="Truck"/>
    <m/>
    <m/>
    <n v="2024"/>
    <s v="N/A"/>
    <s v="I (import)"/>
    <m/>
  </r>
  <r>
    <s v="Watermelons"/>
    <x v="1"/>
    <s v="No"/>
    <s v="N/A"/>
    <s v="SEEDLESS"/>
    <x v="321"/>
    <s v="MEXICO CROSSINGS THROUGH OTAY MESA CALIFORNIA"/>
    <n v="46992"/>
    <s v="Truck"/>
    <m/>
    <m/>
    <n v="2024"/>
    <s v="N/A"/>
    <s v="I (import)"/>
    <m/>
  </r>
  <r>
    <s v="Watermelons"/>
    <x v="1"/>
    <s v="No"/>
    <s v="N/A"/>
    <s v="SEEDLESS"/>
    <x v="321"/>
    <s v="MEXICO CROSSINGS THROUGH PHARR TEXAS"/>
    <n v="49280"/>
    <s v="Truck"/>
    <m/>
    <m/>
    <n v="2024"/>
    <s v="N/A"/>
    <s v="I (import)"/>
    <m/>
  </r>
  <r>
    <s v="Watermelons"/>
    <x v="1"/>
    <s v="No"/>
    <s v="N/A"/>
    <s v="N/A"/>
    <x v="321"/>
    <s v="MEXICO CROSSINGS THROUGH PROGRESO TEXAS"/>
    <n v="1732161"/>
    <s v="Truck"/>
    <m/>
    <m/>
    <n v="2024"/>
    <s v="N/A"/>
    <s v="I (import)"/>
    <m/>
  </r>
  <r>
    <s v="Watermelons"/>
    <x v="3"/>
    <s v="No"/>
    <s v="N/A"/>
    <s v="RED FLESH SEEDLESS MINIATURE"/>
    <x v="322"/>
    <s v="IMPORTS THROUGH LOS ANGELES-LONG BEACH CALIFORNIA"/>
    <n v="321750"/>
    <s v="Boat"/>
    <m/>
    <m/>
    <n v="2024"/>
    <s v="N/A"/>
    <s v="I (import)"/>
    <m/>
  </r>
  <r>
    <s v="Watermelons"/>
    <x v="3"/>
    <s v="No"/>
    <s v="N/A"/>
    <s v="SEEDLESS"/>
    <x v="322"/>
    <s v="IMPORTS THROUGH LOS ANGELES-LONG BEACH CALIFORNIA"/>
    <n v="593897"/>
    <s v="Boat"/>
    <m/>
    <m/>
    <n v="2024"/>
    <s v="N/A"/>
    <s v="I (import)"/>
    <m/>
  </r>
  <r>
    <s v="Watermelons"/>
    <x v="3"/>
    <s v="No"/>
    <s v="N/A"/>
    <s v="N/A"/>
    <x v="322"/>
    <s v="IMPORTS THROUGH PORT CANAVERAL FLORIDA"/>
    <n v="147550"/>
    <s v="Boat"/>
    <m/>
    <m/>
    <n v="2024"/>
    <s v="N/A"/>
    <s v="I (import)"/>
    <m/>
  </r>
  <r>
    <s v="Watermelons"/>
    <x v="1"/>
    <s v="No"/>
    <s v="N/A"/>
    <s v="N/A"/>
    <x v="322"/>
    <s v="MEXICO CROSSINGS THROUGH NOGALES ARIZONA"/>
    <n v="333685"/>
    <s v="Truck"/>
    <m/>
    <m/>
    <n v="2024"/>
    <s v="N/A"/>
    <s v="I (import)"/>
    <m/>
  </r>
  <r>
    <s v="Watermelons"/>
    <x v="1"/>
    <s v="No"/>
    <s v="N/A"/>
    <s v="RED FLESH SEEDLESS MINIATURE"/>
    <x v="322"/>
    <s v="MEXICO CROSSINGS THROUGH NOGALES ARIZONA"/>
    <n v="316468"/>
    <s v="Truck"/>
    <m/>
    <m/>
    <n v="2024"/>
    <s v="N/A"/>
    <s v="I (import)"/>
    <m/>
  </r>
  <r>
    <s v="Watermelons"/>
    <x v="1"/>
    <s v="Yes"/>
    <s v="N/A"/>
    <s v="SEEDLESS"/>
    <x v="322"/>
    <s v="MEXICO CROSSINGS THROUGH NOGALES ARIZONA"/>
    <n v="67320"/>
    <s v="Truck"/>
    <m/>
    <m/>
    <n v="2024"/>
    <s v="N/A"/>
    <s v="I (import)"/>
    <m/>
  </r>
  <r>
    <s v="Watermelons"/>
    <x v="1"/>
    <s v="No"/>
    <s v="N/A"/>
    <s v="SEEDLESS"/>
    <x v="322"/>
    <s v="MEXICO CROSSINGS THROUGH NOGALES ARIZONA"/>
    <n v="623761"/>
    <s v="Truck"/>
    <m/>
    <m/>
    <n v="2024"/>
    <s v="N/A"/>
    <s v="I (import)"/>
    <m/>
  </r>
  <r>
    <s v="Watermelons"/>
    <x v="1"/>
    <s v="No"/>
    <s v="N/A"/>
    <s v="SEEDLESS"/>
    <x v="322"/>
    <s v="MEXICO CROSSINGS THROUGH OTAY MESA CALIFORNIA"/>
    <n v="46325"/>
    <s v="Truck"/>
    <m/>
    <m/>
    <n v="2024"/>
    <s v="N/A"/>
    <s v="I (import)"/>
    <m/>
  </r>
  <r>
    <s v="Watermelons"/>
    <x v="1"/>
    <s v="No"/>
    <s v="N/A"/>
    <s v="SEEDLESS"/>
    <x v="322"/>
    <s v="MEXICO CROSSINGS THROUGH PHARR TEXAS"/>
    <n v="49280"/>
    <s v="Truck"/>
    <m/>
    <m/>
    <n v="2024"/>
    <s v="N/A"/>
    <s v="I (import)"/>
    <m/>
  </r>
  <r>
    <s v="Watermelons"/>
    <x v="1"/>
    <s v="No"/>
    <s v="N/A"/>
    <s v="N/A"/>
    <x v="322"/>
    <s v="MEXICO CROSSINGS THROUGH PROGRESO TEXAS"/>
    <n v="894564"/>
    <s v="Truck"/>
    <m/>
    <m/>
    <n v="2024"/>
    <s v="N/A"/>
    <s v="I (import)"/>
    <m/>
  </r>
  <r>
    <s v="Watermelons"/>
    <x v="1"/>
    <s v="No"/>
    <s v="N/A"/>
    <s v="SEEDLESS"/>
    <x v="322"/>
    <s v="MEXICO CROSSINGS THROUGH PROGRESO TEXAS"/>
    <n v="965118"/>
    <s v="Truck"/>
    <m/>
    <m/>
    <n v="2024"/>
    <s v="N/A"/>
    <s v="I (import)"/>
    <m/>
  </r>
  <r>
    <s v="Watermelons"/>
    <x v="1"/>
    <s v="No"/>
    <s v="N/A"/>
    <s v="SEEDLESS"/>
    <x v="322"/>
    <s v="MEXICO CROSSINGS THROUGH RIO GRANDE CITY TEXAS"/>
    <n v="582032"/>
    <s v="Truck"/>
    <m/>
    <m/>
    <n v="2024"/>
    <s v="N/A"/>
    <s v="I (import)"/>
    <m/>
  </r>
  <r>
    <s v="Watermelons"/>
    <x v="1"/>
    <s v="No"/>
    <s v="N/A"/>
    <s v="N/A"/>
    <x v="323"/>
    <s v="MEXICO CROSSINGS THROUGH NOGALES ARIZONA"/>
    <n v="125285"/>
    <s v="Truck"/>
    <m/>
    <m/>
    <n v="2024"/>
    <s v="N/A"/>
    <s v="I (import)"/>
    <m/>
  </r>
  <r>
    <s v="Watermelons"/>
    <x v="1"/>
    <s v="No"/>
    <s v="N/A"/>
    <s v="RED FLESH SEEDLESS MINIATURE"/>
    <x v="323"/>
    <s v="MEXICO CROSSINGS THROUGH NOGALES ARIZONA"/>
    <n v="835571"/>
    <s v="Truck"/>
    <m/>
    <m/>
    <n v="2024"/>
    <s v="N/A"/>
    <s v="I (import)"/>
    <m/>
  </r>
  <r>
    <s v="Watermelons"/>
    <x v="1"/>
    <s v="Yes"/>
    <s v="N/A"/>
    <s v="SEEDLESS"/>
    <x v="323"/>
    <s v="MEXICO CROSSINGS THROUGH NOGALES ARIZONA"/>
    <n v="41923"/>
    <s v="Truck"/>
    <m/>
    <m/>
    <n v="2024"/>
    <s v="N/A"/>
    <s v="I (import)"/>
    <m/>
  </r>
  <r>
    <s v="Watermelons"/>
    <x v="1"/>
    <s v="No"/>
    <s v="N/A"/>
    <s v="SEEDLESS"/>
    <x v="323"/>
    <s v="MEXICO CROSSINGS THROUGH NOGALES ARIZONA"/>
    <n v="1378511"/>
    <s v="Truck"/>
    <m/>
    <m/>
    <n v="2024"/>
    <s v="N/A"/>
    <s v="I (import)"/>
    <m/>
  </r>
  <r>
    <s v="Watermelons"/>
    <x v="1"/>
    <s v="No"/>
    <s v="N/A"/>
    <s v="N/A"/>
    <x v="323"/>
    <s v="MEXICO CROSSINGS THROUGH OTAY MESA CALIFORNIA"/>
    <n v="131762"/>
    <s v="Truck"/>
    <m/>
    <m/>
    <n v="2024"/>
    <s v="N/A"/>
    <s v="I (import)"/>
    <m/>
  </r>
  <r>
    <s v="Watermelons"/>
    <x v="1"/>
    <s v="No"/>
    <s v="N/A"/>
    <s v="SEEDLESS"/>
    <x v="323"/>
    <s v="MEXICO CROSSINGS THROUGH OTAY MESA CALIFORNIA"/>
    <n v="27438"/>
    <s v="Truck"/>
    <m/>
    <m/>
    <n v="2024"/>
    <s v="N/A"/>
    <s v="I (import)"/>
    <m/>
  </r>
  <r>
    <s v="Watermelons"/>
    <x v="1"/>
    <s v="No"/>
    <s v="N/A"/>
    <s v="N/A"/>
    <x v="323"/>
    <s v="MEXICO CROSSINGS THROUGH PHARR TEXAS"/>
    <n v="205018"/>
    <s v="Truck"/>
    <m/>
    <m/>
    <n v="2024"/>
    <s v="N/A"/>
    <s v="I (import)"/>
    <m/>
  </r>
  <r>
    <s v="Watermelons"/>
    <x v="1"/>
    <s v="No"/>
    <s v="N/A"/>
    <s v="N/A"/>
    <x v="323"/>
    <s v="MEXICO CROSSINGS THROUGH PROGRESO TEXAS"/>
    <n v="2347288"/>
    <s v="Truck"/>
    <m/>
    <m/>
    <n v="2024"/>
    <s v="N/A"/>
    <s v="I (import)"/>
    <m/>
  </r>
  <r>
    <s v="Watermelons"/>
    <x v="1"/>
    <s v="No"/>
    <s v="N/A"/>
    <s v="SEEDLESS"/>
    <x v="323"/>
    <s v="MEXICO CROSSINGS THROUGH PROGRESO TEXAS"/>
    <n v="801944"/>
    <s v="Truck"/>
    <m/>
    <m/>
    <n v="2024"/>
    <s v="N/A"/>
    <s v="I (import)"/>
    <m/>
  </r>
  <r>
    <s v="Watermelons"/>
    <x v="1"/>
    <s v="No"/>
    <s v="N/A"/>
    <s v="SEEDLESS"/>
    <x v="323"/>
    <s v="MEXICO CROSSINGS THROUGH RIO GRANDE CITY TEXAS"/>
    <n v="183590"/>
    <s v="Truck"/>
    <m/>
    <m/>
    <n v="2024"/>
    <s v="N/A"/>
    <s v="I (import)"/>
    <m/>
  </r>
  <r>
    <s v="Watermelons"/>
    <x v="3"/>
    <s v="No"/>
    <s v="N/A"/>
    <s v="RED FLESH SEEDLESS MINIATURE"/>
    <x v="323"/>
    <s v="IMPORTS THROUGH FREEPORT TEXAS"/>
    <n v="178750"/>
    <s v="Boat"/>
    <m/>
    <m/>
    <n v="2024"/>
    <s v="N/A"/>
    <s v="I (import)"/>
    <m/>
  </r>
  <r>
    <s v="Watermelons"/>
    <x v="5"/>
    <s v="No"/>
    <s v="N/A"/>
    <s v="SEEDLESS"/>
    <x v="323"/>
    <s v="IMPORTS THROUGH PHILADELPHIA-CAMDEN PENNSYLVANIA-NEW JERSEY"/>
    <n v="195384"/>
    <s v="Boat"/>
    <m/>
    <m/>
    <n v="2024"/>
    <s v="N/A"/>
    <s v="I (import)"/>
    <m/>
  </r>
  <r>
    <s v="Watermelons"/>
    <x v="3"/>
    <s v="No"/>
    <s v="N/A"/>
    <s v="RED FLESH SEEDLESS MINIATURE"/>
    <x v="323"/>
    <s v="IMPORTS THROUGH PORT CANAVERAL FLORIDA"/>
    <n v="393250"/>
    <s v="Boat"/>
    <m/>
    <m/>
    <n v="2024"/>
    <s v="N/A"/>
    <s v="I (import)"/>
    <m/>
  </r>
  <r>
    <s v="Watermelons"/>
    <x v="3"/>
    <s v="No"/>
    <s v="N/A"/>
    <s v="SEEDLESS"/>
    <x v="323"/>
    <s v="IMPORTS THROUGH PORT CANAVERAL FLORIDA"/>
    <n v="715000"/>
    <s v="Boat"/>
    <m/>
    <m/>
    <n v="2024"/>
    <s v="N/A"/>
    <s v="I (import)"/>
    <m/>
  </r>
  <r>
    <s v="Watermelons"/>
    <x v="4"/>
    <s v="No"/>
    <s v="N/A"/>
    <s v="RED FLESH SEEDLESS MINIATURE"/>
    <x v="323"/>
    <s v="IMPORTS THROUGH PORT CANAVERAL FLORIDA"/>
    <n v="35750"/>
    <s v="Boat"/>
    <m/>
    <m/>
    <n v="2024"/>
    <s v="N/A"/>
    <s v="I (import)"/>
    <m/>
  </r>
  <r>
    <s v="Watermelons"/>
    <x v="4"/>
    <s v="No"/>
    <s v="N/A"/>
    <s v="SEEDLESS"/>
    <x v="323"/>
    <s v="IMPORTS THROUGH PORT CANAVERAL FLORIDA"/>
    <n v="286000"/>
    <s v="Boat"/>
    <m/>
    <m/>
    <n v="2024"/>
    <s v="N/A"/>
    <s v="I (import)"/>
    <m/>
  </r>
  <r>
    <s v="Watermelons"/>
    <x v="0"/>
    <s v="No"/>
    <s v="N/A"/>
    <s v="N/A"/>
    <x v="323"/>
    <s v="IMPORTS THROUGH SAN JUAN PUERTO RICO"/>
    <n v="14538"/>
    <s v="Boat"/>
    <m/>
    <m/>
    <n v="2024"/>
    <s v="N/A"/>
    <s v="I (import)"/>
    <m/>
  </r>
  <r>
    <s v="Watermelons"/>
    <x v="3"/>
    <s v="No"/>
    <s v="N/A"/>
    <s v="N/A"/>
    <x v="323"/>
    <s v="IMPORTS THROUGH SOUTH FLORIDA/TAMPA"/>
    <n v="901681"/>
    <s v="Boat"/>
    <m/>
    <m/>
    <n v="2024"/>
    <s v="N/A"/>
    <s v="I (import)"/>
    <m/>
  </r>
  <r>
    <s v="Watermelons"/>
    <x v="3"/>
    <s v="No"/>
    <s v="N/A"/>
    <s v="SEEDLESS"/>
    <x v="323"/>
    <s v="IMPORTS THROUGH SOUTH FLORIDA/TAMPA"/>
    <n v="3468423"/>
    <s v="Boat"/>
    <m/>
    <m/>
    <n v="2024"/>
    <s v="N/A"/>
    <s v="I (import)"/>
    <m/>
  </r>
  <r>
    <s v="Watermelons"/>
    <x v="3"/>
    <s v="No"/>
    <s v="N/A"/>
    <s v="SEEDLESS"/>
    <x v="324"/>
    <s v="IMPORTS THROUGH FREEPORT TEXAS"/>
    <n v="665795"/>
    <s v="Boat"/>
    <m/>
    <m/>
    <n v="2024"/>
    <s v="N/A"/>
    <s v="I (import)"/>
    <m/>
  </r>
  <r>
    <s v="Watermelons"/>
    <x v="1"/>
    <s v="No"/>
    <s v="N/A"/>
    <s v="N/A"/>
    <x v="324"/>
    <s v="MEXICO CROSSINGS THROUGH NOGALES ARIZONA"/>
    <n v="197932"/>
    <s v="Truck"/>
    <m/>
    <m/>
    <n v="2024"/>
    <s v="N/A"/>
    <s v="I (import)"/>
    <m/>
  </r>
  <r>
    <s v="Watermelons"/>
    <x v="3"/>
    <s v="No"/>
    <s v="N/A"/>
    <s v="N/A"/>
    <x v="324"/>
    <s v="IMPORTS THROUGH PORT CANAVERAL FLORIDA"/>
    <n v="378972"/>
    <s v="Boat"/>
    <m/>
    <m/>
    <n v="2024"/>
    <s v="N/A"/>
    <s v="I (import)"/>
    <m/>
  </r>
  <r>
    <s v="Watermelons"/>
    <x v="1"/>
    <s v="No"/>
    <s v="N/A"/>
    <s v="RED FLESH SEEDLESS MINIATURE"/>
    <x v="324"/>
    <s v="MEXICO CROSSINGS THROUGH NOGALES ARIZONA"/>
    <n v="384044"/>
    <s v="Truck"/>
    <m/>
    <m/>
    <n v="2024"/>
    <s v="N/A"/>
    <s v="I (import)"/>
    <m/>
  </r>
  <r>
    <s v="Watermelons"/>
    <x v="3"/>
    <s v="No"/>
    <s v="N/A"/>
    <s v="SEEDLESS"/>
    <x v="324"/>
    <s v="IMPORTS THROUGH PORT CANAVERAL FLORIDA"/>
    <n v="799234"/>
    <s v="Boat"/>
    <m/>
    <m/>
    <n v="2024"/>
    <s v="N/A"/>
    <s v="I (import)"/>
    <m/>
  </r>
  <r>
    <s v="Watermelons"/>
    <x v="1"/>
    <s v="No"/>
    <s v="N/A"/>
    <s v="SEEDLESS"/>
    <x v="324"/>
    <s v="MEXICO CROSSINGS THROUGH NOGALES ARIZONA"/>
    <n v="1547981"/>
    <s v="Truck"/>
    <m/>
    <m/>
    <n v="2024"/>
    <s v="N/A"/>
    <s v="I (import)"/>
    <m/>
  </r>
  <r>
    <s v="Watermelons"/>
    <x v="0"/>
    <s v="No"/>
    <s v="N/A"/>
    <s v="N/A"/>
    <x v="324"/>
    <s v="IMPORTS THROUGH SAN JUAN PUERTO RICO"/>
    <n v="9031"/>
    <s v="Boat"/>
    <m/>
    <m/>
    <n v="2024"/>
    <s v="N/A"/>
    <s v="I (import)"/>
    <m/>
  </r>
  <r>
    <s v="Watermelons"/>
    <x v="1"/>
    <s v="No"/>
    <s v="N/A"/>
    <s v="N/A"/>
    <x v="324"/>
    <s v="MEXICO CROSSINGS THROUGH OTAY MESA CALIFORNIA"/>
    <n v="19930"/>
    <s v="Truck"/>
    <m/>
    <m/>
    <n v="2024"/>
    <s v="N/A"/>
    <s v="I (import)"/>
    <m/>
  </r>
  <r>
    <s v="Watermelons"/>
    <x v="3"/>
    <s v="No"/>
    <s v="N/A"/>
    <s v="N/A"/>
    <x v="324"/>
    <s v="IMPORTS THROUGH SOUTH FLORIDA/TAMPA"/>
    <n v="130423"/>
    <s v="Boat"/>
    <m/>
    <m/>
    <n v="2024"/>
    <s v="N/A"/>
    <s v="I (import)"/>
    <m/>
  </r>
  <r>
    <s v="Watermelons"/>
    <x v="1"/>
    <s v="No"/>
    <s v="N/A"/>
    <s v="N/A"/>
    <x v="324"/>
    <s v="MEXICO CROSSINGS THROUGH PROGRESO TEXAS"/>
    <n v="851206"/>
    <s v="Truck"/>
    <m/>
    <m/>
    <n v="2024"/>
    <s v="N/A"/>
    <s v="I (import)"/>
    <m/>
  </r>
  <r>
    <s v="Watermelons"/>
    <x v="1"/>
    <s v="No"/>
    <s v="N/A"/>
    <s v="SEEDLESS"/>
    <x v="324"/>
    <s v="MEXICO CROSSINGS THROUGH PROGRESO TEXAS"/>
    <n v="1442364"/>
    <s v="Truck"/>
    <m/>
    <m/>
    <n v="2024"/>
    <s v="N/A"/>
    <s v="I (import)"/>
    <m/>
  </r>
  <r>
    <s v="Watermelons"/>
    <x v="1"/>
    <s v="No"/>
    <s v="N/A"/>
    <s v="SEEDLESS"/>
    <x v="324"/>
    <s v="MEXICO CROSSINGS THROUGH RIO GRANDE CITY TEXAS"/>
    <n v="1153768"/>
    <s v="Truck"/>
    <m/>
    <m/>
    <n v="2024"/>
    <s v="N/A"/>
    <s v="I (import)"/>
    <m/>
  </r>
  <r>
    <s v="Watermelons"/>
    <x v="1"/>
    <s v="No"/>
    <s v="N/A"/>
    <s v="N/A"/>
    <x v="325"/>
    <s v="MEXICO CROSSINGS THROUGH NOGALES ARIZONA"/>
    <n v="56881"/>
    <s v="Truck"/>
    <m/>
    <m/>
    <n v="2024"/>
    <s v="N/A"/>
    <s v="I (import)"/>
    <m/>
  </r>
  <r>
    <s v="Watermelons"/>
    <x v="1"/>
    <s v="No"/>
    <s v="N/A"/>
    <s v="RED FLESH SEEDLESS MINIATURE"/>
    <x v="325"/>
    <s v="MEXICO CROSSINGS THROUGH NOGALES ARIZONA"/>
    <n v="663481"/>
    <s v="Truck"/>
    <m/>
    <m/>
    <n v="2024"/>
    <s v="N/A"/>
    <s v="I (import)"/>
    <m/>
  </r>
  <r>
    <s v="Watermelons"/>
    <x v="1"/>
    <s v="Yes"/>
    <s v="N/A"/>
    <s v="SEEDLESS"/>
    <x v="325"/>
    <s v="MEXICO CROSSINGS THROUGH NOGALES ARIZONA"/>
    <n v="85450"/>
    <s v="Truck"/>
    <m/>
    <m/>
    <n v="2024"/>
    <s v="N/A"/>
    <s v="I (import)"/>
    <m/>
  </r>
  <r>
    <s v="Watermelons"/>
    <x v="1"/>
    <s v="No"/>
    <s v="N/A"/>
    <s v="SEEDLESS"/>
    <x v="325"/>
    <s v="MEXICO CROSSINGS THROUGH NOGALES ARIZONA"/>
    <n v="698621"/>
    <s v="Truck"/>
    <m/>
    <m/>
    <n v="2024"/>
    <s v="N/A"/>
    <s v="I (import)"/>
    <m/>
  </r>
  <r>
    <s v="Watermelons"/>
    <x v="1"/>
    <s v="No"/>
    <s v="N/A"/>
    <s v="N/A"/>
    <x v="325"/>
    <s v="MEXICO CROSSINGS THROUGH OTAY MESA CALIFORNIA"/>
    <n v="22440"/>
    <s v="Truck"/>
    <m/>
    <m/>
    <n v="2024"/>
    <s v="N/A"/>
    <s v="I (import)"/>
    <m/>
  </r>
  <r>
    <s v="Watermelons"/>
    <x v="1"/>
    <s v="No"/>
    <s v="N/A"/>
    <s v="N/A"/>
    <x v="325"/>
    <s v="MEXICO CROSSINGS THROUGH PHARR TEXAS"/>
    <n v="46332"/>
    <s v="Truck"/>
    <m/>
    <m/>
    <n v="2024"/>
    <s v="N/A"/>
    <s v="I (import)"/>
    <m/>
  </r>
  <r>
    <s v="Watermelons"/>
    <x v="1"/>
    <s v="No"/>
    <s v="N/A"/>
    <s v="SEEDLESS"/>
    <x v="325"/>
    <s v="MEXICO CROSSINGS THROUGH PHARR TEXAS"/>
    <n v="501239"/>
    <s v="Truck"/>
    <m/>
    <m/>
    <n v="2024"/>
    <s v="N/A"/>
    <s v="I (import)"/>
    <m/>
  </r>
  <r>
    <s v="Watermelons"/>
    <x v="1"/>
    <s v="No"/>
    <s v="N/A"/>
    <s v="N/A"/>
    <x v="325"/>
    <s v="MEXICO CROSSINGS THROUGH PROGRESO TEXAS"/>
    <n v="2047179"/>
    <s v="Truck"/>
    <m/>
    <m/>
    <n v="2024"/>
    <s v="N/A"/>
    <s v="I (import)"/>
    <m/>
  </r>
  <r>
    <s v="Watermelons"/>
    <x v="3"/>
    <s v="No"/>
    <s v="N/A"/>
    <s v="N/A"/>
    <x v="325"/>
    <s v="IMPORTS THROUGH PHILADELPHIA-CAMDEN PENNSYLVANIA-NEW JERSEY"/>
    <n v="954021"/>
    <s v="Boat"/>
    <m/>
    <m/>
    <n v="2024"/>
    <s v="N/A"/>
    <s v="I (import)"/>
    <m/>
  </r>
  <r>
    <s v="Watermelons"/>
    <x v="3"/>
    <s v="No"/>
    <s v="N/A"/>
    <s v="SEEDLESS"/>
    <x v="325"/>
    <s v="IMPORTS THROUGH PORT CANAVERAL FLORIDA"/>
    <n v="368993"/>
    <s v="Boat"/>
    <m/>
    <m/>
    <n v="2024"/>
    <s v="N/A"/>
    <s v="I (import)"/>
    <m/>
  </r>
  <r>
    <s v="Watermelons"/>
    <x v="0"/>
    <s v="No"/>
    <s v="N/A"/>
    <s v="N/A"/>
    <x v="325"/>
    <s v="IMPORTS THROUGH SAN JUAN PUERTO RICO"/>
    <n v="11114"/>
    <s v="Boat"/>
    <m/>
    <m/>
    <n v="2024"/>
    <s v="N/A"/>
    <s v="I (import)"/>
    <m/>
  </r>
  <r>
    <s v="Watermelons"/>
    <x v="3"/>
    <s v="No"/>
    <s v="N/A"/>
    <s v="SEEDLESS"/>
    <x v="325"/>
    <s v="IMPORTS THROUGH SOUTH FLORIDA/TAMPA"/>
    <n v="42174"/>
    <s v="Boat"/>
    <m/>
    <m/>
    <n v="2024"/>
    <s v="N/A"/>
    <s v="I (import)"/>
    <m/>
  </r>
  <r>
    <s v="Watermelons"/>
    <x v="3"/>
    <s v="No"/>
    <s v="N/A"/>
    <s v="SEEDLESS"/>
    <x v="326"/>
    <s v="IMPORTS THROUGH LOS ANGELES-LONG BEACH CALIFORNIA"/>
    <n v="396000"/>
    <s v="Boat"/>
    <m/>
    <m/>
    <n v="2024"/>
    <s v="N/A"/>
    <s v="I (import)"/>
    <m/>
  </r>
  <r>
    <s v="Watermelons"/>
    <x v="3"/>
    <s v="No"/>
    <s v="N/A"/>
    <s v="N/A"/>
    <x v="326"/>
    <s v="IMPORTS THROUGH PHILADELPHIA-CAMDEN PENNSYLVANIA-NEW JERSEY"/>
    <n v="271082"/>
    <s v="Boat"/>
    <m/>
    <m/>
    <n v="2024"/>
    <s v="N/A"/>
    <s v="I (import)"/>
    <m/>
  </r>
  <r>
    <s v="Watermelons"/>
    <x v="3"/>
    <s v="No"/>
    <s v="N/A"/>
    <s v="N/A"/>
    <x v="326"/>
    <s v="IMPORTS THROUGH PORT CANAVERAL FLORIDA"/>
    <n v="41072"/>
    <s v="Boat"/>
    <m/>
    <m/>
    <n v="2024"/>
    <s v="N/A"/>
    <s v="I (import)"/>
    <m/>
  </r>
  <r>
    <s v="Watermelons"/>
    <x v="0"/>
    <s v="No"/>
    <s v="N/A"/>
    <s v="N/A"/>
    <x v="326"/>
    <s v="IMPORTS THROUGH SAN JUAN PUERTO RICO"/>
    <n v="4490"/>
    <s v="Boat"/>
    <m/>
    <m/>
    <n v="2024"/>
    <s v="N/A"/>
    <s v="I (import)"/>
    <m/>
  </r>
  <r>
    <s v="Watermelons"/>
    <x v="3"/>
    <s v="No"/>
    <s v="N/A"/>
    <s v="SEEDLESS"/>
    <x v="326"/>
    <s v="IMPORTS THROUGH SOUTH FLORIDA/TAMPA"/>
    <n v="44000"/>
    <s v="Boat"/>
    <m/>
    <m/>
    <n v="2024"/>
    <s v="N/A"/>
    <s v="I (import)"/>
    <m/>
  </r>
  <r>
    <s v="Watermelons"/>
    <x v="3"/>
    <s v="No"/>
    <s v="N/A"/>
    <s v="N/A"/>
    <x v="326"/>
    <s v="IMPORTS THROUGH WILMINGTON DELAWARE"/>
    <n v="340318"/>
    <s v="Boat"/>
    <m/>
    <m/>
    <n v="2024"/>
    <s v="N/A"/>
    <s v="I (import)"/>
    <m/>
  </r>
  <r>
    <s v="Watermelons"/>
    <x v="3"/>
    <s v="No"/>
    <s v="N/A"/>
    <s v="SEEDLESS"/>
    <x v="326"/>
    <s v="IMPORTS THROUGH WILMINGTON DELAWARE"/>
    <n v="168696"/>
    <s v="Boat"/>
    <m/>
    <m/>
    <n v="2024"/>
    <s v="N/A"/>
    <s v="I (import)"/>
    <m/>
  </r>
  <r>
    <s v="Watermelons"/>
    <x v="1"/>
    <s v="No"/>
    <s v="N/A"/>
    <s v="N/A"/>
    <x v="326"/>
    <s v="MEXICO CROSSINGS THROUGH NOGALES ARIZONA"/>
    <n v="333535"/>
    <s v="Truck"/>
    <m/>
    <m/>
    <n v="2024"/>
    <s v="N/A"/>
    <s v="I (import)"/>
    <m/>
  </r>
  <r>
    <s v="Watermelons"/>
    <x v="1"/>
    <s v="No"/>
    <s v="N/A"/>
    <s v="RED FLESH SEEDLESS MINIATURE"/>
    <x v="326"/>
    <s v="MEXICO CROSSINGS THROUGH NOGALES ARIZONA"/>
    <n v="569131"/>
    <s v="Truck"/>
    <m/>
    <m/>
    <n v="2024"/>
    <s v="N/A"/>
    <s v="I (import)"/>
    <m/>
  </r>
  <r>
    <s v="Watermelons"/>
    <x v="1"/>
    <s v="Yes"/>
    <s v="N/A"/>
    <s v="SEEDLESS"/>
    <x v="326"/>
    <s v="MEXICO CROSSINGS THROUGH NOGALES ARIZONA"/>
    <n v="173426"/>
    <s v="Truck"/>
    <m/>
    <m/>
    <n v="2024"/>
    <s v="N/A"/>
    <s v="I (import)"/>
    <m/>
  </r>
  <r>
    <s v="Watermelons"/>
    <x v="1"/>
    <s v="No"/>
    <s v="N/A"/>
    <s v="SEEDLESS"/>
    <x v="326"/>
    <s v="MEXICO CROSSINGS THROUGH NOGALES ARIZONA"/>
    <n v="951799"/>
    <s v="Truck"/>
    <m/>
    <m/>
    <n v="2024"/>
    <s v="N/A"/>
    <s v="I (import)"/>
    <m/>
  </r>
  <r>
    <s v="Watermelons"/>
    <x v="1"/>
    <s v="No"/>
    <s v="N/A"/>
    <s v="N/A"/>
    <x v="326"/>
    <s v="MEXICO CROSSINGS THROUGH OTAY MESA CALIFORNIA"/>
    <n v="15770"/>
    <s v="Truck"/>
    <m/>
    <m/>
    <n v="2024"/>
    <s v="N/A"/>
    <s v="I (import)"/>
    <m/>
  </r>
  <r>
    <s v="Watermelons"/>
    <x v="1"/>
    <s v="No"/>
    <s v="N/A"/>
    <s v="N/A"/>
    <x v="326"/>
    <s v="MEXICO CROSSINGS THROUGH PHARR TEXAS"/>
    <n v="220264"/>
    <s v="Truck"/>
    <m/>
    <m/>
    <n v="2024"/>
    <s v="N/A"/>
    <s v="I (import)"/>
    <m/>
  </r>
  <r>
    <s v="Watermelons"/>
    <x v="1"/>
    <s v="No"/>
    <s v="N/A"/>
    <s v="SEEDLESS"/>
    <x v="326"/>
    <s v="MEXICO CROSSINGS THROUGH PHARR TEXAS"/>
    <n v="43560"/>
    <s v="Truck"/>
    <m/>
    <m/>
    <n v="2024"/>
    <s v="N/A"/>
    <s v="I (import)"/>
    <m/>
  </r>
  <r>
    <s v="Watermelons"/>
    <x v="1"/>
    <s v="No"/>
    <s v="N/A"/>
    <s v="N/A"/>
    <x v="326"/>
    <s v="MEXICO CROSSINGS THROUGH PROGRESO TEXAS"/>
    <n v="2883976"/>
    <s v="Truck"/>
    <m/>
    <m/>
    <n v="2024"/>
    <s v="N/A"/>
    <s v="I (import)"/>
    <m/>
  </r>
  <r>
    <s v="Watermelons"/>
    <x v="1"/>
    <s v="No"/>
    <s v="N/A"/>
    <s v="N/A"/>
    <x v="327"/>
    <s v="MEXICO CROSSINGS THROUGH NOGALES ARIZONA"/>
    <n v="120725"/>
    <s v="Truck"/>
    <m/>
    <m/>
    <n v="2024"/>
    <s v="N/A"/>
    <s v="I (import)"/>
    <m/>
  </r>
  <r>
    <s v="Watermelons"/>
    <x v="1"/>
    <s v="No"/>
    <s v="N/A"/>
    <s v="RED FLESH SEEDLESS MINIATURE"/>
    <x v="327"/>
    <s v="MEXICO CROSSINGS THROUGH NOGALES ARIZONA"/>
    <n v="370179"/>
    <s v="Truck"/>
    <m/>
    <m/>
    <n v="2024"/>
    <s v="N/A"/>
    <s v="I (import)"/>
    <m/>
  </r>
  <r>
    <s v="Watermelons"/>
    <x v="1"/>
    <s v="No"/>
    <s v="N/A"/>
    <s v="SEEDLESS"/>
    <x v="327"/>
    <s v="MEXICO CROSSINGS THROUGH NOGALES ARIZONA"/>
    <n v="3132001"/>
    <s v="Truck"/>
    <m/>
    <m/>
    <n v="2024"/>
    <s v="N/A"/>
    <s v="I (import)"/>
    <m/>
  </r>
  <r>
    <s v="Watermelons"/>
    <x v="1"/>
    <s v="No"/>
    <s v="N/A"/>
    <s v="N/A"/>
    <x v="327"/>
    <s v="MEXICO CROSSINGS THROUGH OTAY MESA CALIFORNIA"/>
    <n v="62047"/>
    <s v="Truck"/>
    <m/>
    <m/>
    <n v="2024"/>
    <s v="N/A"/>
    <s v="I (import)"/>
    <m/>
  </r>
  <r>
    <s v="Watermelons"/>
    <x v="1"/>
    <s v="No"/>
    <s v="N/A"/>
    <s v="SEEDLESS"/>
    <x v="327"/>
    <s v="MEXICO CROSSINGS THROUGH OTAY MESA CALIFORNIA"/>
    <n v="2112"/>
    <s v="Truck"/>
    <m/>
    <m/>
    <n v="2024"/>
    <s v="N/A"/>
    <s v="I (import)"/>
    <m/>
  </r>
  <r>
    <s v="Watermelons"/>
    <x v="1"/>
    <s v="No"/>
    <s v="N/A"/>
    <s v="N/A"/>
    <x v="327"/>
    <s v="MEXICO CROSSINGS THROUGH PHARR TEXAS"/>
    <n v="87318"/>
    <s v="Truck"/>
    <m/>
    <m/>
    <n v="2024"/>
    <s v="N/A"/>
    <s v="I (import)"/>
    <m/>
  </r>
  <r>
    <s v="Watermelons"/>
    <x v="1"/>
    <s v="No"/>
    <s v="N/A"/>
    <s v="SEEDLESS"/>
    <x v="327"/>
    <s v="MEXICO CROSSINGS THROUGH PHARR TEXAS"/>
    <n v="340243"/>
    <s v="Truck"/>
    <m/>
    <m/>
    <n v="2024"/>
    <s v="N/A"/>
    <s v="I (import)"/>
    <m/>
  </r>
  <r>
    <s v="Watermelons"/>
    <x v="1"/>
    <s v="No"/>
    <s v="N/A"/>
    <s v="N/A"/>
    <x v="327"/>
    <s v="MEXICO CROSSINGS THROUGH PROGRESO TEXAS"/>
    <n v="1009226"/>
    <s v="Truck"/>
    <m/>
    <m/>
    <n v="2024"/>
    <s v="N/A"/>
    <s v="I (import)"/>
    <m/>
  </r>
  <r>
    <s v="Watermelons"/>
    <x v="1"/>
    <s v="No"/>
    <s v="N/A"/>
    <s v="SEEDLESS"/>
    <x v="327"/>
    <s v="MEXICO CROSSINGS THROUGH PROGRESO TEXAS"/>
    <n v="2046055"/>
    <s v="Truck"/>
    <m/>
    <m/>
    <n v="2024"/>
    <s v="N/A"/>
    <s v="I (import)"/>
    <m/>
  </r>
  <r>
    <s v="Watermelons"/>
    <x v="1"/>
    <s v="No"/>
    <s v="N/A"/>
    <s v="SEEDLESS"/>
    <x v="327"/>
    <s v="MEXICO CROSSINGS THROUGH RIO GRANDE CITY TEXAS"/>
    <n v="352946"/>
    <s v="Truck"/>
    <m/>
    <m/>
    <n v="2024"/>
    <s v="N/A"/>
    <s v="I (import)"/>
    <m/>
  </r>
  <r>
    <s v="Watermelons"/>
    <x v="3"/>
    <s v="No"/>
    <s v="N/A"/>
    <s v="RED FLESH SEEDLESS MINIATURE"/>
    <x v="327"/>
    <s v="IMPORTS THROUGH LOS ANGELES-LONG BEACH CALIFORNIA"/>
    <n v="107250"/>
    <s v="Boat"/>
    <m/>
    <m/>
    <n v="2024"/>
    <s v="N/A"/>
    <s v="I (import)"/>
    <m/>
  </r>
  <r>
    <s v="Watermelons"/>
    <x v="3"/>
    <s v="No"/>
    <s v="N/A"/>
    <s v="SEEDLESS"/>
    <x v="327"/>
    <s v="IMPORTS THROUGH LOS ANGELES-LONG BEACH CALIFORNIA"/>
    <n v="82964"/>
    <s v="Boat"/>
    <m/>
    <m/>
    <n v="2024"/>
    <s v="N/A"/>
    <s v="I (import)"/>
    <m/>
  </r>
  <r>
    <s v="Watermelons"/>
    <x v="3"/>
    <s v="No"/>
    <s v="N/A"/>
    <s v="N/A"/>
    <x v="327"/>
    <s v="IMPORTS THROUGH PORT CANAVERAL FLORIDA"/>
    <n v="371008"/>
    <s v="Boat"/>
    <m/>
    <m/>
    <n v="2024"/>
    <s v="N/A"/>
    <s v="I (import)"/>
    <m/>
  </r>
  <r>
    <s v="Watermelons"/>
    <x v="3"/>
    <s v="No"/>
    <s v="N/A"/>
    <s v="RED FLESH SEEDLESS MINIATURE"/>
    <x v="327"/>
    <s v="IMPORTS THROUGH PORT CANAVERAL FLORIDA"/>
    <n v="3074500"/>
    <s v="Boat"/>
    <m/>
    <m/>
    <n v="2024"/>
    <s v="N/A"/>
    <s v="I (import)"/>
    <m/>
  </r>
  <r>
    <s v="Watermelons"/>
    <x v="3"/>
    <s v="No"/>
    <s v="N/A"/>
    <s v="SEEDLESS"/>
    <x v="327"/>
    <s v="IMPORTS THROUGH PORT CANAVERAL FLORIDA"/>
    <n v="1430000"/>
    <s v="Boat"/>
    <m/>
    <m/>
    <n v="2024"/>
    <s v="N/A"/>
    <s v="I (import)"/>
    <m/>
  </r>
  <r>
    <s v="Watermelons"/>
    <x v="3"/>
    <s v="No"/>
    <s v="N/A"/>
    <s v="N/A"/>
    <x v="327"/>
    <s v="IMPORTS THROUGH SOUTH FLORIDA/TAMPA"/>
    <n v="135903"/>
    <s v="Boat"/>
    <m/>
    <m/>
    <n v="2024"/>
    <s v="N/A"/>
    <s v="I (import)"/>
    <m/>
  </r>
  <r>
    <s v="Watermelons"/>
    <x v="3"/>
    <s v="No"/>
    <s v="N/A"/>
    <s v="SEEDLESS"/>
    <x v="327"/>
    <s v="IMPORTS THROUGH SOUTH FLORIDA/TAMPA"/>
    <n v="3503476"/>
    <s v="Boat"/>
    <m/>
    <m/>
    <n v="2024"/>
    <s v="N/A"/>
    <s v="I (import)"/>
    <m/>
  </r>
  <r>
    <s v="Watermelons"/>
    <x v="3"/>
    <s v="No"/>
    <s v="N/A"/>
    <s v="SEEDLESS"/>
    <x v="328"/>
    <s v="IMPORTS THROUGH FREEPORT TEXAS"/>
    <n v="538507"/>
    <s v="Boat"/>
    <m/>
    <m/>
    <n v="2024"/>
    <s v="N/A"/>
    <s v="I (import)"/>
    <m/>
  </r>
  <r>
    <s v="Watermelons"/>
    <x v="5"/>
    <s v="No"/>
    <s v="N/A"/>
    <s v="SEEDLESS"/>
    <x v="328"/>
    <s v="IMPORTS THROUGH PHILADELPHIA-CAMDEN PENNSYLVANIA-NEW JERSEY"/>
    <n v="335881"/>
    <s v="Boat"/>
    <m/>
    <m/>
    <n v="2024"/>
    <s v="N/A"/>
    <s v="I (import)"/>
    <m/>
  </r>
  <r>
    <s v="Watermelons"/>
    <x v="3"/>
    <s v="No"/>
    <s v="N/A"/>
    <s v="N/A"/>
    <x v="328"/>
    <s v="IMPORTS THROUGH PHILADELPHIA-CAMDEN PENNSYLVANIA-NEW JERSEY"/>
    <n v="170280"/>
    <s v="Boat"/>
    <m/>
    <m/>
    <n v="2024"/>
    <s v="N/A"/>
    <s v="I (import)"/>
    <m/>
  </r>
  <r>
    <s v="Watermelons"/>
    <x v="3"/>
    <s v="No"/>
    <s v="N/A"/>
    <s v="RED FLESH SEEDLESS MINIATURE"/>
    <x v="328"/>
    <s v="IMPORTS THROUGH PHILADELPHIA-CAMDEN PENNSYLVANIA-NEW JERSEY"/>
    <n v="679250"/>
    <s v="Boat"/>
    <m/>
    <m/>
    <n v="2024"/>
    <s v="N/A"/>
    <s v="I (import)"/>
    <m/>
  </r>
  <r>
    <s v="Watermelons"/>
    <x v="3"/>
    <s v="No"/>
    <s v="N/A"/>
    <s v="SEEDLESS"/>
    <x v="328"/>
    <s v="IMPORTS THROUGH PHILADELPHIA-CAMDEN PENNSYLVANIA-NEW JERSEY"/>
    <n v="289472"/>
    <s v="Boat"/>
    <m/>
    <m/>
    <n v="2024"/>
    <s v="N/A"/>
    <s v="I (import)"/>
    <m/>
  </r>
  <r>
    <s v="Watermelons"/>
    <x v="3"/>
    <s v="No"/>
    <s v="N/A"/>
    <s v="N/A"/>
    <x v="328"/>
    <s v="IMPORTS THROUGH PORT CANAVERAL FLORIDA"/>
    <n v="257800"/>
    <s v="Boat"/>
    <m/>
    <m/>
    <n v="2024"/>
    <s v="N/A"/>
    <s v="I (import)"/>
    <m/>
  </r>
  <r>
    <s v="Watermelons"/>
    <x v="3"/>
    <s v="No"/>
    <s v="N/A"/>
    <s v="SEEDLESS"/>
    <x v="328"/>
    <s v="IMPORTS THROUGH PORT CANAVERAL FLORIDA"/>
    <n v="738461"/>
    <s v="Boat"/>
    <m/>
    <m/>
    <n v="2024"/>
    <s v="N/A"/>
    <s v="I (import)"/>
    <m/>
  </r>
  <r>
    <s v="Watermelons"/>
    <x v="3"/>
    <s v="No"/>
    <s v="N/A"/>
    <s v="N/A"/>
    <x v="328"/>
    <s v="IMPORTS THROUGH SOUTH FLORIDA/TAMPA"/>
    <n v="863276"/>
    <s v="Boat"/>
    <m/>
    <m/>
    <n v="2024"/>
    <s v="N/A"/>
    <s v="I (import)"/>
    <m/>
  </r>
  <r>
    <s v="Watermelons"/>
    <x v="3"/>
    <s v="No"/>
    <s v="N/A"/>
    <s v="SEEDLESS"/>
    <x v="328"/>
    <s v="IMPORTS THROUGH SOUTH FLORIDA/TAMPA"/>
    <n v="1611049"/>
    <s v="Boat"/>
    <m/>
    <m/>
    <n v="2024"/>
    <s v="N/A"/>
    <s v="I (import)"/>
    <m/>
  </r>
  <r>
    <s v="Watermelons"/>
    <x v="3"/>
    <s v="No"/>
    <s v="N/A"/>
    <s v="SEEDLESS"/>
    <x v="328"/>
    <s v="IMPORTS THROUGH WILMINGTON NORTH CAROLINA"/>
    <n v="184378"/>
    <s v="Boat"/>
    <m/>
    <m/>
    <n v="2024"/>
    <s v="N/A"/>
    <s v="I (import)"/>
    <m/>
  </r>
  <r>
    <s v="Watermelons"/>
    <x v="1"/>
    <s v="No"/>
    <s v="N/A"/>
    <s v="N/A"/>
    <x v="328"/>
    <s v="MEXICO CROSSINGS THROUGH NOGALES ARIZONA"/>
    <n v="292992"/>
    <s v="Truck"/>
    <m/>
    <m/>
    <n v="2024"/>
    <s v="N/A"/>
    <s v="I (import)"/>
    <m/>
  </r>
  <r>
    <s v="Watermelons"/>
    <x v="1"/>
    <s v="Yes"/>
    <s v="N/A"/>
    <s v="SEEDLESS"/>
    <x v="328"/>
    <s v="MEXICO CROSSINGS THROUGH NOGALES ARIZONA"/>
    <n v="106891"/>
    <s v="Truck"/>
    <m/>
    <m/>
    <n v="2024"/>
    <s v="N/A"/>
    <s v="I (import)"/>
    <m/>
  </r>
  <r>
    <s v="Watermelons"/>
    <x v="1"/>
    <s v="No"/>
    <s v="N/A"/>
    <s v="SEEDLESS"/>
    <x v="328"/>
    <s v="MEXICO CROSSINGS THROUGH NOGALES ARIZONA"/>
    <n v="1364370"/>
    <s v="Truck"/>
    <m/>
    <m/>
    <n v="2024"/>
    <s v="N/A"/>
    <s v="I (import)"/>
    <m/>
  </r>
  <r>
    <s v="Watermelons"/>
    <x v="1"/>
    <s v="No"/>
    <s v="N/A"/>
    <s v="N/A"/>
    <x v="328"/>
    <s v="MEXICO CROSSINGS THROUGH OTAY MESA CALIFORNIA"/>
    <n v="36436"/>
    <s v="Truck"/>
    <m/>
    <m/>
    <n v="2024"/>
    <s v="N/A"/>
    <s v="I (import)"/>
    <m/>
  </r>
  <r>
    <s v="Watermelons"/>
    <x v="1"/>
    <s v="No"/>
    <s v="N/A"/>
    <s v="N/A"/>
    <x v="328"/>
    <s v="MEXICO CROSSINGS THROUGH PHARR TEXAS"/>
    <n v="239250"/>
    <s v="Truck"/>
    <m/>
    <m/>
    <n v="2024"/>
    <s v="N/A"/>
    <s v="I (import)"/>
    <m/>
  </r>
  <r>
    <s v="Watermelons"/>
    <x v="1"/>
    <s v="No"/>
    <s v="N/A"/>
    <s v="SEEDLESS"/>
    <x v="328"/>
    <s v="MEXICO CROSSINGS THROUGH PHARR TEXAS"/>
    <n v="312682"/>
    <s v="Truck"/>
    <m/>
    <m/>
    <n v="2024"/>
    <s v="N/A"/>
    <s v="I (import)"/>
    <m/>
  </r>
  <r>
    <s v="Watermelons"/>
    <x v="1"/>
    <s v="No"/>
    <s v="N/A"/>
    <s v="N/A"/>
    <x v="328"/>
    <s v="MEXICO CROSSINGS THROUGH PROGRESO TEXAS"/>
    <n v="3400529"/>
    <s v="Truck"/>
    <m/>
    <m/>
    <n v="2024"/>
    <s v="N/A"/>
    <s v="I (import)"/>
    <m/>
  </r>
  <r>
    <s v="Watermelons"/>
    <x v="1"/>
    <s v="No"/>
    <s v="N/A"/>
    <s v="N/A"/>
    <x v="329"/>
    <s v="MEXICO CROSSINGS THROUGH NOGALES ARIZONA"/>
    <n v="761814"/>
    <s v="Truck"/>
    <m/>
    <m/>
    <n v="2024"/>
    <s v="N/A"/>
    <s v="I (import)"/>
    <m/>
  </r>
  <r>
    <s v="Watermelons"/>
    <x v="1"/>
    <s v="No"/>
    <s v="N/A"/>
    <s v="RED FLESH SEEDLESS MINIATURE"/>
    <x v="329"/>
    <s v="MEXICO CROSSINGS THROUGH NOGALES ARIZONA"/>
    <n v="269632"/>
    <s v="Truck"/>
    <m/>
    <m/>
    <n v="2024"/>
    <s v="N/A"/>
    <s v="I (import)"/>
    <m/>
  </r>
  <r>
    <s v="Watermelons"/>
    <x v="1"/>
    <s v="Yes"/>
    <s v="N/A"/>
    <s v="SEEDLESS"/>
    <x v="329"/>
    <s v="MEXICO CROSSINGS THROUGH NOGALES ARIZONA"/>
    <n v="264992"/>
    <s v="Truck"/>
    <m/>
    <m/>
    <n v="2024"/>
    <s v="N/A"/>
    <s v="I (import)"/>
    <m/>
  </r>
  <r>
    <s v="Watermelons"/>
    <x v="1"/>
    <s v="No"/>
    <s v="N/A"/>
    <s v="SEEDLESS"/>
    <x v="329"/>
    <s v="MEXICO CROSSINGS THROUGH NOGALES ARIZONA"/>
    <n v="1034807"/>
    <s v="Truck"/>
    <m/>
    <m/>
    <n v="2024"/>
    <s v="N/A"/>
    <s v="I (import)"/>
    <m/>
  </r>
  <r>
    <s v="Watermelons"/>
    <x v="1"/>
    <s v="No"/>
    <s v="N/A"/>
    <s v="N/A"/>
    <x v="329"/>
    <s v="MEXICO CROSSINGS THROUGH OTAY MESA CALIFORNIA"/>
    <n v="61602"/>
    <s v="Truck"/>
    <m/>
    <m/>
    <n v="2024"/>
    <s v="N/A"/>
    <s v="I (import)"/>
    <m/>
  </r>
  <r>
    <s v="Watermelons"/>
    <x v="1"/>
    <s v="No"/>
    <s v="N/A"/>
    <s v="SEEDLESS"/>
    <x v="329"/>
    <s v="MEXICO CROSSINGS THROUGH PHARR TEXAS"/>
    <n v="918720"/>
    <s v="Truck"/>
    <m/>
    <m/>
    <n v="2024"/>
    <s v="N/A"/>
    <s v="I (import)"/>
    <m/>
  </r>
  <r>
    <s v="Watermelons"/>
    <x v="1"/>
    <s v="No"/>
    <s v="N/A"/>
    <s v="N/A"/>
    <x v="329"/>
    <s v="MEXICO CROSSINGS THROUGH PROGRESO TEXAS"/>
    <n v="1310606"/>
    <s v="Truck"/>
    <m/>
    <m/>
    <n v="2024"/>
    <s v="N/A"/>
    <s v="I (import)"/>
    <m/>
  </r>
  <r>
    <s v="Watermelons"/>
    <x v="1"/>
    <s v="No"/>
    <s v="N/A"/>
    <s v="SEEDLESS"/>
    <x v="329"/>
    <s v="MEXICO CROSSINGS THROUGH PROGRESO TEXAS"/>
    <n v="3041258"/>
    <s v="Truck"/>
    <m/>
    <m/>
    <n v="2024"/>
    <s v="N/A"/>
    <s v="I (import)"/>
    <m/>
  </r>
  <r>
    <s v="Watermelons"/>
    <x v="1"/>
    <s v="No"/>
    <s v="N/A"/>
    <s v="SEEDLESS"/>
    <x v="329"/>
    <s v="MEXICO CROSSINGS THROUGH RIO GRANDE CITY TEXAS"/>
    <n v="39600"/>
    <s v="Truck"/>
    <m/>
    <m/>
    <n v="2024"/>
    <s v="N/A"/>
    <s v="I (import)"/>
    <m/>
  </r>
  <r>
    <s v="Watermelons"/>
    <x v="3"/>
    <s v="No"/>
    <s v="N/A"/>
    <s v="N/A"/>
    <x v="329"/>
    <s v="IMPORTS THROUGH PHILADELPHIA-CAMDEN PENNSYLVANIA-NEW JERSEY"/>
    <n v="583055"/>
    <s v="Boat"/>
    <m/>
    <m/>
    <n v="2024"/>
    <s v="N/A"/>
    <s v="I (import)"/>
    <m/>
  </r>
  <r>
    <s v="Watermelons"/>
    <x v="3"/>
    <s v="No"/>
    <s v="N/A"/>
    <s v="N/A"/>
    <x v="329"/>
    <s v="IMPORTS THROUGH PORT CANAVERAL FLORIDA"/>
    <n v="168788"/>
    <s v="Boat"/>
    <m/>
    <m/>
    <n v="2024"/>
    <s v="N/A"/>
    <s v="I (import)"/>
    <m/>
  </r>
  <r>
    <s v="Watermelons"/>
    <x v="3"/>
    <s v="No"/>
    <s v="N/A"/>
    <s v="SEEDLESS"/>
    <x v="329"/>
    <s v="IMPORTS THROUGH PORT CANAVERAL FLORIDA"/>
    <n v="165739"/>
    <s v="Boat"/>
    <m/>
    <m/>
    <n v="2024"/>
    <s v="N/A"/>
    <s v="I (import)"/>
    <m/>
  </r>
  <r>
    <s v="Watermelons"/>
    <x v="4"/>
    <s v="No"/>
    <s v="N/A"/>
    <s v="RED FLESH SEEDLESS MINIATURE"/>
    <x v="329"/>
    <s v="IMPORTS THROUGH PORT CANAVERAL FLORIDA"/>
    <n v="250250"/>
    <s v="Boat"/>
    <m/>
    <m/>
    <n v="2024"/>
    <s v="N/A"/>
    <s v="I (import)"/>
    <m/>
  </r>
  <r>
    <s v="Watermelons"/>
    <x v="4"/>
    <s v="No"/>
    <s v="N/A"/>
    <s v="SEEDLESS"/>
    <x v="329"/>
    <s v="IMPORTS THROUGH PORT CANAVERAL FLORIDA"/>
    <n v="178750"/>
    <s v="Boat"/>
    <m/>
    <m/>
    <n v="2024"/>
    <s v="N/A"/>
    <s v="I (import)"/>
    <m/>
  </r>
  <r>
    <s v="Watermelons"/>
    <x v="3"/>
    <s v="No"/>
    <s v="N/A"/>
    <s v="N/A"/>
    <x v="329"/>
    <s v="IMPORTS THROUGH SOUTH FLORIDA/TAMPA"/>
    <n v="147"/>
    <s v="Boat"/>
    <m/>
    <m/>
    <n v="2024"/>
    <s v="N/A"/>
    <s v="I (import)"/>
    <m/>
  </r>
  <r>
    <s v="Watermelons"/>
    <x v="0"/>
    <s v="No"/>
    <s v="N/A"/>
    <s v="N/A"/>
    <x v="330"/>
    <s v="IMPORTS THROUGH SAN JUAN PUERTO RICO"/>
    <n v="50829"/>
    <s v="Boat"/>
    <m/>
    <m/>
    <n v="2024"/>
    <s v="N/A"/>
    <s v="I (import)"/>
    <m/>
  </r>
  <r>
    <s v="Watermelons"/>
    <x v="3"/>
    <s v="No"/>
    <s v="N/A"/>
    <s v="N/A"/>
    <x v="330"/>
    <s v="IMPORTS THROUGH WILMINGTON DELAWARE"/>
    <n v="337392"/>
    <s v="Boat"/>
    <m/>
    <m/>
    <n v="2024"/>
    <s v="N/A"/>
    <s v="I (import)"/>
    <m/>
  </r>
  <r>
    <s v="Watermelons"/>
    <x v="1"/>
    <s v="No"/>
    <s v="N/A"/>
    <s v="N/A"/>
    <x v="330"/>
    <s v="MEXICO CROSSINGS THROUGH NOGALES ARIZONA"/>
    <n v="274901"/>
    <s v="Truck"/>
    <m/>
    <m/>
    <n v="2024"/>
    <s v="N/A"/>
    <s v="I (import)"/>
    <m/>
  </r>
  <r>
    <s v="Watermelons"/>
    <x v="1"/>
    <s v="No"/>
    <s v="N/A"/>
    <s v="RED FLESH SEEDLESS MINIATURE"/>
    <x v="330"/>
    <s v="MEXICO CROSSINGS THROUGH NOGALES ARIZONA"/>
    <n v="652901"/>
    <s v="Truck"/>
    <m/>
    <m/>
    <n v="2024"/>
    <s v="N/A"/>
    <s v="I (import)"/>
    <m/>
  </r>
  <r>
    <s v="Watermelons"/>
    <x v="1"/>
    <s v="Yes"/>
    <s v="N/A"/>
    <s v="SEEDLESS"/>
    <x v="330"/>
    <s v="MEXICO CROSSINGS THROUGH NOGALES ARIZONA"/>
    <n v="102535"/>
    <s v="Truck"/>
    <m/>
    <m/>
    <n v="2024"/>
    <s v="N/A"/>
    <s v="I (import)"/>
    <m/>
  </r>
  <r>
    <s v="Watermelons"/>
    <x v="1"/>
    <s v="No"/>
    <s v="N/A"/>
    <s v="SEEDLESS"/>
    <x v="330"/>
    <s v="MEXICO CROSSINGS THROUGH NOGALES ARIZONA"/>
    <n v="1510236"/>
    <s v="Truck"/>
    <m/>
    <m/>
    <n v="2024"/>
    <s v="N/A"/>
    <s v="I (import)"/>
    <m/>
  </r>
  <r>
    <s v="Watermelons"/>
    <x v="1"/>
    <s v="No"/>
    <s v="N/A"/>
    <s v="N/A"/>
    <x v="330"/>
    <s v="MEXICO CROSSINGS THROUGH OTAY MESA CALIFORNIA"/>
    <n v="11264"/>
    <s v="Truck"/>
    <m/>
    <m/>
    <n v="2024"/>
    <s v="N/A"/>
    <s v="I (import)"/>
    <m/>
  </r>
  <r>
    <s v="Watermelons"/>
    <x v="1"/>
    <s v="No"/>
    <s v="N/A"/>
    <s v="SEEDLESS"/>
    <x v="330"/>
    <s v="MEXICO CROSSINGS THROUGH OTAY MESA CALIFORNIA"/>
    <n v="1960"/>
    <s v="Truck"/>
    <m/>
    <m/>
    <n v="2024"/>
    <s v="N/A"/>
    <s v="I (import)"/>
    <m/>
  </r>
  <r>
    <s v="Watermelons"/>
    <x v="3"/>
    <s v="No"/>
    <s v="N/A"/>
    <s v="RED FLESH SEEDLESS MINIATURE"/>
    <x v="330"/>
    <s v="MEXICO CROSSINGS THROUGH PHARR TEXAS"/>
    <n v="36683"/>
    <s v="Truck"/>
    <m/>
    <m/>
    <n v="2024"/>
    <s v="N/A"/>
    <s v="I (import)"/>
    <m/>
  </r>
  <r>
    <s v="Watermelons"/>
    <x v="1"/>
    <s v="No"/>
    <s v="N/A"/>
    <s v="SEEDLESS"/>
    <x v="330"/>
    <s v="MEXICO CROSSINGS THROUGH PHARR TEXAS"/>
    <n v="895961"/>
    <s v="Truck"/>
    <m/>
    <m/>
    <n v="2024"/>
    <s v="N/A"/>
    <s v="I (import)"/>
    <m/>
  </r>
  <r>
    <s v="Watermelons"/>
    <x v="1"/>
    <s v="No"/>
    <s v="N/A"/>
    <s v="N/A"/>
    <x v="330"/>
    <s v="MEXICO CROSSINGS THROUGH PROGRESO TEXAS"/>
    <n v="1758134"/>
    <s v="Truck"/>
    <m/>
    <m/>
    <n v="2024"/>
    <s v="N/A"/>
    <s v="I (import)"/>
    <m/>
  </r>
  <r>
    <s v="Watermelons"/>
    <x v="1"/>
    <s v="No"/>
    <s v="N/A"/>
    <s v="SEEDLESS"/>
    <x v="330"/>
    <s v="MEXICO CROSSINGS THROUGH PROGRESO TEXAS"/>
    <n v="84300"/>
    <s v="Truck"/>
    <m/>
    <m/>
    <n v="2024"/>
    <s v="N/A"/>
    <s v="I (import)"/>
    <m/>
  </r>
  <r>
    <s v="Watermelons"/>
    <x v="1"/>
    <s v="No"/>
    <s v="N/A"/>
    <s v="N/A"/>
    <x v="331"/>
    <s v="MEXICO CROSSINGS THROUGH NOGALES ARIZONA"/>
    <n v="310528"/>
    <s v="Truck"/>
    <m/>
    <m/>
    <n v="2024"/>
    <s v="N/A"/>
    <s v="I (import)"/>
    <m/>
  </r>
  <r>
    <s v="Watermelons"/>
    <x v="1"/>
    <s v="No"/>
    <s v="N/A"/>
    <s v="RED FLESH SEEDLESS MINIATURE"/>
    <x v="331"/>
    <s v="MEXICO CROSSINGS THROUGH NOGALES ARIZONA"/>
    <n v="551956"/>
    <s v="Truck"/>
    <m/>
    <m/>
    <n v="2024"/>
    <s v="N/A"/>
    <s v="I (import)"/>
    <m/>
  </r>
  <r>
    <s v="Watermelons"/>
    <x v="1"/>
    <s v="Yes"/>
    <s v="N/A"/>
    <s v="SEEDLESS"/>
    <x v="331"/>
    <s v="MEXICO CROSSINGS THROUGH NOGALES ARIZONA"/>
    <n v="34936"/>
    <s v="Truck"/>
    <m/>
    <m/>
    <n v="2024"/>
    <s v="N/A"/>
    <s v="I (import)"/>
    <m/>
  </r>
  <r>
    <s v="Watermelons"/>
    <x v="1"/>
    <s v="No"/>
    <s v="N/A"/>
    <s v="SEEDLESS"/>
    <x v="331"/>
    <s v="MEXICO CROSSINGS THROUGH NOGALES ARIZONA"/>
    <n v="1805540"/>
    <s v="Truck"/>
    <m/>
    <m/>
    <n v="2024"/>
    <s v="N/A"/>
    <s v="I (import)"/>
    <m/>
  </r>
  <r>
    <s v="Watermelons"/>
    <x v="1"/>
    <s v="No"/>
    <s v="N/A"/>
    <s v="N/A"/>
    <x v="331"/>
    <s v="MEXICO CROSSINGS THROUGH OTAY MESA CALIFORNIA"/>
    <n v="34749"/>
    <s v="Truck"/>
    <m/>
    <m/>
    <n v="2024"/>
    <s v="N/A"/>
    <s v="I (import)"/>
    <m/>
  </r>
  <r>
    <s v="Watermelons"/>
    <x v="1"/>
    <s v="No"/>
    <s v="N/A"/>
    <s v="SEEDLESS"/>
    <x v="331"/>
    <s v="MEXICO CROSSINGS THROUGH OTAY MESA CALIFORNIA"/>
    <n v="88352"/>
    <s v="Truck"/>
    <m/>
    <m/>
    <n v="2024"/>
    <s v="N/A"/>
    <s v="I (import)"/>
    <m/>
  </r>
  <r>
    <s v="Watermelons"/>
    <x v="1"/>
    <s v="No"/>
    <s v="N/A"/>
    <s v="N/A"/>
    <x v="331"/>
    <s v="MEXICO CROSSINGS THROUGH PROGRESO TEXAS"/>
    <n v="226237"/>
    <s v="Truck"/>
    <m/>
    <m/>
    <n v="2024"/>
    <s v="N/A"/>
    <s v="I (import)"/>
    <m/>
  </r>
  <r>
    <s v="Watermelons"/>
    <x v="3"/>
    <s v="No"/>
    <s v="N/A"/>
    <s v="N/A"/>
    <x v="331"/>
    <s v="IMPORTS THROUGH LOS ANGELES-LONG BEACH CALIFORNIA"/>
    <n v="255420"/>
    <s v="Boat"/>
    <m/>
    <m/>
    <n v="2024"/>
    <s v="N/A"/>
    <s v="I (import)"/>
    <m/>
  </r>
  <r>
    <s v="Watermelons"/>
    <x v="3"/>
    <s v="No"/>
    <s v="N/A"/>
    <s v="N/A"/>
    <x v="331"/>
    <s v="IMPORTS THROUGH PORT CANAVERAL FLORIDA"/>
    <n v="1727810"/>
    <s v="Boat"/>
    <m/>
    <m/>
    <n v="2024"/>
    <s v="N/A"/>
    <s v="I (import)"/>
    <m/>
  </r>
  <r>
    <s v="Watermelons"/>
    <x v="0"/>
    <s v="No"/>
    <s v="N/A"/>
    <s v="N/A"/>
    <x v="331"/>
    <s v="IMPORTS THROUGH SAN JUAN PUERTO RICO"/>
    <n v="56054"/>
    <s v="Boat"/>
    <m/>
    <m/>
    <n v="2024"/>
    <s v="N/A"/>
    <s v="I (import)"/>
    <m/>
  </r>
  <r>
    <s v="Watermelons"/>
    <x v="3"/>
    <s v="No"/>
    <s v="N/A"/>
    <s v="N/A"/>
    <x v="331"/>
    <s v="IMPORTS THROUGH SOUTH FLORIDA/TAMPA"/>
    <n v="42174"/>
    <s v="Boat"/>
    <m/>
    <m/>
    <n v="2024"/>
    <s v="N/A"/>
    <s v="I (import)"/>
    <m/>
  </r>
  <r>
    <s v="Watermelons"/>
    <x v="1"/>
    <s v="No"/>
    <s v="N/A"/>
    <s v="N/A"/>
    <x v="332"/>
    <s v="MEXICO CROSSINGS THROUGH NOGALES ARIZONA"/>
    <n v="268844"/>
    <s v="Truck"/>
    <m/>
    <m/>
    <n v="2024"/>
    <s v="N/A"/>
    <s v="I (import)"/>
    <m/>
  </r>
  <r>
    <s v="Watermelons"/>
    <x v="1"/>
    <s v="No"/>
    <s v="N/A"/>
    <s v="RED FLESH SEEDLESS MINIATURE"/>
    <x v="332"/>
    <s v="MEXICO CROSSINGS THROUGH NOGALES ARIZONA"/>
    <n v="588397"/>
    <s v="Truck"/>
    <m/>
    <m/>
    <n v="2024"/>
    <s v="N/A"/>
    <s v="I (import)"/>
    <m/>
  </r>
  <r>
    <s v="Watermelons"/>
    <x v="1"/>
    <s v="No"/>
    <s v="N/A"/>
    <s v="SEEDLESS"/>
    <x v="332"/>
    <s v="MEXICO CROSSINGS THROUGH NOGALES ARIZONA"/>
    <n v="2019059"/>
    <s v="Truck"/>
    <m/>
    <m/>
    <n v="2024"/>
    <s v="N/A"/>
    <s v="I (import)"/>
    <m/>
  </r>
  <r>
    <s v="Watermelons"/>
    <x v="1"/>
    <s v="No"/>
    <s v="N/A"/>
    <s v="N/A"/>
    <x v="332"/>
    <s v="MEXICO CROSSINGS THROUGH OTAY MESA CALIFORNIA"/>
    <n v="53222"/>
    <s v="Truck"/>
    <m/>
    <m/>
    <n v="2024"/>
    <s v="N/A"/>
    <s v="I (import)"/>
    <m/>
  </r>
  <r>
    <s v="Watermelons"/>
    <x v="1"/>
    <s v="Yes"/>
    <s v="N/A"/>
    <s v="SEEDLESS"/>
    <x v="332"/>
    <s v="MEXICO CROSSINGS THROUGH OTAY MESA CALIFORNIA"/>
    <n v="34936"/>
    <s v="Truck"/>
    <m/>
    <m/>
    <n v="2024"/>
    <s v="N/A"/>
    <s v="I (import)"/>
    <m/>
  </r>
  <r>
    <s v="Watermelons"/>
    <x v="1"/>
    <s v="No"/>
    <s v="N/A"/>
    <s v="SEEDLESS"/>
    <x v="332"/>
    <s v="MEXICO CROSSINGS THROUGH OTAY MESA CALIFORNIA"/>
    <n v="65048"/>
    <s v="Truck"/>
    <m/>
    <m/>
    <n v="2024"/>
    <s v="N/A"/>
    <s v="I (import)"/>
    <m/>
  </r>
  <r>
    <s v="Watermelons"/>
    <x v="1"/>
    <s v="No"/>
    <s v="N/A"/>
    <s v="N/A"/>
    <x v="332"/>
    <s v="MEXICO CROSSINGS THROUGH PHARR TEXAS"/>
    <n v="708224"/>
    <s v="Truck"/>
    <m/>
    <m/>
    <n v="2024"/>
    <s v="N/A"/>
    <s v="I (import)"/>
    <m/>
  </r>
  <r>
    <s v="Watermelons"/>
    <x v="1"/>
    <s v="No"/>
    <s v="N/A"/>
    <s v="SEEDLESS"/>
    <x v="332"/>
    <s v="MEXICO CROSSINGS THROUGH PHARR TEXAS"/>
    <n v="174240"/>
    <s v="Truck"/>
    <m/>
    <m/>
    <n v="2024"/>
    <s v="N/A"/>
    <s v="I (import)"/>
    <m/>
  </r>
  <r>
    <s v="Watermelons"/>
    <x v="1"/>
    <s v="No"/>
    <s v="N/A"/>
    <s v="N/A"/>
    <x v="332"/>
    <s v="MEXICO CROSSINGS THROUGH PROGRESO TEXAS"/>
    <n v="2999467"/>
    <s v="Truck"/>
    <m/>
    <m/>
    <n v="2024"/>
    <s v="N/A"/>
    <s v="I (import)"/>
    <m/>
  </r>
  <r>
    <s v="Watermelons"/>
    <x v="1"/>
    <s v="No"/>
    <s v="N/A"/>
    <s v="SEEDLESS"/>
    <x v="332"/>
    <s v="MEXICO CROSSINGS THROUGH PROGRESO TEXAS"/>
    <n v="1090254"/>
    <s v="Truck"/>
    <m/>
    <m/>
    <n v="2024"/>
    <s v="N/A"/>
    <s v="I (import)"/>
    <m/>
  </r>
  <r>
    <s v="Watermelons"/>
    <x v="3"/>
    <s v="No"/>
    <s v="N/A"/>
    <s v="SEEDLESS"/>
    <x v="332"/>
    <s v="IMPORTS THROUGH FREEPORT TEXAS"/>
    <n v="292428"/>
    <s v="Boat"/>
    <m/>
    <m/>
    <n v="2024"/>
    <s v="N/A"/>
    <s v="I (import)"/>
    <m/>
  </r>
  <r>
    <s v="Watermelons"/>
    <x v="3"/>
    <s v="No"/>
    <s v="N/A"/>
    <s v="SEEDLESS"/>
    <x v="332"/>
    <s v="IMPORTS THROUGH LOS ANGELES-LONG BEACH CALIFORNIA"/>
    <n v="255420"/>
    <s v="Boat"/>
    <m/>
    <m/>
    <n v="2024"/>
    <s v="N/A"/>
    <s v="I (import)"/>
    <m/>
  </r>
  <r>
    <s v="Watermelons"/>
    <x v="0"/>
    <s v="No"/>
    <s v="N/A"/>
    <s v="N/A"/>
    <x v="332"/>
    <s v="IMPORTS THROUGH SAN JUAN PUERTO RICO"/>
    <n v="8463"/>
    <s v="Boat"/>
    <m/>
    <m/>
    <n v="2024"/>
    <s v="N/A"/>
    <s v="I (import)"/>
    <m/>
  </r>
  <r>
    <s v="Watermelons"/>
    <x v="3"/>
    <s v="No"/>
    <s v="N/A"/>
    <s v="N/A"/>
    <x v="333"/>
    <s v="IMPORTS THROUGH NORFOLK VIRGINIA"/>
    <n v="110722"/>
    <s v="Boat"/>
    <m/>
    <m/>
    <n v="2024"/>
    <s v="N/A"/>
    <s v="I (import)"/>
    <m/>
  </r>
  <r>
    <s v="Watermelons"/>
    <x v="5"/>
    <s v="No"/>
    <s v="N/A"/>
    <s v="N/A"/>
    <x v="333"/>
    <s v="IMPORTS THROUGH PHILADELPHIA-CAMDEN PENNSYLVANIA-NEW JERSEY"/>
    <n v="143009"/>
    <s v="Boat"/>
    <m/>
    <m/>
    <n v="2024"/>
    <s v="N/A"/>
    <s v="I (import)"/>
    <m/>
  </r>
  <r>
    <s v="Watermelons"/>
    <x v="3"/>
    <s v="No"/>
    <s v="N/A"/>
    <s v="SEEDLESS"/>
    <x v="333"/>
    <s v="IMPORTS THROUGH PHILADELPHIA-CAMDEN PENNSYLVANIA-NEW JERSEY"/>
    <n v="225720"/>
    <s v="Boat"/>
    <m/>
    <m/>
    <n v="2024"/>
    <s v="N/A"/>
    <s v="I (import)"/>
    <m/>
  </r>
  <r>
    <s v="Watermelons"/>
    <x v="3"/>
    <s v="No"/>
    <s v="N/A"/>
    <s v="N/A"/>
    <x v="333"/>
    <s v="IMPORTS THROUGH PORT CANAVERAL FLORIDA"/>
    <n v="1029834"/>
    <s v="Boat"/>
    <m/>
    <m/>
    <n v="2024"/>
    <s v="N/A"/>
    <s v="I (import)"/>
    <m/>
  </r>
  <r>
    <s v="Watermelons"/>
    <x v="3"/>
    <s v="No"/>
    <s v="N/A"/>
    <s v="SEEDLESS"/>
    <x v="333"/>
    <s v="IMPORTS THROUGH PORT CANAVERAL FLORIDA"/>
    <n v="2496107"/>
    <s v="Boat"/>
    <m/>
    <m/>
    <n v="2024"/>
    <s v="N/A"/>
    <s v="I (import)"/>
    <m/>
  </r>
  <r>
    <s v="Watermelons"/>
    <x v="0"/>
    <s v="No"/>
    <s v="N/A"/>
    <s v="N/A"/>
    <x v="333"/>
    <s v="IMPORTS THROUGH SAN JUAN PUERTO RICO"/>
    <n v="37941"/>
    <s v="Boat"/>
    <m/>
    <m/>
    <n v="2024"/>
    <s v="N/A"/>
    <s v="I (import)"/>
    <m/>
  </r>
  <r>
    <s v="Watermelons"/>
    <x v="3"/>
    <s v="No"/>
    <s v="N/A"/>
    <s v="N/A"/>
    <x v="333"/>
    <s v="IMPORTS THROUGH SOUTH FLORIDA/TAMPA"/>
    <n v="898082"/>
    <s v="Boat"/>
    <m/>
    <m/>
    <n v="2024"/>
    <s v="N/A"/>
    <s v="I (import)"/>
    <m/>
  </r>
  <r>
    <s v="Watermelons"/>
    <x v="3"/>
    <s v="No"/>
    <s v="N/A"/>
    <s v="SEEDLESS"/>
    <x v="333"/>
    <s v="IMPORTS THROUGH SOUTH FLORIDA/TAMPA"/>
    <n v="1553554"/>
    <s v="Boat"/>
    <m/>
    <m/>
    <n v="2024"/>
    <s v="N/A"/>
    <s v="I (import)"/>
    <m/>
  </r>
  <r>
    <s v="Watermelons"/>
    <x v="4"/>
    <s v="No"/>
    <s v="N/A"/>
    <s v="N/A"/>
    <x v="333"/>
    <s v="IMPORTS THROUGH SOUTH FLORIDA/TAMPA"/>
    <n v="25720"/>
    <s v="Boat"/>
    <m/>
    <m/>
    <n v="2024"/>
    <s v="N/A"/>
    <s v="I (import)"/>
    <m/>
  </r>
  <r>
    <s v="Watermelons"/>
    <x v="3"/>
    <s v="No"/>
    <s v="N/A"/>
    <s v="SEEDLESS"/>
    <x v="333"/>
    <s v="IMPORTS THROUGH WILMINGTON DELAWARE"/>
    <n v="42174"/>
    <s v="Boat"/>
    <m/>
    <m/>
    <n v="2024"/>
    <s v="N/A"/>
    <s v="I (import)"/>
    <m/>
  </r>
  <r>
    <s v="Watermelons"/>
    <x v="1"/>
    <s v="No"/>
    <s v="N/A"/>
    <s v="N/A"/>
    <x v="333"/>
    <s v="MEXICO CROSSINGS THROUGH NOGALES ARIZONA"/>
    <n v="340010"/>
    <s v="Truck"/>
    <m/>
    <m/>
    <n v="2024"/>
    <s v="N/A"/>
    <s v="I (import)"/>
    <m/>
  </r>
  <r>
    <s v="Watermelons"/>
    <x v="1"/>
    <s v="Yes"/>
    <s v="N/A"/>
    <s v="RED FLESH SEEDLESS MINIATURE"/>
    <x v="333"/>
    <s v="MEXICO CROSSINGS THROUGH NOGALES ARIZONA"/>
    <n v="9350"/>
    <s v="Truck"/>
    <m/>
    <m/>
    <n v="2024"/>
    <s v="N/A"/>
    <s v="I (import)"/>
    <m/>
  </r>
  <r>
    <s v="Watermelons"/>
    <x v="1"/>
    <s v="No"/>
    <s v="N/A"/>
    <s v="RED FLESH SEEDLESS MINIATURE"/>
    <x v="333"/>
    <s v="MEXICO CROSSINGS THROUGH NOGALES ARIZONA"/>
    <n v="1136080"/>
    <s v="Truck"/>
    <m/>
    <m/>
    <n v="2024"/>
    <s v="N/A"/>
    <s v="I (import)"/>
    <m/>
  </r>
  <r>
    <s v="Watermelons"/>
    <x v="1"/>
    <s v="Yes"/>
    <s v="N/A"/>
    <s v="SEEDLESS"/>
    <x v="333"/>
    <s v="MEXICO CROSSINGS THROUGH NOGALES ARIZONA"/>
    <n v="309078"/>
    <s v="Truck"/>
    <m/>
    <m/>
    <n v="2024"/>
    <s v="N/A"/>
    <s v="I (import)"/>
    <m/>
  </r>
  <r>
    <s v="Watermelons"/>
    <x v="1"/>
    <s v="No"/>
    <s v="N/A"/>
    <s v="SEEDLESS"/>
    <x v="333"/>
    <s v="MEXICO CROSSINGS THROUGH NOGALES ARIZONA"/>
    <n v="2034881"/>
    <s v="Truck"/>
    <m/>
    <m/>
    <n v="2024"/>
    <s v="N/A"/>
    <s v="I (import)"/>
    <m/>
  </r>
  <r>
    <s v="Watermelons"/>
    <x v="1"/>
    <s v="No"/>
    <s v="N/A"/>
    <s v="N/A"/>
    <x v="333"/>
    <s v="MEXICO CROSSINGS THROUGH OTAY MESA CALIFORNIA"/>
    <n v="102632"/>
    <s v="Truck"/>
    <m/>
    <m/>
    <n v="2024"/>
    <s v="N/A"/>
    <s v="I (import)"/>
    <m/>
  </r>
  <r>
    <s v="Watermelons"/>
    <x v="1"/>
    <s v="No"/>
    <s v="N/A"/>
    <s v="SEEDLESS"/>
    <x v="333"/>
    <s v="MEXICO CROSSINGS THROUGH OTAY MESA CALIFORNIA"/>
    <n v="72987"/>
    <s v="Truck"/>
    <m/>
    <m/>
    <n v="2024"/>
    <s v="N/A"/>
    <s v="I (import)"/>
    <m/>
  </r>
  <r>
    <s v="Watermelons"/>
    <x v="3"/>
    <s v="No"/>
    <s v="N/A"/>
    <s v="RED FLESH SEEDLESS MINIATURE"/>
    <x v="333"/>
    <s v="MEXICO CROSSINGS THROUGH PHARR TEXAS"/>
    <n v="47164"/>
    <s v="Truck"/>
    <m/>
    <m/>
    <n v="2024"/>
    <s v="N/A"/>
    <s v="I (import)"/>
    <m/>
  </r>
  <r>
    <s v="Watermelons"/>
    <x v="1"/>
    <s v="No"/>
    <s v="N/A"/>
    <s v="N/A"/>
    <x v="333"/>
    <s v="MEXICO CROSSINGS THROUGH PHARR TEXAS"/>
    <n v="298503"/>
    <s v="Truck"/>
    <m/>
    <m/>
    <n v="2024"/>
    <s v="N/A"/>
    <s v="I (import)"/>
    <m/>
  </r>
  <r>
    <s v="Watermelons"/>
    <x v="1"/>
    <s v="No"/>
    <s v="N/A"/>
    <s v="SEEDLESS"/>
    <x v="333"/>
    <s v="MEXICO CROSSINGS THROUGH PHARR TEXAS"/>
    <n v="768240"/>
    <s v="Truck"/>
    <m/>
    <m/>
    <n v="2024"/>
    <s v="N/A"/>
    <s v="I (import)"/>
    <m/>
  </r>
  <r>
    <s v="Watermelons"/>
    <x v="1"/>
    <s v="No"/>
    <s v="N/A"/>
    <s v="N/A"/>
    <x v="333"/>
    <s v="MEXICO CROSSINGS THROUGH PROGRESO TEXAS"/>
    <n v="1395137"/>
    <s v="Truck"/>
    <m/>
    <m/>
    <n v="2024"/>
    <s v="N/A"/>
    <s v="I (import)"/>
    <m/>
  </r>
  <r>
    <s v="Watermelons"/>
    <x v="1"/>
    <s v="No"/>
    <s v="N/A"/>
    <s v="SEEDLESS"/>
    <x v="333"/>
    <s v="MEXICO CROSSINGS THROUGH PROGRESO TEXAS"/>
    <n v="2935163"/>
    <s v="Truck"/>
    <m/>
    <m/>
    <n v="2024"/>
    <s v="N/A"/>
    <s v="I (import)"/>
    <m/>
  </r>
  <r>
    <s v="Watermelons"/>
    <x v="1"/>
    <s v="No"/>
    <s v="N/A"/>
    <s v="SEEDLESS"/>
    <x v="333"/>
    <s v="MEXICO CROSSINGS THROUGH RIO GRANDE CITY TEXAS"/>
    <n v="39600"/>
    <s v="Truck"/>
    <m/>
    <m/>
    <n v="2024"/>
    <s v="N/A"/>
    <s v="I (import)"/>
    <m/>
  </r>
  <r>
    <s v="Watermelons"/>
    <x v="1"/>
    <s v="No"/>
    <s v="N/A"/>
    <s v="N/A"/>
    <x v="334"/>
    <s v="MEXICO CROSSINGS THROUGH NOGALES ARIZONA"/>
    <n v="508077"/>
    <s v="Truck"/>
    <m/>
    <m/>
    <n v="2024"/>
    <s v="N/A"/>
    <s v="I (import)"/>
    <m/>
  </r>
  <r>
    <s v="Watermelons"/>
    <x v="1"/>
    <s v="Yes"/>
    <s v="N/A"/>
    <s v="RED FLESH SEEDLESS MINIATURE"/>
    <x v="334"/>
    <s v="MEXICO CROSSINGS THROUGH NOGALES ARIZONA"/>
    <n v="28050"/>
    <s v="Truck"/>
    <m/>
    <m/>
    <n v="2024"/>
    <s v="N/A"/>
    <s v="I (import)"/>
    <m/>
  </r>
  <r>
    <s v="Watermelons"/>
    <x v="1"/>
    <s v="No"/>
    <s v="N/A"/>
    <s v="RED FLESH SEEDLESS MINIATURE"/>
    <x v="334"/>
    <s v="MEXICO CROSSINGS THROUGH NOGALES ARIZONA"/>
    <n v="957361"/>
    <s v="Truck"/>
    <m/>
    <m/>
    <n v="2024"/>
    <s v="N/A"/>
    <s v="I (import)"/>
    <m/>
  </r>
  <r>
    <s v="Watermelons"/>
    <x v="1"/>
    <s v="Yes"/>
    <s v="N/A"/>
    <s v="SEEDLESS"/>
    <x v="334"/>
    <s v="MEXICO CROSSINGS THROUGH NOGALES ARIZONA"/>
    <n v="69190"/>
    <s v="Truck"/>
    <m/>
    <m/>
    <n v="2024"/>
    <s v="N/A"/>
    <s v="I (import)"/>
    <m/>
  </r>
  <r>
    <s v="Watermelons"/>
    <x v="1"/>
    <s v="No"/>
    <s v="N/A"/>
    <s v="SEEDLESS"/>
    <x v="334"/>
    <s v="MEXICO CROSSINGS THROUGH NOGALES ARIZONA"/>
    <n v="1467847"/>
    <s v="Truck"/>
    <m/>
    <m/>
    <n v="2024"/>
    <s v="N/A"/>
    <s v="I (import)"/>
    <m/>
  </r>
  <r>
    <s v="Watermelons"/>
    <x v="1"/>
    <s v="No"/>
    <s v="N/A"/>
    <s v="N/A"/>
    <x v="334"/>
    <s v="MEXICO CROSSINGS THROUGH OTAY MESA CALIFORNIA"/>
    <n v="31638"/>
    <s v="Truck"/>
    <m/>
    <m/>
    <n v="2024"/>
    <s v="N/A"/>
    <s v="I (import)"/>
    <m/>
  </r>
  <r>
    <s v="Watermelons"/>
    <x v="1"/>
    <s v="Yes"/>
    <s v="N/A"/>
    <s v="SEEDLESS"/>
    <x v="334"/>
    <s v="MEXICO CROSSINGS THROUGH OTAY MESA CALIFORNIA"/>
    <n v="5914"/>
    <s v="Truck"/>
    <m/>
    <m/>
    <n v="2024"/>
    <s v="N/A"/>
    <s v="I (import)"/>
    <m/>
  </r>
  <r>
    <s v="Watermelons"/>
    <x v="1"/>
    <s v="No"/>
    <s v="N/A"/>
    <s v="SEEDLESS"/>
    <x v="334"/>
    <s v="MEXICO CROSSINGS THROUGH OTAY MESA CALIFORNIA"/>
    <n v="10408"/>
    <s v="Truck"/>
    <m/>
    <m/>
    <n v="2024"/>
    <s v="N/A"/>
    <s v="I (import)"/>
    <m/>
  </r>
  <r>
    <s v="Watermelons"/>
    <x v="1"/>
    <s v="No"/>
    <s v="N/A"/>
    <s v="N/A"/>
    <x v="334"/>
    <s v="MEXICO CROSSINGS THROUGH PHARR TEXAS"/>
    <n v="266930"/>
    <s v="Truck"/>
    <m/>
    <m/>
    <n v="2024"/>
    <s v="N/A"/>
    <s v="I (import)"/>
    <m/>
  </r>
  <r>
    <s v="Watermelons"/>
    <x v="1"/>
    <s v="No"/>
    <s v="N/A"/>
    <s v="SEEDLESS"/>
    <x v="334"/>
    <s v="MEXICO CROSSINGS THROUGH PHARR TEXAS"/>
    <n v="728528"/>
    <s v="Truck"/>
    <m/>
    <m/>
    <n v="2024"/>
    <s v="N/A"/>
    <s v="I (import)"/>
    <m/>
  </r>
  <r>
    <s v="Watermelons"/>
    <x v="1"/>
    <s v="No"/>
    <s v="N/A"/>
    <s v="N/A"/>
    <x v="334"/>
    <s v="MEXICO CROSSINGS THROUGH PROGRESO TEXAS"/>
    <n v="1574661"/>
    <s v="Truck"/>
    <m/>
    <m/>
    <n v="2024"/>
    <s v="N/A"/>
    <s v="I (import)"/>
    <m/>
  </r>
  <r>
    <s v="Watermelons"/>
    <x v="1"/>
    <s v="No"/>
    <s v="N/A"/>
    <s v="SEEDLESS"/>
    <x v="334"/>
    <s v="MEXICO CROSSINGS THROUGH PROGRESO TEXAS"/>
    <n v="83943"/>
    <s v="Truck"/>
    <m/>
    <m/>
    <n v="2024"/>
    <s v="N/A"/>
    <s v="I (import)"/>
    <m/>
  </r>
  <r>
    <s v="Watermelons"/>
    <x v="5"/>
    <s v="No"/>
    <s v="N/A"/>
    <s v="SEEDLESS"/>
    <x v="334"/>
    <s v="IMPORTS THROUGH PHILADELPHIA-CAMDEN PENNSYLVANIA-NEW JERSEY"/>
    <n v="373149"/>
    <s v="Boat"/>
    <m/>
    <m/>
    <n v="2024"/>
    <s v="N/A"/>
    <s v="I (import)"/>
    <m/>
  </r>
  <r>
    <s v="Watermelons"/>
    <x v="3"/>
    <s v="No"/>
    <s v="N/A"/>
    <s v="N/A"/>
    <x v="334"/>
    <s v="IMPORTS THROUGH PHILADELPHIA-CAMDEN PENNSYLVANIA-NEW JERSEY"/>
    <n v="497042"/>
    <s v="Boat"/>
    <m/>
    <m/>
    <n v="2024"/>
    <s v="N/A"/>
    <s v="I (import)"/>
    <m/>
  </r>
  <r>
    <s v="Watermelons"/>
    <x v="3"/>
    <s v="No"/>
    <s v="N/A"/>
    <s v="N/A"/>
    <x v="334"/>
    <s v="IMPORTS THROUGH PORT CANAVERAL FLORIDA"/>
    <n v="1046952"/>
    <s v="Boat"/>
    <m/>
    <m/>
    <n v="2024"/>
    <s v="N/A"/>
    <s v="I (import)"/>
    <m/>
  </r>
  <r>
    <s v="Watermelons"/>
    <x v="3"/>
    <s v="No"/>
    <s v="N/A"/>
    <s v="RED FLESH SEEDLESS MINIATURE"/>
    <x v="334"/>
    <s v="IMPORTS THROUGH PORT CANAVERAL FLORIDA"/>
    <n v="1787500"/>
    <s v="Boat"/>
    <m/>
    <m/>
    <n v="2024"/>
    <s v="N/A"/>
    <s v="I (import)"/>
    <m/>
  </r>
  <r>
    <s v="Watermelons"/>
    <x v="3"/>
    <s v="No"/>
    <s v="N/A"/>
    <s v="SEEDLESS"/>
    <x v="334"/>
    <s v="IMPORTS THROUGH PORT CANAVERAL FLORIDA"/>
    <n v="2431000"/>
    <s v="Boat"/>
    <m/>
    <m/>
    <n v="2024"/>
    <s v="N/A"/>
    <s v="I (import)"/>
    <m/>
  </r>
  <r>
    <s v="Watermelons"/>
    <x v="4"/>
    <s v="No"/>
    <s v="N/A"/>
    <s v="RED FLESH SEEDLESS MINIATURE"/>
    <x v="334"/>
    <s v="IMPORTS THROUGH PORT CANAVERAL FLORIDA"/>
    <n v="1644500"/>
    <s v="Boat"/>
    <m/>
    <m/>
    <n v="2024"/>
    <s v="N/A"/>
    <s v="I (import)"/>
    <m/>
  </r>
  <r>
    <s v="Watermelons"/>
    <x v="4"/>
    <s v="No"/>
    <s v="N/A"/>
    <s v="SEEDLESS"/>
    <x v="334"/>
    <s v="IMPORTS THROUGH PORT CANAVERAL FLORIDA"/>
    <n v="572000"/>
    <s v="Boat"/>
    <m/>
    <m/>
    <n v="2024"/>
    <s v="N/A"/>
    <s v="I (import)"/>
    <m/>
  </r>
  <r>
    <s v="Watermelons"/>
    <x v="0"/>
    <s v="No"/>
    <s v="N/A"/>
    <s v="N/A"/>
    <x v="334"/>
    <s v="IMPORTS THROUGH SAN JUAN PUERTO RICO"/>
    <n v="45085"/>
    <s v="Boat"/>
    <m/>
    <m/>
    <n v="2024"/>
    <s v="N/A"/>
    <s v="I (import)"/>
    <m/>
  </r>
  <r>
    <s v="Watermelons"/>
    <x v="3"/>
    <s v="No"/>
    <s v="N/A"/>
    <s v="N/A"/>
    <x v="334"/>
    <s v="IMPORTS THROUGH SOUTH FLORIDA/TAMPA"/>
    <n v="556318"/>
    <s v="Boat"/>
    <m/>
    <m/>
    <n v="2024"/>
    <s v="N/A"/>
    <s v="I (import)"/>
    <m/>
  </r>
  <r>
    <s v="Watermelons"/>
    <x v="3"/>
    <s v="No"/>
    <s v="N/A"/>
    <s v="SEEDLESS"/>
    <x v="334"/>
    <s v="IMPORTS THROUGH SOUTH FLORIDA/TAMPA"/>
    <n v="1406847"/>
    <s v="Boat"/>
    <m/>
    <m/>
    <n v="2024"/>
    <s v="N/A"/>
    <s v="I (import)"/>
    <m/>
  </r>
  <r>
    <s v="Watermelons"/>
    <x v="3"/>
    <s v="No"/>
    <s v="N/A"/>
    <s v="SEEDLESS"/>
    <x v="334"/>
    <s v="IMPORTS THROUGH WILMINGTON DELAWARE"/>
    <n v="463914"/>
    <s v="Boat"/>
    <m/>
    <m/>
    <n v="2024"/>
    <s v="N/A"/>
    <s v="I (import)"/>
    <m/>
  </r>
  <r>
    <s v="Watermelons"/>
    <x v="4"/>
    <s v="No"/>
    <s v="N/A"/>
    <s v="SEEDLESS"/>
    <x v="334"/>
    <s v="IMPORTS THROUGH WILMINGTON DELAWARE"/>
    <n v="11739"/>
    <s v="Boat"/>
    <m/>
    <m/>
    <n v="2024"/>
    <s v="N/A"/>
    <s v="I (import)"/>
    <m/>
  </r>
  <r>
    <s v="Watermelons"/>
    <x v="3"/>
    <s v="No"/>
    <s v="N/A"/>
    <s v="SEEDLESS"/>
    <x v="335"/>
    <s v="IMPORTS THROUGH LOS ANGELES-LONG BEACH CALIFORNIA"/>
    <n v="352000"/>
    <s v="Boat"/>
    <m/>
    <m/>
    <n v="2024"/>
    <s v="N/A"/>
    <s v="I (import)"/>
    <m/>
  </r>
  <r>
    <s v="Watermelons"/>
    <x v="3"/>
    <s v="No"/>
    <s v="N/A"/>
    <s v="N/A"/>
    <x v="335"/>
    <s v="IMPORTS THROUGH PORT CANAVERAL FLORIDA"/>
    <n v="75227"/>
    <s v="Boat"/>
    <m/>
    <m/>
    <n v="2024"/>
    <s v="N/A"/>
    <s v="I (import)"/>
    <m/>
  </r>
  <r>
    <s v="Watermelons"/>
    <x v="3"/>
    <s v="No"/>
    <s v="N/A"/>
    <s v="SEEDLESS"/>
    <x v="335"/>
    <s v="IMPORTS THROUGH PORT CANAVERAL FLORIDA"/>
    <n v="515592"/>
    <s v="Boat"/>
    <m/>
    <m/>
    <n v="2024"/>
    <s v="N/A"/>
    <s v="I (import)"/>
    <m/>
  </r>
  <r>
    <s v="Watermelons"/>
    <x v="0"/>
    <s v="No"/>
    <s v="N/A"/>
    <s v="N/A"/>
    <x v="335"/>
    <s v="IMPORTS THROUGH SAN JUAN PUERTO RICO"/>
    <n v="43239"/>
    <s v="Boat"/>
    <m/>
    <m/>
    <n v="2024"/>
    <s v="N/A"/>
    <s v="I (import)"/>
    <m/>
  </r>
  <r>
    <s v="Watermelons"/>
    <x v="3"/>
    <s v="No"/>
    <s v="N/A"/>
    <s v="N/A"/>
    <x v="335"/>
    <s v="IMPORTS THROUGH SOUTH FLORIDA/TAMPA"/>
    <n v="961611"/>
    <s v="Boat"/>
    <m/>
    <m/>
    <n v="2024"/>
    <s v="N/A"/>
    <s v="I (import)"/>
    <m/>
  </r>
  <r>
    <s v="Watermelons"/>
    <x v="1"/>
    <s v="No"/>
    <s v="N/A"/>
    <s v="N/A"/>
    <x v="335"/>
    <s v="MEXICO CROSSINGS THROUGH NOGALES ARIZONA"/>
    <n v="492947"/>
    <s v="Truck"/>
    <m/>
    <m/>
    <n v="2024"/>
    <s v="N/A"/>
    <s v="I (import)"/>
    <m/>
  </r>
  <r>
    <s v="Watermelons"/>
    <x v="1"/>
    <s v="No"/>
    <s v="N/A"/>
    <s v="RED FLESH SEEDLESS MINIATURE"/>
    <x v="335"/>
    <s v="MEXICO CROSSINGS THROUGH NOGALES ARIZONA"/>
    <n v="746834"/>
    <s v="Truck"/>
    <m/>
    <m/>
    <n v="2024"/>
    <s v="N/A"/>
    <s v="I (import)"/>
    <m/>
  </r>
  <r>
    <s v="Watermelons"/>
    <x v="1"/>
    <s v="Yes"/>
    <s v="N/A"/>
    <s v="SEEDLESS"/>
    <x v="335"/>
    <s v="MEXICO CROSSINGS THROUGH NOGALES ARIZONA"/>
    <n v="139810"/>
    <s v="Truck"/>
    <m/>
    <m/>
    <n v="2024"/>
    <s v="N/A"/>
    <s v="I (import)"/>
    <m/>
  </r>
  <r>
    <s v="Watermelons"/>
    <x v="1"/>
    <s v="No"/>
    <s v="N/A"/>
    <s v="SEEDLESS"/>
    <x v="335"/>
    <s v="MEXICO CROSSINGS THROUGH NOGALES ARIZONA"/>
    <n v="1271296"/>
    <s v="Truck"/>
    <m/>
    <m/>
    <n v="2024"/>
    <s v="N/A"/>
    <s v="I (import)"/>
    <m/>
  </r>
  <r>
    <s v="Watermelons"/>
    <x v="1"/>
    <s v="No"/>
    <s v="N/A"/>
    <s v="N/A"/>
    <x v="335"/>
    <s v="MEXICO CROSSINGS THROUGH OTAY MESA CALIFORNIA"/>
    <n v="11290"/>
    <s v="Truck"/>
    <m/>
    <m/>
    <n v="2024"/>
    <s v="N/A"/>
    <s v="I (import)"/>
    <m/>
  </r>
  <r>
    <s v="Watermelons"/>
    <x v="1"/>
    <s v="No"/>
    <s v="N/A"/>
    <s v="SEEDLESS"/>
    <x v="335"/>
    <s v="MEXICO CROSSINGS THROUGH OTAY MESA CALIFORNIA"/>
    <n v="26752"/>
    <s v="Truck"/>
    <m/>
    <m/>
    <n v="2024"/>
    <s v="N/A"/>
    <s v="I (import)"/>
    <m/>
  </r>
  <r>
    <s v="Watermelons"/>
    <x v="1"/>
    <s v="No"/>
    <s v="N/A"/>
    <s v="N/A"/>
    <x v="335"/>
    <s v="MEXICO CROSSINGS THROUGH PHARR TEXAS"/>
    <n v="256025"/>
    <s v="Truck"/>
    <m/>
    <m/>
    <n v="2024"/>
    <s v="N/A"/>
    <s v="I (import)"/>
    <m/>
  </r>
  <r>
    <s v="Watermelons"/>
    <x v="1"/>
    <s v="No"/>
    <s v="N/A"/>
    <s v="SEEDLESS"/>
    <x v="335"/>
    <s v="MEXICO CROSSINGS THROUGH PHARR TEXAS"/>
    <n v="282751"/>
    <s v="Truck"/>
    <m/>
    <m/>
    <n v="2024"/>
    <s v="N/A"/>
    <s v="I (import)"/>
    <m/>
  </r>
  <r>
    <s v="Watermelons"/>
    <x v="1"/>
    <s v="No"/>
    <s v="N/A"/>
    <s v="N/A"/>
    <x v="335"/>
    <s v="MEXICO CROSSINGS THROUGH PROGRESO TEXAS"/>
    <n v="1020415"/>
    <s v="Truck"/>
    <m/>
    <m/>
    <n v="2024"/>
    <s v="N/A"/>
    <s v="I (import)"/>
    <m/>
  </r>
  <r>
    <s v="Watermelons"/>
    <x v="1"/>
    <s v="No"/>
    <s v="N/A"/>
    <s v="SEEDLESS"/>
    <x v="335"/>
    <s v="MEXICO CROSSINGS THROUGH PROGRESO TEXAS"/>
    <n v="83644"/>
    <s v="Truck"/>
    <m/>
    <m/>
    <n v="2024"/>
    <s v="N/A"/>
    <s v="I (import)"/>
    <m/>
  </r>
  <r>
    <s v="Watermelons"/>
    <x v="1"/>
    <s v="No"/>
    <s v="N/A"/>
    <s v="N/A"/>
    <x v="336"/>
    <s v="MEXICO CROSSINGS THROUGH NOGALES ARIZONA"/>
    <n v="87006"/>
    <s v="Truck"/>
    <m/>
    <m/>
    <n v="2024"/>
    <s v="N/A"/>
    <s v="I (import)"/>
    <m/>
  </r>
  <r>
    <s v="Watermelons"/>
    <x v="1"/>
    <s v="No"/>
    <s v="N/A"/>
    <s v="RED FLESH SEEDLESS MINIATURE"/>
    <x v="336"/>
    <s v="MEXICO CROSSINGS THROUGH NOGALES ARIZONA"/>
    <n v="1079632"/>
    <s v="Truck"/>
    <m/>
    <m/>
    <n v="2024"/>
    <s v="N/A"/>
    <s v="I (import)"/>
    <m/>
  </r>
  <r>
    <s v="Watermelons"/>
    <x v="1"/>
    <s v="Yes"/>
    <s v="N/A"/>
    <s v="SEEDLESS"/>
    <x v="336"/>
    <s v="MEXICO CROSSINGS THROUGH NOGALES ARIZONA"/>
    <n v="101875"/>
    <s v="Truck"/>
    <m/>
    <m/>
    <n v="2024"/>
    <s v="N/A"/>
    <s v="I (import)"/>
    <m/>
  </r>
  <r>
    <s v="Watermelons"/>
    <x v="1"/>
    <s v="No"/>
    <s v="N/A"/>
    <s v="SEEDLESS"/>
    <x v="336"/>
    <s v="MEXICO CROSSINGS THROUGH NOGALES ARIZONA"/>
    <n v="1122260"/>
    <s v="Truck"/>
    <m/>
    <m/>
    <n v="2024"/>
    <s v="N/A"/>
    <s v="I (import)"/>
    <m/>
  </r>
  <r>
    <s v="Watermelons"/>
    <x v="1"/>
    <s v="No"/>
    <s v="N/A"/>
    <s v="N/A"/>
    <x v="336"/>
    <s v="MEXICO CROSSINGS THROUGH OTAY MESA CALIFORNIA"/>
    <n v="31715"/>
    <s v="Truck"/>
    <m/>
    <m/>
    <n v="2024"/>
    <s v="N/A"/>
    <s v="I (import)"/>
    <m/>
  </r>
  <r>
    <s v="Watermelons"/>
    <x v="1"/>
    <s v="Yes"/>
    <s v="N/A"/>
    <s v="SEEDLESS"/>
    <x v="336"/>
    <s v="MEXICO CROSSINGS THROUGH OTAY MESA CALIFORNIA"/>
    <n v="17468"/>
    <s v="Truck"/>
    <m/>
    <m/>
    <n v="2024"/>
    <s v="N/A"/>
    <s v="I (import)"/>
    <m/>
  </r>
  <r>
    <s v="Watermelons"/>
    <x v="1"/>
    <s v="No"/>
    <s v="N/A"/>
    <s v="SEEDLESS"/>
    <x v="336"/>
    <s v="MEXICO CROSSINGS THROUGH OTAY MESA CALIFORNIA"/>
    <n v="2816"/>
    <s v="Truck"/>
    <m/>
    <m/>
    <n v="2024"/>
    <s v="N/A"/>
    <s v="I (import)"/>
    <m/>
  </r>
  <r>
    <s v="Watermelons"/>
    <x v="3"/>
    <s v="No"/>
    <s v="N/A"/>
    <s v="RED FLESH SEEDLESS MINIATURE"/>
    <x v="336"/>
    <s v="MEXICO CROSSINGS THROUGH PHARR TEXAS"/>
    <n v="47164"/>
    <s v="Truck"/>
    <m/>
    <m/>
    <n v="2024"/>
    <s v="N/A"/>
    <s v="I (import)"/>
    <m/>
  </r>
  <r>
    <s v="Watermelons"/>
    <x v="1"/>
    <s v="No"/>
    <s v="N/A"/>
    <s v="SEEDLESS"/>
    <x v="336"/>
    <s v="MEXICO CROSSINGS THROUGH PHARR TEXAS"/>
    <n v="171083"/>
    <s v="Truck"/>
    <m/>
    <m/>
    <n v="2024"/>
    <s v="N/A"/>
    <s v="I (import)"/>
    <m/>
  </r>
  <r>
    <s v="Watermelons"/>
    <x v="1"/>
    <s v="No"/>
    <s v="N/A"/>
    <s v="N/A"/>
    <x v="336"/>
    <s v="MEXICO CROSSINGS THROUGH PROGRESO TEXAS"/>
    <n v="657195"/>
    <s v="Truck"/>
    <m/>
    <m/>
    <n v="2024"/>
    <s v="N/A"/>
    <s v="I (import)"/>
    <m/>
  </r>
  <r>
    <s v="Watermelons"/>
    <x v="1"/>
    <s v="No"/>
    <s v="N/A"/>
    <s v="SEEDLESS"/>
    <x v="336"/>
    <s v="MEXICO CROSSINGS THROUGH PROGRESO TEXAS"/>
    <n v="1105522"/>
    <s v="Truck"/>
    <m/>
    <m/>
    <n v="2024"/>
    <s v="N/A"/>
    <s v="I (import)"/>
    <m/>
  </r>
  <r>
    <s v="Watermelons"/>
    <x v="3"/>
    <s v="No"/>
    <s v="N/A"/>
    <s v="SEEDLESS"/>
    <x v="336"/>
    <s v="IMPORTS THROUGH HOUSTON TEXAS"/>
    <n v="380952"/>
    <s v="Boat"/>
    <m/>
    <m/>
    <n v="2024"/>
    <s v="N/A"/>
    <s v="I (import)"/>
    <m/>
  </r>
  <r>
    <s v="Watermelons"/>
    <x v="3"/>
    <s v="No"/>
    <s v="N/A"/>
    <s v="SEEDLESS"/>
    <x v="336"/>
    <s v="IMPORTS THROUGH LOS ANGELES-LONG BEACH CALIFORNIA"/>
    <n v="87463"/>
    <s v="Boat"/>
    <m/>
    <m/>
    <n v="2024"/>
    <s v="N/A"/>
    <s v="I (import)"/>
    <m/>
  </r>
  <r>
    <s v="Watermelons"/>
    <x v="3"/>
    <s v="No"/>
    <s v="N/A"/>
    <s v="N/A"/>
    <x v="336"/>
    <s v="IMPORTS THROUGH PORT CANAVERAL FLORIDA"/>
    <n v="554578"/>
    <s v="Boat"/>
    <m/>
    <m/>
    <n v="2024"/>
    <s v="N/A"/>
    <s v="I (import)"/>
    <m/>
  </r>
  <r>
    <s v="Watermelons"/>
    <x v="3"/>
    <s v="No"/>
    <s v="N/A"/>
    <s v="SEEDLESS"/>
    <x v="336"/>
    <s v="IMPORTS THROUGH PORT CANAVERAL FLORIDA"/>
    <n v="143000"/>
    <s v="Boat"/>
    <m/>
    <m/>
    <n v="2024"/>
    <s v="N/A"/>
    <s v="I (import)"/>
    <m/>
  </r>
  <r>
    <s v="Watermelons"/>
    <x v="0"/>
    <s v="No"/>
    <s v="N/A"/>
    <s v="N/A"/>
    <x v="336"/>
    <s v="IMPORTS THROUGH SAN JUAN PUERTO RICO"/>
    <n v="8980"/>
    <s v="Boat"/>
    <m/>
    <m/>
    <n v="2024"/>
    <s v="N/A"/>
    <s v="I (import)"/>
    <m/>
  </r>
  <r>
    <s v="Watermelons"/>
    <x v="3"/>
    <s v="No"/>
    <s v="N/A"/>
    <s v="N/A"/>
    <x v="336"/>
    <s v="IMPORTS THROUGH SOUTH FLORIDA/TAMPA"/>
    <n v="186971"/>
    <s v="Boat"/>
    <m/>
    <m/>
    <n v="2024"/>
    <s v="N/A"/>
    <s v="I (import)"/>
    <m/>
  </r>
  <r>
    <s v="Watermelons"/>
    <x v="4"/>
    <s v="No"/>
    <s v="N/A"/>
    <s v="N/A"/>
    <x v="336"/>
    <s v="IMPORTS THROUGH SOUTH FLORIDA/TAMPA"/>
    <n v="87482"/>
    <s v="Boat"/>
    <m/>
    <m/>
    <n v="2024"/>
    <s v="N/A"/>
    <s v="I (import)"/>
    <m/>
  </r>
  <r>
    <s v="Watermelons"/>
    <x v="1"/>
    <s v="No"/>
    <s v="N/A"/>
    <s v="N/A"/>
    <x v="337"/>
    <s v="MEXICO CROSSINGS THROUGH NOGALES ARIZONA"/>
    <n v="247863"/>
    <s v="Truck"/>
    <m/>
    <m/>
    <n v="2024"/>
    <s v="N/A"/>
    <s v="I (import)"/>
    <m/>
  </r>
  <r>
    <s v="Watermelons"/>
    <x v="1"/>
    <s v="Yes"/>
    <s v="N/A"/>
    <s v="RED FLESH SEEDLESS MINIATURE"/>
    <x v="337"/>
    <s v="MEXICO CROSSINGS THROUGH NOGALES ARIZONA"/>
    <n v="18700"/>
    <s v="Truck"/>
    <m/>
    <m/>
    <n v="2024"/>
    <s v="N/A"/>
    <s v="I (import)"/>
    <m/>
  </r>
  <r>
    <s v="Watermelons"/>
    <x v="1"/>
    <s v="No"/>
    <s v="N/A"/>
    <s v="RED FLESH SEEDLESS MINIATURE"/>
    <x v="337"/>
    <s v="MEXICO CROSSINGS THROUGH NOGALES ARIZONA"/>
    <n v="982854"/>
    <s v="Truck"/>
    <m/>
    <m/>
    <n v="2024"/>
    <s v="N/A"/>
    <s v="I (import)"/>
    <m/>
  </r>
  <r>
    <s v="Watermelons"/>
    <x v="1"/>
    <s v="Yes"/>
    <s v="N/A"/>
    <s v="SEEDLESS"/>
    <x v="337"/>
    <s v="MEXICO CROSSINGS THROUGH NOGALES ARIZONA"/>
    <n v="72270"/>
    <s v="Truck"/>
    <m/>
    <m/>
    <n v="2024"/>
    <s v="N/A"/>
    <s v="I (import)"/>
    <m/>
  </r>
  <r>
    <s v="Watermelons"/>
    <x v="1"/>
    <s v="No"/>
    <s v="N/A"/>
    <s v="SEEDLESS"/>
    <x v="337"/>
    <s v="MEXICO CROSSINGS THROUGH NOGALES ARIZONA"/>
    <n v="2671044"/>
    <s v="Truck"/>
    <m/>
    <m/>
    <n v="2024"/>
    <s v="N/A"/>
    <s v="I (import)"/>
    <m/>
  </r>
  <r>
    <s v="Watermelons"/>
    <x v="1"/>
    <s v="No"/>
    <s v="N/A"/>
    <s v="N/A"/>
    <x v="337"/>
    <s v="MEXICO CROSSINGS THROUGH OTAY MESA CALIFORNIA"/>
    <n v="4583"/>
    <s v="Truck"/>
    <m/>
    <m/>
    <n v="2024"/>
    <s v="N/A"/>
    <s v="I (import)"/>
    <m/>
  </r>
  <r>
    <s v="Watermelons"/>
    <x v="3"/>
    <s v="No"/>
    <s v="N/A"/>
    <s v="RED FLESH SEEDLESS MINIATURE"/>
    <x v="337"/>
    <s v="MEXICO CROSSINGS THROUGH PHARR TEXAS"/>
    <n v="141405"/>
    <s v="Truck"/>
    <m/>
    <m/>
    <n v="2024"/>
    <s v="N/A"/>
    <s v="I (import)"/>
    <m/>
  </r>
  <r>
    <s v="Watermelons"/>
    <x v="1"/>
    <s v="No"/>
    <s v="N/A"/>
    <s v="N/A"/>
    <x v="337"/>
    <s v="MEXICO CROSSINGS THROUGH PHARR TEXAS"/>
    <n v="578090"/>
    <s v="Truck"/>
    <m/>
    <m/>
    <n v="2024"/>
    <s v="N/A"/>
    <s v="I (import)"/>
    <m/>
  </r>
  <r>
    <s v="Watermelons"/>
    <x v="1"/>
    <s v="No"/>
    <s v="N/A"/>
    <s v="SEEDLESS"/>
    <x v="337"/>
    <s v="MEXICO CROSSINGS THROUGH PHARR TEXAS"/>
    <n v="221602"/>
    <s v="Truck"/>
    <m/>
    <m/>
    <n v="2024"/>
    <s v="N/A"/>
    <s v="I (import)"/>
    <m/>
  </r>
  <r>
    <s v="Watermelons"/>
    <x v="1"/>
    <s v="No"/>
    <s v="N/A"/>
    <s v="N/A"/>
    <x v="337"/>
    <s v="MEXICO CROSSINGS THROUGH PROGRESO TEXAS"/>
    <n v="3371348"/>
    <s v="Truck"/>
    <m/>
    <m/>
    <n v="2024"/>
    <s v="N/A"/>
    <s v="I (import)"/>
    <m/>
  </r>
  <r>
    <s v="Watermelons"/>
    <x v="1"/>
    <s v="No"/>
    <s v="N/A"/>
    <s v="SEEDLESS"/>
    <x v="337"/>
    <s v="MEXICO CROSSINGS THROUGH PROGRESO TEXAS"/>
    <n v="156772"/>
    <s v="Truck"/>
    <m/>
    <m/>
    <n v="2024"/>
    <s v="N/A"/>
    <s v="I (import)"/>
    <m/>
  </r>
  <r>
    <s v="Watermelons"/>
    <x v="3"/>
    <s v="No"/>
    <s v="N/A"/>
    <s v="SEEDLESS"/>
    <x v="337"/>
    <s v="IMPORTS THROUGH FREEPORT TEXAS"/>
    <n v="292191"/>
    <s v="Boat"/>
    <m/>
    <m/>
    <n v="2024"/>
    <s v="N/A"/>
    <s v="I (import)"/>
    <m/>
  </r>
  <r>
    <s v="Watermelons"/>
    <x v="3"/>
    <s v="No"/>
    <s v="N/A"/>
    <s v="SEEDLESS"/>
    <x v="337"/>
    <s v="IMPORTS THROUGH LOS ANGELES-LONG BEACH CALIFORNIA"/>
    <n v="340560"/>
    <s v="Boat"/>
    <m/>
    <m/>
    <n v="2024"/>
    <s v="N/A"/>
    <s v="I (import)"/>
    <m/>
  </r>
  <r>
    <s v="Watermelons"/>
    <x v="3"/>
    <s v="No"/>
    <s v="N/A"/>
    <s v="SEEDLESS"/>
    <x v="337"/>
    <s v="IMPORTS THROUGH PORT CANAVERAL FLORIDA"/>
    <n v="1031184"/>
    <s v="Boat"/>
    <m/>
    <m/>
    <n v="2024"/>
    <s v="N/A"/>
    <s v="I (import)"/>
    <m/>
  </r>
  <r>
    <s v="Watermelons"/>
    <x v="0"/>
    <s v="No"/>
    <s v="N/A"/>
    <s v="N/A"/>
    <x v="337"/>
    <s v="IMPORTS THROUGH SAN JUAN PUERTO RICO"/>
    <n v="34254"/>
    <s v="Boat"/>
    <m/>
    <m/>
    <n v="2024"/>
    <s v="N/A"/>
    <s v="I (import)"/>
    <m/>
  </r>
  <r>
    <s v="Watermelons"/>
    <x v="4"/>
    <s v="No"/>
    <s v="N/A"/>
    <s v="SEEDLESS"/>
    <x v="337"/>
    <s v="IMPORTS THROUGH SOUTH FLORIDA/TAMPA"/>
    <n v="42315"/>
    <s v="Boat"/>
    <m/>
    <m/>
    <n v="2024"/>
    <s v="N/A"/>
    <s v="I (import)"/>
    <m/>
  </r>
  <r>
    <s v="Watermelons"/>
    <x v="1"/>
    <s v="No"/>
    <s v="N/A"/>
    <s v="N/A"/>
    <x v="338"/>
    <s v="MEXICO CROSSINGS THROUGH NOGALES ARIZONA"/>
    <n v="307492"/>
    <s v="Truck"/>
    <m/>
    <m/>
    <n v="2024"/>
    <s v="N/A"/>
    <s v="I (import)"/>
    <m/>
  </r>
  <r>
    <s v="Watermelons"/>
    <x v="1"/>
    <s v="Yes"/>
    <s v="N/A"/>
    <s v="RED FLESH SEEDLESS MINIATURE"/>
    <x v="338"/>
    <s v="MEXICO CROSSINGS THROUGH NOGALES ARIZONA"/>
    <n v="16830"/>
    <s v="Truck"/>
    <m/>
    <m/>
    <n v="2024"/>
    <s v="N/A"/>
    <s v="I (import)"/>
    <m/>
  </r>
  <r>
    <s v="Watermelons"/>
    <x v="1"/>
    <s v="No"/>
    <s v="N/A"/>
    <s v="RED FLESH SEEDLESS MINIATURE"/>
    <x v="338"/>
    <s v="MEXICO CROSSINGS THROUGH NOGALES ARIZONA"/>
    <n v="519886"/>
    <s v="Truck"/>
    <m/>
    <m/>
    <n v="2024"/>
    <s v="N/A"/>
    <s v="I (import)"/>
    <m/>
  </r>
  <r>
    <s v="Watermelons"/>
    <x v="1"/>
    <s v="Yes"/>
    <s v="N/A"/>
    <s v="SEEDLESS"/>
    <x v="338"/>
    <s v="MEXICO CROSSINGS THROUGH NOGALES ARIZONA"/>
    <n v="34100"/>
    <s v="Truck"/>
    <m/>
    <m/>
    <n v="2024"/>
    <s v="N/A"/>
    <s v="I (import)"/>
    <m/>
  </r>
  <r>
    <s v="Watermelons"/>
    <x v="1"/>
    <s v="No"/>
    <s v="N/A"/>
    <s v="SEEDLESS"/>
    <x v="338"/>
    <s v="MEXICO CROSSINGS THROUGH NOGALES ARIZONA"/>
    <n v="1216835"/>
    <s v="Truck"/>
    <m/>
    <m/>
    <n v="2024"/>
    <s v="N/A"/>
    <s v="I (import)"/>
    <m/>
  </r>
  <r>
    <s v="Watermelons"/>
    <x v="1"/>
    <s v="No"/>
    <s v="N/A"/>
    <s v="N/A"/>
    <x v="338"/>
    <s v="MEXICO CROSSINGS THROUGH OTAY MESA CALIFORNIA"/>
    <n v="175203"/>
    <s v="Truck"/>
    <m/>
    <m/>
    <n v="2024"/>
    <s v="N/A"/>
    <s v="I (import)"/>
    <m/>
  </r>
  <r>
    <s v="Watermelons"/>
    <x v="1"/>
    <s v="Yes"/>
    <s v="N/A"/>
    <s v="SEEDLESS"/>
    <x v="338"/>
    <s v="MEXICO CROSSINGS THROUGH OTAY MESA CALIFORNIA"/>
    <n v="1478"/>
    <s v="Truck"/>
    <m/>
    <m/>
    <n v="2024"/>
    <s v="N/A"/>
    <s v="I (import)"/>
    <m/>
  </r>
  <r>
    <s v="Watermelons"/>
    <x v="1"/>
    <s v="No"/>
    <s v="N/A"/>
    <s v="N/A"/>
    <x v="338"/>
    <s v="MEXICO CROSSINGS THROUGH PHARR TEXAS"/>
    <n v="166639"/>
    <s v="Truck"/>
    <m/>
    <m/>
    <n v="2024"/>
    <s v="N/A"/>
    <s v="I (import)"/>
    <m/>
  </r>
  <r>
    <s v="Watermelons"/>
    <x v="1"/>
    <s v="No"/>
    <s v="N/A"/>
    <s v="SEEDLESS"/>
    <x v="338"/>
    <s v="MEXICO CROSSINGS THROUGH PHARR TEXAS"/>
    <n v="284328"/>
    <s v="Truck"/>
    <m/>
    <m/>
    <n v="2024"/>
    <s v="N/A"/>
    <s v="I (import)"/>
    <m/>
  </r>
  <r>
    <s v="Watermelons"/>
    <x v="1"/>
    <s v="No"/>
    <s v="N/A"/>
    <s v="N/A"/>
    <x v="338"/>
    <s v="MEXICO CROSSINGS THROUGH PROGRESO TEXAS"/>
    <n v="311234"/>
    <s v="Truck"/>
    <m/>
    <m/>
    <n v="2024"/>
    <s v="N/A"/>
    <s v="I (import)"/>
    <m/>
  </r>
  <r>
    <s v="Watermelons"/>
    <x v="1"/>
    <s v="No"/>
    <s v="N/A"/>
    <s v="SEEDLESS"/>
    <x v="338"/>
    <s v="MEXICO CROSSINGS THROUGH PROGRESO TEXAS"/>
    <n v="1296856"/>
    <s v="Truck"/>
    <m/>
    <m/>
    <n v="2024"/>
    <s v="N/A"/>
    <s v="I (import)"/>
    <m/>
  </r>
  <r>
    <s v="Watermelons"/>
    <x v="3"/>
    <s v="No"/>
    <s v="N/A"/>
    <s v="RED FLESH SEEDLESS MINIATURE"/>
    <x v="338"/>
    <s v="IMPORTS THROUGH LOS ANGELES-LONG BEACH CALIFORNIA"/>
    <n v="39184"/>
    <s v="Boat"/>
    <m/>
    <m/>
    <n v="2024"/>
    <s v="N/A"/>
    <s v="I (import)"/>
    <m/>
  </r>
  <r>
    <s v="Watermelons"/>
    <x v="3"/>
    <s v="No"/>
    <s v="N/A"/>
    <s v="SEEDLESS"/>
    <x v="338"/>
    <s v="IMPORTS THROUGH LOS ANGELES-LONG BEACH CALIFORNIA"/>
    <n v="225324"/>
    <s v="Boat"/>
    <m/>
    <m/>
    <n v="2024"/>
    <s v="N/A"/>
    <s v="I (import)"/>
    <m/>
  </r>
  <r>
    <s v="Watermelons"/>
    <x v="3"/>
    <s v="No"/>
    <s v="N/A"/>
    <s v="SEEDLESS"/>
    <x v="338"/>
    <s v="IMPORTS THROUGH PHILADELPHIA-CAMDEN PENNSYLVANIA-NEW JERSEY"/>
    <n v="285120"/>
    <s v="Boat"/>
    <m/>
    <m/>
    <n v="2024"/>
    <s v="N/A"/>
    <s v="I (import)"/>
    <m/>
  </r>
  <r>
    <s v="Watermelons"/>
    <x v="3"/>
    <s v="No"/>
    <s v="N/A"/>
    <s v="N/A"/>
    <x v="338"/>
    <s v="IMPORTS THROUGH PORT CANAVERAL FLORIDA"/>
    <n v="262198"/>
    <s v="Boat"/>
    <m/>
    <m/>
    <n v="2024"/>
    <s v="N/A"/>
    <s v="I (import)"/>
    <m/>
  </r>
  <r>
    <s v="Watermelons"/>
    <x v="3"/>
    <s v="No"/>
    <s v="N/A"/>
    <s v="RED FLESH SEEDLESS MINIATURE"/>
    <x v="338"/>
    <s v="IMPORTS THROUGH PORT CANAVERAL FLORIDA"/>
    <n v="643500"/>
    <s v="Boat"/>
    <m/>
    <m/>
    <n v="2024"/>
    <s v="N/A"/>
    <s v="I (import)"/>
    <m/>
  </r>
  <r>
    <s v="Watermelons"/>
    <x v="3"/>
    <s v="No"/>
    <s v="N/A"/>
    <s v="SEEDLESS"/>
    <x v="338"/>
    <s v="IMPORTS THROUGH PORT CANAVERAL FLORIDA"/>
    <n v="3384278"/>
    <s v="Boat"/>
    <m/>
    <m/>
    <n v="2024"/>
    <s v="N/A"/>
    <s v="I (import)"/>
    <m/>
  </r>
  <r>
    <s v="Watermelons"/>
    <x v="4"/>
    <s v="No"/>
    <s v="N/A"/>
    <s v="RED FLESH SEEDLESS MINIATURE"/>
    <x v="338"/>
    <s v="IMPORTS THROUGH PORT CANAVERAL FLORIDA"/>
    <n v="1894750"/>
    <s v="Boat"/>
    <m/>
    <m/>
    <n v="2024"/>
    <s v="N/A"/>
    <s v="I (import)"/>
    <m/>
  </r>
  <r>
    <s v="Watermelons"/>
    <x v="4"/>
    <s v="No"/>
    <s v="N/A"/>
    <s v="SEEDLESS"/>
    <x v="338"/>
    <s v="IMPORTS THROUGH PORT CANAVERAL FLORIDA"/>
    <n v="1573000"/>
    <s v="Boat"/>
    <m/>
    <m/>
    <n v="2024"/>
    <s v="N/A"/>
    <s v="I (import)"/>
    <m/>
  </r>
  <r>
    <s v="Watermelons"/>
    <x v="3"/>
    <s v="No"/>
    <s v="N/A"/>
    <s v="N/A"/>
    <x v="338"/>
    <s v="IMPORTS THROUGH SOUTH FLORIDA/TAMPA"/>
    <n v="439307"/>
    <s v="Boat"/>
    <m/>
    <m/>
    <n v="2024"/>
    <s v="N/A"/>
    <s v="I (import)"/>
    <m/>
  </r>
  <r>
    <s v="Watermelons"/>
    <x v="3"/>
    <s v="No"/>
    <s v="N/A"/>
    <s v="SEEDLESS"/>
    <x v="338"/>
    <s v="IMPORTS THROUGH SOUTH FLORIDA/TAMPA"/>
    <n v="3687818"/>
    <s v="Boat"/>
    <m/>
    <m/>
    <n v="2024"/>
    <s v="N/A"/>
    <s v="I (import)"/>
    <m/>
  </r>
  <r>
    <s v="Watermelons"/>
    <x v="4"/>
    <s v="No"/>
    <s v="N/A"/>
    <s v="N/A"/>
    <x v="338"/>
    <s v="IMPORTS THROUGH SOUTH FLORIDA/TAMPA"/>
    <n v="4191"/>
    <s v="Boat"/>
    <m/>
    <m/>
    <n v="2024"/>
    <s v="N/A"/>
    <s v="I (import)"/>
    <m/>
  </r>
  <r>
    <s v="Watermelons"/>
    <x v="4"/>
    <s v="No"/>
    <s v="N/A"/>
    <s v="SEEDLESS"/>
    <x v="338"/>
    <s v="IMPORTS THROUGH SOUTH FLORIDA/TAMPA"/>
    <n v="38280"/>
    <s v="Boat"/>
    <m/>
    <m/>
    <n v="2024"/>
    <s v="N/A"/>
    <s v="I (import)"/>
    <m/>
  </r>
  <r>
    <s v="Watermelons"/>
    <x v="7"/>
    <s v="No"/>
    <s v="N/A"/>
    <s v="SEEDLESS"/>
    <x v="338"/>
    <s v="IMPORTS THROUGH SOUTH FLORIDA/TAMPA"/>
    <n v="88077"/>
    <s v="Boat"/>
    <m/>
    <m/>
    <n v="2024"/>
    <s v="N/A"/>
    <s v="I (import)"/>
    <m/>
  </r>
  <r>
    <s v="Watermelons"/>
    <x v="1"/>
    <s v="No"/>
    <s v="N/A"/>
    <s v="N/A"/>
    <x v="339"/>
    <s v="MEXICO CROSSINGS THROUGH NOGALES ARIZONA"/>
    <n v="1429606"/>
    <s v="Truck"/>
    <m/>
    <m/>
    <n v="2024"/>
    <s v="N/A"/>
    <s v="I (import)"/>
    <m/>
  </r>
  <r>
    <s v="Watermelons"/>
    <x v="1"/>
    <s v="Yes"/>
    <s v="N/A"/>
    <s v="RED FLESH SEEDLESS MINIATURE"/>
    <x v="339"/>
    <s v="MEXICO CROSSINGS THROUGH NOGALES ARIZONA"/>
    <n v="24310"/>
    <s v="Truck"/>
    <m/>
    <m/>
    <n v="2024"/>
    <s v="N/A"/>
    <s v="I (import)"/>
    <m/>
  </r>
  <r>
    <s v="Watermelons"/>
    <x v="1"/>
    <s v="No"/>
    <s v="N/A"/>
    <s v="RED FLESH SEEDLESS MINIATURE"/>
    <x v="339"/>
    <s v="MEXICO CROSSINGS THROUGH NOGALES ARIZONA"/>
    <n v="1332388"/>
    <s v="Truck"/>
    <m/>
    <m/>
    <n v="2024"/>
    <s v="N/A"/>
    <s v="I (import)"/>
    <m/>
  </r>
  <r>
    <s v="Watermelons"/>
    <x v="1"/>
    <s v="Yes"/>
    <s v="N/A"/>
    <s v="SEEDLESS"/>
    <x v="339"/>
    <s v="MEXICO CROSSINGS THROUGH NOGALES ARIZONA"/>
    <n v="103290"/>
    <s v="Truck"/>
    <m/>
    <m/>
    <n v="2024"/>
    <s v="N/A"/>
    <s v="I (import)"/>
    <m/>
  </r>
  <r>
    <s v="Watermelons"/>
    <x v="1"/>
    <s v="No"/>
    <s v="N/A"/>
    <s v="SEEDLESS"/>
    <x v="339"/>
    <s v="MEXICO CROSSINGS THROUGH NOGALES ARIZONA"/>
    <n v="1662954"/>
    <s v="Truck"/>
    <m/>
    <m/>
    <n v="2024"/>
    <s v="N/A"/>
    <s v="I (import)"/>
    <m/>
  </r>
  <r>
    <s v="Watermelons"/>
    <x v="1"/>
    <s v="No"/>
    <s v="N/A"/>
    <s v="N/A"/>
    <x v="339"/>
    <s v="MEXICO CROSSINGS THROUGH OTAY MESA CALIFORNIA"/>
    <n v="11636"/>
    <s v="Truck"/>
    <m/>
    <m/>
    <n v="2024"/>
    <s v="N/A"/>
    <s v="I (import)"/>
    <m/>
  </r>
  <r>
    <s v="Watermelons"/>
    <x v="1"/>
    <s v="No"/>
    <s v="N/A"/>
    <s v="SEEDLESS"/>
    <x v="339"/>
    <s v="MEXICO CROSSINGS THROUGH OTAY MESA CALIFORNIA"/>
    <n v="34417"/>
    <s v="Truck"/>
    <m/>
    <m/>
    <n v="2024"/>
    <s v="N/A"/>
    <s v="I (import)"/>
    <m/>
  </r>
  <r>
    <s v="Watermelons"/>
    <x v="3"/>
    <s v="No"/>
    <s v="N/A"/>
    <s v="RED FLESH SEEDLESS MINIATURE"/>
    <x v="339"/>
    <s v="MEXICO CROSSINGS THROUGH PHARR TEXAS"/>
    <n v="47135"/>
    <s v="Truck"/>
    <m/>
    <m/>
    <n v="2024"/>
    <s v="N/A"/>
    <s v="I (import)"/>
    <m/>
  </r>
  <r>
    <s v="Watermelons"/>
    <x v="1"/>
    <s v="No"/>
    <s v="N/A"/>
    <s v="N/A"/>
    <x v="339"/>
    <s v="MEXICO CROSSINGS THROUGH PHARR TEXAS"/>
    <n v="166283"/>
    <s v="Truck"/>
    <m/>
    <m/>
    <n v="2024"/>
    <s v="N/A"/>
    <s v="I (import)"/>
    <m/>
  </r>
  <r>
    <s v="Watermelons"/>
    <x v="1"/>
    <s v="No"/>
    <s v="N/A"/>
    <s v="SEEDLESS"/>
    <x v="339"/>
    <s v="MEXICO CROSSINGS THROUGH PHARR TEXAS"/>
    <n v="912606"/>
    <s v="Truck"/>
    <m/>
    <m/>
    <n v="2024"/>
    <s v="N/A"/>
    <s v="I (import)"/>
    <m/>
  </r>
  <r>
    <s v="Watermelons"/>
    <x v="1"/>
    <s v="No"/>
    <s v="N/A"/>
    <s v="N/A"/>
    <x v="339"/>
    <s v="MEXICO CROSSINGS THROUGH PROGRESO TEXAS"/>
    <n v="2573261"/>
    <s v="Truck"/>
    <m/>
    <m/>
    <n v="2024"/>
    <s v="N/A"/>
    <s v="I (import)"/>
    <m/>
  </r>
  <r>
    <s v="Watermelons"/>
    <x v="1"/>
    <s v="No"/>
    <s v="N/A"/>
    <s v="SEEDLESS"/>
    <x v="339"/>
    <s v="MEXICO CROSSINGS THROUGH PROGRESO TEXAS"/>
    <n v="153967"/>
    <s v="Truck"/>
    <m/>
    <m/>
    <n v="2024"/>
    <s v="N/A"/>
    <s v="I (import)"/>
    <m/>
  </r>
  <r>
    <s v="Watermelons"/>
    <x v="3"/>
    <s v="No"/>
    <s v="N/A"/>
    <s v="N/A"/>
    <x v="339"/>
    <s v="IMPORTS THROUGH PHILADELPHIA-CAMDEN PENNSYLVANIA-NEW JERSEY"/>
    <n v="557911"/>
    <s v="Boat"/>
    <m/>
    <m/>
    <n v="2024"/>
    <s v="N/A"/>
    <s v="I (import)"/>
    <m/>
  </r>
  <r>
    <s v="Watermelons"/>
    <x v="7"/>
    <s v="No"/>
    <s v="N/A"/>
    <s v="N/A"/>
    <x v="339"/>
    <s v="IMPORTS THROUGH PHILADELPHIA-CAMDEN PENNSYLVANIA-NEW JERSEY"/>
    <n v="330389"/>
    <s v="Boat"/>
    <m/>
    <m/>
    <n v="2024"/>
    <s v="N/A"/>
    <s v="I (import)"/>
    <m/>
  </r>
  <r>
    <s v="Watermelons"/>
    <x v="3"/>
    <s v="No"/>
    <s v="N/A"/>
    <s v="N/A"/>
    <x v="339"/>
    <s v="IMPORTS THROUGH PORT CANAVERAL FLORIDA"/>
    <n v="446096"/>
    <s v="Boat"/>
    <m/>
    <m/>
    <n v="2024"/>
    <s v="N/A"/>
    <s v="I (import)"/>
    <m/>
  </r>
  <r>
    <s v="Watermelons"/>
    <x v="0"/>
    <s v="No"/>
    <s v="N/A"/>
    <s v="N/A"/>
    <x v="339"/>
    <s v="IMPORTS THROUGH SAN JUAN PUERTO RICO"/>
    <n v="35132"/>
    <s v="Boat"/>
    <m/>
    <m/>
    <n v="2024"/>
    <s v="N/A"/>
    <s v="I (import)"/>
    <m/>
  </r>
  <r>
    <s v="Watermelons"/>
    <x v="3"/>
    <s v="No"/>
    <s v="N/A"/>
    <s v="N/A"/>
    <x v="339"/>
    <s v="IMPORTS THROUGH SOUTH FLORIDA/TAMPA"/>
    <n v="899052"/>
    <s v="Boat"/>
    <m/>
    <m/>
    <n v="2024"/>
    <s v="N/A"/>
    <s v="I (import)"/>
    <m/>
  </r>
  <r>
    <s v="Watermelons"/>
    <x v="3"/>
    <s v="No"/>
    <s v="N/A"/>
    <s v="SEEDLESS"/>
    <x v="339"/>
    <s v="IMPORTS THROUGH SOUTH FLORIDA/TAMPA"/>
    <n v="1585082"/>
    <s v="Boat"/>
    <m/>
    <m/>
    <n v="2024"/>
    <s v="N/A"/>
    <s v="I (import)"/>
    <m/>
  </r>
  <r>
    <s v="Watermelons"/>
    <x v="7"/>
    <s v="No"/>
    <s v="N/A"/>
    <s v="SEEDLESS"/>
    <x v="339"/>
    <s v="IMPORTS THROUGH SOUTH FLORIDA/TAMPA"/>
    <n v="87318"/>
    <s v="Boat"/>
    <m/>
    <m/>
    <n v="2024"/>
    <s v="N/A"/>
    <s v="I (import)"/>
    <m/>
  </r>
  <r>
    <s v="Watermelons"/>
    <x v="3"/>
    <s v="No"/>
    <s v="N/A"/>
    <s v="SEEDLESS"/>
    <x v="339"/>
    <s v="IMPORTS THROUGH WILMINGTON DELAWARE"/>
    <n v="440000"/>
    <s v="Boat"/>
    <m/>
    <m/>
    <n v="2024"/>
    <s v="N/A"/>
    <s v="I (import)"/>
    <m/>
  </r>
  <r>
    <s v="Watermelons"/>
    <x v="4"/>
    <s v="No"/>
    <s v="N/A"/>
    <s v="SEEDLESS"/>
    <x v="339"/>
    <s v="IMPORTS THROUGH WILMINGTON DELAWARE"/>
    <n v="9750"/>
    <s v="Boat"/>
    <m/>
    <m/>
    <n v="2024"/>
    <s v="N/A"/>
    <s v="I (import)"/>
    <m/>
  </r>
  <r>
    <s v="Watermelons"/>
    <x v="7"/>
    <s v="No"/>
    <s v="N/A"/>
    <s v="SEEDLESS"/>
    <x v="339"/>
    <s v="IMPORTS THROUGH TAMPA AIRPORT FLORIDA"/>
    <n v="87166"/>
    <s v="Boat"/>
    <m/>
    <m/>
    <n v="2024"/>
    <s v="N/A"/>
    <s v="I (import)"/>
    <m/>
  </r>
  <r>
    <s v="Watermelons"/>
    <x v="3"/>
    <s v="No"/>
    <s v="N/A"/>
    <s v="SEEDLESS"/>
    <x v="340"/>
    <s v="IMPORTS THROUGH HOUSTON TEXAS"/>
    <n v="126522"/>
    <s v="Boat"/>
    <m/>
    <m/>
    <n v="2024"/>
    <s v="N/A"/>
    <s v="I (import)"/>
    <m/>
  </r>
  <r>
    <s v="Watermelons"/>
    <x v="3"/>
    <s v="No"/>
    <s v="N/A"/>
    <s v="SEEDLESS"/>
    <x v="340"/>
    <s v="IMPORTS THROUGH LOS ANGELES-LONG BEACH CALIFORNIA"/>
    <n v="424948"/>
    <s v="Boat"/>
    <m/>
    <m/>
    <n v="2024"/>
    <s v="N/A"/>
    <s v="I (import)"/>
    <m/>
  </r>
  <r>
    <s v="Watermelons"/>
    <x v="3"/>
    <s v="No"/>
    <s v="N/A"/>
    <s v="SEEDLESS"/>
    <x v="340"/>
    <s v="IMPORTS THROUGH PHILADELPHIA-CAMDEN PENNSYLVANIA-NEW JERSEY"/>
    <n v="73656"/>
    <s v="Boat"/>
    <m/>
    <m/>
    <n v="2024"/>
    <s v="N/A"/>
    <s v="I (import)"/>
    <m/>
  </r>
  <r>
    <s v="Watermelons"/>
    <x v="0"/>
    <s v="No"/>
    <s v="N/A"/>
    <s v="N/A"/>
    <x v="340"/>
    <s v="IMPORTS THROUGH SAN JUAN PUERTO RICO"/>
    <n v="13279"/>
    <s v="Boat"/>
    <m/>
    <m/>
    <n v="2024"/>
    <s v="N/A"/>
    <s v="I (import)"/>
    <m/>
  </r>
  <r>
    <s v="Watermelons"/>
    <x v="3"/>
    <s v="No"/>
    <s v="N/A"/>
    <s v="N/A"/>
    <x v="340"/>
    <s v="IMPORTS THROUGH SOUTH FLORIDA/TAMPA"/>
    <n v="84436"/>
    <s v="Boat"/>
    <m/>
    <m/>
    <n v="2024"/>
    <s v="N/A"/>
    <s v="I (import)"/>
    <m/>
  </r>
  <r>
    <s v="Watermelons"/>
    <x v="7"/>
    <s v="No"/>
    <s v="N/A"/>
    <s v="SEEDLESS"/>
    <x v="340"/>
    <s v="IMPORTS THROUGH SOUTH FLORIDA/TAMPA"/>
    <n v="176092"/>
    <s v="Boat"/>
    <m/>
    <m/>
    <n v="2024"/>
    <s v="N/A"/>
    <s v="I (import)"/>
    <m/>
  </r>
  <r>
    <s v="Watermelons"/>
    <x v="1"/>
    <s v="No"/>
    <s v="N/A"/>
    <s v="N/A"/>
    <x v="340"/>
    <s v="MEXICO CROSSINGS THROUGH NOGALES ARIZONA"/>
    <n v="386833"/>
    <s v="Truck"/>
    <m/>
    <m/>
    <n v="2024"/>
    <s v="N/A"/>
    <s v="I (import)"/>
    <m/>
  </r>
  <r>
    <s v="Watermelons"/>
    <x v="1"/>
    <s v="No"/>
    <s v="N/A"/>
    <s v="RED FLESH SEEDLESS MINIATURE"/>
    <x v="340"/>
    <s v="MEXICO CROSSINGS THROUGH NOGALES ARIZONA"/>
    <n v="500892"/>
    <s v="Truck"/>
    <m/>
    <m/>
    <n v="2024"/>
    <s v="N/A"/>
    <s v="I (import)"/>
    <m/>
  </r>
  <r>
    <s v="Watermelons"/>
    <x v="1"/>
    <s v="Yes"/>
    <s v="N/A"/>
    <s v="SEEDLESS"/>
    <x v="340"/>
    <s v="MEXICO CROSSINGS THROUGH NOGALES ARIZONA"/>
    <n v="40174"/>
    <s v="Truck"/>
    <m/>
    <m/>
    <n v="2024"/>
    <s v="N/A"/>
    <s v="I (import)"/>
    <m/>
  </r>
  <r>
    <s v="Watermelons"/>
    <x v="1"/>
    <s v="No"/>
    <s v="N/A"/>
    <s v="SEEDLESS"/>
    <x v="340"/>
    <s v="MEXICO CROSSINGS THROUGH NOGALES ARIZONA"/>
    <n v="896064"/>
    <s v="Truck"/>
    <m/>
    <m/>
    <n v="2024"/>
    <s v="N/A"/>
    <s v="I (import)"/>
    <m/>
  </r>
  <r>
    <s v="Watermelons"/>
    <x v="1"/>
    <s v="No"/>
    <s v="N/A"/>
    <s v="N/A"/>
    <x v="340"/>
    <s v="MEXICO CROSSINGS THROUGH OTAY MESA CALIFORNIA"/>
    <n v="24385"/>
    <s v="Truck"/>
    <m/>
    <m/>
    <n v="2024"/>
    <s v="N/A"/>
    <s v="I (import)"/>
    <m/>
  </r>
  <r>
    <s v="Watermelons"/>
    <x v="3"/>
    <s v="No"/>
    <s v="N/A"/>
    <s v="RED FLESH SEEDLESS MINIATURE"/>
    <x v="340"/>
    <s v="MEXICO CROSSINGS THROUGH PHARR TEXAS"/>
    <n v="47135"/>
    <s v="Truck"/>
    <m/>
    <m/>
    <n v="2024"/>
    <s v="N/A"/>
    <s v="I (import)"/>
    <m/>
  </r>
  <r>
    <s v="Watermelons"/>
    <x v="1"/>
    <s v="No"/>
    <s v="N/A"/>
    <s v="N/A"/>
    <x v="340"/>
    <s v="MEXICO CROSSINGS THROUGH PHARR TEXAS"/>
    <n v="77440"/>
    <s v="Truck"/>
    <m/>
    <m/>
    <n v="2024"/>
    <s v="N/A"/>
    <s v="I (import)"/>
    <m/>
  </r>
  <r>
    <s v="Watermelons"/>
    <x v="1"/>
    <s v="No"/>
    <s v="N/A"/>
    <s v="SEEDLESS"/>
    <x v="340"/>
    <s v="MEXICO CROSSINGS THROUGH PHARR TEXAS"/>
    <n v="134482"/>
    <s v="Truck"/>
    <m/>
    <m/>
    <n v="2024"/>
    <s v="N/A"/>
    <s v="I (import)"/>
    <m/>
  </r>
  <r>
    <s v="Watermelons"/>
    <x v="1"/>
    <s v="No"/>
    <s v="N/A"/>
    <s v="N/A"/>
    <x v="340"/>
    <s v="MEXICO CROSSINGS THROUGH PROGRESO TEXAS"/>
    <n v="608276"/>
    <s v="Truck"/>
    <m/>
    <m/>
    <n v="2024"/>
    <s v="N/A"/>
    <s v="I (import)"/>
    <m/>
  </r>
  <r>
    <s v="Watermelons"/>
    <x v="1"/>
    <s v="No"/>
    <s v="N/A"/>
    <s v="RED FLESH SEEDLESS MINIATURE"/>
    <x v="341"/>
    <s v="MEXICO CROSSINGS THROUGH NOGALES ARIZONA"/>
    <n v="111197"/>
    <s v="Truck"/>
    <m/>
    <m/>
    <n v="2024"/>
    <s v="N/A"/>
    <s v="I (import)"/>
    <m/>
  </r>
  <r>
    <s v="Watermelons"/>
    <x v="1"/>
    <s v="No"/>
    <s v="N/A"/>
    <s v="RED FLESH SEEDLESS TYPE"/>
    <x v="341"/>
    <s v="MEXICO CROSSINGS THROUGH NOGALES ARIZONA"/>
    <n v="42108"/>
    <s v="Truck"/>
    <m/>
    <m/>
    <n v="2024"/>
    <s v="N/A"/>
    <s v="I (import)"/>
    <m/>
  </r>
  <r>
    <s v="Watermelons"/>
    <x v="3"/>
    <s v="No"/>
    <s v="N/A"/>
    <s v="SEEDLESS"/>
    <x v="342"/>
    <s v="IMPORTS THROUGH FREEPORT TEXAS"/>
    <n v="345446"/>
    <s v="Boat"/>
    <m/>
    <m/>
    <n v="2024"/>
    <s v="N/A"/>
    <s v="I (import)"/>
    <m/>
  </r>
  <r>
    <s v="Watermelons"/>
    <x v="3"/>
    <s v="No"/>
    <s v="N/A"/>
    <s v="SEEDLESS"/>
    <x v="342"/>
    <s v="IMPORTS THROUGH PHILADELPHIA-CAMDEN PENNSYLVANIA-NEW JERSEY"/>
    <n v="37066"/>
    <s v="Boat"/>
    <m/>
    <m/>
    <n v="2024"/>
    <s v="N/A"/>
    <s v="I (import)"/>
    <m/>
  </r>
  <r>
    <s v="Watermelons"/>
    <x v="3"/>
    <s v="No"/>
    <s v="N/A"/>
    <s v="SEEDLESS"/>
    <x v="342"/>
    <s v="IMPORTS THROUGH PORT CANAVERAL FLORIDA"/>
    <n v="1215324"/>
    <s v="Boat"/>
    <m/>
    <m/>
    <n v="2024"/>
    <s v="N/A"/>
    <s v="I (import)"/>
    <m/>
  </r>
  <r>
    <s v="Watermelons"/>
    <x v="0"/>
    <s v="No"/>
    <s v="N/A"/>
    <s v="N/A"/>
    <x v="342"/>
    <s v="IMPORTS THROUGH SAN JUAN PUERTO RICO"/>
    <n v="63776"/>
    <s v="Boat"/>
    <m/>
    <m/>
    <n v="2024"/>
    <s v="N/A"/>
    <s v="I (import)"/>
    <m/>
  </r>
  <r>
    <s v="Watermelons"/>
    <x v="3"/>
    <s v="No"/>
    <s v="N/A"/>
    <s v="SEEDLESS"/>
    <x v="342"/>
    <s v="IMPORTS THROUGH SOUTH FLORIDA/TAMPA"/>
    <n v="298716"/>
    <s v="Boat"/>
    <m/>
    <m/>
    <n v="2024"/>
    <s v="N/A"/>
    <s v="I (import)"/>
    <m/>
  </r>
  <r>
    <s v="Watermelons"/>
    <x v="4"/>
    <s v="No"/>
    <s v="N/A"/>
    <s v="N/A"/>
    <x v="342"/>
    <s v="IMPORTS THROUGH SOUTH FLORIDA/TAMPA"/>
    <n v="43170"/>
    <s v="Boat"/>
    <m/>
    <m/>
    <n v="2024"/>
    <s v="N/A"/>
    <s v="I (import)"/>
    <m/>
  </r>
  <r>
    <s v="Watermelons"/>
    <x v="0"/>
    <s v="No"/>
    <s v="N/A"/>
    <s v="N/A"/>
    <x v="342"/>
    <s v="IMPORTS THROUGH MIAMI AIRPORT FLORIDA"/>
    <n v="99"/>
    <s v="Air"/>
    <m/>
    <m/>
    <n v="2024"/>
    <s v="N/A"/>
    <s v="I (import)"/>
    <m/>
  </r>
  <r>
    <s v="Watermelons"/>
    <x v="1"/>
    <s v="No"/>
    <s v="N/A"/>
    <s v="N/A"/>
    <x v="342"/>
    <s v="MEXICO CROSSINGS THROUGH NOGALES ARIZONA"/>
    <n v="789765"/>
    <s v="Truck"/>
    <m/>
    <m/>
    <n v="2024"/>
    <s v="N/A"/>
    <s v="I (import)"/>
    <m/>
  </r>
  <r>
    <s v="Watermelons"/>
    <x v="1"/>
    <s v="Yes"/>
    <s v="N/A"/>
    <s v="RED FLESH SEEDLESS MINIATURE"/>
    <x v="342"/>
    <s v="MEXICO CROSSINGS THROUGH NOGALES ARIZONA"/>
    <n v="22440"/>
    <s v="Truck"/>
    <m/>
    <m/>
    <n v="2024"/>
    <s v="N/A"/>
    <s v="I (import)"/>
    <m/>
  </r>
  <r>
    <s v="Watermelons"/>
    <x v="1"/>
    <s v="No"/>
    <s v="N/A"/>
    <s v="RED FLESH SEEDLESS MINIATURE"/>
    <x v="342"/>
    <s v="MEXICO CROSSINGS THROUGH NOGALES ARIZONA"/>
    <n v="560251"/>
    <s v="Truck"/>
    <m/>
    <m/>
    <n v="2024"/>
    <s v="N/A"/>
    <s v="I (import)"/>
    <m/>
  </r>
  <r>
    <s v="Watermelons"/>
    <x v="1"/>
    <s v="Yes"/>
    <s v="N/A"/>
    <s v="SEEDLESS"/>
    <x v="342"/>
    <s v="MEXICO CROSSINGS THROUGH NOGALES ARIZONA"/>
    <n v="34936"/>
    <s v="Truck"/>
    <m/>
    <m/>
    <n v="2024"/>
    <s v="N/A"/>
    <s v="I (import)"/>
    <m/>
  </r>
  <r>
    <s v="Watermelons"/>
    <x v="1"/>
    <s v="No"/>
    <s v="N/A"/>
    <s v="SEEDLESS"/>
    <x v="342"/>
    <s v="MEXICO CROSSINGS THROUGH NOGALES ARIZONA"/>
    <n v="1260871"/>
    <s v="Truck"/>
    <m/>
    <m/>
    <n v="2024"/>
    <s v="N/A"/>
    <s v="I (import)"/>
    <m/>
  </r>
  <r>
    <s v="Watermelons"/>
    <x v="1"/>
    <s v="No"/>
    <s v="N/A"/>
    <s v="N/A"/>
    <x v="342"/>
    <s v="MEXICO CROSSINGS THROUGH OTAY MESA CALIFORNIA"/>
    <n v="90530"/>
    <s v="Truck"/>
    <m/>
    <m/>
    <n v="2024"/>
    <s v="N/A"/>
    <s v="I (import)"/>
    <m/>
  </r>
  <r>
    <s v="Watermelons"/>
    <x v="1"/>
    <s v="Yes"/>
    <s v="N/A"/>
    <s v="SEEDLESS"/>
    <x v="342"/>
    <s v="MEXICO CROSSINGS THROUGH OTAY MESA CALIFORNIA"/>
    <n v="17468"/>
    <s v="Truck"/>
    <m/>
    <m/>
    <n v="2024"/>
    <s v="N/A"/>
    <s v="I (import)"/>
    <m/>
  </r>
  <r>
    <s v="Watermelons"/>
    <x v="1"/>
    <s v="No"/>
    <s v="N/A"/>
    <s v="SEEDLESS"/>
    <x v="342"/>
    <s v="MEXICO CROSSINGS THROUGH OTAY MESA CALIFORNIA"/>
    <n v="11827"/>
    <s v="Truck"/>
    <m/>
    <m/>
    <n v="2024"/>
    <s v="N/A"/>
    <s v="I (import)"/>
    <m/>
  </r>
  <r>
    <s v="Watermelons"/>
    <x v="3"/>
    <s v="No"/>
    <s v="N/A"/>
    <s v="RED FLESH SEEDLESS MINIATURE"/>
    <x v="342"/>
    <s v="MEXICO CROSSINGS THROUGH PHARR TEXAS"/>
    <n v="47135"/>
    <s v="Truck"/>
    <m/>
    <m/>
    <n v="2024"/>
    <s v="N/A"/>
    <s v="I (import)"/>
    <m/>
  </r>
  <r>
    <s v="Watermelons"/>
    <x v="1"/>
    <s v="No"/>
    <s v="N/A"/>
    <s v="SEEDLESS"/>
    <x v="342"/>
    <s v="MEXICO CROSSINGS THROUGH PHARR TEXAS"/>
    <n v="745228"/>
    <s v="Truck"/>
    <m/>
    <m/>
    <n v="2024"/>
    <s v="N/A"/>
    <s v="I (import)"/>
    <m/>
  </r>
  <r>
    <s v="Watermelons"/>
    <x v="1"/>
    <s v="No"/>
    <s v="N/A"/>
    <s v="N/A"/>
    <x v="342"/>
    <s v="MEXICO CROSSINGS THROUGH PROGRESO TEXAS"/>
    <n v="777370"/>
    <s v="Truck"/>
    <m/>
    <m/>
    <n v="2024"/>
    <s v="N/A"/>
    <s v="I (import)"/>
    <m/>
  </r>
  <r>
    <s v="Watermelons"/>
    <x v="1"/>
    <s v="No"/>
    <s v="N/A"/>
    <s v="SEEDLESS"/>
    <x v="342"/>
    <s v="MEXICO CROSSINGS THROUGH PROGRESO TEXAS"/>
    <n v="469414"/>
    <s v="Truck"/>
    <m/>
    <m/>
    <n v="2024"/>
    <s v="N/A"/>
    <s v="I (import)"/>
    <m/>
  </r>
  <r>
    <s v="Watermelons"/>
    <x v="1"/>
    <s v="No"/>
    <s v="N/A"/>
    <s v="N/A"/>
    <x v="343"/>
    <s v="MEXICO CROSSINGS THROUGH NOGALES ARIZONA"/>
    <n v="520164"/>
    <s v="Truck"/>
    <m/>
    <m/>
    <n v="2024"/>
    <s v="N/A"/>
    <s v="I (import)"/>
    <m/>
  </r>
  <r>
    <s v="Watermelons"/>
    <x v="1"/>
    <s v="No"/>
    <s v="N/A"/>
    <s v="RED FLESH SEEDLESS MINIATURE"/>
    <x v="343"/>
    <s v="MEXICO CROSSINGS THROUGH NOGALES ARIZONA"/>
    <n v="303017"/>
    <s v="Truck"/>
    <m/>
    <m/>
    <n v="2024"/>
    <s v="N/A"/>
    <s v="I (import)"/>
    <m/>
  </r>
  <r>
    <s v="Watermelons"/>
    <x v="1"/>
    <s v="Yes"/>
    <s v="N/A"/>
    <s v="SEEDLESS"/>
    <x v="343"/>
    <s v="MEXICO CROSSINGS THROUGH NOGALES ARIZONA"/>
    <n v="92202"/>
    <s v="Truck"/>
    <m/>
    <m/>
    <n v="2024"/>
    <s v="N/A"/>
    <s v="I (import)"/>
    <m/>
  </r>
  <r>
    <s v="Watermelons"/>
    <x v="1"/>
    <s v="No"/>
    <s v="N/A"/>
    <s v="SEEDLESS"/>
    <x v="343"/>
    <s v="MEXICO CROSSINGS THROUGH NOGALES ARIZONA"/>
    <n v="840825"/>
    <s v="Truck"/>
    <m/>
    <m/>
    <n v="2024"/>
    <s v="N/A"/>
    <s v="I (import)"/>
    <m/>
  </r>
  <r>
    <s v="Watermelons"/>
    <x v="1"/>
    <s v="No"/>
    <s v="N/A"/>
    <s v="N/A"/>
    <x v="343"/>
    <s v="MEXICO CROSSINGS THROUGH OTAY MESA CALIFORNIA"/>
    <n v="110147"/>
    <s v="Truck"/>
    <m/>
    <m/>
    <n v="2024"/>
    <s v="N/A"/>
    <s v="I (import)"/>
    <m/>
  </r>
  <r>
    <s v="Watermelons"/>
    <x v="3"/>
    <s v="No"/>
    <s v="N/A"/>
    <s v="RED FLESH SEEDLESS MINIATURE"/>
    <x v="343"/>
    <s v="MEXICO CROSSINGS THROUGH PHARR TEXAS"/>
    <n v="47135"/>
    <s v="Truck"/>
    <m/>
    <m/>
    <n v="2024"/>
    <s v="N/A"/>
    <s v="I (import)"/>
    <m/>
  </r>
  <r>
    <s v="Watermelons"/>
    <x v="1"/>
    <s v="No"/>
    <s v="N/A"/>
    <s v="N/A"/>
    <x v="343"/>
    <s v="MEXICO CROSSINGS THROUGH PHARR TEXAS"/>
    <n v="711132"/>
    <s v="Truck"/>
    <m/>
    <m/>
    <n v="2024"/>
    <s v="N/A"/>
    <s v="I (import)"/>
    <m/>
  </r>
  <r>
    <s v="Watermelons"/>
    <x v="1"/>
    <s v="No"/>
    <s v="N/A"/>
    <s v="SEEDLESS"/>
    <x v="343"/>
    <s v="MEXICO CROSSINGS THROUGH PHARR TEXAS"/>
    <n v="216326"/>
    <s v="Truck"/>
    <m/>
    <m/>
    <n v="2024"/>
    <s v="N/A"/>
    <s v="I (import)"/>
    <m/>
  </r>
  <r>
    <s v="Watermelons"/>
    <x v="1"/>
    <s v="No"/>
    <s v="N/A"/>
    <s v="N/A"/>
    <x v="343"/>
    <s v="MEXICO CROSSINGS THROUGH PROGRESO TEXAS"/>
    <n v="3073367"/>
    <s v="Truck"/>
    <m/>
    <m/>
    <n v="2024"/>
    <s v="N/A"/>
    <s v="I (import)"/>
    <m/>
  </r>
  <r>
    <s v="Watermelons"/>
    <x v="1"/>
    <s v="No"/>
    <s v="N/A"/>
    <s v="SEEDLESS"/>
    <x v="343"/>
    <s v="MEXICO CROSSINGS THROUGH PROGRESO TEXAS"/>
    <n v="153230"/>
    <s v="Truck"/>
    <m/>
    <m/>
    <n v="2024"/>
    <s v="N/A"/>
    <s v="I (import)"/>
    <m/>
  </r>
  <r>
    <s v="Watermelons"/>
    <x v="4"/>
    <s v="No"/>
    <s v="N/A"/>
    <s v="RED FLESH SEEDLESS MINIATURE"/>
    <x v="343"/>
    <s v="IMPORTS THROUGH FREEPORT TEXAS"/>
    <n v="357500"/>
    <s v="Boat"/>
    <m/>
    <m/>
    <n v="2024"/>
    <s v="N/A"/>
    <s v="I (import)"/>
    <m/>
  </r>
  <r>
    <s v="Watermelons"/>
    <x v="3"/>
    <s v="No"/>
    <s v="N/A"/>
    <s v="RED FLESH SEEDLESS MINIATURE"/>
    <x v="343"/>
    <s v="IMPORTS THROUGH LOS ANGELES-LONG BEACH CALIFORNIA"/>
    <n v="43540"/>
    <s v="Boat"/>
    <m/>
    <m/>
    <n v="2024"/>
    <s v="N/A"/>
    <s v="I (import)"/>
    <m/>
  </r>
  <r>
    <s v="Watermelons"/>
    <x v="3"/>
    <s v="No"/>
    <s v="N/A"/>
    <s v="SEEDLESS"/>
    <x v="343"/>
    <s v="IMPORTS THROUGH LOS ANGELES-LONG BEACH CALIFORNIA"/>
    <n v="249480"/>
    <s v="Boat"/>
    <m/>
    <m/>
    <n v="2024"/>
    <s v="N/A"/>
    <s v="I (import)"/>
    <m/>
  </r>
  <r>
    <s v="Watermelons"/>
    <x v="1"/>
    <s v="No"/>
    <s v="N/A"/>
    <s v="SEEDLESS"/>
    <x v="343"/>
    <s v="IMPORTS THROUGH PANAMA CITY FLORIDA"/>
    <n v="124080"/>
    <s v="Boat"/>
    <m/>
    <m/>
    <n v="2024"/>
    <s v="N/A"/>
    <s v="I (import)"/>
    <m/>
  </r>
  <r>
    <s v="Watermelons"/>
    <x v="5"/>
    <s v="No"/>
    <s v="N/A"/>
    <s v="N/A"/>
    <x v="343"/>
    <s v="IMPORTS THROUGH PHILADELPHIA-CAMDEN PENNSYLVANIA-NEW JERSEY"/>
    <n v="98208"/>
    <s v="Boat"/>
    <m/>
    <m/>
    <n v="2024"/>
    <s v="N/A"/>
    <s v="I (import)"/>
    <m/>
  </r>
  <r>
    <s v="Watermelons"/>
    <x v="3"/>
    <s v="No"/>
    <s v="N/A"/>
    <s v="RED FLESH SEEDLESS MINIATURE"/>
    <x v="343"/>
    <s v="IMPORTS THROUGH PHILADELPHIA-CAMDEN PENNSYLVANIA-NEW JERSEY"/>
    <n v="536250"/>
    <s v="Boat"/>
    <m/>
    <m/>
    <n v="2024"/>
    <s v="N/A"/>
    <s v="I (import)"/>
    <m/>
  </r>
  <r>
    <s v="Watermelons"/>
    <x v="3"/>
    <s v="No"/>
    <s v="N/A"/>
    <s v="SEEDLESS"/>
    <x v="343"/>
    <s v="IMPORTS THROUGH PHILADELPHIA-CAMDEN PENNSYLVANIA-NEW JERSEY"/>
    <n v="829382"/>
    <s v="Boat"/>
    <m/>
    <m/>
    <n v="2024"/>
    <s v="N/A"/>
    <s v="I (import)"/>
    <m/>
  </r>
  <r>
    <s v="Watermelons"/>
    <x v="3"/>
    <s v="No"/>
    <s v="N/A"/>
    <s v="N/A"/>
    <x v="343"/>
    <s v="IMPORTS THROUGH PORT CANAVERAL FLORIDA"/>
    <n v="613569"/>
    <s v="Boat"/>
    <m/>
    <m/>
    <n v="2024"/>
    <s v="N/A"/>
    <s v="I (import)"/>
    <m/>
  </r>
  <r>
    <s v="Watermelons"/>
    <x v="3"/>
    <s v="No"/>
    <s v="N/A"/>
    <s v="SEEDLESS"/>
    <x v="343"/>
    <s v="IMPORTS THROUGH PORT CANAVERAL FLORIDA"/>
    <n v="810128"/>
    <s v="Boat"/>
    <m/>
    <m/>
    <n v="2024"/>
    <s v="N/A"/>
    <s v="I (import)"/>
    <m/>
  </r>
  <r>
    <s v="Watermelons"/>
    <x v="0"/>
    <s v="No"/>
    <s v="N/A"/>
    <s v="N/A"/>
    <x v="343"/>
    <s v="IMPORTS THROUGH SAN JUAN PUERTO RICO"/>
    <n v="13724"/>
    <s v="Boat"/>
    <m/>
    <m/>
    <n v="2024"/>
    <s v="N/A"/>
    <s v="I (import)"/>
    <m/>
  </r>
  <r>
    <s v="Watermelons"/>
    <x v="4"/>
    <s v="No"/>
    <s v="N/A"/>
    <s v="N/A"/>
    <x v="343"/>
    <s v="IMPORTS THROUGH SOUTH FLORIDA/TAMPA"/>
    <n v="15646"/>
    <s v="Boat"/>
    <m/>
    <m/>
    <n v="2024"/>
    <s v="N/A"/>
    <s v="I (import)"/>
    <m/>
  </r>
  <r>
    <s v="Watermelons"/>
    <x v="4"/>
    <s v="No"/>
    <s v="N/A"/>
    <s v="SEEDLESS"/>
    <x v="343"/>
    <s v="IMPORTS THROUGH SOUTH FLORIDA/TAMPA"/>
    <n v="113689"/>
    <s v="Boat"/>
    <m/>
    <m/>
    <n v="2024"/>
    <s v="N/A"/>
    <s v="I (import)"/>
    <m/>
  </r>
  <r>
    <s v="Watermelons"/>
    <x v="7"/>
    <s v="No"/>
    <s v="N/A"/>
    <s v="SEEDLESS"/>
    <x v="343"/>
    <s v="IMPORTS THROUGH SOUTH FLORIDA/TAMPA"/>
    <n v="395967"/>
    <s v="Boat"/>
    <m/>
    <m/>
    <n v="2024"/>
    <s v="N/A"/>
    <s v="I (import)"/>
    <m/>
  </r>
  <r>
    <s v="Watermelons"/>
    <x v="3"/>
    <s v="No"/>
    <s v="N/A"/>
    <s v="SEEDLESS"/>
    <x v="343"/>
    <s v="IMPORTS THROUGH WILMINGTON DELAWARE"/>
    <n v="42174"/>
    <s v="Boat"/>
    <m/>
    <m/>
    <n v="2024"/>
    <s v="N/A"/>
    <s v="I (import)"/>
    <m/>
  </r>
  <r>
    <s v="Watermelons"/>
    <x v="3"/>
    <s v="No"/>
    <s v="N/A"/>
    <s v="SEEDLESS"/>
    <x v="343"/>
    <s v="IMPORTS THROUGH WILMINGTON NORTH CAROLINA"/>
    <n v="147550"/>
    <s v="Boat"/>
    <m/>
    <m/>
    <n v="2024"/>
    <s v="N/A"/>
    <s v="I (import)"/>
    <m/>
  </r>
  <r>
    <s v="Watermelons"/>
    <x v="3"/>
    <s v="No"/>
    <s v="N/A"/>
    <s v="RED FLESH SEEDLESS MINIATURE"/>
    <x v="344"/>
    <s v="IMPORTS THROUGH LOS ANGELES-LONG BEACH CALIFORNIA"/>
    <n v="357500"/>
    <s v="Boat"/>
    <m/>
    <m/>
    <n v="2024"/>
    <s v="N/A"/>
    <s v="I (import)"/>
    <m/>
  </r>
  <r>
    <s v="Watermelons"/>
    <x v="1"/>
    <s v="No"/>
    <s v="N/A"/>
    <s v="SEEDLESS"/>
    <x v="344"/>
    <s v="IMPORTS THROUGH PANAMA CITY FLORIDA"/>
    <n v="84480"/>
    <s v="Boat"/>
    <m/>
    <m/>
    <n v="2024"/>
    <s v="N/A"/>
    <s v="I (import)"/>
    <m/>
  </r>
  <r>
    <s v="Watermelons"/>
    <x v="3"/>
    <s v="No"/>
    <s v="N/A"/>
    <s v="N/A"/>
    <x v="344"/>
    <s v="IMPORTS THROUGH PHILADELPHIA-CAMDEN PENNSYLVANIA-NEW JERSEY"/>
    <n v="241877"/>
    <s v="Boat"/>
    <m/>
    <m/>
    <n v="2024"/>
    <s v="N/A"/>
    <s v="I (import)"/>
    <m/>
  </r>
  <r>
    <s v="Watermelons"/>
    <x v="7"/>
    <s v="No"/>
    <s v="N/A"/>
    <s v="N/A"/>
    <x v="344"/>
    <s v="IMPORTS THROUGH PHILADELPHIA-CAMDEN PENNSYLVANIA-NEW JERSEY"/>
    <n v="678172"/>
    <s v="Boat"/>
    <m/>
    <m/>
    <n v="2024"/>
    <s v="N/A"/>
    <s v="I (import)"/>
    <m/>
  </r>
  <r>
    <s v="Watermelons"/>
    <x v="3"/>
    <s v="No"/>
    <s v="N/A"/>
    <s v="N/A"/>
    <x v="344"/>
    <s v="IMPORTS THROUGH PORT CANAVERAL FLORIDA"/>
    <n v="147312"/>
    <s v="Boat"/>
    <m/>
    <m/>
    <n v="2024"/>
    <s v="N/A"/>
    <s v="I (import)"/>
    <m/>
  </r>
  <r>
    <s v="Watermelons"/>
    <x v="3"/>
    <s v="No"/>
    <s v="N/A"/>
    <s v="RED FLESH SEEDLESS MINIATURE"/>
    <x v="344"/>
    <s v="IMPORTS THROUGH PORT CANAVERAL FLORIDA"/>
    <n v="500500"/>
    <s v="Boat"/>
    <m/>
    <m/>
    <n v="2024"/>
    <s v="N/A"/>
    <s v="I (import)"/>
    <m/>
  </r>
  <r>
    <s v="Watermelons"/>
    <x v="3"/>
    <s v="No"/>
    <s v="N/A"/>
    <s v="SEEDLESS"/>
    <x v="344"/>
    <s v="IMPORTS THROUGH PORT CANAVERAL FLORIDA"/>
    <n v="4281974"/>
    <s v="Boat"/>
    <m/>
    <m/>
    <n v="2024"/>
    <s v="N/A"/>
    <s v="I (import)"/>
    <m/>
  </r>
  <r>
    <s v="Watermelons"/>
    <x v="4"/>
    <s v="No"/>
    <s v="N/A"/>
    <s v="RED FLESH SEEDLESS MINIATURE"/>
    <x v="344"/>
    <s v="IMPORTS THROUGH PORT CANAVERAL FLORIDA"/>
    <n v="679250"/>
    <s v="Boat"/>
    <m/>
    <m/>
    <n v="2024"/>
    <s v="N/A"/>
    <s v="I (import)"/>
    <m/>
  </r>
  <r>
    <s v="Watermelons"/>
    <x v="4"/>
    <s v="No"/>
    <s v="N/A"/>
    <s v="SEEDLESS"/>
    <x v="344"/>
    <s v="IMPORTS THROUGH PORT CANAVERAL FLORIDA"/>
    <n v="1108250"/>
    <s v="Boat"/>
    <m/>
    <m/>
    <n v="2024"/>
    <s v="N/A"/>
    <s v="I (import)"/>
    <m/>
  </r>
  <r>
    <s v="Watermelons"/>
    <x v="0"/>
    <s v="No"/>
    <s v="N/A"/>
    <s v="N/A"/>
    <x v="344"/>
    <s v="IMPORTS THROUGH SAN JUAN PUERTO RICO"/>
    <n v="11528"/>
    <s v="Boat"/>
    <m/>
    <m/>
    <n v="2024"/>
    <s v="N/A"/>
    <s v="I (import)"/>
    <m/>
  </r>
  <r>
    <s v="Watermelons"/>
    <x v="7"/>
    <s v="No"/>
    <s v="N/A"/>
    <s v="SEEDLESS"/>
    <x v="344"/>
    <s v="IMPORTS THROUGH SOUTH FLORIDA/TAMPA"/>
    <n v="45936"/>
    <s v="Boat"/>
    <m/>
    <m/>
    <n v="2024"/>
    <s v="N/A"/>
    <s v="I (import)"/>
    <m/>
  </r>
  <r>
    <s v="Watermelons"/>
    <x v="1"/>
    <s v="No"/>
    <s v="N/A"/>
    <s v="N/A"/>
    <x v="344"/>
    <s v="MEXICO CROSSINGS THROUGH NOGALES ARIZONA"/>
    <n v="770365"/>
    <s v="Truck"/>
    <m/>
    <m/>
    <n v="2024"/>
    <s v="N/A"/>
    <s v="I (import)"/>
    <m/>
  </r>
  <r>
    <s v="Watermelons"/>
    <x v="1"/>
    <s v="Yes"/>
    <s v="N/A"/>
    <s v="RED FLESH SEEDLESS MINIATURE"/>
    <x v="344"/>
    <s v="MEXICO CROSSINGS THROUGH NOGALES ARIZONA"/>
    <n v="33660"/>
    <s v="Truck"/>
    <m/>
    <m/>
    <n v="2024"/>
    <s v="N/A"/>
    <s v="I (import)"/>
    <m/>
  </r>
  <r>
    <s v="Watermelons"/>
    <x v="1"/>
    <s v="No"/>
    <s v="N/A"/>
    <s v="RED FLESH SEEDLESS MINIATURE"/>
    <x v="344"/>
    <s v="MEXICO CROSSINGS THROUGH NOGALES ARIZONA"/>
    <n v="847176"/>
    <s v="Truck"/>
    <m/>
    <m/>
    <n v="2024"/>
    <s v="N/A"/>
    <s v="I (import)"/>
    <m/>
  </r>
  <r>
    <s v="Watermelons"/>
    <x v="1"/>
    <s v="Yes"/>
    <s v="N/A"/>
    <s v="SEEDLESS"/>
    <x v="344"/>
    <s v="MEXICO CROSSINGS THROUGH NOGALES ARIZONA"/>
    <n v="70576"/>
    <s v="Truck"/>
    <m/>
    <m/>
    <n v="2024"/>
    <s v="N/A"/>
    <s v="I (import)"/>
    <m/>
  </r>
  <r>
    <s v="Watermelons"/>
    <x v="1"/>
    <s v="No"/>
    <s v="N/A"/>
    <s v="SEEDLESS"/>
    <x v="344"/>
    <s v="MEXICO CROSSINGS THROUGH NOGALES ARIZONA"/>
    <n v="1410622"/>
    <s v="Truck"/>
    <m/>
    <m/>
    <n v="2024"/>
    <s v="N/A"/>
    <s v="I (import)"/>
    <m/>
  </r>
  <r>
    <s v="Watermelons"/>
    <x v="1"/>
    <s v="No"/>
    <s v="N/A"/>
    <s v="N/A"/>
    <x v="344"/>
    <s v="MEXICO CROSSINGS THROUGH OTAY MESA CALIFORNIA"/>
    <n v="17039"/>
    <s v="Truck"/>
    <m/>
    <m/>
    <n v="2024"/>
    <s v="N/A"/>
    <s v="I (import)"/>
    <m/>
  </r>
  <r>
    <s v="Watermelons"/>
    <x v="1"/>
    <s v="No"/>
    <s v="N/A"/>
    <s v="SEEDLESS"/>
    <x v="344"/>
    <s v="MEXICO CROSSINGS THROUGH OTAY MESA CALIFORNIA"/>
    <n v="21120"/>
    <s v="Truck"/>
    <m/>
    <m/>
    <n v="2024"/>
    <s v="N/A"/>
    <s v="I (import)"/>
    <m/>
  </r>
  <r>
    <s v="Watermelons"/>
    <x v="1"/>
    <s v="No"/>
    <s v="N/A"/>
    <s v="N/A"/>
    <x v="344"/>
    <s v="MEXICO CROSSINGS THROUGH PROGRESO TEXAS"/>
    <n v="722110"/>
    <s v="Truck"/>
    <m/>
    <m/>
    <n v="2024"/>
    <s v="N/A"/>
    <s v="I (import)"/>
    <m/>
  </r>
  <r>
    <s v="Watermelons"/>
    <x v="1"/>
    <s v="No"/>
    <s v="N/A"/>
    <s v="SEEDLESS"/>
    <x v="344"/>
    <s v="MEXICO CROSSINGS THROUGH PROGRESO TEXAS"/>
    <n v="1019150"/>
    <s v="Truck"/>
    <m/>
    <m/>
    <n v="2024"/>
    <s v="N/A"/>
    <s v="I (import)"/>
    <m/>
  </r>
  <r>
    <s v="Watermelons"/>
    <x v="3"/>
    <s v="No"/>
    <s v="N/A"/>
    <s v="RED FLESH SEEDLESS MINIATURE"/>
    <x v="345"/>
    <s v="IMPORTS THROUGH LOS ANGELES-LONG BEACH CALIFORNIA"/>
    <n v="35750"/>
    <s v="Boat"/>
    <m/>
    <m/>
    <n v="2024"/>
    <s v="N/A"/>
    <s v="I (import)"/>
    <m/>
  </r>
  <r>
    <s v="Watermelons"/>
    <x v="3"/>
    <s v="No"/>
    <s v="N/A"/>
    <s v="SEEDLESS"/>
    <x v="345"/>
    <s v="IMPORTS THROUGH LOS ANGELES-LONG BEACH CALIFORNIA"/>
    <n v="368874"/>
    <s v="Boat"/>
    <m/>
    <m/>
    <n v="2024"/>
    <s v="N/A"/>
    <s v="I (import)"/>
    <m/>
  </r>
  <r>
    <s v="Watermelons"/>
    <x v="7"/>
    <s v="No"/>
    <s v="N/A"/>
    <s v="SEEDLESS"/>
    <x v="345"/>
    <s v="IMPORTS THROUGH LOS ANGELES-LONG BEACH CALIFORNIA"/>
    <n v="129215"/>
    <s v="Boat"/>
    <m/>
    <m/>
    <n v="2024"/>
    <s v="N/A"/>
    <s v="I (import)"/>
    <m/>
  </r>
  <r>
    <s v="Watermelons"/>
    <x v="1"/>
    <s v="No"/>
    <s v="N/A"/>
    <s v="SEEDLESS"/>
    <x v="345"/>
    <s v="IMPORTS THROUGH PANAMA CITY FLORIDA"/>
    <n v="377520"/>
    <s v="Boat"/>
    <m/>
    <m/>
    <n v="2024"/>
    <s v="N/A"/>
    <s v="I (import)"/>
    <m/>
  </r>
  <r>
    <s v="Watermelons"/>
    <x v="3"/>
    <s v="No"/>
    <s v="N/A"/>
    <s v="N/A"/>
    <x v="345"/>
    <s v="IMPORTS THROUGH PHILADELPHIA-CAMDEN PENNSYLVANIA-NEW JERSEY"/>
    <n v="495814"/>
    <s v="Boat"/>
    <m/>
    <m/>
    <n v="2024"/>
    <s v="N/A"/>
    <s v="I (import)"/>
    <m/>
  </r>
  <r>
    <s v="Watermelons"/>
    <x v="3"/>
    <s v="No"/>
    <s v="N/A"/>
    <s v="N/A"/>
    <x v="345"/>
    <s v="IMPORTS THROUGH PORT CANAVERAL FLORIDA"/>
    <n v="130621"/>
    <s v="Boat"/>
    <m/>
    <m/>
    <n v="2024"/>
    <s v="N/A"/>
    <s v="I (import)"/>
    <m/>
  </r>
  <r>
    <s v="Watermelons"/>
    <x v="3"/>
    <s v="No"/>
    <s v="N/A"/>
    <s v="RED FLESH SEEDLESS MINIATURE"/>
    <x v="345"/>
    <s v="IMPORTS THROUGH PORT CANAVERAL FLORIDA"/>
    <n v="357500"/>
    <s v="Boat"/>
    <m/>
    <m/>
    <n v="2024"/>
    <s v="N/A"/>
    <s v="I (import)"/>
    <m/>
  </r>
  <r>
    <s v="Watermelons"/>
    <x v="3"/>
    <s v="No"/>
    <s v="N/A"/>
    <s v="SEEDLESS"/>
    <x v="345"/>
    <s v="IMPORTS THROUGH PORT CANAVERAL FLORIDA"/>
    <n v="1608750"/>
    <s v="Boat"/>
    <m/>
    <m/>
    <n v="2024"/>
    <s v="N/A"/>
    <s v="I (import)"/>
    <m/>
  </r>
  <r>
    <s v="Watermelons"/>
    <x v="4"/>
    <s v="No"/>
    <s v="N/A"/>
    <s v="RED FLESH SEEDLESS MINIATURE"/>
    <x v="345"/>
    <s v="IMPORTS THROUGH PORT CANAVERAL FLORIDA"/>
    <n v="214500"/>
    <s v="Boat"/>
    <m/>
    <m/>
    <n v="2024"/>
    <s v="N/A"/>
    <s v="I (import)"/>
    <m/>
  </r>
  <r>
    <s v="Watermelons"/>
    <x v="4"/>
    <s v="No"/>
    <s v="N/A"/>
    <s v="SEEDLESS"/>
    <x v="345"/>
    <s v="IMPORTS THROUGH PORT CANAVERAL FLORIDA"/>
    <n v="715000"/>
    <s v="Boat"/>
    <m/>
    <m/>
    <n v="2024"/>
    <s v="N/A"/>
    <s v="I (import)"/>
    <m/>
  </r>
  <r>
    <s v="Watermelons"/>
    <x v="3"/>
    <s v="No"/>
    <s v="N/A"/>
    <s v="N/A"/>
    <x v="345"/>
    <s v="IMPORTS THROUGH SOUTH FLORIDA/TAMPA"/>
    <n v="176000"/>
    <s v="Boat"/>
    <m/>
    <m/>
    <n v="2024"/>
    <s v="N/A"/>
    <s v="I (import)"/>
    <m/>
  </r>
  <r>
    <s v="Watermelons"/>
    <x v="3"/>
    <s v="No"/>
    <s v="N/A"/>
    <s v="SEEDLESS"/>
    <x v="345"/>
    <s v="IMPORTS THROUGH SOUTH FLORIDA/TAMPA"/>
    <n v="1696207"/>
    <s v="Boat"/>
    <m/>
    <m/>
    <n v="2024"/>
    <s v="N/A"/>
    <s v="I (import)"/>
    <m/>
  </r>
  <r>
    <s v="Watermelons"/>
    <x v="7"/>
    <s v="No"/>
    <s v="N/A"/>
    <s v="SEEDLESS"/>
    <x v="345"/>
    <s v="IMPORTS THROUGH SOUTH FLORIDA/TAMPA"/>
    <n v="135373"/>
    <s v="Boat"/>
    <m/>
    <m/>
    <n v="2024"/>
    <s v="N/A"/>
    <s v="I (import)"/>
    <m/>
  </r>
  <r>
    <s v="Watermelons"/>
    <x v="3"/>
    <s v="No"/>
    <s v="N/A"/>
    <s v="SEEDLESS"/>
    <x v="345"/>
    <s v="IMPORTS THROUGH WILMINGTON DELAWARE"/>
    <n v="463914"/>
    <s v="Boat"/>
    <m/>
    <m/>
    <n v="2024"/>
    <s v="N/A"/>
    <s v="I (import)"/>
    <m/>
  </r>
  <r>
    <s v="Watermelons"/>
    <x v="3"/>
    <s v="No"/>
    <s v="N/A"/>
    <s v="SEEDLESS"/>
    <x v="345"/>
    <s v="IMPORTS THROUGH WILMINGTON NORTH CAROLINA"/>
    <n v="37400"/>
    <s v="Boat"/>
    <m/>
    <m/>
    <n v="2024"/>
    <s v="N/A"/>
    <s v="I (import)"/>
    <m/>
  </r>
  <r>
    <s v="Watermelons"/>
    <x v="1"/>
    <s v="No"/>
    <s v="N/A"/>
    <s v="N/A"/>
    <x v="345"/>
    <s v="MEXICO CROSSINGS THROUGH NOGALES ARIZONA"/>
    <n v="715671"/>
    <s v="Truck"/>
    <m/>
    <m/>
    <n v="2024"/>
    <s v="N/A"/>
    <s v="I (import)"/>
    <m/>
  </r>
  <r>
    <s v="Watermelons"/>
    <x v="1"/>
    <s v="No"/>
    <s v="N/A"/>
    <s v="RED FLESH SEEDLESS MINIATURE"/>
    <x v="345"/>
    <s v="MEXICO CROSSINGS THROUGH NOGALES ARIZONA"/>
    <n v="95284"/>
    <s v="Truck"/>
    <m/>
    <m/>
    <n v="2024"/>
    <s v="N/A"/>
    <s v="I (import)"/>
    <m/>
  </r>
  <r>
    <s v="Watermelons"/>
    <x v="1"/>
    <s v="No"/>
    <s v="N/A"/>
    <s v="SEEDLESS"/>
    <x v="345"/>
    <s v="MEXICO CROSSINGS THROUGH NOGALES ARIZONA"/>
    <n v="879120"/>
    <s v="Truck"/>
    <m/>
    <m/>
    <n v="2024"/>
    <s v="N/A"/>
    <s v="I (import)"/>
    <m/>
  </r>
  <r>
    <s v="Watermelons"/>
    <x v="1"/>
    <s v="No"/>
    <s v="N/A"/>
    <s v="N/A"/>
    <x v="345"/>
    <s v="MEXICO CROSSINGS THROUGH OTAY MESA CALIFORNIA"/>
    <n v="13572"/>
    <s v="Truck"/>
    <m/>
    <m/>
    <n v="2024"/>
    <s v="N/A"/>
    <s v="I (import)"/>
    <m/>
  </r>
  <r>
    <s v="Watermelons"/>
    <x v="1"/>
    <s v="No"/>
    <s v="N/A"/>
    <s v="SEEDLESS"/>
    <x v="345"/>
    <s v="MEXICO CROSSINGS THROUGH OTAY MESA CALIFORNIA"/>
    <n v="53645"/>
    <s v="Truck"/>
    <m/>
    <m/>
    <n v="2024"/>
    <s v="N/A"/>
    <s v="I (import)"/>
    <m/>
  </r>
  <r>
    <s v="Watermelons"/>
    <x v="1"/>
    <s v="No"/>
    <s v="N/A"/>
    <s v="N/A"/>
    <x v="345"/>
    <s v="MEXICO CROSSINGS THROUGH PHARR TEXAS"/>
    <n v="39468"/>
    <s v="Truck"/>
    <m/>
    <m/>
    <n v="2024"/>
    <s v="N/A"/>
    <s v="I (import)"/>
    <m/>
  </r>
  <r>
    <s v="Watermelons"/>
    <x v="1"/>
    <s v="No"/>
    <s v="N/A"/>
    <s v="N/A"/>
    <x v="345"/>
    <s v="MEXICO CROSSINGS THROUGH PROGRESO TEXAS"/>
    <n v="1985460"/>
    <s v="Truck"/>
    <m/>
    <m/>
    <n v="2024"/>
    <s v="N/A"/>
    <s v="I (import)"/>
    <m/>
  </r>
  <r>
    <s v="Watermelons"/>
    <x v="1"/>
    <s v="No"/>
    <s v="N/A"/>
    <s v="SEEDLESS"/>
    <x v="345"/>
    <s v="MEXICO CROSSINGS THROUGH PROGRESO TEXAS"/>
    <n v="197626"/>
    <s v="Truck"/>
    <m/>
    <m/>
    <n v="2024"/>
    <s v="N/A"/>
    <s v="I (import)"/>
    <m/>
  </r>
  <r>
    <s v="Watermelons"/>
    <x v="3"/>
    <s v="No"/>
    <s v="N/A"/>
    <s v="SEEDLESS"/>
    <x v="346"/>
    <s v="IMPORTS THROUGH FREEPORT TEXAS"/>
    <n v="478949"/>
    <s v="Boat"/>
    <m/>
    <m/>
    <n v="2024"/>
    <s v="N/A"/>
    <s v="I (import)"/>
    <m/>
  </r>
  <r>
    <s v="Watermelons"/>
    <x v="3"/>
    <s v="No"/>
    <s v="N/A"/>
    <s v="SEEDLESS"/>
    <x v="346"/>
    <s v="IMPORTS THROUGH HOUSTON TEXAS"/>
    <n v="253044"/>
    <s v="Boat"/>
    <m/>
    <m/>
    <n v="2024"/>
    <s v="N/A"/>
    <s v="I (import)"/>
    <m/>
  </r>
  <r>
    <s v="Watermelons"/>
    <x v="3"/>
    <s v="No"/>
    <s v="N/A"/>
    <s v="N/A"/>
    <x v="346"/>
    <s v="IMPORTS THROUGH PHILADELPHIA-CAMDEN PENNSYLVANIA-NEW JERSEY"/>
    <n v="37066"/>
    <s v="Boat"/>
    <m/>
    <m/>
    <n v="2024"/>
    <s v="N/A"/>
    <s v="I (import)"/>
    <m/>
  </r>
  <r>
    <s v="Watermelons"/>
    <x v="3"/>
    <s v="No"/>
    <s v="N/A"/>
    <s v="N/A"/>
    <x v="346"/>
    <s v="IMPORTS THROUGH PORT CANAVERAL FLORIDA"/>
    <n v="36828"/>
    <s v="Boat"/>
    <m/>
    <m/>
    <n v="2024"/>
    <s v="N/A"/>
    <s v="I (import)"/>
    <m/>
  </r>
  <r>
    <s v="Watermelons"/>
    <x v="0"/>
    <s v="No"/>
    <s v="N/A"/>
    <s v="N/A"/>
    <x v="346"/>
    <s v="IMPORTS THROUGH SAN JUAN PUERTO RICO"/>
    <n v="41529"/>
    <s v="Boat"/>
    <m/>
    <m/>
    <n v="2024"/>
    <s v="N/A"/>
    <s v="I (import)"/>
    <m/>
  </r>
  <r>
    <s v="Watermelons"/>
    <x v="3"/>
    <s v="No"/>
    <s v="N/A"/>
    <s v="SEEDLESS"/>
    <x v="346"/>
    <s v="IMPORTS THROUGH SOUTH FLORIDA/TAMPA"/>
    <n v="42174"/>
    <s v="Boat"/>
    <m/>
    <m/>
    <n v="2024"/>
    <s v="N/A"/>
    <s v="I (import)"/>
    <m/>
  </r>
  <r>
    <s v="Watermelons"/>
    <x v="3"/>
    <s v="No"/>
    <s v="N/A"/>
    <s v="N/A"/>
    <x v="346"/>
    <s v="IMPORTS THROUGH WILMINGTON DELAWARE"/>
    <n v="112840"/>
    <s v="Boat"/>
    <m/>
    <m/>
    <n v="2024"/>
    <s v="N/A"/>
    <s v="I (import)"/>
    <m/>
  </r>
  <r>
    <s v="Watermelons"/>
    <x v="1"/>
    <s v="No"/>
    <s v="N/A"/>
    <s v="N/A"/>
    <x v="346"/>
    <s v="MEXICO CROSSINGS THROUGH NOGALES ARIZONA"/>
    <n v="584511"/>
    <s v="Truck"/>
    <m/>
    <m/>
    <n v="2024"/>
    <s v="N/A"/>
    <s v="I (import)"/>
    <m/>
  </r>
  <r>
    <s v="Watermelons"/>
    <x v="1"/>
    <s v="Yes"/>
    <s v="N/A"/>
    <s v="RED FLESH SEEDLESS MINIATURE"/>
    <x v="346"/>
    <s v="MEXICO CROSSINGS THROUGH NOGALES ARIZONA"/>
    <n v="14960"/>
    <s v="Truck"/>
    <m/>
    <m/>
    <n v="2024"/>
    <s v="N/A"/>
    <s v="I (import)"/>
    <m/>
  </r>
  <r>
    <s v="Watermelons"/>
    <x v="1"/>
    <s v="No"/>
    <s v="N/A"/>
    <s v="RED FLESH SEEDLESS MINIATURE"/>
    <x v="346"/>
    <s v="MEXICO CROSSINGS THROUGH NOGALES ARIZONA"/>
    <n v="508356"/>
    <s v="Truck"/>
    <m/>
    <m/>
    <n v="2024"/>
    <s v="N/A"/>
    <s v="I (import)"/>
    <m/>
  </r>
  <r>
    <s v="Watermelons"/>
    <x v="1"/>
    <s v="Yes"/>
    <s v="N/A"/>
    <s v="SEEDLESS"/>
    <x v="346"/>
    <s v="MEXICO CROSSINGS THROUGH NOGALES ARIZONA"/>
    <n v="34927"/>
    <s v="Truck"/>
    <m/>
    <m/>
    <n v="2024"/>
    <s v="N/A"/>
    <s v="I (import)"/>
    <m/>
  </r>
  <r>
    <s v="Watermelons"/>
    <x v="1"/>
    <s v="No"/>
    <s v="N/A"/>
    <s v="SEEDLESS"/>
    <x v="346"/>
    <s v="MEXICO CROSSINGS THROUGH NOGALES ARIZONA"/>
    <n v="520166"/>
    <s v="Truck"/>
    <m/>
    <m/>
    <n v="2024"/>
    <s v="N/A"/>
    <s v="I (import)"/>
    <m/>
  </r>
  <r>
    <s v="Watermelons"/>
    <x v="1"/>
    <s v="No"/>
    <s v="N/A"/>
    <s v="N/A"/>
    <x v="346"/>
    <s v="MEXICO CROSSINGS THROUGH OTAY MESA CALIFORNIA"/>
    <n v="51762"/>
    <s v="Truck"/>
    <m/>
    <m/>
    <n v="2024"/>
    <s v="N/A"/>
    <s v="I (import)"/>
    <m/>
  </r>
  <r>
    <s v="Watermelons"/>
    <x v="1"/>
    <s v="No"/>
    <s v="N/A"/>
    <s v="SEEDLESS"/>
    <x v="346"/>
    <s v="MEXICO CROSSINGS THROUGH OTAY MESA CALIFORNIA"/>
    <n v="23654"/>
    <s v="Truck"/>
    <m/>
    <m/>
    <n v="2024"/>
    <s v="N/A"/>
    <s v="I (import)"/>
    <m/>
  </r>
  <r>
    <s v="Watermelons"/>
    <x v="1"/>
    <s v="No"/>
    <s v="N/A"/>
    <s v="N/A"/>
    <x v="346"/>
    <s v="MEXICO CROSSINGS THROUGH PHARR TEXAS"/>
    <n v="170661"/>
    <s v="Truck"/>
    <m/>
    <m/>
    <n v="2024"/>
    <s v="N/A"/>
    <s v="I (import)"/>
    <m/>
  </r>
  <r>
    <s v="Watermelons"/>
    <x v="1"/>
    <s v="No"/>
    <s v="N/A"/>
    <s v="N/A"/>
    <x v="346"/>
    <s v="MEXICO CROSSINGS THROUGH PROGRESO TEXAS"/>
    <n v="476104"/>
    <s v="Truck"/>
    <m/>
    <m/>
    <n v="2024"/>
    <s v="N/A"/>
    <s v="I (import)"/>
    <m/>
  </r>
  <r>
    <s v="Watermelons"/>
    <x v="1"/>
    <s v="No"/>
    <s v="N/A"/>
    <s v="N/A"/>
    <x v="347"/>
    <s v="MEXICO CROSSINGS THROUGH NOGALES ARIZONA"/>
    <n v="636865"/>
    <s v="Truck"/>
    <m/>
    <m/>
    <n v="2024"/>
    <s v="N/A"/>
    <s v="I (import)"/>
    <m/>
  </r>
  <r>
    <s v="Watermelons"/>
    <x v="1"/>
    <s v="Yes"/>
    <s v="N/A"/>
    <s v="RED FLESH SEEDLESS MINIATURE"/>
    <x v="347"/>
    <s v="MEXICO CROSSINGS THROUGH NOGALES ARIZONA"/>
    <n v="15484"/>
    <s v="Truck"/>
    <m/>
    <m/>
    <n v="2024"/>
    <s v="N/A"/>
    <s v="I (import)"/>
    <m/>
  </r>
  <r>
    <s v="Watermelons"/>
    <x v="1"/>
    <s v="No"/>
    <s v="N/A"/>
    <s v="RED FLESH SEEDLESS MINIATURE"/>
    <x v="347"/>
    <s v="MEXICO CROSSINGS THROUGH NOGALES ARIZONA"/>
    <n v="341348"/>
    <s v="Truck"/>
    <m/>
    <m/>
    <n v="2024"/>
    <s v="N/A"/>
    <s v="I (import)"/>
    <m/>
  </r>
  <r>
    <s v="Watermelons"/>
    <x v="1"/>
    <s v="Yes"/>
    <s v="N/A"/>
    <s v="SEEDLESS"/>
    <x v="347"/>
    <s v="MEXICO CROSSINGS THROUGH NOGALES ARIZONA"/>
    <n v="14289"/>
    <s v="Truck"/>
    <m/>
    <m/>
    <n v="2024"/>
    <s v="N/A"/>
    <s v="I (import)"/>
    <m/>
  </r>
  <r>
    <s v="Watermelons"/>
    <x v="1"/>
    <s v="No"/>
    <s v="N/A"/>
    <s v="SEEDLESS"/>
    <x v="347"/>
    <s v="MEXICO CROSSINGS THROUGH NOGALES ARIZONA"/>
    <n v="1805883"/>
    <s v="Truck"/>
    <m/>
    <m/>
    <n v="2024"/>
    <s v="N/A"/>
    <s v="I (import)"/>
    <m/>
  </r>
  <r>
    <s v="Watermelons"/>
    <x v="1"/>
    <s v="No"/>
    <s v="N/A"/>
    <s v="N/A"/>
    <x v="347"/>
    <s v="MEXICO CROSSINGS THROUGH OTAY MESA CALIFORNIA"/>
    <n v="70451"/>
    <s v="Truck"/>
    <m/>
    <m/>
    <n v="2024"/>
    <s v="N/A"/>
    <s v="I (import)"/>
    <m/>
  </r>
  <r>
    <s v="Watermelons"/>
    <x v="1"/>
    <s v="No"/>
    <s v="N/A"/>
    <s v="SEEDLESS"/>
    <x v="347"/>
    <s v="MEXICO CROSSINGS THROUGH OTAY MESA CALIFORNIA"/>
    <n v="28019"/>
    <s v="Truck"/>
    <m/>
    <m/>
    <n v="2024"/>
    <s v="N/A"/>
    <s v="I (import)"/>
    <m/>
  </r>
  <r>
    <s v="Watermelons"/>
    <x v="1"/>
    <s v="No"/>
    <s v="N/A"/>
    <s v="N/A"/>
    <x v="347"/>
    <s v="MEXICO CROSSINGS THROUGH PROGRESO TEXAS"/>
    <n v="505399"/>
    <s v="Truck"/>
    <m/>
    <m/>
    <n v="2024"/>
    <s v="N/A"/>
    <s v="I (import)"/>
    <m/>
  </r>
  <r>
    <s v="Watermelons"/>
    <x v="1"/>
    <s v="No"/>
    <s v="N/A"/>
    <s v="SEEDLESS"/>
    <x v="347"/>
    <s v="MEXICO CROSSINGS THROUGH PROGRESO TEXAS"/>
    <n v="161095"/>
    <s v="Truck"/>
    <m/>
    <m/>
    <n v="2024"/>
    <s v="N/A"/>
    <s v="I (import)"/>
    <m/>
  </r>
  <r>
    <s v="Watermelons"/>
    <x v="7"/>
    <s v="No"/>
    <s v="N/A"/>
    <s v="SEEDLESS"/>
    <x v="347"/>
    <s v="IMPORTS THROUGH FREEPORT TEXAS"/>
    <n v="335867"/>
    <s v="Boat"/>
    <m/>
    <m/>
    <n v="2024"/>
    <s v="N/A"/>
    <s v="I (import)"/>
    <m/>
  </r>
  <r>
    <s v="Watermelons"/>
    <x v="3"/>
    <s v="No"/>
    <s v="N/A"/>
    <s v="SEEDLESS"/>
    <x v="347"/>
    <s v="IMPORTS THROUGH LOS ANGELES-LONG BEACH CALIFORNIA"/>
    <n v="232452"/>
    <s v="Boat"/>
    <m/>
    <m/>
    <n v="2024"/>
    <s v="N/A"/>
    <s v="I (import)"/>
    <m/>
  </r>
  <r>
    <s v="Watermelons"/>
    <x v="1"/>
    <s v="No"/>
    <s v="N/A"/>
    <s v="SEEDLESS"/>
    <x v="347"/>
    <s v="IMPORTS THROUGH PANAMA CITY FLORIDA"/>
    <n v="79200"/>
    <s v="Boat"/>
    <m/>
    <m/>
    <n v="2024"/>
    <s v="N/A"/>
    <s v="I (import)"/>
    <m/>
  </r>
  <r>
    <s v="Watermelons"/>
    <x v="5"/>
    <s v="No"/>
    <s v="N/A"/>
    <s v="SEEDLESS"/>
    <x v="347"/>
    <s v="IMPORTS THROUGH PHILADELPHIA-CAMDEN PENNSYLVANIA-NEW JERSEY"/>
    <n v="187862"/>
    <s v="Boat"/>
    <m/>
    <m/>
    <n v="2024"/>
    <s v="N/A"/>
    <s v="I (import)"/>
    <m/>
  </r>
  <r>
    <s v="Watermelons"/>
    <x v="3"/>
    <s v="No"/>
    <s v="N/A"/>
    <s v="SEEDLESS"/>
    <x v="347"/>
    <s v="IMPORTS THROUGH SOUTH FLORIDA/TAMPA"/>
    <n v="885526"/>
    <s v="Boat"/>
    <m/>
    <m/>
    <n v="2024"/>
    <s v="N/A"/>
    <s v="I (import)"/>
    <m/>
  </r>
  <r>
    <s v="Watermelons"/>
    <x v="1"/>
    <s v="No"/>
    <s v="N/A"/>
    <s v="N/A"/>
    <x v="348"/>
    <s v="MEXICO CROSSINGS THROUGH NOGALES ARIZONA"/>
    <n v="497985"/>
    <s v="Truck"/>
    <m/>
    <m/>
    <n v="2024"/>
    <s v="N/A"/>
    <s v="I (import)"/>
    <m/>
  </r>
  <r>
    <s v="Watermelons"/>
    <x v="1"/>
    <s v="No"/>
    <s v="N/A"/>
    <s v="RED FLESH SEEDLESS MINIATURE"/>
    <x v="348"/>
    <s v="MEXICO CROSSINGS THROUGH NOGALES ARIZONA"/>
    <n v="288055"/>
    <s v="Truck"/>
    <m/>
    <m/>
    <n v="2024"/>
    <s v="N/A"/>
    <s v="I (import)"/>
    <m/>
  </r>
  <r>
    <s v="Watermelons"/>
    <x v="1"/>
    <s v="Yes"/>
    <s v="N/A"/>
    <s v="SEEDLESS"/>
    <x v="348"/>
    <s v="MEXICO CROSSINGS THROUGH NOGALES ARIZONA"/>
    <n v="135740"/>
    <s v="Truck"/>
    <m/>
    <m/>
    <n v="2024"/>
    <s v="N/A"/>
    <s v="I (import)"/>
    <m/>
  </r>
  <r>
    <s v="Watermelons"/>
    <x v="1"/>
    <s v="No"/>
    <s v="N/A"/>
    <s v="SEEDLESS"/>
    <x v="348"/>
    <s v="MEXICO CROSSINGS THROUGH NOGALES ARIZONA"/>
    <n v="561259"/>
    <s v="Truck"/>
    <m/>
    <m/>
    <n v="2024"/>
    <s v="N/A"/>
    <s v="I (import)"/>
    <m/>
  </r>
  <r>
    <s v="Watermelons"/>
    <x v="1"/>
    <s v="No"/>
    <s v="N/A"/>
    <s v="N/A"/>
    <x v="348"/>
    <s v="MEXICO CROSSINGS THROUGH OTAY MESA CALIFORNIA"/>
    <n v="19193"/>
    <s v="Truck"/>
    <m/>
    <m/>
    <n v="2024"/>
    <s v="N/A"/>
    <s v="I (import)"/>
    <m/>
  </r>
  <r>
    <s v="Watermelons"/>
    <x v="1"/>
    <s v="No"/>
    <s v="N/A"/>
    <s v="N/A"/>
    <x v="348"/>
    <s v="MEXICO CROSSINGS THROUGH PHARR TEXAS"/>
    <n v="491711"/>
    <s v="Truck"/>
    <m/>
    <m/>
    <n v="2024"/>
    <s v="N/A"/>
    <s v="I (import)"/>
    <m/>
  </r>
  <r>
    <s v="Watermelons"/>
    <x v="1"/>
    <s v="No"/>
    <s v="N/A"/>
    <s v="N/A"/>
    <x v="348"/>
    <s v="MEXICO CROSSINGS THROUGH PROGRESO TEXAS"/>
    <n v="4194373"/>
    <s v="Truck"/>
    <m/>
    <m/>
    <n v="2024"/>
    <s v="N/A"/>
    <s v="I (import)"/>
    <m/>
  </r>
  <r>
    <s v="Watermelons"/>
    <x v="1"/>
    <s v="No"/>
    <s v="N/A"/>
    <s v="SEEDLESS"/>
    <x v="348"/>
    <s v="MEXICO CROSSINGS THROUGH PROGRESO TEXAS"/>
    <n v="745690"/>
    <s v="Truck"/>
    <m/>
    <m/>
    <n v="2024"/>
    <s v="N/A"/>
    <s v="I (import)"/>
    <m/>
  </r>
  <r>
    <s v="Watermelons"/>
    <x v="4"/>
    <s v="No"/>
    <s v="N/A"/>
    <s v="RED FLESH SEEDLESS MINIATURE"/>
    <x v="348"/>
    <s v="IMPORTS THROUGH FREEPORT TEXAS"/>
    <n v="143000"/>
    <s v="Boat"/>
    <m/>
    <m/>
    <n v="2024"/>
    <s v="N/A"/>
    <s v="I (import)"/>
    <m/>
  </r>
  <r>
    <s v="Watermelons"/>
    <x v="3"/>
    <s v="No"/>
    <s v="N/A"/>
    <s v="RED FLESH SEEDLESS MINIATURE"/>
    <x v="348"/>
    <s v="IMPORTS THROUGH LOS ANGELES-LONG BEACH CALIFORNIA"/>
    <n v="43540"/>
    <s v="Boat"/>
    <m/>
    <m/>
    <n v="2024"/>
    <s v="N/A"/>
    <s v="I (import)"/>
    <m/>
  </r>
  <r>
    <s v="Watermelons"/>
    <x v="3"/>
    <s v="No"/>
    <s v="N/A"/>
    <s v="SEEDLESS"/>
    <x v="348"/>
    <s v="IMPORTS THROUGH LOS ANGELES-LONG BEACH CALIFORNIA"/>
    <n v="118800"/>
    <s v="Boat"/>
    <m/>
    <m/>
    <n v="2024"/>
    <s v="N/A"/>
    <s v="I (import)"/>
    <m/>
  </r>
  <r>
    <s v="Watermelons"/>
    <x v="1"/>
    <s v="No"/>
    <s v="N/A"/>
    <s v="SEEDLESS"/>
    <x v="348"/>
    <s v="IMPORTS THROUGH PANAMA CITY FLORIDA"/>
    <n v="375716"/>
    <s v="Boat"/>
    <m/>
    <m/>
    <n v="2024"/>
    <s v="N/A"/>
    <s v="I (import)"/>
    <m/>
  </r>
  <r>
    <s v="Watermelons"/>
    <x v="5"/>
    <s v="No"/>
    <s v="N/A"/>
    <s v="SEEDLESS"/>
    <x v="348"/>
    <s v="IMPORTS THROUGH PHILADELPHIA-CAMDEN PENNSYLVANIA-NEW JERSEY"/>
    <n v="171362"/>
    <s v="Boat"/>
    <m/>
    <m/>
    <n v="2024"/>
    <s v="N/A"/>
    <s v="I (import)"/>
    <m/>
  </r>
  <r>
    <s v="Watermelons"/>
    <x v="3"/>
    <s v="No"/>
    <s v="N/A"/>
    <s v="SEEDLESS"/>
    <x v="348"/>
    <s v="IMPORTS THROUGH PHILADELPHIA-CAMDEN PENNSYLVANIA-NEW JERSEY"/>
    <n v="226710"/>
    <s v="Boat"/>
    <m/>
    <m/>
    <n v="2024"/>
    <s v="N/A"/>
    <s v="I (import)"/>
    <m/>
  </r>
  <r>
    <s v="Watermelons"/>
    <x v="3"/>
    <s v="No"/>
    <s v="N/A"/>
    <s v="N/A"/>
    <x v="348"/>
    <s v="IMPORTS THROUGH PORT CANAVERAL FLORIDA"/>
    <n v="79431"/>
    <s v="Boat"/>
    <m/>
    <m/>
    <n v="2024"/>
    <s v="N/A"/>
    <s v="I (import)"/>
    <m/>
  </r>
  <r>
    <s v="Watermelons"/>
    <x v="3"/>
    <s v="No"/>
    <s v="N/A"/>
    <s v="SEEDLESS"/>
    <x v="348"/>
    <s v="IMPORTS THROUGH PORT CANAVERAL FLORIDA"/>
    <n v="1469950"/>
    <s v="Boat"/>
    <m/>
    <m/>
    <n v="2024"/>
    <s v="N/A"/>
    <s v="I (import)"/>
    <m/>
  </r>
  <r>
    <s v="Watermelons"/>
    <x v="0"/>
    <s v="No"/>
    <s v="N/A"/>
    <s v="N/A"/>
    <x v="348"/>
    <s v="IMPORTS THROUGH SAN JUAN PUERTO RICO"/>
    <n v="24691"/>
    <s v="Boat"/>
    <m/>
    <m/>
    <n v="2024"/>
    <s v="N/A"/>
    <s v="I (import)"/>
    <m/>
  </r>
  <r>
    <s v="Watermelons"/>
    <x v="3"/>
    <s v="No"/>
    <s v="N/A"/>
    <s v="N/A"/>
    <x v="348"/>
    <s v="IMPORTS THROUGH SOUTH FLORIDA/TAMPA"/>
    <n v="1205910"/>
    <s v="Boat"/>
    <m/>
    <m/>
    <n v="2024"/>
    <s v="N/A"/>
    <s v="I (import)"/>
    <m/>
  </r>
  <r>
    <s v="Watermelons"/>
    <x v="3"/>
    <s v="No"/>
    <s v="N/A"/>
    <s v="SEEDLESS"/>
    <x v="348"/>
    <s v="IMPORTS THROUGH SOUTH FLORIDA/TAMPA"/>
    <n v="628146"/>
    <s v="Boat"/>
    <m/>
    <m/>
    <n v="2024"/>
    <s v="N/A"/>
    <s v="I (import)"/>
    <m/>
  </r>
  <r>
    <s v="Watermelons"/>
    <x v="3"/>
    <s v="No"/>
    <s v="N/A"/>
    <s v="N/A"/>
    <x v="348"/>
    <s v="IMPORTS THROUGH WILMINGTON DELAWARE"/>
    <n v="37558"/>
    <s v="Boat"/>
    <m/>
    <m/>
    <n v="2024"/>
    <s v="N/A"/>
    <s v="I (import)"/>
    <m/>
  </r>
  <r>
    <s v="Watermelons"/>
    <x v="1"/>
    <s v="No"/>
    <s v="N/A"/>
    <s v="N/A"/>
    <x v="349"/>
    <s v="MEXICO CROSSINGS THROUGH NOGALES ARIZONA"/>
    <n v="1209608"/>
    <s v="Truck"/>
    <m/>
    <m/>
    <n v="2024"/>
    <s v="N/A"/>
    <s v="I (import)"/>
    <m/>
  </r>
  <r>
    <s v="Watermelons"/>
    <x v="1"/>
    <s v="No"/>
    <s v="N/A"/>
    <s v="RED FLESH SEEDLESS MINIATURE"/>
    <x v="349"/>
    <s v="MEXICO CROSSINGS THROUGH NOGALES ARIZONA"/>
    <n v="122802"/>
    <s v="Truck"/>
    <m/>
    <m/>
    <n v="2024"/>
    <s v="N/A"/>
    <s v="I (import)"/>
    <m/>
  </r>
  <r>
    <s v="Watermelons"/>
    <x v="1"/>
    <s v="Yes"/>
    <s v="N/A"/>
    <s v="SEEDLESS"/>
    <x v="349"/>
    <s v="MEXICO CROSSINGS THROUGH NOGALES ARIZONA"/>
    <n v="137016"/>
    <s v="Truck"/>
    <m/>
    <m/>
    <n v="2024"/>
    <s v="N/A"/>
    <s v="I (import)"/>
    <m/>
  </r>
  <r>
    <s v="Watermelons"/>
    <x v="1"/>
    <s v="No"/>
    <s v="N/A"/>
    <s v="SEEDLESS"/>
    <x v="349"/>
    <s v="MEXICO CROSSINGS THROUGH NOGALES ARIZONA"/>
    <n v="729707"/>
    <s v="Truck"/>
    <m/>
    <m/>
    <n v="2024"/>
    <s v="N/A"/>
    <s v="I (import)"/>
    <m/>
  </r>
  <r>
    <s v="Watermelons"/>
    <x v="1"/>
    <s v="No"/>
    <s v="N/A"/>
    <s v="N/A"/>
    <x v="349"/>
    <s v="MEXICO CROSSINGS THROUGH OTAY MESA CALIFORNIA"/>
    <n v="21261"/>
    <s v="Truck"/>
    <m/>
    <m/>
    <n v="2024"/>
    <s v="N/A"/>
    <s v="I (import)"/>
    <m/>
  </r>
  <r>
    <s v="Watermelons"/>
    <x v="1"/>
    <s v="No"/>
    <s v="N/A"/>
    <s v="SEEDLESS"/>
    <x v="349"/>
    <s v="MEXICO CROSSINGS THROUGH OTAY MESA CALIFORNIA"/>
    <n v="63355"/>
    <s v="Truck"/>
    <m/>
    <m/>
    <n v="2024"/>
    <s v="N/A"/>
    <s v="I (import)"/>
    <m/>
  </r>
  <r>
    <s v="Watermelons"/>
    <x v="1"/>
    <s v="No"/>
    <s v="N/A"/>
    <s v="N/A"/>
    <x v="349"/>
    <s v="MEXICO CROSSINGS THROUGH PHARR TEXAS"/>
    <n v="164463"/>
    <s v="Truck"/>
    <m/>
    <m/>
    <n v="2024"/>
    <s v="N/A"/>
    <s v="I (import)"/>
    <m/>
  </r>
  <r>
    <s v="Watermelons"/>
    <x v="1"/>
    <s v="No"/>
    <s v="N/A"/>
    <s v="N/A"/>
    <x v="349"/>
    <s v="MEXICO CROSSINGS THROUGH PROGRESO TEXAS"/>
    <n v="1087761"/>
    <s v="Truck"/>
    <m/>
    <m/>
    <n v="2024"/>
    <s v="N/A"/>
    <s v="I (import)"/>
    <m/>
  </r>
  <r>
    <s v="Watermelons"/>
    <x v="1"/>
    <s v="No"/>
    <s v="N/A"/>
    <s v="SEEDLESS"/>
    <x v="349"/>
    <s v="MEXICO CROSSINGS THROUGH PROGRESO TEXAS"/>
    <n v="430089"/>
    <s v="Truck"/>
    <m/>
    <m/>
    <n v="2024"/>
    <s v="N/A"/>
    <s v="I (import)"/>
    <m/>
  </r>
  <r>
    <s v="Watermelons"/>
    <x v="3"/>
    <s v="No"/>
    <s v="N/A"/>
    <s v="SEEDLESS"/>
    <x v="349"/>
    <s v="IMPORTS THROUGH LOS ANGELES-LONG BEACH CALIFORNIA"/>
    <n v="40880"/>
    <s v="Boat"/>
    <m/>
    <m/>
    <n v="2024"/>
    <s v="N/A"/>
    <s v="I (import)"/>
    <m/>
  </r>
  <r>
    <s v="Watermelons"/>
    <x v="7"/>
    <s v="No"/>
    <s v="N/A"/>
    <s v="SEEDLESS"/>
    <x v="349"/>
    <s v="IMPORTS THROUGH LOS ANGELES-LONG BEACH CALIFORNIA"/>
    <n v="100518"/>
    <s v="Boat"/>
    <m/>
    <m/>
    <n v="2024"/>
    <s v="N/A"/>
    <s v="I (import)"/>
    <m/>
  </r>
  <r>
    <s v="Watermelons"/>
    <x v="1"/>
    <s v="No"/>
    <s v="N/A"/>
    <s v="SEEDLESS"/>
    <x v="349"/>
    <s v="IMPORTS THROUGH PANAMA CITY FLORIDA"/>
    <n v="295680"/>
    <s v="Boat"/>
    <m/>
    <m/>
    <n v="2024"/>
    <s v="N/A"/>
    <s v="I (import)"/>
    <m/>
  </r>
  <r>
    <s v="Watermelons"/>
    <x v="3"/>
    <s v="No"/>
    <s v="N/A"/>
    <s v="N/A"/>
    <x v="349"/>
    <s v="IMPORTS THROUGH PHILADELPHIA-CAMDEN PENNSYLVANIA-NEW JERSEY"/>
    <n v="704961"/>
    <s v="Boat"/>
    <m/>
    <m/>
    <n v="2024"/>
    <s v="N/A"/>
    <s v="I (import)"/>
    <m/>
  </r>
  <r>
    <s v="Watermelons"/>
    <x v="7"/>
    <s v="No"/>
    <s v="N/A"/>
    <s v="N/A"/>
    <x v="349"/>
    <s v="IMPORTS THROUGH PHILADELPHIA-CAMDEN PENNSYLVANIA-NEW JERSEY"/>
    <n v="436322"/>
    <s v="Boat"/>
    <m/>
    <m/>
    <n v="2024"/>
    <s v="N/A"/>
    <s v="I (import)"/>
    <m/>
  </r>
  <r>
    <s v="Watermelons"/>
    <x v="3"/>
    <s v="No"/>
    <s v="N/A"/>
    <s v="N/A"/>
    <x v="349"/>
    <s v="IMPORTS THROUGH PORT CANAVERAL FLORIDA"/>
    <n v="2356483"/>
    <s v="Boat"/>
    <m/>
    <m/>
    <n v="2024"/>
    <s v="N/A"/>
    <s v="I (import)"/>
    <m/>
  </r>
  <r>
    <s v="Watermelons"/>
    <x v="3"/>
    <s v="No"/>
    <s v="N/A"/>
    <s v="SEEDLESS"/>
    <x v="349"/>
    <s v="IMPORTS THROUGH PORT CANAVERAL FLORIDA"/>
    <n v="1528639"/>
    <s v="Boat"/>
    <m/>
    <m/>
    <n v="2024"/>
    <s v="N/A"/>
    <s v="I (import)"/>
    <m/>
  </r>
  <r>
    <s v="Watermelons"/>
    <x v="0"/>
    <s v="No"/>
    <s v="N/A"/>
    <s v="N/A"/>
    <x v="349"/>
    <s v="IMPORTS THROUGH SAN JUAN PUERTO RICO"/>
    <n v="11684"/>
    <s v="Boat"/>
    <m/>
    <m/>
    <n v="2024"/>
    <s v="N/A"/>
    <s v="I (import)"/>
    <m/>
  </r>
  <r>
    <s v="Watermelons"/>
    <x v="3"/>
    <s v="No"/>
    <s v="N/A"/>
    <s v="SEEDLESS"/>
    <x v="349"/>
    <s v="IMPORTS THROUGH SOUTH FLORIDA/TAMPA"/>
    <n v="2311848"/>
    <s v="Boat"/>
    <m/>
    <m/>
    <n v="2024"/>
    <s v="N/A"/>
    <s v="I (import)"/>
    <m/>
  </r>
  <r>
    <s v="Watermelons"/>
    <x v="1"/>
    <s v="No"/>
    <s v="N/A"/>
    <s v="N/A"/>
    <x v="350"/>
    <s v="MEXICO CROSSINGS THROUGH NOGALES ARIZONA"/>
    <n v="528700"/>
    <s v="Truck"/>
    <m/>
    <m/>
    <n v="2024"/>
    <s v="N/A"/>
    <s v="I (import)"/>
    <m/>
  </r>
  <r>
    <s v="Watermelons"/>
    <x v="1"/>
    <s v="Yes"/>
    <s v="N/A"/>
    <s v="RED FLESH SEEDLESS MINIATURE"/>
    <x v="350"/>
    <s v="MEXICO CROSSINGS THROUGH NOGALES ARIZONA"/>
    <n v="11220"/>
    <s v="Truck"/>
    <m/>
    <m/>
    <n v="2024"/>
    <s v="N/A"/>
    <s v="I (import)"/>
    <m/>
  </r>
  <r>
    <s v="Watermelons"/>
    <x v="1"/>
    <s v="No"/>
    <s v="N/A"/>
    <s v="RED FLESH SEEDLESS MINIATURE"/>
    <x v="350"/>
    <s v="MEXICO CROSSINGS THROUGH NOGALES ARIZONA"/>
    <n v="133980"/>
    <s v="Truck"/>
    <m/>
    <m/>
    <n v="2024"/>
    <s v="N/A"/>
    <s v="I (import)"/>
    <m/>
  </r>
  <r>
    <s v="Watermelons"/>
    <x v="1"/>
    <s v="Yes"/>
    <s v="N/A"/>
    <s v="SEEDLESS"/>
    <x v="350"/>
    <s v="MEXICO CROSSINGS THROUGH NOGALES ARIZONA"/>
    <n v="34936"/>
    <s v="Truck"/>
    <m/>
    <m/>
    <n v="2024"/>
    <s v="N/A"/>
    <s v="I (import)"/>
    <m/>
  </r>
  <r>
    <s v="Watermelons"/>
    <x v="1"/>
    <s v="No"/>
    <s v="N/A"/>
    <s v="SEEDLESS"/>
    <x v="350"/>
    <s v="MEXICO CROSSINGS THROUGH NOGALES ARIZONA"/>
    <n v="742964"/>
    <s v="Truck"/>
    <m/>
    <m/>
    <n v="2024"/>
    <s v="N/A"/>
    <s v="I (import)"/>
    <m/>
  </r>
  <r>
    <s v="Watermelons"/>
    <x v="1"/>
    <s v="No"/>
    <s v="N/A"/>
    <s v="N/A"/>
    <x v="350"/>
    <s v="MEXICO CROSSINGS THROUGH OTAY MESA CALIFORNIA"/>
    <n v="38298"/>
    <s v="Truck"/>
    <m/>
    <m/>
    <n v="2024"/>
    <s v="N/A"/>
    <s v="I (import)"/>
    <m/>
  </r>
  <r>
    <s v="Watermelons"/>
    <x v="1"/>
    <s v="No"/>
    <s v="N/A"/>
    <s v="SEEDLESS"/>
    <x v="350"/>
    <s v="MEXICO CROSSINGS THROUGH OTAY MESA CALIFORNIA"/>
    <n v="113766"/>
    <s v="Truck"/>
    <m/>
    <m/>
    <n v="2024"/>
    <s v="N/A"/>
    <s v="I (import)"/>
    <m/>
  </r>
  <r>
    <s v="Watermelons"/>
    <x v="1"/>
    <s v="No"/>
    <s v="N/A"/>
    <s v="N/A"/>
    <x v="350"/>
    <s v="MEXICO CROSSINGS THROUGH PROGRESO TEXAS"/>
    <n v="1518988"/>
    <s v="Truck"/>
    <m/>
    <m/>
    <n v="2024"/>
    <s v="N/A"/>
    <s v="I (import)"/>
    <m/>
  </r>
  <r>
    <s v="Watermelons"/>
    <x v="1"/>
    <s v="No"/>
    <s v="N/A"/>
    <s v="SEEDLESS"/>
    <x v="350"/>
    <s v="MEXICO CROSSINGS THROUGH PROGRESO TEXAS"/>
    <n v="80300"/>
    <s v="Truck"/>
    <m/>
    <m/>
    <n v="2024"/>
    <s v="N/A"/>
    <s v="I (import)"/>
    <m/>
  </r>
  <r>
    <s v="Watermelons"/>
    <x v="3"/>
    <s v="No"/>
    <s v="N/A"/>
    <s v="SEEDLESS"/>
    <x v="350"/>
    <s v="IMPORTS THROUGH HOUSTON TEXAS"/>
    <n v="42174"/>
    <s v="Boat"/>
    <m/>
    <m/>
    <n v="2024"/>
    <s v="N/A"/>
    <s v="I (import)"/>
    <m/>
  </r>
  <r>
    <s v="Watermelons"/>
    <x v="3"/>
    <s v="No"/>
    <s v="N/A"/>
    <s v="RED FLESH SEEDLESS MINIATURE"/>
    <x v="350"/>
    <s v="IMPORTS THROUGH LOS ANGELES-LONG BEACH CALIFORNIA"/>
    <n v="35750"/>
    <s v="Boat"/>
    <m/>
    <m/>
    <n v="2024"/>
    <s v="N/A"/>
    <s v="I (import)"/>
    <m/>
  </r>
  <r>
    <s v="Watermelons"/>
    <x v="7"/>
    <s v="No"/>
    <s v="N/A"/>
    <s v="SEEDLESS"/>
    <x v="350"/>
    <s v="IMPORTS THROUGH LOS ANGELES-LONG BEACH CALIFORNIA"/>
    <n v="17292"/>
    <s v="Boat"/>
    <m/>
    <m/>
    <n v="2024"/>
    <s v="N/A"/>
    <s v="I (import)"/>
    <m/>
  </r>
  <r>
    <s v="Watermelons"/>
    <x v="1"/>
    <s v="No"/>
    <s v="N/A"/>
    <s v="SEEDLESS"/>
    <x v="350"/>
    <s v="IMPORTS THROUGH PANAMA CITY FLORIDA"/>
    <n v="79200"/>
    <s v="Boat"/>
    <m/>
    <m/>
    <n v="2024"/>
    <s v="N/A"/>
    <s v="I (import)"/>
    <m/>
  </r>
  <r>
    <s v="Watermelons"/>
    <x v="3"/>
    <s v="No"/>
    <s v="N/A"/>
    <s v="N/A"/>
    <x v="350"/>
    <s v="IMPORTS THROUGH PHILADELPHIA-CAMDEN PENNSYLVANIA-NEW JERSEY"/>
    <n v="343618"/>
    <s v="Boat"/>
    <m/>
    <m/>
    <n v="2024"/>
    <s v="N/A"/>
    <s v="I (import)"/>
    <m/>
  </r>
  <r>
    <s v="Watermelons"/>
    <x v="3"/>
    <s v="No"/>
    <s v="N/A"/>
    <s v="N/A"/>
    <x v="350"/>
    <s v="IMPORTS THROUGH PORT CANAVERAL FLORIDA"/>
    <n v="268235"/>
    <s v="Boat"/>
    <m/>
    <m/>
    <n v="2024"/>
    <s v="N/A"/>
    <s v="I (import)"/>
    <m/>
  </r>
  <r>
    <s v="Watermelons"/>
    <x v="3"/>
    <s v="No"/>
    <s v="N/A"/>
    <s v="RED FLESH SEEDLESS MINIATURE"/>
    <x v="350"/>
    <s v="IMPORTS THROUGH PORT CANAVERAL FLORIDA"/>
    <n v="911680"/>
    <s v="Boat"/>
    <m/>
    <m/>
    <n v="2024"/>
    <s v="N/A"/>
    <s v="I (import)"/>
    <m/>
  </r>
  <r>
    <s v="Watermelons"/>
    <x v="3"/>
    <s v="No"/>
    <s v="N/A"/>
    <s v="SEEDLESS"/>
    <x v="350"/>
    <s v="IMPORTS THROUGH PORT CANAVERAL FLORIDA"/>
    <n v="3723166"/>
    <s v="Boat"/>
    <m/>
    <m/>
    <n v="2024"/>
    <s v="N/A"/>
    <s v="I (import)"/>
    <m/>
  </r>
  <r>
    <s v="Watermelons"/>
    <x v="4"/>
    <s v="No"/>
    <s v="N/A"/>
    <s v="N/A"/>
    <x v="350"/>
    <s v="IMPORTS THROUGH PORT CANAVERAL FLORIDA"/>
    <n v="32560"/>
    <s v="Boat"/>
    <m/>
    <m/>
    <n v="2024"/>
    <s v="N/A"/>
    <s v="I (import)"/>
    <m/>
  </r>
  <r>
    <s v="Watermelons"/>
    <x v="4"/>
    <s v="No"/>
    <s v="N/A"/>
    <s v="RED FLESH SEEDLESS MINIATURE"/>
    <x v="350"/>
    <s v="IMPORTS THROUGH PORT CANAVERAL FLORIDA"/>
    <n v="716320"/>
    <s v="Boat"/>
    <m/>
    <m/>
    <n v="2024"/>
    <s v="N/A"/>
    <s v="I (import)"/>
    <m/>
  </r>
  <r>
    <s v="Watermelons"/>
    <x v="4"/>
    <s v="No"/>
    <s v="N/A"/>
    <s v="SEEDLESS"/>
    <x v="350"/>
    <s v="IMPORTS THROUGH PORT CANAVERAL FLORIDA"/>
    <n v="2116400"/>
    <s v="Boat"/>
    <m/>
    <m/>
    <n v="2024"/>
    <s v="N/A"/>
    <s v="I (import)"/>
    <m/>
  </r>
  <r>
    <s v="Watermelons"/>
    <x v="3"/>
    <s v="No"/>
    <s v="N/A"/>
    <s v="N/A"/>
    <x v="350"/>
    <s v="IMPORTS THROUGH SOUTH FLORIDA/TAMPA"/>
    <n v="110986"/>
    <s v="Boat"/>
    <m/>
    <m/>
    <n v="2024"/>
    <s v="N/A"/>
    <s v="I (import)"/>
    <m/>
  </r>
  <r>
    <s v="Watermelons"/>
    <x v="3"/>
    <s v="No"/>
    <s v="N/A"/>
    <s v="SEEDLESS"/>
    <x v="350"/>
    <s v="IMPORTS THROUGH SOUTH FLORIDA/TAMPA"/>
    <n v="128700"/>
    <s v="Boat"/>
    <m/>
    <m/>
    <n v="2024"/>
    <s v="N/A"/>
    <s v="I (import)"/>
    <m/>
  </r>
  <r>
    <s v="Watermelons"/>
    <x v="1"/>
    <s v="No"/>
    <s v="N/A"/>
    <s v="SEEDLESS"/>
    <x v="350"/>
    <s v="IMPORTS THROUGH SOUTH FLORIDA/TAMPA"/>
    <n v="80520"/>
    <s v="Boat"/>
    <m/>
    <m/>
    <n v="2024"/>
    <s v="N/A"/>
    <s v="I (import)"/>
    <m/>
  </r>
  <r>
    <s v="Watermelons"/>
    <x v="3"/>
    <s v="No"/>
    <s v="N/A"/>
    <s v="SEEDLESS"/>
    <x v="350"/>
    <s v="IMPORTS THROUGH WILMINGTON DELAWARE"/>
    <n v="220000"/>
    <s v="Boat"/>
    <m/>
    <m/>
    <n v="2024"/>
    <s v="N/A"/>
    <s v="I (import)"/>
    <m/>
  </r>
  <r>
    <s v="Watermelons"/>
    <x v="7"/>
    <s v="No"/>
    <s v="N/A"/>
    <s v="SEEDLESS"/>
    <x v="350"/>
    <s v="IMPORTS THROUGH TAMPA AIRPORT FLORIDA"/>
    <n v="88836"/>
    <s v="Boat"/>
    <m/>
    <m/>
    <n v="2024"/>
    <s v="N/A"/>
    <s v="I (import)"/>
    <m/>
  </r>
  <r>
    <s v="Watermelons"/>
    <x v="1"/>
    <s v="No"/>
    <s v="N/A"/>
    <s v="N/A"/>
    <x v="351"/>
    <s v="MEXICO CROSSINGS THROUGH NOGALES ARIZONA"/>
    <n v="632276"/>
    <s v="Truck"/>
    <m/>
    <m/>
    <n v="2024"/>
    <s v="N/A"/>
    <s v="I (import)"/>
    <m/>
  </r>
  <r>
    <s v="Watermelons"/>
    <x v="1"/>
    <s v="No"/>
    <s v="N/A"/>
    <s v="RED FLESH SEEDLESS MINIATURE"/>
    <x v="351"/>
    <s v="MEXICO CROSSINGS THROUGH NOGALES ARIZONA"/>
    <n v="92360"/>
    <s v="Truck"/>
    <m/>
    <m/>
    <n v="2024"/>
    <s v="N/A"/>
    <s v="I (import)"/>
    <m/>
  </r>
  <r>
    <s v="Watermelons"/>
    <x v="1"/>
    <s v="No"/>
    <s v="N/A"/>
    <s v="SEEDLESS"/>
    <x v="351"/>
    <s v="MEXICO CROSSINGS THROUGH NOGALES ARIZONA"/>
    <n v="594609"/>
    <s v="Truck"/>
    <m/>
    <m/>
    <n v="2024"/>
    <s v="N/A"/>
    <s v="I (import)"/>
    <m/>
  </r>
  <r>
    <s v="Watermelons"/>
    <x v="1"/>
    <s v="No"/>
    <s v="N/A"/>
    <s v="SEEDLESS"/>
    <x v="351"/>
    <s v="MEXICO CROSSINGS THROUGH OTAY MESA CALIFORNIA"/>
    <n v="29568"/>
    <s v="Truck"/>
    <m/>
    <m/>
    <n v="2024"/>
    <s v="N/A"/>
    <s v="I (import)"/>
    <m/>
  </r>
  <r>
    <s v="Watermelons"/>
    <x v="1"/>
    <s v="No"/>
    <s v="N/A"/>
    <s v="N/A"/>
    <x v="351"/>
    <s v="MEXICO CROSSINGS THROUGH PHARR TEXAS"/>
    <n v="114510"/>
    <s v="Truck"/>
    <m/>
    <m/>
    <n v="2024"/>
    <s v="N/A"/>
    <s v="I (import)"/>
    <m/>
  </r>
  <r>
    <s v="Watermelons"/>
    <x v="1"/>
    <s v="No"/>
    <s v="N/A"/>
    <s v="SEEDLESS"/>
    <x v="351"/>
    <s v="MEXICO CROSSINGS THROUGH PHARR TEXAS"/>
    <n v="272910"/>
    <s v="Truck"/>
    <m/>
    <m/>
    <n v="2024"/>
    <s v="N/A"/>
    <s v="I (import)"/>
    <m/>
  </r>
  <r>
    <s v="Watermelons"/>
    <x v="1"/>
    <s v="No"/>
    <s v="N/A"/>
    <s v="N/A"/>
    <x v="351"/>
    <s v="MEXICO CROSSINGS THROUGH PROGRESO TEXAS"/>
    <n v="587323"/>
    <s v="Truck"/>
    <m/>
    <m/>
    <n v="2024"/>
    <s v="N/A"/>
    <s v="I (import)"/>
    <m/>
  </r>
  <r>
    <s v="Watermelons"/>
    <x v="1"/>
    <s v="No"/>
    <s v="N/A"/>
    <s v="SEEDLESS"/>
    <x v="351"/>
    <s v="MEXICO CROSSINGS THROUGH PROGRESO TEXAS"/>
    <n v="309595"/>
    <s v="Truck"/>
    <m/>
    <m/>
    <n v="2024"/>
    <s v="N/A"/>
    <s v="I (import)"/>
    <m/>
  </r>
  <r>
    <s v="Watermelons"/>
    <x v="3"/>
    <s v="No"/>
    <s v="N/A"/>
    <s v="SEEDLESS"/>
    <x v="351"/>
    <s v="IMPORTS THROUGH FREEPORT TEXAS"/>
    <n v="601020"/>
    <s v="Boat"/>
    <m/>
    <m/>
    <n v="2024"/>
    <s v="N/A"/>
    <s v="I (import)"/>
    <m/>
  </r>
  <r>
    <s v="Watermelons"/>
    <x v="3"/>
    <s v="No"/>
    <s v="N/A"/>
    <s v="RED FLESH SEEDLESS MINIATURE"/>
    <x v="351"/>
    <s v="IMPORTS THROUGH LOS ANGELES-LONG BEACH CALIFORNIA"/>
    <n v="286000"/>
    <s v="Boat"/>
    <m/>
    <m/>
    <n v="2024"/>
    <s v="N/A"/>
    <s v="I (import)"/>
    <m/>
  </r>
  <r>
    <s v="Watermelons"/>
    <x v="3"/>
    <s v="No"/>
    <s v="N/A"/>
    <s v="SEEDLESS"/>
    <x v="351"/>
    <s v="IMPORTS THROUGH LOS ANGELES-LONG BEACH CALIFORNIA"/>
    <n v="170280"/>
    <s v="Boat"/>
    <m/>
    <m/>
    <n v="2024"/>
    <s v="N/A"/>
    <s v="I (import)"/>
    <m/>
  </r>
  <r>
    <s v="Watermelons"/>
    <x v="3"/>
    <s v="No"/>
    <s v="N/A"/>
    <s v="N/A"/>
    <x v="351"/>
    <s v="IMPORTS THROUGH PORT CANAVERAL FLORIDA"/>
    <n v="43540"/>
    <s v="Boat"/>
    <m/>
    <m/>
    <n v="2024"/>
    <s v="N/A"/>
    <s v="I (import)"/>
    <m/>
  </r>
  <r>
    <s v="Watermelons"/>
    <x v="6"/>
    <s v="No"/>
    <s v="N/A"/>
    <s v="N/A"/>
    <x v="351"/>
    <s v="IMPORTS THROUGH PORT CANAVERAL FLORIDA"/>
    <n v="20724"/>
    <s v="Boat"/>
    <m/>
    <m/>
    <n v="2024"/>
    <s v="N/A"/>
    <s v="I (import)"/>
    <m/>
  </r>
  <r>
    <s v="Watermelons"/>
    <x v="0"/>
    <s v="No"/>
    <s v="N/A"/>
    <s v="N/A"/>
    <x v="351"/>
    <s v="IMPORTS THROUGH SAN JUAN PUERTO RICO"/>
    <n v="10956"/>
    <s v="Boat"/>
    <m/>
    <m/>
    <n v="2024"/>
    <s v="N/A"/>
    <s v="I (import)"/>
    <m/>
  </r>
  <r>
    <s v="Watermelons"/>
    <x v="3"/>
    <s v="No"/>
    <s v="N/A"/>
    <s v="N/A"/>
    <x v="351"/>
    <s v="IMPORTS THROUGH SOUTH FLORIDA/TAMPA"/>
    <n v="1251604"/>
    <s v="Boat"/>
    <m/>
    <m/>
    <n v="2024"/>
    <s v="N/A"/>
    <s v="I (import)"/>
    <m/>
  </r>
  <r>
    <s v="Watermelons"/>
    <x v="3"/>
    <s v="No"/>
    <s v="N/A"/>
    <s v="N/A"/>
    <x v="351"/>
    <s v="IMPORTS THROUGH WILMINGTON DELAWARE"/>
    <n v="37613"/>
    <s v="Boat"/>
    <m/>
    <m/>
    <n v="2024"/>
    <s v="N/A"/>
    <s v="I (import)"/>
    <m/>
  </r>
  <r>
    <s v="Watermelons"/>
    <x v="1"/>
    <s v="No"/>
    <s v="N/A"/>
    <s v="N/A"/>
    <x v="352"/>
    <s v="MEXICO CROSSINGS THROUGH OTAY MESA CALIFORNIA"/>
    <n v="29920"/>
    <s v="Truck"/>
    <m/>
    <m/>
    <n v="2024"/>
    <s v="N/A"/>
    <s v="I (import)"/>
    <m/>
  </r>
  <r>
    <s v="Watermelons"/>
    <x v="7"/>
    <s v="No"/>
    <s v="N/A"/>
    <s v="SEEDLESS"/>
    <x v="353"/>
    <s v="IMPORTS THROUGH FREEPORT TEXAS"/>
    <n v="339409"/>
    <s v="Boat"/>
    <m/>
    <m/>
    <n v="2024"/>
    <s v="N/A"/>
    <s v="I (import)"/>
    <m/>
  </r>
  <r>
    <s v="Watermelons"/>
    <x v="3"/>
    <s v="No"/>
    <s v="N/A"/>
    <s v="SEEDLESS"/>
    <x v="353"/>
    <s v="IMPORTS THROUGH HOUSTON TEXAS"/>
    <n v="210870"/>
    <s v="Boat"/>
    <m/>
    <m/>
    <n v="2024"/>
    <s v="N/A"/>
    <s v="I (import)"/>
    <m/>
  </r>
  <r>
    <s v="Watermelons"/>
    <x v="3"/>
    <s v="No"/>
    <s v="N/A"/>
    <s v="SEEDLESS"/>
    <x v="353"/>
    <s v="IMPORTS THROUGH LOS ANGELES-LONG BEACH CALIFORNIA"/>
    <n v="340560"/>
    <s v="Boat"/>
    <m/>
    <m/>
    <n v="2024"/>
    <s v="N/A"/>
    <s v="I (import)"/>
    <m/>
  </r>
  <r>
    <s v="Watermelons"/>
    <x v="1"/>
    <s v="No"/>
    <s v="N/A"/>
    <s v="SEEDLESS"/>
    <x v="353"/>
    <s v="IMPORTS THROUGH PANAMA CITY FLORIDA"/>
    <n v="119416"/>
    <s v="Boat"/>
    <m/>
    <m/>
    <n v="2024"/>
    <s v="N/A"/>
    <s v="I (import)"/>
    <m/>
  </r>
  <r>
    <s v="Watermelons"/>
    <x v="5"/>
    <s v="No"/>
    <s v="N/A"/>
    <s v="SEEDLESS"/>
    <x v="353"/>
    <s v="IMPORTS THROUGH PHILADELPHIA-CAMDEN PENNSYLVANIA-NEW JERSEY"/>
    <n v="205682"/>
    <s v="Boat"/>
    <m/>
    <m/>
    <n v="2024"/>
    <s v="N/A"/>
    <s v="I (import)"/>
    <m/>
  </r>
  <r>
    <s v="Watermelons"/>
    <x v="3"/>
    <s v="No"/>
    <s v="N/A"/>
    <s v="N/A"/>
    <x v="353"/>
    <s v="IMPORTS THROUGH PHILADELPHIA-CAMDEN PENNSYLVANIA-NEW JERSEY"/>
    <n v="37066"/>
    <s v="Boat"/>
    <m/>
    <m/>
    <n v="2024"/>
    <s v="N/A"/>
    <s v="I (import)"/>
    <m/>
  </r>
  <r>
    <s v="Watermelons"/>
    <x v="3"/>
    <s v="No"/>
    <s v="N/A"/>
    <s v="SEEDLESS"/>
    <x v="353"/>
    <s v="IMPORTS THROUGH PHILADELPHIA-CAMDEN PENNSYLVANIA-NEW JERSEY"/>
    <n v="73656"/>
    <s v="Boat"/>
    <m/>
    <m/>
    <n v="2024"/>
    <s v="N/A"/>
    <s v="I (import)"/>
    <m/>
  </r>
  <r>
    <s v="Watermelons"/>
    <x v="0"/>
    <s v="No"/>
    <s v="N/A"/>
    <s v="N/A"/>
    <x v="353"/>
    <s v="IMPORTS THROUGH SAN JUAN PUERTO RICO"/>
    <n v="5300"/>
    <s v="Boat"/>
    <m/>
    <m/>
    <n v="2024"/>
    <s v="N/A"/>
    <s v="I (import)"/>
    <m/>
  </r>
  <r>
    <s v="Watermelons"/>
    <x v="4"/>
    <s v="No"/>
    <s v="N/A"/>
    <s v="N/A"/>
    <x v="353"/>
    <s v="IMPORTS THROUGH SOUTH FLORIDA/TAMPA"/>
    <n v="81869"/>
    <s v="Boat"/>
    <m/>
    <m/>
    <n v="2024"/>
    <s v="N/A"/>
    <s v="I (import)"/>
    <m/>
  </r>
  <r>
    <s v="Watermelons"/>
    <x v="3"/>
    <s v="No"/>
    <s v="N/A"/>
    <s v="SEEDLESS"/>
    <x v="353"/>
    <s v="IMPORTS THROUGH WILMINGTON NORTH CAROLINA"/>
    <n v="184378"/>
    <s v="Boat"/>
    <m/>
    <m/>
    <n v="2024"/>
    <s v="N/A"/>
    <s v="I (import)"/>
    <m/>
  </r>
  <r>
    <s v="Watermelons"/>
    <x v="1"/>
    <s v="No"/>
    <s v="N/A"/>
    <s v="N/A"/>
    <x v="353"/>
    <s v="MEXICO CROSSINGS THROUGH NOGALES ARIZONA"/>
    <n v="419617"/>
    <s v="Truck"/>
    <m/>
    <m/>
    <n v="2024"/>
    <s v="N/A"/>
    <s v="I (import)"/>
    <m/>
  </r>
  <r>
    <s v="Watermelons"/>
    <x v="1"/>
    <s v="Yes"/>
    <s v="N/A"/>
    <s v="RED FLESH SEEDLESS MINIATURE"/>
    <x v="353"/>
    <s v="MEXICO CROSSINGS THROUGH NOGALES ARIZONA"/>
    <n v="22552"/>
    <s v="Truck"/>
    <m/>
    <m/>
    <n v="2024"/>
    <s v="N/A"/>
    <s v="I (import)"/>
    <m/>
  </r>
  <r>
    <s v="Watermelons"/>
    <x v="1"/>
    <s v="No"/>
    <s v="N/A"/>
    <s v="RED FLESH SEEDLESS MINIATURE"/>
    <x v="353"/>
    <s v="MEXICO CROSSINGS THROUGH NOGALES ARIZONA"/>
    <n v="221760"/>
    <s v="Truck"/>
    <m/>
    <m/>
    <n v="2024"/>
    <s v="N/A"/>
    <s v="I (import)"/>
    <m/>
  </r>
  <r>
    <s v="Watermelons"/>
    <x v="1"/>
    <s v="Yes"/>
    <s v="N/A"/>
    <s v="SEEDLESS"/>
    <x v="353"/>
    <s v="MEXICO CROSSINGS THROUGH NOGALES ARIZONA"/>
    <n v="16898"/>
    <s v="Truck"/>
    <m/>
    <m/>
    <n v="2024"/>
    <s v="N/A"/>
    <s v="I (import)"/>
    <m/>
  </r>
  <r>
    <s v="Watermelons"/>
    <x v="1"/>
    <s v="No"/>
    <s v="N/A"/>
    <s v="SEEDLESS"/>
    <x v="353"/>
    <s v="MEXICO CROSSINGS THROUGH NOGALES ARIZONA"/>
    <n v="797251"/>
    <s v="Truck"/>
    <m/>
    <m/>
    <n v="2024"/>
    <s v="N/A"/>
    <s v="I (import)"/>
    <m/>
  </r>
  <r>
    <s v="Watermelons"/>
    <x v="1"/>
    <s v="No"/>
    <s v="N/A"/>
    <s v="N/A"/>
    <x v="353"/>
    <s v="MEXICO CROSSINGS THROUGH OTAY MESA CALIFORNIA"/>
    <n v="6043"/>
    <s v="Truck"/>
    <m/>
    <m/>
    <n v="2024"/>
    <s v="N/A"/>
    <s v="I (import)"/>
    <m/>
  </r>
  <r>
    <s v="Watermelons"/>
    <x v="1"/>
    <s v="No"/>
    <s v="N/A"/>
    <s v="SEEDLESS"/>
    <x v="353"/>
    <s v="MEXICO CROSSINGS THROUGH OTAY MESA CALIFORNIA"/>
    <n v="29557"/>
    <s v="Truck"/>
    <m/>
    <m/>
    <n v="2024"/>
    <s v="N/A"/>
    <s v="I (import)"/>
    <m/>
  </r>
  <r>
    <s v="Watermelons"/>
    <x v="1"/>
    <s v="No"/>
    <s v="N/A"/>
    <s v="N/A"/>
    <x v="353"/>
    <s v="MEXICO CROSSINGS THROUGH PHARR TEXAS"/>
    <n v="476256"/>
    <s v="Truck"/>
    <m/>
    <m/>
    <n v="2024"/>
    <s v="N/A"/>
    <s v="I (import)"/>
    <m/>
  </r>
  <r>
    <s v="Watermelons"/>
    <x v="1"/>
    <s v="No"/>
    <s v="N/A"/>
    <s v="N/A"/>
    <x v="353"/>
    <s v="MEXICO CROSSINGS THROUGH PROGRESO TEXAS"/>
    <n v="2510671"/>
    <s v="Truck"/>
    <m/>
    <m/>
    <n v="2024"/>
    <s v="N/A"/>
    <s v="I (import)"/>
    <m/>
  </r>
  <r>
    <s v="Watermelons"/>
    <x v="1"/>
    <s v="No"/>
    <s v="N/A"/>
    <s v="SEEDLESS"/>
    <x v="353"/>
    <s v="MEXICO CROSSINGS THROUGH PROGRESO TEXAS"/>
    <n v="489269"/>
    <s v="Truck"/>
    <m/>
    <m/>
    <n v="2024"/>
    <s v="N/A"/>
    <s v="I (import)"/>
    <m/>
  </r>
  <r>
    <s v="Watermelons"/>
    <x v="1"/>
    <s v="No"/>
    <s v="N/A"/>
    <s v="N/A"/>
    <x v="354"/>
    <s v="MEXICO CROSSINGS THROUGH NOGALES ARIZONA"/>
    <n v="426457"/>
    <s v="Truck"/>
    <m/>
    <m/>
    <n v="2024"/>
    <s v="N/A"/>
    <s v="I (import)"/>
    <m/>
  </r>
  <r>
    <s v="Watermelons"/>
    <x v="1"/>
    <s v="No"/>
    <s v="N/A"/>
    <s v="RED FLESH SEEDLESS MINIATURE"/>
    <x v="354"/>
    <s v="MEXICO CROSSINGS THROUGH NOGALES ARIZONA"/>
    <n v="47520"/>
    <s v="Truck"/>
    <m/>
    <m/>
    <n v="2024"/>
    <s v="N/A"/>
    <s v="I (import)"/>
    <m/>
  </r>
  <r>
    <s v="Watermelons"/>
    <x v="1"/>
    <s v="Yes"/>
    <s v="N/A"/>
    <s v="SEEDLESS"/>
    <x v="354"/>
    <s v="MEXICO CROSSINGS THROUGH NOGALES ARIZONA"/>
    <n v="70576"/>
    <s v="Truck"/>
    <m/>
    <m/>
    <n v="2024"/>
    <s v="N/A"/>
    <s v="I (import)"/>
    <m/>
  </r>
  <r>
    <s v="Watermelons"/>
    <x v="1"/>
    <s v="No"/>
    <s v="N/A"/>
    <s v="SEEDLESS"/>
    <x v="354"/>
    <s v="MEXICO CROSSINGS THROUGH NOGALES ARIZONA"/>
    <n v="686891"/>
    <s v="Truck"/>
    <m/>
    <m/>
    <n v="2024"/>
    <s v="N/A"/>
    <s v="I (import)"/>
    <m/>
  </r>
  <r>
    <s v="Watermelons"/>
    <x v="1"/>
    <s v="No"/>
    <s v="N/A"/>
    <s v="N/A"/>
    <x v="354"/>
    <s v="MEXICO CROSSINGS THROUGH OTAY MESA CALIFORNIA"/>
    <n v="21481"/>
    <s v="Truck"/>
    <m/>
    <m/>
    <n v="2024"/>
    <s v="N/A"/>
    <s v="I (import)"/>
    <m/>
  </r>
  <r>
    <s v="Watermelons"/>
    <x v="1"/>
    <s v="No"/>
    <s v="N/A"/>
    <s v="N/A"/>
    <x v="354"/>
    <s v="MEXICO CROSSINGS THROUGH PHARR TEXAS"/>
    <n v="81050"/>
    <s v="Truck"/>
    <m/>
    <m/>
    <n v="2024"/>
    <s v="N/A"/>
    <s v="I (import)"/>
    <m/>
  </r>
  <r>
    <s v="Watermelons"/>
    <x v="1"/>
    <s v="No"/>
    <s v="N/A"/>
    <s v="SEEDLESS"/>
    <x v="354"/>
    <s v="MEXICO CROSSINGS THROUGH PHARR TEXAS"/>
    <n v="261281"/>
    <s v="Truck"/>
    <m/>
    <m/>
    <n v="2024"/>
    <s v="N/A"/>
    <s v="I (import)"/>
    <m/>
  </r>
  <r>
    <s v="Watermelons"/>
    <x v="1"/>
    <s v="No"/>
    <s v="N/A"/>
    <s v="N/A"/>
    <x v="354"/>
    <s v="MEXICO CROSSINGS THROUGH PROGRESO TEXAS"/>
    <n v="688576"/>
    <s v="Truck"/>
    <m/>
    <m/>
    <n v="2024"/>
    <s v="N/A"/>
    <s v="I (import)"/>
    <m/>
  </r>
  <r>
    <s v="Watermelons"/>
    <x v="1"/>
    <s v="No"/>
    <s v="N/A"/>
    <s v="SEEDLESS"/>
    <x v="354"/>
    <s v="MEXICO CROSSINGS THROUGH PROGRESO TEXAS"/>
    <n v="1142218"/>
    <s v="Truck"/>
    <m/>
    <m/>
    <n v="2024"/>
    <s v="N/A"/>
    <s v="I (import)"/>
    <m/>
  </r>
  <r>
    <s v="Watermelons"/>
    <x v="3"/>
    <s v="No"/>
    <s v="N/A"/>
    <s v="RED FLESH SEEDLESS MINIATURE"/>
    <x v="354"/>
    <s v="IMPORTS THROUGH LOS ANGELES-LONG BEACH CALIFORNIA"/>
    <n v="43540"/>
    <s v="Boat"/>
    <m/>
    <m/>
    <n v="2024"/>
    <s v="N/A"/>
    <s v="I (import)"/>
    <m/>
  </r>
  <r>
    <s v="Watermelons"/>
    <x v="3"/>
    <s v="No"/>
    <s v="N/A"/>
    <s v="SEEDLESS"/>
    <x v="354"/>
    <s v="IMPORTS THROUGH LOS ANGELES-LONG BEACH CALIFORNIA"/>
    <n v="118800"/>
    <s v="Boat"/>
    <m/>
    <m/>
    <n v="2024"/>
    <s v="N/A"/>
    <s v="I (import)"/>
    <m/>
  </r>
  <r>
    <s v="Watermelons"/>
    <x v="1"/>
    <s v="No"/>
    <s v="N/A"/>
    <s v="SEEDLESS"/>
    <x v="354"/>
    <s v="IMPORTS THROUGH PANAMA CITY FLORIDA"/>
    <n v="206756"/>
    <s v="Boat"/>
    <m/>
    <m/>
    <n v="2024"/>
    <s v="N/A"/>
    <s v="I (import)"/>
    <m/>
  </r>
  <r>
    <s v="Watermelons"/>
    <x v="3"/>
    <s v="No"/>
    <s v="N/A"/>
    <s v="SEEDLESS"/>
    <x v="354"/>
    <s v="IMPORTS THROUGH PHILADELPHIA-CAMDEN PENNSYLVANIA-NEW JERSEY"/>
    <n v="344098"/>
    <s v="Boat"/>
    <m/>
    <m/>
    <n v="2024"/>
    <s v="N/A"/>
    <s v="I (import)"/>
    <m/>
  </r>
  <r>
    <s v="Watermelons"/>
    <x v="3"/>
    <s v="No"/>
    <s v="N/A"/>
    <s v="N/A"/>
    <x v="354"/>
    <s v="IMPORTS THROUGH PORT CANAVERAL FLORIDA"/>
    <n v="43540"/>
    <s v="Boat"/>
    <m/>
    <m/>
    <n v="2024"/>
    <s v="N/A"/>
    <s v="I (import)"/>
    <m/>
  </r>
  <r>
    <s v="Watermelons"/>
    <x v="3"/>
    <s v="No"/>
    <s v="N/A"/>
    <s v="SEEDLESS"/>
    <x v="354"/>
    <s v="IMPORTS THROUGH PORT CANAVERAL FLORIDA"/>
    <n v="2636040"/>
    <s v="Boat"/>
    <m/>
    <m/>
    <n v="2024"/>
    <s v="N/A"/>
    <s v="I (import)"/>
    <m/>
  </r>
  <r>
    <s v="Watermelons"/>
    <x v="0"/>
    <s v="No"/>
    <s v="N/A"/>
    <s v="N/A"/>
    <x v="354"/>
    <s v="IMPORTS THROUGH SAN JUAN PUERTO RICO"/>
    <n v="20247"/>
    <s v="Boat"/>
    <m/>
    <m/>
    <n v="2024"/>
    <s v="N/A"/>
    <s v="I (import)"/>
    <m/>
  </r>
  <r>
    <s v="Watermelons"/>
    <x v="3"/>
    <s v="No"/>
    <s v="N/A"/>
    <s v="SEEDLESS"/>
    <x v="354"/>
    <s v="IMPORTS THROUGH SOUTH FLORIDA/TAMPA"/>
    <n v="1488432"/>
    <s v="Boat"/>
    <m/>
    <m/>
    <n v="2024"/>
    <s v="N/A"/>
    <s v="I (import)"/>
    <m/>
  </r>
  <r>
    <s v="Watermelons"/>
    <x v="3"/>
    <s v="No"/>
    <s v="N/A"/>
    <s v="SEEDLESS"/>
    <x v="354"/>
    <s v="IMPORTS THROUGH WILMINGTON NORTH CAROLINA"/>
    <n v="39600"/>
    <s v="Boat"/>
    <m/>
    <m/>
    <n v="2024"/>
    <s v="N/A"/>
    <s v="I (import)"/>
    <m/>
  </r>
  <r>
    <s v="Watermelons"/>
    <x v="1"/>
    <s v="No"/>
    <s v="N/A"/>
    <s v="N/A"/>
    <x v="355"/>
    <s v="MEXICO CROSSINGS THROUGH NOGALES ARIZONA"/>
    <n v="741244"/>
    <s v="Truck"/>
    <m/>
    <m/>
    <n v="2024"/>
    <s v="N/A"/>
    <s v="I (import)"/>
    <m/>
  </r>
  <r>
    <s v="Watermelons"/>
    <x v="1"/>
    <s v="Yes"/>
    <s v="N/A"/>
    <s v="RED FLESH SEEDLESS MINIATURE"/>
    <x v="355"/>
    <s v="MEXICO CROSSINGS THROUGH NOGALES ARIZONA"/>
    <n v="23674"/>
    <s v="Truck"/>
    <m/>
    <m/>
    <n v="2024"/>
    <s v="N/A"/>
    <s v="I (import)"/>
    <m/>
  </r>
  <r>
    <s v="Watermelons"/>
    <x v="1"/>
    <s v="No"/>
    <s v="N/A"/>
    <s v="RED FLESH SEEDLESS MINIATURE"/>
    <x v="355"/>
    <s v="MEXICO CROSSINGS THROUGH NOGALES ARIZONA"/>
    <n v="95203"/>
    <s v="Truck"/>
    <m/>
    <m/>
    <n v="2024"/>
    <s v="N/A"/>
    <s v="I (import)"/>
    <m/>
  </r>
  <r>
    <s v="Watermelons"/>
    <x v="1"/>
    <s v="Yes"/>
    <s v="N/A"/>
    <s v="SEEDLESS"/>
    <x v="355"/>
    <s v="MEXICO CROSSINGS THROUGH NOGALES ARIZONA"/>
    <n v="68376"/>
    <s v="Truck"/>
    <m/>
    <m/>
    <n v="2024"/>
    <s v="N/A"/>
    <s v="I (import)"/>
    <m/>
  </r>
  <r>
    <s v="Watermelons"/>
    <x v="1"/>
    <s v="No"/>
    <s v="N/A"/>
    <s v="SEEDLESS"/>
    <x v="355"/>
    <s v="MEXICO CROSSINGS THROUGH NOGALES ARIZONA"/>
    <n v="983884"/>
    <s v="Truck"/>
    <m/>
    <m/>
    <n v="2024"/>
    <s v="N/A"/>
    <s v="I (import)"/>
    <m/>
  </r>
  <r>
    <s v="Watermelons"/>
    <x v="1"/>
    <s v="No"/>
    <s v="N/A"/>
    <s v="N/A"/>
    <x v="355"/>
    <s v="MEXICO CROSSINGS THROUGH OTAY MESA CALIFORNIA"/>
    <n v="90987"/>
    <s v="Truck"/>
    <m/>
    <m/>
    <n v="2024"/>
    <s v="N/A"/>
    <s v="I (import)"/>
    <m/>
  </r>
  <r>
    <s v="Watermelons"/>
    <x v="1"/>
    <s v="No"/>
    <s v="N/A"/>
    <s v="SEEDLESS"/>
    <x v="355"/>
    <s v="MEXICO CROSSINGS THROUGH OTAY MESA CALIFORNIA"/>
    <n v="36608"/>
    <s v="Truck"/>
    <m/>
    <m/>
    <n v="2024"/>
    <s v="N/A"/>
    <s v="I (import)"/>
    <m/>
  </r>
  <r>
    <s v="Watermelons"/>
    <x v="1"/>
    <s v="No"/>
    <s v="N/A"/>
    <s v="N/A"/>
    <x v="355"/>
    <s v="MEXICO CROSSINGS THROUGH PHARR TEXAS"/>
    <n v="204488"/>
    <s v="Truck"/>
    <m/>
    <m/>
    <n v="2024"/>
    <s v="N/A"/>
    <s v="I (import)"/>
    <m/>
  </r>
  <r>
    <s v="Watermelons"/>
    <x v="1"/>
    <s v="No"/>
    <s v="N/A"/>
    <s v="SEEDLESS"/>
    <x v="355"/>
    <s v="MEXICO CROSSINGS THROUGH PHARR TEXAS"/>
    <n v="498960"/>
    <s v="Truck"/>
    <m/>
    <m/>
    <n v="2024"/>
    <s v="N/A"/>
    <s v="I (import)"/>
    <m/>
  </r>
  <r>
    <s v="Watermelons"/>
    <x v="1"/>
    <s v="No"/>
    <s v="N/A"/>
    <s v="N/A"/>
    <x v="355"/>
    <s v="MEXICO CROSSINGS THROUGH PROGRESO TEXAS"/>
    <n v="943611"/>
    <s v="Truck"/>
    <m/>
    <m/>
    <n v="2024"/>
    <s v="N/A"/>
    <s v="I (import)"/>
    <m/>
  </r>
  <r>
    <s v="Watermelons"/>
    <x v="4"/>
    <s v="No"/>
    <s v="N/A"/>
    <s v="RED FLESH SEEDLESS MINIATURE"/>
    <x v="355"/>
    <s v="IMPORTS THROUGH FREEPORT TEXAS"/>
    <n v="107250"/>
    <s v="Boat"/>
    <m/>
    <m/>
    <n v="2024"/>
    <s v="N/A"/>
    <s v="I (import)"/>
    <m/>
  </r>
  <r>
    <s v="Watermelons"/>
    <x v="1"/>
    <s v="No"/>
    <s v="N/A"/>
    <s v="SEEDLESS"/>
    <x v="355"/>
    <s v="IMPORTS THROUGH PANAMA CITY FLORIDA"/>
    <n v="80432"/>
    <s v="Boat"/>
    <m/>
    <m/>
    <n v="2024"/>
    <s v="N/A"/>
    <s v="I (import)"/>
    <m/>
  </r>
  <r>
    <s v="Watermelons"/>
    <x v="3"/>
    <s v="No"/>
    <s v="N/A"/>
    <s v="N/A"/>
    <x v="355"/>
    <s v="IMPORTS THROUGH PHILADELPHIA-CAMDEN PENNSYLVANIA-NEW JERSEY"/>
    <n v="710851"/>
    <s v="Boat"/>
    <m/>
    <m/>
    <n v="2024"/>
    <s v="N/A"/>
    <s v="I (import)"/>
    <m/>
  </r>
  <r>
    <s v="Watermelons"/>
    <x v="3"/>
    <s v="No"/>
    <s v="N/A"/>
    <s v="RED FLESH SEEDLESS MINIATURE"/>
    <x v="355"/>
    <s v="IMPORTS THROUGH PHILADELPHIA-CAMDEN PENNSYLVANIA-NEW JERSEY"/>
    <n v="250250"/>
    <s v="Boat"/>
    <m/>
    <m/>
    <n v="2024"/>
    <s v="N/A"/>
    <s v="I (import)"/>
    <m/>
  </r>
  <r>
    <s v="Watermelons"/>
    <x v="3"/>
    <s v="No"/>
    <s v="N/A"/>
    <s v="SEEDLESS"/>
    <x v="355"/>
    <s v="IMPORTS THROUGH PHILADELPHIA-CAMDEN PENNSYLVANIA-NEW JERSEY"/>
    <n v="683892"/>
    <s v="Boat"/>
    <m/>
    <m/>
    <n v="2024"/>
    <s v="N/A"/>
    <s v="I (import)"/>
    <m/>
  </r>
  <r>
    <s v="Watermelons"/>
    <x v="4"/>
    <s v="No"/>
    <s v="N/A"/>
    <s v="RED FLESH SEEDLESS MINIATURE"/>
    <x v="355"/>
    <s v="IMPORTS THROUGH PHILADELPHIA-CAMDEN PENNSYLVANIA-NEW JERSEY"/>
    <n v="786500"/>
    <s v="Boat"/>
    <m/>
    <m/>
    <n v="2024"/>
    <s v="N/A"/>
    <s v="I (import)"/>
    <m/>
  </r>
  <r>
    <s v="Watermelons"/>
    <x v="7"/>
    <s v="No"/>
    <s v="N/A"/>
    <s v="N/A"/>
    <x v="355"/>
    <s v="IMPORTS THROUGH PHILADELPHIA-CAMDEN PENNSYLVANIA-NEW JERSEY"/>
    <n v="472397"/>
    <s v="Boat"/>
    <m/>
    <m/>
    <n v="2024"/>
    <s v="N/A"/>
    <s v="I (import)"/>
    <m/>
  </r>
  <r>
    <s v="Watermelons"/>
    <x v="3"/>
    <s v="No"/>
    <s v="N/A"/>
    <s v="SEEDLESS"/>
    <x v="355"/>
    <s v="IMPORTS THROUGH PORT CANAVERAL FLORIDA"/>
    <n v="242880"/>
    <s v="Boat"/>
    <m/>
    <m/>
    <n v="2024"/>
    <s v="N/A"/>
    <s v="I (import)"/>
    <m/>
  </r>
  <r>
    <s v="Watermelons"/>
    <x v="0"/>
    <s v="No"/>
    <s v="N/A"/>
    <s v="N/A"/>
    <x v="355"/>
    <s v="IMPORTS THROUGH SAN JUAN PUERTO RICO"/>
    <n v="40988"/>
    <s v="Boat"/>
    <m/>
    <m/>
    <n v="2024"/>
    <s v="N/A"/>
    <s v="I (import)"/>
    <m/>
  </r>
  <r>
    <s v="Watermelons"/>
    <x v="3"/>
    <s v="No"/>
    <s v="N/A"/>
    <s v="N/A"/>
    <x v="355"/>
    <s v="IMPORTS THROUGH SOUTH FLORIDA/TAMPA"/>
    <n v="446827"/>
    <s v="Boat"/>
    <m/>
    <m/>
    <n v="2024"/>
    <s v="N/A"/>
    <s v="I (import)"/>
    <m/>
  </r>
  <r>
    <s v="Watermelons"/>
    <x v="3"/>
    <s v="No"/>
    <s v="N/A"/>
    <s v="SEEDLESS"/>
    <x v="355"/>
    <s v="IMPORTS THROUGH SOUTH FLORIDA/TAMPA"/>
    <n v="158400"/>
    <s v="Boat"/>
    <m/>
    <m/>
    <n v="2024"/>
    <s v="N/A"/>
    <s v="I (import)"/>
    <m/>
  </r>
  <r>
    <s v="Watermelons"/>
    <x v="7"/>
    <s v="No"/>
    <s v="N/A"/>
    <s v="SEEDLESS"/>
    <x v="355"/>
    <s v="IMPORTS THROUGH SOUTH FLORIDA/TAMPA"/>
    <n v="154405"/>
    <s v="Boat"/>
    <m/>
    <m/>
    <n v="2024"/>
    <s v="N/A"/>
    <s v="I (import)"/>
    <m/>
  </r>
  <r>
    <s v="Watermelons"/>
    <x v="3"/>
    <s v="No"/>
    <s v="N/A"/>
    <s v="SEEDLESS"/>
    <x v="355"/>
    <s v="IMPORTS THROUGH WILMINGTON NORTH CAROLINA"/>
    <n v="203940"/>
    <s v="Boat"/>
    <m/>
    <m/>
    <n v="2024"/>
    <s v="N/A"/>
    <s v="I (import)"/>
    <m/>
  </r>
  <r>
    <s v="Watermelons"/>
    <x v="3"/>
    <s v="No"/>
    <s v="N/A"/>
    <s v="RED FLESH SEEDLESS MINIATURE"/>
    <x v="356"/>
    <s v="IMPORTS THROUGH LOS ANGELES-LONG BEACH CALIFORNIA"/>
    <n v="71500"/>
    <s v="Boat"/>
    <m/>
    <m/>
    <n v="2024"/>
    <s v="N/A"/>
    <s v="I (import)"/>
    <m/>
  </r>
  <r>
    <s v="Watermelons"/>
    <x v="3"/>
    <s v="No"/>
    <s v="N/A"/>
    <s v="SEEDLESS"/>
    <x v="356"/>
    <s v="IMPORTS THROUGH LOS ANGELES-LONG BEACH CALIFORNIA"/>
    <n v="84216"/>
    <s v="Boat"/>
    <m/>
    <m/>
    <n v="2024"/>
    <s v="N/A"/>
    <s v="I (import)"/>
    <m/>
  </r>
  <r>
    <s v="Watermelons"/>
    <x v="7"/>
    <s v="No"/>
    <s v="N/A"/>
    <s v="SEEDLESS"/>
    <x v="356"/>
    <s v="IMPORTS THROUGH LOS ANGELES-LONG BEACH CALIFORNIA"/>
    <n v="152731"/>
    <s v="Boat"/>
    <m/>
    <m/>
    <n v="2024"/>
    <s v="N/A"/>
    <s v="I (import)"/>
    <m/>
  </r>
  <r>
    <s v="Watermelons"/>
    <x v="1"/>
    <s v="No"/>
    <s v="N/A"/>
    <s v="SEEDLESS"/>
    <x v="356"/>
    <s v="IMPORTS THROUGH PANAMA CITY FLORIDA"/>
    <n v="163185"/>
    <s v="Boat"/>
    <m/>
    <m/>
    <n v="2024"/>
    <s v="N/A"/>
    <s v="I (import)"/>
    <m/>
  </r>
  <r>
    <s v="Watermelons"/>
    <x v="3"/>
    <s v="No"/>
    <s v="N/A"/>
    <s v="N/A"/>
    <x v="356"/>
    <s v="IMPORTS THROUGH PORT CANAVERAL FLORIDA"/>
    <n v="43540"/>
    <s v="Boat"/>
    <m/>
    <m/>
    <n v="2024"/>
    <s v="N/A"/>
    <s v="I (import)"/>
    <m/>
  </r>
  <r>
    <s v="Watermelons"/>
    <x v="3"/>
    <s v="No"/>
    <s v="N/A"/>
    <s v="RED FLESH SEEDLESS MINIATURE"/>
    <x v="356"/>
    <s v="IMPORTS THROUGH PORT CANAVERAL FLORIDA"/>
    <n v="536917"/>
    <s v="Boat"/>
    <m/>
    <m/>
    <n v="2024"/>
    <s v="N/A"/>
    <s v="I (import)"/>
    <m/>
  </r>
  <r>
    <s v="Watermelons"/>
    <x v="3"/>
    <s v="No"/>
    <s v="N/A"/>
    <s v="SEEDLESS"/>
    <x v="356"/>
    <s v="IMPORTS THROUGH PORT CANAVERAL FLORIDA"/>
    <n v="1599840"/>
    <s v="Boat"/>
    <m/>
    <m/>
    <n v="2024"/>
    <s v="N/A"/>
    <s v="I (import)"/>
    <m/>
  </r>
  <r>
    <s v="Watermelons"/>
    <x v="4"/>
    <s v="No"/>
    <s v="N/A"/>
    <s v="RED FLESH SEEDLESS MINIATURE"/>
    <x v="356"/>
    <s v="IMPORTS THROUGH PORT CANAVERAL FLORIDA"/>
    <n v="1237280"/>
    <s v="Boat"/>
    <m/>
    <m/>
    <n v="2024"/>
    <s v="N/A"/>
    <s v="I (import)"/>
    <m/>
  </r>
  <r>
    <s v="Watermelons"/>
    <x v="4"/>
    <s v="No"/>
    <s v="N/A"/>
    <s v="SEEDLESS"/>
    <x v="356"/>
    <s v="IMPORTS THROUGH PORT CANAVERAL FLORIDA"/>
    <n v="2376880"/>
    <s v="Boat"/>
    <m/>
    <m/>
    <n v="2024"/>
    <s v="N/A"/>
    <s v="I (import)"/>
    <m/>
  </r>
  <r>
    <s v="Watermelons"/>
    <x v="0"/>
    <s v="No"/>
    <s v="N/A"/>
    <s v="N/A"/>
    <x v="356"/>
    <s v="IMPORTS THROUGH SAN JUAN PUERTO RICO"/>
    <n v="34327"/>
    <s v="Boat"/>
    <m/>
    <m/>
    <n v="2024"/>
    <s v="N/A"/>
    <s v="I (import)"/>
    <m/>
  </r>
  <r>
    <s v="Watermelons"/>
    <x v="3"/>
    <s v="No"/>
    <s v="N/A"/>
    <s v="SEEDLESS"/>
    <x v="356"/>
    <s v="IMPORTS THROUGH SOUTH FLORIDA/TAMPA"/>
    <n v="44000"/>
    <s v="Boat"/>
    <m/>
    <m/>
    <n v="2024"/>
    <s v="N/A"/>
    <s v="I (import)"/>
    <m/>
  </r>
  <r>
    <s v="Watermelons"/>
    <x v="1"/>
    <s v="No"/>
    <s v="N/A"/>
    <s v="SEEDLESS"/>
    <x v="356"/>
    <s v="IMPORTS THROUGH SOUTH FLORIDA/TAMPA"/>
    <n v="38280"/>
    <s v="Boat"/>
    <m/>
    <m/>
    <n v="2024"/>
    <s v="N/A"/>
    <s v="I (import)"/>
    <m/>
  </r>
  <r>
    <s v="Watermelons"/>
    <x v="3"/>
    <s v="No"/>
    <s v="N/A"/>
    <s v="N/A"/>
    <x v="356"/>
    <s v="IMPORTS THROUGH WILMINGTON DELAWARE"/>
    <n v="112785"/>
    <s v="Boat"/>
    <m/>
    <m/>
    <n v="2024"/>
    <s v="N/A"/>
    <s v="I (import)"/>
    <m/>
  </r>
  <r>
    <s v="Watermelons"/>
    <x v="3"/>
    <s v="No"/>
    <s v="N/A"/>
    <s v="SEEDLESS"/>
    <x v="356"/>
    <s v="IMPORTS THROUGH WILMINGTON DELAWARE"/>
    <n v="715000"/>
    <s v="Boat"/>
    <m/>
    <m/>
    <n v="2024"/>
    <s v="N/A"/>
    <s v="I (import)"/>
    <m/>
  </r>
  <r>
    <s v="Watermelons"/>
    <x v="4"/>
    <s v="No"/>
    <s v="N/A"/>
    <s v="RED FLESH SEEDLESS MINIATURE"/>
    <x v="356"/>
    <s v="IMPORTS THROUGH WILMINGTON DELAWARE"/>
    <n v="107250"/>
    <s v="Boat"/>
    <m/>
    <m/>
    <n v="2024"/>
    <s v="N/A"/>
    <s v="I (import)"/>
    <m/>
  </r>
  <r>
    <s v="Watermelons"/>
    <x v="4"/>
    <s v="No"/>
    <s v="N/A"/>
    <s v="SEEDLESS"/>
    <x v="356"/>
    <s v="IMPORTS THROUGH WILMINGTON DELAWARE"/>
    <n v="250250"/>
    <s v="Boat"/>
    <m/>
    <m/>
    <n v="2024"/>
    <s v="N/A"/>
    <s v="I (import)"/>
    <m/>
  </r>
  <r>
    <s v="Watermelons"/>
    <x v="7"/>
    <s v="No"/>
    <s v="N/A"/>
    <s v="SEEDLESS"/>
    <x v="356"/>
    <s v="IMPORTS THROUGH TAMPA AIRPORT FLORIDA"/>
    <n v="131397"/>
    <s v="Boat"/>
    <m/>
    <m/>
    <n v="2024"/>
    <s v="N/A"/>
    <s v="I (import)"/>
    <m/>
  </r>
  <r>
    <s v="Watermelons"/>
    <x v="1"/>
    <s v="No"/>
    <s v="N/A"/>
    <s v="N/A"/>
    <x v="356"/>
    <s v="MEXICO CROSSINGS THROUGH NOGALES ARIZONA"/>
    <n v="892384"/>
    <s v="Truck"/>
    <m/>
    <m/>
    <n v="2024"/>
    <s v="N/A"/>
    <s v="I (import)"/>
    <m/>
  </r>
  <r>
    <s v="Watermelons"/>
    <x v="1"/>
    <s v="Yes"/>
    <s v="N/A"/>
    <s v="RED FLESH SEEDLESS MINIATURE"/>
    <x v="356"/>
    <s v="MEXICO CROSSINGS THROUGH NOGALES ARIZONA"/>
    <n v="16157"/>
    <s v="Truck"/>
    <m/>
    <m/>
    <n v="2024"/>
    <s v="N/A"/>
    <s v="I (import)"/>
    <m/>
  </r>
  <r>
    <s v="Watermelons"/>
    <x v="1"/>
    <s v="No"/>
    <s v="N/A"/>
    <s v="RED FLESH SEEDLESS MINIATURE"/>
    <x v="356"/>
    <s v="MEXICO CROSSINGS THROUGH NOGALES ARIZONA"/>
    <n v="2695"/>
    <s v="Truck"/>
    <m/>
    <m/>
    <n v="2024"/>
    <s v="N/A"/>
    <s v="I (import)"/>
    <m/>
  </r>
  <r>
    <s v="Watermelons"/>
    <x v="1"/>
    <s v="Yes"/>
    <s v="N/A"/>
    <s v="SEEDLESS"/>
    <x v="356"/>
    <s v="MEXICO CROSSINGS THROUGH NOGALES ARIZONA"/>
    <n v="70466"/>
    <s v="Truck"/>
    <m/>
    <m/>
    <n v="2024"/>
    <s v="N/A"/>
    <s v="I (import)"/>
    <m/>
  </r>
  <r>
    <s v="Watermelons"/>
    <x v="1"/>
    <s v="No"/>
    <s v="N/A"/>
    <s v="SEEDLESS"/>
    <x v="356"/>
    <s v="MEXICO CROSSINGS THROUGH NOGALES ARIZONA"/>
    <n v="822908"/>
    <s v="Truck"/>
    <m/>
    <m/>
    <n v="2024"/>
    <s v="N/A"/>
    <s v="I (import)"/>
    <m/>
  </r>
  <r>
    <s v="Watermelons"/>
    <x v="1"/>
    <s v="No"/>
    <s v="N/A"/>
    <s v="N/A"/>
    <x v="356"/>
    <s v="MEXICO CROSSINGS THROUGH OTAY MESA CALIFORNIA"/>
    <n v="67923"/>
    <s v="Truck"/>
    <m/>
    <m/>
    <n v="2024"/>
    <s v="N/A"/>
    <s v="I (import)"/>
    <m/>
  </r>
  <r>
    <s v="Watermelons"/>
    <x v="1"/>
    <s v="No"/>
    <s v="N/A"/>
    <s v="SEEDLESS"/>
    <x v="356"/>
    <s v="MEXICO CROSSINGS THROUGH OTAY MESA CALIFORNIA"/>
    <n v="61107"/>
    <s v="Truck"/>
    <m/>
    <m/>
    <n v="2024"/>
    <s v="N/A"/>
    <s v="I (import)"/>
    <m/>
  </r>
  <r>
    <s v="Watermelons"/>
    <x v="1"/>
    <s v="No"/>
    <s v="N/A"/>
    <s v="N/A"/>
    <x v="356"/>
    <s v="MEXICO CROSSINGS THROUGH PHARR TEXAS"/>
    <n v="93254"/>
    <s v="Truck"/>
    <m/>
    <m/>
    <n v="2024"/>
    <s v="N/A"/>
    <s v="I (import)"/>
    <m/>
  </r>
  <r>
    <s v="Watermelons"/>
    <x v="1"/>
    <s v="No"/>
    <s v="N/A"/>
    <s v="N/A"/>
    <x v="356"/>
    <s v="MEXICO CROSSINGS THROUGH PROGRESO TEXAS"/>
    <n v="840961"/>
    <s v="Truck"/>
    <m/>
    <m/>
    <n v="2024"/>
    <s v="N/A"/>
    <s v="I (import)"/>
    <m/>
  </r>
  <r>
    <s v="Watermelons"/>
    <x v="1"/>
    <s v="No"/>
    <s v="N/A"/>
    <s v="SEEDLESS"/>
    <x v="356"/>
    <s v="MEXICO CROSSINGS THROUGH PROGRESO TEXAS"/>
    <n v="222222"/>
    <s v="Truck"/>
    <m/>
    <m/>
    <n v="2024"/>
    <s v="N/A"/>
    <s v="I (import)"/>
    <m/>
  </r>
  <r>
    <s v="Watermelons"/>
    <x v="1"/>
    <s v="No"/>
    <s v="N/A"/>
    <s v="N/A"/>
    <x v="357"/>
    <s v="MEXICO CROSSINGS THROUGH NOGALES ARIZONA"/>
    <n v="332297"/>
    <s v="Truck"/>
    <m/>
    <m/>
    <n v="2024"/>
    <s v="N/A"/>
    <s v="I (import)"/>
    <m/>
  </r>
  <r>
    <s v="Watermelons"/>
    <x v="1"/>
    <s v="Yes"/>
    <s v="N/A"/>
    <s v="RED FLESH SEEDLESS MINIATURE"/>
    <x v="357"/>
    <s v="MEXICO CROSSINGS THROUGH NOGALES ARIZONA"/>
    <n v="6486"/>
    <s v="Truck"/>
    <m/>
    <m/>
    <n v="2024"/>
    <s v="N/A"/>
    <s v="I (import)"/>
    <m/>
  </r>
  <r>
    <s v="Watermelons"/>
    <x v="1"/>
    <s v="No"/>
    <s v="N/A"/>
    <s v="RED FLESH SEEDLESS MINIATURE"/>
    <x v="357"/>
    <s v="MEXICO CROSSINGS THROUGH NOGALES ARIZONA"/>
    <n v="174240"/>
    <s v="Truck"/>
    <m/>
    <m/>
    <n v="2024"/>
    <s v="N/A"/>
    <s v="I (import)"/>
    <m/>
  </r>
  <r>
    <s v="Watermelons"/>
    <x v="1"/>
    <s v="No"/>
    <s v="N/A"/>
    <s v="SEEDLESS"/>
    <x v="357"/>
    <s v="MEXICO CROSSINGS THROUGH NOGALES ARIZONA"/>
    <n v="825108"/>
    <s v="Truck"/>
    <m/>
    <m/>
    <n v="2024"/>
    <s v="N/A"/>
    <s v="I (import)"/>
    <m/>
  </r>
  <r>
    <s v="Watermelons"/>
    <x v="1"/>
    <s v="No"/>
    <s v="N/A"/>
    <s v="SEEDLESS"/>
    <x v="357"/>
    <s v="MEXICO CROSSINGS THROUGH OTAY MESA CALIFORNIA"/>
    <n v="29568"/>
    <s v="Truck"/>
    <m/>
    <m/>
    <n v="2024"/>
    <s v="N/A"/>
    <s v="I (import)"/>
    <m/>
  </r>
  <r>
    <s v="Watermelons"/>
    <x v="1"/>
    <s v="No"/>
    <s v="N/A"/>
    <s v="N/A"/>
    <x v="357"/>
    <s v="MEXICO CROSSINGS THROUGH EL PASO TEXAS"/>
    <n v="18480"/>
    <s v="Truck"/>
    <m/>
    <m/>
    <n v="2024"/>
    <s v="N/A"/>
    <s v="I (import)"/>
    <m/>
  </r>
  <r>
    <s v="Watermelons"/>
    <x v="1"/>
    <s v="No"/>
    <s v="N/A"/>
    <s v="N/A"/>
    <x v="357"/>
    <s v="MEXICO CROSSINGS THROUGH PROGRESO TEXAS"/>
    <n v="229154"/>
    <s v="Truck"/>
    <m/>
    <m/>
    <n v="2024"/>
    <s v="N/A"/>
    <s v="I (import)"/>
    <m/>
  </r>
  <r>
    <s v="Watermelons"/>
    <x v="1"/>
    <s v="No"/>
    <s v="N/A"/>
    <s v="SEEDLESS"/>
    <x v="357"/>
    <s v="MEXICO CROSSINGS THROUGH PROGRESO TEXAS"/>
    <n v="459679"/>
    <s v="Truck"/>
    <m/>
    <m/>
    <n v="2024"/>
    <s v="N/A"/>
    <s v="I (import)"/>
    <m/>
  </r>
  <r>
    <s v="Watermelons"/>
    <x v="1"/>
    <s v="No"/>
    <s v="N/A"/>
    <s v="SEEDLESS"/>
    <x v="357"/>
    <s v="MEXICO CROSSINGS THROUGH RIO GRANDE CITY TEXAS"/>
    <n v="747142"/>
    <s v="Truck"/>
    <m/>
    <m/>
    <n v="2024"/>
    <s v="N/A"/>
    <s v="I (import)"/>
    <m/>
  </r>
  <r>
    <s v="Watermelons"/>
    <x v="3"/>
    <s v="No"/>
    <s v="N/A"/>
    <s v="RED FLESH SEEDLESS MINIATURE"/>
    <x v="357"/>
    <s v="IMPORTS THROUGH LOS ANGELES-LONG BEACH CALIFORNIA"/>
    <n v="143000"/>
    <s v="Boat"/>
    <m/>
    <m/>
    <n v="2024"/>
    <s v="N/A"/>
    <s v="I (import)"/>
    <m/>
  </r>
  <r>
    <s v="Watermelons"/>
    <x v="3"/>
    <s v="No"/>
    <s v="N/A"/>
    <s v="SEEDLESS"/>
    <x v="357"/>
    <s v="IMPORTS THROUGH LOS ANGELES-LONG BEACH CALIFORNIA"/>
    <n v="42174"/>
    <s v="Boat"/>
    <m/>
    <m/>
    <n v="2024"/>
    <s v="N/A"/>
    <s v="I (import)"/>
    <m/>
  </r>
  <r>
    <s v="Watermelons"/>
    <x v="3"/>
    <s v="No"/>
    <s v="N/A"/>
    <s v="N/A"/>
    <x v="357"/>
    <s v="IMPORTS THROUGH PORT CANAVERAL FLORIDA"/>
    <n v="1223916"/>
    <s v="Boat"/>
    <m/>
    <m/>
    <n v="2024"/>
    <s v="N/A"/>
    <s v="I (import)"/>
    <m/>
  </r>
  <r>
    <s v="Watermelons"/>
    <x v="3"/>
    <s v="No"/>
    <s v="N/A"/>
    <s v="N/A"/>
    <x v="357"/>
    <s v="IMPORTS THROUGH SOUTH FLORIDA/TAMPA"/>
    <n v="171600"/>
    <s v="Boat"/>
    <m/>
    <m/>
    <n v="2024"/>
    <s v="N/A"/>
    <s v="I (import)"/>
    <m/>
  </r>
  <r>
    <s v="Watermelons"/>
    <x v="3"/>
    <s v="No"/>
    <s v="N/A"/>
    <s v="SEEDLESS"/>
    <x v="357"/>
    <s v="IMPORTS THROUGH SOUTH FLORIDA/TAMPA"/>
    <n v="3382029"/>
    <s v="Boat"/>
    <m/>
    <m/>
    <n v="2024"/>
    <s v="N/A"/>
    <s v="I (import)"/>
    <m/>
  </r>
  <r>
    <s v="Watermelons"/>
    <x v="1"/>
    <s v="No"/>
    <s v="N/A"/>
    <s v="SEEDLESS"/>
    <x v="357"/>
    <s v="IMPORTS THROUGH SOUTH FLORIDA/TAMPA"/>
    <n v="42240"/>
    <s v="Boat"/>
    <m/>
    <m/>
    <n v="2024"/>
    <s v="N/A"/>
    <s v="I (import)"/>
    <m/>
  </r>
  <r>
    <s v="Watermelons"/>
    <x v="3"/>
    <s v="No"/>
    <s v="N/A"/>
    <s v="SEEDLESS"/>
    <x v="357"/>
    <s v="IMPORTS THROUGH WILMINGTON DELAWARE"/>
    <n v="132000"/>
    <s v="Boat"/>
    <m/>
    <m/>
    <n v="2024"/>
    <s v="N/A"/>
    <s v="I (import)"/>
    <m/>
  </r>
  <r>
    <s v="Watermelons"/>
    <x v="3"/>
    <s v="No"/>
    <s v="N/A"/>
    <s v="N/A"/>
    <x v="357"/>
    <s v="IMPORTS THROUGH KEY WEST FLORIDA"/>
    <n v="39537"/>
    <s v="Boat"/>
    <m/>
    <m/>
    <n v="2024"/>
    <s v="N/A"/>
    <s v="I (import)"/>
    <m/>
  </r>
  <r>
    <s v="Watermelons"/>
    <x v="1"/>
    <s v="No"/>
    <s v="N/A"/>
    <s v="N/A"/>
    <x v="358"/>
    <s v="MEXICO CROSSINGS THROUGH NOGALES ARIZONA"/>
    <n v="301231"/>
    <s v="Truck"/>
    <m/>
    <m/>
    <n v="2024"/>
    <s v="N/A"/>
    <s v="I (import)"/>
    <m/>
  </r>
  <r>
    <s v="Watermelons"/>
    <x v="1"/>
    <s v="No"/>
    <s v="N/A"/>
    <s v="RED FLESH SEEDLESS MINIATURE"/>
    <x v="358"/>
    <s v="MEXICO CROSSINGS THROUGH NOGALES ARIZONA"/>
    <n v="312730"/>
    <s v="Truck"/>
    <m/>
    <m/>
    <n v="2024"/>
    <s v="N/A"/>
    <s v="I (import)"/>
    <m/>
  </r>
  <r>
    <s v="Watermelons"/>
    <x v="1"/>
    <s v="Yes"/>
    <s v="N/A"/>
    <s v="SEEDLESS"/>
    <x v="358"/>
    <s v="MEXICO CROSSINGS THROUGH NOGALES ARIZONA"/>
    <n v="67870"/>
    <s v="Truck"/>
    <m/>
    <m/>
    <n v="2024"/>
    <s v="N/A"/>
    <s v="I (import)"/>
    <m/>
  </r>
  <r>
    <s v="Watermelons"/>
    <x v="1"/>
    <s v="No"/>
    <s v="N/A"/>
    <s v="SEEDLESS"/>
    <x v="358"/>
    <s v="MEXICO CROSSINGS THROUGH NOGALES ARIZONA"/>
    <n v="2467540"/>
    <s v="Truck"/>
    <m/>
    <m/>
    <n v="2024"/>
    <s v="N/A"/>
    <s v="I (import)"/>
    <m/>
  </r>
  <r>
    <s v="Watermelons"/>
    <x v="1"/>
    <s v="No"/>
    <s v="N/A"/>
    <s v="N/A"/>
    <x v="358"/>
    <s v="MEXICO CROSSINGS THROUGH OTAY MESA CALIFORNIA"/>
    <n v="76546"/>
    <s v="Truck"/>
    <m/>
    <m/>
    <n v="2024"/>
    <s v="N/A"/>
    <s v="I (import)"/>
    <m/>
  </r>
  <r>
    <s v="Watermelons"/>
    <x v="1"/>
    <s v="No"/>
    <s v="N/A"/>
    <s v="SEEDLESS"/>
    <x v="358"/>
    <s v="MEXICO CROSSINGS THROUGH OTAY MESA CALIFORNIA"/>
    <n v="182635"/>
    <s v="Truck"/>
    <m/>
    <m/>
    <n v="2024"/>
    <s v="N/A"/>
    <s v="I (import)"/>
    <m/>
  </r>
  <r>
    <s v="Watermelons"/>
    <x v="1"/>
    <s v="No"/>
    <s v="N/A"/>
    <s v="N/A"/>
    <x v="358"/>
    <s v="MEXICO CROSSINGS THROUGH PHARR TEXAS"/>
    <n v="562782"/>
    <s v="Truck"/>
    <m/>
    <m/>
    <n v="2024"/>
    <s v="N/A"/>
    <s v="I (import)"/>
    <m/>
  </r>
  <r>
    <s v="Watermelons"/>
    <x v="1"/>
    <s v="No"/>
    <s v="N/A"/>
    <s v="SEEDLESS"/>
    <x v="358"/>
    <s v="MEXICO CROSSINGS THROUGH PHARR TEXAS"/>
    <n v="122511"/>
    <s v="Truck"/>
    <m/>
    <m/>
    <n v="2024"/>
    <s v="N/A"/>
    <s v="I (import)"/>
    <m/>
  </r>
  <r>
    <s v="Watermelons"/>
    <x v="1"/>
    <s v="No"/>
    <s v="N/A"/>
    <s v="N/A"/>
    <x v="358"/>
    <s v="MEXICO CROSSINGS THROUGH PROGRESO TEXAS"/>
    <n v="2757581"/>
    <s v="Truck"/>
    <m/>
    <m/>
    <n v="2024"/>
    <s v="N/A"/>
    <s v="I (import)"/>
    <m/>
  </r>
  <r>
    <s v="Watermelons"/>
    <x v="1"/>
    <s v="No"/>
    <s v="N/A"/>
    <s v="SEEDLESS"/>
    <x v="358"/>
    <s v="MEXICO CROSSINGS THROUGH PROGRESO TEXAS"/>
    <n v="154814"/>
    <s v="Truck"/>
    <m/>
    <m/>
    <n v="2024"/>
    <s v="N/A"/>
    <s v="I (import)"/>
    <m/>
  </r>
  <r>
    <s v="Watermelons"/>
    <x v="1"/>
    <s v="No"/>
    <s v="N/A"/>
    <s v="SEEDLESS"/>
    <x v="358"/>
    <s v="MEXICO CROSSINGS THROUGH RIO GRANDE CITY TEXAS"/>
    <n v="395054"/>
    <s v="Truck"/>
    <m/>
    <m/>
    <n v="2024"/>
    <s v="N/A"/>
    <s v="I (import)"/>
    <m/>
  </r>
  <r>
    <s v="Watermelons"/>
    <x v="3"/>
    <s v="No"/>
    <s v="N/A"/>
    <s v="SEEDLESS"/>
    <x v="358"/>
    <s v="IMPORTS THROUGH FREEPORT TEXAS"/>
    <n v="36868"/>
    <s v="Boat"/>
    <m/>
    <m/>
    <n v="2024"/>
    <s v="N/A"/>
    <s v="I (import)"/>
    <m/>
  </r>
  <r>
    <s v="Watermelons"/>
    <x v="1"/>
    <s v="No"/>
    <s v="N/A"/>
    <s v="SEEDLESS"/>
    <x v="358"/>
    <s v="IMPORTS THROUGH PANAMA CITY FLORIDA"/>
    <n v="333872"/>
    <s v="Boat"/>
    <m/>
    <m/>
    <n v="2024"/>
    <s v="N/A"/>
    <s v="I (import)"/>
    <m/>
  </r>
  <r>
    <s v="Watermelons"/>
    <x v="3"/>
    <s v="No"/>
    <s v="N/A"/>
    <s v="N/A"/>
    <x v="358"/>
    <s v="IMPORTS THROUGH PORT CANAVERAL FLORIDA"/>
    <n v="259668"/>
    <s v="Boat"/>
    <m/>
    <m/>
    <n v="2024"/>
    <s v="N/A"/>
    <s v="I (import)"/>
    <m/>
  </r>
  <r>
    <s v="Watermelons"/>
    <x v="0"/>
    <s v="No"/>
    <s v="N/A"/>
    <s v="N/A"/>
    <x v="358"/>
    <s v="IMPORTS THROUGH SAN JUAN PUERTO RICO"/>
    <n v="6816"/>
    <s v="Boat"/>
    <m/>
    <m/>
    <n v="2024"/>
    <s v="N/A"/>
    <s v="I (import)"/>
    <m/>
  </r>
  <r>
    <s v="Watermelons"/>
    <x v="3"/>
    <s v="No"/>
    <s v="N/A"/>
    <s v="N/A"/>
    <x v="358"/>
    <s v="IMPORTS THROUGH SOUTH FLORIDA/TAMPA"/>
    <n v="968717"/>
    <s v="Boat"/>
    <m/>
    <m/>
    <n v="2024"/>
    <s v="N/A"/>
    <s v="I (import)"/>
    <m/>
  </r>
  <r>
    <s v="Watermelons"/>
    <x v="3"/>
    <s v="No"/>
    <s v="N/A"/>
    <s v="SEEDLESS"/>
    <x v="358"/>
    <s v="IMPORTS THROUGH SOUTH FLORIDA/TAMPA"/>
    <n v="124300"/>
    <s v="Boat"/>
    <m/>
    <m/>
    <n v="2024"/>
    <s v="N/A"/>
    <s v="I (import)"/>
    <m/>
  </r>
  <r>
    <s v="Watermelons"/>
    <x v="7"/>
    <s v="No"/>
    <s v="N/A"/>
    <s v="SEEDLESS"/>
    <x v="358"/>
    <s v="IMPORTS THROUGH SOUTH FLORIDA/TAMPA"/>
    <n v="97297"/>
    <s v="Boat"/>
    <m/>
    <m/>
    <n v="2024"/>
    <s v="N/A"/>
    <s v="I (import)"/>
    <m/>
  </r>
  <r>
    <s v="Watermelons"/>
    <x v="4"/>
    <s v="No"/>
    <s v="N/A"/>
    <s v="RED FLESH SEEDLESS MINIATURE"/>
    <x v="359"/>
    <s v="IMPORTS THROUGH FREEPORT TEXAS"/>
    <n v="250250"/>
    <s v="Boat"/>
    <m/>
    <m/>
    <n v="2024"/>
    <s v="N/A"/>
    <s v="I (import)"/>
    <m/>
  </r>
  <r>
    <s v="Watermelons"/>
    <x v="3"/>
    <s v="No"/>
    <s v="N/A"/>
    <s v="RED FLESH SEEDLESS MINIATURE"/>
    <x v="359"/>
    <s v="IMPORTS THROUGH LOS ANGELES-LONG BEACH CALIFORNIA"/>
    <n v="35750"/>
    <s v="Boat"/>
    <m/>
    <m/>
    <n v="2024"/>
    <s v="N/A"/>
    <s v="I (import)"/>
    <m/>
  </r>
  <r>
    <s v="Watermelons"/>
    <x v="3"/>
    <s v="No"/>
    <s v="N/A"/>
    <s v="SEEDLESS"/>
    <x v="359"/>
    <s v="IMPORTS THROUGH LOS ANGELES-LONG BEACH CALIFORNIA"/>
    <n v="435600"/>
    <s v="Boat"/>
    <m/>
    <m/>
    <n v="2024"/>
    <s v="N/A"/>
    <s v="I (import)"/>
    <m/>
  </r>
  <r>
    <s v="Watermelons"/>
    <x v="1"/>
    <s v="No"/>
    <s v="N/A"/>
    <s v="SEEDLESS"/>
    <x v="359"/>
    <s v="IMPORTS THROUGH PANAMA CITY FLORIDA"/>
    <n v="659021"/>
    <s v="Boat"/>
    <m/>
    <m/>
    <n v="2024"/>
    <s v="N/A"/>
    <s v="I (import)"/>
    <m/>
  </r>
  <r>
    <s v="Watermelons"/>
    <x v="5"/>
    <s v="No"/>
    <s v="N/A"/>
    <s v="SEEDLESS"/>
    <x v="359"/>
    <s v="IMPORTS THROUGH PHILADELPHIA-CAMDEN PENNSYLVANIA-NEW JERSEY"/>
    <n v="132106"/>
    <s v="Boat"/>
    <m/>
    <m/>
    <n v="2024"/>
    <s v="N/A"/>
    <s v="I (import)"/>
    <m/>
  </r>
  <r>
    <s v="Watermelons"/>
    <x v="3"/>
    <s v="No"/>
    <s v="N/A"/>
    <s v="SEEDLESS"/>
    <x v="359"/>
    <s v="IMPORTS THROUGH PHILADELPHIA-CAMDEN PENNSYLVANIA-NEW JERSEY"/>
    <n v="81693"/>
    <s v="Boat"/>
    <m/>
    <m/>
    <n v="2024"/>
    <s v="N/A"/>
    <s v="I (import)"/>
    <m/>
  </r>
  <r>
    <s v="Watermelons"/>
    <x v="4"/>
    <s v="No"/>
    <s v="N/A"/>
    <s v="RED FLESH SEEDLESS MINIATURE"/>
    <x v="359"/>
    <s v="IMPORTS THROUGH PHILADELPHIA-CAMDEN PENNSYLVANIA-NEW JERSEY"/>
    <n v="393250"/>
    <s v="Boat"/>
    <m/>
    <m/>
    <n v="2024"/>
    <s v="N/A"/>
    <s v="I (import)"/>
    <m/>
  </r>
  <r>
    <s v="Watermelons"/>
    <x v="3"/>
    <s v="No"/>
    <s v="N/A"/>
    <s v="N/A"/>
    <x v="359"/>
    <s v="IMPORTS THROUGH PORT CANAVERAL FLORIDA"/>
    <n v="630843"/>
    <s v="Boat"/>
    <m/>
    <m/>
    <n v="2024"/>
    <s v="N/A"/>
    <s v="I (import)"/>
    <m/>
  </r>
  <r>
    <s v="Watermelons"/>
    <x v="3"/>
    <s v="No"/>
    <s v="N/A"/>
    <s v="SEEDLESS"/>
    <x v="359"/>
    <s v="IMPORTS THROUGH PORT CANAVERAL FLORIDA"/>
    <n v="2565772"/>
    <s v="Boat"/>
    <m/>
    <m/>
    <n v="2024"/>
    <s v="N/A"/>
    <s v="I (import)"/>
    <m/>
  </r>
  <r>
    <s v="Watermelons"/>
    <x v="0"/>
    <s v="No"/>
    <s v="N/A"/>
    <s v="N/A"/>
    <x v="359"/>
    <s v="IMPORTS THROUGH SAN JUAN PUERTO RICO"/>
    <n v="5289"/>
    <s v="Boat"/>
    <m/>
    <m/>
    <n v="2024"/>
    <s v="N/A"/>
    <s v="I (import)"/>
    <m/>
  </r>
  <r>
    <s v="Watermelons"/>
    <x v="4"/>
    <s v="No"/>
    <s v="N/A"/>
    <s v="N/A"/>
    <x v="359"/>
    <s v="IMPORTS THROUGH SOUTH FLORIDA/TAMPA"/>
    <n v="43309"/>
    <s v="Boat"/>
    <m/>
    <m/>
    <n v="2024"/>
    <s v="N/A"/>
    <s v="I (import)"/>
    <m/>
  </r>
  <r>
    <s v="Watermelons"/>
    <x v="6"/>
    <s v="No"/>
    <s v="N/A"/>
    <s v="N/A"/>
    <x v="359"/>
    <s v="IMPORTS THROUGH SOUTH FLORIDA/TAMPA"/>
    <n v="27456"/>
    <s v="Boat"/>
    <m/>
    <m/>
    <n v="2024"/>
    <s v="N/A"/>
    <s v="I (import)"/>
    <m/>
  </r>
  <r>
    <s v="Watermelons"/>
    <x v="3"/>
    <s v="No"/>
    <s v="N/A"/>
    <s v="N/A"/>
    <x v="359"/>
    <s v="IMPORTS THROUGH WILMINGTON DELAWARE"/>
    <n v="150399"/>
    <s v="Boat"/>
    <m/>
    <m/>
    <n v="2024"/>
    <s v="N/A"/>
    <s v="I (import)"/>
    <m/>
  </r>
  <r>
    <s v="Watermelons"/>
    <x v="1"/>
    <s v="No"/>
    <s v="N/A"/>
    <s v="N/A"/>
    <x v="359"/>
    <s v="MEXICO CROSSINGS THROUGH NOGALES ARIZONA"/>
    <n v="378767"/>
    <s v="Truck"/>
    <m/>
    <m/>
    <n v="2024"/>
    <s v="N/A"/>
    <s v="I (import)"/>
    <m/>
  </r>
  <r>
    <s v="Watermelons"/>
    <x v="1"/>
    <s v="No"/>
    <s v="N/A"/>
    <s v="RED FLESH SEEDLESS MINIATURE"/>
    <x v="359"/>
    <s v="MEXICO CROSSINGS THROUGH NOGALES ARIZONA"/>
    <n v="40682"/>
    <s v="Truck"/>
    <m/>
    <m/>
    <n v="2024"/>
    <s v="N/A"/>
    <s v="I (import)"/>
    <m/>
  </r>
  <r>
    <s v="Watermelons"/>
    <x v="1"/>
    <s v="Yes"/>
    <s v="N/A"/>
    <s v="SEEDLESS"/>
    <x v="359"/>
    <s v="MEXICO CROSSINGS THROUGH NOGALES ARIZONA"/>
    <n v="138270"/>
    <s v="Truck"/>
    <m/>
    <m/>
    <n v="2024"/>
    <s v="N/A"/>
    <s v="I (import)"/>
    <m/>
  </r>
  <r>
    <s v="Watermelons"/>
    <x v="1"/>
    <s v="No"/>
    <s v="N/A"/>
    <s v="SEEDLESS"/>
    <x v="359"/>
    <s v="MEXICO CROSSINGS THROUGH NOGALES ARIZONA"/>
    <n v="1283902"/>
    <s v="Truck"/>
    <m/>
    <m/>
    <n v="2024"/>
    <s v="N/A"/>
    <s v="I (import)"/>
    <m/>
  </r>
  <r>
    <s v="Watermelons"/>
    <x v="1"/>
    <s v="No"/>
    <s v="N/A"/>
    <s v="N/A"/>
    <x v="359"/>
    <s v="MEXICO CROSSINGS THROUGH OTAY MESA CALIFORNIA"/>
    <n v="14109"/>
    <s v="Truck"/>
    <m/>
    <m/>
    <n v="2024"/>
    <s v="N/A"/>
    <s v="I (import)"/>
    <m/>
  </r>
  <r>
    <s v="Watermelons"/>
    <x v="1"/>
    <s v="No"/>
    <s v="N/A"/>
    <s v="SEEDLESS"/>
    <x v="359"/>
    <s v="MEXICO CROSSINGS THROUGH OTAY MESA CALIFORNIA"/>
    <n v="54208"/>
    <s v="Truck"/>
    <m/>
    <m/>
    <n v="2024"/>
    <s v="N/A"/>
    <s v="I (import)"/>
    <m/>
  </r>
  <r>
    <s v="Watermelons"/>
    <x v="1"/>
    <s v="No"/>
    <s v="N/A"/>
    <s v="N/A"/>
    <x v="359"/>
    <s v="MEXICO CROSSINGS THROUGH EL PASO TEXAS"/>
    <n v="15400"/>
    <s v="Truck"/>
    <m/>
    <m/>
    <n v="2024"/>
    <s v="N/A"/>
    <s v="I (import)"/>
    <m/>
  </r>
  <r>
    <s v="Watermelons"/>
    <x v="1"/>
    <s v="No"/>
    <s v="N/A"/>
    <s v="N/A"/>
    <x v="359"/>
    <s v="MEXICO CROSSINGS THROUGH PROGRESO TEXAS"/>
    <n v="466479"/>
    <s v="Truck"/>
    <m/>
    <m/>
    <n v="2024"/>
    <s v="N/A"/>
    <s v="I (import)"/>
    <m/>
  </r>
  <r>
    <s v="Watermelons"/>
    <x v="1"/>
    <s v="No"/>
    <s v="N/A"/>
    <s v="SEEDLESS"/>
    <x v="359"/>
    <s v="MEXICO CROSSINGS THROUGH PROGRESO TEXAS"/>
    <n v="1549988"/>
    <s v="Truck"/>
    <m/>
    <m/>
    <n v="2024"/>
    <s v="N/A"/>
    <s v="I (import)"/>
    <m/>
  </r>
  <r>
    <s v="Watermelons"/>
    <x v="1"/>
    <s v="No"/>
    <s v="N/A"/>
    <s v="SEEDLESS"/>
    <x v="359"/>
    <s v="MEXICO CROSSINGS THROUGH RIO GRANDE CITY TEXAS"/>
    <n v="175450"/>
    <s v="Truck"/>
    <m/>
    <m/>
    <n v="2024"/>
    <s v="N/A"/>
    <s v="I (import)"/>
    <m/>
  </r>
  <r>
    <s v="Watermelons"/>
    <x v="7"/>
    <s v="No"/>
    <s v="N/A"/>
    <s v="SEEDLESS"/>
    <x v="360"/>
    <s v="IMPORTS THROUGH FREEPORT TEXAS"/>
    <n v="22986"/>
    <s v="Boat"/>
    <m/>
    <m/>
    <n v="2024"/>
    <s v="N/A"/>
    <s v="I (import)"/>
    <m/>
  </r>
  <r>
    <s v="Watermelons"/>
    <x v="1"/>
    <s v="No"/>
    <s v="N/A"/>
    <s v="N/A"/>
    <x v="360"/>
    <s v="MEXICO CROSSINGS THROUGH NOGALES ARIZONA"/>
    <n v="1805047"/>
    <s v="Truck"/>
    <m/>
    <m/>
    <n v="2024"/>
    <s v="N/A"/>
    <s v="I (import)"/>
    <m/>
  </r>
  <r>
    <s v="Watermelons"/>
    <x v="3"/>
    <s v="No"/>
    <s v="N/A"/>
    <s v="SEEDLESS"/>
    <x v="360"/>
    <s v="IMPORTS THROUGH LOS ANGELES-LONG BEACH CALIFORNIA"/>
    <n v="88000"/>
    <s v="Boat"/>
    <m/>
    <m/>
    <n v="2024"/>
    <s v="N/A"/>
    <s v="I (import)"/>
    <m/>
  </r>
  <r>
    <s v="Watermelons"/>
    <x v="1"/>
    <s v="No"/>
    <s v="N/A"/>
    <s v="RED FLESH SEEDLESS MINIATURE"/>
    <x v="360"/>
    <s v="MEXICO CROSSINGS THROUGH NOGALES ARIZONA"/>
    <n v="52228"/>
    <s v="Truck"/>
    <m/>
    <m/>
    <n v="2024"/>
    <s v="N/A"/>
    <s v="I (import)"/>
    <m/>
  </r>
  <r>
    <s v="Watermelons"/>
    <x v="1"/>
    <s v="No"/>
    <s v="N/A"/>
    <s v="SEEDLESS"/>
    <x v="360"/>
    <s v="IMPORTS THROUGH PANAMA CITY FLORIDA"/>
    <n v="671154"/>
    <s v="Boat"/>
    <m/>
    <m/>
    <n v="2024"/>
    <s v="N/A"/>
    <s v="I (import)"/>
    <m/>
  </r>
  <r>
    <s v="Watermelons"/>
    <x v="1"/>
    <s v="Yes"/>
    <s v="N/A"/>
    <s v="SEEDLESS"/>
    <x v="360"/>
    <s v="MEXICO CROSSINGS THROUGH NOGALES ARIZONA"/>
    <n v="155452"/>
    <s v="Truck"/>
    <m/>
    <m/>
    <n v="2024"/>
    <s v="N/A"/>
    <s v="I (import)"/>
    <m/>
  </r>
  <r>
    <s v="Watermelons"/>
    <x v="3"/>
    <s v="No"/>
    <s v="N/A"/>
    <s v="N/A"/>
    <x v="360"/>
    <s v="IMPORTS THROUGH PHILADELPHIA-CAMDEN PENNSYLVANIA-NEW JERSEY"/>
    <n v="774972"/>
    <s v="Boat"/>
    <m/>
    <m/>
    <n v="2024"/>
    <s v="N/A"/>
    <s v="I (import)"/>
    <m/>
  </r>
  <r>
    <s v="Watermelons"/>
    <x v="1"/>
    <s v="No"/>
    <s v="N/A"/>
    <s v="SEEDLESS"/>
    <x v="360"/>
    <s v="MEXICO CROSSINGS THROUGH NOGALES ARIZONA"/>
    <n v="1718099"/>
    <s v="Truck"/>
    <m/>
    <m/>
    <n v="2024"/>
    <s v="N/A"/>
    <s v="I (import)"/>
    <m/>
  </r>
  <r>
    <s v="Watermelons"/>
    <x v="3"/>
    <s v="No"/>
    <s v="N/A"/>
    <s v="RED FLESH SEEDLESS MINIATURE"/>
    <x v="360"/>
    <s v="IMPORTS THROUGH PHILADELPHIA-CAMDEN PENNSYLVANIA-NEW JERSEY"/>
    <n v="35750"/>
    <s v="Boat"/>
    <m/>
    <m/>
    <n v="2024"/>
    <s v="N/A"/>
    <s v="I (import)"/>
    <m/>
  </r>
  <r>
    <s v="Watermelons"/>
    <x v="1"/>
    <s v="No"/>
    <s v="N/A"/>
    <s v="N/A"/>
    <x v="360"/>
    <s v="MEXICO CROSSINGS THROUGH OTAY MESA CALIFORNIA"/>
    <n v="18128"/>
    <s v="Truck"/>
    <m/>
    <m/>
    <n v="2024"/>
    <s v="N/A"/>
    <s v="I (import)"/>
    <m/>
  </r>
  <r>
    <s v="Watermelons"/>
    <x v="3"/>
    <s v="No"/>
    <s v="N/A"/>
    <s v="SEEDLESS"/>
    <x v="360"/>
    <s v="IMPORTS THROUGH PHILADELPHIA-CAMDEN PENNSYLVANIA-NEW JERSEY"/>
    <n v="283800"/>
    <s v="Boat"/>
    <m/>
    <m/>
    <n v="2024"/>
    <s v="N/A"/>
    <s v="I (import)"/>
    <m/>
  </r>
  <r>
    <s v="Watermelons"/>
    <x v="1"/>
    <s v="No"/>
    <s v="N/A"/>
    <s v="SEEDLESS"/>
    <x v="360"/>
    <s v="MEXICO CROSSINGS THROUGH OTAY MESA CALIFORNIA"/>
    <n v="61389"/>
    <s v="Truck"/>
    <m/>
    <m/>
    <n v="2024"/>
    <s v="N/A"/>
    <s v="I (import)"/>
    <m/>
  </r>
  <r>
    <s v="Watermelons"/>
    <x v="7"/>
    <s v="No"/>
    <s v="N/A"/>
    <s v="N/A"/>
    <x v="360"/>
    <s v="IMPORTS THROUGH PHILADELPHIA-CAMDEN PENNSYLVANIA-NEW JERSEY"/>
    <n v="470446"/>
    <s v="Boat"/>
    <m/>
    <m/>
    <n v="2024"/>
    <s v="N/A"/>
    <s v="I (import)"/>
    <m/>
  </r>
  <r>
    <s v="Watermelons"/>
    <x v="1"/>
    <s v="No"/>
    <s v="N/A"/>
    <s v="N/A"/>
    <x v="360"/>
    <s v="MEXICO CROSSINGS THROUGH PHARR TEXAS"/>
    <n v="247350"/>
    <s v="Truck"/>
    <m/>
    <m/>
    <n v="2024"/>
    <s v="N/A"/>
    <s v="I (import)"/>
    <m/>
  </r>
  <r>
    <s v="Watermelons"/>
    <x v="3"/>
    <s v="No"/>
    <s v="N/A"/>
    <s v="N/A"/>
    <x v="360"/>
    <s v="IMPORTS THROUGH PORT CANAVERAL FLORIDA"/>
    <n v="258560"/>
    <s v="Boat"/>
    <m/>
    <m/>
    <n v="2024"/>
    <s v="N/A"/>
    <s v="I (import)"/>
    <m/>
  </r>
  <r>
    <s v="Watermelons"/>
    <x v="1"/>
    <s v="No"/>
    <s v="N/A"/>
    <s v="SEEDLESS"/>
    <x v="360"/>
    <s v="MEXICO CROSSINGS THROUGH PHARR TEXAS"/>
    <n v="266706"/>
    <s v="Truck"/>
    <m/>
    <m/>
    <n v="2024"/>
    <s v="N/A"/>
    <s v="I (import)"/>
    <m/>
  </r>
  <r>
    <s v="Watermelons"/>
    <x v="3"/>
    <s v="No"/>
    <s v="N/A"/>
    <s v="RED FLESH SEEDLESS MINIATURE"/>
    <x v="360"/>
    <s v="IMPORTS THROUGH PORT CANAVERAL FLORIDA"/>
    <n v="97680"/>
    <s v="Boat"/>
    <m/>
    <m/>
    <n v="2024"/>
    <s v="N/A"/>
    <s v="I (import)"/>
    <m/>
  </r>
  <r>
    <s v="Watermelons"/>
    <x v="1"/>
    <s v="No"/>
    <s v="N/A"/>
    <s v="N/A"/>
    <x v="360"/>
    <s v="MEXICO CROSSINGS THROUGH PROGRESO TEXAS"/>
    <n v="1140487"/>
    <s v="Truck"/>
    <m/>
    <m/>
    <n v="2024"/>
    <s v="N/A"/>
    <s v="I (import)"/>
    <m/>
  </r>
  <r>
    <s v="Watermelons"/>
    <x v="3"/>
    <s v="No"/>
    <s v="N/A"/>
    <s v="SEEDLESS"/>
    <x v="360"/>
    <s v="IMPORTS THROUGH PORT CANAVERAL FLORIDA"/>
    <n v="2722500"/>
    <s v="Boat"/>
    <m/>
    <m/>
    <n v="2024"/>
    <s v="N/A"/>
    <s v="I (import)"/>
    <m/>
  </r>
  <r>
    <s v="Watermelons"/>
    <x v="1"/>
    <s v="No"/>
    <s v="N/A"/>
    <s v="SEEDLESS"/>
    <x v="360"/>
    <s v="MEXICO CROSSINGS THROUGH PROGRESO TEXAS"/>
    <n v="153230"/>
    <s v="Truck"/>
    <m/>
    <m/>
    <n v="2024"/>
    <s v="N/A"/>
    <s v="I (import)"/>
    <m/>
  </r>
  <r>
    <s v="Watermelons"/>
    <x v="4"/>
    <s v="No"/>
    <s v="N/A"/>
    <s v="N/A"/>
    <x v="360"/>
    <s v="IMPORTS THROUGH PORT CANAVERAL FLORIDA"/>
    <n v="83952"/>
    <s v="Boat"/>
    <m/>
    <m/>
    <n v="2024"/>
    <s v="N/A"/>
    <s v="I (import)"/>
    <m/>
  </r>
  <r>
    <s v="Watermelons"/>
    <x v="4"/>
    <s v="No"/>
    <s v="N/A"/>
    <s v="RED FLESH SEEDLESS MINIATURE"/>
    <x v="360"/>
    <s v="IMPORTS THROUGH PORT CANAVERAL FLORIDA"/>
    <n v="651200"/>
    <s v="Boat"/>
    <m/>
    <m/>
    <n v="2024"/>
    <s v="N/A"/>
    <s v="I (import)"/>
    <m/>
  </r>
  <r>
    <s v="Watermelons"/>
    <x v="4"/>
    <s v="No"/>
    <s v="N/A"/>
    <s v="SEEDLESS"/>
    <x v="360"/>
    <s v="IMPORTS THROUGH PORT CANAVERAL FLORIDA"/>
    <n v="1074480"/>
    <s v="Boat"/>
    <m/>
    <m/>
    <n v="2024"/>
    <s v="N/A"/>
    <s v="I (import)"/>
    <m/>
  </r>
  <r>
    <s v="Watermelons"/>
    <x v="0"/>
    <s v="No"/>
    <s v="N/A"/>
    <s v="N/A"/>
    <x v="360"/>
    <s v="IMPORTS THROUGH SAN JUAN PUERTO RICO"/>
    <n v="15468"/>
    <s v="Boat"/>
    <m/>
    <m/>
    <n v="2024"/>
    <s v="N/A"/>
    <s v="I (import)"/>
    <m/>
  </r>
  <r>
    <s v="Watermelons"/>
    <x v="3"/>
    <s v="No"/>
    <s v="N/A"/>
    <s v="N/A"/>
    <x v="360"/>
    <s v="IMPORTS THROUGH SOUTH FLORIDA/TAMPA"/>
    <n v="112073"/>
    <s v="Boat"/>
    <m/>
    <m/>
    <n v="2024"/>
    <s v="N/A"/>
    <s v="I (import)"/>
    <m/>
  </r>
  <r>
    <s v="Watermelons"/>
    <x v="3"/>
    <s v="No"/>
    <s v="N/A"/>
    <s v="SEEDLESS"/>
    <x v="360"/>
    <s v="IMPORTS THROUGH SOUTH FLORIDA/TAMPA"/>
    <n v="725322"/>
    <s v="Boat"/>
    <m/>
    <m/>
    <n v="2024"/>
    <s v="N/A"/>
    <s v="I (import)"/>
    <m/>
  </r>
  <r>
    <s v="Watermelons"/>
    <x v="4"/>
    <s v="No"/>
    <s v="N/A"/>
    <s v="SEEDLESS"/>
    <x v="360"/>
    <s v="IMPORTS THROUGH SOUTH FLORIDA/TAMPA"/>
    <n v="42315"/>
    <s v="Boat"/>
    <m/>
    <m/>
    <n v="2024"/>
    <s v="N/A"/>
    <s v="I (import)"/>
    <m/>
  </r>
  <r>
    <s v="Watermelons"/>
    <x v="3"/>
    <s v="No"/>
    <s v="N/A"/>
    <s v="SEEDLESS"/>
    <x v="360"/>
    <s v="IMPORTS THROUGH WILMINGTON DELAWARE"/>
    <n v="214500"/>
    <s v="Boat"/>
    <m/>
    <m/>
    <n v="2024"/>
    <s v="N/A"/>
    <s v="I (import)"/>
    <m/>
  </r>
  <r>
    <s v="Watermelons"/>
    <x v="7"/>
    <s v="No"/>
    <s v="N/A"/>
    <s v="SEEDLESS"/>
    <x v="360"/>
    <s v="IMPORTS THROUGH TAMPA AIRPORT FLORIDA"/>
    <n v="44418"/>
    <s v="Boat"/>
    <m/>
    <m/>
    <n v="2024"/>
    <s v="N/A"/>
    <s v="I (import)"/>
    <m/>
  </r>
  <r>
    <s v="Watermelons"/>
    <x v="1"/>
    <s v="No"/>
    <s v="N/A"/>
    <s v="N/A"/>
    <x v="361"/>
    <s v="MEXICO CROSSINGS THROUGH NOGALES ARIZONA"/>
    <n v="601902"/>
    <s v="Truck"/>
    <m/>
    <m/>
    <n v="2024"/>
    <s v="N/A"/>
    <s v="I (import)"/>
    <m/>
  </r>
  <r>
    <s v="Watermelons"/>
    <x v="1"/>
    <s v="No"/>
    <s v="N/A"/>
    <s v="RED FLESH SEEDLESS MINIATURE"/>
    <x v="361"/>
    <s v="MEXICO CROSSINGS THROUGH NOGALES ARIZONA"/>
    <n v="25210"/>
    <s v="Truck"/>
    <m/>
    <m/>
    <n v="2024"/>
    <s v="N/A"/>
    <s v="I (import)"/>
    <m/>
  </r>
  <r>
    <s v="Watermelons"/>
    <x v="1"/>
    <s v="No"/>
    <s v="N/A"/>
    <s v="SEEDLESS"/>
    <x v="361"/>
    <s v="MEXICO CROSSINGS THROUGH NOGALES ARIZONA"/>
    <n v="1098909"/>
    <s v="Truck"/>
    <m/>
    <m/>
    <n v="2024"/>
    <s v="N/A"/>
    <s v="I (import)"/>
    <m/>
  </r>
  <r>
    <s v="Watermelons"/>
    <x v="1"/>
    <s v="No"/>
    <s v="N/A"/>
    <s v="N/A"/>
    <x v="361"/>
    <s v="MEXICO CROSSINGS THROUGH OTAY MESA CALIFORNIA"/>
    <n v="145112"/>
    <s v="Truck"/>
    <m/>
    <m/>
    <n v="2024"/>
    <s v="N/A"/>
    <s v="I (import)"/>
    <m/>
  </r>
  <r>
    <s v="Watermelons"/>
    <x v="1"/>
    <s v="No"/>
    <s v="N/A"/>
    <s v="SEEDLESS"/>
    <x v="361"/>
    <s v="MEXICO CROSSINGS THROUGH OTAY MESA CALIFORNIA"/>
    <n v="78558"/>
    <s v="Truck"/>
    <m/>
    <m/>
    <n v="2024"/>
    <s v="N/A"/>
    <s v="I (import)"/>
    <m/>
  </r>
  <r>
    <s v="Watermelons"/>
    <x v="1"/>
    <s v="No"/>
    <s v="N/A"/>
    <s v="N/A"/>
    <x v="361"/>
    <s v="MEXICO CROSSINGS THROUGH EL PASO TEXAS"/>
    <n v="27170"/>
    <s v="Truck"/>
    <m/>
    <m/>
    <n v="2024"/>
    <s v="N/A"/>
    <s v="I (import)"/>
    <m/>
  </r>
  <r>
    <s v="Watermelons"/>
    <x v="1"/>
    <s v="No"/>
    <s v="N/A"/>
    <s v="N/A"/>
    <x v="361"/>
    <s v="MEXICO CROSSINGS THROUGH PHARR TEXAS"/>
    <n v="73361"/>
    <s v="Truck"/>
    <m/>
    <m/>
    <n v="2024"/>
    <s v="N/A"/>
    <s v="I (import)"/>
    <m/>
  </r>
  <r>
    <s v="Watermelons"/>
    <x v="1"/>
    <s v="No"/>
    <s v="N/A"/>
    <s v="N/A"/>
    <x v="361"/>
    <s v="MEXICO CROSSINGS THROUGH PROGRESO TEXAS"/>
    <n v="233376"/>
    <s v="Truck"/>
    <m/>
    <m/>
    <n v="2024"/>
    <s v="N/A"/>
    <s v="I (import)"/>
    <m/>
  </r>
  <r>
    <s v="Watermelons"/>
    <x v="1"/>
    <s v="No"/>
    <s v="N/A"/>
    <s v="SEEDLESS"/>
    <x v="361"/>
    <s v="MEXICO CROSSINGS THROUGH PROGRESO TEXAS"/>
    <n v="91366"/>
    <s v="Truck"/>
    <m/>
    <m/>
    <n v="2024"/>
    <s v="N/A"/>
    <s v="I (import)"/>
    <m/>
  </r>
  <r>
    <s v="Watermelons"/>
    <x v="3"/>
    <s v="No"/>
    <s v="N/A"/>
    <s v="SEEDLESS"/>
    <x v="361"/>
    <s v="IMPORTS THROUGH HOUSTON TEXAS"/>
    <n v="128700"/>
    <s v="Boat"/>
    <m/>
    <m/>
    <n v="2024"/>
    <s v="N/A"/>
    <s v="I (import)"/>
    <m/>
  </r>
  <r>
    <s v="Watermelons"/>
    <x v="3"/>
    <s v="No"/>
    <s v="N/A"/>
    <s v="SEEDLESS"/>
    <x v="361"/>
    <s v="IMPORTS THROUGH JACKSONVILLE FLORIDA"/>
    <n v="736560"/>
    <s v="Boat"/>
    <m/>
    <m/>
    <n v="2024"/>
    <s v="N/A"/>
    <s v="I (import)"/>
    <m/>
  </r>
  <r>
    <s v="Watermelons"/>
    <x v="3"/>
    <s v="No"/>
    <s v="N/A"/>
    <s v="SEEDLESS"/>
    <x v="361"/>
    <s v="IMPORTS THROUGH LOS ANGELES-LONG BEACH CALIFORNIA"/>
    <n v="126522"/>
    <s v="Boat"/>
    <m/>
    <m/>
    <n v="2024"/>
    <s v="N/A"/>
    <s v="I (import)"/>
    <m/>
  </r>
  <r>
    <s v="Watermelons"/>
    <x v="7"/>
    <s v="No"/>
    <s v="N/A"/>
    <s v="SEEDLESS"/>
    <x v="361"/>
    <s v="IMPORTS THROUGH LOS ANGELES-LONG BEACH CALIFORNIA"/>
    <n v="122177"/>
    <s v="Boat"/>
    <m/>
    <m/>
    <n v="2024"/>
    <s v="N/A"/>
    <s v="I (import)"/>
    <m/>
  </r>
  <r>
    <s v="Watermelons"/>
    <x v="1"/>
    <s v="No"/>
    <s v="N/A"/>
    <s v="SEEDLESS"/>
    <x v="361"/>
    <s v="IMPORTS THROUGH PANAMA CITY FLORIDA"/>
    <n v="486889"/>
    <s v="Boat"/>
    <m/>
    <m/>
    <n v="2024"/>
    <s v="N/A"/>
    <s v="I (import)"/>
    <m/>
  </r>
  <r>
    <s v="Watermelons"/>
    <x v="3"/>
    <s v="No"/>
    <s v="N/A"/>
    <s v="N/A"/>
    <x v="361"/>
    <s v="IMPORTS THROUGH PHILADELPHIA-CAMDEN PENNSYLVANIA-NEW JERSEY"/>
    <n v="75227"/>
    <s v="Boat"/>
    <m/>
    <m/>
    <n v="2024"/>
    <s v="N/A"/>
    <s v="I (import)"/>
    <m/>
  </r>
  <r>
    <s v="Watermelons"/>
    <x v="3"/>
    <s v="No"/>
    <s v="N/A"/>
    <s v="SEEDLESS"/>
    <x v="361"/>
    <s v="IMPORTS THROUGH PHILADELPHIA-CAMDEN PENNSYLVANIA-NEW JERSEY"/>
    <n v="80784"/>
    <s v="Boat"/>
    <m/>
    <m/>
    <n v="2024"/>
    <s v="N/A"/>
    <s v="I (import)"/>
    <m/>
  </r>
  <r>
    <s v="Watermelons"/>
    <x v="3"/>
    <s v="No"/>
    <s v="N/A"/>
    <s v="N/A"/>
    <x v="361"/>
    <s v="IMPORTS THROUGH PORT CANAVERAL FLORIDA"/>
    <n v="379460"/>
    <s v="Boat"/>
    <m/>
    <m/>
    <n v="2024"/>
    <s v="N/A"/>
    <s v="I (import)"/>
    <m/>
  </r>
  <r>
    <s v="Watermelons"/>
    <x v="0"/>
    <s v="No"/>
    <s v="N/A"/>
    <s v="N/A"/>
    <x v="361"/>
    <s v="IMPORTS THROUGH SAN JUAN PUERTO RICO"/>
    <n v="10030"/>
    <s v="Boat"/>
    <m/>
    <m/>
    <n v="2024"/>
    <s v="N/A"/>
    <s v="I (import)"/>
    <m/>
  </r>
  <r>
    <s v="Watermelons"/>
    <x v="1"/>
    <s v="No"/>
    <s v="N/A"/>
    <s v="SEEDLESS"/>
    <x v="361"/>
    <s v="IMPORTS THROUGH SOUTH FLORIDA/TAMPA"/>
    <n v="80520"/>
    <s v="Boat"/>
    <m/>
    <m/>
    <n v="2024"/>
    <s v="N/A"/>
    <s v="I (import)"/>
    <m/>
  </r>
  <r>
    <s v="Watermelons"/>
    <x v="7"/>
    <s v="No"/>
    <s v="N/A"/>
    <s v="SEEDLESS"/>
    <x v="361"/>
    <s v="IMPORTS THROUGH SOUTH FLORIDA/TAMPA"/>
    <n v="130086"/>
    <s v="Boat"/>
    <m/>
    <m/>
    <n v="2024"/>
    <s v="N/A"/>
    <s v="I (import)"/>
    <m/>
  </r>
  <r>
    <s v="Watermelons"/>
    <x v="3"/>
    <s v="No"/>
    <s v="N/A"/>
    <s v="SEEDLESS"/>
    <x v="361"/>
    <s v="IMPORTS THROUGH WILMINGTON DELAWARE"/>
    <n v="132000"/>
    <s v="Boat"/>
    <m/>
    <m/>
    <n v="2024"/>
    <s v="N/A"/>
    <s v="I (import)"/>
    <m/>
  </r>
  <r>
    <s v="Watermelons"/>
    <x v="3"/>
    <s v="No"/>
    <s v="N/A"/>
    <s v="SEEDLESS"/>
    <x v="362"/>
    <s v="IMPORTS THROUGH FREEPORT TEXAS"/>
    <n v="118580"/>
    <s v="Boat"/>
    <m/>
    <m/>
    <n v="2024"/>
    <s v="N/A"/>
    <s v="I (import)"/>
    <m/>
  </r>
  <r>
    <s v="Watermelons"/>
    <x v="7"/>
    <s v="No"/>
    <s v="N/A"/>
    <s v="SEEDLESS"/>
    <x v="362"/>
    <s v="IMPORTS THROUGH FREEPORT TEXAS"/>
    <n v="288288"/>
    <s v="Boat"/>
    <m/>
    <m/>
    <n v="2024"/>
    <s v="N/A"/>
    <s v="I (import)"/>
    <m/>
  </r>
  <r>
    <s v="Watermelons"/>
    <x v="3"/>
    <s v="No"/>
    <s v="N/A"/>
    <s v="SEEDLESS"/>
    <x v="362"/>
    <s v="IMPORTS THROUGH JACKSONVILLE FLORIDA"/>
    <n v="73656"/>
    <s v="Boat"/>
    <m/>
    <m/>
    <n v="2024"/>
    <s v="N/A"/>
    <s v="I (import)"/>
    <m/>
  </r>
  <r>
    <s v="Watermelons"/>
    <x v="1"/>
    <s v="No"/>
    <s v="N/A"/>
    <s v="SEEDLESS"/>
    <x v="362"/>
    <s v="IMPORTS THROUGH PANAMA CITY FLORIDA"/>
    <n v="80036"/>
    <s v="Boat"/>
    <m/>
    <m/>
    <n v="2024"/>
    <s v="N/A"/>
    <s v="I (import)"/>
    <m/>
  </r>
  <r>
    <s v="Watermelons"/>
    <x v="3"/>
    <s v="No"/>
    <s v="N/A"/>
    <s v="N/A"/>
    <x v="362"/>
    <s v="IMPORTS THROUGH PHILADELPHIA-CAMDEN PENNSYLVANIA-NEW JERSEY"/>
    <n v="37613"/>
    <s v="Boat"/>
    <m/>
    <m/>
    <n v="2024"/>
    <s v="N/A"/>
    <s v="I (import)"/>
    <m/>
  </r>
  <r>
    <s v="Watermelons"/>
    <x v="3"/>
    <s v="No"/>
    <s v="N/A"/>
    <s v="SEEDLESS"/>
    <x v="362"/>
    <s v="IMPORTS THROUGH PORT CANAVERAL FLORIDA"/>
    <n v="964392"/>
    <s v="Boat"/>
    <m/>
    <m/>
    <n v="2024"/>
    <s v="N/A"/>
    <s v="I (import)"/>
    <m/>
  </r>
  <r>
    <s v="Watermelons"/>
    <x v="3"/>
    <s v="No"/>
    <s v="N/A"/>
    <s v="N/A"/>
    <x v="362"/>
    <s v="IMPORTS THROUGH SOUTH FLORIDA/TAMPA"/>
    <n v="203293"/>
    <s v="Boat"/>
    <m/>
    <m/>
    <n v="2024"/>
    <s v="N/A"/>
    <s v="I (import)"/>
    <m/>
  </r>
  <r>
    <s v="Watermelons"/>
    <x v="3"/>
    <s v="No"/>
    <s v="N/A"/>
    <s v="SEEDLESS"/>
    <x v="362"/>
    <s v="IMPORTS THROUGH SOUTH FLORIDA/TAMPA"/>
    <n v="1675003"/>
    <s v="Boat"/>
    <m/>
    <m/>
    <n v="2024"/>
    <s v="N/A"/>
    <s v="I (import)"/>
    <m/>
  </r>
  <r>
    <s v="Watermelons"/>
    <x v="3"/>
    <s v="No"/>
    <s v="N/A"/>
    <s v="SEEDLESS"/>
    <x v="362"/>
    <s v="IMPORTS THROUGH WILMINGTON NORTH CAROLINA"/>
    <n v="187000"/>
    <s v="Boat"/>
    <m/>
    <m/>
    <n v="2024"/>
    <s v="N/A"/>
    <s v="I (import)"/>
    <m/>
  </r>
  <r>
    <s v="Watermelons"/>
    <x v="1"/>
    <s v="No"/>
    <s v="N/A"/>
    <s v="N/A"/>
    <x v="362"/>
    <s v="MEXICO CROSSINGS THROUGH NOGALES ARIZONA"/>
    <n v="2373116"/>
    <s v="Truck"/>
    <m/>
    <m/>
    <n v="2024"/>
    <s v="N/A"/>
    <s v="I (import)"/>
    <m/>
  </r>
  <r>
    <s v="Watermelons"/>
    <x v="1"/>
    <s v="Yes"/>
    <s v="N/A"/>
    <s v="RED FLESH SEEDLESS MINIATURE"/>
    <x v="362"/>
    <s v="MEXICO CROSSINGS THROUGH NOGALES ARIZONA"/>
    <n v="14960"/>
    <s v="Truck"/>
    <m/>
    <m/>
    <n v="2024"/>
    <s v="N/A"/>
    <s v="I (import)"/>
    <m/>
  </r>
  <r>
    <s v="Watermelons"/>
    <x v="1"/>
    <s v="No"/>
    <s v="N/A"/>
    <s v="RED FLESH SEEDLESS MINIATURE"/>
    <x v="362"/>
    <s v="MEXICO CROSSINGS THROUGH NOGALES ARIZONA"/>
    <n v="162653"/>
    <s v="Truck"/>
    <m/>
    <m/>
    <n v="2024"/>
    <s v="N/A"/>
    <s v="I (import)"/>
    <m/>
  </r>
  <r>
    <s v="Watermelons"/>
    <x v="1"/>
    <s v="No"/>
    <s v="N/A"/>
    <s v="SEEDLESS"/>
    <x v="362"/>
    <s v="MEXICO CROSSINGS THROUGH NOGALES ARIZONA"/>
    <n v="2434144"/>
    <s v="Truck"/>
    <m/>
    <m/>
    <n v="2024"/>
    <s v="N/A"/>
    <s v="I (import)"/>
    <m/>
  </r>
  <r>
    <s v="Watermelons"/>
    <x v="1"/>
    <s v="No"/>
    <s v="N/A"/>
    <s v="N/A"/>
    <x v="362"/>
    <s v="MEXICO CROSSINGS THROUGH OTAY MESA CALIFORNIA"/>
    <n v="1063"/>
    <s v="Truck"/>
    <m/>
    <m/>
    <n v="2024"/>
    <s v="N/A"/>
    <s v="I (import)"/>
    <m/>
  </r>
  <r>
    <s v="Watermelons"/>
    <x v="1"/>
    <s v="No"/>
    <s v="N/A"/>
    <s v="SEEDLESS"/>
    <x v="362"/>
    <s v="MEXICO CROSSINGS THROUGH OTAY MESA CALIFORNIA"/>
    <n v="124573"/>
    <s v="Truck"/>
    <m/>
    <m/>
    <n v="2024"/>
    <s v="N/A"/>
    <s v="I (import)"/>
    <m/>
  </r>
  <r>
    <s v="Watermelons"/>
    <x v="1"/>
    <s v="No"/>
    <s v="N/A"/>
    <s v="N/A"/>
    <x v="362"/>
    <s v="MEXICO CROSSINGS THROUGH EL PASO TEXAS"/>
    <n v="1540"/>
    <s v="Truck"/>
    <m/>
    <m/>
    <n v="2024"/>
    <s v="N/A"/>
    <s v="I (import)"/>
    <m/>
  </r>
  <r>
    <s v="Watermelons"/>
    <x v="1"/>
    <s v="No"/>
    <s v="N/A"/>
    <s v="N/A"/>
    <x v="362"/>
    <s v="MEXICO CROSSINGS THROUGH PHARR TEXAS"/>
    <n v="41912"/>
    <s v="Truck"/>
    <m/>
    <m/>
    <n v="2024"/>
    <s v="N/A"/>
    <s v="I (import)"/>
    <m/>
  </r>
  <r>
    <s v="Watermelons"/>
    <x v="1"/>
    <s v="No"/>
    <s v="N/A"/>
    <s v="SEEDLESS"/>
    <x v="362"/>
    <s v="MEXICO CROSSINGS THROUGH PHARR TEXAS"/>
    <n v="264992"/>
    <s v="Truck"/>
    <m/>
    <m/>
    <n v="2024"/>
    <s v="N/A"/>
    <s v="I (import)"/>
    <m/>
  </r>
  <r>
    <s v="Watermelons"/>
    <x v="1"/>
    <s v="No"/>
    <s v="N/A"/>
    <s v="N/A"/>
    <x v="362"/>
    <s v="MEXICO CROSSINGS THROUGH PROGRESO TEXAS"/>
    <n v="410128"/>
    <s v="Truck"/>
    <m/>
    <m/>
    <n v="2024"/>
    <s v="N/A"/>
    <s v="I (import)"/>
    <m/>
  </r>
  <r>
    <s v="Watermelons"/>
    <x v="1"/>
    <s v="No"/>
    <s v="N/A"/>
    <s v="SEEDLESS"/>
    <x v="362"/>
    <s v="MEXICO CROSSINGS THROUGH PROGRESO TEXAS"/>
    <n v="555577"/>
    <s v="Truck"/>
    <m/>
    <m/>
    <n v="2024"/>
    <s v="N/A"/>
    <s v="I (import)"/>
    <m/>
  </r>
  <r>
    <s v="Watermelons"/>
    <x v="1"/>
    <s v="No"/>
    <s v="N/A"/>
    <s v="SEEDLESS"/>
    <x v="362"/>
    <s v="MEXICO CROSSINGS THROUGH RIO GRANDE CITY TEXAS"/>
    <n v="257083"/>
    <s v="Truck"/>
    <m/>
    <m/>
    <n v="2024"/>
    <s v="N/A"/>
    <s v="I (import)"/>
    <m/>
  </r>
  <r>
    <s v="Watermelons"/>
    <x v="1"/>
    <s v="No"/>
    <s v="N/A"/>
    <s v="N/A"/>
    <x v="363"/>
    <s v="MEXICO CROSSINGS THROUGH NOGALES ARIZONA"/>
    <n v="665766"/>
    <s v="Truck"/>
    <m/>
    <m/>
    <n v="2024"/>
    <s v="N/A"/>
    <s v="I (import)"/>
    <m/>
  </r>
  <r>
    <s v="Watermelons"/>
    <x v="1"/>
    <s v="Yes"/>
    <s v="N/A"/>
    <s v="RED FLESH SEEDLESS MINIATURE"/>
    <x v="363"/>
    <s v="MEXICO CROSSINGS THROUGH NOGALES ARIZONA"/>
    <n v="89760"/>
    <s v="Truck"/>
    <m/>
    <m/>
    <n v="2024"/>
    <s v="N/A"/>
    <s v="I (import)"/>
    <m/>
  </r>
  <r>
    <s v="Watermelons"/>
    <x v="1"/>
    <s v="No"/>
    <s v="N/A"/>
    <s v="RED FLESH SEEDLESS MINIATURE"/>
    <x v="363"/>
    <s v="MEXICO CROSSINGS THROUGH NOGALES ARIZONA"/>
    <n v="50118"/>
    <s v="Truck"/>
    <m/>
    <m/>
    <n v="2024"/>
    <s v="N/A"/>
    <s v="I (import)"/>
    <m/>
  </r>
  <r>
    <s v="Watermelons"/>
    <x v="1"/>
    <s v="Yes"/>
    <s v="N/A"/>
    <s v="SEEDLESS"/>
    <x v="363"/>
    <s v="MEXICO CROSSINGS THROUGH NOGALES ARIZONA"/>
    <n v="66198"/>
    <s v="Truck"/>
    <m/>
    <m/>
    <n v="2024"/>
    <s v="N/A"/>
    <s v="I (import)"/>
    <m/>
  </r>
  <r>
    <s v="Watermelons"/>
    <x v="1"/>
    <s v="No"/>
    <s v="N/A"/>
    <s v="SEEDLESS"/>
    <x v="363"/>
    <s v="MEXICO CROSSINGS THROUGH NOGALES ARIZONA"/>
    <n v="1149170"/>
    <s v="Truck"/>
    <m/>
    <m/>
    <n v="2024"/>
    <s v="N/A"/>
    <s v="I (import)"/>
    <m/>
  </r>
  <r>
    <s v="Watermelons"/>
    <x v="1"/>
    <s v="No"/>
    <s v="N/A"/>
    <s v="N/A"/>
    <x v="363"/>
    <s v="MEXICO CROSSINGS THROUGH OTAY MESA CALIFORNIA"/>
    <n v="3716"/>
    <s v="Truck"/>
    <m/>
    <m/>
    <n v="2024"/>
    <s v="N/A"/>
    <s v="I (import)"/>
    <m/>
  </r>
  <r>
    <s v="Watermelons"/>
    <x v="1"/>
    <s v="No"/>
    <s v="N/A"/>
    <s v="SEEDLESS"/>
    <x v="363"/>
    <s v="MEXICO CROSSINGS THROUGH OTAY MESA CALIFORNIA"/>
    <n v="81136"/>
    <s v="Truck"/>
    <m/>
    <m/>
    <n v="2024"/>
    <s v="N/A"/>
    <s v="I (import)"/>
    <m/>
  </r>
  <r>
    <s v="Watermelons"/>
    <x v="1"/>
    <s v="No"/>
    <s v="N/A"/>
    <s v="N/A"/>
    <x v="363"/>
    <s v="MEXICO CROSSINGS THROUGH PHARR TEXAS"/>
    <n v="623597"/>
    <s v="Truck"/>
    <m/>
    <m/>
    <n v="2024"/>
    <s v="N/A"/>
    <s v="I (import)"/>
    <m/>
  </r>
  <r>
    <s v="Watermelons"/>
    <x v="1"/>
    <s v="No"/>
    <s v="N/A"/>
    <s v="SEEDLESS"/>
    <x v="363"/>
    <s v="MEXICO CROSSINGS THROUGH PHARR TEXAS"/>
    <n v="438086"/>
    <s v="Truck"/>
    <m/>
    <m/>
    <n v="2024"/>
    <s v="N/A"/>
    <s v="I (import)"/>
    <m/>
  </r>
  <r>
    <s v="Watermelons"/>
    <x v="1"/>
    <s v="No"/>
    <s v="N/A"/>
    <s v="N/A"/>
    <x v="363"/>
    <s v="MEXICO CROSSINGS THROUGH PROGRESO TEXAS"/>
    <n v="4981959"/>
    <s v="Truck"/>
    <m/>
    <m/>
    <n v="2024"/>
    <s v="N/A"/>
    <s v="I (import)"/>
    <m/>
  </r>
  <r>
    <s v="Watermelons"/>
    <x v="1"/>
    <s v="No"/>
    <s v="N/A"/>
    <s v="SEEDLESS"/>
    <x v="363"/>
    <s v="MEXICO CROSSINGS THROUGH PROGRESO TEXAS"/>
    <n v="472417"/>
    <s v="Truck"/>
    <m/>
    <m/>
    <n v="2024"/>
    <s v="N/A"/>
    <s v="I (import)"/>
    <m/>
  </r>
  <r>
    <s v="Watermelons"/>
    <x v="1"/>
    <s v="No"/>
    <s v="N/A"/>
    <s v="SEEDLESS"/>
    <x v="363"/>
    <s v="MEXICO CROSSINGS THROUGH RIO GRANDE CITY TEXAS"/>
    <n v="338514"/>
    <s v="Truck"/>
    <m/>
    <m/>
    <n v="2024"/>
    <s v="N/A"/>
    <s v="I (import)"/>
    <m/>
  </r>
  <r>
    <s v="Watermelons"/>
    <x v="4"/>
    <s v="No"/>
    <s v="N/A"/>
    <s v="RED FLESH SEEDLESS MINIATURE"/>
    <x v="363"/>
    <s v="IMPORTS THROUGH FREEPORT TEXAS"/>
    <n v="250250"/>
    <s v="Boat"/>
    <m/>
    <m/>
    <n v="2024"/>
    <s v="N/A"/>
    <s v="I (import)"/>
    <m/>
  </r>
  <r>
    <s v="Watermelons"/>
    <x v="1"/>
    <s v="No"/>
    <s v="N/A"/>
    <s v="SEEDLESS"/>
    <x v="363"/>
    <s v="IMPORTS THROUGH PANAMA CITY FLORIDA"/>
    <n v="81444"/>
    <s v="Boat"/>
    <m/>
    <m/>
    <n v="2024"/>
    <s v="N/A"/>
    <s v="I (import)"/>
    <m/>
  </r>
  <r>
    <s v="Watermelons"/>
    <x v="3"/>
    <s v="No"/>
    <s v="N/A"/>
    <s v="SEEDLESS"/>
    <x v="363"/>
    <s v="IMPORTS THROUGH PHILADELPHIA-CAMDEN PENNSYLVANIA-NEW JERSEY"/>
    <n v="77440"/>
    <s v="Boat"/>
    <m/>
    <m/>
    <n v="2024"/>
    <s v="N/A"/>
    <s v="I (import)"/>
    <m/>
  </r>
  <r>
    <s v="Watermelons"/>
    <x v="4"/>
    <s v="No"/>
    <s v="N/A"/>
    <s v="N/A"/>
    <x v="363"/>
    <s v="IMPORTS THROUGH PORT CANAVERAL FLORIDA"/>
    <n v="41976"/>
    <s v="Boat"/>
    <m/>
    <m/>
    <n v="2024"/>
    <s v="N/A"/>
    <s v="I (import)"/>
    <m/>
  </r>
  <r>
    <s v="Watermelons"/>
    <x v="0"/>
    <s v="No"/>
    <s v="N/A"/>
    <s v="N/A"/>
    <x v="363"/>
    <s v="IMPORTS THROUGH SAN JUAN PUERTO RICO"/>
    <n v="4490"/>
    <s v="Boat"/>
    <m/>
    <m/>
    <n v="2024"/>
    <s v="N/A"/>
    <s v="I (import)"/>
    <m/>
  </r>
  <r>
    <s v="Watermelons"/>
    <x v="3"/>
    <s v="No"/>
    <s v="N/A"/>
    <s v="N/A"/>
    <x v="363"/>
    <s v="IMPORTS THROUGH SOUTH FLORIDA/TAMPA"/>
    <n v="633655"/>
    <s v="Boat"/>
    <m/>
    <m/>
    <n v="2024"/>
    <s v="N/A"/>
    <s v="I (import)"/>
    <m/>
  </r>
  <r>
    <s v="Watermelons"/>
    <x v="3"/>
    <s v="No"/>
    <s v="N/A"/>
    <s v="SEEDLESS"/>
    <x v="363"/>
    <s v="IMPORTS THROUGH SOUTH FLORIDA/TAMPA"/>
    <n v="53900"/>
    <s v="Boat"/>
    <m/>
    <m/>
    <n v="2024"/>
    <s v="N/A"/>
    <s v="I (import)"/>
    <m/>
  </r>
  <r>
    <s v="Watermelons"/>
    <x v="3"/>
    <s v="No"/>
    <s v="N/A"/>
    <s v="SEEDLESS"/>
    <x v="364"/>
    <s v="IMPORTS THROUGH LOS ANGELES-LONG BEACH CALIFORNIA"/>
    <n v="118800"/>
    <s v="Boat"/>
    <m/>
    <m/>
    <n v="2024"/>
    <s v="N/A"/>
    <s v="I (import)"/>
    <m/>
  </r>
  <r>
    <s v="Watermelons"/>
    <x v="7"/>
    <s v="No"/>
    <s v="N/A"/>
    <s v="SEEDLESS"/>
    <x v="364"/>
    <s v="IMPORTS THROUGH LOS ANGELES-LONG BEACH CALIFORNIA"/>
    <n v="87318"/>
    <s v="Boat"/>
    <m/>
    <m/>
    <n v="2024"/>
    <s v="N/A"/>
    <s v="I (import)"/>
    <m/>
  </r>
  <r>
    <s v="Watermelons"/>
    <x v="1"/>
    <s v="No"/>
    <s v="N/A"/>
    <s v="SEEDLESS"/>
    <x v="364"/>
    <s v="IMPORTS THROUGH PANAMA CITY FLORIDA"/>
    <n v="290840"/>
    <s v="Boat"/>
    <m/>
    <m/>
    <n v="2024"/>
    <s v="N/A"/>
    <s v="I (import)"/>
    <m/>
  </r>
  <r>
    <s v="Watermelons"/>
    <x v="3"/>
    <s v="No"/>
    <s v="N/A"/>
    <s v="N/A"/>
    <x v="364"/>
    <s v="IMPORTS THROUGH PHILADELPHIA-CAMDEN PENNSYLVANIA-NEW JERSEY"/>
    <n v="261254"/>
    <s v="Boat"/>
    <m/>
    <m/>
    <n v="2024"/>
    <s v="N/A"/>
    <s v="I (import)"/>
    <m/>
  </r>
  <r>
    <s v="Watermelons"/>
    <x v="3"/>
    <s v="No"/>
    <s v="N/A"/>
    <s v="SEEDLESS"/>
    <x v="364"/>
    <s v="IMPORTS THROUGH PHILADELPHIA-CAMDEN PENNSYLVANIA-NEW JERSEY"/>
    <n v="243672"/>
    <s v="Boat"/>
    <m/>
    <m/>
    <n v="2024"/>
    <s v="N/A"/>
    <s v="I (import)"/>
    <m/>
  </r>
  <r>
    <s v="Watermelons"/>
    <x v="4"/>
    <s v="No"/>
    <s v="N/A"/>
    <s v="RED FLESH SEEDLESS MINIATURE"/>
    <x v="364"/>
    <s v="IMPORTS THROUGH PHILADELPHIA-CAMDEN PENNSYLVANIA-NEW JERSEY"/>
    <n v="357500"/>
    <s v="Boat"/>
    <m/>
    <m/>
    <n v="2024"/>
    <s v="N/A"/>
    <s v="I (import)"/>
    <m/>
  </r>
  <r>
    <s v="Watermelons"/>
    <x v="4"/>
    <s v="No"/>
    <s v="N/A"/>
    <s v="SEEDLESS"/>
    <x v="364"/>
    <s v="IMPORTS THROUGH PHILADELPHIA-CAMDEN PENNSYLVANIA-NEW JERSEY"/>
    <n v="357500"/>
    <s v="Boat"/>
    <m/>
    <m/>
    <n v="2024"/>
    <s v="N/A"/>
    <s v="I (import)"/>
    <m/>
  </r>
  <r>
    <s v="Watermelons"/>
    <x v="7"/>
    <s v="No"/>
    <s v="N/A"/>
    <s v="N/A"/>
    <x v="364"/>
    <s v="IMPORTS THROUGH PHILADELPHIA-CAMDEN PENNSYLVANIA-NEW JERSEY"/>
    <n v="1543344"/>
    <s v="Boat"/>
    <m/>
    <m/>
    <n v="2024"/>
    <s v="N/A"/>
    <s v="I (import)"/>
    <m/>
  </r>
  <r>
    <s v="Watermelons"/>
    <x v="3"/>
    <s v="No"/>
    <s v="N/A"/>
    <s v="SEEDLESS"/>
    <x v="364"/>
    <s v="IMPORTS THROUGH PORT CANAVERAL FLORIDA"/>
    <n v="1798658"/>
    <s v="Boat"/>
    <m/>
    <m/>
    <n v="2024"/>
    <s v="N/A"/>
    <s v="I (import)"/>
    <m/>
  </r>
  <r>
    <s v="Watermelons"/>
    <x v="3"/>
    <s v="No"/>
    <s v="N/A"/>
    <s v="N/A"/>
    <x v="364"/>
    <s v="IMPORTS THROUGH SOUTH FLORIDA/TAMPA"/>
    <n v="596908"/>
    <s v="Boat"/>
    <m/>
    <m/>
    <n v="2024"/>
    <s v="N/A"/>
    <s v="I (import)"/>
    <m/>
  </r>
  <r>
    <s v="Watermelons"/>
    <x v="3"/>
    <s v="No"/>
    <s v="N/A"/>
    <s v="SEEDLESS"/>
    <x v="364"/>
    <s v="IMPORTS THROUGH SOUTH FLORIDA/TAMPA"/>
    <n v="1544860"/>
    <s v="Boat"/>
    <m/>
    <m/>
    <n v="2024"/>
    <s v="N/A"/>
    <s v="I (import)"/>
    <m/>
  </r>
  <r>
    <s v="Watermelons"/>
    <x v="4"/>
    <s v="No"/>
    <s v="N/A"/>
    <s v="SEEDLESS"/>
    <x v="364"/>
    <s v="IMPORTS THROUGH SOUTH FLORIDA/TAMPA"/>
    <n v="86603"/>
    <s v="Boat"/>
    <m/>
    <m/>
    <n v="2024"/>
    <s v="N/A"/>
    <s v="I (import)"/>
    <m/>
  </r>
  <r>
    <s v="Watermelons"/>
    <x v="3"/>
    <s v="No"/>
    <s v="N/A"/>
    <s v="SEEDLESS"/>
    <x v="364"/>
    <s v="IMPORTS THROUGH WILMINGTON NORTH CAROLINA"/>
    <n v="37400"/>
    <s v="Boat"/>
    <m/>
    <m/>
    <n v="2024"/>
    <s v="N/A"/>
    <s v="I (import)"/>
    <m/>
  </r>
  <r>
    <s v="Watermelons"/>
    <x v="1"/>
    <s v="No"/>
    <s v="N/A"/>
    <s v="N/A"/>
    <x v="364"/>
    <s v="MEXICO CROSSINGS THROUGH NOGALES ARIZONA"/>
    <n v="307674"/>
    <s v="Truck"/>
    <m/>
    <m/>
    <n v="2024"/>
    <s v="N/A"/>
    <s v="I (import)"/>
    <m/>
  </r>
  <r>
    <s v="Watermelons"/>
    <x v="1"/>
    <s v="Yes"/>
    <s v="N/A"/>
    <s v="RED FLESH SEEDLESS MINIATURE"/>
    <x v="364"/>
    <s v="MEXICO CROSSINGS THROUGH NOGALES ARIZONA"/>
    <n v="7480"/>
    <s v="Truck"/>
    <m/>
    <m/>
    <n v="2024"/>
    <s v="N/A"/>
    <s v="I (import)"/>
    <m/>
  </r>
  <r>
    <s v="Watermelons"/>
    <x v="1"/>
    <s v="No"/>
    <s v="N/A"/>
    <s v="RED FLESH SEEDLESS MINIATURE"/>
    <x v="364"/>
    <s v="MEXICO CROSSINGS THROUGH NOGALES ARIZONA"/>
    <n v="20570"/>
    <s v="Truck"/>
    <m/>
    <m/>
    <n v="2024"/>
    <s v="N/A"/>
    <s v="I (import)"/>
    <m/>
  </r>
  <r>
    <s v="Watermelons"/>
    <x v="1"/>
    <s v="Yes"/>
    <s v="N/A"/>
    <s v="SEEDLESS"/>
    <x v="364"/>
    <s v="MEXICO CROSSINGS THROUGH NOGALES ARIZONA"/>
    <n v="41250"/>
    <s v="Truck"/>
    <m/>
    <m/>
    <n v="2024"/>
    <s v="N/A"/>
    <s v="I (import)"/>
    <m/>
  </r>
  <r>
    <s v="Watermelons"/>
    <x v="1"/>
    <s v="No"/>
    <s v="N/A"/>
    <s v="SEEDLESS"/>
    <x v="364"/>
    <s v="MEXICO CROSSINGS THROUGH NOGALES ARIZONA"/>
    <n v="538925"/>
    <s v="Truck"/>
    <m/>
    <m/>
    <n v="2024"/>
    <s v="N/A"/>
    <s v="I (import)"/>
    <m/>
  </r>
  <r>
    <s v="Watermelons"/>
    <x v="1"/>
    <s v="No"/>
    <s v="N/A"/>
    <s v="N/A"/>
    <x v="364"/>
    <s v="MEXICO CROSSINGS THROUGH OTAY MESA CALIFORNIA"/>
    <n v="4783"/>
    <s v="Truck"/>
    <m/>
    <m/>
    <n v="2024"/>
    <s v="N/A"/>
    <s v="I (import)"/>
    <m/>
  </r>
  <r>
    <s v="Watermelons"/>
    <x v="1"/>
    <s v="No"/>
    <s v="N/A"/>
    <s v="SEEDLESS"/>
    <x v="364"/>
    <s v="MEXICO CROSSINGS THROUGH OTAY MESA CALIFORNIA"/>
    <n v="40973"/>
    <s v="Truck"/>
    <m/>
    <m/>
    <n v="2024"/>
    <s v="N/A"/>
    <s v="I (import)"/>
    <m/>
  </r>
  <r>
    <s v="Watermelons"/>
    <x v="1"/>
    <s v="No"/>
    <s v="N/A"/>
    <s v="N/A"/>
    <x v="364"/>
    <s v="MEXICO CROSSINGS THROUGH PROGRESO TEXAS"/>
    <n v="937829"/>
    <s v="Truck"/>
    <m/>
    <m/>
    <n v="2024"/>
    <s v="N/A"/>
    <s v="I (import)"/>
    <m/>
  </r>
  <r>
    <s v="Watermelons"/>
    <x v="1"/>
    <s v="No"/>
    <s v="N/A"/>
    <s v="SEEDLESS"/>
    <x v="364"/>
    <s v="MEXICO CROSSINGS THROUGH PROGRESO TEXAS"/>
    <n v="2021822"/>
    <s v="Truck"/>
    <m/>
    <m/>
    <n v="2024"/>
    <s v="N/A"/>
    <s v="I (import)"/>
    <m/>
  </r>
  <r>
    <s v="Watermelons"/>
    <x v="1"/>
    <s v="No"/>
    <s v="N/A"/>
    <s v="SEEDLESS"/>
    <x v="364"/>
    <s v="MEXICO CROSSINGS THROUGH RIO GRANDE CITY TEXAS"/>
    <n v="172480"/>
    <s v="Truck"/>
    <m/>
    <m/>
    <n v="2024"/>
    <s v="N/A"/>
    <s v="I (import)"/>
    <m/>
  </r>
  <r>
    <s v="Watermelons"/>
    <x v="1"/>
    <s v="No"/>
    <s v="N/A"/>
    <s v="N/A"/>
    <x v="365"/>
    <s v="MEXICO CROSSINGS THROUGH NOGALES ARIZONA"/>
    <n v="715147"/>
    <s v="Truck"/>
    <m/>
    <m/>
    <n v="2024"/>
    <s v="N/A"/>
    <s v="I (import)"/>
    <m/>
  </r>
  <r>
    <s v="Watermelons"/>
    <x v="1"/>
    <s v="No"/>
    <s v="N/A"/>
    <s v="RED FLESH SEEDLESS MINIATURE"/>
    <x v="365"/>
    <s v="MEXICO CROSSINGS THROUGH NOGALES ARIZONA"/>
    <n v="11880"/>
    <s v="Truck"/>
    <m/>
    <m/>
    <n v="2024"/>
    <s v="N/A"/>
    <s v="I (import)"/>
    <m/>
  </r>
  <r>
    <s v="Watermelons"/>
    <x v="1"/>
    <s v="Yes"/>
    <s v="N/A"/>
    <s v="SEEDLESS"/>
    <x v="365"/>
    <s v="MEXICO CROSSINGS THROUGH NOGALES ARIZONA"/>
    <n v="47850"/>
    <s v="Truck"/>
    <m/>
    <m/>
    <n v="2024"/>
    <s v="N/A"/>
    <s v="I (import)"/>
    <m/>
  </r>
  <r>
    <s v="Watermelons"/>
    <x v="1"/>
    <s v="No"/>
    <s v="N/A"/>
    <s v="SEEDLESS"/>
    <x v="365"/>
    <s v="MEXICO CROSSINGS THROUGH NOGALES ARIZONA"/>
    <n v="709654"/>
    <s v="Truck"/>
    <m/>
    <m/>
    <n v="2024"/>
    <s v="N/A"/>
    <s v="I (import)"/>
    <m/>
  </r>
  <r>
    <s v="Watermelons"/>
    <x v="1"/>
    <s v="No"/>
    <s v="N/A"/>
    <s v="N/A"/>
    <x v="365"/>
    <s v="MEXICO CROSSINGS THROUGH OTAY MESA CALIFORNIA"/>
    <n v="100637"/>
    <s v="Truck"/>
    <m/>
    <m/>
    <n v="2024"/>
    <s v="N/A"/>
    <s v="I (import)"/>
    <m/>
  </r>
  <r>
    <s v="Watermelons"/>
    <x v="1"/>
    <s v="No"/>
    <s v="N/A"/>
    <s v="SEEDLESS"/>
    <x v="365"/>
    <s v="MEXICO CROSSINGS THROUGH OTAY MESA CALIFORNIA"/>
    <n v="89232"/>
    <s v="Truck"/>
    <m/>
    <m/>
    <n v="2024"/>
    <s v="N/A"/>
    <s v="I (import)"/>
    <m/>
  </r>
  <r>
    <s v="Watermelons"/>
    <x v="1"/>
    <s v="No"/>
    <s v="N/A"/>
    <s v="N/A"/>
    <x v="365"/>
    <s v="MEXICO CROSSINGS THROUGH PHARR TEXAS"/>
    <n v="83714"/>
    <s v="Truck"/>
    <m/>
    <m/>
    <n v="2024"/>
    <s v="N/A"/>
    <s v="I (import)"/>
    <m/>
  </r>
  <r>
    <s v="Watermelons"/>
    <x v="1"/>
    <s v="No"/>
    <s v="N/A"/>
    <s v="N/A"/>
    <x v="365"/>
    <s v="MEXICO CROSSINGS THROUGH PROGRESO TEXAS"/>
    <n v="631884"/>
    <s v="Truck"/>
    <m/>
    <m/>
    <n v="2024"/>
    <s v="N/A"/>
    <s v="I (import)"/>
    <m/>
  </r>
  <r>
    <s v="Watermelons"/>
    <x v="1"/>
    <s v="No"/>
    <s v="N/A"/>
    <s v="SEEDLESS"/>
    <x v="365"/>
    <s v="MEXICO CROSSINGS THROUGH PROGRESO TEXAS"/>
    <n v="78298"/>
    <s v="Truck"/>
    <m/>
    <m/>
    <n v="2024"/>
    <s v="N/A"/>
    <s v="I (import)"/>
    <m/>
  </r>
  <r>
    <s v="Watermelons"/>
    <x v="3"/>
    <s v="No"/>
    <s v="N/A"/>
    <s v="SEEDLESS"/>
    <x v="365"/>
    <s v="IMPORTS THROUGH LOS ANGELES-LONG BEACH CALIFORNIA"/>
    <n v="42766"/>
    <s v="Boat"/>
    <m/>
    <m/>
    <n v="2024"/>
    <s v="N/A"/>
    <s v="I (import)"/>
    <m/>
  </r>
  <r>
    <s v="Watermelons"/>
    <x v="1"/>
    <s v="No"/>
    <s v="N/A"/>
    <s v="SEEDLESS"/>
    <x v="365"/>
    <s v="IMPORTS THROUGH PANAMA CITY FLORIDA"/>
    <n v="333168"/>
    <s v="Boat"/>
    <m/>
    <m/>
    <n v="2024"/>
    <s v="N/A"/>
    <s v="I (import)"/>
    <m/>
  </r>
  <r>
    <s v="Watermelons"/>
    <x v="3"/>
    <s v="No"/>
    <s v="N/A"/>
    <s v="SEEDLESS"/>
    <x v="365"/>
    <s v="IMPORTS THROUGH PORT CANAVERAL FLORIDA"/>
    <n v="48609"/>
    <s v="Boat"/>
    <m/>
    <m/>
    <n v="2024"/>
    <s v="N/A"/>
    <s v="I (import)"/>
    <m/>
  </r>
  <r>
    <s v="Watermelons"/>
    <x v="0"/>
    <s v="No"/>
    <s v="N/A"/>
    <s v="N/A"/>
    <x v="365"/>
    <s v="IMPORTS THROUGH SAN JUAN PUERTO RICO"/>
    <n v="22992"/>
    <s v="Boat"/>
    <m/>
    <m/>
    <n v="2024"/>
    <s v="N/A"/>
    <s v="I (import)"/>
    <m/>
  </r>
  <r>
    <s v="Watermelons"/>
    <x v="3"/>
    <s v="No"/>
    <s v="N/A"/>
    <s v="N/A"/>
    <x v="365"/>
    <s v="IMPORTS THROUGH SOUTH FLORIDA/TAMPA"/>
    <n v="39600"/>
    <s v="Boat"/>
    <m/>
    <m/>
    <n v="2024"/>
    <s v="N/A"/>
    <s v="I (import)"/>
    <m/>
  </r>
  <r>
    <s v="Watermelons"/>
    <x v="3"/>
    <s v="No"/>
    <s v="N/A"/>
    <s v="SEEDLESS"/>
    <x v="365"/>
    <s v="IMPORTS THROUGH SOUTH FLORIDA/TAMPA"/>
    <n v="31676"/>
    <s v="Boat"/>
    <m/>
    <m/>
    <n v="2024"/>
    <s v="N/A"/>
    <s v="I (import)"/>
    <m/>
  </r>
  <r>
    <s v="Watermelons"/>
    <x v="7"/>
    <s v="No"/>
    <s v="N/A"/>
    <s v="SEEDLESS"/>
    <x v="365"/>
    <s v="IMPORTS THROUGH SOUTH FLORIDA/TAMPA"/>
    <n v="130086"/>
    <s v="Boat"/>
    <m/>
    <m/>
    <n v="2024"/>
    <s v="N/A"/>
    <s v="I (import)"/>
    <m/>
  </r>
  <r>
    <s v="Watermelons"/>
    <x v="3"/>
    <s v="No"/>
    <s v="N/A"/>
    <s v="SEEDLESS"/>
    <x v="365"/>
    <s v="IMPORTS THROUGH WILMINGTON NORTH CAROLINA"/>
    <n v="147312"/>
    <s v="Boat"/>
    <m/>
    <m/>
    <n v="2024"/>
    <s v="N/A"/>
    <s v="I (import)"/>
    <m/>
  </r>
  <r>
    <s v="Watermelons"/>
    <x v="7"/>
    <s v="No"/>
    <s v="N/A"/>
    <s v="SEEDLESS"/>
    <x v="365"/>
    <s v="IMPORTS THROUGH TAMPA AIRPORT FLORIDA"/>
    <n v="461864"/>
    <s v="Boat"/>
    <m/>
    <m/>
    <n v="2024"/>
    <s v="N/A"/>
    <s v="I (import)"/>
    <m/>
  </r>
  <r>
    <s v="Watermelons"/>
    <x v="3"/>
    <s v="No"/>
    <s v="N/A"/>
    <s v="SEEDLESS"/>
    <x v="366"/>
    <s v="IMPORTS THROUGH LOS ANGELES-LONG BEACH CALIFORNIA"/>
    <n v="264000"/>
    <s v="Boat"/>
    <m/>
    <m/>
    <n v="2024"/>
    <s v="N/A"/>
    <s v="I (import)"/>
    <m/>
  </r>
  <r>
    <s v="Watermelons"/>
    <x v="7"/>
    <s v="No"/>
    <s v="N/A"/>
    <s v="SEEDLESS"/>
    <x v="366"/>
    <s v="IMPORTS THROUGH LOS ANGELES-LONG BEACH CALIFORNIA"/>
    <n v="63965"/>
    <s v="Boat"/>
    <m/>
    <m/>
    <n v="2024"/>
    <s v="N/A"/>
    <s v="I (import)"/>
    <m/>
  </r>
  <r>
    <s v="Watermelons"/>
    <x v="1"/>
    <s v="No"/>
    <s v="N/A"/>
    <s v="SEEDLESS"/>
    <x v="366"/>
    <s v="IMPORTS THROUGH PANAMA CITY FLORIDA"/>
    <n v="124608"/>
    <s v="Boat"/>
    <m/>
    <m/>
    <n v="2024"/>
    <s v="N/A"/>
    <s v="I (import)"/>
    <m/>
  </r>
  <r>
    <s v="Watermelons"/>
    <x v="3"/>
    <s v="No"/>
    <s v="N/A"/>
    <s v="N/A"/>
    <x v="366"/>
    <s v="IMPORTS THROUGH PHILADELPHIA-CAMDEN PENNSYLVANIA-NEW JERSEY"/>
    <n v="46083"/>
    <s v="Boat"/>
    <m/>
    <m/>
    <n v="2024"/>
    <s v="N/A"/>
    <s v="I (import)"/>
    <m/>
  </r>
  <r>
    <s v="Watermelons"/>
    <x v="3"/>
    <s v="No"/>
    <s v="N/A"/>
    <s v="RED FLESH SEEDLESS MINIATURE"/>
    <x v="366"/>
    <s v="IMPORTS THROUGH PHILADELPHIA-CAMDEN PENNSYLVANIA-NEW JERSEY"/>
    <n v="286000"/>
    <s v="Boat"/>
    <m/>
    <m/>
    <n v="2024"/>
    <s v="N/A"/>
    <s v="I (import)"/>
    <m/>
  </r>
  <r>
    <s v="Watermelons"/>
    <x v="3"/>
    <s v="No"/>
    <s v="N/A"/>
    <s v="SEEDLESS"/>
    <x v="366"/>
    <s v="IMPORTS THROUGH PHILADELPHIA-CAMDEN PENNSYLVANIA-NEW JERSEY"/>
    <n v="143000"/>
    <s v="Boat"/>
    <m/>
    <m/>
    <n v="2024"/>
    <s v="N/A"/>
    <s v="I (import)"/>
    <m/>
  </r>
  <r>
    <s v="Watermelons"/>
    <x v="3"/>
    <s v="No"/>
    <s v="N/A"/>
    <s v="RED FLESH SEEDLESS MINIATURE"/>
    <x v="366"/>
    <s v="IMPORTS THROUGH PORT CANAVERAL FLORIDA"/>
    <n v="553520"/>
    <s v="Boat"/>
    <m/>
    <m/>
    <n v="2024"/>
    <s v="N/A"/>
    <s v="I (import)"/>
    <m/>
  </r>
  <r>
    <s v="Watermelons"/>
    <x v="3"/>
    <s v="No"/>
    <s v="N/A"/>
    <s v="SEEDLESS"/>
    <x v="366"/>
    <s v="IMPORTS THROUGH PORT CANAVERAL FLORIDA"/>
    <n v="1725680"/>
    <s v="Boat"/>
    <m/>
    <m/>
    <n v="2024"/>
    <s v="N/A"/>
    <s v="I (import)"/>
    <m/>
  </r>
  <r>
    <s v="Watermelons"/>
    <x v="4"/>
    <s v="No"/>
    <s v="N/A"/>
    <s v="RED FLESH SEEDLESS MINIATURE"/>
    <x v="366"/>
    <s v="IMPORTS THROUGH PORT CANAVERAL FLORIDA"/>
    <n v="1367520"/>
    <s v="Boat"/>
    <m/>
    <m/>
    <n v="2024"/>
    <s v="N/A"/>
    <s v="I (import)"/>
    <m/>
  </r>
  <r>
    <s v="Watermelons"/>
    <x v="4"/>
    <s v="No"/>
    <s v="N/A"/>
    <s v="SEEDLESS"/>
    <x v="366"/>
    <s v="IMPORTS THROUGH PORT CANAVERAL FLORIDA"/>
    <n v="1758240"/>
    <s v="Boat"/>
    <m/>
    <m/>
    <n v="2024"/>
    <s v="N/A"/>
    <s v="I (import)"/>
    <m/>
  </r>
  <r>
    <s v="Watermelons"/>
    <x v="6"/>
    <s v="No"/>
    <s v="N/A"/>
    <s v="N/A"/>
    <x v="366"/>
    <s v="IMPORTS THROUGH PORT CANAVERAL FLORIDA"/>
    <n v="89166"/>
    <s v="Boat"/>
    <m/>
    <m/>
    <n v="2024"/>
    <s v="N/A"/>
    <s v="I (import)"/>
    <m/>
  </r>
  <r>
    <s v="Watermelons"/>
    <x v="3"/>
    <s v="No"/>
    <s v="N/A"/>
    <s v="N/A"/>
    <x v="366"/>
    <s v="IMPORTS THROUGH SOUTH FLORIDA/TAMPA"/>
    <n v="43540"/>
    <s v="Boat"/>
    <m/>
    <m/>
    <n v="2024"/>
    <s v="N/A"/>
    <s v="I (import)"/>
    <m/>
  </r>
  <r>
    <s v="Watermelons"/>
    <x v="3"/>
    <s v="No"/>
    <s v="N/A"/>
    <s v="SEEDLESS"/>
    <x v="366"/>
    <s v="IMPORTS THROUGH WILMINGTON DELAWARE"/>
    <n v="975150"/>
    <s v="Boat"/>
    <m/>
    <m/>
    <n v="2024"/>
    <s v="N/A"/>
    <s v="I (import)"/>
    <m/>
  </r>
  <r>
    <s v="Watermelons"/>
    <x v="4"/>
    <s v="No"/>
    <s v="N/A"/>
    <s v="SEEDLESS"/>
    <x v="366"/>
    <s v="IMPORTS THROUGH WILMINGTON DELAWARE"/>
    <n v="357500"/>
    <s v="Boat"/>
    <m/>
    <m/>
    <n v="2024"/>
    <s v="N/A"/>
    <s v="I (import)"/>
    <m/>
  </r>
  <r>
    <s v="Watermelons"/>
    <x v="1"/>
    <s v="No"/>
    <s v="N/A"/>
    <s v="N/A"/>
    <x v="366"/>
    <s v="MEXICO CROSSINGS THROUGH NOGALES ARIZONA"/>
    <n v="87120"/>
    <s v="Truck"/>
    <m/>
    <m/>
    <n v="2024"/>
    <s v="N/A"/>
    <s v="I (import)"/>
    <m/>
  </r>
  <r>
    <s v="Watermelons"/>
    <x v="1"/>
    <s v="No"/>
    <s v="N/A"/>
    <s v="RED FLESH SEEDLESS MINIATURE"/>
    <x v="366"/>
    <s v="MEXICO CROSSINGS THROUGH NOGALES ARIZONA"/>
    <n v="103840"/>
    <s v="Truck"/>
    <m/>
    <m/>
    <n v="2024"/>
    <s v="N/A"/>
    <s v="I (import)"/>
    <m/>
  </r>
  <r>
    <s v="Watermelons"/>
    <x v="1"/>
    <s v="No"/>
    <s v="N/A"/>
    <s v="SEEDLESS"/>
    <x v="366"/>
    <s v="MEXICO CROSSINGS THROUGH NOGALES ARIZONA"/>
    <n v="1250531"/>
    <s v="Truck"/>
    <m/>
    <m/>
    <n v="2024"/>
    <s v="N/A"/>
    <s v="I (import)"/>
    <m/>
  </r>
  <r>
    <s v="Watermelons"/>
    <x v="1"/>
    <s v="No"/>
    <s v="N/A"/>
    <s v="N/A"/>
    <x v="366"/>
    <s v="MEXICO CROSSINGS THROUGH OTAY MESA CALIFORNIA"/>
    <n v="70611"/>
    <s v="Truck"/>
    <m/>
    <m/>
    <n v="2024"/>
    <s v="N/A"/>
    <s v="I (import)"/>
    <m/>
  </r>
  <r>
    <s v="Watermelons"/>
    <x v="1"/>
    <s v="No"/>
    <s v="N/A"/>
    <s v="SEEDLESS"/>
    <x v="366"/>
    <s v="MEXICO CROSSINGS THROUGH OTAY MESA CALIFORNIA"/>
    <n v="31539"/>
    <s v="Truck"/>
    <m/>
    <m/>
    <n v="2024"/>
    <s v="N/A"/>
    <s v="I (import)"/>
    <m/>
  </r>
  <r>
    <s v="Watermelons"/>
    <x v="1"/>
    <s v="No"/>
    <s v="N/A"/>
    <s v="N/A"/>
    <x v="366"/>
    <s v="MEXICO CROSSINGS THROUGH PHARR TEXAS"/>
    <n v="41758"/>
    <s v="Truck"/>
    <m/>
    <m/>
    <n v="2024"/>
    <s v="N/A"/>
    <s v="I (import)"/>
    <m/>
  </r>
  <r>
    <s v="Watermelons"/>
    <x v="1"/>
    <s v="No"/>
    <s v="N/A"/>
    <s v="N/A"/>
    <x v="366"/>
    <s v="MEXICO CROSSINGS THROUGH PROGRESO TEXAS"/>
    <n v="357478"/>
    <s v="Truck"/>
    <m/>
    <m/>
    <n v="2024"/>
    <s v="N/A"/>
    <s v="I (import)"/>
    <m/>
  </r>
  <r>
    <s v="Watermelons"/>
    <x v="1"/>
    <s v="No"/>
    <s v="N/A"/>
    <s v="SEEDLESS"/>
    <x v="366"/>
    <s v="MEXICO CROSSINGS THROUGH PROGRESO TEXAS"/>
    <n v="81675"/>
    <s v="Truck"/>
    <m/>
    <m/>
    <n v="2024"/>
    <s v="N/A"/>
    <s v="I (import)"/>
    <m/>
  </r>
  <r>
    <s v="Watermelons"/>
    <x v="1"/>
    <s v="No"/>
    <s v="N/A"/>
    <s v="N/A"/>
    <x v="367"/>
    <s v="MEXICO CROSSINGS THROUGH NOGALES ARIZONA"/>
    <n v="39435"/>
    <s v="Truck"/>
    <m/>
    <m/>
    <n v="2024"/>
    <s v="N/A"/>
    <s v="I (import)"/>
    <m/>
  </r>
  <r>
    <s v="Watermelons"/>
    <x v="1"/>
    <s v="No"/>
    <s v="N/A"/>
    <s v="RED FLESH SEEDLESS MINIATURE"/>
    <x v="367"/>
    <s v="MEXICO CROSSINGS THROUGH NOGALES ARIZONA"/>
    <n v="26620"/>
    <s v="Truck"/>
    <m/>
    <m/>
    <n v="2024"/>
    <s v="N/A"/>
    <s v="I (import)"/>
    <m/>
  </r>
  <r>
    <s v="Watermelons"/>
    <x v="1"/>
    <s v="No"/>
    <s v="N/A"/>
    <s v="SEEDLESS"/>
    <x v="367"/>
    <s v="MEXICO CROSSINGS THROUGH NOGALES ARIZONA"/>
    <n v="1417682"/>
    <s v="Truck"/>
    <m/>
    <m/>
    <n v="2024"/>
    <s v="N/A"/>
    <s v="I (import)"/>
    <m/>
  </r>
  <r>
    <s v="Watermelons"/>
    <x v="1"/>
    <s v="No"/>
    <s v="N/A"/>
    <s v="N/A"/>
    <x v="367"/>
    <s v="MEXICO CROSSINGS THROUGH OTAY MESA CALIFORNIA"/>
    <n v="8217"/>
    <s v="Truck"/>
    <m/>
    <m/>
    <n v="2024"/>
    <s v="N/A"/>
    <s v="I (import)"/>
    <m/>
  </r>
  <r>
    <s v="Watermelons"/>
    <x v="1"/>
    <s v="No"/>
    <s v="N/A"/>
    <s v="N/A"/>
    <x v="367"/>
    <s v="MEXICO CROSSINGS THROUGH PHARR TEXAS"/>
    <n v="128317"/>
    <s v="Truck"/>
    <m/>
    <m/>
    <n v="2024"/>
    <s v="N/A"/>
    <s v="I (import)"/>
    <m/>
  </r>
  <r>
    <s v="Watermelons"/>
    <x v="1"/>
    <s v="No"/>
    <s v="N/A"/>
    <s v="N/A"/>
    <x v="367"/>
    <s v="MEXICO CROSSINGS THROUGH PROGRESO TEXAS"/>
    <n v="1019403"/>
    <s v="Truck"/>
    <m/>
    <m/>
    <n v="2024"/>
    <s v="N/A"/>
    <s v="I (import)"/>
    <m/>
  </r>
  <r>
    <s v="Watermelons"/>
    <x v="1"/>
    <s v="No"/>
    <s v="N/A"/>
    <s v="SEEDLESS"/>
    <x v="367"/>
    <s v="MEXICO CROSSINGS THROUGH PROGRESO TEXAS"/>
    <n v="485551"/>
    <s v="Truck"/>
    <m/>
    <m/>
    <n v="2024"/>
    <s v="N/A"/>
    <s v="I (import)"/>
    <m/>
  </r>
  <r>
    <s v="Watermelons"/>
    <x v="1"/>
    <s v="No"/>
    <s v="N/A"/>
    <s v="SEEDLESS"/>
    <x v="367"/>
    <s v="MEXICO CROSSINGS THROUGH RIO GRANDE CITY TEXAS"/>
    <n v="746020"/>
    <s v="Truck"/>
    <m/>
    <m/>
    <n v="2024"/>
    <s v="N/A"/>
    <s v="I (import)"/>
    <m/>
  </r>
  <r>
    <s v="Watermelons"/>
    <x v="1"/>
    <s v="No"/>
    <s v="N/A"/>
    <s v="N/A"/>
    <x v="367"/>
    <s v="MEXICO CROSSINGS THROUGH SANTA TERESA NEW MEXICO"/>
    <n v="49896"/>
    <s v="Truck"/>
    <m/>
    <m/>
    <n v="2024"/>
    <s v="N/A"/>
    <s v="I (import)"/>
    <m/>
  </r>
  <r>
    <s v="Watermelons"/>
    <x v="3"/>
    <s v="No"/>
    <s v="N/A"/>
    <s v="SEEDLESS"/>
    <x v="367"/>
    <s v="IMPORTS THROUGH FREEPORT TEXAS"/>
    <n v="166360"/>
    <s v="Boat"/>
    <m/>
    <m/>
    <n v="2024"/>
    <s v="N/A"/>
    <s v="I (import)"/>
    <m/>
  </r>
  <r>
    <s v="Watermelons"/>
    <x v="7"/>
    <s v="No"/>
    <s v="N/A"/>
    <s v="SEEDLESS"/>
    <x v="367"/>
    <s v="IMPORTS THROUGH FREEPORT TEXAS"/>
    <n v="323330"/>
    <s v="Boat"/>
    <m/>
    <m/>
    <n v="2024"/>
    <s v="N/A"/>
    <s v="I (import)"/>
    <m/>
  </r>
  <r>
    <s v="Watermelons"/>
    <x v="3"/>
    <s v="No"/>
    <s v="N/A"/>
    <s v="SEEDLESS"/>
    <x v="367"/>
    <s v="IMPORTS THROUGH LOS ANGELES-LONG BEACH CALIFORNIA"/>
    <n v="132000"/>
    <s v="Boat"/>
    <m/>
    <m/>
    <n v="2024"/>
    <s v="N/A"/>
    <s v="I (import)"/>
    <m/>
  </r>
  <r>
    <s v="Watermelons"/>
    <x v="5"/>
    <s v="No"/>
    <s v="N/A"/>
    <s v="SEEDLESS"/>
    <x v="367"/>
    <s v="IMPORTS THROUGH PHILADELPHIA-CAMDEN PENNSYLVANIA-NEW JERSEY"/>
    <n v="18216"/>
    <s v="Boat"/>
    <m/>
    <m/>
    <n v="2024"/>
    <s v="N/A"/>
    <s v="I (import)"/>
    <m/>
  </r>
  <r>
    <s v="Watermelons"/>
    <x v="4"/>
    <s v="No"/>
    <s v="N/A"/>
    <s v="N/A"/>
    <x v="367"/>
    <s v="IMPORTS THROUGH PORT CANAVERAL FLORIDA"/>
    <n v="41976"/>
    <s v="Boat"/>
    <m/>
    <m/>
    <n v="2024"/>
    <s v="N/A"/>
    <s v="I (import)"/>
    <m/>
  </r>
  <r>
    <s v="Watermelons"/>
    <x v="3"/>
    <s v="No"/>
    <s v="N/A"/>
    <s v="N/A"/>
    <x v="367"/>
    <s v="IMPORTS THROUGH WILMINGTON DELAWARE"/>
    <n v="112292"/>
    <s v="Boat"/>
    <m/>
    <m/>
    <n v="2024"/>
    <s v="N/A"/>
    <s v="I (import)"/>
    <m/>
  </r>
  <r>
    <s v="Watermelons"/>
    <x v="4"/>
    <s v="No"/>
    <s v="N/A"/>
    <s v="SEEDLESS"/>
    <x v="367"/>
    <s v="IMPORTS THROUGH TAMPA AIRPORT FLORIDA"/>
    <n v="16509"/>
    <s v="Boat"/>
    <m/>
    <m/>
    <n v="2024"/>
    <s v="N/A"/>
    <s v="I (import)"/>
    <m/>
  </r>
  <r>
    <s v="Watermelons"/>
    <x v="1"/>
    <s v="No"/>
    <s v="N/A"/>
    <s v="N/A"/>
    <x v="368"/>
    <s v="MEXICO CROSSINGS THROUGH NOGALES ARIZONA"/>
    <n v="685320"/>
    <s v="Truck"/>
    <m/>
    <m/>
    <n v="2024"/>
    <s v="N/A"/>
    <s v="I (import)"/>
    <m/>
  </r>
  <r>
    <s v="Watermelons"/>
    <x v="1"/>
    <s v="No"/>
    <s v="N/A"/>
    <s v="RED FLESH SEEDLESS MINIATURE"/>
    <x v="368"/>
    <s v="MEXICO CROSSINGS THROUGH NOGALES ARIZONA"/>
    <n v="217118"/>
    <s v="Truck"/>
    <m/>
    <m/>
    <n v="2024"/>
    <s v="N/A"/>
    <s v="I (import)"/>
    <m/>
  </r>
  <r>
    <s v="Watermelons"/>
    <x v="1"/>
    <s v="No"/>
    <s v="N/A"/>
    <s v="SEEDLESS"/>
    <x v="368"/>
    <s v="MEXICO CROSSINGS THROUGH NOGALES ARIZONA"/>
    <n v="1548268"/>
    <s v="Truck"/>
    <m/>
    <m/>
    <n v="2024"/>
    <s v="N/A"/>
    <s v="I (import)"/>
    <m/>
  </r>
  <r>
    <s v="Watermelons"/>
    <x v="1"/>
    <s v="No"/>
    <s v="N/A"/>
    <s v="N/A"/>
    <x v="368"/>
    <s v="MEXICO CROSSINGS THROUGH OTAY MESA CALIFORNIA"/>
    <n v="187874"/>
    <s v="Truck"/>
    <m/>
    <m/>
    <n v="2024"/>
    <s v="N/A"/>
    <s v="I (import)"/>
    <m/>
  </r>
  <r>
    <s v="Watermelons"/>
    <x v="1"/>
    <s v="No"/>
    <s v="N/A"/>
    <s v="SEEDLESS"/>
    <x v="368"/>
    <s v="MEXICO CROSSINGS THROUGH OTAY MESA CALIFORNIA"/>
    <n v="165968"/>
    <s v="Truck"/>
    <m/>
    <m/>
    <n v="2024"/>
    <s v="N/A"/>
    <s v="I (import)"/>
    <m/>
  </r>
  <r>
    <s v="Watermelons"/>
    <x v="1"/>
    <s v="No"/>
    <s v="N/A"/>
    <s v="N/A"/>
    <x v="368"/>
    <s v="MEXICO CROSSINGS THROUGH PHARR TEXAS"/>
    <n v="465870"/>
    <s v="Truck"/>
    <m/>
    <m/>
    <n v="2024"/>
    <s v="N/A"/>
    <s v="I (import)"/>
    <m/>
  </r>
  <r>
    <s v="Watermelons"/>
    <x v="1"/>
    <s v="No"/>
    <s v="N/A"/>
    <s v="N/A"/>
    <x v="368"/>
    <s v="MEXICO CROSSINGS THROUGH PROGRESO TEXAS"/>
    <n v="5113068"/>
    <s v="Truck"/>
    <m/>
    <m/>
    <n v="2024"/>
    <s v="N/A"/>
    <s v="I (import)"/>
    <m/>
  </r>
  <r>
    <s v="Watermelons"/>
    <x v="1"/>
    <s v="No"/>
    <s v="N/A"/>
    <s v="N/A"/>
    <x v="368"/>
    <s v="MEXICO CROSSINGS THROUGH RIO GRANDE CITY TEXAS"/>
    <n v="89540"/>
    <s v="Truck"/>
    <m/>
    <m/>
    <n v="2024"/>
    <s v="N/A"/>
    <s v="I (import)"/>
    <m/>
  </r>
  <r>
    <s v="Watermelons"/>
    <x v="1"/>
    <s v="No"/>
    <s v="N/A"/>
    <s v="N/A"/>
    <x v="368"/>
    <s v="MEXICO CROSSINGS THROUGH SANTA TERESA NEW MEXICO"/>
    <n v="149688"/>
    <s v="Truck"/>
    <m/>
    <m/>
    <n v="2024"/>
    <s v="N/A"/>
    <s v="I (import)"/>
    <m/>
  </r>
  <r>
    <s v="Watermelons"/>
    <x v="4"/>
    <s v="No"/>
    <s v="N/A"/>
    <s v="RED FLESH SEEDLESS MINIATURE"/>
    <x v="368"/>
    <s v="IMPORTS THROUGH FREEPORT TEXAS"/>
    <n v="214500"/>
    <s v="Boat"/>
    <m/>
    <m/>
    <n v="2024"/>
    <s v="N/A"/>
    <s v="I (import)"/>
    <m/>
  </r>
  <r>
    <s v="Watermelons"/>
    <x v="3"/>
    <s v="No"/>
    <s v="N/A"/>
    <s v="SEEDLESS"/>
    <x v="368"/>
    <s v="IMPORTS THROUGH HOUSTON TEXAS"/>
    <n v="132000"/>
    <s v="Boat"/>
    <m/>
    <m/>
    <n v="2024"/>
    <s v="N/A"/>
    <s v="I (import)"/>
    <m/>
  </r>
  <r>
    <s v="Watermelons"/>
    <x v="3"/>
    <s v="No"/>
    <s v="N/A"/>
    <s v="SEEDLESS"/>
    <x v="368"/>
    <s v="IMPORTS THROUGH LOS ANGELES-LONG BEACH CALIFORNIA"/>
    <n v="132000"/>
    <s v="Boat"/>
    <m/>
    <m/>
    <n v="2024"/>
    <s v="N/A"/>
    <s v="I (import)"/>
    <m/>
  </r>
  <r>
    <s v="Watermelons"/>
    <x v="1"/>
    <s v="No"/>
    <s v="N/A"/>
    <s v="SEEDLESS"/>
    <x v="368"/>
    <s v="IMPORTS THROUGH PANAMA CITY FLORIDA"/>
    <n v="160499"/>
    <s v="Boat"/>
    <m/>
    <m/>
    <n v="2024"/>
    <s v="N/A"/>
    <s v="I (import)"/>
    <m/>
  </r>
  <r>
    <s v="Watermelons"/>
    <x v="5"/>
    <s v="No"/>
    <s v="N/A"/>
    <s v="SEEDLESS"/>
    <x v="368"/>
    <s v="IMPORTS THROUGH PHILADELPHIA-CAMDEN PENNSYLVANIA-NEW JERSEY"/>
    <n v="38016"/>
    <s v="Boat"/>
    <m/>
    <m/>
    <n v="2024"/>
    <s v="N/A"/>
    <s v="I (import)"/>
    <m/>
  </r>
  <r>
    <s v="Watermelons"/>
    <x v="3"/>
    <s v="No"/>
    <s v="N/A"/>
    <s v="RED FLESH SEEDLESS MINIATURE"/>
    <x v="368"/>
    <s v="IMPORTS THROUGH PHILADELPHIA-CAMDEN PENNSYLVANIA-NEW JERSEY"/>
    <n v="286000"/>
    <s v="Boat"/>
    <m/>
    <m/>
    <n v="2024"/>
    <s v="N/A"/>
    <s v="I (import)"/>
    <m/>
  </r>
  <r>
    <s v="Watermelons"/>
    <x v="3"/>
    <s v="No"/>
    <s v="N/A"/>
    <s v="SEEDLESS"/>
    <x v="368"/>
    <s v="IMPORTS THROUGH PHILADELPHIA-CAMDEN PENNSYLVANIA-NEW JERSEY"/>
    <n v="640310"/>
    <s v="Boat"/>
    <m/>
    <m/>
    <n v="2024"/>
    <s v="N/A"/>
    <s v="I (import)"/>
    <m/>
  </r>
  <r>
    <s v="Watermelons"/>
    <x v="3"/>
    <s v="No"/>
    <s v="N/A"/>
    <s v="N/A"/>
    <x v="368"/>
    <s v="IMPORTS THROUGH PORT CANAVERAL FLORIDA"/>
    <n v="5817"/>
    <s v="Boat"/>
    <m/>
    <m/>
    <n v="2024"/>
    <s v="N/A"/>
    <s v="I (import)"/>
    <m/>
  </r>
  <r>
    <s v="Watermelons"/>
    <x v="3"/>
    <s v="No"/>
    <s v="N/A"/>
    <s v="SEEDLESS"/>
    <x v="368"/>
    <s v="IMPORTS THROUGH PORT CANAVERAL FLORIDA"/>
    <n v="475200"/>
    <s v="Boat"/>
    <m/>
    <m/>
    <n v="2024"/>
    <s v="N/A"/>
    <s v="I (import)"/>
    <m/>
  </r>
  <r>
    <s v="Watermelons"/>
    <x v="4"/>
    <s v="No"/>
    <s v="N/A"/>
    <s v="N/A"/>
    <x v="368"/>
    <s v="IMPORTS THROUGH SOUTH FLORIDA/TAMPA"/>
    <n v="44148"/>
    <s v="Boat"/>
    <m/>
    <m/>
    <n v="2024"/>
    <s v="N/A"/>
    <s v="I (import)"/>
    <m/>
  </r>
  <r>
    <s v="Watermelons"/>
    <x v="1"/>
    <s v="No"/>
    <s v="N/A"/>
    <s v="SEEDLESS"/>
    <x v="368"/>
    <s v="IMPORTS THROUGH SOUTH FLORIDA/TAMPA"/>
    <n v="80520"/>
    <s v="Boat"/>
    <m/>
    <m/>
    <n v="2024"/>
    <s v="N/A"/>
    <s v="I (import)"/>
    <m/>
  </r>
  <r>
    <s v="Watermelons"/>
    <x v="3"/>
    <s v="No"/>
    <s v="N/A"/>
    <s v="SEEDLESS"/>
    <x v="368"/>
    <s v="IMPORTS THROUGH WILMINGTON NORTH CAROLINA"/>
    <n v="198418"/>
    <s v="Boat"/>
    <m/>
    <m/>
    <n v="2024"/>
    <s v="N/A"/>
    <s v="I (import)"/>
    <m/>
  </r>
  <r>
    <s v="Watermelons"/>
    <x v="1"/>
    <s v="No"/>
    <s v="N/A"/>
    <s v="N/A"/>
    <x v="369"/>
    <s v="MEXICO CROSSINGS THROUGH NOGALES ARIZONA"/>
    <n v="622424"/>
    <s v="Truck"/>
    <m/>
    <m/>
    <n v="2024"/>
    <s v="N/A"/>
    <s v="I (import)"/>
    <m/>
  </r>
  <r>
    <s v="Watermelons"/>
    <x v="1"/>
    <s v="Yes"/>
    <s v="N/A"/>
    <s v="SEEDLESS"/>
    <x v="369"/>
    <s v="MEXICO CROSSINGS THROUGH NOGALES ARIZONA"/>
    <n v="46310"/>
    <s v="Truck"/>
    <m/>
    <m/>
    <n v="2024"/>
    <s v="N/A"/>
    <s v="I (import)"/>
    <m/>
  </r>
  <r>
    <s v="Watermelons"/>
    <x v="1"/>
    <s v="No"/>
    <s v="N/A"/>
    <s v="N/A"/>
    <x v="369"/>
    <s v="MEXICO CROSSINGS THROUGH OTAY MESA CALIFORNIA"/>
    <n v="45170"/>
    <s v="Truck"/>
    <m/>
    <m/>
    <n v="2024"/>
    <s v="N/A"/>
    <s v="I (import)"/>
    <m/>
  </r>
  <r>
    <s v="Watermelons"/>
    <x v="1"/>
    <s v="No"/>
    <s v="N/A"/>
    <s v="N/A"/>
    <x v="369"/>
    <s v="MEXICO CROSSINGS THROUGH PHARR TEXAS"/>
    <n v="146623"/>
    <s v="Truck"/>
    <m/>
    <m/>
    <n v="2024"/>
    <s v="N/A"/>
    <s v="I (import)"/>
    <m/>
  </r>
  <r>
    <s v="Watermelons"/>
    <x v="1"/>
    <s v="No"/>
    <s v="N/A"/>
    <s v="N/A"/>
    <x v="369"/>
    <s v="MEXICO CROSSINGS THROUGH PROGRESO TEXAS"/>
    <n v="929617"/>
    <s v="Truck"/>
    <m/>
    <m/>
    <n v="2024"/>
    <s v="N/A"/>
    <s v="I (import)"/>
    <m/>
  </r>
  <r>
    <s v="Watermelons"/>
    <x v="1"/>
    <s v="No"/>
    <s v="N/A"/>
    <s v="SEEDLESS"/>
    <x v="369"/>
    <s v="MEXICO CROSSINGS THROUGH PROGRESO TEXAS"/>
    <n v="885159"/>
    <s v="Truck"/>
    <m/>
    <m/>
    <n v="2024"/>
    <s v="N/A"/>
    <s v="I (import)"/>
    <m/>
  </r>
  <r>
    <s v="Watermelons"/>
    <x v="1"/>
    <s v="No"/>
    <s v="N/A"/>
    <s v="SEEDLESS"/>
    <x v="369"/>
    <s v="MEXICO CROSSINGS THROUGH RIO GRANDE CITY TEXAS"/>
    <n v="93830"/>
    <s v="Truck"/>
    <m/>
    <m/>
    <n v="2024"/>
    <s v="N/A"/>
    <s v="I (import)"/>
    <m/>
  </r>
  <r>
    <s v="Watermelons"/>
    <x v="1"/>
    <s v="No"/>
    <s v="N/A"/>
    <s v="N/A"/>
    <x v="369"/>
    <s v="MEXICO CROSSINGS THROUGH SANTA TERESA NEW MEXICO"/>
    <n v="149688"/>
    <s v="Truck"/>
    <m/>
    <m/>
    <n v="2024"/>
    <s v="N/A"/>
    <s v="I (import)"/>
    <m/>
  </r>
  <r>
    <s v="Watermelons"/>
    <x v="3"/>
    <s v="No"/>
    <s v="N/A"/>
    <s v="SEEDLESS"/>
    <x v="369"/>
    <s v="IMPORTS THROUGH LOS ANGELES-LONG BEACH CALIFORNIA"/>
    <n v="195536"/>
    <s v="Boat"/>
    <m/>
    <m/>
    <n v="2024"/>
    <s v="N/A"/>
    <s v="I (import)"/>
    <m/>
  </r>
  <r>
    <s v="Watermelons"/>
    <x v="1"/>
    <s v="No"/>
    <s v="N/A"/>
    <s v="SEEDLESS"/>
    <x v="369"/>
    <s v="IMPORTS THROUGH PANAMA CITY FLORIDA"/>
    <n v="334565"/>
    <s v="Boat"/>
    <m/>
    <m/>
    <n v="2024"/>
    <s v="N/A"/>
    <s v="I (import)"/>
    <m/>
  </r>
  <r>
    <s v="Watermelons"/>
    <x v="3"/>
    <s v="No"/>
    <s v="N/A"/>
    <s v="N/A"/>
    <x v="369"/>
    <s v="IMPORTS THROUGH PHILADELPHIA-CAMDEN PENNSYLVANIA-NEW JERSEY"/>
    <n v="77158"/>
    <s v="Boat"/>
    <m/>
    <m/>
    <n v="2024"/>
    <s v="N/A"/>
    <s v="I (import)"/>
    <m/>
  </r>
  <r>
    <s v="Watermelons"/>
    <x v="3"/>
    <s v="No"/>
    <s v="N/A"/>
    <s v="SEEDLESS"/>
    <x v="369"/>
    <s v="IMPORTS THROUGH PHILADELPHIA-CAMDEN PENNSYLVANIA-NEW JERSEY"/>
    <n v="384701"/>
    <s v="Boat"/>
    <m/>
    <m/>
    <n v="2024"/>
    <s v="N/A"/>
    <s v="I (import)"/>
    <m/>
  </r>
  <r>
    <s v="Watermelons"/>
    <x v="7"/>
    <s v="No"/>
    <s v="N/A"/>
    <s v="N/A"/>
    <x v="369"/>
    <s v="IMPORTS THROUGH PHILADELPHIA-CAMDEN PENNSYLVANIA-NEW JERSEY"/>
    <n v="1956951"/>
    <s v="Boat"/>
    <m/>
    <m/>
    <n v="2024"/>
    <s v="N/A"/>
    <s v="I (import)"/>
    <m/>
  </r>
  <r>
    <s v="Watermelons"/>
    <x v="3"/>
    <s v="No"/>
    <s v="N/A"/>
    <s v="N/A"/>
    <x v="369"/>
    <s v="IMPORTS THROUGH PORT CANAVERAL FLORIDA"/>
    <n v="163810"/>
    <s v="Boat"/>
    <m/>
    <m/>
    <n v="2024"/>
    <s v="N/A"/>
    <s v="I (import)"/>
    <m/>
  </r>
  <r>
    <s v="Watermelons"/>
    <x v="3"/>
    <s v="No"/>
    <s v="N/A"/>
    <s v="SEEDLESS"/>
    <x v="369"/>
    <s v="IMPORTS THROUGH PORT CANAVERAL FLORIDA"/>
    <n v="48609"/>
    <s v="Boat"/>
    <m/>
    <m/>
    <n v="2024"/>
    <s v="N/A"/>
    <s v="I (import)"/>
    <m/>
  </r>
  <r>
    <s v="Watermelons"/>
    <x v="4"/>
    <s v="No"/>
    <s v="N/A"/>
    <s v="N/A"/>
    <x v="369"/>
    <s v="IMPORTS THROUGH PORT CANAVERAL FLORIDA"/>
    <n v="41976"/>
    <s v="Boat"/>
    <m/>
    <m/>
    <n v="2024"/>
    <s v="N/A"/>
    <s v="I (import)"/>
    <m/>
  </r>
  <r>
    <s v="Watermelons"/>
    <x v="3"/>
    <s v="No"/>
    <s v="N/A"/>
    <s v="N/A"/>
    <x v="369"/>
    <s v="IMPORTS THROUGH SOUTH FLORIDA/TAMPA"/>
    <n v="1272814"/>
    <s v="Boat"/>
    <m/>
    <m/>
    <n v="2024"/>
    <s v="N/A"/>
    <s v="I (import)"/>
    <m/>
  </r>
  <r>
    <s v="Watermelons"/>
    <x v="3"/>
    <s v="No"/>
    <s v="N/A"/>
    <s v="SEEDLESS"/>
    <x v="369"/>
    <s v="IMPORTS THROUGH SOUTH FLORIDA/TAMPA"/>
    <n v="3296392"/>
    <s v="Boat"/>
    <m/>
    <m/>
    <n v="2024"/>
    <s v="N/A"/>
    <s v="I (import)"/>
    <m/>
  </r>
  <r>
    <s v="Watermelons"/>
    <x v="1"/>
    <s v="No"/>
    <s v="N/A"/>
    <s v="SEEDLESS"/>
    <x v="369"/>
    <s v="IMPORTS THROUGH SOUTH FLORIDA/TAMPA"/>
    <n v="37620"/>
    <s v="Boat"/>
    <m/>
    <m/>
    <n v="2024"/>
    <s v="N/A"/>
    <s v="I (import)"/>
    <m/>
  </r>
  <r>
    <s v="Watermelons"/>
    <x v="7"/>
    <s v="No"/>
    <s v="N/A"/>
    <s v="SEEDLESS"/>
    <x v="369"/>
    <s v="IMPORTS THROUGH TAMPA AIRPORT FLORIDA"/>
    <n v="88836"/>
    <s v="Boat"/>
    <m/>
    <m/>
    <n v="2024"/>
    <s v="N/A"/>
    <s v="I (import)"/>
    <m/>
  </r>
  <r>
    <s v="Watermelons"/>
    <x v="7"/>
    <s v="No"/>
    <s v="N/A"/>
    <s v="SEEDLESS"/>
    <x v="370"/>
    <s v="IMPORTS THROUGH LOS ANGELES-LONG BEACH CALIFORNIA"/>
    <n v="162474"/>
    <s v="Boat"/>
    <m/>
    <m/>
    <n v="2024"/>
    <s v="N/A"/>
    <s v="I (import)"/>
    <m/>
  </r>
  <r>
    <s v="Watermelons"/>
    <x v="1"/>
    <s v="No"/>
    <s v="N/A"/>
    <s v="SEEDLESS"/>
    <x v="370"/>
    <s v="IMPORTS THROUGH PANAMA CITY FLORIDA"/>
    <n v="161304"/>
    <s v="Boat"/>
    <m/>
    <m/>
    <n v="2024"/>
    <s v="N/A"/>
    <s v="I (import)"/>
    <m/>
  </r>
  <r>
    <s v="Watermelons"/>
    <x v="3"/>
    <s v="No"/>
    <s v="N/A"/>
    <s v="N/A"/>
    <x v="370"/>
    <s v="IMPORTS THROUGH PHILADELPHIA-CAMDEN PENNSYLVANIA-NEW JERSEY"/>
    <n v="74481"/>
    <s v="Boat"/>
    <m/>
    <m/>
    <n v="2024"/>
    <s v="N/A"/>
    <s v="I (import)"/>
    <m/>
  </r>
  <r>
    <s v="Watermelons"/>
    <x v="7"/>
    <s v="No"/>
    <s v="N/A"/>
    <s v="SEEDLESS"/>
    <x v="370"/>
    <s v="IMPORTS THROUGH PORT CANAVERAL FLORIDA"/>
    <n v="87014"/>
    <s v="Boat"/>
    <m/>
    <m/>
    <n v="2024"/>
    <s v="N/A"/>
    <s v="I (import)"/>
    <m/>
  </r>
  <r>
    <s v="Watermelons"/>
    <x v="0"/>
    <s v="No"/>
    <s v="N/A"/>
    <s v="N/A"/>
    <x v="370"/>
    <s v="IMPORTS THROUGH SAN JUAN PUERTO RICO"/>
    <n v="17684"/>
    <s v="Boat"/>
    <m/>
    <m/>
    <n v="2024"/>
    <s v="N/A"/>
    <s v="I (import)"/>
    <m/>
  </r>
  <r>
    <s v="Watermelons"/>
    <x v="3"/>
    <s v="No"/>
    <s v="N/A"/>
    <s v="SEEDLESS"/>
    <x v="370"/>
    <s v="IMPORTS THROUGH SOUTH FLORIDA/TAMPA"/>
    <n v="167200"/>
    <s v="Boat"/>
    <m/>
    <m/>
    <n v="2024"/>
    <s v="N/A"/>
    <s v="I (import)"/>
    <m/>
  </r>
  <r>
    <s v="Watermelons"/>
    <x v="3"/>
    <s v="No"/>
    <s v="N/A"/>
    <s v="SEEDLESS"/>
    <x v="370"/>
    <s v="IMPORTS THROUGH WILMINGTON DELAWARE"/>
    <n v="708400"/>
    <s v="Boat"/>
    <m/>
    <m/>
    <n v="2024"/>
    <s v="N/A"/>
    <s v="I (import)"/>
    <m/>
  </r>
  <r>
    <s v="Watermelons"/>
    <x v="1"/>
    <s v="No"/>
    <s v="N/A"/>
    <s v="N/A"/>
    <x v="370"/>
    <s v="MEXICO CROSSINGS THROUGH PROGRESO TEXAS"/>
    <n v="1945086"/>
    <s v="Truck"/>
    <m/>
    <m/>
    <n v="2024"/>
    <s v="N/A"/>
    <s v="I (import)"/>
    <m/>
  </r>
  <r>
    <s v="Watermelons"/>
    <x v="1"/>
    <s v="No"/>
    <s v="N/A"/>
    <s v="SEEDLESS"/>
    <x v="370"/>
    <s v="MEXICO CROSSINGS THROUGH PROGRESO TEXAS"/>
    <n v="153824"/>
    <s v="Truck"/>
    <m/>
    <m/>
    <n v="2024"/>
    <s v="N/A"/>
    <s v="I (import)"/>
    <m/>
  </r>
  <r>
    <s v="Watermelons"/>
    <x v="1"/>
    <s v="No"/>
    <s v="N/A"/>
    <s v="N/A"/>
    <x v="370"/>
    <s v="MEXICO CROSSINGS THROUGH SANTA TERESA NEW MEXICO"/>
    <n v="99792"/>
    <s v="Truck"/>
    <m/>
    <m/>
    <n v="2024"/>
    <s v="N/A"/>
    <s v="I (import)"/>
    <m/>
  </r>
  <r>
    <s v="Watermelons"/>
    <x v="1"/>
    <s v="No"/>
    <s v="N/A"/>
    <s v="N/A"/>
    <x v="370"/>
    <s v="MEXICO CROSSINGS THROUGH NOGALES ARIZONA"/>
    <n v="381315"/>
    <s v="Truck"/>
    <m/>
    <m/>
    <n v="2024"/>
    <s v="N/A"/>
    <s v="I (import)"/>
    <m/>
  </r>
  <r>
    <s v="Watermelons"/>
    <x v="1"/>
    <s v="No"/>
    <s v="N/A"/>
    <s v="SEEDLESS"/>
    <x v="370"/>
    <s v="MEXICO CROSSINGS THROUGH NOGALES ARIZONA"/>
    <n v="41144"/>
    <s v="Truck"/>
    <m/>
    <m/>
    <n v="2024"/>
    <s v="N/A"/>
    <s v="I (import)"/>
    <m/>
  </r>
  <r>
    <s v="Watermelons"/>
    <x v="1"/>
    <s v="No"/>
    <s v="N/A"/>
    <s v="N/A"/>
    <x v="370"/>
    <s v="MEXICO CROSSINGS THROUGH OTAY MESA CALIFORNIA"/>
    <n v="7405"/>
    <s v="Truck"/>
    <m/>
    <m/>
    <n v="2024"/>
    <s v="N/A"/>
    <s v="I (import)"/>
    <m/>
  </r>
  <r>
    <s v="Watermelons"/>
    <x v="1"/>
    <s v="No"/>
    <s v="N/A"/>
    <s v="N/A"/>
    <x v="370"/>
    <s v="MEXICO CROSSINGS THROUGH PHARR TEXAS"/>
    <n v="46103"/>
    <s v="Truck"/>
    <m/>
    <m/>
    <n v="2024"/>
    <s v="N/A"/>
    <s v="I (import)"/>
    <m/>
  </r>
  <r>
    <s v="Watermelons"/>
    <x v="1"/>
    <s v="No"/>
    <s v="N/A"/>
    <s v="N/A"/>
    <x v="371"/>
    <s v="MEXICO CROSSINGS THROUGH NOGALES ARIZONA"/>
    <n v="386496"/>
    <s v="Truck"/>
    <m/>
    <m/>
    <n v="2024"/>
    <s v="N/A"/>
    <s v="I (import)"/>
    <m/>
  </r>
  <r>
    <s v="Watermelons"/>
    <x v="1"/>
    <s v="No"/>
    <s v="N/A"/>
    <s v="SEEDLESS"/>
    <x v="371"/>
    <s v="MEXICO CROSSINGS THROUGH NOGALES ARIZONA"/>
    <n v="84216"/>
    <s v="Truck"/>
    <m/>
    <m/>
    <n v="2024"/>
    <s v="N/A"/>
    <s v="I (import)"/>
    <m/>
  </r>
  <r>
    <s v="Watermelons"/>
    <x v="1"/>
    <s v="No"/>
    <s v="N/A"/>
    <s v="N/A"/>
    <x v="371"/>
    <s v="MEXICO CROSSINGS THROUGH OTAY MESA CALIFORNIA"/>
    <n v="28424"/>
    <s v="Truck"/>
    <m/>
    <m/>
    <n v="2024"/>
    <s v="N/A"/>
    <s v="I (import)"/>
    <m/>
  </r>
  <r>
    <s v="Watermelons"/>
    <x v="1"/>
    <s v="No"/>
    <s v="N/A"/>
    <s v="SEEDLESS"/>
    <x v="371"/>
    <s v="MEXICO CROSSINGS THROUGH OTAY MESA CALIFORNIA"/>
    <n v="46409"/>
    <s v="Truck"/>
    <m/>
    <m/>
    <n v="2024"/>
    <s v="N/A"/>
    <s v="I (import)"/>
    <m/>
  </r>
  <r>
    <s v="Watermelons"/>
    <x v="3"/>
    <s v="No"/>
    <s v="N/A"/>
    <s v="N/A"/>
    <x v="371"/>
    <s v="IMPORTS THROUGH BUFFALO NEW YORK"/>
    <n v="7"/>
    <s v="Truck"/>
    <m/>
    <m/>
    <n v="2024"/>
    <s v="N/A"/>
    <s v="I (import)"/>
    <m/>
  </r>
  <r>
    <s v="Watermelons"/>
    <x v="1"/>
    <s v="No"/>
    <s v="N/A"/>
    <s v="N/A"/>
    <x v="371"/>
    <s v="MEXICO CROSSINGS THROUGH PHARR TEXAS"/>
    <n v="206074"/>
    <s v="Truck"/>
    <m/>
    <m/>
    <n v="2024"/>
    <s v="N/A"/>
    <s v="I (import)"/>
    <m/>
  </r>
  <r>
    <s v="Watermelons"/>
    <x v="1"/>
    <s v="No"/>
    <s v="N/A"/>
    <s v="N/A"/>
    <x v="371"/>
    <s v="MEXICO CROSSINGS THROUGH PROGRESO TEXAS"/>
    <n v="1067638"/>
    <s v="Truck"/>
    <m/>
    <m/>
    <n v="2024"/>
    <s v="N/A"/>
    <s v="I (import)"/>
    <m/>
  </r>
  <r>
    <s v="Watermelons"/>
    <x v="1"/>
    <s v="No"/>
    <s v="N/A"/>
    <s v="N/A"/>
    <x v="371"/>
    <s v="MEXICO CROSSINGS THROUGH SANTA TERESA NEW MEXICO"/>
    <n v="299376"/>
    <s v="Truck"/>
    <m/>
    <m/>
    <n v="2024"/>
    <s v="N/A"/>
    <s v="I (import)"/>
    <m/>
  </r>
  <r>
    <s v="Watermelons"/>
    <x v="3"/>
    <s v="No"/>
    <s v="N/A"/>
    <s v="RED FLESH SEEDLESS MINIATURE"/>
    <x v="371"/>
    <s v="IMPORTS THROUGH LOS ANGELES-LONG BEACH CALIFORNIA"/>
    <n v="178750"/>
    <s v="Boat"/>
    <m/>
    <m/>
    <n v="2024"/>
    <s v="N/A"/>
    <s v="I (import)"/>
    <m/>
  </r>
  <r>
    <s v="Watermelons"/>
    <x v="3"/>
    <s v="No"/>
    <s v="N/A"/>
    <s v="SEEDLESS"/>
    <x v="371"/>
    <s v="IMPORTS THROUGH LOS ANGELES-LONG BEACH CALIFORNIA"/>
    <n v="352000"/>
    <s v="Boat"/>
    <m/>
    <m/>
    <n v="2024"/>
    <s v="N/A"/>
    <s v="I (import)"/>
    <m/>
  </r>
  <r>
    <s v="Watermelons"/>
    <x v="1"/>
    <s v="No"/>
    <s v="N/A"/>
    <s v="SEEDLESS"/>
    <x v="371"/>
    <s v="IMPORTS THROUGH PANAMA CITY FLORIDA"/>
    <n v="377542"/>
    <s v="Boat"/>
    <m/>
    <m/>
    <n v="2024"/>
    <s v="N/A"/>
    <s v="I (import)"/>
    <m/>
  </r>
  <r>
    <s v="Watermelons"/>
    <x v="3"/>
    <s v="No"/>
    <s v="N/A"/>
    <s v="N/A"/>
    <x v="371"/>
    <s v="IMPORTS THROUGH PHILADELPHIA-CAMDEN PENNSYLVANIA-NEW JERSEY"/>
    <n v="75227"/>
    <s v="Boat"/>
    <m/>
    <m/>
    <n v="2024"/>
    <s v="N/A"/>
    <s v="I (import)"/>
    <m/>
  </r>
  <r>
    <s v="Watermelons"/>
    <x v="3"/>
    <s v="No"/>
    <s v="N/A"/>
    <s v="RED FLESH SEEDLESS MINIATURE"/>
    <x v="371"/>
    <s v="IMPORTS THROUGH PHILADELPHIA-CAMDEN PENNSYLVANIA-NEW JERSEY"/>
    <n v="250250"/>
    <s v="Boat"/>
    <m/>
    <m/>
    <n v="2024"/>
    <s v="N/A"/>
    <s v="I (import)"/>
    <m/>
  </r>
  <r>
    <s v="Watermelons"/>
    <x v="3"/>
    <s v="No"/>
    <s v="N/A"/>
    <s v="SEEDLESS"/>
    <x v="371"/>
    <s v="IMPORTS THROUGH PHILADELPHIA-CAMDEN PENNSYLVANIA-NEW JERSEY"/>
    <n v="429000"/>
    <s v="Boat"/>
    <m/>
    <m/>
    <n v="2024"/>
    <s v="N/A"/>
    <s v="I (import)"/>
    <m/>
  </r>
  <r>
    <s v="Watermelons"/>
    <x v="4"/>
    <s v="No"/>
    <s v="N/A"/>
    <s v="RED FLESH SEEDLESS MINIATURE"/>
    <x v="371"/>
    <s v="IMPORTS THROUGH PHILADELPHIA-CAMDEN PENNSYLVANIA-NEW JERSEY"/>
    <n v="178750"/>
    <s v="Boat"/>
    <m/>
    <m/>
    <n v="2024"/>
    <s v="N/A"/>
    <s v="I (import)"/>
    <m/>
  </r>
  <r>
    <s v="Watermelons"/>
    <x v="4"/>
    <s v="No"/>
    <s v="N/A"/>
    <s v="SEEDLESS"/>
    <x v="371"/>
    <s v="IMPORTS THROUGH PHILADELPHIA-CAMDEN PENNSYLVANIA-NEW JERSEY"/>
    <n v="500500"/>
    <s v="Boat"/>
    <m/>
    <m/>
    <n v="2024"/>
    <s v="N/A"/>
    <s v="I (import)"/>
    <m/>
  </r>
  <r>
    <s v="Watermelons"/>
    <x v="3"/>
    <s v="No"/>
    <s v="N/A"/>
    <s v="RED FLESH SEEDLESS MINIATURE"/>
    <x v="371"/>
    <s v="IMPORTS THROUGH PORT CANAVERAL FLORIDA"/>
    <n v="1269840"/>
    <s v="Boat"/>
    <m/>
    <m/>
    <n v="2024"/>
    <s v="N/A"/>
    <s v="I (import)"/>
    <m/>
  </r>
  <r>
    <s v="Watermelons"/>
    <x v="3"/>
    <s v="No"/>
    <s v="N/A"/>
    <s v="SEEDLESS"/>
    <x v="371"/>
    <s v="IMPORTS THROUGH PORT CANAVERAL FLORIDA"/>
    <n v="1074480"/>
    <s v="Boat"/>
    <m/>
    <m/>
    <n v="2024"/>
    <s v="N/A"/>
    <s v="I (import)"/>
    <m/>
  </r>
  <r>
    <s v="Watermelons"/>
    <x v="4"/>
    <s v="No"/>
    <s v="N/A"/>
    <s v="RED FLESH SEEDLESS MINIATURE"/>
    <x v="371"/>
    <s v="IMPORTS THROUGH PORT CANAVERAL FLORIDA"/>
    <n v="651200"/>
    <s v="Boat"/>
    <m/>
    <m/>
    <n v="2024"/>
    <s v="N/A"/>
    <s v="I (import)"/>
    <m/>
  </r>
  <r>
    <s v="Watermelons"/>
    <x v="4"/>
    <s v="No"/>
    <s v="N/A"/>
    <s v="SEEDLESS"/>
    <x v="371"/>
    <s v="IMPORTS THROUGH PORT CANAVERAL FLORIDA"/>
    <n v="1465200"/>
    <s v="Boat"/>
    <m/>
    <m/>
    <n v="2024"/>
    <s v="N/A"/>
    <s v="I (import)"/>
    <m/>
  </r>
  <r>
    <s v="Watermelons"/>
    <x v="6"/>
    <s v="No"/>
    <s v="N/A"/>
    <s v="N/A"/>
    <x v="371"/>
    <s v="IMPORTS THROUGH PORT CANAVERAL FLORIDA"/>
    <n v="87714"/>
    <s v="Boat"/>
    <m/>
    <m/>
    <n v="2024"/>
    <s v="N/A"/>
    <s v="I (import)"/>
    <m/>
  </r>
  <r>
    <s v="Watermelons"/>
    <x v="0"/>
    <s v="No"/>
    <s v="N/A"/>
    <s v="N/A"/>
    <x v="371"/>
    <s v="IMPORTS THROUGH SAN JUAN PUERTO RICO"/>
    <n v="65085"/>
    <s v="Boat"/>
    <m/>
    <m/>
    <n v="2024"/>
    <s v="N/A"/>
    <s v="I (import)"/>
    <m/>
  </r>
  <r>
    <s v="Watermelons"/>
    <x v="3"/>
    <s v="No"/>
    <s v="N/A"/>
    <s v="N/A"/>
    <x v="371"/>
    <s v="IMPORTS THROUGH SOUTH FLORIDA/TAMPA"/>
    <n v="37066"/>
    <s v="Boat"/>
    <m/>
    <m/>
    <n v="2024"/>
    <s v="N/A"/>
    <s v="I (import)"/>
    <m/>
  </r>
  <r>
    <s v="Watermelons"/>
    <x v="7"/>
    <s v="No"/>
    <s v="N/A"/>
    <s v="SEEDLESS"/>
    <x v="371"/>
    <s v="IMPORTS THROUGH SOUTH FLORIDA/TAMPA"/>
    <n v="43362"/>
    <s v="Boat"/>
    <m/>
    <m/>
    <n v="2024"/>
    <s v="N/A"/>
    <s v="I (import)"/>
    <m/>
  </r>
  <r>
    <s v="Watermelons"/>
    <x v="3"/>
    <s v="No"/>
    <s v="N/A"/>
    <s v="N/A"/>
    <x v="371"/>
    <s v="IMPORTS THROUGH WILMINGTON DELAWARE"/>
    <n v="188067"/>
    <s v="Boat"/>
    <m/>
    <m/>
    <n v="2024"/>
    <s v="N/A"/>
    <s v="I (import)"/>
    <m/>
  </r>
  <r>
    <s v="Watermelons"/>
    <x v="1"/>
    <s v="No"/>
    <s v="N/A"/>
    <s v="N/A"/>
    <x v="372"/>
    <s v="MEXICO CROSSINGS THROUGH NOGALES ARIZONA"/>
    <n v="207143"/>
    <s v="Truck"/>
    <m/>
    <m/>
    <n v="2024"/>
    <s v="N/A"/>
    <s v="I (import)"/>
    <m/>
  </r>
  <r>
    <s v="Watermelons"/>
    <x v="1"/>
    <s v="Yes"/>
    <s v="N/A"/>
    <s v="RED FLESH SEEDLESS MINIATURE"/>
    <x v="372"/>
    <s v="MEXICO CROSSINGS THROUGH NOGALES ARIZONA"/>
    <n v="3927"/>
    <s v="Truck"/>
    <m/>
    <m/>
    <n v="2024"/>
    <s v="N/A"/>
    <s v="I (import)"/>
    <m/>
  </r>
  <r>
    <s v="Watermelons"/>
    <x v="1"/>
    <s v="No"/>
    <s v="N/A"/>
    <s v="RED FLESH SEEDLESS MINIATURE"/>
    <x v="372"/>
    <s v="MEXICO CROSSINGS THROUGH NOGALES ARIZONA"/>
    <n v="87120"/>
    <s v="Truck"/>
    <m/>
    <m/>
    <n v="2024"/>
    <s v="N/A"/>
    <s v="I (import)"/>
    <m/>
  </r>
  <r>
    <s v="Watermelons"/>
    <x v="1"/>
    <s v="No"/>
    <s v="N/A"/>
    <s v="SEEDLESS"/>
    <x v="372"/>
    <s v="MEXICO CROSSINGS THROUGH NOGALES ARIZONA"/>
    <n v="854590"/>
    <s v="Truck"/>
    <m/>
    <m/>
    <n v="2024"/>
    <s v="N/A"/>
    <s v="I (import)"/>
    <m/>
  </r>
  <r>
    <s v="Watermelons"/>
    <x v="1"/>
    <s v="No"/>
    <s v="N/A"/>
    <s v="N/A"/>
    <x v="372"/>
    <s v="MEXICO CROSSINGS THROUGH OTAY MESA CALIFORNIA"/>
    <n v="2251"/>
    <s v="Truck"/>
    <m/>
    <m/>
    <n v="2024"/>
    <s v="N/A"/>
    <s v="I (import)"/>
    <m/>
  </r>
  <r>
    <s v="Watermelons"/>
    <x v="1"/>
    <s v="No"/>
    <s v="N/A"/>
    <s v="N/A"/>
    <x v="372"/>
    <s v="MEXICO CROSSINGS THROUGH PHARR TEXAS"/>
    <n v="197780"/>
    <s v="Truck"/>
    <m/>
    <m/>
    <n v="2024"/>
    <s v="N/A"/>
    <s v="I (import)"/>
    <m/>
  </r>
  <r>
    <s v="Watermelons"/>
    <x v="1"/>
    <s v="No"/>
    <s v="N/A"/>
    <s v="N/A"/>
    <x v="372"/>
    <s v="MEXICO CROSSINGS THROUGH PROGRESO TEXAS"/>
    <n v="1933050"/>
    <s v="Truck"/>
    <m/>
    <m/>
    <n v="2024"/>
    <s v="N/A"/>
    <s v="I (import)"/>
    <m/>
  </r>
  <r>
    <s v="Watermelons"/>
    <x v="1"/>
    <s v="No"/>
    <s v="N/A"/>
    <s v="SEEDLESS"/>
    <x v="372"/>
    <s v="MEXICO CROSSINGS THROUGH PROGRESO TEXAS"/>
    <n v="1811832"/>
    <s v="Truck"/>
    <m/>
    <m/>
    <n v="2024"/>
    <s v="N/A"/>
    <s v="I (import)"/>
    <m/>
  </r>
  <r>
    <s v="Watermelons"/>
    <x v="1"/>
    <s v="No"/>
    <s v="N/A"/>
    <s v="SEEDLESS"/>
    <x v="372"/>
    <s v="MEXICO CROSSINGS THROUGH RIO GRANDE CITY TEXAS"/>
    <n v="1275318"/>
    <s v="Truck"/>
    <m/>
    <m/>
    <n v="2024"/>
    <s v="N/A"/>
    <s v="I (import)"/>
    <m/>
  </r>
  <r>
    <s v="Watermelons"/>
    <x v="1"/>
    <s v="No"/>
    <s v="N/A"/>
    <s v="N/A"/>
    <x v="372"/>
    <s v="MEXICO CROSSINGS THROUGH SANTA TERESA NEW MEXICO"/>
    <n v="149688"/>
    <s v="Truck"/>
    <m/>
    <m/>
    <n v="2024"/>
    <s v="N/A"/>
    <s v="I (import)"/>
    <m/>
  </r>
  <r>
    <s v="Watermelons"/>
    <x v="3"/>
    <s v="No"/>
    <s v="N/A"/>
    <s v="SEEDLESS"/>
    <x v="372"/>
    <s v="IMPORTS THROUGH FREEPORT TEXAS"/>
    <n v="75814"/>
    <s v="Boat"/>
    <m/>
    <m/>
    <n v="2024"/>
    <s v="N/A"/>
    <s v="I (import)"/>
    <m/>
  </r>
  <r>
    <s v="Watermelons"/>
    <x v="7"/>
    <s v="No"/>
    <s v="N/A"/>
    <s v="SEEDLESS"/>
    <x v="372"/>
    <s v="IMPORTS THROUGH FREEPORT TEXAS"/>
    <n v="516384"/>
    <s v="Boat"/>
    <m/>
    <m/>
    <n v="2024"/>
    <s v="N/A"/>
    <s v="I (import)"/>
    <m/>
  </r>
  <r>
    <s v="Watermelons"/>
    <x v="1"/>
    <s v="No"/>
    <s v="N/A"/>
    <s v="SEEDLESS"/>
    <x v="372"/>
    <s v="IMPORTS THROUGH PANAMA CITY FLORIDA"/>
    <n v="161801"/>
    <s v="Boat"/>
    <m/>
    <m/>
    <n v="2024"/>
    <s v="N/A"/>
    <s v="I (import)"/>
    <m/>
  </r>
  <r>
    <s v="Watermelons"/>
    <x v="3"/>
    <s v="No"/>
    <s v="N/A"/>
    <s v="SEEDLESS"/>
    <x v="372"/>
    <s v="IMPORTS THROUGH PORT CANAVERAL FLORIDA"/>
    <n v="570141"/>
    <s v="Boat"/>
    <m/>
    <m/>
    <n v="2024"/>
    <s v="N/A"/>
    <s v="I (import)"/>
    <m/>
  </r>
  <r>
    <s v="Watermelons"/>
    <x v="4"/>
    <s v="No"/>
    <s v="N/A"/>
    <s v="N/A"/>
    <x v="372"/>
    <s v="IMPORTS THROUGH PORT CANAVERAL FLORIDA"/>
    <n v="83952"/>
    <s v="Boat"/>
    <m/>
    <m/>
    <n v="2024"/>
    <s v="N/A"/>
    <s v="I (import)"/>
    <m/>
  </r>
  <r>
    <s v="Watermelons"/>
    <x v="4"/>
    <s v="No"/>
    <s v="N/A"/>
    <s v="SEEDLESS"/>
    <x v="372"/>
    <s v="IMPORTS THROUGH TAMPA AIRPORT FLORIDA"/>
    <n v="20020"/>
    <s v="Boat"/>
    <m/>
    <m/>
    <n v="2024"/>
    <s v="N/A"/>
    <s v="I (import)"/>
    <m/>
  </r>
  <r>
    <s v="Watermelons"/>
    <x v="3"/>
    <s v="No"/>
    <s v="N/A"/>
    <s v="SEEDLESS"/>
    <x v="373"/>
    <s v="IMPORTS THROUGH PORT CANAVERAL FLORIDA"/>
    <n v="913631"/>
    <s v="Boat"/>
    <m/>
    <m/>
    <n v="2024"/>
    <s v="N/A"/>
    <s v="I (import)"/>
    <m/>
  </r>
  <r>
    <s v="Watermelons"/>
    <x v="3"/>
    <s v="No"/>
    <s v="N/A"/>
    <s v="SEEDLESS"/>
    <x v="373"/>
    <s v="IMPORTS THROUGH SOUTH FLORIDA/TAMPA"/>
    <n v="40920"/>
    <s v="Boat"/>
    <m/>
    <m/>
    <n v="2024"/>
    <s v="N/A"/>
    <s v="I (import)"/>
    <m/>
  </r>
  <r>
    <s v="Watermelons"/>
    <x v="1"/>
    <s v="No"/>
    <s v="N/A"/>
    <s v="N/A"/>
    <x v="373"/>
    <s v="MEXICO CROSSINGS THROUGH NOGALES ARIZONA"/>
    <n v="495997"/>
    <s v="Truck"/>
    <m/>
    <m/>
    <n v="2024"/>
    <s v="N/A"/>
    <s v="I (import)"/>
    <m/>
  </r>
  <r>
    <s v="Watermelons"/>
    <x v="1"/>
    <s v="Yes"/>
    <s v="N/A"/>
    <s v="RED FLESH SEEDLESS MINIATURE"/>
    <x v="373"/>
    <s v="MEXICO CROSSINGS THROUGH NOGALES ARIZONA"/>
    <n v="13090"/>
    <s v="Truck"/>
    <m/>
    <m/>
    <n v="2024"/>
    <s v="N/A"/>
    <s v="I (import)"/>
    <m/>
  </r>
  <r>
    <s v="Watermelons"/>
    <x v="1"/>
    <s v="No"/>
    <s v="N/A"/>
    <s v="SEEDLESS"/>
    <x v="373"/>
    <s v="MEXICO CROSSINGS THROUGH NOGALES ARIZONA"/>
    <n v="1696512"/>
    <s v="Truck"/>
    <m/>
    <m/>
    <n v="2024"/>
    <s v="N/A"/>
    <s v="I (import)"/>
    <m/>
  </r>
  <r>
    <s v="Watermelons"/>
    <x v="1"/>
    <s v="No"/>
    <s v="N/A"/>
    <s v="N/A"/>
    <x v="373"/>
    <s v="MEXICO CROSSINGS THROUGH OTAY MESA CALIFORNIA"/>
    <n v="153201"/>
    <s v="Truck"/>
    <m/>
    <m/>
    <n v="2024"/>
    <s v="N/A"/>
    <s v="I (import)"/>
    <m/>
  </r>
  <r>
    <s v="Watermelons"/>
    <x v="1"/>
    <s v="No"/>
    <s v="N/A"/>
    <s v="SEEDLESS"/>
    <x v="373"/>
    <s v="MEXICO CROSSINGS THROUGH OTAY MESA CALIFORNIA"/>
    <n v="184701"/>
    <s v="Truck"/>
    <m/>
    <m/>
    <n v="2024"/>
    <s v="N/A"/>
    <s v="I (import)"/>
    <m/>
  </r>
  <r>
    <s v="Watermelons"/>
    <x v="1"/>
    <s v="No"/>
    <s v="N/A"/>
    <s v="N/A"/>
    <x v="373"/>
    <s v="MEXICO CROSSINGS THROUGH PHARR TEXAS"/>
    <n v="364034"/>
    <s v="Truck"/>
    <m/>
    <m/>
    <n v="2024"/>
    <s v="N/A"/>
    <s v="I (import)"/>
    <m/>
  </r>
  <r>
    <s v="Watermelons"/>
    <x v="1"/>
    <s v="No"/>
    <s v="N/A"/>
    <s v="SEEDLESS"/>
    <x v="373"/>
    <s v="MEXICO CROSSINGS THROUGH PHARR TEXAS"/>
    <n v="40737"/>
    <s v="Truck"/>
    <m/>
    <m/>
    <n v="2024"/>
    <s v="N/A"/>
    <s v="I (import)"/>
    <m/>
  </r>
  <r>
    <s v="Watermelons"/>
    <x v="1"/>
    <s v="No"/>
    <s v="N/A"/>
    <s v="N/A"/>
    <x v="373"/>
    <s v="MEXICO CROSSINGS THROUGH PROGRESO TEXAS"/>
    <n v="7298038"/>
    <s v="Truck"/>
    <m/>
    <m/>
    <n v="2024"/>
    <s v="N/A"/>
    <s v="I (import)"/>
    <m/>
  </r>
  <r>
    <s v="Watermelons"/>
    <x v="1"/>
    <s v="No"/>
    <s v="N/A"/>
    <s v="SEEDLESS"/>
    <x v="373"/>
    <s v="MEXICO CROSSINGS THROUGH PROGRESO TEXAS"/>
    <n v="482383"/>
    <s v="Truck"/>
    <m/>
    <m/>
    <n v="2024"/>
    <s v="N/A"/>
    <s v="I (import)"/>
    <m/>
  </r>
  <r>
    <s v="Watermelons"/>
    <x v="1"/>
    <s v="No"/>
    <s v="N/A"/>
    <s v="N/A"/>
    <x v="373"/>
    <s v="MEXICO CROSSINGS THROUGH RIO GRANDE CITY TEXAS"/>
    <n v="93434"/>
    <s v="Truck"/>
    <m/>
    <m/>
    <n v="2024"/>
    <s v="N/A"/>
    <s v="I (import)"/>
    <m/>
  </r>
  <r>
    <s v="Watermelons"/>
    <x v="1"/>
    <s v="No"/>
    <s v="N/A"/>
    <s v="SEEDLESS"/>
    <x v="373"/>
    <s v="MEXICO CROSSINGS THROUGH RIO GRANDE CITY TEXAS"/>
    <n v="170324"/>
    <s v="Truck"/>
    <m/>
    <m/>
    <n v="2024"/>
    <s v="N/A"/>
    <s v="I (import)"/>
    <m/>
  </r>
  <r>
    <s v="Watermelons"/>
    <x v="1"/>
    <s v="No"/>
    <s v="N/A"/>
    <s v="N/A"/>
    <x v="373"/>
    <s v="MEXICO CROSSINGS THROUGH SANTA TERESA NEW MEXICO"/>
    <n v="149688"/>
    <s v="Truck"/>
    <m/>
    <m/>
    <n v="2024"/>
    <s v="N/A"/>
    <s v="I (import)"/>
    <m/>
  </r>
  <r>
    <s v="Watermelons"/>
    <x v="8"/>
    <s v="No"/>
    <s v="24 inch bins"/>
    <s v="RED FLESH SEEDLESS TYPE"/>
    <x v="373"/>
    <s v="FLORIDA"/>
    <n v="156800"/>
    <s v="Truck"/>
    <n v="392"/>
    <m/>
    <n v="2025"/>
    <s v="N/A"/>
    <s v="D (domestic)"/>
    <m/>
  </r>
  <r>
    <s v="Watermelons"/>
    <x v="1"/>
    <s v="No"/>
    <s v="N/A"/>
    <s v="N/A"/>
    <x v="374"/>
    <s v="MEXICO CROSSINGS THROUGH NOGALES ARIZONA"/>
    <n v="408351"/>
    <s v="Truck"/>
    <m/>
    <m/>
    <n v="2024"/>
    <s v="N/A"/>
    <s v="I (import)"/>
    <m/>
  </r>
  <r>
    <s v="Watermelons"/>
    <x v="1"/>
    <s v="Yes"/>
    <s v="N/A"/>
    <s v="RED FLESH SEEDLESS MINIATURE"/>
    <x v="374"/>
    <s v="MEXICO CROSSINGS THROUGH NOGALES ARIZONA"/>
    <n v="30331"/>
    <s v="Truck"/>
    <m/>
    <m/>
    <n v="2024"/>
    <s v="N/A"/>
    <s v="I (import)"/>
    <m/>
  </r>
  <r>
    <s v="Watermelons"/>
    <x v="1"/>
    <s v="No"/>
    <s v="N/A"/>
    <s v="RED FLESH SEEDLESS MINIATURE"/>
    <x v="374"/>
    <s v="MEXICO CROSSINGS THROUGH NOGALES ARIZONA"/>
    <n v="116281"/>
    <s v="Truck"/>
    <m/>
    <m/>
    <n v="2024"/>
    <s v="N/A"/>
    <s v="I (import)"/>
    <m/>
  </r>
  <r>
    <s v="Watermelons"/>
    <x v="1"/>
    <s v="No"/>
    <s v="N/A"/>
    <s v="SEEDLESS"/>
    <x v="374"/>
    <s v="MEXICO CROSSINGS THROUGH NOGALES ARIZONA"/>
    <n v="2722412"/>
    <s v="Truck"/>
    <m/>
    <m/>
    <n v="2024"/>
    <s v="N/A"/>
    <s v="I (import)"/>
    <m/>
  </r>
  <r>
    <s v="Watermelons"/>
    <x v="1"/>
    <s v="No"/>
    <s v="N/A"/>
    <s v="N/A"/>
    <x v="374"/>
    <s v="MEXICO CROSSINGS THROUGH OTAY MESA CALIFORNIA"/>
    <n v="82566"/>
    <s v="Truck"/>
    <m/>
    <m/>
    <n v="2024"/>
    <s v="N/A"/>
    <s v="I (import)"/>
    <m/>
  </r>
  <r>
    <s v="Watermelons"/>
    <x v="1"/>
    <s v="No"/>
    <s v="N/A"/>
    <s v="SEEDLESS"/>
    <x v="374"/>
    <s v="MEXICO CROSSINGS THROUGH OTAY MESA CALIFORNIA"/>
    <n v="97574"/>
    <s v="Truck"/>
    <m/>
    <m/>
    <n v="2024"/>
    <s v="N/A"/>
    <s v="I (import)"/>
    <m/>
  </r>
  <r>
    <s v="Watermelons"/>
    <x v="1"/>
    <s v="No"/>
    <s v="N/A"/>
    <s v="N/A"/>
    <x v="374"/>
    <s v="MEXICO CROSSINGS THROUGH EL PASO TEXAS"/>
    <n v="19360"/>
    <s v="Truck"/>
    <m/>
    <m/>
    <n v="2024"/>
    <s v="N/A"/>
    <s v="I (import)"/>
    <m/>
  </r>
  <r>
    <s v="Watermelons"/>
    <x v="1"/>
    <s v="No"/>
    <s v="N/A"/>
    <s v="N/A"/>
    <x v="374"/>
    <s v="MEXICO CROSSINGS THROUGH PHARR TEXAS"/>
    <n v="38760"/>
    <s v="Truck"/>
    <m/>
    <m/>
    <n v="2024"/>
    <s v="N/A"/>
    <s v="I (import)"/>
    <m/>
  </r>
  <r>
    <s v="Watermelons"/>
    <x v="1"/>
    <s v="No"/>
    <s v="N/A"/>
    <s v="SEEDLESS"/>
    <x v="374"/>
    <s v="MEXICO CROSSINGS THROUGH PHARR TEXAS"/>
    <n v="676073"/>
    <s v="Truck"/>
    <m/>
    <m/>
    <n v="2024"/>
    <s v="N/A"/>
    <s v="I (import)"/>
    <m/>
  </r>
  <r>
    <s v="Watermelons"/>
    <x v="1"/>
    <s v="No"/>
    <s v="N/A"/>
    <s v="N/A"/>
    <x v="374"/>
    <s v="MEXICO CROSSINGS THROUGH PROGRESO TEXAS"/>
    <n v="2837993"/>
    <s v="Truck"/>
    <m/>
    <m/>
    <n v="2024"/>
    <s v="N/A"/>
    <s v="I (import)"/>
    <m/>
  </r>
  <r>
    <s v="Watermelons"/>
    <x v="1"/>
    <s v="No"/>
    <s v="N/A"/>
    <s v="SEEDLESS"/>
    <x v="374"/>
    <s v="MEXICO CROSSINGS THROUGH PROGRESO TEXAS"/>
    <n v="1917916"/>
    <s v="Truck"/>
    <m/>
    <m/>
    <n v="2024"/>
    <s v="N/A"/>
    <s v="I (import)"/>
    <m/>
  </r>
  <r>
    <s v="Watermelons"/>
    <x v="1"/>
    <s v="No"/>
    <s v="N/A"/>
    <s v="SEEDLESS"/>
    <x v="374"/>
    <s v="MEXICO CROSSINGS THROUGH RIO GRANDE CITY TEXAS"/>
    <n v="2393050"/>
    <s v="Truck"/>
    <m/>
    <m/>
    <n v="2024"/>
    <s v="N/A"/>
    <s v="I (import)"/>
    <m/>
  </r>
  <r>
    <s v="Watermelons"/>
    <x v="1"/>
    <s v="No"/>
    <s v="N/A"/>
    <s v="N/A"/>
    <x v="374"/>
    <s v="MEXICO CROSSINGS THROUGH SANTA TERESA NEW MEXICO"/>
    <n v="199584"/>
    <s v="Truck"/>
    <m/>
    <m/>
    <n v="2024"/>
    <s v="N/A"/>
    <s v="I (import)"/>
    <m/>
  </r>
  <r>
    <s v="Watermelons"/>
    <x v="3"/>
    <s v="No"/>
    <s v="N/A"/>
    <s v="RED FLESH SEEDLESS MINIATURE"/>
    <x v="374"/>
    <s v="IMPORTS THROUGH FREEPORT TEXAS"/>
    <n v="250250"/>
    <s v="Boat"/>
    <m/>
    <m/>
    <n v="2024"/>
    <s v="N/A"/>
    <s v="I (import)"/>
    <m/>
  </r>
  <r>
    <s v="Watermelons"/>
    <x v="3"/>
    <s v="No"/>
    <s v="N/A"/>
    <s v="SEEDLESS"/>
    <x v="374"/>
    <s v="IMPORTS THROUGH LOS ANGELES-LONG BEACH CALIFORNIA"/>
    <n v="118800"/>
    <s v="Boat"/>
    <m/>
    <m/>
    <n v="2024"/>
    <s v="N/A"/>
    <s v="I (import)"/>
    <m/>
  </r>
  <r>
    <s v="Watermelons"/>
    <x v="7"/>
    <s v="No"/>
    <s v="N/A"/>
    <s v="SEEDLESS"/>
    <x v="374"/>
    <s v="IMPORTS THROUGH LOS ANGELES-LONG BEACH CALIFORNIA"/>
    <n v="129914"/>
    <s v="Boat"/>
    <m/>
    <m/>
    <n v="2024"/>
    <s v="N/A"/>
    <s v="I (import)"/>
    <m/>
  </r>
  <r>
    <s v="Watermelons"/>
    <x v="1"/>
    <s v="No"/>
    <s v="N/A"/>
    <s v="SEEDLESS"/>
    <x v="374"/>
    <s v="IMPORTS THROUGH PANAMA CITY FLORIDA"/>
    <n v="504108"/>
    <s v="Boat"/>
    <m/>
    <m/>
    <n v="2024"/>
    <s v="N/A"/>
    <s v="I (import)"/>
    <m/>
  </r>
  <r>
    <s v="Watermelons"/>
    <x v="3"/>
    <s v="No"/>
    <s v="N/A"/>
    <s v="N/A"/>
    <x v="374"/>
    <s v="IMPORTS THROUGH PHILADELPHIA-CAMDEN PENNSYLVANIA-NEW JERSEY"/>
    <n v="158160"/>
    <s v="Boat"/>
    <m/>
    <m/>
    <n v="2024"/>
    <s v="N/A"/>
    <s v="I (import)"/>
    <m/>
  </r>
  <r>
    <s v="Watermelons"/>
    <x v="3"/>
    <s v="No"/>
    <s v="N/A"/>
    <s v="RED FLESH SEEDLESS MINIATURE"/>
    <x v="374"/>
    <s v="IMPORTS THROUGH PHILADELPHIA-CAMDEN PENNSYLVANIA-NEW JERSEY"/>
    <n v="286000"/>
    <s v="Boat"/>
    <m/>
    <m/>
    <n v="2024"/>
    <s v="N/A"/>
    <s v="I (import)"/>
    <m/>
  </r>
  <r>
    <s v="Watermelons"/>
    <x v="3"/>
    <s v="No"/>
    <s v="N/A"/>
    <s v="SEEDLESS"/>
    <x v="374"/>
    <s v="IMPORTS THROUGH PHILADELPHIA-CAMDEN PENNSYLVANIA-NEW JERSEY"/>
    <n v="118800"/>
    <s v="Boat"/>
    <m/>
    <m/>
    <n v="2024"/>
    <s v="N/A"/>
    <s v="I (import)"/>
    <m/>
  </r>
  <r>
    <s v="Watermelons"/>
    <x v="4"/>
    <s v="No"/>
    <s v="N/A"/>
    <s v="RED FLESH SEEDLESS MINIATURE"/>
    <x v="374"/>
    <s v="IMPORTS THROUGH PHILADELPHIA-CAMDEN PENNSYLVANIA-NEW JERSEY"/>
    <n v="965250"/>
    <s v="Boat"/>
    <m/>
    <m/>
    <n v="2024"/>
    <s v="N/A"/>
    <s v="I (import)"/>
    <m/>
  </r>
  <r>
    <s v="Watermelons"/>
    <x v="4"/>
    <s v="No"/>
    <s v="N/A"/>
    <s v="SEEDLESS"/>
    <x v="374"/>
    <s v="IMPORTS THROUGH PHILADELPHIA-CAMDEN PENNSYLVANIA-NEW JERSEY"/>
    <n v="393250"/>
    <s v="Boat"/>
    <m/>
    <m/>
    <n v="2024"/>
    <s v="N/A"/>
    <s v="I (import)"/>
    <m/>
  </r>
  <r>
    <s v="Watermelons"/>
    <x v="7"/>
    <s v="No"/>
    <s v="N/A"/>
    <s v="N/A"/>
    <x v="374"/>
    <s v="IMPORTS THROUGH PHILADELPHIA-CAMDEN PENNSYLVANIA-NEW JERSEY"/>
    <n v="1502882"/>
    <s v="Boat"/>
    <m/>
    <m/>
    <n v="2024"/>
    <s v="N/A"/>
    <s v="I (import)"/>
    <m/>
  </r>
  <r>
    <s v="Watermelons"/>
    <x v="3"/>
    <s v="No"/>
    <s v="N/A"/>
    <s v="N/A"/>
    <x v="374"/>
    <s v="IMPORTS THROUGH PORT CANAVERAL FLORIDA"/>
    <n v="418033"/>
    <s v="Boat"/>
    <m/>
    <m/>
    <n v="2024"/>
    <s v="N/A"/>
    <s v="I (import)"/>
    <m/>
  </r>
  <r>
    <s v="Watermelons"/>
    <x v="3"/>
    <s v="No"/>
    <s v="N/A"/>
    <s v="SEEDLESS"/>
    <x v="374"/>
    <s v="IMPORTS THROUGH PORT CANAVERAL FLORIDA"/>
    <n v="1240140"/>
    <s v="Boat"/>
    <m/>
    <m/>
    <n v="2024"/>
    <s v="N/A"/>
    <s v="I (import)"/>
    <m/>
  </r>
  <r>
    <s v="Watermelons"/>
    <x v="0"/>
    <s v="No"/>
    <s v="N/A"/>
    <s v="N/A"/>
    <x v="374"/>
    <s v="IMPORTS THROUGH SAN JUAN PUERTO RICO"/>
    <n v="14062"/>
    <s v="Boat"/>
    <m/>
    <m/>
    <n v="2024"/>
    <s v="N/A"/>
    <s v="I (import)"/>
    <m/>
  </r>
  <r>
    <s v="Watermelons"/>
    <x v="3"/>
    <s v="No"/>
    <s v="N/A"/>
    <s v="N/A"/>
    <x v="374"/>
    <s v="IMPORTS THROUGH SOUTH FLORIDA/TAMPA"/>
    <n v="310702"/>
    <s v="Boat"/>
    <m/>
    <m/>
    <n v="2024"/>
    <s v="N/A"/>
    <s v="I (import)"/>
    <m/>
  </r>
  <r>
    <s v="Watermelons"/>
    <x v="3"/>
    <s v="No"/>
    <s v="N/A"/>
    <s v="SEEDLESS"/>
    <x v="374"/>
    <s v="IMPORTS THROUGH SOUTH FLORIDA/TAMPA"/>
    <n v="2123354"/>
    <s v="Boat"/>
    <m/>
    <m/>
    <n v="2024"/>
    <s v="N/A"/>
    <s v="I (import)"/>
    <m/>
  </r>
  <r>
    <s v="Watermelons"/>
    <x v="1"/>
    <s v="No"/>
    <s v="N/A"/>
    <s v="SEEDLESS"/>
    <x v="374"/>
    <s v="IMPORTS THROUGH SOUTH FLORIDA/TAMPA"/>
    <n v="122760"/>
    <s v="Boat"/>
    <m/>
    <m/>
    <n v="2024"/>
    <s v="N/A"/>
    <s v="I (import)"/>
    <m/>
  </r>
  <r>
    <s v="Watermelons"/>
    <x v="1"/>
    <s v="No"/>
    <s v="N/A"/>
    <s v="N/A"/>
    <x v="375"/>
    <s v="MEXICO CROSSINGS THROUGH NOGALES ARIZONA"/>
    <n v="1106640"/>
    <s v="Truck"/>
    <m/>
    <m/>
    <n v="2024"/>
    <s v="N/A"/>
    <s v="I (import)"/>
    <m/>
  </r>
  <r>
    <s v="Watermelons"/>
    <x v="1"/>
    <s v="No"/>
    <s v="N/A"/>
    <s v="RED FLESH SEEDLESS MINIATURE"/>
    <x v="375"/>
    <s v="MEXICO CROSSINGS THROUGH NOGALES ARIZONA"/>
    <n v="144747"/>
    <s v="Truck"/>
    <m/>
    <m/>
    <n v="2024"/>
    <s v="N/A"/>
    <s v="I (import)"/>
    <m/>
  </r>
  <r>
    <s v="Watermelons"/>
    <x v="1"/>
    <s v="No"/>
    <s v="N/A"/>
    <s v="SEEDLESS"/>
    <x v="375"/>
    <s v="MEXICO CROSSINGS THROUGH NOGALES ARIZONA"/>
    <n v="1613141"/>
    <s v="Truck"/>
    <m/>
    <m/>
    <n v="2024"/>
    <s v="N/A"/>
    <s v="I (import)"/>
    <m/>
  </r>
  <r>
    <s v="Watermelons"/>
    <x v="1"/>
    <s v="No"/>
    <s v="N/A"/>
    <s v="N/A"/>
    <x v="375"/>
    <s v="MEXICO CROSSINGS THROUGH OTAY MESA CALIFORNIA"/>
    <n v="7698"/>
    <s v="Truck"/>
    <m/>
    <m/>
    <n v="2024"/>
    <s v="N/A"/>
    <s v="I (import)"/>
    <m/>
  </r>
  <r>
    <s v="Watermelons"/>
    <x v="1"/>
    <s v="No"/>
    <s v="N/A"/>
    <s v="SEEDLESS"/>
    <x v="375"/>
    <s v="MEXICO CROSSINGS THROUGH OTAY MESA CALIFORNIA"/>
    <n v="112622"/>
    <s v="Truck"/>
    <m/>
    <m/>
    <n v="2024"/>
    <s v="N/A"/>
    <s v="I (import)"/>
    <m/>
  </r>
  <r>
    <s v="Watermelons"/>
    <x v="1"/>
    <s v="No"/>
    <s v="N/A"/>
    <s v="N/A"/>
    <x v="375"/>
    <s v="MEXICO CROSSINGS THROUGH PHARR TEXAS"/>
    <n v="100800"/>
    <s v="Truck"/>
    <m/>
    <m/>
    <n v="2024"/>
    <s v="N/A"/>
    <s v="I (import)"/>
    <m/>
  </r>
  <r>
    <s v="Watermelons"/>
    <x v="1"/>
    <s v="No"/>
    <s v="N/A"/>
    <s v="SEEDLESS"/>
    <x v="375"/>
    <s v="MEXICO CROSSINGS THROUGH PHARR TEXAS"/>
    <n v="135872"/>
    <s v="Truck"/>
    <m/>
    <m/>
    <n v="2024"/>
    <s v="N/A"/>
    <s v="I (import)"/>
    <m/>
  </r>
  <r>
    <s v="Watermelons"/>
    <x v="1"/>
    <s v="No"/>
    <s v="N/A"/>
    <s v="N/A"/>
    <x v="375"/>
    <s v="MEXICO CROSSINGS THROUGH PROGRESO TEXAS"/>
    <n v="3058774"/>
    <s v="Truck"/>
    <m/>
    <m/>
    <n v="2024"/>
    <s v="N/A"/>
    <s v="I (import)"/>
    <m/>
  </r>
  <r>
    <s v="Watermelons"/>
    <x v="1"/>
    <s v="No"/>
    <s v="N/A"/>
    <s v="SEEDLESS"/>
    <x v="375"/>
    <s v="MEXICO CROSSINGS THROUGH PROGRESO TEXAS"/>
    <n v="277563"/>
    <s v="Truck"/>
    <m/>
    <m/>
    <n v="2024"/>
    <s v="N/A"/>
    <s v="I (import)"/>
    <m/>
  </r>
  <r>
    <s v="Watermelons"/>
    <x v="1"/>
    <s v="No"/>
    <s v="N/A"/>
    <s v="N/A"/>
    <x v="375"/>
    <s v="MEXICO CROSSINGS THROUGH SANTA TERESA NEW MEXICO"/>
    <n v="249480"/>
    <s v="Truck"/>
    <m/>
    <m/>
    <n v="2024"/>
    <s v="N/A"/>
    <s v="I (import)"/>
    <m/>
  </r>
  <r>
    <s v="Watermelons"/>
    <x v="7"/>
    <s v="No"/>
    <s v="N/A"/>
    <s v="SEEDLESS"/>
    <x v="375"/>
    <s v="IMPORTS THROUGH LOS ANGELES-LONG BEACH CALIFORNIA"/>
    <n v="196238"/>
    <s v="Boat"/>
    <m/>
    <m/>
    <n v="2024"/>
    <s v="N/A"/>
    <s v="I (import)"/>
    <m/>
  </r>
  <r>
    <s v="Watermelons"/>
    <x v="1"/>
    <s v="No"/>
    <s v="N/A"/>
    <s v="SEEDLESS"/>
    <x v="375"/>
    <s v="IMPORTS THROUGH PANAMA CITY FLORIDA"/>
    <n v="665951"/>
    <s v="Boat"/>
    <m/>
    <m/>
    <n v="2024"/>
    <s v="N/A"/>
    <s v="I (import)"/>
    <m/>
  </r>
  <r>
    <s v="Watermelons"/>
    <x v="3"/>
    <s v="No"/>
    <s v="N/A"/>
    <s v="N/A"/>
    <x v="375"/>
    <s v="IMPORTS THROUGH PORT CANAVERAL FLORIDA"/>
    <n v="37066"/>
    <s v="Boat"/>
    <m/>
    <m/>
    <n v="2024"/>
    <s v="N/A"/>
    <s v="I (import)"/>
    <m/>
  </r>
  <r>
    <s v="Watermelons"/>
    <x v="3"/>
    <s v="No"/>
    <s v="N/A"/>
    <s v="SEEDLESS"/>
    <x v="375"/>
    <s v="IMPORTS THROUGH PORT CANAVERAL FLORIDA"/>
    <n v="1064316"/>
    <s v="Boat"/>
    <m/>
    <m/>
    <n v="2024"/>
    <s v="N/A"/>
    <s v="I (import)"/>
    <m/>
  </r>
  <r>
    <s v="Watermelons"/>
    <x v="4"/>
    <s v="No"/>
    <s v="N/A"/>
    <s v="SEEDLESS"/>
    <x v="375"/>
    <s v="IMPORTS THROUGH PORT CANAVERAL FLORIDA"/>
    <n v="39294"/>
    <s v="Boat"/>
    <m/>
    <m/>
    <n v="2024"/>
    <s v="N/A"/>
    <s v="I (import)"/>
    <m/>
  </r>
  <r>
    <s v="Watermelons"/>
    <x v="7"/>
    <s v="No"/>
    <s v="N/A"/>
    <s v="SEEDLESS"/>
    <x v="375"/>
    <s v="IMPORTS THROUGH PORT CANAVERAL FLORIDA"/>
    <n v="90354"/>
    <s v="Boat"/>
    <m/>
    <m/>
    <n v="2024"/>
    <s v="N/A"/>
    <s v="I (import)"/>
    <m/>
  </r>
  <r>
    <s v="Watermelons"/>
    <x v="0"/>
    <s v="No"/>
    <s v="N/A"/>
    <s v="N/A"/>
    <x v="375"/>
    <s v="IMPORTS THROUGH SAN JUAN PUERTO RICO"/>
    <n v="2"/>
    <s v="Boat"/>
    <m/>
    <m/>
    <n v="2024"/>
    <s v="N/A"/>
    <s v="I (import)"/>
    <m/>
  </r>
  <r>
    <s v="Watermelons"/>
    <x v="3"/>
    <s v="No"/>
    <s v="N/A"/>
    <s v="N/A"/>
    <x v="375"/>
    <s v="IMPORTS THROUGH SOUTH FLORIDA/TAMPA"/>
    <n v="303591"/>
    <s v="Boat"/>
    <m/>
    <m/>
    <n v="2024"/>
    <s v="N/A"/>
    <s v="I (import)"/>
    <m/>
  </r>
  <r>
    <s v="Watermelons"/>
    <x v="7"/>
    <s v="No"/>
    <s v="N/A"/>
    <s v="SEEDLESS"/>
    <x v="375"/>
    <s v="IMPORTS THROUGH SOUTH FLORIDA/TAMPA"/>
    <n v="85274"/>
    <s v="Boat"/>
    <m/>
    <m/>
    <n v="2024"/>
    <s v="N/A"/>
    <s v="I (import)"/>
    <m/>
  </r>
  <r>
    <s v="Watermelons"/>
    <x v="3"/>
    <s v="No"/>
    <s v="N/A"/>
    <s v="SEEDLESS"/>
    <x v="375"/>
    <s v="IMPORTS THROUGH WILMINGTON DELAWARE"/>
    <n v="880000"/>
    <s v="Boat"/>
    <m/>
    <m/>
    <n v="2024"/>
    <s v="N/A"/>
    <s v="I (import)"/>
    <m/>
  </r>
  <r>
    <s v="Watermelons"/>
    <x v="7"/>
    <s v="No"/>
    <s v="N/A"/>
    <s v="SEEDLESS"/>
    <x v="375"/>
    <s v="IMPORTS THROUGH TAMPA AIRPORT FLORIDA"/>
    <n v="360041"/>
    <s v="Boat"/>
    <m/>
    <m/>
    <n v="2024"/>
    <s v="N/A"/>
    <s v="I (import)"/>
    <m/>
  </r>
  <r>
    <s v="Watermelons"/>
    <x v="3"/>
    <s v="No"/>
    <s v="N/A"/>
    <s v="RED FLESH SEEDLESS MINIATURE"/>
    <x v="376"/>
    <s v="IMPORTS THROUGH LOS ANGELES-LONG BEACH CALIFORNIA"/>
    <n v="250250"/>
    <s v="Boat"/>
    <m/>
    <m/>
    <n v="2024"/>
    <s v="N/A"/>
    <s v="I (import)"/>
    <m/>
  </r>
  <r>
    <s v="Watermelons"/>
    <x v="3"/>
    <s v="No"/>
    <s v="N/A"/>
    <s v="SEEDLESS"/>
    <x v="376"/>
    <s v="IMPORTS THROUGH LOS ANGELES-LONG BEACH CALIFORNIA"/>
    <n v="264000"/>
    <s v="Boat"/>
    <m/>
    <m/>
    <n v="2024"/>
    <s v="N/A"/>
    <s v="I (import)"/>
    <m/>
  </r>
  <r>
    <s v="Watermelons"/>
    <x v="3"/>
    <s v="No"/>
    <s v="N/A"/>
    <s v="N/A"/>
    <x v="376"/>
    <s v="IMPORTS THROUGH PHILADELPHIA-CAMDEN PENNSYLVANIA-NEW JERSEY"/>
    <n v="186971"/>
    <s v="Boat"/>
    <m/>
    <m/>
    <n v="2024"/>
    <s v="N/A"/>
    <s v="I (import)"/>
    <m/>
  </r>
  <r>
    <s v="Watermelons"/>
    <x v="3"/>
    <s v="No"/>
    <s v="N/A"/>
    <s v="RED FLESH SEEDLESS MINIATURE"/>
    <x v="376"/>
    <s v="IMPORTS THROUGH PORT CANAVERAL FLORIDA"/>
    <n v="1269840"/>
    <s v="Boat"/>
    <m/>
    <m/>
    <n v="2024"/>
    <s v="N/A"/>
    <s v="I (import)"/>
    <m/>
  </r>
  <r>
    <s v="Watermelons"/>
    <x v="3"/>
    <s v="No"/>
    <s v="N/A"/>
    <s v="SEEDLESS"/>
    <x v="376"/>
    <s v="IMPORTS THROUGH PORT CANAVERAL FLORIDA"/>
    <n v="1247695"/>
    <s v="Boat"/>
    <m/>
    <m/>
    <n v="2024"/>
    <s v="N/A"/>
    <s v="I (import)"/>
    <m/>
  </r>
  <r>
    <s v="Watermelons"/>
    <x v="4"/>
    <s v="No"/>
    <s v="N/A"/>
    <s v="RED FLESH SEEDLESS MINIATURE"/>
    <x v="376"/>
    <s v="IMPORTS THROUGH PORT CANAVERAL FLORIDA"/>
    <n v="338360"/>
    <s v="Boat"/>
    <m/>
    <m/>
    <n v="2024"/>
    <s v="N/A"/>
    <s v="I (import)"/>
    <m/>
  </r>
  <r>
    <s v="Watermelons"/>
    <x v="4"/>
    <s v="No"/>
    <s v="N/A"/>
    <s v="SEEDLESS"/>
    <x v="376"/>
    <s v="IMPORTS THROUGH PORT CANAVERAL FLORIDA"/>
    <n v="2492380"/>
    <s v="Boat"/>
    <m/>
    <m/>
    <n v="2024"/>
    <s v="N/A"/>
    <s v="I (import)"/>
    <m/>
  </r>
  <r>
    <s v="Watermelons"/>
    <x v="6"/>
    <s v="No"/>
    <s v="N/A"/>
    <s v="N/A"/>
    <x v="376"/>
    <s v="IMPORTS THROUGH PORT CANAVERAL FLORIDA"/>
    <n v="185170"/>
    <s v="Boat"/>
    <m/>
    <m/>
    <n v="2024"/>
    <s v="N/A"/>
    <s v="I (import)"/>
    <m/>
  </r>
  <r>
    <s v="Watermelons"/>
    <x v="7"/>
    <s v="No"/>
    <s v="N/A"/>
    <s v="SEEDLESS"/>
    <x v="376"/>
    <s v="IMPORTS THROUGH PORT CANAVERAL FLORIDA"/>
    <n v="131736"/>
    <s v="Boat"/>
    <m/>
    <m/>
    <n v="2024"/>
    <s v="N/A"/>
    <s v="I (import)"/>
    <m/>
  </r>
  <r>
    <s v="Watermelons"/>
    <x v="0"/>
    <s v="No"/>
    <s v="N/A"/>
    <s v="N/A"/>
    <x v="376"/>
    <s v="IMPORTS THROUGH SAN JUAN PUERTO RICO"/>
    <n v="36619"/>
    <s v="Boat"/>
    <m/>
    <m/>
    <n v="2024"/>
    <s v="N/A"/>
    <s v="I (import)"/>
    <m/>
  </r>
  <r>
    <s v="Watermelons"/>
    <x v="3"/>
    <s v="No"/>
    <s v="N/A"/>
    <s v="N/A"/>
    <x v="376"/>
    <s v="IMPORTS THROUGH SOUTH FLORIDA/TAMPA"/>
    <n v="792044"/>
    <s v="Boat"/>
    <m/>
    <m/>
    <n v="2024"/>
    <s v="N/A"/>
    <s v="I (import)"/>
    <m/>
  </r>
  <r>
    <s v="Watermelons"/>
    <x v="3"/>
    <s v="No"/>
    <s v="N/A"/>
    <s v="SEEDLESS"/>
    <x v="376"/>
    <s v="IMPORTS THROUGH SOUTH FLORIDA/TAMPA"/>
    <n v="1557992"/>
    <s v="Boat"/>
    <m/>
    <m/>
    <n v="2024"/>
    <s v="N/A"/>
    <s v="I (import)"/>
    <m/>
  </r>
  <r>
    <s v="Watermelons"/>
    <x v="1"/>
    <s v="No"/>
    <s v="N/A"/>
    <s v="N/A"/>
    <x v="376"/>
    <s v="MEXICO CROSSINGS THROUGH NOGALES ARIZONA"/>
    <n v="790856"/>
    <s v="Truck"/>
    <m/>
    <m/>
    <n v="2024"/>
    <s v="N/A"/>
    <s v="I (import)"/>
    <m/>
  </r>
  <r>
    <s v="Watermelons"/>
    <x v="1"/>
    <s v="Yes"/>
    <s v="N/A"/>
    <s v="RED FLESH SEEDLESS MINIATURE"/>
    <x v="376"/>
    <s v="MEXICO CROSSINGS THROUGH NOGALES ARIZONA"/>
    <n v="22440"/>
    <s v="Truck"/>
    <m/>
    <m/>
    <n v="2024"/>
    <s v="N/A"/>
    <s v="I (import)"/>
    <m/>
  </r>
  <r>
    <s v="Watermelons"/>
    <x v="1"/>
    <s v="No"/>
    <s v="N/A"/>
    <s v="RED FLESH SEEDLESS MINIATURE"/>
    <x v="376"/>
    <s v="MEXICO CROSSINGS THROUGH NOGALES ARIZONA"/>
    <n v="146331"/>
    <s v="Truck"/>
    <m/>
    <m/>
    <n v="2024"/>
    <s v="N/A"/>
    <s v="I (import)"/>
    <m/>
  </r>
  <r>
    <s v="Watermelons"/>
    <x v="1"/>
    <s v="No"/>
    <s v="N/A"/>
    <s v="SEEDLESS"/>
    <x v="376"/>
    <s v="MEXICO CROSSINGS THROUGH NOGALES ARIZONA"/>
    <n v="1326536"/>
    <s v="Truck"/>
    <m/>
    <m/>
    <n v="2024"/>
    <s v="N/A"/>
    <s v="I (import)"/>
    <m/>
  </r>
  <r>
    <s v="Watermelons"/>
    <x v="1"/>
    <s v="No"/>
    <s v="N/A"/>
    <s v="N/A"/>
    <x v="376"/>
    <s v="MEXICO CROSSINGS THROUGH OTAY MESA CALIFORNIA"/>
    <n v="82597"/>
    <s v="Truck"/>
    <m/>
    <m/>
    <n v="2024"/>
    <s v="N/A"/>
    <s v="I (import)"/>
    <m/>
  </r>
  <r>
    <s v="Watermelons"/>
    <x v="1"/>
    <s v="No"/>
    <s v="N/A"/>
    <s v="SEEDLESS"/>
    <x v="376"/>
    <s v="MEXICO CROSSINGS THROUGH OTAY MESA CALIFORNIA"/>
    <n v="65872"/>
    <s v="Truck"/>
    <m/>
    <m/>
    <n v="2024"/>
    <s v="N/A"/>
    <s v="I (import)"/>
    <m/>
  </r>
  <r>
    <s v="Watermelons"/>
    <x v="1"/>
    <s v="No"/>
    <s v="N/A"/>
    <s v="N/A"/>
    <x v="376"/>
    <s v="MEXICO CROSSINGS THROUGH PHARR TEXAS"/>
    <n v="157725"/>
    <s v="Truck"/>
    <m/>
    <m/>
    <n v="2024"/>
    <s v="N/A"/>
    <s v="I (import)"/>
    <m/>
  </r>
  <r>
    <s v="Watermelons"/>
    <x v="1"/>
    <s v="No"/>
    <s v="N/A"/>
    <s v="SEEDLESS"/>
    <x v="376"/>
    <s v="MEXICO CROSSINGS THROUGH PHARR TEXAS"/>
    <n v="87173"/>
    <s v="Truck"/>
    <m/>
    <m/>
    <n v="2024"/>
    <s v="N/A"/>
    <s v="I (import)"/>
    <m/>
  </r>
  <r>
    <s v="Watermelons"/>
    <x v="1"/>
    <s v="No"/>
    <s v="N/A"/>
    <s v="N/A"/>
    <x v="376"/>
    <s v="MEXICO CROSSINGS THROUGH PROGRESO TEXAS"/>
    <n v="591866"/>
    <s v="Truck"/>
    <m/>
    <m/>
    <n v="2024"/>
    <s v="N/A"/>
    <s v="I (import)"/>
    <m/>
  </r>
  <r>
    <s v="Watermelons"/>
    <x v="1"/>
    <s v="No"/>
    <s v="N/A"/>
    <s v="SEEDLESS"/>
    <x v="376"/>
    <s v="MEXICO CROSSINGS THROUGH PROGRESO TEXAS"/>
    <n v="230890"/>
    <s v="Truck"/>
    <m/>
    <m/>
    <n v="2024"/>
    <s v="N/A"/>
    <s v="I (import)"/>
    <m/>
  </r>
  <r>
    <s v="Watermelons"/>
    <x v="1"/>
    <s v="No"/>
    <s v="N/A"/>
    <s v="N/A"/>
    <x v="376"/>
    <s v="MEXICO CROSSINGS THROUGH SANTA TERESA NEW MEXICO"/>
    <n v="99792"/>
    <s v="Truck"/>
    <m/>
    <m/>
    <n v="2024"/>
    <s v="N/A"/>
    <s v="I (import)"/>
    <m/>
  </r>
  <r>
    <s v="Watermelons"/>
    <x v="8"/>
    <s v="No"/>
    <s v="24 inch bins"/>
    <s v="RED FLESH SEEDLESS TYPE"/>
    <x v="376"/>
    <s v="FLORIDA"/>
    <n v="179200"/>
    <s v="Truck"/>
    <n v="448"/>
    <m/>
    <n v="2025"/>
    <s v="N/A"/>
    <s v="D (domestic)"/>
    <m/>
  </r>
  <r>
    <s v="Watermelons"/>
    <x v="1"/>
    <s v="No"/>
    <s v="N/A"/>
    <s v="N/A"/>
    <x v="377"/>
    <s v="MEXICO CROSSINGS THROUGH PROGRESO TEXAS"/>
    <n v="159412"/>
    <s v="Truck"/>
    <m/>
    <m/>
    <n v="2024"/>
    <s v="N/A"/>
    <s v="I (import)"/>
    <m/>
  </r>
  <r>
    <s v="Watermelons"/>
    <x v="8"/>
    <s v="No"/>
    <s v="24 inch bins"/>
    <s v="RED FLESH SEEDLESS TYPE"/>
    <x v="377"/>
    <s v="FLORIDA"/>
    <n v="201600"/>
    <s v="Truck"/>
    <n v="504"/>
    <m/>
    <n v="2025"/>
    <s v="N/A"/>
    <s v="D (domestic)"/>
    <m/>
  </r>
  <r>
    <s v="Watermelons"/>
    <x v="8"/>
    <s v="No"/>
    <s v="24 inch bins"/>
    <s v="RED FLESH SEEDLESS TYPE"/>
    <x v="377"/>
    <s v="FLORIDA"/>
    <n v="172032"/>
    <s v="Truck"/>
    <m/>
    <m/>
    <n v="2025"/>
    <s v="N/A"/>
    <s v="D (domestic)"/>
    <s v="week ending amount"/>
  </r>
  <r>
    <s v="Watermelons"/>
    <x v="8"/>
    <s v="No"/>
    <s v="24 inch bins"/>
    <s v="RED FLESH SEEDLESS TYPE"/>
    <x v="378"/>
    <s v="FLORIDA"/>
    <n v="224000"/>
    <s v="Truck"/>
    <n v="560"/>
    <m/>
    <n v="2025"/>
    <s v="N/A"/>
    <s v="D (domestic)"/>
    <m/>
  </r>
  <r>
    <s v="Watermelons"/>
    <x v="1"/>
    <s v="No"/>
    <s v="N/A"/>
    <s v="N/A"/>
    <x v="379"/>
    <s v="MEXICO CROSSINGS THROUGH NOGALES ARIZONA"/>
    <n v="587112"/>
    <s v="Truck"/>
    <m/>
    <m/>
    <n v="2024"/>
    <s v="N/A"/>
    <s v="I (import)"/>
    <m/>
  </r>
  <r>
    <s v="Watermelons"/>
    <x v="1"/>
    <s v="No"/>
    <s v="N/A"/>
    <s v="RED FLESH SEEDLESS MINIATURE"/>
    <x v="379"/>
    <s v="MEXICO CROSSINGS THROUGH NOGALES ARIZONA"/>
    <n v="17580"/>
    <s v="Truck"/>
    <m/>
    <m/>
    <n v="2024"/>
    <s v="N/A"/>
    <s v="I (import)"/>
    <m/>
  </r>
  <r>
    <s v="Watermelons"/>
    <x v="1"/>
    <s v="No"/>
    <s v="N/A"/>
    <s v="SEEDLESS"/>
    <x v="379"/>
    <s v="MEXICO CROSSINGS THROUGH NOGALES ARIZONA"/>
    <n v="1696574"/>
    <s v="Truck"/>
    <m/>
    <m/>
    <n v="2024"/>
    <s v="N/A"/>
    <s v="I (import)"/>
    <m/>
  </r>
  <r>
    <s v="Watermelons"/>
    <x v="1"/>
    <s v="No"/>
    <s v="N/A"/>
    <s v="N/A"/>
    <x v="379"/>
    <s v="MEXICO CROSSINGS THROUGH OTAY MESA CALIFORNIA"/>
    <n v="21555"/>
    <s v="Truck"/>
    <m/>
    <m/>
    <n v="2024"/>
    <s v="N/A"/>
    <s v="I (import)"/>
    <m/>
  </r>
  <r>
    <s v="Watermelons"/>
    <x v="1"/>
    <s v="No"/>
    <s v="N/A"/>
    <s v="SEEDLESS"/>
    <x v="379"/>
    <s v="MEXICO CROSSINGS THROUGH OTAY MESA CALIFORNIA"/>
    <n v="35482"/>
    <s v="Truck"/>
    <m/>
    <m/>
    <n v="2024"/>
    <s v="N/A"/>
    <s v="I (import)"/>
    <m/>
  </r>
  <r>
    <s v="Watermelons"/>
    <x v="1"/>
    <s v="No"/>
    <s v="N/A"/>
    <s v="SEEDLESS"/>
    <x v="379"/>
    <s v="MEXICO CROSSINGS THROUGH PHARR TEXAS"/>
    <n v="131617"/>
    <s v="Truck"/>
    <m/>
    <m/>
    <n v="2024"/>
    <s v="N/A"/>
    <s v="I (import)"/>
    <m/>
  </r>
  <r>
    <s v="Watermelons"/>
    <x v="1"/>
    <s v="No"/>
    <s v="N/A"/>
    <s v="N/A"/>
    <x v="379"/>
    <s v="MEXICO CROSSINGS THROUGH PROGRESO TEXAS"/>
    <n v="667346"/>
    <s v="Truck"/>
    <m/>
    <m/>
    <n v="2024"/>
    <s v="N/A"/>
    <s v="I (import)"/>
    <m/>
  </r>
  <r>
    <s v="Watermelons"/>
    <x v="1"/>
    <s v="No"/>
    <s v="N/A"/>
    <s v="SEEDLESS"/>
    <x v="379"/>
    <s v="MEXICO CROSSINGS THROUGH PROGRESO TEXAS"/>
    <n v="660737"/>
    <s v="Truck"/>
    <m/>
    <m/>
    <n v="2024"/>
    <s v="N/A"/>
    <s v="I (import)"/>
    <m/>
  </r>
  <r>
    <s v="Watermelons"/>
    <x v="1"/>
    <s v="No"/>
    <s v="N/A"/>
    <s v="SEEDLESS"/>
    <x v="379"/>
    <s v="MEXICO CROSSINGS THROUGH RIO GRANDE CITY TEXAS"/>
    <n v="303380"/>
    <s v="Truck"/>
    <m/>
    <m/>
    <n v="2024"/>
    <s v="N/A"/>
    <s v="I (import)"/>
    <m/>
  </r>
  <r>
    <s v="Watermelons"/>
    <x v="1"/>
    <s v="No"/>
    <s v="N/A"/>
    <s v="N/A"/>
    <x v="379"/>
    <s v="MEXICO CROSSINGS THROUGH SANTA TERESA NEW MEXICO"/>
    <n v="49896"/>
    <s v="Truck"/>
    <m/>
    <m/>
    <n v="2024"/>
    <s v="N/A"/>
    <s v="I (import)"/>
    <m/>
  </r>
  <r>
    <s v="Watermelons"/>
    <x v="3"/>
    <s v="No"/>
    <s v="N/A"/>
    <s v="SEEDLESS"/>
    <x v="379"/>
    <s v="IMPORTS THROUGH FREEPORT TEXAS"/>
    <n v="74048"/>
    <s v="Boat"/>
    <m/>
    <m/>
    <n v="2024"/>
    <s v="N/A"/>
    <s v="I (import)"/>
    <m/>
  </r>
  <r>
    <s v="Watermelons"/>
    <x v="7"/>
    <s v="No"/>
    <s v="N/A"/>
    <s v="SEEDLESS"/>
    <x v="379"/>
    <s v="IMPORTS THROUGH FREEPORT TEXAS"/>
    <n v="360096"/>
    <s v="Boat"/>
    <m/>
    <m/>
    <n v="2024"/>
    <s v="N/A"/>
    <s v="I (import)"/>
    <m/>
  </r>
  <r>
    <s v="Watermelons"/>
    <x v="3"/>
    <s v="No"/>
    <s v="N/A"/>
    <s v="SEEDLESS"/>
    <x v="379"/>
    <s v="IMPORTS THROUGH HOUSTON TEXAS"/>
    <n v="214500"/>
    <s v="Boat"/>
    <m/>
    <m/>
    <n v="2024"/>
    <s v="N/A"/>
    <s v="I (import)"/>
    <m/>
  </r>
  <r>
    <s v="Watermelons"/>
    <x v="1"/>
    <s v="No"/>
    <s v="N/A"/>
    <s v="SEEDLESS"/>
    <x v="379"/>
    <s v="IMPORTS THROUGH PANAMA CITY FLORIDA"/>
    <n v="201060"/>
    <s v="Boat"/>
    <m/>
    <m/>
    <n v="2024"/>
    <s v="N/A"/>
    <s v="I (import)"/>
    <m/>
  </r>
  <r>
    <s v="Watermelons"/>
    <x v="3"/>
    <s v="No"/>
    <s v="N/A"/>
    <s v="N/A"/>
    <x v="379"/>
    <s v="IMPORTS THROUGH PHILADELPHIA-CAMDEN PENNSYLVANIA-NEW JERSEY"/>
    <n v="58210"/>
    <s v="Boat"/>
    <m/>
    <m/>
    <n v="2024"/>
    <s v="N/A"/>
    <s v="I (import)"/>
    <m/>
  </r>
  <r>
    <s v="Watermelons"/>
    <x v="3"/>
    <s v="No"/>
    <s v="N/A"/>
    <s v="SEEDLESS"/>
    <x v="379"/>
    <s v="IMPORTS THROUGH PORT CANAVERAL FLORIDA"/>
    <n v="441320"/>
    <s v="Boat"/>
    <m/>
    <m/>
    <n v="2024"/>
    <s v="N/A"/>
    <s v="I (import)"/>
    <m/>
  </r>
  <r>
    <s v="Watermelons"/>
    <x v="7"/>
    <s v="No"/>
    <s v="N/A"/>
    <s v="SEEDLESS"/>
    <x v="379"/>
    <s v="IMPORTS THROUGH PORT CANAVERAL FLORIDA"/>
    <n v="45936"/>
    <s v="Boat"/>
    <m/>
    <m/>
    <n v="2024"/>
    <s v="N/A"/>
    <s v="I (import)"/>
    <m/>
  </r>
  <r>
    <s v="Watermelons"/>
    <x v="0"/>
    <s v="No"/>
    <s v="N/A"/>
    <s v="N/A"/>
    <x v="379"/>
    <s v="IMPORTS THROUGH SAN JUAN PUERTO RICO"/>
    <n v="1657"/>
    <s v="Boat"/>
    <m/>
    <m/>
    <n v="2024"/>
    <s v="N/A"/>
    <s v="I (import)"/>
    <m/>
  </r>
  <r>
    <s v="Watermelons"/>
    <x v="3"/>
    <s v="No"/>
    <s v="N/A"/>
    <s v="N/A"/>
    <x v="379"/>
    <s v="IMPORTS THROUGH SOUTH FLORIDA/TAMPA"/>
    <n v="171600"/>
    <s v="Boat"/>
    <m/>
    <m/>
    <n v="2024"/>
    <s v="N/A"/>
    <s v="I (import)"/>
    <m/>
  </r>
  <r>
    <s v="Watermelons"/>
    <x v="8"/>
    <s v="No"/>
    <s v="24 inch bins"/>
    <s v="RED FLESH SEEDLESS TYPE"/>
    <x v="379"/>
    <s v="FLORIDA"/>
    <n v="268800"/>
    <s v="Truck"/>
    <n v="671"/>
    <m/>
    <n v="2025"/>
    <s v="N/A"/>
    <s v="D (domestic)"/>
    <m/>
  </r>
  <r>
    <s v="Watermelons"/>
    <x v="1"/>
    <s v="No"/>
    <s v="N/A"/>
    <s v="N/A"/>
    <x v="380"/>
    <s v="MEXICO CROSSINGS THROUGH NOGALES ARIZONA"/>
    <n v="489942"/>
    <s v="Truck"/>
    <m/>
    <m/>
    <n v="2024"/>
    <s v="N/A"/>
    <s v="I (import)"/>
    <m/>
  </r>
  <r>
    <s v="Watermelons"/>
    <x v="8"/>
    <s v="No"/>
    <s v="24 inch bins"/>
    <s v="RED FLESH SEEDLESS TYPE"/>
    <x v="380"/>
    <s v="FLORIDA"/>
    <n v="336000"/>
    <s v="Truck"/>
    <n v="840"/>
    <m/>
    <n v="2025"/>
    <s v="N/A"/>
    <s v="D (domestic)"/>
    <m/>
  </r>
  <r>
    <s v="Watermelons"/>
    <x v="1"/>
    <s v="Yes"/>
    <s v="N/A"/>
    <s v="RED FLESH SEEDLESS MINIATURE"/>
    <x v="380"/>
    <s v="MEXICO CROSSINGS THROUGH NOGALES ARIZONA"/>
    <n v="6545"/>
    <s v="Truck"/>
    <m/>
    <m/>
    <n v="2024"/>
    <s v="N/A"/>
    <s v="I (import)"/>
    <m/>
  </r>
  <r>
    <s v="Watermelons"/>
    <x v="1"/>
    <s v="No"/>
    <s v="N/A"/>
    <s v="RED FLESH SEEDLESS MINIATURE"/>
    <x v="380"/>
    <s v="MEXICO CROSSINGS THROUGH NOGALES ARIZONA"/>
    <n v="94380"/>
    <s v="Truck"/>
    <m/>
    <m/>
    <n v="2024"/>
    <s v="N/A"/>
    <s v="I (import)"/>
    <m/>
  </r>
  <r>
    <s v="Watermelons"/>
    <x v="1"/>
    <s v="No"/>
    <s v="N/A"/>
    <s v="SEEDLESS"/>
    <x v="380"/>
    <s v="MEXICO CROSSINGS THROUGH NOGALES ARIZONA"/>
    <n v="999953"/>
    <s v="Truck"/>
    <m/>
    <m/>
    <n v="2024"/>
    <s v="N/A"/>
    <s v="I (import)"/>
    <m/>
  </r>
  <r>
    <s v="Watermelons"/>
    <x v="1"/>
    <s v="No"/>
    <s v="N/A"/>
    <s v="N/A"/>
    <x v="380"/>
    <s v="MEXICO CROSSINGS THROUGH OTAY MESA CALIFORNIA"/>
    <n v="92453"/>
    <s v="Truck"/>
    <m/>
    <m/>
    <n v="2024"/>
    <s v="N/A"/>
    <s v="I (import)"/>
    <m/>
  </r>
  <r>
    <s v="Watermelons"/>
    <x v="1"/>
    <s v="No"/>
    <s v="N/A"/>
    <s v="SEEDLESS"/>
    <x v="380"/>
    <s v="MEXICO CROSSINGS THROUGH OTAY MESA CALIFORNIA"/>
    <n v="181188"/>
    <s v="Truck"/>
    <m/>
    <m/>
    <n v="2024"/>
    <s v="N/A"/>
    <s v="I (import)"/>
    <m/>
  </r>
  <r>
    <s v="Watermelons"/>
    <x v="1"/>
    <s v="No"/>
    <s v="N/A"/>
    <s v="N/A"/>
    <x v="380"/>
    <s v="MEXICO CROSSINGS THROUGH PHARR TEXAS"/>
    <n v="168872"/>
    <s v="Truck"/>
    <m/>
    <m/>
    <n v="2024"/>
    <s v="N/A"/>
    <s v="I (import)"/>
    <m/>
  </r>
  <r>
    <s v="Watermelons"/>
    <x v="1"/>
    <s v="No"/>
    <s v="N/A"/>
    <s v="SEEDLESS"/>
    <x v="380"/>
    <s v="MEXICO CROSSINGS THROUGH PHARR TEXAS"/>
    <n v="221760"/>
    <s v="Truck"/>
    <m/>
    <m/>
    <n v="2024"/>
    <s v="N/A"/>
    <s v="I (import)"/>
    <m/>
  </r>
  <r>
    <s v="Watermelons"/>
    <x v="1"/>
    <s v="No"/>
    <s v="N/A"/>
    <s v="N/A"/>
    <x v="380"/>
    <s v="MEXICO CROSSINGS THROUGH PROGRESO TEXAS"/>
    <n v="6940437"/>
    <s v="Truck"/>
    <m/>
    <m/>
    <n v="2024"/>
    <s v="N/A"/>
    <s v="I (import)"/>
    <m/>
  </r>
  <r>
    <s v="Watermelons"/>
    <x v="1"/>
    <s v="No"/>
    <s v="N/A"/>
    <s v="SEEDLESS"/>
    <x v="380"/>
    <s v="MEXICO CROSSINGS THROUGH PROGRESO TEXAS"/>
    <n v="469106"/>
    <s v="Truck"/>
    <m/>
    <m/>
    <n v="2024"/>
    <s v="N/A"/>
    <s v="I (import)"/>
    <m/>
  </r>
  <r>
    <s v="Watermelons"/>
    <x v="1"/>
    <s v="No"/>
    <s v="N/A"/>
    <s v="SEEDLESS"/>
    <x v="380"/>
    <s v="MEXICO CROSSINGS THROUGH RIO GRANDE CITY TEXAS"/>
    <n v="220418"/>
    <s v="Truck"/>
    <m/>
    <m/>
    <n v="2024"/>
    <s v="N/A"/>
    <s v="I (import)"/>
    <m/>
  </r>
  <r>
    <s v="Watermelons"/>
    <x v="1"/>
    <s v="No"/>
    <s v="N/A"/>
    <s v="N/A"/>
    <x v="380"/>
    <s v="MEXICO CROSSINGS THROUGH SANTA TERESA NEW MEXICO"/>
    <n v="99792"/>
    <s v="Truck"/>
    <m/>
    <m/>
    <n v="2024"/>
    <s v="N/A"/>
    <s v="I (import)"/>
    <m/>
  </r>
  <r>
    <s v="Watermelons"/>
    <x v="4"/>
    <s v="No"/>
    <s v="N/A"/>
    <s v="RED FLESH SEEDLESS MINIATURE"/>
    <x v="380"/>
    <s v="IMPORTS THROUGH FREEPORT TEXAS"/>
    <n v="178750"/>
    <s v="Boat"/>
    <m/>
    <m/>
    <n v="2024"/>
    <s v="N/A"/>
    <s v="I (import)"/>
    <m/>
  </r>
  <r>
    <s v="Watermelons"/>
    <x v="3"/>
    <s v="No"/>
    <s v="N/A"/>
    <s v="SEEDLESS"/>
    <x v="380"/>
    <s v="IMPORTS THROUGH LOS ANGELES-LONG BEACH CALIFORNIA"/>
    <n v="198000"/>
    <s v="Boat"/>
    <m/>
    <m/>
    <n v="2024"/>
    <s v="N/A"/>
    <s v="I (import)"/>
    <m/>
  </r>
  <r>
    <s v="Watermelons"/>
    <x v="7"/>
    <s v="No"/>
    <s v="N/A"/>
    <s v="SEEDLESS"/>
    <x v="380"/>
    <s v="IMPORTS THROUGH LOS ANGELES-LONG BEACH CALIFORNIA"/>
    <n v="309408"/>
    <s v="Boat"/>
    <m/>
    <m/>
    <n v="2024"/>
    <s v="N/A"/>
    <s v="I (import)"/>
    <m/>
  </r>
  <r>
    <s v="Watermelons"/>
    <x v="3"/>
    <s v="No"/>
    <s v="N/A"/>
    <s v="RED FLESH SEEDLESS MINIATURE"/>
    <x v="380"/>
    <s v="IMPORTS THROUGH PHILADELPHIA-CAMDEN PENNSYLVANIA-NEW JERSEY"/>
    <n v="71500"/>
    <s v="Boat"/>
    <m/>
    <m/>
    <n v="2024"/>
    <s v="N/A"/>
    <s v="I (import)"/>
    <m/>
  </r>
  <r>
    <s v="Watermelons"/>
    <x v="4"/>
    <s v="No"/>
    <s v="N/A"/>
    <s v="RED FLESH SEEDLESS MINIATURE"/>
    <x v="380"/>
    <s v="IMPORTS THROUGH PHILADELPHIA-CAMDEN PENNSYLVANIA-NEW JERSEY"/>
    <n v="357500"/>
    <s v="Boat"/>
    <m/>
    <m/>
    <n v="2024"/>
    <s v="N/A"/>
    <s v="I (import)"/>
    <m/>
  </r>
  <r>
    <s v="Watermelons"/>
    <x v="4"/>
    <s v="No"/>
    <s v="N/A"/>
    <s v="SEEDLESS"/>
    <x v="380"/>
    <s v="IMPORTS THROUGH PHILADELPHIA-CAMDEN PENNSYLVANIA-NEW JERSEY"/>
    <n v="250250"/>
    <s v="Boat"/>
    <m/>
    <m/>
    <n v="2024"/>
    <s v="N/A"/>
    <s v="I (import)"/>
    <m/>
  </r>
  <r>
    <s v="Watermelons"/>
    <x v="3"/>
    <s v="No"/>
    <s v="N/A"/>
    <s v="N/A"/>
    <x v="380"/>
    <s v="IMPORTS THROUGH PORT CANAVERAL FLORIDA"/>
    <n v="261650"/>
    <s v="Boat"/>
    <m/>
    <m/>
    <n v="2024"/>
    <s v="N/A"/>
    <s v="I (import)"/>
    <m/>
  </r>
  <r>
    <s v="Watermelons"/>
    <x v="3"/>
    <s v="No"/>
    <s v="N/A"/>
    <s v="SEEDLESS"/>
    <x v="380"/>
    <s v="IMPORTS THROUGH PORT CANAVERAL FLORIDA"/>
    <n v="450443"/>
    <s v="Boat"/>
    <m/>
    <m/>
    <n v="2024"/>
    <s v="N/A"/>
    <s v="I (import)"/>
    <m/>
  </r>
  <r>
    <s v="Watermelons"/>
    <x v="6"/>
    <s v="No"/>
    <s v="N/A"/>
    <s v="N/A"/>
    <x v="380"/>
    <s v="IMPORTS THROUGH PORT CANAVERAL FLORIDA"/>
    <n v="6970"/>
    <s v="Boat"/>
    <m/>
    <m/>
    <n v="2024"/>
    <s v="N/A"/>
    <s v="I (import)"/>
    <m/>
  </r>
  <r>
    <s v="Watermelons"/>
    <x v="4"/>
    <s v="No"/>
    <s v="N/A"/>
    <s v="N/A"/>
    <x v="380"/>
    <s v="IMPORTS THROUGH SOUTH FLORIDA/TAMPA"/>
    <n v="131465"/>
    <s v="Boat"/>
    <m/>
    <m/>
    <n v="2024"/>
    <s v="N/A"/>
    <s v="I (import)"/>
    <m/>
  </r>
  <r>
    <s v="Watermelons"/>
    <x v="3"/>
    <s v="No"/>
    <s v="N/A"/>
    <s v="SEEDLESS"/>
    <x v="380"/>
    <s v="IMPORTS THROUGH WILMINGTON NORTH CAROLINA"/>
    <n v="198000"/>
    <s v="Boat"/>
    <m/>
    <m/>
    <n v="2024"/>
    <s v="N/A"/>
    <s v="I (import)"/>
    <m/>
  </r>
  <r>
    <s v="Watermelons"/>
    <x v="3"/>
    <s v="No"/>
    <s v="N/A"/>
    <s v="RED FLESH SEEDLESS MINIATURE"/>
    <x v="381"/>
    <s v="IMPORTS THROUGH LOS ANGELES-LONG BEACH CALIFORNIA"/>
    <n v="178750"/>
    <s v="Boat"/>
    <m/>
    <m/>
    <n v="2024"/>
    <s v="N/A"/>
    <s v="I (import)"/>
    <m/>
  </r>
  <r>
    <s v="Watermelons"/>
    <x v="1"/>
    <s v="No"/>
    <s v="N/A"/>
    <s v="SEEDLESS"/>
    <x v="381"/>
    <s v="IMPORTS THROUGH PANAMA CITY FLORIDA"/>
    <n v="500247"/>
    <s v="Boat"/>
    <m/>
    <m/>
    <n v="2024"/>
    <s v="N/A"/>
    <s v="I (import)"/>
    <m/>
  </r>
  <r>
    <s v="Watermelons"/>
    <x v="3"/>
    <s v="No"/>
    <s v="N/A"/>
    <s v="N/A"/>
    <x v="381"/>
    <s v="IMPORTS THROUGH PHILADELPHIA-CAMDEN PENNSYLVANIA-NEW JERSEY"/>
    <n v="396101"/>
    <s v="Boat"/>
    <m/>
    <m/>
    <n v="2024"/>
    <s v="N/A"/>
    <s v="I (import)"/>
    <m/>
  </r>
  <r>
    <s v="Watermelons"/>
    <x v="3"/>
    <s v="No"/>
    <s v="N/A"/>
    <s v="SEEDLESS"/>
    <x v="381"/>
    <s v="IMPORTS THROUGH PHILADELPHIA-CAMDEN PENNSYLVANIA-NEW JERSEY"/>
    <n v="170016"/>
    <s v="Boat"/>
    <m/>
    <m/>
    <n v="2024"/>
    <s v="N/A"/>
    <s v="I (import)"/>
    <m/>
  </r>
  <r>
    <s v="Watermelons"/>
    <x v="7"/>
    <s v="No"/>
    <s v="N/A"/>
    <s v="N/A"/>
    <x v="381"/>
    <s v="IMPORTS THROUGH PHILADELPHIA-CAMDEN PENNSYLVANIA-NEW JERSEY"/>
    <n v="1278105"/>
    <s v="Boat"/>
    <m/>
    <m/>
    <n v="2024"/>
    <s v="N/A"/>
    <s v="I (import)"/>
    <m/>
  </r>
  <r>
    <s v="Watermelons"/>
    <x v="3"/>
    <s v="No"/>
    <s v="N/A"/>
    <s v="SEEDLESS"/>
    <x v="381"/>
    <s v="IMPORTS THROUGH PORT CANAVERAL FLORIDA"/>
    <n v="86313"/>
    <s v="Boat"/>
    <m/>
    <m/>
    <n v="2024"/>
    <s v="N/A"/>
    <s v="I (import)"/>
    <m/>
  </r>
  <r>
    <s v="Watermelons"/>
    <x v="4"/>
    <s v="No"/>
    <s v="N/A"/>
    <s v="N/A"/>
    <x v="381"/>
    <s v="IMPORTS THROUGH PORT CANAVERAL FLORIDA"/>
    <n v="41976"/>
    <s v="Boat"/>
    <m/>
    <m/>
    <n v="2024"/>
    <s v="N/A"/>
    <s v="I (import)"/>
    <m/>
  </r>
  <r>
    <s v="Watermelons"/>
    <x v="1"/>
    <s v="No"/>
    <s v="N/A"/>
    <s v="N/A"/>
    <x v="381"/>
    <s v="MEXICO CROSSINGS THROUGH NOGALES ARIZONA"/>
    <n v="694839"/>
    <s v="Truck"/>
    <m/>
    <m/>
    <n v="2024"/>
    <s v="N/A"/>
    <s v="I (import)"/>
    <m/>
  </r>
  <r>
    <s v="Watermelons"/>
    <x v="1"/>
    <s v="No"/>
    <s v="N/A"/>
    <s v="RED FLESH SEEDLESS MINIATURE"/>
    <x v="381"/>
    <s v="MEXICO CROSSINGS THROUGH NOGALES ARIZONA"/>
    <n v="465010"/>
    <s v="Truck"/>
    <m/>
    <m/>
    <n v="2024"/>
    <s v="N/A"/>
    <s v="I (import)"/>
    <m/>
  </r>
  <r>
    <s v="Watermelons"/>
    <x v="1"/>
    <s v="No"/>
    <s v="N/A"/>
    <s v="SEEDLESS"/>
    <x v="381"/>
    <s v="MEXICO CROSSINGS THROUGH NOGALES ARIZONA"/>
    <n v="2105761"/>
    <s v="Truck"/>
    <m/>
    <m/>
    <n v="2024"/>
    <s v="N/A"/>
    <s v="I (import)"/>
    <m/>
  </r>
  <r>
    <s v="Watermelons"/>
    <x v="1"/>
    <s v="No"/>
    <s v="N/A"/>
    <s v="N/A"/>
    <x v="381"/>
    <s v="MEXICO CROSSINGS THROUGH OTAY MESA CALIFORNIA"/>
    <n v="7696"/>
    <s v="Truck"/>
    <m/>
    <m/>
    <n v="2024"/>
    <s v="N/A"/>
    <s v="I (import)"/>
    <m/>
  </r>
  <r>
    <s v="Watermelons"/>
    <x v="1"/>
    <s v="No"/>
    <s v="N/A"/>
    <s v="SEEDLESS"/>
    <x v="381"/>
    <s v="MEXICO CROSSINGS THROUGH OTAY MESA CALIFORNIA"/>
    <n v="73502"/>
    <s v="Truck"/>
    <m/>
    <m/>
    <n v="2024"/>
    <s v="N/A"/>
    <s v="I (import)"/>
    <m/>
  </r>
  <r>
    <s v="Watermelons"/>
    <x v="1"/>
    <s v="No"/>
    <s v="N/A"/>
    <s v="N/A"/>
    <x v="381"/>
    <s v="MEXICO CROSSINGS THROUGH EL PASO TEXAS"/>
    <n v="12320"/>
    <s v="Truck"/>
    <m/>
    <m/>
    <n v="2024"/>
    <s v="N/A"/>
    <s v="I (import)"/>
    <m/>
  </r>
  <r>
    <s v="Watermelons"/>
    <x v="1"/>
    <s v="No"/>
    <s v="N/A"/>
    <s v="N/A"/>
    <x v="381"/>
    <s v="MEXICO CROSSINGS THROUGH PHARR TEXAS"/>
    <n v="41494"/>
    <s v="Truck"/>
    <m/>
    <m/>
    <n v="2024"/>
    <s v="N/A"/>
    <s v="I (import)"/>
    <m/>
  </r>
  <r>
    <s v="Watermelons"/>
    <x v="1"/>
    <s v="No"/>
    <s v="N/A"/>
    <s v="SEEDLESS"/>
    <x v="381"/>
    <s v="MEXICO CROSSINGS THROUGH PHARR TEXAS"/>
    <n v="494573"/>
    <s v="Truck"/>
    <m/>
    <m/>
    <n v="2024"/>
    <s v="N/A"/>
    <s v="I (import)"/>
    <m/>
  </r>
  <r>
    <s v="Watermelons"/>
    <x v="1"/>
    <s v="No"/>
    <s v="N/A"/>
    <s v="N/A"/>
    <x v="381"/>
    <s v="MEXICO CROSSINGS THROUGH PROGRESO TEXAS"/>
    <n v="1521637"/>
    <s v="Truck"/>
    <m/>
    <m/>
    <n v="2024"/>
    <s v="N/A"/>
    <s v="I (import)"/>
    <m/>
  </r>
  <r>
    <s v="Watermelons"/>
    <x v="1"/>
    <s v="No"/>
    <s v="N/A"/>
    <s v="SEEDLESS"/>
    <x v="381"/>
    <s v="MEXICO CROSSINGS THROUGH PROGRESO TEXAS"/>
    <n v="3294940"/>
    <s v="Truck"/>
    <m/>
    <m/>
    <n v="2024"/>
    <s v="N/A"/>
    <s v="I (import)"/>
    <m/>
  </r>
  <r>
    <s v="Watermelons"/>
    <x v="1"/>
    <s v="No"/>
    <s v="N/A"/>
    <s v="SEEDLESS"/>
    <x v="381"/>
    <s v="MEXICO CROSSINGS THROUGH RIO GRANDE CITY TEXAS"/>
    <n v="1541166"/>
    <s v="Truck"/>
    <m/>
    <m/>
    <n v="2024"/>
    <s v="N/A"/>
    <s v="I (import)"/>
    <m/>
  </r>
  <r>
    <s v="Watermelons"/>
    <x v="1"/>
    <s v="No"/>
    <s v="N/A"/>
    <s v="N/A"/>
    <x v="381"/>
    <s v="MEXICO CROSSINGS THROUGH SANTA TERESA NEW MEXICO"/>
    <n v="99792"/>
    <s v="Truck"/>
    <m/>
    <m/>
    <n v="2024"/>
    <s v="N/A"/>
    <s v="I (import)"/>
    <m/>
  </r>
  <r>
    <s v="Watermelons"/>
    <x v="8"/>
    <s v="No"/>
    <s v="24 inch bins"/>
    <s v="RED FLESH SEEDED TYPE"/>
    <x v="381"/>
    <s v="FLORIDA"/>
    <n v="89600"/>
    <s v="Truck"/>
    <n v="224"/>
    <m/>
    <n v="2025"/>
    <s v="N/A"/>
    <s v="D (domestic)"/>
    <m/>
  </r>
  <r>
    <s v="Watermelons"/>
    <x v="8"/>
    <s v="No"/>
    <s v="24 inch bins"/>
    <s v="RED FLESH SEEDLESS TYPE"/>
    <x v="381"/>
    <s v="FLORIDA"/>
    <n v="380800"/>
    <s v="Truck"/>
    <n v="952"/>
    <m/>
    <n v="2025"/>
    <s v="N/A"/>
    <s v="D (domestic)"/>
    <m/>
  </r>
  <r>
    <s v="Watermelons"/>
    <x v="1"/>
    <s v="No"/>
    <s v="N/A"/>
    <s v="N/A"/>
    <x v="382"/>
    <s v="MEXICO CROSSINGS THROUGH NOGALES ARIZONA"/>
    <n v="1009642"/>
    <s v="Truck"/>
    <m/>
    <m/>
    <n v="2024"/>
    <s v="N/A"/>
    <s v="I (import)"/>
    <m/>
  </r>
  <r>
    <s v="Watermelons"/>
    <x v="1"/>
    <s v="Yes"/>
    <s v="N/A"/>
    <s v="RED FLESH SEEDLESS MINIATURE"/>
    <x v="382"/>
    <s v="MEXICO CROSSINGS THROUGH NOGALES ARIZONA"/>
    <n v="55539"/>
    <s v="Truck"/>
    <m/>
    <m/>
    <n v="2024"/>
    <s v="N/A"/>
    <s v="I (import)"/>
    <m/>
  </r>
  <r>
    <s v="Watermelons"/>
    <x v="1"/>
    <s v="No"/>
    <s v="N/A"/>
    <s v="RED FLESH SEEDLESS MINIATURE"/>
    <x v="382"/>
    <s v="MEXICO CROSSINGS THROUGH NOGALES ARIZONA"/>
    <n v="500764"/>
    <s v="Truck"/>
    <m/>
    <m/>
    <n v="2024"/>
    <s v="N/A"/>
    <s v="I (import)"/>
    <m/>
  </r>
  <r>
    <s v="Watermelons"/>
    <x v="1"/>
    <s v="No"/>
    <s v="N/A"/>
    <s v="SEEDLESS"/>
    <x v="382"/>
    <s v="MEXICO CROSSINGS THROUGH NOGALES ARIZONA"/>
    <n v="2687384"/>
    <s v="Truck"/>
    <m/>
    <m/>
    <n v="2024"/>
    <s v="N/A"/>
    <s v="I (import)"/>
    <m/>
  </r>
  <r>
    <s v="Watermelons"/>
    <x v="1"/>
    <s v="No"/>
    <s v="N/A"/>
    <s v="N/A"/>
    <x v="382"/>
    <s v="MEXICO CROSSINGS THROUGH OTAY MESA CALIFORNIA"/>
    <n v="126307"/>
    <s v="Truck"/>
    <m/>
    <m/>
    <n v="2024"/>
    <s v="N/A"/>
    <s v="I (import)"/>
    <m/>
  </r>
  <r>
    <s v="Watermelons"/>
    <x v="1"/>
    <s v="No"/>
    <s v="N/A"/>
    <s v="SEEDLESS"/>
    <x v="382"/>
    <s v="MEXICO CROSSINGS THROUGH OTAY MESA CALIFORNIA"/>
    <n v="53295"/>
    <s v="Truck"/>
    <m/>
    <m/>
    <n v="2024"/>
    <s v="N/A"/>
    <s v="I (import)"/>
    <m/>
  </r>
  <r>
    <s v="Watermelons"/>
    <x v="1"/>
    <s v="No"/>
    <s v="N/A"/>
    <s v="N/A"/>
    <x v="382"/>
    <s v="MEXICO CROSSINGS THROUGH PHARR TEXAS"/>
    <n v="142203"/>
    <s v="Truck"/>
    <m/>
    <m/>
    <n v="2024"/>
    <s v="N/A"/>
    <s v="I (import)"/>
    <m/>
  </r>
  <r>
    <s v="Watermelons"/>
    <x v="1"/>
    <s v="No"/>
    <s v="N/A"/>
    <s v="SEEDLESS"/>
    <x v="382"/>
    <s v="MEXICO CROSSINGS THROUGH PHARR TEXAS"/>
    <n v="47362"/>
    <s v="Truck"/>
    <m/>
    <m/>
    <n v="2024"/>
    <s v="N/A"/>
    <s v="I (import)"/>
    <m/>
  </r>
  <r>
    <s v="Watermelons"/>
    <x v="1"/>
    <s v="No"/>
    <s v="N/A"/>
    <s v="N/A"/>
    <x v="382"/>
    <s v="MEXICO CROSSINGS THROUGH PROGRESO TEXAS"/>
    <n v="1876292"/>
    <s v="Truck"/>
    <m/>
    <m/>
    <n v="2024"/>
    <s v="N/A"/>
    <s v="I (import)"/>
    <m/>
  </r>
  <r>
    <s v="Watermelons"/>
    <x v="1"/>
    <s v="No"/>
    <s v="N/A"/>
    <s v="SEEDLESS"/>
    <x v="382"/>
    <s v="MEXICO CROSSINGS THROUGH PROGRESO TEXAS"/>
    <n v="74096"/>
    <s v="Truck"/>
    <m/>
    <m/>
    <n v="2024"/>
    <s v="N/A"/>
    <s v="I (import)"/>
    <m/>
  </r>
  <r>
    <s v="Watermelons"/>
    <x v="1"/>
    <s v="No"/>
    <s v="N/A"/>
    <s v="N/A"/>
    <x v="382"/>
    <s v="MEXICO CROSSINGS THROUGH SANTA TERESA NEW MEXICO"/>
    <n v="99792"/>
    <s v="Truck"/>
    <m/>
    <m/>
    <n v="2024"/>
    <s v="N/A"/>
    <s v="I (import)"/>
    <m/>
  </r>
  <r>
    <s v="Watermelons"/>
    <x v="7"/>
    <s v="No"/>
    <s v="N/A"/>
    <s v="SEEDLESS"/>
    <x v="382"/>
    <s v="IMPORTS THROUGH LOS ANGELES-LONG BEACH CALIFORNIA"/>
    <n v="26246"/>
    <s v="Boat"/>
    <m/>
    <m/>
    <n v="2024"/>
    <s v="N/A"/>
    <s v="I (import)"/>
    <m/>
  </r>
  <r>
    <s v="Watermelons"/>
    <x v="1"/>
    <s v="No"/>
    <s v="N/A"/>
    <s v="SEEDLESS"/>
    <x v="382"/>
    <s v="IMPORTS THROUGH PANAMA CITY FLORIDA"/>
    <n v="542920"/>
    <s v="Boat"/>
    <m/>
    <m/>
    <n v="2024"/>
    <s v="N/A"/>
    <s v="I (import)"/>
    <m/>
  </r>
  <r>
    <s v="Watermelons"/>
    <x v="3"/>
    <s v="No"/>
    <s v="N/A"/>
    <s v="SEEDLESS"/>
    <x v="382"/>
    <s v="IMPORTS THROUGH PHILADELPHIA-CAMDEN PENNSYLVANIA-NEW JERSEY"/>
    <n v="76032"/>
    <s v="Boat"/>
    <m/>
    <m/>
    <n v="2024"/>
    <s v="N/A"/>
    <s v="I (import)"/>
    <m/>
  </r>
  <r>
    <s v="Watermelons"/>
    <x v="3"/>
    <s v="No"/>
    <s v="N/A"/>
    <s v="N/A"/>
    <x v="382"/>
    <s v="IMPORTS THROUGH PORT CANAVERAL FLORIDA"/>
    <n v="111197"/>
    <s v="Boat"/>
    <m/>
    <m/>
    <n v="2024"/>
    <s v="N/A"/>
    <s v="I (import)"/>
    <m/>
  </r>
  <r>
    <s v="Watermelons"/>
    <x v="3"/>
    <s v="No"/>
    <s v="N/A"/>
    <s v="SEEDLESS"/>
    <x v="382"/>
    <s v="IMPORTS THROUGH PORT CANAVERAL FLORIDA"/>
    <n v="79200"/>
    <s v="Boat"/>
    <m/>
    <m/>
    <n v="2024"/>
    <s v="N/A"/>
    <s v="I (import)"/>
    <m/>
  </r>
  <r>
    <s v="Watermelons"/>
    <x v="0"/>
    <s v="No"/>
    <s v="N/A"/>
    <s v="N/A"/>
    <x v="382"/>
    <s v="IMPORTS THROUGH SAN JUAN PUERTO RICO"/>
    <n v="49927"/>
    <s v="Boat"/>
    <m/>
    <m/>
    <n v="2024"/>
    <s v="N/A"/>
    <s v="I (import)"/>
    <m/>
  </r>
  <r>
    <s v="Watermelons"/>
    <x v="3"/>
    <s v="No"/>
    <s v="N/A"/>
    <s v="N/A"/>
    <x v="382"/>
    <s v="IMPORTS THROUGH SOUTH FLORIDA/TAMPA"/>
    <n v="251810"/>
    <s v="Boat"/>
    <m/>
    <m/>
    <n v="2024"/>
    <s v="N/A"/>
    <s v="I (import)"/>
    <m/>
  </r>
  <r>
    <s v="Watermelons"/>
    <x v="3"/>
    <s v="No"/>
    <s v="N/A"/>
    <s v="SEEDLESS"/>
    <x v="382"/>
    <s v="IMPORTS THROUGH SOUTH FLORIDA/TAMPA"/>
    <n v="1936000"/>
    <s v="Boat"/>
    <m/>
    <m/>
    <n v="2024"/>
    <s v="N/A"/>
    <s v="I (import)"/>
    <m/>
  </r>
  <r>
    <s v="Watermelons"/>
    <x v="1"/>
    <s v="No"/>
    <s v="N/A"/>
    <s v="SEEDLESS"/>
    <x v="382"/>
    <s v="IMPORTS THROUGH SOUTH FLORIDA/TAMPA"/>
    <n v="165000"/>
    <s v="Boat"/>
    <m/>
    <m/>
    <n v="2024"/>
    <s v="N/A"/>
    <s v="I (import)"/>
    <m/>
  </r>
  <r>
    <s v="Watermelons"/>
    <x v="3"/>
    <s v="No"/>
    <s v="N/A"/>
    <s v="SEEDLESS"/>
    <x v="382"/>
    <s v="IMPORTS THROUGH WILMINGTON DELAWARE"/>
    <n v="572000"/>
    <s v="Boat"/>
    <m/>
    <m/>
    <n v="2024"/>
    <s v="N/A"/>
    <s v="I (import)"/>
    <m/>
  </r>
  <r>
    <s v="Watermelons"/>
    <x v="7"/>
    <s v="No"/>
    <s v="N/A"/>
    <s v="SEEDLESS"/>
    <x v="382"/>
    <s v="IMPORTS THROUGH TAMPA AIRPORT FLORIDA"/>
    <n v="90409"/>
    <s v="Boat"/>
    <m/>
    <m/>
    <n v="2024"/>
    <s v="N/A"/>
    <s v="I (import)"/>
    <m/>
  </r>
  <r>
    <s v="Watermelons"/>
    <x v="8"/>
    <s v="No"/>
    <s v="24 inch bins"/>
    <s v="RED FLESH SEEDED TYPE"/>
    <x v="382"/>
    <s v="FLORIDA"/>
    <n v="89600"/>
    <s v="Truck"/>
    <n v="224"/>
    <m/>
    <n v="2025"/>
    <s v="N/A"/>
    <s v="D (domestic)"/>
    <m/>
  </r>
  <r>
    <s v="Watermelons"/>
    <x v="8"/>
    <s v="No"/>
    <s v="24 inch bins"/>
    <s v="RED FLESH SEEDLESS TYPE"/>
    <x v="382"/>
    <s v="FLORIDA"/>
    <n v="403200"/>
    <s v="Truck"/>
    <n v="1008"/>
    <m/>
    <n v="2025"/>
    <s v="N/A"/>
    <s v="D (domestic)"/>
    <m/>
  </r>
  <r>
    <s v="Watermelons"/>
    <x v="1"/>
    <s v="No"/>
    <s v="N/A"/>
    <s v="N/A"/>
    <x v="383"/>
    <s v="MEXICO CROSSINGS THROUGH NOGALES ARIZONA"/>
    <n v="718210"/>
    <s v="Truck"/>
    <m/>
    <m/>
    <n v="2024"/>
    <s v="N/A"/>
    <s v="I (import)"/>
    <m/>
  </r>
  <r>
    <s v="Watermelons"/>
    <x v="1"/>
    <s v="Yes"/>
    <s v="N/A"/>
    <s v="RED FLESH SEEDLESS MINIATURE"/>
    <x v="383"/>
    <s v="MEXICO CROSSINGS THROUGH NOGALES ARIZONA"/>
    <n v="43721"/>
    <s v="Truck"/>
    <m/>
    <m/>
    <n v="2024"/>
    <s v="N/A"/>
    <s v="I (import)"/>
    <m/>
  </r>
  <r>
    <s v="Watermelons"/>
    <x v="1"/>
    <s v="No"/>
    <s v="N/A"/>
    <s v="RED FLESH SEEDLESS MINIATURE"/>
    <x v="383"/>
    <s v="MEXICO CROSSINGS THROUGH NOGALES ARIZONA"/>
    <n v="454232"/>
    <s v="Truck"/>
    <m/>
    <m/>
    <n v="2024"/>
    <s v="N/A"/>
    <s v="I (import)"/>
    <m/>
  </r>
  <r>
    <s v="Watermelons"/>
    <x v="1"/>
    <s v="No"/>
    <s v="N/A"/>
    <s v="SEEDLESS"/>
    <x v="383"/>
    <s v="MEXICO CROSSINGS THROUGH NOGALES ARIZONA"/>
    <n v="2033990"/>
    <s v="Truck"/>
    <m/>
    <m/>
    <n v="2024"/>
    <s v="N/A"/>
    <s v="I (import)"/>
    <m/>
  </r>
  <r>
    <s v="Watermelons"/>
    <x v="1"/>
    <s v="No"/>
    <s v="N/A"/>
    <s v="SEEDLESS"/>
    <x v="383"/>
    <s v="MEXICO CROSSINGS THROUGH OTAY MESA CALIFORNIA"/>
    <n v="51110"/>
    <s v="Truck"/>
    <m/>
    <m/>
    <n v="2024"/>
    <s v="N/A"/>
    <s v="I (import)"/>
    <m/>
  </r>
  <r>
    <s v="Watermelons"/>
    <x v="3"/>
    <s v="No"/>
    <s v="N/A"/>
    <s v="RED FLESH SEEDLESS MINIATURE"/>
    <x v="383"/>
    <s v="MEXICO CROSSINGS THROUGH PHARR TEXAS"/>
    <n v="47135"/>
    <s v="Truck"/>
    <m/>
    <m/>
    <n v="2024"/>
    <s v="N/A"/>
    <s v="I (import)"/>
    <m/>
  </r>
  <r>
    <s v="Watermelons"/>
    <x v="1"/>
    <s v="No"/>
    <s v="N/A"/>
    <s v="SEEDLESS"/>
    <x v="383"/>
    <s v="MEXICO CROSSINGS THROUGH PHARR TEXAS"/>
    <n v="318294"/>
    <s v="Truck"/>
    <m/>
    <m/>
    <n v="2024"/>
    <s v="N/A"/>
    <s v="I (import)"/>
    <m/>
  </r>
  <r>
    <s v="Watermelons"/>
    <x v="1"/>
    <s v="No"/>
    <s v="N/A"/>
    <s v="N/A"/>
    <x v="383"/>
    <s v="MEXICO CROSSINGS THROUGH PROGRESO TEXAS"/>
    <n v="1037001"/>
    <s v="Truck"/>
    <m/>
    <m/>
    <n v="2024"/>
    <s v="N/A"/>
    <s v="I (import)"/>
    <m/>
  </r>
  <r>
    <s v="Watermelons"/>
    <x v="1"/>
    <s v="No"/>
    <s v="N/A"/>
    <s v="N/A"/>
    <x v="383"/>
    <s v="MEXICO CROSSINGS THROUGH SANTA TERESA NEW MEXICO"/>
    <n v="99792"/>
    <s v="Truck"/>
    <m/>
    <m/>
    <n v="2024"/>
    <s v="N/A"/>
    <s v="I (import)"/>
    <m/>
  </r>
  <r>
    <s v="Watermelons"/>
    <x v="3"/>
    <s v="No"/>
    <s v="N/A"/>
    <s v="RED FLESH SEEDLESS MINIATURE"/>
    <x v="383"/>
    <s v="IMPORTS THROUGH LOS ANGELES-LONG BEACH CALIFORNIA"/>
    <n v="143000"/>
    <s v="Boat"/>
    <m/>
    <m/>
    <n v="2024"/>
    <s v="N/A"/>
    <s v="I (import)"/>
    <m/>
  </r>
  <r>
    <s v="Watermelons"/>
    <x v="3"/>
    <s v="No"/>
    <s v="N/A"/>
    <s v="SEEDLESS"/>
    <x v="383"/>
    <s v="IMPORTS THROUGH LOS ANGELES-LONG BEACH CALIFORNIA"/>
    <n v="220000"/>
    <s v="Boat"/>
    <m/>
    <m/>
    <n v="2024"/>
    <s v="N/A"/>
    <s v="I (import)"/>
    <m/>
  </r>
  <r>
    <s v="Watermelons"/>
    <x v="7"/>
    <s v="No"/>
    <s v="N/A"/>
    <s v="SEEDLESS"/>
    <x v="383"/>
    <s v="IMPORTS THROUGH LOS ANGELES-LONG BEACH CALIFORNIA"/>
    <n v="123592"/>
    <s v="Boat"/>
    <m/>
    <m/>
    <n v="2024"/>
    <s v="N/A"/>
    <s v="I (import)"/>
    <m/>
  </r>
  <r>
    <s v="Watermelons"/>
    <x v="3"/>
    <s v="No"/>
    <s v="N/A"/>
    <s v="N/A"/>
    <x v="383"/>
    <s v="IMPORTS THROUGH PHILADELPHIA-CAMDEN PENNSYLVANIA-NEW JERSEY"/>
    <n v="229264"/>
    <s v="Boat"/>
    <m/>
    <m/>
    <n v="2024"/>
    <s v="N/A"/>
    <s v="I (import)"/>
    <m/>
  </r>
  <r>
    <s v="Watermelons"/>
    <x v="3"/>
    <s v="No"/>
    <s v="N/A"/>
    <s v="RED FLESH SEEDLESS MINIATURE"/>
    <x v="383"/>
    <s v="IMPORTS THROUGH PORT CANAVERAL FLORIDA"/>
    <n v="1953600"/>
    <s v="Boat"/>
    <m/>
    <m/>
    <n v="2024"/>
    <s v="N/A"/>
    <s v="I (import)"/>
    <m/>
  </r>
  <r>
    <s v="Watermelons"/>
    <x v="3"/>
    <s v="No"/>
    <s v="N/A"/>
    <s v="SEEDLESS"/>
    <x v="383"/>
    <s v="IMPORTS THROUGH PORT CANAVERAL FLORIDA"/>
    <n v="1612160"/>
    <s v="Boat"/>
    <m/>
    <m/>
    <n v="2024"/>
    <s v="N/A"/>
    <s v="I (import)"/>
    <m/>
  </r>
  <r>
    <s v="Watermelons"/>
    <x v="6"/>
    <s v="No"/>
    <s v="N/A"/>
    <s v="N/A"/>
    <x v="383"/>
    <s v="IMPORTS THROUGH PORT CANAVERAL FLORIDA"/>
    <n v="158822"/>
    <s v="Boat"/>
    <m/>
    <m/>
    <n v="2024"/>
    <s v="N/A"/>
    <s v="I (import)"/>
    <m/>
  </r>
  <r>
    <s v="Watermelons"/>
    <x v="7"/>
    <s v="No"/>
    <s v="N/A"/>
    <s v="SEEDLESS"/>
    <x v="383"/>
    <s v="IMPORTS THROUGH SOUTH FLORIDA/TAMPA"/>
    <n v="86724"/>
    <s v="Boat"/>
    <m/>
    <m/>
    <n v="2024"/>
    <s v="N/A"/>
    <s v="I (import)"/>
    <m/>
  </r>
  <r>
    <s v="Watermelons"/>
    <x v="8"/>
    <s v="No"/>
    <s v="24 inch bins"/>
    <s v="RED FLESH SEEDED TYPE"/>
    <x v="383"/>
    <s v="FLORIDA"/>
    <n v="67200"/>
    <s v="Truck"/>
    <n v="168"/>
    <m/>
    <n v="2025"/>
    <s v="N/A"/>
    <s v="D (domestic)"/>
    <m/>
  </r>
  <r>
    <s v="Watermelons"/>
    <x v="8"/>
    <s v="No"/>
    <s v="24 inch bins"/>
    <s v="RED FLESH SEEDLESS TYPE"/>
    <x v="383"/>
    <s v="FLORIDA"/>
    <n v="492800"/>
    <s v="Truck"/>
    <n v="1232"/>
    <m/>
    <n v="2025"/>
    <s v="N/A"/>
    <s v="D (domestic)"/>
    <m/>
  </r>
  <r>
    <s v="Watermelons"/>
    <x v="8"/>
    <s v="No"/>
    <s v="24 inch bins"/>
    <s v="RED FLESH SEEDED TYPE"/>
    <x v="384"/>
    <s v="FLORIDA"/>
    <n v="90400"/>
    <s v="Truck"/>
    <n v="226"/>
    <m/>
    <n v="2025"/>
    <s v="N/A"/>
    <s v="D (domestic)"/>
    <m/>
  </r>
  <r>
    <s v="Watermelons"/>
    <x v="8"/>
    <s v="No"/>
    <s v="24 inch bins"/>
    <s v="RED FLESH SEEDLESS TYPE"/>
    <x v="384"/>
    <s v="FLORIDA"/>
    <n v="403200"/>
    <s v="Truck"/>
    <n v="1008"/>
    <m/>
    <n v="2025"/>
    <s v="N/A"/>
    <s v="D (domestic)"/>
    <m/>
  </r>
  <r>
    <s v="Watermelons"/>
    <x v="8"/>
    <s v="No"/>
    <s v="24 inch bins"/>
    <s v="RED FLESH SEEDLESS TYPE"/>
    <x v="384"/>
    <s v="FLORIDA"/>
    <n v="673264"/>
    <s v="Truck"/>
    <m/>
    <m/>
    <n v="2025"/>
    <s v="N/A"/>
    <s v="D (domestic)"/>
    <s v="week ending amount"/>
  </r>
  <r>
    <s v="Watermelons"/>
    <x v="8"/>
    <s v="No"/>
    <s v="24 inch bins"/>
    <s v="RED FLESH SEEDED TYPE"/>
    <x v="384"/>
    <s v="FLORIDA"/>
    <n v="107776"/>
    <s v="Truck"/>
    <m/>
    <m/>
    <n v="2025"/>
    <s v="N/A"/>
    <s v="D (domestic)"/>
    <s v="week ending amount"/>
  </r>
  <r>
    <s v="Watermelons"/>
    <x v="8"/>
    <s v="No"/>
    <s v="24 inch bins"/>
    <s v="RED FLESH SEEDED TYPE"/>
    <x v="385"/>
    <s v="FLORIDA"/>
    <n v="67200"/>
    <s v="Truck"/>
    <n v="168"/>
    <m/>
    <n v="2025"/>
    <s v="N/A"/>
    <s v="D (domestic)"/>
    <m/>
  </r>
  <r>
    <s v="Watermelons"/>
    <x v="8"/>
    <s v="No"/>
    <s v="24 inch bins"/>
    <s v="RED FLESH SEEDLESS TYPE"/>
    <x v="385"/>
    <s v="FLORIDA"/>
    <n v="403200"/>
    <s v="Truck"/>
    <n v="1008"/>
    <m/>
    <n v="2025"/>
    <s v="N/A"/>
    <s v="D (domestic)"/>
    <m/>
  </r>
  <r>
    <s v="Watermelons"/>
    <x v="1"/>
    <s v="No"/>
    <s v="N/A"/>
    <s v="N/A"/>
    <x v="386"/>
    <s v="MEXICO CROSSINGS THROUGH NOGALES ARIZONA"/>
    <n v="1857350"/>
    <s v="Truck"/>
    <m/>
    <m/>
    <n v="2024"/>
    <s v="N/A"/>
    <s v="I (import)"/>
    <m/>
  </r>
  <r>
    <s v="Watermelons"/>
    <x v="1"/>
    <s v="No"/>
    <s v="N/A"/>
    <s v="RED FLESH SEEDLESS MINIATURE"/>
    <x v="386"/>
    <s v="MEXICO CROSSINGS THROUGH NOGALES ARIZONA"/>
    <n v="887075"/>
    <s v="Truck"/>
    <m/>
    <m/>
    <n v="2024"/>
    <s v="N/A"/>
    <s v="I (import)"/>
    <m/>
  </r>
  <r>
    <s v="Watermelons"/>
    <x v="1"/>
    <s v="No"/>
    <s v="N/A"/>
    <s v="SEEDLESS"/>
    <x v="386"/>
    <s v="MEXICO CROSSINGS THROUGH NOGALES ARIZONA"/>
    <n v="2755245"/>
    <s v="Truck"/>
    <m/>
    <m/>
    <n v="2024"/>
    <s v="N/A"/>
    <s v="I (import)"/>
    <m/>
  </r>
  <r>
    <s v="Watermelons"/>
    <x v="1"/>
    <s v="No"/>
    <s v="N/A"/>
    <s v="N/A"/>
    <x v="386"/>
    <s v="MEXICO CROSSINGS THROUGH OTAY MESA CALIFORNIA"/>
    <n v="50266"/>
    <s v="Truck"/>
    <m/>
    <m/>
    <n v="2024"/>
    <s v="N/A"/>
    <s v="I (import)"/>
    <m/>
  </r>
  <r>
    <s v="Watermelons"/>
    <x v="3"/>
    <s v="No"/>
    <s v="N/A"/>
    <s v="RED FLESH SEEDLESS MINIATURE"/>
    <x v="386"/>
    <s v="MEXICO CROSSINGS THROUGH PHARR TEXAS"/>
    <n v="141394"/>
    <s v="Truck"/>
    <m/>
    <m/>
    <n v="2024"/>
    <s v="N/A"/>
    <s v="I (import)"/>
    <m/>
  </r>
  <r>
    <s v="Watermelons"/>
    <x v="1"/>
    <s v="No"/>
    <s v="N/A"/>
    <s v="SEEDLESS"/>
    <x v="386"/>
    <s v="MEXICO CROSSINGS THROUGH PHARR TEXAS"/>
    <n v="912540"/>
    <s v="Truck"/>
    <m/>
    <m/>
    <n v="2024"/>
    <s v="N/A"/>
    <s v="I (import)"/>
    <m/>
  </r>
  <r>
    <s v="Watermelons"/>
    <x v="1"/>
    <s v="No"/>
    <s v="N/A"/>
    <s v="N/A"/>
    <x v="386"/>
    <s v="MEXICO CROSSINGS THROUGH PROGRESO TEXAS"/>
    <n v="505010"/>
    <s v="Truck"/>
    <m/>
    <m/>
    <n v="2024"/>
    <s v="N/A"/>
    <s v="I (import)"/>
    <m/>
  </r>
  <r>
    <s v="Watermelons"/>
    <x v="1"/>
    <s v="No"/>
    <s v="N/A"/>
    <s v="SEEDLESS"/>
    <x v="386"/>
    <s v="MEXICO CROSSINGS THROUGH PROGRESO TEXAS"/>
    <n v="2118281"/>
    <s v="Truck"/>
    <m/>
    <m/>
    <n v="2024"/>
    <s v="N/A"/>
    <s v="I (import)"/>
    <m/>
  </r>
  <r>
    <s v="Watermelons"/>
    <x v="1"/>
    <s v="No"/>
    <s v="N/A"/>
    <s v="SEEDLESS"/>
    <x v="386"/>
    <s v="MEXICO CROSSINGS THROUGH RIO GRANDE CITY TEXAS"/>
    <n v="1193852"/>
    <s v="Truck"/>
    <m/>
    <m/>
    <n v="2024"/>
    <s v="N/A"/>
    <s v="I (import)"/>
    <m/>
  </r>
  <r>
    <s v="Watermelons"/>
    <x v="1"/>
    <s v="No"/>
    <s v="N/A"/>
    <s v="N/A"/>
    <x v="386"/>
    <s v="MEXICO CROSSINGS THROUGH SANTA TERESA NEW MEXICO"/>
    <n v="49896"/>
    <s v="Truck"/>
    <m/>
    <m/>
    <n v="2024"/>
    <s v="N/A"/>
    <s v="I (import)"/>
    <m/>
  </r>
  <r>
    <s v="Watermelons"/>
    <x v="3"/>
    <s v="No"/>
    <s v="N/A"/>
    <s v="SEEDLESS"/>
    <x v="386"/>
    <s v="IMPORTS THROUGH HOUSTON TEXAS"/>
    <n v="42900"/>
    <s v="Boat"/>
    <m/>
    <m/>
    <n v="2024"/>
    <s v="N/A"/>
    <s v="I (import)"/>
    <m/>
  </r>
  <r>
    <s v="Watermelons"/>
    <x v="1"/>
    <s v="No"/>
    <s v="N/A"/>
    <s v="SEEDLESS"/>
    <x v="386"/>
    <s v="IMPORTS THROUGH PANAMA CITY FLORIDA"/>
    <n v="123145"/>
    <s v="Boat"/>
    <m/>
    <m/>
    <n v="2024"/>
    <s v="N/A"/>
    <s v="I (import)"/>
    <m/>
  </r>
  <r>
    <s v="Watermelons"/>
    <x v="3"/>
    <s v="No"/>
    <s v="N/A"/>
    <s v="N/A"/>
    <x v="386"/>
    <s v="IMPORTS THROUGH PHILADELPHIA-CAMDEN PENNSYLVANIA-NEW JERSEY"/>
    <n v="186971"/>
    <s v="Boat"/>
    <m/>
    <m/>
    <n v="2024"/>
    <s v="N/A"/>
    <s v="I (import)"/>
    <m/>
  </r>
  <r>
    <s v="Watermelons"/>
    <x v="3"/>
    <s v="No"/>
    <s v="N/A"/>
    <s v="N/A"/>
    <x v="386"/>
    <s v="IMPORTS THROUGH PORT CANAVERAL FLORIDA"/>
    <n v="238795"/>
    <s v="Boat"/>
    <m/>
    <m/>
    <n v="2024"/>
    <s v="N/A"/>
    <s v="I (import)"/>
    <m/>
  </r>
  <r>
    <s v="Watermelons"/>
    <x v="3"/>
    <s v="No"/>
    <s v="N/A"/>
    <s v="SEEDLESS"/>
    <x v="386"/>
    <s v="IMPORTS THROUGH PORT CANAVERAL FLORIDA"/>
    <n v="158400"/>
    <s v="Boat"/>
    <m/>
    <m/>
    <n v="2024"/>
    <s v="N/A"/>
    <s v="I (import)"/>
    <m/>
  </r>
  <r>
    <s v="Watermelons"/>
    <x v="3"/>
    <s v="No"/>
    <s v="N/A"/>
    <s v="N/A"/>
    <x v="386"/>
    <s v="IMPORTS THROUGH SOUTH FLORIDA/TAMPA"/>
    <n v="198288"/>
    <s v="Boat"/>
    <m/>
    <m/>
    <n v="2024"/>
    <s v="N/A"/>
    <s v="I (import)"/>
    <m/>
  </r>
  <r>
    <s v="Watermelons"/>
    <x v="3"/>
    <s v="No"/>
    <s v="N/A"/>
    <s v="SEEDLESS"/>
    <x v="386"/>
    <s v="IMPORTS THROUGH SOUTH FLORIDA/TAMPA"/>
    <n v="2066900"/>
    <s v="Boat"/>
    <m/>
    <m/>
    <n v="2024"/>
    <s v="N/A"/>
    <s v="I (import)"/>
    <m/>
  </r>
  <r>
    <s v="Watermelons"/>
    <x v="4"/>
    <s v="No"/>
    <s v="N/A"/>
    <s v="SEEDLESS"/>
    <x v="386"/>
    <s v="IMPORTS THROUGH TAMPA AIRPORT FLORIDA"/>
    <n v="5749"/>
    <s v="Boat"/>
    <m/>
    <m/>
    <n v="2024"/>
    <s v="N/A"/>
    <s v="I (import)"/>
    <m/>
  </r>
  <r>
    <s v="Watermelons"/>
    <x v="8"/>
    <s v="No"/>
    <s v="24 inch bins"/>
    <s v="RED FLESH SEEDED TYPE"/>
    <x v="386"/>
    <s v="FLORIDA"/>
    <n v="90400"/>
    <s v="Truck"/>
    <n v="226"/>
    <m/>
    <n v="2025"/>
    <s v="N/A"/>
    <s v="D (domestic)"/>
    <m/>
  </r>
  <r>
    <s v="Watermelons"/>
    <x v="8"/>
    <s v="No"/>
    <s v="24 inch bins"/>
    <s v="RED FLESH SEEDLESS TYPE"/>
    <x v="386"/>
    <s v="FLORIDA"/>
    <n v="560000"/>
    <s v="Truck"/>
    <n v="1400"/>
    <m/>
    <n v="2025"/>
    <s v="N/A"/>
    <s v="D (domestic)"/>
    <m/>
  </r>
  <r>
    <s v="Watermelons"/>
    <x v="1"/>
    <s v="No"/>
    <s v="N/A"/>
    <s v="N/A"/>
    <x v="387"/>
    <s v="MEXICO CROSSINGS THROUGH NOGALES ARIZONA"/>
    <n v="6624642"/>
    <s v="Truck"/>
    <m/>
    <m/>
    <n v="2024"/>
    <s v="N/A"/>
    <s v="I (import)"/>
    <m/>
  </r>
  <r>
    <s v="Watermelons"/>
    <x v="1"/>
    <s v="Yes"/>
    <s v="N/A"/>
    <s v="RED FLESH SEEDLESS MINIATURE"/>
    <x v="387"/>
    <s v="MEXICO CROSSINGS THROUGH NOGALES ARIZONA"/>
    <n v="51051"/>
    <s v="Truck"/>
    <m/>
    <m/>
    <n v="2024"/>
    <s v="N/A"/>
    <s v="I (import)"/>
    <m/>
  </r>
  <r>
    <s v="Watermelons"/>
    <x v="1"/>
    <s v="No"/>
    <s v="N/A"/>
    <s v="RED FLESH SEEDLESS MINIATURE"/>
    <x v="387"/>
    <s v="MEXICO CROSSINGS THROUGH NOGALES ARIZONA"/>
    <n v="1747850"/>
    <s v="Truck"/>
    <m/>
    <m/>
    <n v="2024"/>
    <s v="N/A"/>
    <s v="I (import)"/>
    <m/>
  </r>
  <r>
    <s v="Watermelons"/>
    <x v="1"/>
    <s v="No"/>
    <s v="N/A"/>
    <s v="SEEDLESS"/>
    <x v="387"/>
    <s v="MEXICO CROSSINGS THROUGH NOGALES ARIZONA"/>
    <n v="7203425"/>
    <s v="Truck"/>
    <m/>
    <m/>
    <n v="2024"/>
    <s v="N/A"/>
    <s v="I (import)"/>
    <m/>
  </r>
  <r>
    <s v="Watermelons"/>
    <x v="1"/>
    <s v="No"/>
    <s v="N/A"/>
    <s v="N/A"/>
    <x v="387"/>
    <s v="MEXICO CROSSINGS THROUGH OTAY MESA CALIFORNIA"/>
    <n v="33517"/>
    <s v="Truck"/>
    <m/>
    <m/>
    <n v="2024"/>
    <s v="N/A"/>
    <s v="I (import)"/>
    <m/>
  </r>
  <r>
    <s v="Watermelons"/>
    <x v="1"/>
    <s v="No"/>
    <s v="N/A"/>
    <s v="SEEDLESS"/>
    <x v="387"/>
    <s v="MEXICO CROSSINGS THROUGH OTAY MESA CALIFORNIA"/>
    <n v="146575"/>
    <s v="Truck"/>
    <m/>
    <m/>
    <n v="2024"/>
    <s v="N/A"/>
    <s v="I (import)"/>
    <m/>
  </r>
  <r>
    <s v="Watermelons"/>
    <x v="1"/>
    <s v="No"/>
    <s v="N/A"/>
    <s v="SEEDLESS"/>
    <x v="387"/>
    <s v="MEXICO CROSSINGS THROUGH PHARR TEXAS"/>
    <n v="830808"/>
    <s v="Truck"/>
    <m/>
    <m/>
    <n v="2024"/>
    <s v="N/A"/>
    <s v="I (import)"/>
    <m/>
  </r>
  <r>
    <s v="Watermelons"/>
    <x v="1"/>
    <s v="No"/>
    <s v="N/A"/>
    <s v="N/A"/>
    <x v="387"/>
    <s v="MEXICO CROSSINGS THROUGH PROGRESO TEXAS"/>
    <n v="5165805"/>
    <s v="Truck"/>
    <m/>
    <m/>
    <n v="2024"/>
    <s v="N/A"/>
    <s v="I (import)"/>
    <m/>
  </r>
  <r>
    <s v="Watermelons"/>
    <x v="1"/>
    <s v="No"/>
    <s v="N/A"/>
    <s v="SEEDLESS"/>
    <x v="387"/>
    <s v="MEXICO CROSSINGS THROUGH PROGRESO TEXAS"/>
    <n v="914353"/>
    <s v="Truck"/>
    <m/>
    <m/>
    <n v="2024"/>
    <s v="N/A"/>
    <s v="I (import)"/>
    <m/>
  </r>
  <r>
    <s v="Watermelons"/>
    <x v="1"/>
    <s v="No"/>
    <s v="N/A"/>
    <s v="N/A"/>
    <x v="387"/>
    <s v="MEXICO CROSSINGS THROUGH RIO GRANDE CITY TEXAS"/>
    <n v="346918"/>
    <s v="Truck"/>
    <m/>
    <m/>
    <n v="2024"/>
    <s v="N/A"/>
    <s v="I (import)"/>
    <m/>
  </r>
  <r>
    <s v="Watermelons"/>
    <x v="1"/>
    <s v="No"/>
    <s v="N/A"/>
    <s v="SEEDLESS"/>
    <x v="387"/>
    <s v="MEXICO CROSSINGS THROUGH RIO GRANDE CITY TEXAS"/>
    <n v="573760"/>
    <s v="Truck"/>
    <m/>
    <m/>
    <n v="2024"/>
    <s v="N/A"/>
    <s v="I (import)"/>
    <m/>
  </r>
  <r>
    <s v="Watermelons"/>
    <x v="1"/>
    <s v="No"/>
    <s v="N/A"/>
    <s v="N/A"/>
    <x v="387"/>
    <s v="MEXICO CROSSINGS THROUGH SANTA TERESA NEW MEXICO"/>
    <n v="49896"/>
    <s v="Truck"/>
    <m/>
    <m/>
    <n v="2024"/>
    <s v="N/A"/>
    <s v="I (import)"/>
    <m/>
  </r>
  <r>
    <s v="Watermelons"/>
    <x v="3"/>
    <s v="No"/>
    <s v="N/A"/>
    <s v="RED FLESH SEEDLESS MINIATURE"/>
    <x v="387"/>
    <s v="IMPORTS THROUGH FREEPORT TEXAS"/>
    <n v="107250"/>
    <s v="Boat"/>
    <m/>
    <m/>
    <n v="2024"/>
    <s v="N/A"/>
    <s v="I (import)"/>
    <m/>
  </r>
  <r>
    <s v="Watermelons"/>
    <x v="3"/>
    <s v="No"/>
    <s v="N/A"/>
    <s v="SEEDLESS"/>
    <x v="387"/>
    <s v="IMPORTS THROUGH LOS ANGELES-LONG BEACH CALIFORNIA"/>
    <n v="184800"/>
    <s v="Boat"/>
    <m/>
    <m/>
    <n v="2024"/>
    <s v="N/A"/>
    <s v="I (import)"/>
    <m/>
  </r>
  <r>
    <s v="Watermelons"/>
    <x v="7"/>
    <s v="No"/>
    <s v="N/A"/>
    <s v="SEEDLESS"/>
    <x v="387"/>
    <s v="IMPORTS THROUGH LOS ANGELES-LONG BEACH CALIFORNIA"/>
    <n v="87166"/>
    <s v="Boat"/>
    <m/>
    <m/>
    <n v="2024"/>
    <s v="N/A"/>
    <s v="I (import)"/>
    <m/>
  </r>
  <r>
    <s v="Watermelons"/>
    <x v="3"/>
    <s v="No"/>
    <s v="N/A"/>
    <s v="SEEDLESS"/>
    <x v="387"/>
    <s v="IMPORTS THROUGH PORT CANAVERAL FLORIDA"/>
    <n v="450142"/>
    <s v="Boat"/>
    <m/>
    <m/>
    <n v="2024"/>
    <s v="N/A"/>
    <s v="I (import)"/>
    <m/>
  </r>
  <r>
    <s v="Watermelons"/>
    <x v="4"/>
    <s v="No"/>
    <s v="N/A"/>
    <s v="RED FLESH SEEDLESS MINIATURE"/>
    <x v="387"/>
    <s v="IMPORTS THROUGH PORT CANAVERAL FLORIDA"/>
    <n v="250250"/>
    <s v="Boat"/>
    <m/>
    <m/>
    <n v="2024"/>
    <s v="N/A"/>
    <s v="I (import)"/>
    <m/>
  </r>
  <r>
    <s v="Watermelons"/>
    <x v="4"/>
    <s v="No"/>
    <s v="N/A"/>
    <s v="SEEDLESS"/>
    <x v="387"/>
    <s v="IMPORTS THROUGH PORT CANAVERAL FLORIDA"/>
    <n v="1394250"/>
    <s v="Boat"/>
    <m/>
    <m/>
    <n v="2024"/>
    <s v="N/A"/>
    <s v="I (import)"/>
    <m/>
  </r>
  <r>
    <s v="Watermelons"/>
    <x v="3"/>
    <s v="No"/>
    <s v="N/A"/>
    <s v="N/A"/>
    <x v="387"/>
    <s v="IMPORTS THROUGH SOUTH FLORIDA/TAMPA"/>
    <n v="557249"/>
    <s v="Boat"/>
    <m/>
    <m/>
    <n v="2024"/>
    <s v="N/A"/>
    <s v="I (import)"/>
    <m/>
  </r>
  <r>
    <s v="Watermelons"/>
    <x v="3"/>
    <s v="No"/>
    <s v="N/A"/>
    <s v="SEEDLESS"/>
    <x v="387"/>
    <s v="IMPORTS THROUGH SOUTH FLORIDA/TAMPA"/>
    <n v="7762"/>
    <s v="Boat"/>
    <m/>
    <m/>
    <n v="2024"/>
    <s v="N/A"/>
    <s v="I (import)"/>
    <m/>
  </r>
  <r>
    <s v="Watermelons"/>
    <x v="4"/>
    <s v="No"/>
    <s v="N/A"/>
    <s v="SEEDLESS"/>
    <x v="387"/>
    <s v="IMPORTS THROUGH SOUTH FLORIDA/TAMPA"/>
    <n v="85160"/>
    <s v="Boat"/>
    <m/>
    <m/>
    <n v="2024"/>
    <s v="N/A"/>
    <s v="I (import)"/>
    <m/>
  </r>
  <r>
    <s v="Watermelons"/>
    <x v="3"/>
    <s v="No"/>
    <s v="N/A"/>
    <s v="SEEDLESS"/>
    <x v="387"/>
    <s v="IMPORTS THROUGH WILMINGTON NORTH CAROLINA"/>
    <n v="158400"/>
    <s v="Boat"/>
    <m/>
    <m/>
    <n v="2024"/>
    <s v="N/A"/>
    <s v="I (import)"/>
    <m/>
  </r>
  <r>
    <s v="Watermelons"/>
    <x v="8"/>
    <s v="No"/>
    <s v="24 inch bins"/>
    <s v="RED FLESH SEEDED TYPE"/>
    <x v="387"/>
    <s v="FLORIDA"/>
    <n v="179200"/>
    <s v="Truck"/>
    <n v="448"/>
    <m/>
    <n v="2025"/>
    <s v="N/A"/>
    <s v="D (domestic)"/>
    <m/>
  </r>
  <r>
    <s v="Watermelons"/>
    <x v="8"/>
    <s v="No"/>
    <s v="24 inch bins"/>
    <s v="RED FLESH SEEDLESS TYPE"/>
    <x v="387"/>
    <s v="FLORIDA"/>
    <n v="784000"/>
    <s v="Truck"/>
    <n v="1960"/>
    <m/>
    <n v="2025"/>
    <s v="N/A"/>
    <s v="D (domestic)"/>
    <m/>
  </r>
  <r>
    <s v="Watermelons"/>
    <x v="1"/>
    <s v="No"/>
    <s v="N/A"/>
    <s v="N/A"/>
    <x v="388"/>
    <s v="MEXICO CROSSINGS THROUGH NOGALES ARIZONA"/>
    <n v="1454959"/>
    <s v="Truck"/>
    <m/>
    <m/>
    <n v="2024"/>
    <s v="N/A"/>
    <s v="I (import)"/>
    <m/>
  </r>
  <r>
    <s v="Watermelons"/>
    <x v="1"/>
    <s v="No"/>
    <s v="N/A"/>
    <s v="RED FLESH SEEDLESS MINIATURE"/>
    <x v="388"/>
    <s v="MEXICO CROSSINGS THROUGH NOGALES ARIZONA"/>
    <n v="904285"/>
    <s v="Truck"/>
    <m/>
    <m/>
    <n v="2024"/>
    <s v="N/A"/>
    <s v="I (import)"/>
    <m/>
  </r>
  <r>
    <s v="Watermelons"/>
    <x v="1"/>
    <s v="No"/>
    <s v="N/A"/>
    <s v="SEEDLESS"/>
    <x v="388"/>
    <s v="MEXICO CROSSINGS THROUGH NOGALES ARIZONA"/>
    <n v="3073387"/>
    <s v="Truck"/>
    <m/>
    <m/>
    <n v="2024"/>
    <s v="N/A"/>
    <s v="I (import)"/>
    <m/>
  </r>
  <r>
    <s v="Watermelons"/>
    <x v="1"/>
    <s v="No"/>
    <s v="N/A"/>
    <s v="N/A"/>
    <x v="388"/>
    <s v="MEXICO CROSSINGS THROUGH OTAY MESA CALIFORNIA"/>
    <n v="128084"/>
    <s v="Truck"/>
    <m/>
    <m/>
    <n v="2024"/>
    <s v="N/A"/>
    <s v="I (import)"/>
    <m/>
  </r>
  <r>
    <s v="Watermelons"/>
    <x v="1"/>
    <s v="No"/>
    <s v="N/A"/>
    <s v="SEEDLESS"/>
    <x v="388"/>
    <s v="MEXICO CROSSINGS THROUGH OTAY MESA CALIFORNIA"/>
    <n v="165620"/>
    <s v="Truck"/>
    <m/>
    <m/>
    <n v="2024"/>
    <s v="N/A"/>
    <s v="I (import)"/>
    <m/>
  </r>
  <r>
    <s v="Watermelons"/>
    <x v="1"/>
    <s v="No"/>
    <s v="N/A"/>
    <s v="SEEDLESS"/>
    <x v="388"/>
    <s v="MEXICO CROSSINGS THROUGH PHARR TEXAS"/>
    <n v="40663"/>
    <s v="Truck"/>
    <m/>
    <m/>
    <n v="2024"/>
    <s v="N/A"/>
    <s v="I (import)"/>
    <m/>
  </r>
  <r>
    <s v="Watermelons"/>
    <x v="1"/>
    <s v="No"/>
    <s v="N/A"/>
    <s v="N/A"/>
    <x v="388"/>
    <s v="MEXICO CROSSINGS THROUGH PROGRESO TEXAS"/>
    <n v="2399241"/>
    <s v="Truck"/>
    <m/>
    <m/>
    <n v="2024"/>
    <s v="N/A"/>
    <s v="I (import)"/>
    <m/>
  </r>
  <r>
    <s v="Watermelons"/>
    <x v="1"/>
    <s v="No"/>
    <s v="N/A"/>
    <s v="SEEDLESS"/>
    <x v="388"/>
    <s v="MEXICO CROSSINGS THROUGH PROGRESO TEXAS"/>
    <n v="2921127"/>
    <s v="Truck"/>
    <m/>
    <m/>
    <n v="2024"/>
    <s v="N/A"/>
    <s v="I (import)"/>
    <m/>
  </r>
  <r>
    <s v="Watermelons"/>
    <x v="1"/>
    <s v="No"/>
    <s v="N/A"/>
    <s v="SEEDLESS"/>
    <x v="388"/>
    <s v="MEXICO CROSSINGS THROUGH RIO GRANDE CITY TEXAS"/>
    <n v="79200"/>
    <s v="Truck"/>
    <m/>
    <m/>
    <n v="2024"/>
    <s v="N/A"/>
    <s v="I (import)"/>
    <m/>
  </r>
  <r>
    <s v="Watermelons"/>
    <x v="1"/>
    <s v="No"/>
    <s v="N/A"/>
    <s v="N/A"/>
    <x v="388"/>
    <s v="MEXICO CROSSINGS THROUGH SANTA TERESA NEW MEXICO"/>
    <n v="99792"/>
    <s v="Truck"/>
    <m/>
    <m/>
    <n v="2024"/>
    <s v="N/A"/>
    <s v="I (import)"/>
    <m/>
  </r>
  <r>
    <s v="Watermelons"/>
    <x v="7"/>
    <s v="No"/>
    <s v="N/A"/>
    <s v="SEEDLESS"/>
    <x v="388"/>
    <s v="IMPORTS THROUGH FREEPORT TEXAS"/>
    <n v="322863"/>
    <s v="Boat"/>
    <m/>
    <m/>
    <n v="2024"/>
    <s v="N/A"/>
    <s v="I (import)"/>
    <m/>
  </r>
  <r>
    <s v="Watermelons"/>
    <x v="3"/>
    <s v="No"/>
    <s v="N/A"/>
    <s v="RED FLESH SEEDLESS MINIATURE"/>
    <x v="388"/>
    <s v="IMPORTS THROUGH LOS ANGELES-LONG BEACH CALIFORNIA"/>
    <n v="250250"/>
    <s v="Boat"/>
    <m/>
    <m/>
    <n v="2024"/>
    <s v="N/A"/>
    <s v="I (import)"/>
    <m/>
  </r>
  <r>
    <s v="Watermelons"/>
    <x v="1"/>
    <s v="No"/>
    <s v="N/A"/>
    <s v="SEEDLESS"/>
    <x v="388"/>
    <s v="IMPORTS THROUGH PANAMA CITY FLORIDA"/>
    <n v="243034"/>
    <s v="Boat"/>
    <m/>
    <m/>
    <n v="2024"/>
    <s v="N/A"/>
    <s v="I (import)"/>
    <m/>
  </r>
  <r>
    <s v="Watermelons"/>
    <x v="3"/>
    <s v="No"/>
    <s v="N/A"/>
    <s v="N/A"/>
    <x v="388"/>
    <s v="IMPORTS THROUGH PHILADELPHIA-CAMDEN PENNSYLVANIA-NEW JERSEY"/>
    <n v="487648"/>
    <s v="Boat"/>
    <m/>
    <m/>
    <n v="2024"/>
    <s v="N/A"/>
    <s v="I (import)"/>
    <m/>
  </r>
  <r>
    <s v="Watermelons"/>
    <x v="3"/>
    <s v="No"/>
    <s v="N/A"/>
    <s v="SEEDLESS"/>
    <x v="388"/>
    <s v="IMPORTS THROUGH PHILADELPHIA-CAMDEN PENNSYLVANIA-NEW JERSEY"/>
    <n v="133804"/>
    <s v="Boat"/>
    <m/>
    <m/>
    <n v="2024"/>
    <s v="N/A"/>
    <s v="I (import)"/>
    <m/>
  </r>
  <r>
    <s v="Watermelons"/>
    <x v="7"/>
    <s v="No"/>
    <s v="N/A"/>
    <s v="N/A"/>
    <x v="388"/>
    <s v="IMPORTS THROUGH PHILADELPHIA-CAMDEN PENNSYLVANIA-NEW JERSEY"/>
    <n v="591096"/>
    <s v="Boat"/>
    <m/>
    <m/>
    <n v="2024"/>
    <s v="N/A"/>
    <s v="I (import)"/>
    <m/>
  </r>
  <r>
    <s v="Watermelons"/>
    <x v="3"/>
    <s v="No"/>
    <s v="N/A"/>
    <s v="N/A"/>
    <x v="388"/>
    <s v="IMPORTS THROUGH PORT CANAVERAL FLORIDA"/>
    <n v="171600"/>
    <s v="Boat"/>
    <m/>
    <m/>
    <n v="2024"/>
    <s v="N/A"/>
    <s v="I (import)"/>
    <m/>
  </r>
  <r>
    <s v="Watermelons"/>
    <x v="3"/>
    <s v="No"/>
    <s v="N/A"/>
    <s v="SEEDLESS"/>
    <x v="388"/>
    <s v="IMPORTS THROUGH PORT CANAVERAL FLORIDA"/>
    <n v="220000"/>
    <s v="Boat"/>
    <m/>
    <m/>
    <n v="2024"/>
    <s v="N/A"/>
    <s v="I (import)"/>
    <m/>
  </r>
  <r>
    <s v="Watermelons"/>
    <x v="6"/>
    <s v="No"/>
    <s v="N/A"/>
    <s v="N/A"/>
    <x v="388"/>
    <s v="IMPORTS THROUGH PORT CANAVERAL FLORIDA"/>
    <n v="54054"/>
    <s v="Boat"/>
    <m/>
    <m/>
    <n v="2024"/>
    <s v="N/A"/>
    <s v="I (import)"/>
    <m/>
  </r>
  <r>
    <s v="Watermelons"/>
    <x v="7"/>
    <s v="No"/>
    <s v="N/A"/>
    <s v="SEEDLESS"/>
    <x v="388"/>
    <s v="IMPORTS THROUGH PORT CANAVERAL FLORIDA"/>
    <n v="171948"/>
    <s v="Boat"/>
    <m/>
    <m/>
    <n v="2024"/>
    <s v="N/A"/>
    <s v="I (import)"/>
    <m/>
  </r>
  <r>
    <s v="Watermelons"/>
    <x v="0"/>
    <s v="No"/>
    <s v="N/A"/>
    <s v="N/A"/>
    <x v="388"/>
    <s v="IMPORTS THROUGH SAN JUAN PUERTO RICO"/>
    <n v="8380"/>
    <s v="Boat"/>
    <m/>
    <m/>
    <n v="2024"/>
    <s v="N/A"/>
    <s v="I (import)"/>
    <m/>
  </r>
  <r>
    <s v="Watermelons"/>
    <x v="3"/>
    <s v="No"/>
    <s v="N/A"/>
    <s v="N/A"/>
    <x v="388"/>
    <s v="IMPORTS THROUGH SOUTH FLORIDA/TAMPA"/>
    <n v="37613"/>
    <s v="Boat"/>
    <m/>
    <m/>
    <n v="2024"/>
    <s v="N/A"/>
    <s v="I (import)"/>
    <m/>
  </r>
  <r>
    <s v="Watermelons"/>
    <x v="8"/>
    <s v="No"/>
    <s v="24 inch bins"/>
    <s v="RED FLESH SEEDED TYPE"/>
    <x v="388"/>
    <s v="FLORIDA"/>
    <n v="89600"/>
    <s v="Truck"/>
    <n v="224"/>
    <m/>
    <n v="2025"/>
    <s v="N/A"/>
    <s v="D (domestic)"/>
    <m/>
  </r>
  <r>
    <s v="Watermelons"/>
    <x v="8"/>
    <s v="No"/>
    <s v="24 inch bins"/>
    <s v="RED FLESH SEEDLESS TYPE"/>
    <x v="388"/>
    <s v="FLORIDA"/>
    <n v="58000"/>
    <s v="Truck"/>
    <n v="145"/>
    <m/>
    <n v="2025"/>
    <s v="N/A"/>
    <s v="D (domestic)"/>
    <m/>
  </r>
  <r>
    <s v="Watermelons"/>
    <x v="1"/>
    <s v="No"/>
    <s v="N/A"/>
    <s v="N/A"/>
    <x v="389"/>
    <s v="MEXICO CROSSINGS THROUGH NOGALES ARIZONA"/>
    <n v="2054333"/>
    <s v="Truck"/>
    <m/>
    <m/>
    <n v="2024"/>
    <s v="N/A"/>
    <s v="I (import)"/>
    <m/>
  </r>
  <r>
    <s v="Watermelons"/>
    <x v="1"/>
    <s v="Yes"/>
    <s v="N/A"/>
    <s v="RED FLESH SEEDLESS MINIATURE"/>
    <x v="389"/>
    <s v="MEXICO CROSSINGS THROUGH NOGALES ARIZONA"/>
    <n v="37400"/>
    <s v="Truck"/>
    <m/>
    <m/>
    <n v="2024"/>
    <s v="N/A"/>
    <s v="I (import)"/>
    <m/>
  </r>
  <r>
    <s v="Watermelons"/>
    <x v="1"/>
    <s v="No"/>
    <s v="N/A"/>
    <s v="RED FLESH SEEDLESS MINIATURE"/>
    <x v="389"/>
    <s v="MEXICO CROSSINGS THROUGH NOGALES ARIZONA"/>
    <n v="925542"/>
    <s v="Truck"/>
    <m/>
    <m/>
    <n v="2024"/>
    <s v="N/A"/>
    <s v="I (import)"/>
    <m/>
  </r>
  <r>
    <s v="Watermelons"/>
    <x v="1"/>
    <s v="No"/>
    <s v="N/A"/>
    <s v="SEEDLESS"/>
    <x v="389"/>
    <s v="MEXICO CROSSINGS THROUGH NOGALES ARIZONA"/>
    <n v="1770142"/>
    <s v="Truck"/>
    <m/>
    <m/>
    <n v="2024"/>
    <s v="N/A"/>
    <s v="I (import)"/>
    <m/>
  </r>
  <r>
    <s v="Watermelons"/>
    <x v="1"/>
    <s v="No"/>
    <s v="N/A"/>
    <s v="N/A"/>
    <x v="389"/>
    <s v="MEXICO CROSSINGS THROUGH OTAY MESA CALIFORNIA"/>
    <n v="205746"/>
    <s v="Truck"/>
    <m/>
    <m/>
    <n v="2024"/>
    <s v="N/A"/>
    <s v="I (import)"/>
    <m/>
  </r>
  <r>
    <s v="Watermelons"/>
    <x v="1"/>
    <s v="No"/>
    <s v="N/A"/>
    <s v="SEEDLESS"/>
    <x v="389"/>
    <s v="MEXICO CROSSINGS THROUGH OTAY MESA CALIFORNIA"/>
    <n v="58014"/>
    <s v="Truck"/>
    <m/>
    <m/>
    <n v="2024"/>
    <s v="N/A"/>
    <s v="I (import)"/>
    <m/>
  </r>
  <r>
    <s v="Watermelons"/>
    <x v="1"/>
    <s v="No"/>
    <s v="N/A"/>
    <s v="N/A"/>
    <x v="389"/>
    <s v="MEXICO CROSSINGS THROUGH PHARR TEXAS"/>
    <n v="105380"/>
    <s v="Truck"/>
    <m/>
    <m/>
    <n v="2024"/>
    <s v="N/A"/>
    <s v="I (import)"/>
    <m/>
  </r>
  <r>
    <s v="Watermelons"/>
    <x v="1"/>
    <s v="No"/>
    <s v="N/A"/>
    <s v="N/A"/>
    <x v="389"/>
    <s v="MEXICO CROSSINGS THROUGH PROGRESO TEXAS"/>
    <n v="1166660"/>
    <s v="Truck"/>
    <m/>
    <m/>
    <n v="2024"/>
    <s v="N/A"/>
    <s v="I (import)"/>
    <m/>
  </r>
  <r>
    <s v="Watermelons"/>
    <x v="1"/>
    <s v="No"/>
    <s v="N/A"/>
    <s v="SEEDLESS"/>
    <x v="389"/>
    <s v="MEXICO CROSSINGS THROUGH PROGRESO TEXAS"/>
    <n v="74338"/>
    <s v="Truck"/>
    <m/>
    <m/>
    <n v="2024"/>
    <s v="N/A"/>
    <s v="I (import)"/>
    <m/>
  </r>
  <r>
    <s v="Watermelons"/>
    <x v="3"/>
    <s v="No"/>
    <s v="N/A"/>
    <s v="SEEDLESS"/>
    <x v="389"/>
    <s v="IMPORTS THROUGH FREEPORT TEXAS"/>
    <n v="221206"/>
    <s v="Boat"/>
    <m/>
    <m/>
    <n v="2024"/>
    <s v="N/A"/>
    <s v="I (import)"/>
    <m/>
  </r>
  <r>
    <s v="Watermelons"/>
    <x v="3"/>
    <s v="No"/>
    <s v="N/A"/>
    <s v="SEEDLESS"/>
    <x v="389"/>
    <s v="IMPORTS THROUGH HOUSTON TEXAS"/>
    <n v="42900"/>
    <s v="Boat"/>
    <m/>
    <m/>
    <n v="2024"/>
    <s v="N/A"/>
    <s v="I (import)"/>
    <m/>
  </r>
  <r>
    <s v="Watermelons"/>
    <x v="3"/>
    <s v="No"/>
    <s v="N/A"/>
    <s v="RED FLESH SEEDLESS MINIATURE"/>
    <x v="389"/>
    <s v="IMPORTS THROUGH LOS ANGELES-LONG BEACH CALIFORNIA"/>
    <n v="143000"/>
    <s v="Boat"/>
    <m/>
    <m/>
    <n v="2024"/>
    <s v="N/A"/>
    <s v="I (import)"/>
    <m/>
  </r>
  <r>
    <s v="Watermelons"/>
    <x v="1"/>
    <s v="No"/>
    <s v="N/A"/>
    <s v="SEEDLESS"/>
    <x v="389"/>
    <s v="IMPORTS THROUGH PANAMA CITY FLORIDA"/>
    <n v="116890"/>
    <s v="Boat"/>
    <m/>
    <m/>
    <n v="2024"/>
    <s v="N/A"/>
    <s v="I (import)"/>
    <m/>
  </r>
  <r>
    <s v="Watermelons"/>
    <x v="3"/>
    <s v="No"/>
    <s v="N/A"/>
    <s v="N/A"/>
    <x v="389"/>
    <s v="IMPORTS THROUGH PORT CANAVERAL FLORIDA"/>
    <n v="280892"/>
    <s v="Boat"/>
    <m/>
    <m/>
    <n v="2024"/>
    <s v="N/A"/>
    <s v="I (import)"/>
    <m/>
  </r>
  <r>
    <s v="Watermelons"/>
    <x v="3"/>
    <s v="No"/>
    <s v="N/A"/>
    <s v="SEEDLESS"/>
    <x v="389"/>
    <s v="IMPORTS THROUGH PORT CANAVERAL FLORIDA"/>
    <n v="79200"/>
    <s v="Boat"/>
    <m/>
    <m/>
    <n v="2024"/>
    <s v="N/A"/>
    <s v="I (import)"/>
    <m/>
  </r>
  <r>
    <s v="Watermelons"/>
    <x v="0"/>
    <s v="No"/>
    <s v="N/A"/>
    <s v="N/A"/>
    <x v="389"/>
    <s v="IMPORTS THROUGH SAN JUAN PUERTO RICO"/>
    <n v="12674"/>
    <s v="Boat"/>
    <m/>
    <m/>
    <n v="2024"/>
    <s v="N/A"/>
    <s v="I (import)"/>
    <m/>
  </r>
  <r>
    <s v="Watermelons"/>
    <x v="3"/>
    <s v="No"/>
    <s v="N/A"/>
    <s v="N/A"/>
    <x v="389"/>
    <s v="IMPORTS THROUGH SOUTH FLORIDA/TAMPA"/>
    <n v="377135"/>
    <s v="Boat"/>
    <m/>
    <m/>
    <n v="2024"/>
    <s v="N/A"/>
    <s v="I (import)"/>
    <m/>
  </r>
  <r>
    <s v="Watermelons"/>
    <x v="3"/>
    <s v="No"/>
    <s v="N/A"/>
    <s v="SEEDLESS"/>
    <x v="389"/>
    <s v="IMPORTS THROUGH SOUTH FLORIDA/TAMPA"/>
    <n v="2619265"/>
    <s v="Boat"/>
    <m/>
    <m/>
    <n v="2024"/>
    <s v="N/A"/>
    <s v="I (import)"/>
    <m/>
  </r>
  <r>
    <s v="Watermelons"/>
    <x v="3"/>
    <s v="No"/>
    <s v="N/A"/>
    <s v="SEEDLESS"/>
    <x v="389"/>
    <s v="IMPORTS THROUGH WILMINGTON DELAWARE"/>
    <n v="660000"/>
    <s v="Boat"/>
    <m/>
    <m/>
    <n v="2024"/>
    <s v="N/A"/>
    <s v="I (import)"/>
    <m/>
  </r>
  <r>
    <s v="Watermelons"/>
    <x v="7"/>
    <s v="No"/>
    <s v="N/A"/>
    <s v="SEEDLESS"/>
    <x v="389"/>
    <s v="IMPORTS THROUGH TAMPA AIRPORT FLORIDA"/>
    <n v="356754"/>
    <s v="Boat"/>
    <m/>
    <m/>
    <n v="2024"/>
    <s v="N/A"/>
    <s v="I (import)"/>
    <m/>
  </r>
  <r>
    <s v="Watermelons"/>
    <x v="8"/>
    <s v="No"/>
    <s v="24 inch bins"/>
    <s v="RED FLESH SEEDED TYPE"/>
    <x v="389"/>
    <s v="FLORIDA"/>
    <n v="89600"/>
    <s v="Truck"/>
    <n v="223"/>
    <m/>
    <n v="2025"/>
    <s v="N/A"/>
    <s v="D (domestic)"/>
    <m/>
  </r>
  <r>
    <s v="Watermelons"/>
    <x v="8"/>
    <s v="No"/>
    <s v="24 inch bins"/>
    <s v="RED FLESH SEEDLESS TYPE"/>
    <x v="389"/>
    <s v="FLORIDA"/>
    <n v="58000"/>
    <s v="Truck"/>
    <n v="145"/>
    <m/>
    <n v="2025"/>
    <s v="N/A"/>
    <s v="D (domestic)"/>
    <m/>
  </r>
  <r>
    <s v="Watermelons"/>
    <x v="3"/>
    <s v="No"/>
    <s v="N/A"/>
    <s v="SEEDLESS"/>
    <x v="390"/>
    <s v="IMPORTS THROUGH LOS ANGELES-LONG BEACH CALIFORNIA"/>
    <n v="132000"/>
    <s v="Boat"/>
    <m/>
    <m/>
    <n v="2024"/>
    <s v="N/A"/>
    <s v="I (import)"/>
    <m/>
  </r>
  <r>
    <s v="Watermelons"/>
    <x v="7"/>
    <s v="No"/>
    <s v="N/A"/>
    <s v="SEEDLESS"/>
    <x v="390"/>
    <s v="IMPORTS THROUGH LOS ANGELES-LONG BEACH CALIFORNIA"/>
    <n v="120344"/>
    <s v="Boat"/>
    <m/>
    <m/>
    <n v="2024"/>
    <s v="N/A"/>
    <s v="I (import)"/>
    <m/>
  </r>
  <r>
    <s v="Watermelons"/>
    <x v="1"/>
    <s v="No"/>
    <s v="N/A"/>
    <s v="SEEDLESS"/>
    <x v="390"/>
    <s v="IMPORTS THROUGH PANAMA CITY FLORIDA"/>
    <n v="42240"/>
    <s v="Boat"/>
    <m/>
    <m/>
    <n v="2024"/>
    <s v="N/A"/>
    <s v="I (import)"/>
    <m/>
  </r>
  <r>
    <s v="Watermelons"/>
    <x v="3"/>
    <s v="No"/>
    <s v="N/A"/>
    <s v="N/A"/>
    <x v="390"/>
    <s v="IMPORTS THROUGH PHILADELPHIA-CAMDEN PENNSYLVANIA-NEW JERSEY"/>
    <n v="37066"/>
    <s v="Boat"/>
    <m/>
    <m/>
    <n v="2024"/>
    <s v="N/A"/>
    <s v="I (import)"/>
    <m/>
  </r>
  <r>
    <s v="Watermelons"/>
    <x v="3"/>
    <s v="No"/>
    <s v="N/A"/>
    <s v="RED FLESH SEEDLESS MINIATURE"/>
    <x v="390"/>
    <s v="IMPORTS THROUGH PHILADELPHIA-CAMDEN PENNSYLVANIA-NEW JERSEY"/>
    <n v="750750"/>
    <s v="Boat"/>
    <m/>
    <m/>
    <n v="2024"/>
    <s v="N/A"/>
    <s v="I (import)"/>
    <m/>
  </r>
  <r>
    <s v="Watermelons"/>
    <x v="3"/>
    <s v="No"/>
    <s v="N/A"/>
    <s v="SEEDLESS"/>
    <x v="390"/>
    <s v="IMPORTS THROUGH PHILADELPHIA-CAMDEN PENNSYLVANIA-NEW JERSEY"/>
    <n v="786500"/>
    <s v="Boat"/>
    <m/>
    <m/>
    <n v="2024"/>
    <s v="N/A"/>
    <s v="I (import)"/>
    <m/>
  </r>
  <r>
    <s v="Watermelons"/>
    <x v="4"/>
    <s v="No"/>
    <s v="N/A"/>
    <s v="RED FLESH SEEDLESS MINIATURE"/>
    <x v="390"/>
    <s v="IMPORTS THROUGH PHILADELPHIA-CAMDEN PENNSYLVANIA-NEW JERSEY"/>
    <n v="178750"/>
    <s v="Boat"/>
    <m/>
    <m/>
    <n v="2024"/>
    <s v="N/A"/>
    <s v="I (import)"/>
    <m/>
  </r>
  <r>
    <s v="Watermelons"/>
    <x v="4"/>
    <s v="No"/>
    <s v="N/A"/>
    <s v="SEEDLESS"/>
    <x v="390"/>
    <s v="IMPORTS THROUGH PHILADELPHIA-CAMDEN PENNSYLVANIA-NEW JERSEY"/>
    <n v="500500"/>
    <s v="Boat"/>
    <m/>
    <m/>
    <n v="2024"/>
    <s v="N/A"/>
    <s v="I (import)"/>
    <m/>
  </r>
  <r>
    <s v="Watermelons"/>
    <x v="3"/>
    <s v="No"/>
    <s v="N/A"/>
    <s v="N/A"/>
    <x v="390"/>
    <s v="IMPORTS THROUGH PORT CANAVERAL FLORIDA"/>
    <n v="87080"/>
    <s v="Boat"/>
    <m/>
    <m/>
    <n v="2024"/>
    <s v="N/A"/>
    <s v="I (import)"/>
    <m/>
  </r>
  <r>
    <s v="Watermelons"/>
    <x v="3"/>
    <s v="No"/>
    <s v="N/A"/>
    <s v="RED FLESH SEEDLESS MINIATURE"/>
    <x v="390"/>
    <s v="IMPORTS THROUGH PORT CANAVERAL FLORIDA"/>
    <n v="1107040"/>
    <s v="Boat"/>
    <m/>
    <m/>
    <n v="2024"/>
    <s v="N/A"/>
    <s v="I (import)"/>
    <m/>
  </r>
  <r>
    <s v="Watermelons"/>
    <x v="3"/>
    <s v="No"/>
    <s v="N/A"/>
    <s v="SEEDLESS"/>
    <x v="390"/>
    <s v="IMPORTS THROUGH PORT CANAVERAL FLORIDA"/>
    <n v="2256496"/>
    <s v="Boat"/>
    <m/>
    <m/>
    <n v="2024"/>
    <s v="N/A"/>
    <s v="I (import)"/>
    <m/>
  </r>
  <r>
    <s v="Watermelons"/>
    <x v="4"/>
    <s v="No"/>
    <s v="N/A"/>
    <s v="RED FLESH SEEDLESS MINIATURE"/>
    <x v="390"/>
    <s v="IMPORTS THROUGH PORT CANAVERAL FLORIDA"/>
    <n v="1432640"/>
    <s v="Boat"/>
    <m/>
    <m/>
    <n v="2024"/>
    <s v="N/A"/>
    <s v="I (import)"/>
    <m/>
  </r>
  <r>
    <s v="Watermelons"/>
    <x v="4"/>
    <s v="No"/>
    <s v="N/A"/>
    <s v="SEEDLESS"/>
    <x v="390"/>
    <s v="IMPORTS THROUGH PORT CANAVERAL FLORIDA"/>
    <n v="1859110"/>
    <s v="Boat"/>
    <m/>
    <m/>
    <n v="2024"/>
    <s v="N/A"/>
    <s v="I (import)"/>
    <m/>
  </r>
  <r>
    <s v="Watermelons"/>
    <x v="0"/>
    <s v="No"/>
    <s v="N/A"/>
    <s v="N/A"/>
    <x v="390"/>
    <s v="IMPORTS THROUGH SAN JUAN PUERTO RICO"/>
    <n v="3784"/>
    <s v="Boat"/>
    <m/>
    <m/>
    <n v="2024"/>
    <s v="N/A"/>
    <s v="I (import)"/>
    <m/>
  </r>
  <r>
    <s v="Watermelons"/>
    <x v="3"/>
    <s v="No"/>
    <s v="N/A"/>
    <s v="SEEDLESS"/>
    <x v="390"/>
    <s v="IMPORTS THROUGH SOUTH FLORIDA/TAMPA"/>
    <n v="42900"/>
    <s v="Boat"/>
    <m/>
    <m/>
    <n v="2024"/>
    <s v="N/A"/>
    <s v="I (import)"/>
    <m/>
  </r>
  <r>
    <s v="Watermelons"/>
    <x v="1"/>
    <s v="No"/>
    <s v="N/A"/>
    <s v="SEEDLESS"/>
    <x v="390"/>
    <s v="IMPORTS THROUGH SOUTH FLORIDA/TAMPA"/>
    <n v="129745"/>
    <s v="Boat"/>
    <m/>
    <m/>
    <n v="2024"/>
    <s v="N/A"/>
    <s v="I (import)"/>
    <m/>
  </r>
  <r>
    <s v="Watermelons"/>
    <x v="7"/>
    <s v="No"/>
    <s v="N/A"/>
    <s v="SEEDLESS"/>
    <x v="390"/>
    <s v="IMPORTS THROUGH SOUTH FLORIDA/TAMPA"/>
    <n v="86240"/>
    <s v="Boat"/>
    <m/>
    <m/>
    <n v="2024"/>
    <s v="N/A"/>
    <s v="I (import)"/>
    <m/>
  </r>
  <r>
    <s v="Watermelons"/>
    <x v="1"/>
    <s v="No"/>
    <s v="N/A"/>
    <s v="N/A"/>
    <x v="390"/>
    <s v="MEXICO CROSSINGS THROUGH NOGALES ARIZONA"/>
    <n v="218390"/>
    <s v="Truck"/>
    <m/>
    <m/>
    <n v="2024"/>
    <s v="N/A"/>
    <s v="I (import)"/>
    <m/>
  </r>
  <r>
    <s v="Watermelons"/>
    <x v="1"/>
    <s v="Yes"/>
    <s v="N/A"/>
    <s v="RED FLESH SEEDLESS MINIATURE"/>
    <x v="390"/>
    <s v="MEXICO CROSSINGS THROUGH NOGALES ARIZONA"/>
    <n v="38260"/>
    <s v="Truck"/>
    <m/>
    <m/>
    <n v="2024"/>
    <s v="N/A"/>
    <s v="I (import)"/>
    <m/>
  </r>
  <r>
    <s v="Watermelons"/>
    <x v="1"/>
    <s v="No"/>
    <s v="N/A"/>
    <s v="RED FLESH SEEDLESS MINIATURE"/>
    <x v="390"/>
    <s v="MEXICO CROSSINGS THROUGH NOGALES ARIZONA"/>
    <n v="769292"/>
    <s v="Truck"/>
    <m/>
    <m/>
    <n v="2024"/>
    <s v="N/A"/>
    <s v="I (import)"/>
    <m/>
  </r>
  <r>
    <s v="Watermelons"/>
    <x v="1"/>
    <s v="No"/>
    <s v="N/A"/>
    <s v="SEEDLESS"/>
    <x v="390"/>
    <s v="MEXICO CROSSINGS THROUGH NOGALES ARIZONA"/>
    <n v="1365595"/>
    <s v="Truck"/>
    <m/>
    <m/>
    <n v="2024"/>
    <s v="N/A"/>
    <s v="I (import)"/>
    <m/>
  </r>
  <r>
    <s v="Watermelons"/>
    <x v="1"/>
    <s v="No"/>
    <s v="N/A"/>
    <s v="N/A"/>
    <x v="390"/>
    <s v="MEXICO CROSSINGS THROUGH OTAY MESA CALIFORNIA"/>
    <n v="7159"/>
    <s v="Truck"/>
    <m/>
    <m/>
    <n v="2024"/>
    <s v="N/A"/>
    <s v="I (import)"/>
    <m/>
  </r>
  <r>
    <s v="Watermelons"/>
    <x v="1"/>
    <s v="No"/>
    <s v="N/A"/>
    <s v="SEEDLESS"/>
    <x v="390"/>
    <s v="MEXICO CROSSINGS THROUGH OTAY MESA CALIFORNIA"/>
    <n v="2"/>
    <s v="Truck"/>
    <m/>
    <m/>
    <n v="2024"/>
    <s v="N/A"/>
    <s v="I (import)"/>
    <m/>
  </r>
  <r>
    <s v="Watermelons"/>
    <x v="1"/>
    <s v="No"/>
    <s v="N/A"/>
    <s v="N/A"/>
    <x v="390"/>
    <s v="MEXICO CROSSINGS THROUGH PROGRESO TEXAS"/>
    <n v="387838"/>
    <s v="Truck"/>
    <m/>
    <m/>
    <n v="2024"/>
    <s v="N/A"/>
    <s v="I (import)"/>
    <m/>
  </r>
  <r>
    <s v="Watermelons"/>
    <x v="8"/>
    <s v="No"/>
    <s v="24 inch bins"/>
    <s v="RED FLESH SEEDED TYPE"/>
    <x v="390"/>
    <s v="FLORIDA"/>
    <n v="89600"/>
    <s v="Truck"/>
    <n v="224"/>
    <m/>
    <n v="2025"/>
    <s v="N/A"/>
    <s v="D (domestic)"/>
    <m/>
  </r>
  <r>
    <s v="Watermelons"/>
    <x v="8"/>
    <s v="No"/>
    <s v="24 inch bins"/>
    <s v="RED FLESH SEEDLESS TYPE"/>
    <x v="390"/>
    <s v="FLORIDA"/>
    <n v="806400"/>
    <s v="Truck"/>
    <n v="2016"/>
    <m/>
    <n v="2025"/>
    <s v="N/A"/>
    <s v="D (domestic)"/>
    <m/>
  </r>
  <r>
    <s v="Watermelons"/>
    <x v="8"/>
    <s v="No"/>
    <s v="cartons"/>
    <s v="RED FLESH SEEDLESS MINIATURE"/>
    <x v="390"/>
    <s v="FLORIDA"/>
    <n v="14790"/>
    <s v="Truck"/>
    <n v="174"/>
    <m/>
    <n v="2025"/>
    <s v="N/A"/>
    <s v="D (domestic)"/>
    <m/>
  </r>
  <r>
    <s v="Watermelons"/>
    <x v="6"/>
    <s v="No"/>
    <s v="N/A"/>
    <s v="N/A"/>
    <x v="391"/>
    <s v="IMPORTS THROUGH SOUTH FLORIDA/TAMPA"/>
    <n v="19532"/>
    <s v="Boat"/>
    <m/>
    <m/>
    <n v="2024"/>
    <s v="N/A"/>
    <s v="I (import)"/>
    <m/>
  </r>
  <r>
    <s v="Watermelons"/>
    <x v="8"/>
    <s v="No"/>
    <s v="24 inch bins"/>
    <s v="RED FLESH SEEDED TYPE"/>
    <x v="391"/>
    <s v="FLORIDA"/>
    <n v="89600"/>
    <s v="Truck"/>
    <n v="224"/>
    <m/>
    <n v="2025"/>
    <s v="N/A"/>
    <s v="D (domestic)"/>
    <m/>
  </r>
  <r>
    <s v="Watermelons"/>
    <x v="8"/>
    <s v="No"/>
    <s v="24 inch bins"/>
    <s v="RED FLESH SEEDLESS TYPE"/>
    <x v="391"/>
    <s v="FLORIDA"/>
    <n v="694400"/>
    <s v="Truck"/>
    <n v="1736"/>
    <m/>
    <n v="2025"/>
    <s v="N/A"/>
    <s v="D (domestic)"/>
    <m/>
  </r>
  <r>
    <s v="Watermelons"/>
    <x v="8"/>
    <s v="No"/>
    <s v="cartons"/>
    <s v="RED FLESH SEEDLESS MINIATURE"/>
    <x v="391"/>
    <s v="FLORIDA"/>
    <n v="7225"/>
    <s v="Truck"/>
    <n v="85"/>
    <m/>
    <n v="2025"/>
    <s v="N/A"/>
    <s v="D (domestic)"/>
    <m/>
  </r>
  <r>
    <s v="Watermelons"/>
    <x v="8"/>
    <s v="No"/>
    <s v="24 inch bins"/>
    <s v="RED FLESH SEEDLESS TYPE"/>
    <x v="391"/>
    <s v="FLORIDA"/>
    <n v="1076480"/>
    <s v="Truck"/>
    <m/>
    <m/>
    <n v="2025"/>
    <s v="N/A"/>
    <s v="D (domestic)"/>
    <s v="week ending amount"/>
  </r>
  <r>
    <s v="Watermelons"/>
    <x v="8"/>
    <s v="No"/>
    <s v="24 inch bins"/>
    <s v="RED FLESH SEEDED TYPE"/>
    <x v="391"/>
    <s v="FLORIDA"/>
    <n v="272368"/>
    <s v="Truck"/>
    <m/>
    <m/>
    <n v="2025"/>
    <s v="N/A"/>
    <s v="D (domestic)"/>
    <s v="week ending amount"/>
  </r>
  <r>
    <s v="Watermelons"/>
    <x v="8"/>
    <s v="No"/>
    <s v="24 inch bins"/>
    <s v="RED FLESH SEEDED TYPE"/>
    <x v="392"/>
    <s v="FLORIDA"/>
    <n v="44800"/>
    <s v="Truck"/>
    <n v="112"/>
    <m/>
    <n v="2025"/>
    <s v="N/A"/>
    <s v="D (domestic)"/>
    <m/>
  </r>
  <r>
    <s v="Watermelons"/>
    <x v="8"/>
    <s v="No"/>
    <s v="24 inch bins"/>
    <s v="RED FLESH SEEDLESS TYPE"/>
    <x v="392"/>
    <s v="FLORIDA"/>
    <n v="492800"/>
    <s v="Truck"/>
    <n v="1232"/>
    <m/>
    <n v="2025"/>
    <s v="N/A"/>
    <s v="D (domestic)"/>
    <m/>
  </r>
  <r>
    <s v="Watermelons"/>
    <x v="8"/>
    <s v="No"/>
    <s v="cartons"/>
    <s v="RED FLESH SEEDLESS MINIATURE"/>
    <x v="392"/>
    <s v="FLORIDA"/>
    <n v="28900"/>
    <s v="Truck"/>
    <n v="340"/>
    <m/>
    <n v="2025"/>
    <s v="N/A"/>
    <s v="D (domestic)"/>
    <m/>
  </r>
  <r>
    <s v="Watermelons"/>
    <x v="7"/>
    <s v="No"/>
    <s v="N/A"/>
    <s v="SEEDLESS"/>
    <x v="393"/>
    <s v="IMPORTS THROUGH FREEPORT TEXAS"/>
    <n v="383720"/>
    <s v="Boat"/>
    <m/>
    <m/>
    <n v="2024"/>
    <s v="N/A"/>
    <s v="I (import)"/>
    <m/>
  </r>
  <r>
    <s v="Watermelons"/>
    <x v="3"/>
    <s v="No"/>
    <s v="N/A"/>
    <s v="SEEDLESS"/>
    <x v="393"/>
    <s v="IMPORTS THROUGH HOUSTON TEXAS"/>
    <n v="85800"/>
    <s v="Boat"/>
    <m/>
    <m/>
    <n v="2024"/>
    <s v="N/A"/>
    <s v="I (import)"/>
    <m/>
  </r>
  <r>
    <s v="Watermelons"/>
    <x v="1"/>
    <s v="No"/>
    <s v="N/A"/>
    <s v="SEEDLESS"/>
    <x v="393"/>
    <s v="IMPORTS THROUGH PANAMA CITY FLORIDA"/>
    <n v="80047"/>
    <s v="Boat"/>
    <m/>
    <m/>
    <n v="2024"/>
    <s v="N/A"/>
    <s v="I (import)"/>
    <m/>
  </r>
  <r>
    <s v="Watermelons"/>
    <x v="3"/>
    <s v="No"/>
    <s v="N/A"/>
    <s v="N/A"/>
    <x v="393"/>
    <s v="IMPORTS THROUGH PHILADELPHIA-CAMDEN PENNSYLVANIA-NEW JERSEY"/>
    <n v="75288"/>
    <s v="Boat"/>
    <m/>
    <m/>
    <n v="2024"/>
    <s v="N/A"/>
    <s v="I (import)"/>
    <m/>
  </r>
  <r>
    <s v="Watermelons"/>
    <x v="3"/>
    <s v="No"/>
    <s v="N/A"/>
    <s v="N/A"/>
    <x v="393"/>
    <s v="IMPORTS THROUGH PORT CANAVERAL FLORIDA"/>
    <n v="351519"/>
    <s v="Boat"/>
    <m/>
    <m/>
    <n v="2024"/>
    <s v="N/A"/>
    <s v="I (import)"/>
    <m/>
  </r>
  <r>
    <s v="Watermelons"/>
    <x v="4"/>
    <s v="No"/>
    <s v="N/A"/>
    <s v="SEEDLESS"/>
    <x v="393"/>
    <s v="IMPORTS THROUGH TAMPA AIRPORT FLORIDA"/>
    <n v="34857"/>
    <s v="Boat"/>
    <m/>
    <m/>
    <n v="2024"/>
    <s v="N/A"/>
    <s v="I (import)"/>
    <m/>
  </r>
  <r>
    <s v="Watermelons"/>
    <x v="1"/>
    <s v="No"/>
    <s v="N/A"/>
    <s v="N/A"/>
    <x v="393"/>
    <s v="MEXICO CROSSINGS THROUGH NOGALES ARIZONA"/>
    <n v="336237"/>
    <s v="Truck"/>
    <m/>
    <m/>
    <n v="2024"/>
    <s v="N/A"/>
    <s v="I (import)"/>
    <m/>
  </r>
  <r>
    <s v="Watermelons"/>
    <x v="1"/>
    <s v="No"/>
    <s v="N/A"/>
    <s v="RED FLESH SEEDLESS MINIATURE"/>
    <x v="393"/>
    <s v="MEXICO CROSSINGS THROUGH NOGALES ARIZONA"/>
    <n v="833420"/>
    <s v="Truck"/>
    <m/>
    <m/>
    <n v="2024"/>
    <s v="N/A"/>
    <s v="I (import)"/>
    <m/>
  </r>
  <r>
    <s v="Watermelons"/>
    <x v="1"/>
    <s v="No"/>
    <s v="N/A"/>
    <s v="SEEDLESS"/>
    <x v="393"/>
    <s v="MEXICO CROSSINGS THROUGH NOGALES ARIZONA"/>
    <n v="2147537"/>
    <s v="Truck"/>
    <m/>
    <m/>
    <n v="2024"/>
    <s v="N/A"/>
    <s v="I (import)"/>
    <m/>
  </r>
  <r>
    <s v="Watermelons"/>
    <x v="1"/>
    <s v="No"/>
    <s v="N/A"/>
    <s v="N/A"/>
    <x v="393"/>
    <s v="MEXICO CROSSINGS THROUGH OTAY MESA CALIFORNIA"/>
    <n v="165933"/>
    <s v="Truck"/>
    <m/>
    <m/>
    <n v="2024"/>
    <s v="N/A"/>
    <s v="I (import)"/>
    <m/>
  </r>
  <r>
    <s v="Watermelons"/>
    <x v="1"/>
    <s v="No"/>
    <s v="N/A"/>
    <s v="SEEDLESS"/>
    <x v="393"/>
    <s v="MEXICO CROSSINGS THROUGH OTAY MESA CALIFORNIA"/>
    <n v="139955"/>
    <s v="Truck"/>
    <m/>
    <m/>
    <n v="2024"/>
    <s v="N/A"/>
    <s v="I (import)"/>
    <m/>
  </r>
  <r>
    <s v="Watermelons"/>
    <x v="3"/>
    <s v="No"/>
    <s v="N/A"/>
    <s v="RED FLESH SEEDLESS MINIATURE"/>
    <x v="393"/>
    <s v="MEXICO CROSSINGS THROUGH PHARR TEXAS"/>
    <n v="235675"/>
    <s v="Truck"/>
    <m/>
    <m/>
    <n v="2024"/>
    <s v="N/A"/>
    <s v="I (import)"/>
    <m/>
  </r>
  <r>
    <s v="Watermelons"/>
    <x v="1"/>
    <s v="No"/>
    <s v="N/A"/>
    <s v="N/A"/>
    <x v="393"/>
    <s v="MEXICO CROSSINGS THROUGH PHARR TEXAS"/>
    <n v="100800"/>
    <s v="Truck"/>
    <m/>
    <m/>
    <n v="2024"/>
    <s v="N/A"/>
    <s v="I (import)"/>
    <m/>
  </r>
  <r>
    <s v="Watermelons"/>
    <x v="1"/>
    <s v="No"/>
    <s v="N/A"/>
    <s v="N/A"/>
    <x v="393"/>
    <s v="MEXICO CROSSINGS THROUGH PROGRESO TEXAS"/>
    <n v="579260"/>
    <s v="Truck"/>
    <m/>
    <m/>
    <n v="2024"/>
    <s v="N/A"/>
    <s v="I (import)"/>
    <m/>
  </r>
  <r>
    <s v="Watermelons"/>
    <x v="1"/>
    <s v="No"/>
    <s v="N/A"/>
    <s v="SEEDLESS"/>
    <x v="393"/>
    <s v="MEXICO CROSSINGS THROUGH PROGRESO TEXAS"/>
    <n v="309485"/>
    <s v="Truck"/>
    <m/>
    <m/>
    <n v="2024"/>
    <s v="N/A"/>
    <s v="I (import)"/>
    <m/>
  </r>
  <r>
    <s v="Watermelons"/>
    <x v="8"/>
    <s v="No"/>
    <s v="24 inch bins"/>
    <s v="RED FLESH SEEDED TYPE"/>
    <x v="393"/>
    <s v="FLORIDA"/>
    <n v="112000"/>
    <s v="Truck"/>
    <n v="280"/>
    <m/>
    <n v="2025"/>
    <s v="N/A"/>
    <s v="D (domestic)"/>
    <m/>
  </r>
  <r>
    <s v="Watermelons"/>
    <x v="8"/>
    <s v="No"/>
    <s v="24 inch bins"/>
    <s v="RED FLESH SEEDLESS TYPE"/>
    <x v="393"/>
    <s v="FLORIDA"/>
    <n v="2038400"/>
    <s v="Truck"/>
    <n v="5096"/>
    <m/>
    <n v="2025"/>
    <s v="N/A"/>
    <s v="D (domestic)"/>
    <m/>
  </r>
  <r>
    <s v="Watermelons"/>
    <x v="8"/>
    <s v="No"/>
    <s v="cartons"/>
    <s v="RED FLESH SEEDLESS MINIATURE"/>
    <x v="393"/>
    <s v="FLORIDA"/>
    <n v="28900"/>
    <s v="Truck"/>
    <n v="340"/>
    <m/>
    <n v="2025"/>
    <s v="N/A"/>
    <s v="D (domestic)"/>
    <m/>
  </r>
  <r>
    <s v="Watermelons"/>
    <x v="1"/>
    <s v="No"/>
    <s v="N/A"/>
    <s v="N/A"/>
    <x v="394"/>
    <s v="MEXICO CROSSINGS THROUGH NOGALES ARIZONA"/>
    <n v="381328"/>
    <s v="Truck"/>
    <m/>
    <m/>
    <n v="2024"/>
    <s v="N/A"/>
    <s v="I (import)"/>
    <m/>
  </r>
  <r>
    <s v="Watermelons"/>
    <x v="1"/>
    <s v="Yes"/>
    <s v="N/A"/>
    <s v="RED FLESH SEEDLESS MINIATURE"/>
    <x v="394"/>
    <s v="MEXICO CROSSINGS THROUGH NOGALES ARIZONA"/>
    <n v="54230"/>
    <s v="Truck"/>
    <m/>
    <m/>
    <n v="2024"/>
    <s v="N/A"/>
    <s v="I (import)"/>
    <m/>
  </r>
  <r>
    <s v="Watermelons"/>
    <x v="1"/>
    <s v="No"/>
    <s v="N/A"/>
    <s v="RED FLESH SEEDLESS MINIATURE"/>
    <x v="394"/>
    <s v="MEXICO CROSSINGS THROUGH NOGALES ARIZONA"/>
    <n v="278846"/>
    <s v="Truck"/>
    <m/>
    <m/>
    <n v="2024"/>
    <s v="N/A"/>
    <s v="I (import)"/>
    <m/>
  </r>
  <r>
    <s v="Watermelons"/>
    <x v="1"/>
    <s v="No"/>
    <s v="N/A"/>
    <s v="SEEDLESS"/>
    <x v="394"/>
    <s v="MEXICO CROSSINGS THROUGH NOGALES ARIZONA"/>
    <n v="1178025"/>
    <s v="Truck"/>
    <m/>
    <m/>
    <n v="2024"/>
    <s v="N/A"/>
    <s v="I (import)"/>
    <m/>
  </r>
  <r>
    <s v="Watermelons"/>
    <x v="1"/>
    <s v="No"/>
    <s v="N/A"/>
    <s v="N/A"/>
    <x v="394"/>
    <s v="MEXICO CROSSINGS THROUGH OTAY MESA CALIFORNIA"/>
    <n v="42293"/>
    <s v="Truck"/>
    <m/>
    <m/>
    <n v="2024"/>
    <s v="N/A"/>
    <s v="I (import)"/>
    <m/>
  </r>
  <r>
    <s v="Watermelons"/>
    <x v="1"/>
    <s v="No"/>
    <s v="N/A"/>
    <s v="SEEDLESS"/>
    <x v="394"/>
    <s v="MEXICO CROSSINGS THROUGH OTAY MESA CALIFORNIA"/>
    <n v="49845"/>
    <s v="Truck"/>
    <m/>
    <m/>
    <n v="2024"/>
    <s v="N/A"/>
    <s v="I (import)"/>
    <m/>
  </r>
  <r>
    <s v="Watermelons"/>
    <x v="3"/>
    <s v="No"/>
    <s v="N/A"/>
    <s v="RED FLESH SEEDLESS MINIATURE"/>
    <x v="394"/>
    <s v="MEXICO CROSSINGS THROUGH PHARR TEXAS"/>
    <n v="94270"/>
    <s v="Truck"/>
    <m/>
    <m/>
    <n v="2024"/>
    <s v="N/A"/>
    <s v="I (import)"/>
    <m/>
  </r>
  <r>
    <s v="Watermelons"/>
    <x v="1"/>
    <s v="No"/>
    <s v="N/A"/>
    <s v="SEEDLESS"/>
    <x v="394"/>
    <s v="MEXICO CROSSINGS THROUGH PHARR TEXAS"/>
    <n v="158400"/>
    <s v="Truck"/>
    <m/>
    <m/>
    <n v="2024"/>
    <s v="N/A"/>
    <s v="I (import)"/>
    <m/>
  </r>
  <r>
    <s v="Watermelons"/>
    <x v="1"/>
    <s v="No"/>
    <s v="N/A"/>
    <s v="N/A"/>
    <x v="394"/>
    <s v="MEXICO CROSSINGS THROUGH PROGRESO TEXAS"/>
    <n v="4214276"/>
    <s v="Truck"/>
    <m/>
    <m/>
    <n v="2024"/>
    <s v="N/A"/>
    <s v="I (import)"/>
    <m/>
  </r>
  <r>
    <s v="Watermelons"/>
    <x v="1"/>
    <s v="No"/>
    <s v="N/A"/>
    <s v="SEEDLESS"/>
    <x v="394"/>
    <s v="MEXICO CROSSINGS THROUGH PROGRESO TEXAS"/>
    <n v="682341"/>
    <s v="Truck"/>
    <m/>
    <m/>
    <n v="2024"/>
    <s v="N/A"/>
    <s v="I (import)"/>
    <m/>
  </r>
  <r>
    <s v="Watermelons"/>
    <x v="1"/>
    <s v="No"/>
    <s v="N/A"/>
    <s v="N/A"/>
    <x v="394"/>
    <s v="MEXICO CROSSINGS THROUGH RIO GRANDE CITY TEXAS"/>
    <n v="494604"/>
    <s v="Truck"/>
    <m/>
    <m/>
    <n v="2024"/>
    <s v="N/A"/>
    <s v="I (import)"/>
    <m/>
  </r>
  <r>
    <s v="Watermelons"/>
    <x v="1"/>
    <s v="No"/>
    <s v="N/A"/>
    <s v="SEEDLESS"/>
    <x v="394"/>
    <s v="MEXICO CROSSINGS THROUGH RIO GRANDE CITY TEXAS"/>
    <n v="809600"/>
    <s v="Truck"/>
    <m/>
    <m/>
    <n v="2024"/>
    <s v="N/A"/>
    <s v="I (import)"/>
    <m/>
  </r>
  <r>
    <s v="Watermelons"/>
    <x v="3"/>
    <s v="No"/>
    <s v="N/A"/>
    <s v="RED FLESH SEEDLESS MINIATURE"/>
    <x v="394"/>
    <s v="IMPORTS THROUGH FREEPORT TEXAS"/>
    <n v="107250"/>
    <s v="Boat"/>
    <m/>
    <m/>
    <n v="2024"/>
    <s v="N/A"/>
    <s v="I (import)"/>
    <m/>
  </r>
  <r>
    <s v="Watermelons"/>
    <x v="3"/>
    <s v="No"/>
    <s v="N/A"/>
    <s v="SEEDLESS"/>
    <x v="394"/>
    <s v="IMPORTS THROUGH FREEPORT TEXAS"/>
    <n v="269467"/>
    <s v="Boat"/>
    <m/>
    <m/>
    <n v="2024"/>
    <s v="N/A"/>
    <s v="I (import)"/>
    <m/>
  </r>
  <r>
    <s v="Watermelons"/>
    <x v="3"/>
    <s v="No"/>
    <s v="N/A"/>
    <s v="SEEDLESS"/>
    <x v="394"/>
    <s v="IMPORTS THROUGH LOS ANGELES-LONG BEACH CALIFORNIA"/>
    <n v="198000"/>
    <s v="Boat"/>
    <m/>
    <m/>
    <n v="2024"/>
    <s v="N/A"/>
    <s v="I (import)"/>
    <m/>
  </r>
  <r>
    <s v="Watermelons"/>
    <x v="7"/>
    <s v="No"/>
    <s v="N/A"/>
    <s v="SEEDLESS"/>
    <x v="394"/>
    <s v="IMPORTS THROUGH LOS ANGELES-LONG BEACH CALIFORNIA"/>
    <n v="87318"/>
    <s v="Boat"/>
    <m/>
    <m/>
    <n v="2024"/>
    <s v="N/A"/>
    <s v="I (import)"/>
    <m/>
  </r>
  <r>
    <s v="Watermelons"/>
    <x v="0"/>
    <s v="No"/>
    <s v="N/A"/>
    <s v="N/A"/>
    <x v="394"/>
    <s v="IMPORTS THROUGH SAN JUAN PUERTO RICO"/>
    <n v="37479"/>
    <s v="Boat"/>
    <m/>
    <m/>
    <n v="2024"/>
    <s v="N/A"/>
    <s v="I (import)"/>
    <m/>
  </r>
  <r>
    <s v="Watermelons"/>
    <x v="4"/>
    <s v="No"/>
    <s v="N/A"/>
    <s v="N/A"/>
    <x v="394"/>
    <s v="IMPORTS THROUGH SOUTH FLORIDA/TAMPA"/>
    <n v="51343"/>
    <s v="Boat"/>
    <m/>
    <m/>
    <n v="2024"/>
    <s v="N/A"/>
    <s v="I (import)"/>
    <m/>
  </r>
  <r>
    <s v="Watermelons"/>
    <x v="4"/>
    <s v="No"/>
    <s v="N/A"/>
    <s v="SEEDLESS"/>
    <x v="394"/>
    <s v="IMPORTS THROUGH TAMPA AIRPORT FLORIDA"/>
    <n v="15066"/>
    <s v="Boat"/>
    <m/>
    <m/>
    <n v="2024"/>
    <s v="N/A"/>
    <s v="I (import)"/>
    <m/>
  </r>
  <r>
    <s v="Watermelons"/>
    <x v="8"/>
    <s v="No"/>
    <s v="24 inch bins"/>
    <s v="RED FLESH SEEDED TYPE"/>
    <x v="394"/>
    <s v="FLORIDA"/>
    <n v="336000"/>
    <s v="Truck"/>
    <n v="840"/>
    <m/>
    <n v="2025"/>
    <s v="N/A"/>
    <s v="D (domestic)"/>
    <m/>
  </r>
  <r>
    <s v="Watermelons"/>
    <x v="8"/>
    <s v="No"/>
    <s v="24 inch bins"/>
    <s v="RED FLESH SEEDLESS TYPE"/>
    <x v="394"/>
    <s v="FLORIDA"/>
    <n v="2464000"/>
    <s v="Truck"/>
    <n v="6160"/>
    <m/>
    <n v="2025"/>
    <s v="N/A"/>
    <s v="D (domestic)"/>
    <m/>
  </r>
  <r>
    <s v="Watermelons"/>
    <x v="8"/>
    <s v="No"/>
    <s v="cartons"/>
    <s v="RED FLESH SEEDLESS MINIATURE"/>
    <x v="394"/>
    <s v="FLORIDA"/>
    <n v="9860"/>
    <s v="Truck"/>
    <n v="116"/>
    <m/>
    <n v="2025"/>
    <s v="N/A"/>
    <s v="D (domestic)"/>
    <m/>
  </r>
  <r>
    <s v="Watermelons"/>
    <x v="3"/>
    <s v="No"/>
    <s v="N/A"/>
    <s v="RED FLESH SEEDLESS MINIATURE"/>
    <x v="395"/>
    <s v="IMPORTS THROUGH GULFPORT MISSISSIPPI"/>
    <n v="143000"/>
    <s v="Boat"/>
    <m/>
    <m/>
    <n v="2024"/>
    <s v="N/A"/>
    <s v="I (import)"/>
    <m/>
  </r>
  <r>
    <s v="Watermelons"/>
    <x v="3"/>
    <s v="No"/>
    <s v="N/A"/>
    <s v="RED FLESH SEEDLESS MINIATURE"/>
    <x v="395"/>
    <s v="IMPORTS THROUGH LOS ANGELES-LONG BEACH CALIFORNIA"/>
    <n v="250250"/>
    <s v="Boat"/>
    <m/>
    <m/>
    <n v="2024"/>
    <s v="N/A"/>
    <s v="I (import)"/>
    <m/>
  </r>
  <r>
    <s v="Watermelons"/>
    <x v="3"/>
    <s v="No"/>
    <s v="N/A"/>
    <s v="SEEDLESS"/>
    <x v="395"/>
    <s v="IMPORTS THROUGH LOS ANGELES-LONG BEACH CALIFORNIA"/>
    <n v="44000"/>
    <s v="Boat"/>
    <m/>
    <m/>
    <n v="2024"/>
    <s v="N/A"/>
    <s v="I (import)"/>
    <m/>
  </r>
  <r>
    <s v="Watermelons"/>
    <x v="1"/>
    <s v="No"/>
    <s v="N/A"/>
    <s v="SEEDLESS"/>
    <x v="395"/>
    <s v="IMPORTS THROUGH PANAMA CITY FLORIDA"/>
    <n v="39917"/>
    <s v="Boat"/>
    <m/>
    <m/>
    <n v="2024"/>
    <s v="N/A"/>
    <s v="I (import)"/>
    <m/>
  </r>
  <r>
    <s v="Watermelons"/>
    <x v="3"/>
    <s v="No"/>
    <s v="N/A"/>
    <s v="N/A"/>
    <x v="395"/>
    <s v="IMPORTS THROUGH PHILADELPHIA-CAMDEN PENNSYLVANIA-NEW JERSEY"/>
    <n v="347305"/>
    <s v="Boat"/>
    <m/>
    <m/>
    <n v="2024"/>
    <s v="N/A"/>
    <s v="I (import)"/>
    <m/>
  </r>
  <r>
    <s v="Watermelons"/>
    <x v="3"/>
    <s v="No"/>
    <s v="N/A"/>
    <s v="RED FLESH SEEDLESS MINIATURE"/>
    <x v="395"/>
    <s v="IMPORTS THROUGH PHILADELPHIA-CAMDEN PENNSYLVANIA-NEW JERSEY"/>
    <n v="893750"/>
    <s v="Boat"/>
    <m/>
    <m/>
    <n v="2024"/>
    <s v="N/A"/>
    <s v="I (import)"/>
    <m/>
  </r>
  <r>
    <s v="Watermelons"/>
    <x v="3"/>
    <s v="No"/>
    <s v="N/A"/>
    <s v="SEEDLESS"/>
    <x v="395"/>
    <s v="IMPORTS THROUGH PHILADELPHIA-CAMDEN PENNSYLVANIA-NEW JERSEY"/>
    <n v="501578"/>
    <s v="Boat"/>
    <m/>
    <m/>
    <n v="2024"/>
    <s v="N/A"/>
    <s v="I (import)"/>
    <m/>
  </r>
  <r>
    <s v="Watermelons"/>
    <x v="4"/>
    <s v="No"/>
    <s v="N/A"/>
    <s v="RED FLESH SEEDLESS MINIATURE"/>
    <x v="395"/>
    <s v="IMPORTS THROUGH PHILADELPHIA-CAMDEN PENNSYLVANIA-NEW JERSEY"/>
    <n v="286000"/>
    <s v="Boat"/>
    <m/>
    <m/>
    <n v="2024"/>
    <s v="N/A"/>
    <s v="I (import)"/>
    <m/>
  </r>
  <r>
    <s v="Watermelons"/>
    <x v="4"/>
    <s v="No"/>
    <s v="N/A"/>
    <s v="SEEDLESS"/>
    <x v="395"/>
    <s v="IMPORTS THROUGH PHILADELPHIA-CAMDEN PENNSYLVANIA-NEW JERSEY"/>
    <n v="357500"/>
    <s v="Boat"/>
    <m/>
    <m/>
    <n v="2024"/>
    <s v="N/A"/>
    <s v="I (import)"/>
    <m/>
  </r>
  <r>
    <s v="Watermelons"/>
    <x v="7"/>
    <s v="No"/>
    <s v="N/A"/>
    <s v="N/A"/>
    <x v="395"/>
    <s v="IMPORTS THROUGH PHILADELPHIA-CAMDEN PENNSYLVANIA-NEW JERSEY"/>
    <n v="681243"/>
    <s v="Boat"/>
    <m/>
    <m/>
    <n v="2024"/>
    <s v="N/A"/>
    <s v="I (import)"/>
    <m/>
  </r>
  <r>
    <s v="Watermelons"/>
    <x v="3"/>
    <s v="No"/>
    <s v="N/A"/>
    <s v="N/A"/>
    <x v="395"/>
    <s v="IMPORTS THROUGH PORT CANAVERAL FLORIDA"/>
    <n v="71023"/>
    <s v="Boat"/>
    <m/>
    <m/>
    <n v="2024"/>
    <s v="N/A"/>
    <s v="I (import)"/>
    <m/>
  </r>
  <r>
    <s v="Watermelons"/>
    <x v="3"/>
    <s v="No"/>
    <s v="N/A"/>
    <s v="SEEDLESS"/>
    <x v="395"/>
    <s v="IMPORTS THROUGH PORT CANAVERAL FLORIDA"/>
    <n v="554400"/>
    <s v="Boat"/>
    <m/>
    <m/>
    <n v="2024"/>
    <s v="N/A"/>
    <s v="I (import)"/>
    <m/>
  </r>
  <r>
    <s v="Watermelons"/>
    <x v="6"/>
    <s v="No"/>
    <s v="N/A"/>
    <s v="N/A"/>
    <x v="395"/>
    <s v="IMPORTS THROUGH PORT CANAVERAL FLORIDA"/>
    <n v="21384"/>
    <s v="Boat"/>
    <m/>
    <m/>
    <n v="2024"/>
    <s v="N/A"/>
    <s v="I (import)"/>
    <m/>
  </r>
  <r>
    <s v="Watermelons"/>
    <x v="0"/>
    <s v="No"/>
    <s v="N/A"/>
    <s v="N/A"/>
    <x v="395"/>
    <s v="IMPORTS THROUGH SAN JUAN PUERTO RICO"/>
    <n v="2611"/>
    <s v="Boat"/>
    <m/>
    <m/>
    <n v="2024"/>
    <s v="N/A"/>
    <s v="I (import)"/>
    <m/>
  </r>
  <r>
    <s v="Watermelons"/>
    <x v="3"/>
    <s v="No"/>
    <s v="N/A"/>
    <s v="N/A"/>
    <x v="395"/>
    <s v="IMPORTS THROUGH SOUTH FLORIDA/TAMPA"/>
    <n v="412700"/>
    <s v="Boat"/>
    <m/>
    <m/>
    <n v="2024"/>
    <s v="N/A"/>
    <s v="I (import)"/>
    <m/>
  </r>
  <r>
    <s v="Watermelons"/>
    <x v="3"/>
    <s v="No"/>
    <s v="N/A"/>
    <s v="SEEDLESS"/>
    <x v="395"/>
    <s v="IMPORTS THROUGH SOUTH FLORIDA/TAMPA"/>
    <n v="1382975"/>
    <s v="Boat"/>
    <m/>
    <m/>
    <n v="2024"/>
    <s v="N/A"/>
    <s v="I (import)"/>
    <m/>
  </r>
  <r>
    <s v="Watermelons"/>
    <x v="3"/>
    <s v="No"/>
    <s v="N/A"/>
    <s v="SEEDLESS"/>
    <x v="395"/>
    <s v="IMPORTS THROUGH WILMINGTON NORTH CAROLINA"/>
    <n v="79200"/>
    <s v="Boat"/>
    <m/>
    <m/>
    <n v="2024"/>
    <s v="N/A"/>
    <s v="I (import)"/>
    <m/>
  </r>
  <r>
    <s v="Watermelons"/>
    <x v="1"/>
    <s v="No"/>
    <s v="N/A"/>
    <s v="N/A"/>
    <x v="395"/>
    <s v="MEXICO CROSSINGS THROUGH NOGALES ARIZONA"/>
    <n v="1423875"/>
    <s v="Truck"/>
    <m/>
    <m/>
    <n v="2024"/>
    <s v="N/A"/>
    <s v="I (import)"/>
    <m/>
  </r>
  <r>
    <s v="Watermelons"/>
    <x v="1"/>
    <s v="No"/>
    <s v="N/A"/>
    <s v="RED FLESH SEEDLESS MINIATURE"/>
    <x v="395"/>
    <s v="MEXICO CROSSINGS THROUGH NOGALES ARIZONA"/>
    <n v="695778"/>
    <s v="Truck"/>
    <m/>
    <m/>
    <n v="2024"/>
    <s v="N/A"/>
    <s v="I (import)"/>
    <m/>
  </r>
  <r>
    <s v="Watermelons"/>
    <x v="1"/>
    <s v="No"/>
    <s v="N/A"/>
    <s v="SEEDLESS"/>
    <x v="395"/>
    <s v="MEXICO CROSSINGS THROUGH NOGALES ARIZONA"/>
    <n v="1587971"/>
    <s v="Truck"/>
    <m/>
    <m/>
    <n v="2024"/>
    <s v="N/A"/>
    <s v="I (import)"/>
    <m/>
  </r>
  <r>
    <s v="Watermelons"/>
    <x v="1"/>
    <s v="No"/>
    <s v="N/A"/>
    <s v="N/A"/>
    <x v="395"/>
    <s v="MEXICO CROSSINGS THROUGH OTAY MESA CALIFORNIA"/>
    <n v="341044"/>
    <s v="Truck"/>
    <m/>
    <m/>
    <n v="2024"/>
    <s v="N/A"/>
    <s v="I (import)"/>
    <m/>
  </r>
  <r>
    <s v="Watermelons"/>
    <x v="1"/>
    <s v="No"/>
    <s v="N/A"/>
    <s v="SEEDLESS"/>
    <x v="395"/>
    <s v="MEXICO CROSSINGS THROUGH OTAY MESA CALIFORNIA"/>
    <n v="162978"/>
    <s v="Truck"/>
    <m/>
    <m/>
    <n v="2024"/>
    <s v="N/A"/>
    <s v="I (import)"/>
    <m/>
  </r>
  <r>
    <s v="Watermelons"/>
    <x v="1"/>
    <s v="No"/>
    <s v="N/A"/>
    <s v="N/A"/>
    <x v="395"/>
    <s v="MEXICO CROSSINGS THROUGH EL PASO TEXAS"/>
    <n v="33880"/>
    <s v="Truck"/>
    <m/>
    <m/>
    <n v="2024"/>
    <s v="N/A"/>
    <s v="I (import)"/>
    <m/>
  </r>
  <r>
    <s v="Watermelons"/>
    <x v="1"/>
    <s v="No"/>
    <s v="N/A"/>
    <s v="N/A"/>
    <x v="395"/>
    <s v="MEXICO CROSSINGS THROUGH PHARR TEXAS"/>
    <n v="298903"/>
    <s v="Truck"/>
    <m/>
    <m/>
    <n v="2024"/>
    <s v="N/A"/>
    <s v="I (import)"/>
    <m/>
  </r>
  <r>
    <s v="Watermelons"/>
    <x v="1"/>
    <s v="No"/>
    <s v="N/A"/>
    <s v="SEEDLESS"/>
    <x v="395"/>
    <s v="MEXICO CROSSINGS THROUGH PHARR TEXAS"/>
    <n v="435600"/>
    <s v="Truck"/>
    <m/>
    <m/>
    <n v="2024"/>
    <s v="N/A"/>
    <s v="I (import)"/>
    <m/>
  </r>
  <r>
    <s v="Watermelons"/>
    <x v="1"/>
    <s v="No"/>
    <s v="N/A"/>
    <s v="N/A"/>
    <x v="395"/>
    <s v="MEXICO CROSSINGS THROUGH PROGRESO TEXAS"/>
    <n v="1360773"/>
    <s v="Truck"/>
    <m/>
    <m/>
    <n v="2024"/>
    <s v="N/A"/>
    <s v="I (import)"/>
    <m/>
  </r>
  <r>
    <s v="Watermelons"/>
    <x v="1"/>
    <s v="No"/>
    <s v="N/A"/>
    <s v="SEEDLESS"/>
    <x v="395"/>
    <s v="MEXICO CROSSINGS THROUGH PROGRESO TEXAS"/>
    <n v="2217710"/>
    <s v="Truck"/>
    <m/>
    <m/>
    <n v="2024"/>
    <s v="N/A"/>
    <s v="I (import)"/>
    <m/>
  </r>
  <r>
    <s v="Watermelons"/>
    <x v="1"/>
    <s v="No"/>
    <s v="N/A"/>
    <s v="SEEDLESS"/>
    <x v="395"/>
    <s v="MEXICO CROSSINGS THROUGH RIO GRANDE CITY TEXAS"/>
    <n v="810106"/>
    <s v="Truck"/>
    <m/>
    <m/>
    <n v="2024"/>
    <s v="N/A"/>
    <s v="I (import)"/>
    <m/>
  </r>
  <r>
    <s v="Watermelons"/>
    <x v="8"/>
    <s v="No"/>
    <s v="24 inch bins"/>
    <s v="RED FLESH SEEDED TYPE"/>
    <x v="395"/>
    <s v="FLORIDA"/>
    <n v="72800"/>
    <s v="Truck"/>
    <n v="181"/>
    <m/>
    <n v="2025"/>
    <s v="N/A"/>
    <s v="D (domestic)"/>
    <m/>
  </r>
  <r>
    <s v="Watermelons"/>
    <x v="8"/>
    <s v="No"/>
    <s v="24 inch bins"/>
    <s v="RED FLESH SEEDLESS TYPE"/>
    <x v="395"/>
    <s v="FLORIDA"/>
    <n v="2576000"/>
    <s v="Truck"/>
    <n v="6440"/>
    <m/>
    <n v="2025"/>
    <s v="N/A"/>
    <s v="D (domestic)"/>
    <m/>
  </r>
  <r>
    <s v="Watermelons"/>
    <x v="8"/>
    <s v="No"/>
    <s v="cartons"/>
    <s v="RED FLESH SEEDLESS MINIATURE"/>
    <x v="395"/>
    <s v="FLORIDA"/>
    <n v="8670"/>
    <s v="Truck"/>
    <n v="102"/>
    <m/>
    <n v="2025"/>
    <s v="N/A"/>
    <s v="D (domestic)"/>
    <m/>
  </r>
  <r>
    <s v="Watermelons"/>
    <x v="1"/>
    <s v="No"/>
    <s v="N/A"/>
    <s v="N/A"/>
    <x v="396"/>
    <s v="MEXICO CROSSINGS THROUGH NOGALES ARIZONA"/>
    <n v="531406"/>
    <s v="Truck"/>
    <m/>
    <m/>
    <n v="2024"/>
    <s v="N/A"/>
    <s v="I (import)"/>
    <m/>
  </r>
  <r>
    <s v="Watermelons"/>
    <x v="8"/>
    <s v="No"/>
    <s v="24 inch bins"/>
    <s v="RED FLESH SEEDED TYPE"/>
    <x v="396"/>
    <s v="FLORIDA"/>
    <n v="313600"/>
    <s v="Truck"/>
    <n v="784"/>
    <m/>
    <n v="2025"/>
    <s v="N/A"/>
    <s v="D (domestic)"/>
    <m/>
  </r>
  <r>
    <s v="Watermelons"/>
    <x v="1"/>
    <s v="Yes"/>
    <s v="N/A"/>
    <s v="RED FLESH SEEDLESS MINIATURE"/>
    <x v="396"/>
    <s v="MEXICO CROSSINGS THROUGH NOGALES ARIZONA"/>
    <n v="72703"/>
    <s v="Truck"/>
    <m/>
    <m/>
    <n v="2024"/>
    <s v="N/A"/>
    <s v="I (import)"/>
    <m/>
  </r>
  <r>
    <s v="Watermelons"/>
    <x v="8"/>
    <s v="No"/>
    <s v="24 inch bins"/>
    <s v="RED FLESH SEEDLESS TYPE"/>
    <x v="396"/>
    <s v="FLORIDA"/>
    <n v="2777600"/>
    <s v="Truck"/>
    <n v="6944"/>
    <m/>
    <n v="2025"/>
    <s v="N/A"/>
    <s v="D (domestic)"/>
    <m/>
  </r>
  <r>
    <s v="Watermelons"/>
    <x v="1"/>
    <s v="No"/>
    <s v="N/A"/>
    <s v="RED FLESH SEEDLESS MINIATURE"/>
    <x v="396"/>
    <s v="MEXICO CROSSINGS THROUGH NOGALES ARIZONA"/>
    <n v="392128"/>
    <s v="Truck"/>
    <m/>
    <m/>
    <n v="2024"/>
    <s v="N/A"/>
    <s v="I (import)"/>
    <m/>
  </r>
  <r>
    <s v="Watermelons"/>
    <x v="8"/>
    <s v="No"/>
    <s v="cartons"/>
    <s v="RED FLESH SEEDLESS MINIATURE"/>
    <x v="396"/>
    <s v="FLORIDA"/>
    <n v="21675"/>
    <s v="Truck"/>
    <n v="255"/>
    <m/>
    <n v="2025"/>
    <s v="N/A"/>
    <s v="D (domestic)"/>
    <m/>
  </r>
  <r>
    <s v="Watermelons"/>
    <x v="1"/>
    <s v="No"/>
    <s v="N/A"/>
    <s v="SEEDLESS"/>
    <x v="396"/>
    <s v="MEXICO CROSSINGS THROUGH NOGALES ARIZONA"/>
    <n v="749448"/>
    <s v="Truck"/>
    <m/>
    <m/>
    <n v="2024"/>
    <s v="N/A"/>
    <s v="I (import)"/>
    <m/>
  </r>
  <r>
    <s v="Watermelons"/>
    <x v="1"/>
    <s v="No"/>
    <s v="N/A"/>
    <s v="N/A"/>
    <x v="396"/>
    <s v="MEXICO CROSSINGS THROUGH OTAY MESA CALIFORNIA"/>
    <n v="14344"/>
    <s v="Truck"/>
    <m/>
    <m/>
    <n v="2024"/>
    <s v="N/A"/>
    <s v="I (import)"/>
    <m/>
  </r>
  <r>
    <s v="Watermelons"/>
    <x v="1"/>
    <s v="No"/>
    <s v="N/A"/>
    <s v="SEEDLESS"/>
    <x v="396"/>
    <s v="MEXICO CROSSINGS THROUGH OTAY MESA CALIFORNIA"/>
    <n v="159390"/>
    <s v="Truck"/>
    <m/>
    <m/>
    <n v="2024"/>
    <s v="N/A"/>
    <s v="I (import)"/>
    <m/>
  </r>
  <r>
    <s v="Watermelons"/>
    <x v="1"/>
    <s v="No"/>
    <s v="N/A"/>
    <s v="N/A"/>
    <x v="396"/>
    <s v="MEXICO CROSSINGS THROUGH EL PASO TEXAS"/>
    <n v="14080"/>
    <s v="Truck"/>
    <m/>
    <m/>
    <n v="2024"/>
    <s v="N/A"/>
    <s v="I (import)"/>
    <m/>
  </r>
  <r>
    <s v="Watermelons"/>
    <x v="1"/>
    <s v="No"/>
    <s v="N/A"/>
    <s v="N/A"/>
    <x v="396"/>
    <s v="MEXICO CROSSINGS THROUGH PHARR TEXAS"/>
    <n v="124850"/>
    <s v="Truck"/>
    <m/>
    <m/>
    <n v="2024"/>
    <s v="N/A"/>
    <s v="I (import)"/>
    <m/>
  </r>
  <r>
    <s v="Watermelons"/>
    <x v="1"/>
    <s v="No"/>
    <s v="N/A"/>
    <s v="N/A"/>
    <x v="396"/>
    <s v="MEXICO CROSSINGS THROUGH PROGRESO TEXAS"/>
    <n v="2144696"/>
    <s v="Truck"/>
    <m/>
    <m/>
    <n v="2024"/>
    <s v="N/A"/>
    <s v="I (import)"/>
    <m/>
  </r>
  <r>
    <s v="Watermelons"/>
    <x v="1"/>
    <s v="No"/>
    <s v="N/A"/>
    <s v="SEEDLESS"/>
    <x v="396"/>
    <s v="MEXICO CROSSINGS THROUGH PROGRESO TEXAS"/>
    <n v="62040"/>
    <s v="Truck"/>
    <m/>
    <m/>
    <n v="2024"/>
    <s v="N/A"/>
    <s v="I (import)"/>
    <m/>
  </r>
  <r>
    <s v="Watermelons"/>
    <x v="3"/>
    <s v="No"/>
    <s v="N/A"/>
    <s v="RED FLESH SEEDLESS MINIATURE"/>
    <x v="396"/>
    <s v="IMPORTS THROUGH LOS ANGELES-LONG BEACH CALIFORNIA"/>
    <n v="107250"/>
    <s v="Boat"/>
    <m/>
    <m/>
    <n v="2024"/>
    <s v="N/A"/>
    <s v="I (import)"/>
    <m/>
  </r>
  <r>
    <s v="Watermelons"/>
    <x v="7"/>
    <s v="No"/>
    <s v="N/A"/>
    <s v="SEEDLESS"/>
    <x v="396"/>
    <s v="IMPORTS THROUGH LOS ANGELES-LONG BEACH CALIFORNIA"/>
    <n v="68310"/>
    <s v="Boat"/>
    <m/>
    <m/>
    <n v="2024"/>
    <s v="N/A"/>
    <s v="I (import)"/>
    <m/>
  </r>
  <r>
    <s v="Watermelons"/>
    <x v="1"/>
    <s v="No"/>
    <s v="N/A"/>
    <s v="SEEDLESS"/>
    <x v="396"/>
    <s v="IMPORTS THROUGH PANAMA CITY FLORIDA"/>
    <n v="80278"/>
    <s v="Boat"/>
    <m/>
    <m/>
    <n v="2024"/>
    <s v="N/A"/>
    <s v="I (import)"/>
    <m/>
  </r>
  <r>
    <s v="Watermelons"/>
    <x v="3"/>
    <s v="No"/>
    <s v="N/A"/>
    <s v="SEEDLESS"/>
    <x v="396"/>
    <s v="IMPORTS THROUGH PHILADELPHIA-CAMDEN PENNSYLVANIA-NEW JERSEY"/>
    <n v="39600"/>
    <s v="Boat"/>
    <m/>
    <m/>
    <n v="2024"/>
    <s v="N/A"/>
    <s v="I (import)"/>
    <m/>
  </r>
  <r>
    <s v="Watermelons"/>
    <x v="3"/>
    <s v="No"/>
    <s v="N/A"/>
    <s v="SEEDLESS"/>
    <x v="396"/>
    <s v="IMPORTS THROUGH PORT CANAVERAL FLORIDA"/>
    <n v="977988"/>
    <s v="Boat"/>
    <m/>
    <m/>
    <n v="2024"/>
    <s v="N/A"/>
    <s v="I (import)"/>
    <m/>
  </r>
  <r>
    <s v="Watermelons"/>
    <x v="3"/>
    <s v="No"/>
    <s v="N/A"/>
    <s v="N/A"/>
    <x v="396"/>
    <s v="IMPORTS THROUGH SOUTH FLORIDA/TAMPA"/>
    <n v="373122"/>
    <s v="Boat"/>
    <m/>
    <m/>
    <n v="2024"/>
    <s v="N/A"/>
    <s v="I (import)"/>
    <m/>
  </r>
  <r>
    <s v="Watermelons"/>
    <x v="3"/>
    <s v="No"/>
    <s v="N/A"/>
    <s v="SEEDLESS"/>
    <x v="396"/>
    <s v="IMPORTS THROUGH SOUTH FLORIDA/TAMPA"/>
    <n v="254540"/>
    <s v="Boat"/>
    <m/>
    <m/>
    <n v="2024"/>
    <s v="N/A"/>
    <s v="I (import)"/>
    <m/>
  </r>
  <r>
    <s v="Watermelons"/>
    <x v="1"/>
    <s v="No"/>
    <s v="N/A"/>
    <s v="SEEDLESS"/>
    <x v="396"/>
    <s v="IMPORTS THROUGH SOUTH FLORIDA/TAMPA"/>
    <n v="42658"/>
    <s v="Boat"/>
    <m/>
    <m/>
    <n v="2024"/>
    <s v="N/A"/>
    <s v="I (import)"/>
    <m/>
  </r>
  <r>
    <s v="Watermelons"/>
    <x v="1"/>
    <s v="No"/>
    <s v="N/A"/>
    <s v="RED FLESH SEEDLESS MINIATURE"/>
    <x v="397"/>
    <s v="MEXICO CROSSINGS THROUGH NOGALES ARIZONA"/>
    <n v="326236"/>
    <s v="Truck"/>
    <m/>
    <m/>
    <n v="2024"/>
    <s v="N/A"/>
    <s v="I (import)"/>
    <m/>
  </r>
  <r>
    <s v="Watermelons"/>
    <x v="1"/>
    <s v="No"/>
    <s v="N/A"/>
    <s v="SEEDLESS"/>
    <x v="397"/>
    <s v="MEXICO CROSSINGS THROUGH NOGALES ARIZONA"/>
    <n v="1207593"/>
    <s v="Truck"/>
    <m/>
    <m/>
    <n v="2024"/>
    <s v="N/A"/>
    <s v="I (import)"/>
    <m/>
  </r>
  <r>
    <s v="Watermelons"/>
    <x v="1"/>
    <s v="No"/>
    <s v="N/A"/>
    <s v="N/A"/>
    <x v="397"/>
    <s v="MEXICO CROSSINGS THROUGH OTAY MESA CALIFORNIA"/>
    <n v="39519"/>
    <s v="Truck"/>
    <m/>
    <m/>
    <n v="2024"/>
    <s v="N/A"/>
    <s v="I (import)"/>
    <m/>
  </r>
  <r>
    <s v="Watermelons"/>
    <x v="1"/>
    <s v="No"/>
    <s v="N/A"/>
    <s v="SEEDLESS"/>
    <x v="397"/>
    <s v="MEXICO CROSSINGS THROUGH OTAY MESA CALIFORNIA"/>
    <n v="31858"/>
    <s v="Truck"/>
    <m/>
    <m/>
    <n v="2024"/>
    <s v="N/A"/>
    <s v="I (import)"/>
    <m/>
  </r>
  <r>
    <s v="Watermelons"/>
    <x v="3"/>
    <s v="No"/>
    <s v="N/A"/>
    <s v="RED FLESH SEEDLESS MINIATURE"/>
    <x v="397"/>
    <s v="MEXICO CROSSINGS THROUGH PHARR TEXAS"/>
    <n v="47135"/>
    <s v="Truck"/>
    <m/>
    <m/>
    <n v="2024"/>
    <s v="N/A"/>
    <s v="I (import)"/>
    <m/>
  </r>
  <r>
    <s v="Watermelons"/>
    <x v="1"/>
    <s v="No"/>
    <s v="N/A"/>
    <s v="N/A"/>
    <x v="397"/>
    <s v="MEXICO CROSSINGS THROUGH PHARR TEXAS"/>
    <n v="48468"/>
    <s v="Truck"/>
    <m/>
    <m/>
    <n v="2024"/>
    <s v="N/A"/>
    <s v="I (import)"/>
    <m/>
  </r>
  <r>
    <s v="Watermelons"/>
    <x v="1"/>
    <s v="No"/>
    <s v="N/A"/>
    <s v="SEEDLESS"/>
    <x v="397"/>
    <s v="MEXICO CROSSINGS THROUGH PHARR TEXAS"/>
    <n v="41017"/>
    <s v="Truck"/>
    <m/>
    <m/>
    <n v="2024"/>
    <s v="N/A"/>
    <s v="I (import)"/>
    <m/>
  </r>
  <r>
    <s v="Watermelons"/>
    <x v="1"/>
    <s v="No"/>
    <s v="N/A"/>
    <s v="N/A"/>
    <x v="397"/>
    <s v="MEXICO CROSSINGS THROUGH PROGRESO TEXAS"/>
    <n v="464222"/>
    <s v="Truck"/>
    <m/>
    <m/>
    <n v="2024"/>
    <s v="N/A"/>
    <s v="I (import)"/>
    <m/>
  </r>
  <r>
    <s v="Watermelons"/>
    <x v="1"/>
    <s v="No"/>
    <s v="N/A"/>
    <s v="SEEDLESS"/>
    <x v="397"/>
    <s v="MEXICO CROSSINGS THROUGH PROGRESO TEXAS"/>
    <n v="79552"/>
    <s v="Truck"/>
    <m/>
    <m/>
    <n v="2024"/>
    <s v="N/A"/>
    <s v="I (import)"/>
    <m/>
  </r>
  <r>
    <s v="Watermelons"/>
    <x v="1"/>
    <s v="No"/>
    <s v="N/A"/>
    <s v="SEEDLESS"/>
    <x v="397"/>
    <s v="IMPORTS THROUGH PANAMA CITY FLORIDA"/>
    <n v="79847"/>
    <s v="Boat"/>
    <m/>
    <m/>
    <n v="2024"/>
    <s v="N/A"/>
    <s v="I (import)"/>
    <m/>
  </r>
  <r>
    <s v="Watermelons"/>
    <x v="3"/>
    <s v="No"/>
    <s v="N/A"/>
    <s v="N/A"/>
    <x v="397"/>
    <s v="IMPORTS THROUGH PORT CANAVERAL FLORIDA"/>
    <n v="24028"/>
    <s v="Boat"/>
    <m/>
    <m/>
    <n v="2024"/>
    <s v="N/A"/>
    <s v="I (import)"/>
    <m/>
  </r>
  <r>
    <s v="Watermelons"/>
    <x v="3"/>
    <s v="No"/>
    <s v="N/A"/>
    <s v="SEEDLESS"/>
    <x v="397"/>
    <s v="IMPORTS THROUGH PORT CANAVERAL FLORIDA"/>
    <n v="245124"/>
    <s v="Boat"/>
    <m/>
    <m/>
    <n v="2024"/>
    <s v="N/A"/>
    <s v="I (import)"/>
    <m/>
  </r>
  <r>
    <s v="Watermelons"/>
    <x v="6"/>
    <s v="No"/>
    <s v="N/A"/>
    <s v="N/A"/>
    <x v="397"/>
    <s v="IMPORTS THROUGH PORT CANAVERAL FLORIDA"/>
    <n v="227858"/>
    <s v="Boat"/>
    <m/>
    <m/>
    <n v="2024"/>
    <s v="N/A"/>
    <s v="I (import)"/>
    <m/>
  </r>
  <r>
    <s v="Watermelons"/>
    <x v="0"/>
    <s v="No"/>
    <s v="N/A"/>
    <s v="N/A"/>
    <x v="397"/>
    <s v="IMPORTS THROUGH SAN JUAN PUERTO RICO"/>
    <n v="5210"/>
    <s v="Boat"/>
    <m/>
    <m/>
    <n v="2024"/>
    <s v="N/A"/>
    <s v="I (import)"/>
    <m/>
  </r>
  <r>
    <s v="Watermelons"/>
    <x v="3"/>
    <s v="No"/>
    <s v="N/A"/>
    <s v="N/A"/>
    <x v="397"/>
    <s v="IMPORTS THROUGH SOUTH FLORIDA/TAMPA"/>
    <n v="734132"/>
    <s v="Boat"/>
    <m/>
    <m/>
    <n v="2024"/>
    <s v="N/A"/>
    <s v="I (import)"/>
    <m/>
  </r>
  <r>
    <s v="Watermelons"/>
    <x v="3"/>
    <s v="No"/>
    <s v="N/A"/>
    <s v="SEEDLESS"/>
    <x v="397"/>
    <s v="IMPORTS THROUGH SOUTH FLORIDA/TAMPA"/>
    <n v="2588300"/>
    <s v="Boat"/>
    <m/>
    <m/>
    <n v="2024"/>
    <s v="N/A"/>
    <s v="I (import)"/>
    <m/>
  </r>
  <r>
    <s v="Watermelons"/>
    <x v="7"/>
    <s v="No"/>
    <s v="N/A"/>
    <s v="SEEDLESS"/>
    <x v="397"/>
    <s v="IMPORTS THROUGH SOUTH FLORIDA/TAMPA"/>
    <n v="87318"/>
    <s v="Boat"/>
    <m/>
    <m/>
    <n v="2024"/>
    <s v="N/A"/>
    <s v="I (import)"/>
    <m/>
  </r>
  <r>
    <s v="Watermelons"/>
    <x v="3"/>
    <s v="No"/>
    <s v="N/A"/>
    <s v="SEEDLESS"/>
    <x v="397"/>
    <s v="IMPORTS THROUGH WILMINGTON DELAWARE"/>
    <n v="479600"/>
    <s v="Boat"/>
    <m/>
    <m/>
    <n v="2024"/>
    <s v="N/A"/>
    <s v="I (import)"/>
    <m/>
  </r>
  <r>
    <s v="Watermelons"/>
    <x v="8"/>
    <s v="No"/>
    <s v="24 inch bins"/>
    <s v="RED FLESH SEEDED TYPE"/>
    <x v="397"/>
    <s v="FLORIDA"/>
    <n v="358400"/>
    <s v="Truck"/>
    <n v="896"/>
    <m/>
    <n v="2025"/>
    <s v="N/A"/>
    <s v="D (domestic)"/>
    <m/>
  </r>
  <r>
    <s v="Watermelons"/>
    <x v="8"/>
    <s v="No"/>
    <s v="24 inch bins"/>
    <s v="RED FLESH SEEDLESS TYPE"/>
    <x v="397"/>
    <s v="FLORIDA"/>
    <n v="3136000"/>
    <s v="Truck"/>
    <n v="7840"/>
    <m/>
    <n v="2025"/>
    <s v="N/A"/>
    <s v="D (domestic)"/>
    <m/>
  </r>
  <r>
    <s v="Watermelons"/>
    <x v="8"/>
    <s v="No"/>
    <s v="cartons"/>
    <s v="RED FLESH SEEDLESS MINIATURE"/>
    <x v="397"/>
    <s v="FLORIDA"/>
    <n v="28900"/>
    <s v="Truck"/>
    <n v="340"/>
    <m/>
    <n v="2025"/>
    <s v="N/A"/>
    <s v="D (domestic)"/>
    <m/>
  </r>
  <r>
    <s v="Watermelons"/>
    <x v="8"/>
    <s v="No"/>
    <s v="24 inch bins"/>
    <s v="RED FLESH SEEDED TYPE"/>
    <x v="398"/>
    <s v="FLORIDA"/>
    <n v="313600"/>
    <s v="Truck"/>
    <n v="784"/>
    <m/>
    <n v="2025"/>
    <s v="N/A"/>
    <s v="D (domestic)"/>
    <m/>
  </r>
  <r>
    <s v="Watermelons"/>
    <x v="8"/>
    <s v="No"/>
    <s v="24 inch bins"/>
    <s v="RED FLESH SEEDLESS TYPE"/>
    <x v="398"/>
    <s v="FLORIDA"/>
    <n v="5297152"/>
    <s v="Truck"/>
    <m/>
    <m/>
    <n v="2025"/>
    <s v="N/A"/>
    <s v="D (domestic)"/>
    <s v="week ending amount"/>
  </r>
  <r>
    <s v="Watermelons"/>
    <x v="8"/>
    <s v="No"/>
    <s v="24 inch bins"/>
    <s v="RED FLESH SEEDLESS TYPE"/>
    <x v="398"/>
    <s v="FLORIDA"/>
    <n v="3068800"/>
    <s v="Truck"/>
    <n v="7672"/>
    <m/>
    <n v="2025"/>
    <s v="N/A"/>
    <s v="D (domestic)"/>
    <m/>
  </r>
  <r>
    <s v="Watermelons"/>
    <x v="8"/>
    <s v="No"/>
    <s v="24 inch bins"/>
    <s v="RED FLESH SEEDED TYPE"/>
    <x v="398"/>
    <s v="FLORIDA"/>
    <n v="495856"/>
    <s v="Truck"/>
    <m/>
    <m/>
    <n v="2025"/>
    <s v="N/A"/>
    <s v="D (domestic)"/>
    <s v="week ending amount"/>
  </r>
  <r>
    <s v="Watermelons"/>
    <x v="8"/>
    <s v="No"/>
    <s v="cartons"/>
    <s v="RED FLESH SEEDLESS MINIATURE"/>
    <x v="398"/>
    <s v="FLORIDA"/>
    <n v="14450"/>
    <s v="Truck"/>
    <n v="170"/>
    <m/>
    <n v="2025"/>
    <s v="N/A"/>
    <s v="D (domestic)"/>
    <m/>
  </r>
  <r>
    <s v="Watermelons"/>
    <x v="8"/>
    <s v="No"/>
    <s v="24 inch bins"/>
    <s v="RED FLESH SEEDLESS TYPE"/>
    <x v="399"/>
    <s v="FLORIDA"/>
    <n v="1792000"/>
    <s v="Truck"/>
    <n v="4480"/>
    <m/>
    <n v="2025"/>
    <s v="N/A"/>
    <s v="D (domestic)"/>
    <m/>
  </r>
  <r>
    <s v="Watermelons"/>
    <x v="8"/>
    <s v="No"/>
    <s v="24 inch bins"/>
    <s v="RED FLESH SEEDED TYPE"/>
    <x v="399"/>
    <s v="FLORIDA"/>
    <n v="89600"/>
    <s v="Truck"/>
    <n v="224"/>
    <m/>
    <n v="2025"/>
    <s v="N/A"/>
    <s v="D (domestic)"/>
    <m/>
  </r>
  <r>
    <s v="Watermelons"/>
    <x v="8"/>
    <s v="No"/>
    <s v="cartons"/>
    <s v="RED FLESH SEEDLESS MINIATURE"/>
    <x v="399"/>
    <s v="FLORIDA"/>
    <n v="7225"/>
    <s v="Truck"/>
    <n v="85"/>
    <m/>
    <n v="2025"/>
    <s v="N/A"/>
    <s v="D (domestic)"/>
    <m/>
  </r>
  <r>
    <s v="Watermelons"/>
    <x v="3"/>
    <s v="No"/>
    <s v="N/A"/>
    <s v="SEEDLESS"/>
    <x v="400"/>
    <s v="IMPORTS THROUGH FREEPORT TEXAS"/>
    <n v="230030"/>
    <s v="Boat"/>
    <m/>
    <m/>
    <n v="2024"/>
    <s v="N/A"/>
    <s v="I (import)"/>
    <m/>
  </r>
  <r>
    <s v="Watermelons"/>
    <x v="7"/>
    <s v="No"/>
    <s v="N/A"/>
    <s v="SEEDLESS"/>
    <x v="400"/>
    <s v="IMPORTS THROUGH FREEPORT TEXAS"/>
    <n v="322505"/>
    <s v="Boat"/>
    <m/>
    <m/>
    <n v="2024"/>
    <s v="N/A"/>
    <s v="I (import)"/>
    <m/>
  </r>
  <r>
    <s v="Watermelons"/>
    <x v="1"/>
    <s v="No"/>
    <s v="N/A"/>
    <s v="SEEDLESS"/>
    <x v="400"/>
    <s v="IMPORTS THROUGH PANAMA CITY FLORIDA"/>
    <n v="41899"/>
    <s v="Boat"/>
    <m/>
    <m/>
    <n v="2024"/>
    <s v="N/A"/>
    <s v="I (import)"/>
    <m/>
  </r>
  <r>
    <s v="Watermelons"/>
    <x v="3"/>
    <s v="No"/>
    <s v="N/A"/>
    <s v="N/A"/>
    <x v="400"/>
    <s v="IMPORTS THROUGH PHILADELPHIA-CAMDEN PENNSYLVANIA-NEW JERSEY"/>
    <n v="267265"/>
    <s v="Boat"/>
    <m/>
    <m/>
    <n v="2024"/>
    <s v="N/A"/>
    <s v="I (import)"/>
    <m/>
  </r>
  <r>
    <s v="Watermelons"/>
    <x v="3"/>
    <s v="No"/>
    <s v="N/A"/>
    <s v="SEEDLESS"/>
    <x v="400"/>
    <s v="IMPORTS THROUGH PHILADELPHIA-CAMDEN PENNSYLVANIA-NEW JERSEY"/>
    <n v="132000"/>
    <s v="Boat"/>
    <m/>
    <m/>
    <n v="2024"/>
    <s v="N/A"/>
    <s v="I (import)"/>
    <m/>
  </r>
  <r>
    <s v="Watermelons"/>
    <x v="3"/>
    <s v="No"/>
    <s v="N/A"/>
    <s v="RED FLESH SEEDLESS MINIATURE"/>
    <x v="400"/>
    <s v="IMPORTS THROUGH PORT CANAVERAL FLORIDA"/>
    <n v="1269840"/>
    <s v="Boat"/>
    <m/>
    <m/>
    <n v="2024"/>
    <s v="N/A"/>
    <s v="I (import)"/>
    <m/>
  </r>
  <r>
    <s v="Watermelons"/>
    <x v="3"/>
    <s v="No"/>
    <s v="N/A"/>
    <s v="SEEDLESS"/>
    <x v="400"/>
    <s v="IMPORTS THROUGH PORT CANAVERAL FLORIDA"/>
    <n v="2251106"/>
    <s v="Boat"/>
    <m/>
    <m/>
    <n v="2024"/>
    <s v="N/A"/>
    <s v="I (import)"/>
    <m/>
  </r>
  <r>
    <s v="Watermelons"/>
    <x v="4"/>
    <s v="No"/>
    <s v="N/A"/>
    <s v="RED FLESH SEEDLESS MINIATURE"/>
    <x v="400"/>
    <s v="IMPORTS THROUGH PORT CANAVERAL FLORIDA"/>
    <n v="1109570"/>
    <s v="Boat"/>
    <m/>
    <m/>
    <n v="2024"/>
    <s v="N/A"/>
    <s v="I (import)"/>
    <m/>
  </r>
  <r>
    <s v="Watermelons"/>
    <x v="4"/>
    <s v="No"/>
    <s v="N/A"/>
    <s v="SEEDLESS"/>
    <x v="400"/>
    <s v="IMPORTS THROUGH PORT CANAVERAL FLORIDA"/>
    <n v="1952280"/>
    <s v="Boat"/>
    <m/>
    <m/>
    <n v="2024"/>
    <s v="N/A"/>
    <s v="I (import)"/>
    <m/>
  </r>
  <r>
    <s v="Watermelons"/>
    <x v="0"/>
    <s v="No"/>
    <s v="N/A"/>
    <s v="N/A"/>
    <x v="400"/>
    <s v="IMPORTS THROUGH SAN JUAN PUERTO RICO"/>
    <n v="39868"/>
    <s v="Boat"/>
    <m/>
    <m/>
    <n v="2024"/>
    <s v="N/A"/>
    <s v="I (import)"/>
    <m/>
  </r>
  <r>
    <s v="Watermelons"/>
    <x v="3"/>
    <s v="No"/>
    <s v="N/A"/>
    <s v="SEEDLESS"/>
    <x v="400"/>
    <s v="IMPORTS THROUGH SOUTH FLORIDA/TAMPA"/>
    <n v="79200"/>
    <s v="Boat"/>
    <m/>
    <m/>
    <n v="2024"/>
    <s v="N/A"/>
    <s v="I (import)"/>
    <m/>
  </r>
  <r>
    <s v="Watermelons"/>
    <x v="3"/>
    <s v="No"/>
    <s v="N/A"/>
    <s v="SEEDLESS"/>
    <x v="400"/>
    <s v="IMPORTS THROUGH WILMINGTON DELAWARE"/>
    <n v="42900"/>
    <s v="Boat"/>
    <m/>
    <m/>
    <n v="2024"/>
    <s v="N/A"/>
    <s v="I (import)"/>
    <m/>
  </r>
  <r>
    <s v="Watermelons"/>
    <x v="4"/>
    <s v="No"/>
    <s v="N/A"/>
    <s v="SEEDLESS"/>
    <x v="400"/>
    <s v="IMPORTS THROUGH TAMPA AIRPORT FLORIDA"/>
    <n v="10644"/>
    <s v="Boat"/>
    <m/>
    <m/>
    <n v="2024"/>
    <s v="N/A"/>
    <s v="I (import)"/>
    <m/>
  </r>
  <r>
    <s v="Watermelons"/>
    <x v="1"/>
    <s v="No"/>
    <s v="N/A"/>
    <s v="N/A"/>
    <x v="400"/>
    <s v="MEXICO CROSSINGS THROUGH NOGALES ARIZONA"/>
    <n v="619133"/>
    <s v="Truck"/>
    <m/>
    <m/>
    <n v="2024"/>
    <s v="N/A"/>
    <s v="I (import)"/>
    <m/>
  </r>
  <r>
    <s v="Watermelons"/>
    <x v="1"/>
    <s v="Yes"/>
    <s v="N/A"/>
    <s v="RED FLESH SEEDLESS MINIATURE"/>
    <x v="400"/>
    <s v="MEXICO CROSSINGS THROUGH NOGALES ARIZONA"/>
    <n v="33660"/>
    <s v="Truck"/>
    <m/>
    <m/>
    <n v="2024"/>
    <s v="N/A"/>
    <s v="I (import)"/>
    <m/>
  </r>
  <r>
    <s v="Watermelons"/>
    <x v="1"/>
    <s v="No"/>
    <s v="N/A"/>
    <s v="RED FLESH SEEDLESS MINIATURE"/>
    <x v="400"/>
    <s v="MEXICO CROSSINGS THROUGH NOGALES ARIZONA"/>
    <n v="271539"/>
    <s v="Truck"/>
    <m/>
    <m/>
    <n v="2024"/>
    <s v="N/A"/>
    <s v="I (import)"/>
    <m/>
  </r>
  <r>
    <s v="Watermelons"/>
    <x v="1"/>
    <s v="No"/>
    <s v="N/A"/>
    <s v="SEEDLESS"/>
    <x v="400"/>
    <s v="MEXICO CROSSINGS THROUGH NOGALES ARIZONA"/>
    <n v="1187219"/>
    <s v="Truck"/>
    <m/>
    <m/>
    <n v="2024"/>
    <s v="N/A"/>
    <s v="I (import)"/>
    <m/>
  </r>
  <r>
    <s v="Watermelons"/>
    <x v="1"/>
    <s v="No"/>
    <s v="N/A"/>
    <s v="SEEDLESS"/>
    <x v="400"/>
    <s v="MEXICO CROSSINGS THROUGH OTAY MESA CALIFORNIA"/>
    <n v="107466"/>
    <s v="Truck"/>
    <m/>
    <m/>
    <n v="2024"/>
    <s v="N/A"/>
    <s v="I (import)"/>
    <m/>
  </r>
  <r>
    <s v="Watermelons"/>
    <x v="3"/>
    <s v="No"/>
    <s v="N/A"/>
    <s v="RED FLESH SEEDLESS MINIATURE"/>
    <x v="400"/>
    <s v="MEXICO CROSSINGS THROUGH PHARR TEXAS"/>
    <n v="47135"/>
    <s v="Truck"/>
    <m/>
    <m/>
    <n v="2024"/>
    <s v="N/A"/>
    <s v="I (import)"/>
    <m/>
  </r>
  <r>
    <s v="Watermelons"/>
    <x v="1"/>
    <s v="No"/>
    <s v="N/A"/>
    <s v="N/A"/>
    <x v="400"/>
    <s v="MEXICO CROSSINGS THROUGH PHARR TEXAS"/>
    <n v="186151"/>
    <s v="Truck"/>
    <m/>
    <m/>
    <n v="2024"/>
    <s v="N/A"/>
    <s v="I (import)"/>
    <m/>
  </r>
  <r>
    <s v="Watermelons"/>
    <x v="1"/>
    <s v="No"/>
    <s v="N/A"/>
    <s v="SEEDLESS"/>
    <x v="400"/>
    <s v="MEXICO CROSSINGS THROUGH PHARR TEXAS"/>
    <n v="285120"/>
    <s v="Truck"/>
    <m/>
    <m/>
    <n v="2024"/>
    <s v="N/A"/>
    <s v="I (import)"/>
    <m/>
  </r>
  <r>
    <s v="Watermelons"/>
    <x v="1"/>
    <s v="No"/>
    <s v="N/A"/>
    <s v="N/A"/>
    <x v="400"/>
    <s v="MEXICO CROSSINGS THROUGH PROGRESO TEXAS"/>
    <n v="865113"/>
    <s v="Truck"/>
    <m/>
    <m/>
    <n v="2024"/>
    <s v="N/A"/>
    <s v="I (import)"/>
    <m/>
  </r>
  <r>
    <s v="Watermelons"/>
    <x v="1"/>
    <s v="No"/>
    <s v="N/A"/>
    <s v="SEEDLESS"/>
    <x v="400"/>
    <s v="MEXICO CROSSINGS THROUGH PROGRESO TEXAS"/>
    <n v="151481"/>
    <s v="Truck"/>
    <m/>
    <m/>
    <n v="2024"/>
    <s v="N/A"/>
    <s v="I (import)"/>
    <m/>
  </r>
  <r>
    <s v="Watermelons"/>
    <x v="1"/>
    <s v="No"/>
    <s v="N/A"/>
    <s v="SEEDLESS"/>
    <x v="400"/>
    <s v="MEXICO CROSSINGS THROUGH RIO GRANDE CITY TEXAS"/>
    <n v="128920"/>
    <s v="Truck"/>
    <m/>
    <m/>
    <n v="2024"/>
    <s v="N/A"/>
    <s v="I (import)"/>
    <m/>
  </r>
  <r>
    <s v="Watermelons"/>
    <x v="8"/>
    <s v="No"/>
    <s v="24 inch bins"/>
    <s v="RED FLESH SEEDED TYPE"/>
    <x v="400"/>
    <s v="FLORIDA"/>
    <n v="403200"/>
    <s v="Truck"/>
    <n v="1008"/>
    <m/>
    <n v="2025"/>
    <s v="N/A"/>
    <s v="D (domestic)"/>
    <m/>
  </r>
  <r>
    <s v="Watermelons"/>
    <x v="8"/>
    <s v="No"/>
    <s v="24 inch bins"/>
    <s v="RED FLESH SEEDLESS TYPE"/>
    <x v="400"/>
    <s v="FLORIDA"/>
    <n v="3696000"/>
    <s v="Truck"/>
    <n v="9240"/>
    <m/>
    <n v="2025"/>
    <s v="N/A"/>
    <s v="D (domestic)"/>
    <m/>
  </r>
  <r>
    <s v="Watermelons"/>
    <x v="8"/>
    <s v="No"/>
    <s v="cartons"/>
    <s v="RED FLESH SEEDLESS MINIATURE"/>
    <x v="400"/>
    <s v="FLORIDA"/>
    <n v="21675"/>
    <s v="Truck"/>
    <n v="255"/>
    <m/>
    <n v="2025"/>
    <s v="N/A"/>
    <s v="D (domestic)"/>
    <m/>
  </r>
  <r>
    <s v="Watermelons"/>
    <x v="3"/>
    <s v="No"/>
    <s v="N/A"/>
    <s v="RED FLESH SEEDLESS MINIATURE"/>
    <x v="401"/>
    <s v="IMPORTS THROUGH FREEPORT TEXAS"/>
    <n v="143000"/>
    <s v="Boat"/>
    <m/>
    <m/>
    <n v="2024"/>
    <s v="N/A"/>
    <s v="I (import)"/>
    <m/>
  </r>
  <r>
    <s v="Watermelons"/>
    <x v="1"/>
    <s v="No"/>
    <s v="N/A"/>
    <s v="N/A"/>
    <x v="401"/>
    <s v="MEXICO CROSSINGS THROUGH OTAY MESA CALIFORNIA"/>
    <n v="2600"/>
    <s v="Truck"/>
    <m/>
    <m/>
    <n v="2024"/>
    <s v="N/A"/>
    <s v="I (import)"/>
    <m/>
  </r>
  <r>
    <s v="Watermelons"/>
    <x v="3"/>
    <s v="No"/>
    <s v="N/A"/>
    <s v="SEEDLESS"/>
    <x v="401"/>
    <s v="IMPORTS THROUGH LOS ANGELES-LONG BEACH CALIFORNIA"/>
    <n v="594000"/>
    <s v="Boat"/>
    <m/>
    <m/>
    <n v="2024"/>
    <s v="N/A"/>
    <s v="I (import)"/>
    <m/>
  </r>
  <r>
    <s v="Watermelons"/>
    <x v="1"/>
    <s v="No"/>
    <s v="N/A"/>
    <s v="SEEDLESS"/>
    <x v="401"/>
    <s v="MEXICO CROSSINGS THROUGH OTAY MESA CALIFORNIA"/>
    <n v="12584"/>
    <s v="Truck"/>
    <m/>
    <m/>
    <n v="2024"/>
    <s v="N/A"/>
    <s v="I (import)"/>
    <m/>
  </r>
  <r>
    <s v="Watermelons"/>
    <x v="7"/>
    <s v="No"/>
    <s v="N/A"/>
    <s v="SEEDLESS"/>
    <x v="401"/>
    <s v="IMPORTS THROUGH LOS ANGELES-LONG BEACH CALIFORNIA"/>
    <n v="219206"/>
    <s v="Boat"/>
    <m/>
    <m/>
    <n v="2024"/>
    <s v="N/A"/>
    <s v="I (import)"/>
    <m/>
  </r>
  <r>
    <s v="Watermelons"/>
    <x v="1"/>
    <s v="No"/>
    <s v="N/A"/>
    <s v="SEEDLESS"/>
    <x v="401"/>
    <s v="MEXICO CROSSINGS THROUGH PHARR TEXAS"/>
    <n v="43560"/>
    <s v="Truck"/>
    <m/>
    <m/>
    <n v="2024"/>
    <s v="N/A"/>
    <s v="I (import)"/>
    <m/>
  </r>
  <r>
    <s v="Watermelons"/>
    <x v="3"/>
    <s v="No"/>
    <s v="N/A"/>
    <s v="N/A"/>
    <x v="401"/>
    <s v="IMPORTS THROUGH PHILADELPHIA-CAMDEN PENNSYLVANIA-NEW JERSEY"/>
    <n v="73649"/>
    <s v="Boat"/>
    <m/>
    <m/>
    <n v="2024"/>
    <s v="N/A"/>
    <s v="I (import)"/>
    <m/>
  </r>
  <r>
    <s v="Watermelons"/>
    <x v="1"/>
    <s v="No"/>
    <s v="N/A"/>
    <s v="N/A"/>
    <x v="401"/>
    <s v="MEXICO CROSSINGS THROUGH PROGRESO TEXAS"/>
    <n v="4968524"/>
    <s v="Truck"/>
    <m/>
    <m/>
    <n v="2024"/>
    <s v="N/A"/>
    <s v="I (import)"/>
    <m/>
  </r>
  <r>
    <s v="Watermelons"/>
    <x v="3"/>
    <s v="No"/>
    <s v="N/A"/>
    <s v="N/A"/>
    <x v="401"/>
    <s v="IMPORTS THROUGH PORT CANAVERAL FLORIDA"/>
    <n v="1004831"/>
    <s v="Boat"/>
    <m/>
    <m/>
    <n v="2024"/>
    <s v="N/A"/>
    <s v="I (import)"/>
    <m/>
  </r>
  <r>
    <s v="Watermelons"/>
    <x v="1"/>
    <s v="No"/>
    <s v="N/A"/>
    <s v="N/A"/>
    <x v="401"/>
    <s v="MEXICO CROSSINGS THROUGH RIO GRANDE CITY TEXAS"/>
    <n v="381854"/>
    <s v="Truck"/>
    <m/>
    <m/>
    <n v="2024"/>
    <s v="N/A"/>
    <s v="I (import)"/>
    <m/>
  </r>
  <r>
    <s v="Watermelons"/>
    <x v="3"/>
    <s v="No"/>
    <s v="N/A"/>
    <s v="SEEDLESS"/>
    <x v="401"/>
    <s v="IMPORTS THROUGH PORT CANAVERAL FLORIDA"/>
    <n v="237600"/>
    <s v="Boat"/>
    <m/>
    <m/>
    <n v="2024"/>
    <s v="N/A"/>
    <s v="I (import)"/>
    <m/>
  </r>
  <r>
    <s v="Watermelons"/>
    <x v="1"/>
    <s v="No"/>
    <s v="N/A"/>
    <s v="SEEDLESS"/>
    <x v="401"/>
    <s v="MEXICO CROSSINGS THROUGH RIO GRANDE CITY TEXAS"/>
    <n v="261360"/>
    <s v="Truck"/>
    <m/>
    <m/>
    <n v="2024"/>
    <s v="N/A"/>
    <s v="I (import)"/>
    <m/>
  </r>
  <r>
    <s v="Watermelons"/>
    <x v="3"/>
    <s v="No"/>
    <s v="N/A"/>
    <s v="N/A"/>
    <x v="401"/>
    <s v="IMPORTS THROUGH SOUTH FLORIDA/TAMPA"/>
    <n v="42900"/>
    <s v="Boat"/>
    <m/>
    <m/>
    <n v="2024"/>
    <s v="N/A"/>
    <s v="I (import)"/>
    <m/>
  </r>
  <r>
    <s v="Watermelons"/>
    <x v="8"/>
    <s v="No"/>
    <s v="24 inch bins"/>
    <s v="RED FLESH SEEDED TYPE"/>
    <x v="401"/>
    <s v="FLORIDA"/>
    <n v="313600"/>
    <s v="Truck"/>
    <n v="784"/>
    <m/>
    <n v="2025"/>
    <s v="N/A"/>
    <s v="D (domestic)"/>
    <m/>
  </r>
  <r>
    <s v="Watermelons"/>
    <x v="3"/>
    <s v="No"/>
    <s v="N/A"/>
    <s v="SEEDLESS"/>
    <x v="401"/>
    <s v="IMPORTS THROUGH SOUTH FLORIDA/TAMPA"/>
    <n v="129800"/>
    <s v="Boat"/>
    <m/>
    <m/>
    <n v="2024"/>
    <s v="N/A"/>
    <s v="I (import)"/>
    <m/>
  </r>
  <r>
    <s v="Watermelons"/>
    <x v="8"/>
    <s v="No"/>
    <s v="24 inch bins"/>
    <s v="RED FLESH SEEDLESS TYPE"/>
    <x v="401"/>
    <s v="FLORIDA"/>
    <n v="3180800"/>
    <s v="Truck"/>
    <n v="7952"/>
    <m/>
    <n v="2025"/>
    <s v="N/A"/>
    <s v="D (domestic)"/>
    <m/>
  </r>
  <r>
    <s v="Watermelons"/>
    <x v="7"/>
    <s v="No"/>
    <s v="N/A"/>
    <s v="SEEDLESS"/>
    <x v="401"/>
    <s v="IMPORTS THROUGH SOUTH FLORIDA/TAMPA"/>
    <n v="88975"/>
    <s v="Boat"/>
    <m/>
    <m/>
    <n v="2024"/>
    <s v="N/A"/>
    <s v="I (import)"/>
    <m/>
  </r>
  <r>
    <s v="Watermelons"/>
    <x v="8"/>
    <s v="No"/>
    <s v="cartons"/>
    <s v="RED FLESH SEEDLESS MINIATURE"/>
    <x v="401"/>
    <s v="FLORIDA"/>
    <n v="14450"/>
    <s v="Truck"/>
    <n v="170"/>
    <m/>
    <n v="2025"/>
    <s v="N/A"/>
    <s v="D (domestic)"/>
    <m/>
  </r>
  <r>
    <s v="Watermelons"/>
    <x v="3"/>
    <s v="No"/>
    <s v="N/A"/>
    <s v="SEEDLESS"/>
    <x v="401"/>
    <s v="IMPORTS THROUGH WILMINGTON DELAWARE"/>
    <n v="42900"/>
    <s v="Boat"/>
    <m/>
    <m/>
    <n v="2024"/>
    <s v="N/A"/>
    <s v="I (import)"/>
    <m/>
  </r>
  <r>
    <s v="Watermelons"/>
    <x v="1"/>
    <s v="No"/>
    <s v="N/A"/>
    <s v="N/A"/>
    <x v="401"/>
    <s v="MEXICO CROSSINGS THROUGH NOGALES ARIZONA"/>
    <n v="1350710"/>
    <s v="Truck"/>
    <m/>
    <m/>
    <n v="2024"/>
    <s v="N/A"/>
    <s v="I (import)"/>
    <m/>
  </r>
  <r>
    <s v="Watermelons"/>
    <x v="1"/>
    <s v="No"/>
    <s v="N/A"/>
    <s v="RED FLESH SEEDLESS MINIATURE"/>
    <x v="401"/>
    <s v="MEXICO CROSSINGS THROUGH NOGALES ARIZONA"/>
    <n v="719055"/>
    <s v="Truck"/>
    <m/>
    <m/>
    <n v="2024"/>
    <s v="N/A"/>
    <s v="I (import)"/>
    <m/>
  </r>
  <r>
    <s v="Watermelons"/>
    <x v="1"/>
    <s v="No"/>
    <s v="N/A"/>
    <s v="SEEDLESS"/>
    <x v="401"/>
    <s v="MEXICO CROSSINGS THROUGH NOGALES ARIZONA"/>
    <n v="2134792"/>
    <s v="Truck"/>
    <m/>
    <m/>
    <n v="2024"/>
    <s v="N/A"/>
    <s v="I (import)"/>
    <m/>
  </r>
  <r>
    <s v="Watermelons"/>
    <x v="8"/>
    <s v="No"/>
    <s v="24 inch bins"/>
    <s v="RED FLESH SEEDED TYPE"/>
    <x v="402"/>
    <s v="FLORIDA"/>
    <n v="313600"/>
    <s v="Truck"/>
    <n v="784"/>
    <m/>
    <n v="2025"/>
    <s v="N/A"/>
    <s v="D (domestic)"/>
    <m/>
  </r>
  <r>
    <s v="Watermelons"/>
    <x v="8"/>
    <s v="No"/>
    <s v="24 inch bins"/>
    <s v="RED FLESH SEEDLESS TYPE"/>
    <x v="402"/>
    <s v="FLORIDA"/>
    <n v="313600"/>
    <s v="Truck"/>
    <n v="784"/>
    <m/>
    <n v="2025"/>
    <s v="N/A"/>
    <s v="D (domestic)"/>
    <m/>
  </r>
  <r>
    <s v="Watermelons"/>
    <x v="8"/>
    <s v="No"/>
    <s v="cartons"/>
    <s v="RED FLESH SEEDLESS MINIATURE"/>
    <x v="402"/>
    <s v="FLORIDA"/>
    <n v="21675"/>
    <s v="Truck"/>
    <n v="255"/>
    <m/>
    <n v="2025"/>
    <s v="N/A"/>
    <s v="D (domestic)"/>
    <m/>
  </r>
  <r>
    <s v="Watermelons"/>
    <x v="1"/>
    <s v="No"/>
    <s v="N/A"/>
    <s v="N/A"/>
    <x v="402"/>
    <s v="MEXICO CROSSINGS THROUGH NOGALES ARIZONA"/>
    <n v="2024900"/>
    <s v="Truck"/>
    <m/>
    <m/>
    <n v="2024"/>
    <s v="N/A"/>
    <s v="I (import)"/>
    <m/>
  </r>
  <r>
    <s v="Watermelons"/>
    <x v="1"/>
    <s v="No"/>
    <s v="N/A"/>
    <s v="RED FLESH SEEDLESS MINIATURE"/>
    <x v="402"/>
    <s v="MEXICO CROSSINGS THROUGH NOGALES ARIZONA"/>
    <n v="1340249"/>
    <s v="Truck"/>
    <m/>
    <m/>
    <n v="2024"/>
    <s v="N/A"/>
    <s v="I (import)"/>
    <m/>
  </r>
  <r>
    <s v="Watermelons"/>
    <x v="1"/>
    <s v="No"/>
    <s v="N/A"/>
    <s v="SEEDLESS"/>
    <x v="402"/>
    <s v="MEXICO CROSSINGS THROUGH NOGALES ARIZONA"/>
    <n v="3830787"/>
    <s v="Truck"/>
    <m/>
    <m/>
    <n v="2024"/>
    <s v="N/A"/>
    <s v="I (import)"/>
    <m/>
  </r>
  <r>
    <s v="Watermelons"/>
    <x v="1"/>
    <s v="No"/>
    <s v="N/A"/>
    <s v="N/A"/>
    <x v="402"/>
    <s v="MEXICO CROSSINGS THROUGH OTAY MESA CALIFORNIA"/>
    <n v="220200"/>
    <s v="Truck"/>
    <m/>
    <m/>
    <n v="2024"/>
    <s v="N/A"/>
    <s v="I (import)"/>
    <m/>
  </r>
  <r>
    <s v="Watermelons"/>
    <x v="1"/>
    <s v="No"/>
    <s v="N/A"/>
    <s v="SEEDLESS"/>
    <x v="402"/>
    <s v="MEXICO CROSSINGS THROUGH OTAY MESA CALIFORNIA"/>
    <n v="183570"/>
    <s v="Truck"/>
    <m/>
    <m/>
    <n v="2024"/>
    <s v="N/A"/>
    <s v="I (import)"/>
    <m/>
  </r>
  <r>
    <s v="Watermelons"/>
    <x v="1"/>
    <s v="No"/>
    <s v="N/A"/>
    <s v="N/A"/>
    <x v="402"/>
    <s v="MEXICO CROSSINGS THROUGH PHARR TEXAS"/>
    <n v="143971"/>
    <s v="Truck"/>
    <m/>
    <m/>
    <n v="2024"/>
    <s v="N/A"/>
    <s v="I (import)"/>
    <m/>
  </r>
  <r>
    <s v="Watermelons"/>
    <x v="1"/>
    <s v="No"/>
    <s v="N/A"/>
    <s v="SEEDLESS"/>
    <x v="402"/>
    <s v="MEXICO CROSSINGS THROUGH PHARR TEXAS"/>
    <n v="632425"/>
    <s v="Truck"/>
    <m/>
    <m/>
    <n v="2024"/>
    <s v="N/A"/>
    <s v="I (import)"/>
    <m/>
  </r>
  <r>
    <s v="Watermelons"/>
    <x v="1"/>
    <s v="No"/>
    <s v="N/A"/>
    <s v="N/A"/>
    <x v="402"/>
    <s v="MEXICO CROSSINGS THROUGH PROGRESO TEXAS"/>
    <n v="1216494"/>
    <s v="Truck"/>
    <m/>
    <m/>
    <n v="2024"/>
    <s v="N/A"/>
    <s v="I (import)"/>
    <m/>
  </r>
  <r>
    <s v="Watermelons"/>
    <x v="1"/>
    <s v="No"/>
    <s v="N/A"/>
    <s v="SEEDLESS"/>
    <x v="402"/>
    <s v="MEXICO CROSSINGS THROUGH PROGRESO TEXAS"/>
    <n v="1315446"/>
    <s v="Truck"/>
    <m/>
    <m/>
    <n v="2024"/>
    <s v="N/A"/>
    <s v="I (import)"/>
    <m/>
  </r>
  <r>
    <s v="Watermelons"/>
    <x v="1"/>
    <s v="No"/>
    <s v="N/A"/>
    <s v="N/A"/>
    <x v="402"/>
    <s v="MEXICO CROSSINGS THROUGH RIO GRANDE CITY TEXAS"/>
    <n v="41272"/>
    <s v="Truck"/>
    <m/>
    <m/>
    <n v="2024"/>
    <s v="N/A"/>
    <s v="I (import)"/>
    <m/>
  </r>
  <r>
    <s v="Watermelons"/>
    <x v="1"/>
    <s v="No"/>
    <s v="N/A"/>
    <s v="SEEDLESS"/>
    <x v="402"/>
    <s v="MEXICO CROSSINGS THROUGH RIO GRANDE CITY TEXAS"/>
    <n v="967402"/>
    <s v="Truck"/>
    <m/>
    <m/>
    <n v="2024"/>
    <s v="N/A"/>
    <s v="I (import)"/>
    <m/>
  </r>
  <r>
    <s v="Watermelons"/>
    <x v="3"/>
    <s v="No"/>
    <s v="N/A"/>
    <s v="RED FLESH SEEDLESS MINIATURE"/>
    <x v="402"/>
    <s v="IMPORTS THROUGH HOUSTON TEXAS"/>
    <n v="250250"/>
    <s v="Boat"/>
    <m/>
    <m/>
    <n v="2024"/>
    <s v="N/A"/>
    <s v="I (import)"/>
    <m/>
  </r>
  <r>
    <s v="Watermelons"/>
    <x v="3"/>
    <s v="No"/>
    <s v="N/A"/>
    <s v="N/A"/>
    <x v="402"/>
    <s v="IMPORTS THROUGH PHILADELPHIA-CAMDEN PENNSYLVANIA-NEW JERSEY"/>
    <n v="111540"/>
    <s v="Boat"/>
    <m/>
    <m/>
    <n v="2024"/>
    <s v="N/A"/>
    <s v="I (import)"/>
    <m/>
  </r>
  <r>
    <s v="Watermelons"/>
    <x v="7"/>
    <s v="No"/>
    <s v="N/A"/>
    <s v="N/A"/>
    <x v="402"/>
    <s v="IMPORTS THROUGH PHILADELPHIA-CAMDEN PENNSYLVANIA-NEW JERSEY"/>
    <n v="1381136"/>
    <s v="Boat"/>
    <m/>
    <m/>
    <n v="2024"/>
    <s v="N/A"/>
    <s v="I (import)"/>
    <m/>
  </r>
  <r>
    <s v="Watermelons"/>
    <x v="3"/>
    <s v="No"/>
    <s v="N/A"/>
    <s v="SEEDLESS"/>
    <x v="402"/>
    <s v="IMPORTS THROUGH PORT CANAVERAL FLORIDA"/>
    <n v="79200"/>
    <s v="Boat"/>
    <m/>
    <m/>
    <n v="2024"/>
    <s v="N/A"/>
    <s v="I (import)"/>
    <m/>
  </r>
  <r>
    <s v="Watermelons"/>
    <x v="3"/>
    <s v="No"/>
    <s v="N/A"/>
    <s v="N/A"/>
    <x v="402"/>
    <s v="IMPORTS THROUGH SOUTH FLORIDA/TAMPA"/>
    <n v="229871"/>
    <s v="Boat"/>
    <m/>
    <m/>
    <n v="2024"/>
    <s v="N/A"/>
    <s v="I (import)"/>
    <m/>
  </r>
  <r>
    <s v="Watermelons"/>
    <x v="3"/>
    <s v="No"/>
    <s v="N/A"/>
    <s v="SEEDLESS"/>
    <x v="402"/>
    <s v="IMPORTS THROUGH SOUTH FLORIDA/TAMPA"/>
    <n v="330000"/>
    <s v="Boat"/>
    <m/>
    <m/>
    <n v="2024"/>
    <s v="N/A"/>
    <s v="I (import)"/>
    <m/>
  </r>
  <r>
    <s v="Watermelons"/>
    <x v="1"/>
    <s v="No"/>
    <s v="N/A"/>
    <s v="N/A"/>
    <x v="403"/>
    <s v="MEXICO CROSSINGS THROUGH NOGALES ARIZONA"/>
    <n v="1504400"/>
    <s v="Truck"/>
    <m/>
    <m/>
    <n v="2024"/>
    <s v="N/A"/>
    <s v="I (import)"/>
    <m/>
  </r>
  <r>
    <s v="Watermelons"/>
    <x v="1"/>
    <s v="Yes"/>
    <s v="N/A"/>
    <s v="RED FLESH SEEDLESS MINIATURE"/>
    <x v="403"/>
    <s v="MEXICO CROSSINGS THROUGH NOGALES ARIZONA"/>
    <n v="39046"/>
    <s v="Truck"/>
    <m/>
    <m/>
    <n v="2024"/>
    <s v="N/A"/>
    <s v="I (import)"/>
    <m/>
  </r>
  <r>
    <s v="Watermelons"/>
    <x v="1"/>
    <s v="No"/>
    <s v="N/A"/>
    <s v="RED FLESH SEEDLESS MINIATURE"/>
    <x v="403"/>
    <s v="MEXICO CROSSINGS THROUGH NOGALES ARIZONA"/>
    <n v="508592"/>
    <s v="Truck"/>
    <m/>
    <m/>
    <n v="2024"/>
    <s v="N/A"/>
    <s v="I (import)"/>
    <m/>
  </r>
  <r>
    <s v="Watermelons"/>
    <x v="1"/>
    <s v="No"/>
    <s v="N/A"/>
    <s v="SEEDLESS"/>
    <x v="403"/>
    <s v="MEXICO CROSSINGS THROUGH NOGALES ARIZONA"/>
    <n v="2872817"/>
    <s v="Truck"/>
    <m/>
    <m/>
    <n v="2024"/>
    <s v="N/A"/>
    <s v="I (import)"/>
    <m/>
  </r>
  <r>
    <s v="Watermelons"/>
    <x v="1"/>
    <s v="No"/>
    <s v="N/A"/>
    <s v="N/A"/>
    <x v="403"/>
    <s v="MEXICO CROSSINGS THROUGH OTAY MESA CALIFORNIA"/>
    <n v="66937"/>
    <s v="Truck"/>
    <m/>
    <m/>
    <n v="2024"/>
    <s v="N/A"/>
    <s v="I (import)"/>
    <m/>
  </r>
  <r>
    <s v="Watermelons"/>
    <x v="1"/>
    <s v="No"/>
    <s v="N/A"/>
    <s v="SEEDLESS"/>
    <x v="403"/>
    <s v="MEXICO CROSSINGS THROUGH OTAY MESA CALIFORNIA"/>
    <n v="93634"/>
    <s v="Truck"/>
    <m/>
    <m/>
    <n v="2024"/>
    <s v="N/A"/>
    <s v="I (import)"/>
    <m/>
  </r>
  <r>
    <s v="Watermelons"/>
    <x v="3"/>
    <s v="No"/>
    <s v="N/A"/>
    <s v="RED FLESH SEEDLESS MINIATURE"/>
    <x v="403"/>
    <s v="MEXICO CROSSINGS THROUGH PHARR TEXAS"/>
    <n v="141409"/>
    <s v="Truck"/>
    <m/>
    <m/>
    <n v="2024"/>
    <s v="N/A"/>
    <s v="I (import)"/>
    <m/>
  </r>
  <r>
    <s v="Watermelons"/>
    <x v="1"/>
    <s v="No"/>
    <s v="N/A"/>
    <s v="N/A"/>
    <x v="403"/>
    <s v="MEXICO CROSSINGS THROUGH PHARR TEXAS"/>
    <n v="99165"/>
    <s v="Truck"/>
    <m/>
    <m/>
    <n v="2024"/>
    <s v="N/A"/>
    <s v="I (import)"/>
    <m/>
  </r>
  <r>
    <s v="Watermelons"/>
    <x v="1"/>
    <s v="No"/>
    <s v="N/A"/>
    <s v="SEEDLESS"/>
    <x v="403"/>
    <s v="MEXICO CROSSINGS THROUGH PHARR TEXAS"/>
    <n v="41329"/>
    <s v="Truck"/>
    <m/>
    <m/>
    <n v="2024"/>
    <s v="N/A"/>
    <s v="I (import)"/>
    <m/>
  </r>
  <r>
    <s v="Watermelons"/>
    <x v="1"/>
    <s v="No"/>
    <s v="N/A"/>
    <s v="N/A"/>
    <x v="403"/>
    <s v="MEXICO CROSSINGS THROUGH PROGRESO TEXAS"/>
    <n v="2211937"/>
    <s v="Truck"/>
    <m/>
    <m/>
    <n v="2024"/>
    <s v="N/A"/>
    <s v="I (import)"/>
    <m/>
  </r>
  <r>
    <s v="Watermelons"/>
    <x v="1"/>
    <s v="No"/>
    <s v="N/A"/>
    <s v="SEEDLESS"/>
    <x v="403"/>
    <s v="MEXICO CROSSINGS THROUGH PROGRESO TEXAS"/>
    <n v="71555"/>
    <s v="Truck"/>
    <m/>
    <m/>
    <n v="2024"/>
    <s v="N/A"/>
    <s v="I (import)"/>
    <m/>
  </r>
  <r>
    <s v="Watermelons"/>
    <x v="3"/>
    <s v="No"/>
    <s v="N/A"/>
    <s v="RED FLESH SEEDLESS MINIATURE"/>
    <x v="403"/>
    <s v="IMPORTS THROUGH LOS ANGELES-LONG BEACH CALIFORNIA"/>
    <n v="214500"/>
    <s v="Boat"/>
    <m/>
    <m/>
    <n v="2024"/>
    <s v="N/A"/>
    <s v="I (import)"/>
    <m/>
  </r>
  <r>
    <s v="Watermelons"/>
    <x v="3"/>
    <s v="No"/>
    <s v="N/A"/>
    <s v="SEEDLESS"/>
    <x v="403"/>
    <s v="IMPORTS THROUGH LOS ANGELES-LONG BEACH CALIFORNIA"/>
    <n v="42676"/>
    <s v="Boat"/>
    <m/>
    <m/>
    <n v="2024"/>
    <s v="N/A"/>
    <s v="I (import)"/>
    <m/>
  </r>
  <r>
    <s v="Watermelons"/>
    <x v="1"/>
    <s v="No"/>
    <s v="N/A"/>
    <s v="SEEDLESS"/>
    <x v="403"/>
    <s v="IMPORTS THROUGH PANAMA CITY FLORIDA"/>
    <n v="77009"/>
    <s v="Boat"/>
    <m/>
    <m/>
    <n v="2024"/>
    <s v="N/A"/>
    <s v="I (import)"/>
    <m/>
  </r>
  <r>
    <s v="Watermelons"/>
    <x v="3"/>
    <s v="No"/>
    <s v="N/A"/>
    <s v="N/A"/>
    <x v="403"/>
    <s v="IMPORTS THROUGH PHILADELPHIA-CAMDEN PENNSYLVANIA-NEW JERSEY"/>
    <n v="112292"/>
    <s v="Boat"/>
    <m/>
    <m/>
    <n v="2024"/>
    <s v="N/A"/>
    <s v="I (import)"/>
    <m/>
  </r>
  <r>
    <s v="Watermelons"/>
    <x v="3"/>
    <s v="No"/>
    <s v="N/A"/>
    <s v="RED FLESH SEEDLESS MINIATURE"/>
    <x v="403"/>
    <s v="IMPORTS THROUGH PHILADELPHIA-CAMDEN PENNSYLVANIA-NEW JERSEY"/>
    <n v="536250"/>
    <s v="Boat"/>
    <m/>
    <m/>
    <n v="2024"/>
    <s v="N/A"/>
    <s v="I (import)"/>
    <m/>
  </r>
  <r>
    <s v="Watermelons"/>
    <x v="3"/>
    <s v="No"/>
    <s v="N/A"/>
    <s v="SEEDLESS"/>
    <x v="403"/>
    <s v="IMPORTS THROUGH PHILADELPHIA-CAMDEN PENNSYLVANIA-NEW JERSEY"/>
    <n v="393250"/>
    <s v="Boat"/>
    <m/>
    <m/>
    <n v="2024"/>
    <s v="N/A"/>
    <s v="I (import)"/>
    <m/>
  </r>
  <r>
    <s v="Watermelons"/>
    <x v="4"/>
    <s v="No"/>
    <s v="N/A"/>
    <s v="RED FLESH SEEDLESS MINIATURE"/>
    <x v="403"/>
    <s v="IMPORTS THROUGH PHILADELPHIA-CAMDEN PENNSYLVANIA-NEW JERSEY"/>
    <n v="607750"/>
    <s v="Boat"/>
    <m/>
    <m/>
    <n v="2024"/>
    <s v="N/A"/>
    <s v="I (import)"/>
    <m/>
  </r>
  <r>
    <s v="Watermelons"/>
    <x v="4"/>
    <s v="No"/>
    <s v="N/A"/>
    <s v="SEEDLESS"/>
    <x v="403"/>
    <s v="IMPORTS THROUGH PHILADELPHIA-CAMDEN PENNSYLVANIA-NEW JERSEY"/>
    <n v="107250"/>
    <s v="Boat"/>
    <m/>
    <m/>
    <n v="2024"/>
    <s v="N/A"/>
    <s v="I (import)"/>
    <m/>
  </r>
  <r>
    <s v="Watermelons"/>
    <x v="3"/>
    <s v="No"/>
    <s v="N/A"/>
    <s v="N/A"/>
    <x v="403"/>
    <s v="IMPORTS THROUGH PORT CANAVERAL FLORIDA"/>
    <n v="267150"/>
    <s v="Boat"/>
    <m/>
    <m/>
    <n v="2024"/>
    <s v="N/A"/>
    <s v="I (import)"/>
    <m/>
  </r>
  <r>
    <s v="Watermelons"/>
    <x v="3"/>
    <s v="No"/>
    <s v="N/A"/>
    <s v="SEEDLESS"/>
    <x v="403"/>
    <s v="IMPORTS THROUGH PORT CANAVERAL FLORIDA"/>
    <n v="79200"/>
    <s v="Boat"/>
    <m/>
    <m/>
    <n v="2024"/>
    <s v="N/A"/>
    <s v="I (import)"/>
    <m/>
  </r>
  <r>
    <s v="Watermelons"/>
    <x v="4"/>
    <s v="No"/>
    <s v="N/A"/>
    <s v="RED FLESH SEEDLESS MINIATURE"/>
    <x v="403"/>
    <s v="IMPORTS THROUGH PORT CANAVERAL FLORIDA"/>
    <n v="286000"/>
    <s v="Boat"/>
    <m/>
    <m/>
    <n v="2024"/>
    <s v="N/A"/>
    <s v="I (import)"/>
    <m/>
  </r>
  <r>
    <s v="Watermelons"/>
    <x v="4"/>
    <s v="No"/>
    <s v="N/A"/>
    <s v="SEEDLESS"/>
    <x v="403"/>
    <s v="IMPORTS THROUGH PORT CANAVERAL FLORIDA"/>
    <n v="429000"/>
    <s v="Boat"/>
    <m/>
    <m/>
    <n v="2024"/>
    <s v="N/A"/>
    <s v="I (import)"/>
    <m/>
  </r>
  <r>
    <s v="Watermelons"/>
    <x v="7"/>
    <s v="No"/>
    <s v="N/A"/>
    <s v="SEEDLESS"/>
    <x v="403"/>
    <s v="IMPORTS THROUGH PORT CANAVERAL FLORIDA"/>
    <n v="92077"/>
    <s v="Boat"/>
    <m/>
    <m/>
    <n v="2024"/>
    <s v="N/A"/>
    <s v="I (import)"/>
    <m/>
  </r>
  <r>
    <s v="Watermelons"/>
    <x v="0"/>
    <s v="No"/>
    <s v="N/A"/>
    <s v="N/A"/>
    <x v="403"/>
    <s v="IMPORTS THROUGH SAN JUAN PUERTO RICO"/>
    <n v="28538"/>
    <s v="Boat"/>
    <m/>
    <m/>
    <n v="2024"/>
    <s v="N/A"/>
    <s v="I (import)"/>
    <m/>
  </r>
  <r>
    <s v="Watermelons"/>
    <x v="3"/>
    <s v="No"/>
    <s v="N/A"/>
    <s v="N/A"/>
    <x v="403"/>
    <s v="IMPORTS THROUGH SOUTH FLORIDA/TAMPA"/>
    <n v="683062"/>
    <s v="Boat"/>
    <m/>
    <m/>
    <n v="2024"/>
    <s v="N/A"/>
    <s v="I (import)"/>
    <m/>
  </r>
  <r>
    <s v="Watermelons"/>
    <x v="3"/>
    <s v="No"/>
    <s v="N/A"/>
    <s v="SEEDLESS"/>
    <x v="403"/>
    <s v="IMPORTS THROUGH SOUTH FLORIDA/TAMPA"/>
    <n v="42900"/>
    <s v="Boat"/>
    <m/>
    <m/>
    <n v="2024"/>
    <s v="N/A"/>
    <s v="I (import)"/>
    <m/>
  </r>
  <r>
    <s v="Watermelons"/>
    <x v="3"/>
    <s v="No"/>
    <s v="N/A"/>
    <s v="SEEDLESS"/>
    <x v="403"/>
    <s v="IMPORTS THROUGH WILMINGTON NORTH CAROLINA"/>
    <n v="316800"/>
    <s v="Boat"/>
    <m/>
    <m/>
    <n v="2024"/>
    <s v="N/A"/>
    <s v="I (import)"/>
    <m/>
  </r>
  <r>
    <s v="Watermelons"/>
    <x v="7"/>
    <s v="No"/>
    <s v="N/A"/>
    <s v="SEEDLESS"/>
    <x v="403"/>
    <s v="IMPORTS THROUGH TAMPA AIRPORT FLORIDA"/>
    <n v="129155"/>
    <s v="Boat"/>
    <m/>
    <m/>
    <n v="2024"/>
    <s v="N/A"/>
    <s v="I (import)"/>
    <m/>
  </r>
  <r>
    <s v="Watermelons"/>
    <x v="8"/>
    <s v="No"/>
    <s v="24 inch bins"/>
    <s v="RED FLESH SEEDED TYPE"/>
    <x v="403"/>
    <s v="FLORIDA"/>
    <n v="403200"/>
    <s v="Truck"/>
    <n v="1008"/>
    <m/>
    <n v="2025"/>
    <s v="N/A"/>
    <s v="D (domestic)"/>
    <m/>
  </r>
  <r>
    <s v="Watermelons"/>
    <x v="8"/>
    <s v="No"/>
    <s v="24 inch bins"/>
    <s v="RED FLESH SEEDLESS TYPE"/>
    <x v="403"/>
    <s v="FLORIDA"/>
    <n v="3808000"/>
    <s v="Truck"/>
    <n v="9520"/>
    <m/>
    <n v="2025"/>
    <s v="N/A"/>
    <s v="D (domestic)"/>
    <m/>
  </r>
  <r>
    <s v="Watermelons"/>
    <x v="8"/>
    <s v="No"/>
    <s v="24 inch bins"/>
    <s v="RED FLESH SEEDED TYPE"/>
    <x v="404"/>
    <s v="FLORIDA"/>
    <n v="268800"/>
    <s v="Truck"/>
    <n v="672"/>
    <m/>
    <n v="2025"/>
    <s v="N/A"/>
    <s v="D (domestic)"/>
    <m/>
  </r>
  <r>
    <s v="Watermelons"/>
    <x v="1"/>
    <s v="No"/>
    <s v="N/A"/>
    <s v="N/A"/>
    <x v="404"/>
    <s v="MEXICO CROSSINGS THROUGH NOGALES ARIZONA"/>
    <n v="2448871"/>
    <s v="Truck"/>
    <m/>
    <m/>
    <n v="2024"/>
    <s v="N/A"/>
    <s v="I (import)"/>
    <m/>
  </r>
  <r>
    <s v="Watermelons"/>
    <x v="8"/>
    <s v="No"/>
    <s v="24 inch bins"/>
    <s v="RED FLESH SEEDLESS MINIATURE"/>
    <x v="404"/>
    <s v="FLORIDA"/>
    <n v="68000"/>
    <s v="Truck"/>
    <n v="170"/>
    <m/>
    <n v="2025"/>
    <s v="N/A"/>
    <s v="D (domestic)"/>
    <m/>
  </r>
  <r>
    <s v="Watermelons"/>
    <x v="1"/>
    <s v="No"/>
    <s v="N/A"/>
    <s v="RED FLESH SEEDLESS MINIATURE"/>
    <x v="404"/>
    <s v="MEXICO CROSSINGS THROUGH NOGALES ARIZONA"/>
    <n v="507874"/>
    <s v="Truck"/>
    <m/>
    <m/>
    <n v="2024"/>
    <s v="N/A"/>
    <s v="I (import)"/>
    <m/>
  </r>
  <r>
    <s v="Watermelons"/>
    <x v="8"/>
    <s v="No"/>
    <s v="24 inch bins"/>
    <s v="RED FLESH SEEDLESS TYPE"/>
    <x v="404"/>
    <s v="FLORIDA"/>
    <n v="4704000"/>
    <s v="Truck"/>
    <n v="11760"/>
    <m/>
    <n v="2025"/>
    <s v="N/A"/>
    <s v="D (domestic)"/>
    <m/>
  </r>
  <r>
    <s v="Watermelons"/>
    <x v="1"/>
    <s v="No"/>
    <s v="N/A"/>
    <s v="SEEDLESS"/>
    <x v="404"/>
    <s v="MEXICO CROSSINGS THROUGH NOGALES ARIZONA"/>
    <n v="2915143"/>
    <s v="Truck"/>
    <m/>
    <m/>
    <n v="2024"/>
    <s v="N/A"/>
    <s v="I (import)"/>
    <m/>
  </r>
  <r>
    <s v="Watermelons"/>
    <x v="1"/>
    <s v="No"/>
    <s v="N/A"/>
    <s v="N/A"/>
    <x v="404"/>
    <s v="MEXICO CROSSINGS THROUGH OTAY MESA CALIFORNIA"/>
    <n v="61864"/>
    <s v="Truck"/>
    <m/>
    <m/>
    <n v="2024"/>
    <s v="N/A"/>
    <s v="I (import)"/>
    <m/>
  </r>
  <r>
    <s v="Watermelons"/>
    <x v="1"/>
    <s v="No"/>
    <s v="N/A"/>
    <s v="SEEDLESS"/>
    <x v="404"/>
    <s v="MEXICO CROSSINGS THROUGH OTAY MESA CALIFORNIA"/>
    <n v="2"/>
    <s v="Truck"/>
    <m/>
    <m/>
    <n v="2024"/>
    <s v="N/A"/>
    <s v="I (import)"/>
    <m/>
  </r>
  <r>
    <s v="Watermelons"/>
    <x v="1"/>
    <s v="No"/>
    <s v="N/A"/>
    <s v="N/A"/>
    <x v="404"/>
    <s v="MEXICO CROSSINGS THROUGH PHARR TEXAS"/>
    <n v="141326"/>
    <s v="Truck"/>
    <m/>
    <m/>
    <n v="2024"/>
    <s v="N/A"/>
    <s v="I (import)"/>
    <m/>
  </r>
  <r>
    <s v="Watermelons"/>
    <x v="1"/>
    <s v="No"/>
    <s v="N/A"/>
    <s v="N/A"/>
    <x v="404"/>
    <s v="MEXICO CROSSINGS THROUGH PROGRESO TEXAS"/>
    <n v="728464"/>
    <s v="Truck"/>
    <m/>
    <m/>
    <n v="2024"/>
    <s v="N/A"/>
    <s v="I (import)"/>
    <m/>
  </r>
  <r>
    <s v="Watermelons"/>
    <x v="1"/>
    <s v="No"/>
    <s v="N/A"/>
    <s v="SEEDLESS"/>
    <x v="404"/>
    <s v="MEXICO CROSSINGS THROUGH PROGRESO TEXAS"/>
    <n v="67243"/>
    <s v="Truck"/>
    <m/>
    <m/>
    <n v="2024"/>
    <s v="N/A"/>
    <s v="I (import)"/>
    <m/>
  </r>
  <r>
    <s v="Watermelons"/>
    <x v="1"/>
    <s v="No"/>
    <s v="N/A"/>
    <s v="SEEDLESS"/>
    <x v="404"/>
    <s v="IMPORTS THROUGH PANAMA CITY FLORIDA"/>
    <n v="39917"/>
    <s v="Boat"/>
    <m/>
    <m/>
    <n v="2024"/>
    <s v="N/A"/>
    <s v="I (import)"/>
    <m/>
  </r>
  <r>
    <s v="Watermelons"/>
    <x v="3"/>
    <s v="No"/>
    <s v="N/A"/>
    <s v="N/A"/>
    <x v="404"/>
    <s v="IMPORTS THROUGH PHILADELPHIA-CAMDEN PENNSYLVANIA-NEW JERSEY"/>
    <n v="74679"/>
    <s v="Boat"/>
    <m/>
    <m/>
    <n v="2024"/>
    <s v="N/A"/>
    <s v="I (import)"/>
    <m/>
  </r>
  <r>
    <s v="Watermelons"/>
    <x v="3"/>
    <s v="No"/>
    <s v="N/A"/>
    <s v="SEEDLESS"/>
    <x v="404"/>
    <s v="IMPORTS THROUGH PHILADELPHIA-CAMDEN PENNSYLVANIA-NEW JERSEY"/>
    <n v="309670"/>
    <s v="Boat"/>
    <m/>
    <m/>
    <n v="2024"/>
    <s v="N/A"/>
    <s v="I (import)"/>
    <m/>
  </r>
  <r>
    <s v="Watermelons"/>
    <x v="3"/>
    <s v="No"/>
    <s v="N/A"/>
    <s v="RED FLESH SEEDLESS MINIATURE"/>
    <x v="404"/>
    <s v="IMPORTS THROUGH PORT CANAVERAL FLORIDA"/>
    <n v="107250"/>
    <s v="Boat"/>
    <m/>
    <m/>
    <n v="2024"/>
    <s v="N/A"/>
    <s v="I (import)"/>
    <m/>
  </r>
  <r>
    <s v="Watermelons"/>
    <x v="3"/>
    <s v="No"/>
    <s v="N/A"/>
    <s v="SEEDLESS"/>
    <x v="404"/>
    <s v="IMPORTS THROUGH PORT CANAVERAL FLORIDA"/>
    <n v="607750"/>
    <s v="Boat"/>
    <m/>
    <m/>
    <n v="2024"/>
    <s v="N/A"/>
    <s v="I (import)"/>
    <m/>
  </r>
  <r>
    <s v="Watermelons"/>
    <x v="0"/>
    <s v="No"/>
    <s v="N/A"/>
    <s v="N/A"/>
    <x v="404"/>
    <s v="IMPORTS THROUGH SAN JUAN PUERTO RICO"/>
    <n v="31656"/>
    <s v="Boat"/>
    <m/>
    <m/>
    <n v="2024"/>
    <s v="N/A"/>
    <s v="I (import)"/>
    <m/>
  </r>
  <r>
    <s v="Watermelons"/>
    <x v="3"/>
    <s v="No"/>
    <s v="N/A"/>
    <s v="N/A"/>
    <x v="404"/>
    <s v="IMPORTS THROUGH SOUTH FLORIDA/TAMPA"/>
    <n v="62095"/>
    <s v="Boat"/>
    <m/>
    <m/>
    <n v="2024"/>
    <s v="N/A"/>
    <s v="I (import)"/>
    <m/>
  </r>
  <r>
    <s v="Watermelons"/>
    <x v="3"/>
    <s v="No"/>
    <s v="N/A"/>
    <s v="SEEDLESS"/>
    <x v="404"/>
    <s v="IMPORTS THROUGH SOUTH FLORIDA/TAMPA"/>
    <n v="1397323"/>
    <s v="Boat"/>
    <m/>
    <m/>
    <n v="2024"/>
    <s v="N/A"/>
    <s v="I (import)"/>
    <m/>
  </r>
  <r>
    <s v="Watermelons"/>
    <x v="7"/>
    <s v="No"/>
    <s v="N/A"/>
    <s v="SEEDLESS"/>
    <x v="404"/>
    <s v="IMPORTS THROUGH SOUTH FLORIDA/TAMPA"/>
    <n v="131069"/>
    <s v="Boat"/>
    <m/>
    <m/>
    <n v="2024"/>
    <s v="N/A"/>
    <s v="I (import)"/>
    <m/>
  </r>
  <r>
    <s v="Watermelons"/>
    <x v="8"/>
    <s v="No"/>
    <s v="24 inch bins"/>
    <s v="RED FLESH SEEDED TYPE"/>
    <x v="405"/>
    <s v="FLORIDA"/>
    <n v="224000"/>
    <s v="Truck"/>
    <n v="560"/>
    <m/>
    <n v="2025"/>
    <s v="N/A"/>
    <s v="D (domestic)"/>
    <m/>
  </r>
  <r>
    <s v="Watermelons"/>
    <x v="8"/>
    <s v="No"/>
    <s v="24 inch bins"/>
    <s v="RED FLESH SEEDLESS TYPE"/>
    <x v="405"/>
    <s v="FLORIDA"/>
    <n v="4368000"/>
    <s v="Truck"/>
    <n v="10920"/>
    <m/>
    <n v="2025"/>
    <s v="N/A"/>
    <s v="D (domestic)"/>
    <m/>
  </r>
  <r>
    <s v="Watermelons"/>
    <x v="3"/>
    <s v="No"/>
    <s v="N/A"/>
    <s v="N/A"/>
    <x v="405"/>
    <s v="IMPORTS THROUGH LOS ANGELES-LONG BEACH CALIFORNIA"/>
    <n v="352000"/>
    <s v="Boat"/>
    <m/>
    <m/>
    <n v="2024"/>
    <s v="N/A"/>
    <s v="I (import)"/>
    <m/>
  </r>
  <r>
    <s v="Watermelons"/>
    <x v="3"/>
    <s v="No"/>
    <s v="N/A"/>
    <s v="RED FLESH SEEDLESS TYPE"/>
    <x v="405"/>
    <s v="IMPORTS THROUGH PORT CANAVERAL FLORIDA"/>
    <n v="1491666"/>
    <s v="Boat"/>
    <m/>
    <m/>
    <n v="2024"/>
    <s v="N/A"/>
    <s v="I (import)"/>
    <m/>
  </r>
  <r>
    <s v="Watermelons"/>
    <x v="3"/>
    <s v="No"/>
    <s v="N/A"/>
    <s v="N/A"/>
    <x v="405"/>
    <s v="IMPORTS THROUGH SOUTH FLORIDA/TAMPA"/>
    <n v="20020"/>
    <s v="Boat"/>
    <m/>
    <m/>
    <n v="2024"/>
    <s v="N/A"/>
    <s v="I (import)"/>
    <m/>
  </r>
  <r>
    <s v="Watermelons"/>
    <x v="3"/>
    <s v="No"/>
    <s v="N/A"/>
    <s v="RED FLESH SEEDLESS TYPE"/>
    <x v="405"/>
    <s v="IMPORTS THROUGH SOUTH FLORIDA/TAMPA"/>
    <n v="194480"/>
    <s v="Boat"/>
    <m/>
    <m/>
    <n v="2024"/>
    <s v="N/A"/>
    <s v="I (import)"/>
    <m/>
  </r>
  <r>
    <s v="Watermelons"/>
    <x v="3"/>
    <s v="No"/>
    <s v="N/A"/>
    <s v="RED FLESH SEEDLESS TYPE"/>
    <x v="405"/>
    <s v="IMPORTS THROUGH WILMINGTON DELAWARE"/>
    <n v="440000"/>
    <s v="Boat"/>
    <m/>
    <m/>
    <n v="2024"/>
    <s v="N/A"/>
    <s v="I (import)"/>
    <m/>
  </r>
  <r>
    <s v="Watermelons"/>
    <x v="8"/>
    <s v="No"/>
    <s v="24 inch bins"/>
    <s v="RED FLESH SEEDLESS TYPE"/>
    <x v="405"/>
    <s v="FLORIDA"/>
    <n v="6995968"/>
    <s v="Truck"/>
    <m/>
    <m/>
    <n v="2025"/>
    <s v="N/A"/>
    <s v="D (domestic)"/>
    <s v="week ending amount"/>
  </r>
  <r>
    <s v="Watermelons"/>
    <x v="8"/>
    <s v="No"/>
    <s v="24 inch bins"/>
    <s v="RED FLESH SEEDLESS MINIATURE"/>
    <x v="405"/>
    <s v="FLORIDA"/>
    <n v="21760"/>
    <s v="Truck"/>
    <m/>
    <m/>
    <n v="2025"/>
    <s v="N/A"/>
    <s v="D (domestic)"/>
    <s v="week ending amount"/>
  </r>
  <r>
    <s v="Watermelons"/>
    <x v="8"/>
    <s v="No"/>
    <s v="24 inch bins"/>
    <s v="RED FLESH SEEDED TYPE"/>
    <x v="405"/>
    <s v="FLORIDA"/>
    <n v="645120"/>
    <s v="Truck"/>
    <m/>
    <m/>
    <n v="2025"/>
    <s v="N/A"/>
    <s v="D (domestic)"/>
    <s v="week ending amount"/>
  </r>
  <r>
    <s v="Watermelons"/>
    <x v="8"/>
    <s v="No"/>
    <s v="24 inch bins"/>
    <s v="RED FLESH SEEDED TYPE"/>
    <x v="406"/>
    <s v="FLORIDA"/>
    <n v="156800"/>
    <s v="Truck"/>
    <n v="392"/>
    <m/>
    <n v="2025"/>
    <s v="N/A"/>
    <s v="D (domestic)"/>
    <m/>
  </r>
  <r>
    <s v="Watermelons"/>
    <x v="8"/>
    <s v="No"/>
    <s v="24 inch bins"/>
    <s v="RED FLESH SEEDLESS TYPE"/>
    <x v="406"/>
    <s v="FLORIDA"/>
    <n v="2240000"/>
    <s v="Truck"/>
    <n v="5600"/>
    <m/>
    <n v="2025"/>
    <s v="N/A"/>
    <s v="D (domestic)"/>
    <m/>
  </r>
  <r>
    <s v="Watermelons"/>
    <x v="8"/>
    <s v="No"/>
    <s v="24 inch bins"/>
    <s v="RED FLESH SEEDLESS MINIATURE"/>
    <x v="407"/>
    <s v="FLORIDA"/>
    <n v="68000"/>
    <s v="Truck"/>
    <n v="170"/>
    <m/>
    <n v="2025"/>
    <s v="N/A"/>
    <s v="D (domestic)"/>
    <m/>
  </r>
  <r>
    <s v="Watermelons"/>
    <x v="8"/>
    <s v="No"/>
    <s v="24 inch bins"/>
    <s v="RED FLESH SEEDLESS TYPE"/>
    <x v="407"/>
    <s v="FLORIDA"/>
    <n v="5040000"/>
    <s v="Truck"/>
    <n v="12600"/>
    <m/>
    <n v="2025"/>
    <s v="N/A"/>
    <s v="D (domestic)"/>
    <m/>
  </r>
  <r>
    <s v="Watermelons"/>
    <x v="8"/>
    <s v="No"/>
    <s v="24 inch bins"/>
    <s v="RED FLESH SEEDED TYPE"/>
    <x v="407"/>
    <s v="FLORIDA"/>
    <n v="268800"/>
    <s v="Truck"/>
    <n v="672"/>
    <m/>
    <n v="2025"/>
    <s v="N/A"/>
    <s v="D (domestic)"/>
    <m/>
  </r>
  <r>
    <s v="Watermelons"/>
    <x v="1"/>
    <s v="No"/>
    <s v="N/A"/>
    <s v="N/A"/>
    <x v="407"/>
    <s v="MEXICO CROSSINGS THROUGH NOGALES ARIZONA"/>
    <n v="2324375"/>
    <s v="Truck"/>
    <m/>
    <m/>
    <n v="2024"/>
    <s v="N/A"/>
    <s v="I (import)"/>
    <m/>
  </r>
  <r>
    <s v="Watermelons"/>
    <x v="1"/>
    <s v="Yes"/>
    <s v="N/A"/>
    <s v="RED FLESH SEEDLESS MINIATURE"/>
    <x v="407"/>
    <s v="MEXICO CROSSINGS THROUGH NOGALES ARIZONA"/>
    <n v="70750"/>
    <s v="Truck"/>
    <m/>
    <m/>
    <n v="2024"/>
    <s v="N/A"/>
    <s v="I (import)"/>
    <m/>
  </r>
  <r>
    <s v="Watermelons"/>
    <x v="1"/>
    <s v="No"/>
    <s v="N/A"/>
    <s v="RED FLESH SEEDLESS MINIATURE"/>
    <x v="407"/>
    <s v="MEXICO CROSSINGS THROUGH NOGALES ARIZONA"/>
    <n v="738699"/>
    <s v="Truck"/>
    <m/>
    <m/>
    <n v="2024"/>
    <s v="N/A"/>
    <s v="I (import)"/>
    <m/>
  </r>
  <r>
    <s v="Watermelons"/>
    <x v="1"/>
    <s v="No"/>
    <s v="N/A"/>
    <s v="SEEDLESS"/>
    <x v="407"/>
    <s v="MEXICO CROSSINGS THROUGH NOGALES ARIZONA"/>
    <n v="3680673"/>
    <s v="Truck"/>
    <m/>
    <m/>
    <n v="2024"/>
    <s v="N/A"/>
    <s v="I (import)"/>
    <m/>
  </r>
  <r>
    <s v="Watermelons"/>
    <x v="1"/>
    <s v="No"/>
    <s v="N/A"/>
    <s v="N/A"/>
    <x v="407"/>
    <s v="MEXICO CROSSINGS THROUGH OTAY MESA CALIFORNIA"/>
    <n v="48576"/>
    <s v="Truck"/>
    <m/>
    <m/>
    <n v="2024"/>
    <s v="N/A"/>
    <s v="I (import)"/>
    <m/>
  </r>
  <r>
    <s v="Watermelons"/>
    <x v="1"/>
    <s v="No"/>
    <s v="N/A"/>
    <s v="SEEDLESS"/>
    <x v="407"/>
    <s v="MEXICO CROSSINGS THROUGH OTAY MESA CALIFORNIA"/>
    <n v="216671"/>
    <s v="Truck"/>
    <m/>
    <m/>
    <n v="2024"/>
    <s v="N/A"/>
    <s v="I (import)"/>
    <m/>
  </r>
  <r>
    <s v="Watermelons"/>
    <x v="1"/>
    <s v="No"/>
    <s v="N/A"/>
    <s v="SEEDLESS"/>
    <x v="407"/>
    <s v="MEXICO CROSSINGS THROUGH PHARR TEXAS"/>
    <n v="158400"/>
    <s v="Truck"/>
    <m/>
    <m/>
    <n v="2024"/>
    <s v="N/A"/>
    <s v="I (import)"/>
    <m/>
  </r>
  <r>
    <s v="Watermelons"/>
    <x v="1"/>
    <s v="No"/>
    <s v="N/A"/>
    <s v="N/A"/>
    <x v="407"/>
    <s v="MEXICO CROSSINGS THROUGH PROGRESO TEXAS"/>
    <n v="736659"/>
    <s v="Truck"/>
    <m/>
    <m/>
    <n v="2024"/>
    <s v="N/A"/>
    <s v="I (import)"/>
    <m/>
  </r>
  <r>
    <s v="Watermelons"/>
    <x v="1"/>
    <s v="No"/>
    <s v="N/A"/>
    <s v="SEEDLESS"/>
    <x v="407"/>
    <s v="MEXICO CROSSINGS THROUGH PROGRESO TEXAS"/>
    <n v="194128"/>
    <s v="Truck"/>
    <m/>
    <m/>
    <n v="2024"/>
    <s v="N/A"/>
    <s v="I (import)"/>
    <m/>
  </r>
  <r>
    <s v="Watermelons"/>
    <x v="1"/>
    <s v="No"/>
    <s v="N/A"/>
    <s v="SEEDLESS"/>
    <x v="407"/>
    <s v="MEXICO CROSSINGS THROUGH RIO GRANDE CITY TEXAS"/>
    <n v="952116"/>
    <s v="Truck"/>
    <m/>
    <m/>
    <n v="2024"/>
    <s v="N/A"/>
    <s v="I (import)"/>
    <m/>
  </r>
  <r>
    <s v="Watermelons"/>
    <x v="3"/>
    <s v="No"/>
    <s v="N/A"/>
    <s v="SEEDLESS"/>
    <x v="407"/>
    <s v="IMPORTS THROUGH PORT CANAVERAL FLORIDA"/>
    <n v="1381028"/>
    <s v="Boat"/>
    <m/>
    <m/>
    <n v="2024"/>
    <s v="N/A"/>
    <s v="I (import)"/>
    <m/>
  </r>
  <r>
    <s v="Watermelons"/>
    <x v="4"/>
    <s v="No"/>
    <s v="N/A"/>
    <s v="RED FLESH SEEDLESS MINIATURE"/>
    <x v="407"/>
    <s v="IMPORTS THROUGH PORT CANAVERAL FLORIDA"/>
    <n v="786500"/>
    <s v="Boat"/>
    <m/>
    <m/>
    <n v="2024"/>
    <s v="N/A"/>
    <s v="I (import)"/>
    <m/>
  </r>
  <r>
    <s v="Watermelons"/>
    <x v="4"/>
    <s v="No"/>
    <s v="N/A"/>
    <s v="SEEDLESS"/>
    <x v="407"/>
    <s v="IMPORTS THROUGH PORT CANAVERAL FLORIDA"/>
    <n v="357500"/>
    <s v="Boat"/>
    <m/>
    <m/>
    <n v="2024"/>
    <s v="N/A"/>
    <s v="I (import)"/>
    <m/>
  </r>
  <r>
    <s v="Watermelons"/>
    <x v="6"/>
    <s v="No"/>
    <s v="N/A"/>
    <s v="N/A"/>
    <x v="407"/>
    <s v="IMPORTS THROUGH PORT CANAVERAL FLORIDA"/>
    <n v="46200"/>
    <s v="Boat"/>
    <m/>
    <m/>
    <n v="2024"/>
    <s v="N/A"/>
    <s v="I (import)"/>
    <m/>
  </r>
  <r>
    <s v="Watermelons"/>
    <x v="3"/>
    <s v="No"/>
    <s v="N/A"/>
    <s v="SEEDLESS"/>
    <x v="407"/>
    <s v="IMPORTS THROUGH SOUTH FLORIDA/TAMPA"/>
    <n v="42900"/>
    <s v="Boat"/>
    <m/>
    <m/>
    <n v="2024"/>
    <s v="N/A"/>
    <s v="I (import)"/>
    <m/>
  </r>
  <r>
    <s v="Watermelons"/>
    <x v="4"/>
    <s v="No"/>
    <s v="N/A"/>
    <s v="N/A"/>
    <x v="407"/>
    <s v="IMPORTS THROUGH SOUTH FLORIDA/TAMPA"/>
    <n v="19263"/>
    <s v="Boat"/>
    <m/>
    <m/>
    <n v="2024"/>
    <s v="N/A"/>
    <s v="I (import)"/>
    <m/>
  </r>
  <r>
    <s v="Watermelons"/>
    <x v="3"/>
    <s v="No"/>
    <s v="N/A"/>
    <s v="SEEDLESS"/>
    <x v="407"/>
    <s v="IMPORTS THROUGH WILMINGTON DELAWARE"/>
    <n v="44000"/>
    <s v="Boat"/>
    <m/>
    <m/>
    <n v="2024"/>
    <s v="N/A"/>
    <s v="I (import)"/>
    <m/>
  </r>
  <r>
    <s v="Watermelons"/>
    <x v="1"/>
    <s v="No"/>
    <s v="N/A"/>
    <s v="N/A"/>
    <x v="408"/>
    <s v="MEXICO CROSSINGS THROUGH NOGALES ARIZONA"/>
    <n v="7359686"/>
    <s v="Truck"/>
    <m/>
    <m/>
    <n v="2024"/>
    <s v="N/A"/>
    <s v="I (import)"/>
    <m/>
  </r>
  <r>
    <s v="Watermelons"/>
    <x v="1"/>
    <s v="Yes"/>
    <s v="N/A"/>
    <s v="RED FLESH SEEDLESS MINIATURE"/>
    <x v="408"/>
    <s v="MEXICO CROSSINGS THROUGH NOGALES ARIZONA"/>
    <n v="40467"/>
    <s v="Truck"/>
    <m/>
    <m/>
    <n v="2024"/>
    <s v="N/A"/>
    <s v="I (import)"/>
    <m/>
  </r>
  <r>
    <s v="Watermelons"/>
    <x v="1"/>
    <s v="No"/>
    <s v="N/A"/>
    <s v="RED FLESH SEEDLESS MINIATURE"/>
    <x v="408"/>
    <s v="MEXICO CROSSINGS THROUGH NOGALES ARIZONA"/>
    <n v="499303"/>
    <s v="Truck"/>
    <m/>
    <m/>
    <n v="2024"/>
    <s v="N/A"/>
    <s v="I (import)"/>
    <m/>
  </r>
  <r>
    <s v="Watermelons"/>
    <x v="1"/>
    <s v="No"/>
    <s v="N/A"/>
    <s v="SEEDLESS"/>
    <x v="408"/>
    <s v="MEXICO CROSSINGS THROUGH NOGALES ARIZONA"/>
    <n v="4190829"/>
    <s v="Truck"/>
    <m/>
    <m/>
    <n v="2024"/>
    <s v="N/A"/>
    <s v="I (import)"/>
    <m/>
  </r>
  <r>
    <s v="Watermelons"/>
    <x v="1"/>
    <s v="No"/>
    <s v="N/A"/>
    <s v="N/A"/>
    <x v="408"/>
    <s v="MEXICO CROSSINGS THROUGH OTAY MESA CALIFORNIA"/>
    <n v="23527"/>
    <s v="Truck"/>
    <m/>
    <m/>
    <n v="2024"/>
    <s v="N/A"/>
    <s v="I (import)"/>
    <m/>
  </r>
  <r>
    <s v="Watermelons"/>
    <x v="1"/>
    <s v="No"/>
    <s v="N/A"/>
    <s v="SEEDLESS"/>
    <x v="408"/>
    <s v="MEXICO CROSSINGS THROUGH OTAY MESA CALIFORNIA"/>
    <n v="100670"/>
    <s v="Truck"/>
    <m/>
    <m/>
    <n v="2024"/>
    <s v="N/A"/>
    <s v="I (import)"/>
    <m/>
  </r>
  <r>
    <s v="Watermelons"/>
    <x v="1"/>
    <s v="No"/>
    <s v="N/A"/>
    <s v="N/A"/>
    <x v="408"/>
    <s v="MEXICO CROSSINGS THROUGH PHARR TEXAS"/>
    <n v="140980"/>
    <s v="Truck"/>
    <m/>
    <m/>
    <n v="2024"/>
    <s v="N/A"/>
    <s v="I (import)"/>
    <m/>
  </r>
  <r>
    <s v="Watermelons"/>
    <x v="1"/>
    <s v="No"/>
    <s v="N/A"/>
    <s v="SEEDLESS"/>
    <x v="408"/>
    <s v="MEXICO CROSSINGS THROUGH PHARR TEXAS"/>
    <n v="120032"/>
    <s v="Truck"/>
    <m/>
    <m/>
    <n v="2024"/>
    <s v="N/A"/>
    <s v="I (import)"/>
    <m/>
  </r>
  <r>
    <s v="Watermelons"/>
    <x v="1"/>
    <s v="No"/>
    <s v="N/A"/>
    <s v="N/A"/>
    <x v="408"/>
    <s v="MEXICO CROSSINGS THROUGH PROGRESO TEXAS"/>
    <n v="3633729"/>
    <s v="Truck"/>
    <m/>
    <m/>
    <n v="2024"/>
    <s v="N/A"/>
    <s v="I (import)"/>
    <m/>
  </r>
  <r>
    <s v="Watermelons"/>
    <x v="1"/>
    <s v="No"/>
    <s v="N/A"/>
    <s v="SEEDLESS"/>
    <x v="408"/>
    <s v="MEXICO CROSSINGS THROUGH PROGRESO TEXAS"/>
    <n v="244442"/>
    <s v="Truck"/>
    <m/>
    <m/>
    <n v="2024"/>
    <s v="N/A"/>
    <s v="I (import)"/>
    <m/>
  </r>
  <r>
    <s v="Watermelons"/>
    <x v="1"/>
    <s v="No"/>
    <s v="N/A"/>
    <s v="SEEDLESS"/>
    <x v="408"/>
    <s v="MEXICO CROSSINGS THROUGH RIO GRANDE CITY TEXAS"/>
    <n v="27874"/>
    <s v="Truck"/>
    <m/>
    <m/>
    <n v="2024"/>
    <s v="N/A"/>
    <s v="I (import)"/>
    <m/>
  </r>
  <r>
    <s v="Watermelons"/>
    <x v="3"/>
    <s v="No"/>
    <s v="N/A"/>
    <s v="SEEDLESS"/>
    <x v="408"/>
    <s v="IMPORTS THROUGH FREEPORT TEXAS"/>
    <n v="223901"/>
    <s v="Boat"/>
    <m/>
    <m/>
    <n v="2024"/>
    <s v="N/A"/>
    <s v="I (import)"/>
    <m/>
  </r>
  <r>
    <s v="Watermelons"/>
    <x v="7"/>
    <s v="No"/>
    <s v="N/A"/>
    <s v="SEEDLESS"/>
    <x v="408"/>
    <s v="IMPORTS THROUGH FREEPORT TEXAS"/>
    <n v="716868"/>
    <s v="Boat"/>
    <m/>
    <m/>
    <n v="2024"/>
    <s v="N/A"/>
    <s v="I (import)"/>
    <m/>
  </r>
  <r>
    <s v="Watermelons"/>
    <x v="3"/>
    <s v="No"/>
    <s v="N/A"/>
    <s v="SEEDLESS"/>
    <x v="408"/>
    <s v="IMPORTS THROUGH PHILADELPHIA-CAMDEN PENNSYLVANIA-NEW JERSEY"/>
    <n v="250800"/>
    <s v="Boat"/>
    <m/>
    <m/>
    <n v="2024"/>
    <s v="N/A"/>
    <s v="I (import)"/>
    <m/>
  </r>
  <r>
    <s v="Watermelons"/>
    <x v="3"/>
    <s v="No"/>
    <s v="N/A"/>
    <s v="N/A"/>
    <x v="408"/>
    <s v="IMPORTS THROUGH PORT CANAVERAL FLORIDA"/>
    <n v="1140184"/>
    <s v="Boat"/>
    <m/>
    <m/>
    <n v="2024"/>
    <s v="N/A"/>
    <s v="I (import)"/>
    <m/>
  </r>
  <r>
    <s v="Watermelons"/>
    <x v="3"/>
    <s v="No"/>
    <s v="N/A"/>
    <s v="SEEDLESS"/>
    <x v="408"/>
    <s v="IMPORTS THROUGH PORT CANAVERAL FLORIDA"/>
    <n v="396000"/>
    <s v="Boat"/>
    <m/>
    <m/>
    <n v="2024"/>
    <s v="N/A"/>
    <s v="I (import)"/>
    <m/>
  </r>
  <r>
    <s v="Watermelons"/>
    <x v="0"/>
    <s v="No"/>
    <s v="N/A"/>
    <s v="N/A"/>
    <x v="408"/>
    <s v="IMPORTS THROUGH SAN JUAN PUERTO RICO"/>
    <n v="20612"/>
    <s v="Boat"/>
    <m/>
    <m/>
    <n v="2024"/>
    <s v="N/A"/>
    <s v="I (import)"/>
    <m/>
  </r>
  <r>
    <s v="Watermelons"/>
    <x v="6"/>
    <s v="No"/>
    <s v="N/A"/>
    <s v="N/A"/>
    <x v="408"/>
    <s v="IMPORTS THROUGH SOUTH FLORIDA/TAMPA"/>
    <n v="22176"/>
    <s v="Boat"/>
    <m/>
    <m/>
    <n v="2024"/>
    <s v="N/A"/>
    <s v="I (import)"/>
    <m/>
  </r>
  <r>
    <s v="Watermelons"/>
    <x v="4"/>
    <s v="No"/>
    <s v="N/A"/>
    <s v="SEEDLESS"/>
    <x v="408"/>
    <s v="IMPORTS THROUGH TAMPA AIRPORT FLORIDA"/>
    <n v="2079"/>
    <s v="Boat"/>
    <m/>
    <m/>
    <n v="2024"/>
    <s v="N/A"/>
    <s v="I (import)"/>
    <m/>
  </r>
  <r>
    <s v="Watermelons"/>
    <x v="8"/>
    <s v="No"/>
    <s v="24 inch bins"/>
    <s v="RED FLESH SEEDED TYPE"/>
    <x v="408"/>
    <s v="FLORIDA"/>
    <n v="492800"/>
    <s v="Truck"/>
    <n v="1232"/>
    <m/>
    <n v="2025"/>
    <s v="N/A"/>
    <s v="D (domestic)"/>
    <m/>
  </r>
  <r>
    <s v="Watermelons"/>
    <x v="8"/>
    <s v="No"/>
    <s v="24 inch bins"/>
    <s v="RED FLESH SEEDLESS MINIATURE"/>
    <x v="408"/>
    <s v="FLORIDA"/>
    <n v="102000"/>
    <s v="Truck"/>
    <n v="255"/>
    <m/>
    <n v="2025"/>
    <s v="N/A"/>
    <s v="D (domestic)"/>
    <m/>
  </r>
  <r>
    <s v="Watermelons"/>
    <x v="8"/>
    <s v="No"/>
    <s v="24 inch bins"/>
    <s v="RED FLESH SEEDLESS TYPE"/>
    <x v="408"/>
    <s v="FLORIDA"/>
    <n v="5219200"/>
    <s v="Truck"/>
    <n v="13048"/>
    <m/>
    <n v="2025"/>
    <s v="N/A"/>
    <s v="D (domestic)"/>
    <m/>
  </r>
  <r>
    <s v="Watermelons"/>
    <x v="3"/>
    <s v="No"/>
    <s v="N/A"/>
    <s v="SEEDLESS"/>
    <x v="409"/>
    <s v="IMPORTS THROUGH LOS ANGELES-LONG BEACH CALIFORNIA"/>
    <n v="88000"/>
    <s v="Boat"/>
    <m/>
    <m/>
    <n v="2024"/>
    <s v="N/A"/>
    <s v="I (import)"/>
    <m/>
  </r>
  <r>
    <s v="Watermelons"/>
    <x v="1"/>
    <s v="No"/>
    <s v="N/A"/>
    <s v="N/A"/>
    <x v="409"/>
    <s v="MEXICO CROSSINGS THROUGH NOGALES ARIZONA"/>
    <n v="3957259"/>
    <s v="Truck"/>
    <m/>
    <m/>
    <n v="2024"/>
    <s v="N/A"/>
    <s v="I (import)"/>
    <m/>
  </r>
  <r>
    <s v="Watermelons"/>
    <x v="7"/>
    <s v="No"/>
    <s v="N/A"/>
    <s v="SEEDLESS"/>
    <x v="409"/>
    <s v="IMPORTS THROUGH LOS ANGELES-LONG BEACH CALIFORNIA"/>
    <n v="87318"/>
    <s v="Boat"/>
    <m/>
    <m/>
    <n v="2024"/>
    <s v="N/A"/>
    <s v="I (import)"/>
    <m/>
  </r>
  <r>
    <s v="Watermelons"/>
    <x v="1"/>
    <s v="No"/>
    <s v="N/A"/>
    <s v="RED FLESH SEEDLESS MINIATURE"/>
    <x v="409"/>
    <s v="MEXICO CROSSINGS THROUGH NOGALES ARIZONA"/>
    <n v="938069"/>
    <s v="Truck"/>
    <m/>
    <m/>
    <n v="2024"/>
    <s v="N/A"/>
    <s v="I (import)"/>
    <m/>
  </r>
  <r>
    <s v="Watermelons"/>
    <x v="7"/>
    <s v="No"/>
    <s v="N/A"/>
    <s v="N/A"/>
    <x v="409"/>
    <s v="IMPORTS THROUGH PHILADELPHIA-CAMDEN PENNSYLVANIA-NEW JERSEY"/>
    <n v="1402229"/>
    <s v="Boat"/>
    <m/>
    <m/>
    <n v="2024"/>
    <s v="N/A"/>
    <s v="I (import)"/>
    <m/>
  </r>
  <r>
    <s v="Watermelons"/>
    <x v="1"/>
    <s v="No"/>
    <s v="N/A"/>
    <s v="SEEDLESS"/>
    <x v="409"/>
    <s v="MEXICO CROSSINGS THROUGH NOGALES ARIZONA"/>
    <n v="3872920"/>
    <s v="Truck"/>
    <m/>
    <m/>
    <n v="2024"/>
    <s v="N/A"/>
    <s v="I (import)"/>
    <m/>
  </r>
  <r>
    <s v="Watermelons"/>
    <x v="3"/>
    <s v="No"/>
    <s v="N/A"/>
    <s v="N/A"/>
    <x v="409"/>
    <s v="IMPORTS THROUGH PORT CANAVERAL FLORIDA"/>
    <n v="36960"/>
    <s v="Boat"/>
    <m/>
    <m/>
    <n v="2024"/>
    <s v="N/A"/>
    <s v="I (import)"/>
    <m/>
  </r>
  <r>
    <s v="Watermelons"/>
    <x v="1"/>
    <s v="No"/>
    <s v="N/A"/>
    <s v="N/A"/>
    <x v="409"/>
    <s v="MEXICO CROSSINGS THROUGH OTAY MESA CALIFORNIA"/>
    <n v="121262"/>
    <s v="Truck"/>
    <m/>
    <m/>
    <n v="2024"/>
    <s v="N/A"/>
    <s v="I (import)"/>
    <m/>
  </r>
  <r>
    <s v="Watermelons"/>
    <x v="3"/>
    <s v="No"/>
    <s v="N/A"/>
    <s v="SEEDLESS"/>
    <x v="409"/>
    <s v="IMPORTS THROUGH SOUTH FLORIDA/TAMPA"/>
    <n v="1977800"/>
    <s v="Boat"/>
    <m/>
    <m/>
    <n v="2024"/>
    <s v="N/A"/>
    <s v="I (import)"/>
    <m/>
  </r>
  <r>
    <s v="Watermelons"/>
    <x v="1"/>
    <s v="No"/>
    <s v="N/A"/>
    <s v="SEEDLESS"/>
    <x v="409"/>
    <s v="MEXICO CROSSINGS THROUGH OTAY MESA CALIFORNIA"/>
    <n v="296890"/>
    <s v="Truck"/>
    <m/>
    <m/>
    <n v="2024"/>
    <s v="N/A"/>
    <s v="I (import)"/>
    <m/>
  </r>
  <r>
    <s v="Watermelons"/>
    <x v="1"/>
    <s v="No"/>
    <s v="N/A"/>
    <s v="N/A"/>
    <x v="409"/>
    <s v="MEXICO CROSSINGS THROUGH PHARR TEXAS"/>
    <n v="112594"/>
    <s v="Truck"/>
    <m/>
    <m/>
    <n v="2024"/>
    <s v="N/A"/>
    <s v="I (import)"/>
    <m/>
  </r>
  <r>
    <s v="Watermelons"/>
    <x v="1"/>
    <s v="No"/>
    <s v="N/A"/>
    <s v="SEEDLESS"/>
    <x v="409"/>
    <s v="MEXICO CROSSINGS THROUGH PHARR TEXAS"/>
    <n v="912032"/>
    <s v="Truck"/>
    <m/>
    <m/>
    <n v="2024"/>
    <s v="N/A"/>
    <s v="I (import)"/>
    <m/>
  </r>
  <r>
    <s v="Watermelons"/>
    <x v="1"/>
    <s v="No"/>
    <s v="N/A"/>
    <s v="N/A"/>
    <x v="409"/>
    <s v="MEXICO CROSSINGS THROUGH PROGRESO TEXAS"/>
    <n v="2149343"/>
    <s v="Truck"/>
    <m/>
    <m/>
    <n v="2024"/>
    <s v="N/A"/>
    <s v="I (import)"/>
    <m/>
  </r>
  <r>
    <s v="Watermelons"/>
    <x v="1"/>
    <s v="No"/>
    <s v="N/A"/>
    <s v="RED FLESH SEEDLESS MINIATURE"/>
    <x v="409"/>
    <s v="MEXICO CROSSINGS THROUGH PROGRESO TEXAS"/>
    <n v="198"/>
    <s v="Truck"/>
    <m/>
    <m/>
    <n v="2024"/>
    <s v="N/A"/>
    <s v="I (import)"/>
    <m/>
  </r>
  <r>
    <s v="Watermelons"/>
    <x v="1"/>
    <s v="No"/>
    <s v="N/A"/>
    <s v="SEEDLESS"/>
    <x v="409"/>
    <s v="MEXICO CROSSINGS THROUGH PROGRESO TEXAS"/>
    <n v="1217568"/>
    <s v="Truck"/>
    <m/>
    <m/>
    <n v="2024"/>
    <s v="N/A"/>
    <s v="I (import)"/>
    <m/>
  </r>
  <r>
    <s v="Watermelons"/>
    <x v="1"/>
    <s v="No"/>
    <s v="N/A"/>
    <s v="SEEDLESS"/>
    <x v="409"/>
    <s v="MEXICO CROSSINGS THROUGH RIO GRANDE CITY TEXAS"/>
    <n v="1536286"/>
    <s v="Truck"/>
    <m/>
    <m/>
    <n v="2024"/>
    <s v="N/A"/>
    <s v="I (import)"/>
    <m/>
  </r>
  <r>
    <s v="Watermelons"/>
    <x v="8"/>
    <s v="No"/>
    <s v="24 inch bins"/>
    <s v="RED FLESH SEEDED TYPE"/>
    <x v="409"/>
    <s v="FLORIDA"/>
    <n v="560000"/>
    <s v="Truck"/>
    <n v="1400"/>
    <m/>
    <n v="2025"/>
    <s v="N/A"/>
    <s v="D (domestic)"/>
    <m/>
  </r>
  <r>
    <s v="Watermelons"/>
    <x v="8"/>
    <s v="No"/>
    <s v="24 inch bins"/>
    <s v="RED FLESH SEEDLESS MINIATURE"/>
    <x v="409"/>
    <s v="FLORIDA"/>
    <n v="136000"/>
    <s v="Truck"/>
    <n v="340"/>
    <m/>
    <n v="2025"/>
    <s v="N/A"/>
    <s v="D (domestic)"/>
    <m/>
  </r>
  <r>
    <s v="Watermelons"/>
    <x v="8"/>
    <s v="No"/>
    <s v="24 inch bins"/>
    <s v="RED FLESH SEEDLESS TYPE"/>
    <x v="409"/>
    <s v="FLORIDA"/>
    <n v="5465600"/>
    <s v="Truck"/>
    <n v="13664"/>
    <m/>
    <n v="2025"/>
    <s v="N/A"/>
    <s v="D (domestic)"/>
    <m/>
  </r>
  <r>
    <s v="Watermelons"/>
    <x v="7"/>
    <s v="No"/>
    <s v="N/A"/>
    <s v="SEEDLESS"/>
    <x v="410"/>
    <s v="IMPORTS THROUGH LOS ANGELES-LONG BEACH CALIFORNIA"/>
    <n v="34690"/>
    <s v="Boat"/>
    <m/>
    <m/>
    <n v="2024"/>
    <s v="N/A"/>
    <s v="I (import)"/>
    <m/>
  </r>
  <r>
    <s v="Watermelons"/>
    <x v="3"/>
    <s v="Yes"/>
    <s v="N/A"/>
    <s v="N/A"/>
    <x v="410"/>
    <s v="IMPORTS THROUGH PHILADELPHIA-CAMDEN PENNSYLVANIA-NEW JERSEY"/>
    <n v="150487"/>
    <s v="Boat"/>
    <m/>
    <m/>
    <n v="2024"/>
    <s v="N/A"/>
    <s v="I (import)"/>
    <m/>
  </r>
  <r>
    <s v="Watermelons"/>
    <x v="6"/>
    <s v="No"/>
    <s v="N/A"/>
    <s v="N/A"/>
    <x v="410"/>
    <s v="IMPORTS THROUGH PORT CANAVERAL FLORIDA"/>
    <n v="108108"/>
    <s v="Boat"/>
    <m/>
    <m/>
    <n v="2024"/>
    <s v="N/A"/>
    <s v="I (import)"/>
    <m/>
  </r>
  <r>
    <s v="Watermelons"/>
    <x v="1"/>
    <s v="No"/>
    <s v="N/A"/>
    <s v="N/A"/>
    <x v="410"/>
    <s v="MEXICO CROSSINGS THROUGH NOGALES ARIZONA"/>
    <n v="2462119"/>
    <s v="Truck"/>
    <m/>
    <m/>
    <n v="2024"/>
    <s v="N/A"/>
    <s v="I (import)"/>
    <m/>
  </r>
  <r>
    <s v="Watermelons"/>
    <x v="1"/>
    <s v="No"/>
    <s v="N/A"/>
    <s v="RED FLESH SEEDLESS MINIATURE"/>
    <x v="410"/>
    <s v="MEXICO CROSSINGS THROUGH NOGALES ARIZONA"/>
    <n v="750092"/>
    <s v="Truck"/>
    <m/>
    <m/>
    <n v="2024"/>
    <s v="N/A"/>
    <s v="I (import)"/>
    <m/>
  </r>
  <r>
    <s v="Watermelons"/>
    <x v="1"/>
    <s v="No"/>
    <s v="N/A"/>
    <s v="SEEDLESS"/>
    <x v="410"/>
    <s v="MEXICO CROSSINGS THROUGH NOGALES ARIZONA"/>
    <n v="2951039"/>
    <s v="Truck"/>
    <m/>
    <m/>
    <n v="2024"/>
    <s v="N/A"/>
    <s v="I (import)"/>
    <m/>
  </r>
  <r>
    <s v="Watermelons"/>
    <x v="1"/>
    <s v="No"/>
    <s v="N/A"/>
    <s v="N/A"/>
    <x v="410"/>
    <s v="MEXICO CROSSINGS THROUGH OTAY MESA CALIFORNIA"/>
    <n v="47043"/>
    <s v="Truck"/>
    <m/>
    <m/>
    <n v="2024"/>
    <s v="N/A"/>
    <s v="I (import)"/>
    <m/>
  </r>
  <r>
    <s v="Watermelons"/>
    <x v="1"/>
    <s v="No"/>
    <s v="N/A"/>
    <s v="SEEDLESS"/>
    <x v="410"/>
    <s v="MEXICO CROSSINGS THROUGH OTAY MESA CALIFORNIA"/>
    <n v="4"/>
    <s v="Truck"/>
    <m/>
    <m/>
    <n v="2024"/>
    <s v="N/A"/>
    <s v="I (import)"/>
    <m/>
  </r>
  <r>
    <s v="Watermelons"/>
    <x v="3"/>
    <s v="No"/>
    <s v="N/A"/>
    <s v="RED FLESH SEEDLESS MINIATURE"/>
    <x v="410"/>
    <s v="MEXICO CROSSINGS THROUGH PHARR TEXAS"/>
    <n v="47139"/>
    <s v="Truck"/>
    <m/>
    <m/>
    <n v="2024"/>
    <s v="N/A"/>
    <s v="I (import)"/>
    <m/>
  </r>
  <r>
    <s v="Watermelons"/>
    <x v="1"/>
    <s v="No"/>
    <s v="N/A"/>
    <s v="N/A"/>
    <x v="410"/>
    <s v="MEXICO CROSSINGS THROUGH PROGRESO TEXAS"/>
    <n v="1847010"/>
    <s v="Truck"/>
    <m/>
    <m/>
    <n v="2024"/>
    <s v="N/A"/>
    <s v="I (import)"/>
    <m/>
  </r>
  <r>
    <s v="Watermelons"/>
    <x v="1"/>
    <s v="No"/>
    <s v="N/A"/>
    <s v="SEEDLESS"/>
    <x v="410"/>
    <s v="MEXICO CROSSINGS THROUGH PROGRESO TEXAS"/>
    <n v="77055"/>
    <s v="Truck"/>
    <m/>
    <m/>
    <n v="2024"/>
    <s v="N/A"/>
    <s v="I (import)"/>
    <m/>
  </r>
  <r>
    <s v="Watermelons"/>
    <x v="8"/>
    <s v="No"/>
    <s v="24 inch bins"/>
    <s v="RED FLESH SEEDED TYPE"/>
    <x v="410"/>
    <s v="FLORIDA"/>
    <n v="672000"/>
    <s v="Truck"/>
    <n v="1680"/>
    <m/>
    <n v="2025"/>
    <s v="N/A"/>
    <s v="D (domestic)"/>
    <m/>
  </r>
  <r>
    <s v="Watermelons"/>
    <x v="8"/>
    <s v="No"/>
    <s v="cartons"/>
    <s v="RED FLESH SEEDLESS MINIATURE"/>
    <x v="410"/>
    <s v="FLORIDA"/>
    <n v="28900"/>
    <s v="Truck"/>
    <n v="340"/>
    <m/>
    <n v="2025"/>
    <s v="N/A"/>
    <s v="D (domestic)"/>
    <m/>
  </r>
  <r>
    <s v="Watermelons"/>
    <x v="8"/>
    <s v="No"/>
    <s v="24 inch bins"/>
    <s v="RED FLESH SEEDLESS TYPE"/>
    <x v="410"/>
    <s v="FLORIDA"/>
    <n v="5622400"/>
    <s v="Truck"/>
    <n v="14056"/>
    <m/>
    <n v="2025"/>
    <s v="N/A"/>
    <s v="D (domestic)"/>
    <m/>
  </r>
  <r>
    <s v="Watermelons"/>
    <x v="8"/>
    <s v="No"/>
    <s v="24 inch bins"/>
    <s v="RED FLESH SEEDED TYPE"/>
    <x v="411"/>
    <s v="FLORIDA"/>
    <n v="470400"/>
    <s v="Truck"/>
    <n v="1176"/>
    <m/>
    <n v="2025"/>
    <s v="N/A"/>
    <s v="D (domestic)"/>
    <m/>
  </r>
  <r>
    <s v="Watermelons"/>
    <x v="8"/>
    <s v="No"/>
    <s v="cartons"/>
    <s v="RED FLESH SEEDLESS MINIATURE"/>
    <x v="411"/>
    <s v="FLORIDA"/>
    <n v="21675"/>
    <s v="Truck"/>
    <n v="255"/>
    <m/>
    <n v="2025"/>
    <s v="N/A"/>
    <s v="D (domestic)"/>
    <m/>
  </r>
  <r>
    <s v="Watermelons"/>
    <x v="8"/>
    <s v="No"/>
    <s v="24 inch bins"/>
    <s v="RED FLESH SEEDLESS TYPE"/>
    <x v="411"/>
    <s v="FLORIDA"/>
    <n v="5712000"/>
    <s v="Truck"/>
    <n v="14280"/>
    <m/>
    <n v="2025"/>
    <s v="N/A"/>
    <s v="D (domestic)"/>
    <m/>
  </r>
  <r>
    <s v="Watermelons"/>
    <x v="6"/>
    <s v="No"/>
    <s v="N/A"/>
    <s v="N/A"/>
    <x v="411"/>
    <s v="IMPORTS THROUGH PORT CANAVERAL FLORIDA"/>
    <n v="151866"/>
    <s v="Boat"/>
    <m/>
    <m/>
    <n v="2024"/>
    <s v="N/A"/>
    <s v="I (import)"/>
    <m/>
  </r>
  <r>
    <s v="Watermelons"/>
    <x v="0"/>
    <s v="No"/>
    <s v="N/A"/>
    <s v="N/A"/>
    <x v="411"/>
    <s v="IMPORTS THROUGH SAN JUAN PUERTO RICO"/>
    <n v="14060"/>
    <s v="Boat"/>
    <m/>
    <m/>
    <n v="2024"/>
    <s v="N/A"/>
    <s v="I (import)"/>
    <m/>
  </r>
  <r>
    <s v="Watermelons"/>
    <x v="3"/>
    <s v="No"/>
    <s v="N/A"/>
    <s v="SEEDLESS"/>
    <x v="411"/>
    <s v="IMPORTS THROUGH SOUTH FLORIDA/TAMPA"/>
    <n v="2880680"/>
    <s v="Boat"/>
    <m/>
    <m/>
    <n v="2024"/>
    <s v="N/A"/>
    <s v="I (import)"/>
    <m/>
  </r>
  <r>
    <s v="Watermelons"/>
    <x v="4"/>
    <s v="No"/>
    <s v="N/A"/>
    <s v="N/A"/>
    <x v="411"/>
    <s v="IMPORTS THROUGH SOUTH FLORIDA/TAMPA"/>
    <n v="18861"/>
    <s v="Boat"/>
    <m/>
    <m/>
    <n v="2024"/>
    <s v="N/A"/>
    <s v="I (import)"/>
    <m/>
  </r>
  <r>
    <s v="Watermelons"/>
    <x v="1"/>
    <s v="No"/>
    <s v="N/A"/>
    <s v="N/A"/>
    <x v="411"/>
    <s v="MEXICO CROSSINGS THROUGH NOGALES ARIZONA"/>
    <n v="1303268"/>
    <s v="Truck"/>
    <m/>
    <m/>
    <n v="2024"/>
    <s v="N/A"/>
    <s v="I (import)"/>
    <m/>
  </r>
  <r>
    <s v="Watermelons"/>
    <x v="1"/>
    <s v="No"/>
    <s v="N/A"/>
    <s v="RED FLESH SEEDLESS MINIATURE"/>
    <x v="411"/>
    <s v="MEXICO CROSSINGS THROUGH NOGALES ARIZONA"/>
    <n v="485441"/>
    <s v="Truck"/>
    <m/>
    <m/>
    <n v="2024"/>
    <s v="N/A"/>
    <s v="I (import)"/>
    <m/>
  </r>
  <r>
    <s v="Watermelons"/>
    <x v="1"/>
    <s v="No"/>
    <s v="N/A"/>
    <s v="SEEDLESS"/>
    <x v="411"/>
    <s v="MEXICO CROSSINGS THROUGH NOGALES ARIZONA"/>
    <n v="5626200"/>
    <s v="Truck"/>
    <m/>
    <m/>
    <n v="2024"/>
    <s v="N/A"/>
    <s v="I (import)"/>
    <m/>
  </r>
  <r>
    <s v="Watermelons"/>
    <x v="1"/>
    <s v="No"/>
    <s v="N/A"/>
    <s v="N/A"/>
    <x v="411"/>
    <s v="MEXICO CROSSINGS THROUGH OTAY MESA CALIFORNIA"/>
    <n v="65298"/>
    <s v="Truck"/>
    <m/>
    <m/>
    <n v="2024"/>
    <s v="N/A"/>
    <s v="I (import)"/>
    <m/>
  </r>
  <r>
    <s v="Watermelons"/>
    <x v="1"/>
    <s v="No"/>
    <s v="N/A"/>
    <s v="SEEDLESS"/>
    <x v="411"/>
    <s v="MEXICO CROSSINGS THROUGH OTAY MESA CALIFORNIA"/>
    <n v="239954"/>
    <s v="Truck"/>
    <m/>
    <m/>
    <n v="2024"/>
    <s v="N/A"/>
    <s v="I (import)"/>
    <m/>
  </r>
  <r>
    <s v="Watermelons"/>
    <x v="1"/>
    <s v="No"/>
    <s v="N/A"/>
    <s v="N/A"/>
    <x v="411"/>
    <s v="MEXICO CROSSINGS THROUGH PHARR TEXAS"/>
    <n v="42249"/>
    <s v="Truck"/>
    <m/>
    <m/>
    <n v="2024"/>
    <s v="N/A"/>
    <s v="I (import)"/>
    <m/>
  </r>
  <r>
    <s v="Watermelons"/>
    <x v="1"/>
    <s v="No"/>
    <s v="N/A"/>
    <s v="N/A"/>
    <x v="411"/>
    <s v="MEXICO CROSSINGS THROUGH PROGRESO TEXAS"/>
    <n v="945215"/>
    <s v="Truck"/>
    <m/>
    <m/>
    <n v="2024"/>
    <s v="N/A"/>
    <s v="I (import)"/>
    <m/>
  </r>
  <r>
    <s v="Watermelons"/>
    <x v="8"/>
    <s v="No"/>
    <s v="24 inch bins"/>
    <s v="RED FLESH SEEDED TYPE"/>
    <x v="412"/>
    <s v="FLORIDA"/>
    <n v="425600"/>
    <s v="Truck"/>
    <n v="1064"/>
    <m/>
    <n v="2025"/>
    <s v="N/A"/>
    <s v="D (domestic)"/>
    <m/>
  </r>
  <r>
    <s v="Watermelons"/>
    <x v="8"/>
    <s v="No"/>
    <s v="cartons"/>
    <s v="RED FLESH SEEDLESS MINIATURE"/>
    <x v="412"/>
    <s v="FLORIDA"/>
    <n v="14450"/>
    <s v="Truck"/>
    <n v="170"/>
    <m/>
    <n v="2025"/>
    <s v="N/A"/>
    <s v="D (domestic)"/>
    <m/>
  </r>
  <r>
    <s v="Watermelons"/>
    <x v="8"/>
    <s v="No"/>
    <s v="24 inch bins"/>
    <s v="RED FLESH SEEDLESS TYPE"/>
    <x v="412"/>
    <s v="FLORIDA"/>
    <n v="5264000"/>
    <s v="Truck"/>
    <n v="13160"/>
    <m/>
    <n v="2025"/>
    <s v="N/A"/>
    <s v="D (domestic)"/>
    <m/>
  </r>
  <r>
    <s v="Watermelons"/>
    <x v="8"/>
    <s v="No"/>
    <s v="24 inch bins"/>
    <s v="RED FLESH SEEDLESS TYPE"/>
    <x v="412"/>
    <s v="FLORIDA"/>
    <n v="11060224"/>
    <s v="Truck"/>
    <m/>
    <m/>
    <n v="2025"/>
    <s v="N/A"/>
    <s v="D (domestic)"/>
    <s v="week ending amount"/>
  </r>
  <r>
    <s v="Watermelons"/>
    <x v="8"/>
    <s v="No"/>
    <s v="24 inch bins"/>
    <s v="RED FLESH SEEDLESS MINIATURE"/>
    <x v="412"/>
    <s v="FLORIDA"/>
    <n v="97920"/>
    <s v="Truck"/>
    <m/>
    <m/>
    <n v="2025"/>
    <s v="N/A"/>
    <s v="D (domestic)"/>
    <s v="week ending amount"/>
  </r>
  <r>
    <s v="Watermelons"/>
    <x v="8"/>
    <s v="No"/>
    <s v="24 inch bins"/>
    <s v="RED FLESH SEEDED TYPE"/>
    <x v="412"/>
    <s v="FLORIDA"/>
    <n v="974848"/>
    <s v="Truck"/>
    <m/>
    <m/>
    <n v="2025"/>
    <s v="N/A"/>
    <s v="D (domestic)"/>
    <s v="week ending amount"/>
  </r>
  <r>
    <s v="Watermelons"/>
    <x v="8"/>
    <s v="No"/>
    <s v="cartons"/>
    <s v="RED FLESH SEEDLESS MINIATURE"/>
    <x v="413"/>
    <s v="FLORIDA"/>
    <n v="7225"/>
    <s v="Truck"/>
    <n v="85"/>
    <m/>
    <n v="2025"/>
    <s v="N/A"/>
    <s v="D (domestic)"/>
    <m/>
  </r>
  <r>
    <s v="Watermelons"/>
    <x v="8"/>
    <s v="No"/>
    <s v="24 inch bins"/>
    <s v="RED FLESH SEEDLESS TYPE"/>
    <x v="413"/>
    <s v="FLORIDA"/>
    <n v="4928000"/>
    <s v="Truck"/>
    <n v="12320"/>
    <m/>
    <n v="2025"/>
    <s v="N/A"/>
    <s v="D (domestic)"/>
    <m/>
  </r>
  <r>
    <s v="Watermelons"/>
    <x v="8"/>
    <s v="No"/>
    <s v="24 inch bins"/>
    <s v="RED FLESH SEEDED TYPE"/>
    <x v="413"/>
    <s v="FLORIDA"/>
    <n v="224000"/>
    <s v="Truck"/>
    <n v="560"/>
    <m/>
    <n v="2025"/>
    <s v="N/A"/>
    <s v="D (domestic)"/>
    <m/>
  </r>
  <r>
    <s v="Watermelons"/>
    <x v="1"/>
    <s v="No"/>
    <s v="N/A"/>
    <s v="N/A"/>
    <x v="414"/>
    <s v="MEXICO CROSSINGS THROUGH NOGALES ARIZONA"/>
    <n v="6515560"/>
    <s v="Truck"/>
    <m/>
    <m/>
    <n v="2024"/>
    <s v="N/A"/>
    <s v="I (import)"/>
    <m/>
  </r>
  <r>
    <s v="Watermelons"/>
    <x v="1"/>
    <s v="No"/>
    <s v="N/A"/>
    <s v="RED FLESH SEEDLESS MINIATURE"/>
    <x v="414"/>
    <s v="MEXICO CROSSINGS THROUGH NOGALES ARIZONA"/>
    <n v="1034266"/>
    <s v="Truck"/>
    <m/>
    <m/>
    <n v="2024"/>
    <s v="N/A"/>
    <s v="I (import)"/>
    <m/>
  </r>
  <r>
    <s v="Watermelons"/>
    <x v="1"/>
    <s v="No"/>
    <s v="N/A"/>
    <s v="SEEDLESS"/>
    <x v="414"/>
    <s v="MEXICO CROSSINGS THROUGH NOGALES ARIZONA"/>
    <n v="6455735"/>
    <s v="Truck"/>
    <m/>
    <m/>
    <n v="2024"/>
    <s v="N/A"/>
    <s v="I (import)"/>
    <m/>
  </r>
  <r>
    <s v="Watermelons"/>
    <x v="1"/>
    <s v="No"/>
    <s v="N/A"/>
    <s v="N/A"/>
    <x v="414"/>
    <s v="MEXICO CROSSINGS THROUGH OTAY MESA CALIFORNIA"/>
    <n v="32432"/>
    <s v="Truck"/>
    <m/>
    <m/>
    <n v="2024"/>
    <s v="N/A"/>
    <s v="I (import)"/>
    <m/>
  </r>
  <r>
    <s v="Watermelons"/>
    <x v="1"/>
    <s v="No"/>
    <s v="N/A"/>
    <s v="SEEDLESS"/>
    <x v="414"/>
    <s v="MEXICO CROSSINGS THROUGH OTAY MESA CALIFORNIA"/>
    <n v="181865"/>
    <s v="Truck"/>
    <m/>
    <m/>
    <n v="2024"/>
    <s v="N/A"/>
    <s v="I (import)"/>
    <m/>
  </r>
  <r>
    <s v="Watermelons"/>
    <x v="3"/>
    <s v="No"/>
    <s v="N/A"/>
    <s v="RED FLESH SEEDLESS MINIATURE"/>
    <x v="414"/>
    <s v="MEXICO CROSSINGS THROUGH PHARR TEXAS"/>
    <n v="47135"/>
    <s v="Truck"/>
    <m/>
    <m/>
    <n v="2024"/>
    <s v="N/A"/>
    <s v="I (import)"/>
    <m/>
  </r>
  <r>
    <s v="Watermelons"/>
    <x v="1"/>
    <s v="No"/>
    <s v="N/A"/>
    <s v="N/A"/>
    <x v="414"/>
    <s v="MEXICO CROSSINGS THROUGH PHARR TEXAS"/>
    <n v="130038"/>
    <s v="Truck"/>
    <m/>
    <m/>
    <n v="2024"/>
    <s v="N/A"/>
    <s v="I (import)"/>
    <m/>
  </r>
  <r>
    <s v="Watermelons"/>
    <x v="1"/>
    <s v="No"/>
    <s v="N/A"/>
    <s v="SEEDLESS"/>
    <x v="414"/>
    <s v="MEXICO CROSSINGS THROUGH PHARR TEXAS"/>
    <n v="396000"/>
    <s v="Truck"/>
    <m/>
    <m/>
    <n v="2024"/>
    <s v="N/A"/>
    <s v="I (import)"/>
    <m/>
  </r>
  <r>
    <s v="Watermelons"/>
    <x v="1"/>
    <s v="No"/>
    <s v="N/A"/>
    <s v="N/A"/>
    <x v="414"/>
    <s v="MEXICO CROSSINGS THROUGH PROGRESO TEXAS"/>
    <n v="883366"/>
    <s v="Truck"/>
    <m/>
    <m/>
    <n v="2024"/>
    <s v="N/A"/>
    <s v="I (import)"/>
    <m/>
  </r>
  <r>
    <s v="Watermelons"/>
    <x v="1"/>
    <s v="No"/>
    <s v="N/A"/>
    <s v="SEEDLESS"/>
    <x v="414"/>
    <s v="MEXICO CROSSINGS THROUGH PROGRESO TEXAS"/>
    <n v="153747"/>
    <s v="Truck"/>
    <m/>
    <m/>
    <n v="2024"/>
    <s v="N/A"/>
    <s v="I (import)"/>
    <m/>
  </r>
  <r>
    <s v="Watermelons"/>
    <x v="3"/>
    <s v="No"/>
    <s v="N/A"/>
    <s v="SEEDLESS"/>
    <x v="414"/>
    <s v="IMPORTS THROUGH LOS ANGELES-LONG BEACH CALIFORNIA"/>
    <n v="352000"/>
    <s v="Boat"/>
    <m/>
    <m/>
    <n v="2024"/>
    <s v="N/A"/>
    <s v="I (import)"/>
    <m/>
  </r>
  <r>
    <s v="Watermelons"/>
    <x v="7"/>
    <s v="No"/>
    <s v="N/A"/>
    <s v="SEEDLESS"/>
    <x v="414"/>
    <s v="IMPORTS THROUGH LOS ANGELES-LONG BEACH CALIFORNIA"/>
    <n v="43362"/>
    <s v="Boat"/>
    <m/>
    <m/>
    <n v="2024"/>
    <s v="N/A"/>
    <s v="I (import)"/>
    <m/>
  </r>
  <r>
    <s v="Watermelons"/>
    <x v="3"/>
    <s v="No"/>
    <s v="N/A"/>
    <s v="N/A"/>
    <x v="414"/>
    <s v="IMPORTS THROUGH PHILADELPHIA-CAMDEN PENNSYLVANIA-NEW JERSEY"/>
    <n v="18476"/>
    <s v="Boat"/>
    <m/>
    <m/>
    <n v="2024"/>
    <s v="N/A"/>
    <s v="I (import)"/>
    <m/>
  </r>
  <r>
    <s v="Watermelons"/>
    <x v="7"/>
    <s v="No"/>
    <s v="N/A"/>
    <s v="SEEDLESS"/>
    <x v="414"/>
    <s v="IMPORTS THROUGH SOUTH FLORIDA/TAMPA"/>
    <n v="169675"/>
    <s v="Boat"/>
    <m/>
    <m/>
    <n v="2024"/>
    <s v="N/A"/>
    <s v="I (import)"/>
    <m/>
  </r>
  <r>
    <s v="Watermelons"/>
    <x v="8"/>
    <s v="No"/>
    <s v="24 inch bins"/>
    <s v="RED FLESH SEEDED TYPE"/>
    <x v="414"/>
    <s v="FLORIDA"/>
    <n v="560000"/>
    <s v="Truck"/>
    <n v="1400"/>
    <m/>
    <n v="2025"/>
    <s v="N/A"/>
    <s v="D (domestic)"/>
    <m/>
  </r>
  <r>
    <s v="Watermelons"/>
    <x v="8"/>
    <s v="No"/>
    <s v="cartons"/>
    <s v="RED FLESH SEEDLESS MINIATURE"/>
    <x v="414"/>
    <s v="FLORIDA"/>
    <n v="21675"/>
    <s v="Truck"/>
    <n v="255"/>
    <m/>
    <n v="2025"/>
    <s v="N/A"/>
    <s v="D (domestic)"/>
    <m/>
  </r>
  <r>
    <s v="Watermelons"/>
    <x v="8"/>
    <s v="No"/>
    <s v="24 inch bins"/>
    <s v="RED FLESH SEEDLESS TYPE"/>
    <x v="414"/>
    <s v="FLORIDA"/>
    <n v="6742400"/>
    <s v="Truck"/>
    <n v="16856"/>
    <m/>
    <n v="2025"/>
    <s v="N/A"/>
    <s v="D (domestic)"/>
    <m/>
  </r>
  <r>
    <s v="Watermelons"/>
    <x v="1"/>
    <s v="No"/>
    <s v="N/A"/>
    <s v="N/A"/>
    <x v="415"/>
    <s v="MEXICO CROSSINGS THROUGH NOGALES ARIZONA"/>
    <n v="8374302"/>
    <s v="Truck"/>
    <m/>
    <m/>
    <n v="2024"/>
    <s v="N/A"/>
    <s v="I (import)"/>
    <m/>
  </r>
  <r>
    <s v="Watermelons"/>
    <x v="1"/>
    <s v="Yes"/>
    <s v="N/A"/>
    <s v="RED FLESH SEEDLESS MINIATURE"/>
    <x v="415"/>
    <s v="MEXICO CROSSINGS THROUGH NOGALES ARIZONA"/>
    <n v="294060"/>
    <s v="Truck"/>
    <m/>
    <m/>
    <n v="2024"/>
    <s v="N/A"/>
    <s v="I (import)"/>
    <m/>
  </r>
  <r>
    <s v="Watermelons"/>
    <x v="1"/>
    <s v="No"/>
    <s v="N/A"/>
    <s v="RED FLESH SEEDLESS MINIATURE"/>
    <x v="415"/>
    <s v="MEXICO CROSSINGS THROUGH NOGALES ARIZONA"/>
    <n v="733466"/>
    <s v="Truck"/>
    <m/>
    <m/>
    <n v="2024"/>
    <s v="N/A"/>
    <s v="I (import)"/>
    <m/>
  </r>
  <r>
    <s v="Watermelons"/>
    <x v="1"/>
    <s v="No"/>
    <s v="N/A"/>
    <s v="SEEDLESS"/>
    <x v="415"/>
    <s v="MEXICO CROSSINGS THROUGH NOGALES ARIZONA"/>
    <n v="5534023"/>
    <s v="Truck"/>
    <m/>
    <m/>
    <n v="2024"/>
    <s v="N/A"/>
    <s v="I (import)"/>
    <m/>
  </r>
  <r>
    <s v="Watermelons"/>
    <x v="1"/>
    <s v="No"/>
    <s v="N/A"/>
    <s v="N/A"/>
    <x v="415"/>
    <s v="MEXICO CROSSINGS THROUGH OTAY MESA CALIFORNIA"/>
    <n v="141244"/>
    <s v="Truck"/>
    <m/>
    <m/>
    <n v="2024"/>
    <s v="N/A"/>
    <s v="I (import)"/>
    <m/>
  </r>
  <r>
    <s v="Watermelons"/>
    <x v="1"/>
    <s v="No"/>
    <s v="N/A"/>
    <s v="SEEDLESS"/>
    <x v="415"/>
    <s v="MEXICO CROSSINGS THROUGH OTAY MESA CALIFORNIA"/>
    <n v="2"/>
    <s v="Truck"/>
    <m/>
    <m/>
    <n v="2024"/>
    <s v="N/A"/>
    <s v="I (import)"/>
    <m/>
  </r>
  <r>
    <s v="Watermelons"/>
    <x v="1"/>
    <s v="No"/>
    <s v="N/A"/>
    <s v="N/A"/>
    <x v="415"/>
    <s v="MEXICO CROSSINGS THROUGH PHARR TEXAS"/>
    <n v="84258"/>
    <s v="Truck"/>
    <m/>
    <m/>
    <n v="2024"/>
    <s v="N/A"/>
    <s v="I (import)"/>
    <m/>
  </r>
  <r>
    <s v="Watermelons"/>
    <x v="1"/>
    <s v="No"/>
    <s v="N/A"/>
    <s v="SEEDLESS"/>
    <x v="415"/>
    <s v="MEXICO CROSSINGS THROUGH PHARR TEXAS"/>
    <n v="333549"/>
    <s v="Truck"/>
    <m/>
    <m/>
    <n v="2024"/>
    <s v="N/A"/>
    <s v="I (import)"/>
    <m/>
  </r>
  <r>
    <s v="Watermelons"/>
    <x v="1"/>
    <s v="No"/>
    <s v="N/A"/>
    <s v="N/A"/>
    <x v="415"/>
    <s v="MEXICO CROSSINGS THROUGH PROGRESO TEXAS"/>
    <n v="938487"/>
    <s v="Truck"/>
    <m/>
    <m/>
    <n v="2024"/>
    <s v="N/A"/>
    <s v="I (import)"/>
    <m/>
  </r>
  <r>
    <s v="Watermelons"/>
    <x v="1"/>
    <s v="No"/>
    <s v="N/A"/>
    <s v="SEEDLESS"/>
    <x v="415"/>
    <s v="MEXICO CROSSINGS THROUGH PROGRESO TEXAS"/>
    <n v="204754"/>
    <s v="Truck"/>
    <m/>
    <m/>
    <n v="2024"/>
    <s v="N/A"/>
    <s v="I (import)"/>
    <m/>
  </r>
  <r>
    <s v="Watermelons"/>
    <x v="1"/>
    <s v="No"/>
    <s v="N/A"/>
    <s v="N/A"/>
    <x v="415"/>
    <s v="MEXICO CROSSINGS THROUGH RIO GRANDE CITY TEXAS"/>
    <n v="165484"/>
    <s v="Truck"/>
    <m/>
    <m/>
    <n v="2024"/>
    <s v="N/A"/>
    <s v="I (import)"/>
    <m/>
  </r>
  <r>
    <s v="Watermelons"/>
    <x v="1"/>
    <s v="No"/>
    <s v="N/A"/>
    <s v="SEEDLESS"/>
    <x v="415"/>
    <s v="MEXICO CROSSINGS THROUGH RIO GRANDE CITY TEXAS"/>
    <n v="434346"/>
    <s v="Truck"/>
    <m/>
    <m/>
    <n v="2024"/>
    <s v="N/A"/>
    <s v="I (import)"/>
    <m/>
  </r>
  <r>
    <s v="Watermelons"/>
    <x v="3"/>
    <s v="No"/>
    <s v="N/A"/>
    <s v="SEEDLESS"/>
    <x v="415"/>
    <s v="IMPORTS THROUGH FREEPORT TEXAS"/>
    <n v="72409"/>
    <s v="Boat"/>
    <m/>
    <m/>
    <n v="2024"/>
    <s v="N/A"/>
    <s v="I (import)"/>
    <m/>
  </r>
  <r>
    <s v="Watermelons"/>
    <x v="7"/>
    <s v="No"/>
    <s v="N/A"/>
    <s v="SEEDLESS"/>
    <x v="415"/>
    <s v="IMPORTS THROUGH FREEPORT TEXAS"/>
    <n v="801185"/>
    <s v="Boat"/>
    <m/>
    <m/>
    <n v="2024"/>
    <s v="N/A"/>
    <s v="I (import)"/>
    <m/>
  </r>
  <r>
    <s v="Watermelons"/>
    <x v="8"/>
    <s v="No"/>
    <s v="24 inch bins"/>
    <s v="RED FLESH SEEDED TYPE"/>
    <x v="415"/>
    <s v="FLORIDA"/>
    <n v="649600"/>
    <s v="Truck"/>
    <n v="1624"/>
    <m/>
    <n v="2025"/>
    <s v="N/A"/>
    <s v="D (domestic)"/>
    <m/>
  </r>
  <r>
    <s v="Watermelons"/>
    <x v="8"/>
    <s v="No"/>
    <s v="24 inch bins"/>
    <s v="RED FLESH SEEDLESS TYPE"/>
    <x v="415"/>
    <s v="FLORIDA"/>
    <n v="7168000"/>
    <s v="Truck"/>
    <n v="17920"/>
    <m/>
    <n v="2025"/>
    <s v="N/A"/>
    <s v="D (domestic)"/>
    <m/>
  </r>
  <r>
    <s v="Watermelons"/>
    <x v="8"/>
    <s v="No"/>
    <s v="cartons"/>
    <s v="RED FLESH SEEDLESS MINIATURE"/>
    <x v="415"/>
    <s v="FLORIDA"/>
    <n v="43350"/>
    <s v="Truck"/>
    <n v="510"/>
    <m/>
    <n v="2025"/>
    <s v="N/A"/>
    <s v="D (domestic)"/>
    <m/>
  </r>
  <r>
    <s v="Watermelons"/>
    <x v="3"/>
    <s v="No"/>
    <s v="N/A"/>
    <s v="SEEDLESS"/>
    <x v="416"/>
    <s v="IMPORTS THROUGH PHILADELPHIA-CAMDEN PENNSYLVANIA-NEW JERSEY"/>
    <n v="176000"/>
    <s v="Boat"/>
    <m/>
    <m/>
    <n v="2024"/>
    <s v="N/A"/>
    <s v="I (import)"/>
    <m/>
  </r>
  <r>
    <s v="Watermelons"/>
    <x v="4"/>
    <s v="No"/>
    <s v="N/A"/>
    <s v="RED FLESH SEEDLESS MINIATURE"/>
    <x v="416"/>
    <s v="IMPORTS THROUGH PHILADELPHIA-CAMDEN PENNSYLVANIA-NEW JERSEY"/>
    <n v="357500"/>
    <s v="Boat"/>
    <m/>
    <m/>
    <n v="2024"/>
    <s v="N/A"/>
    <s v="I (import)"/>
    <m/>
  </r>
  <r>
    <s v="Watermelons"/>
    <x v="4"/>
    <s v="No"/>
    <s v="N/A"/>
    <s v="SEEDLESS"/>
    <x v="416"/>
    <s v="IMPORTS THROUGH PHILADELPHIA-CAMDEN PENNSYLVANIA-NEW JERSEY"/>
    <n v="178750"/>
    <s v="Boat"/>
    <m/>
    <m/>
    <n v="2024"/>
    <s v="N/A"/>
    <s v="I (import)"/>
    <m/>
  </r>
  <r>
    <s v="Watermelons"/>
    <x v="3"/>
    <s v="No"/>
    <s v="N/A"/>
    <s v="RED FLESH SEEDLESS MINIATURE"/>
    <x v="416"/>
    <s v="IMPORTS THROUGH PORT CANAVERAL FLORIDA"/>
    <n v="97680"/>
    <s v="Boat"/>
    <m/>
    <m/>
    <n v="2024"/>
    <s v="N/A"/>
    <s v="I (import)"/>
    <m/>
  </r>
  <r>
    <s v="Watermelons"/>
    <x v="3"/>
    <s v="No"/>
    <s v="N/A"/>
    <s v="SEEDLESS"/>
    <x v="416"/>
    <s v="IMPORTS THROUGH PORT CANAVERAL FLORIDA"/>
    <n v="455840"/>
    <s v="Boat"/>
    <m/>
    <m/>
    <n v="2024"/>
    <s v="N/A"/>
    <s v="I (import)"/>
    <m/>
  </r>
  <r>
    <s v="Watermelons"/>
    <x v="0"/>
    <s v="No"/>
    <s v="N/A"/>
    <s v="N/A"/>
    <x v="416"/>
    <s v="IMPORTS THROUGH SAN JUAN PUERTO RICO"/>
    <n v="32967"/>
    <s v="Boat"/>
    <m/>
    <m/>
    <n v="2024"/>
    <s v="N/A"/>
    <s v="I (import)"/>
    <m/>
  </r>
  <r>
    <s v="Watermelons"/>
    <x v="3"/>
    <s v="No"/>
    <s v="N/A"/>
    <s v="SEEDLESS"/>
    <x v="416"/>
    <s v="IMPORTS THROUGH SOUTH FLORIDA/TAMPA"/>
    <n v="998800"/>
    <s v="Boat"/>
    <m/>
    <m/>
    <n v="2024"/>
    <s v="N/A"/>
    <s v="I (import)"/>
    <m/>
  </r>
  <r>
    <s v="Watermelons"/>
    <x v="4"/>
    <s v="No"/>
    <s v="N/A"/>
    <s v="SEEDLESS"/>
    <x v="416"/>
    <s v="IMPORTS THROUGH SOUTH FLORIDA/TAMPA"/>
    <n v="75442"/>
    <s v="Boat"/>
    <m/>
    <m/>
    <n v="2024"/>
    <s v="N/A"/>
    <s v="I (import)"/>
    <m/>
  </r>
  <r>
    <s v="Watermelons"/>
    <x v="1"/>
    <s v="No"/>
    <s v="N/A"/>
    <s v="SEEDLESS"/>
    <x v="416"/>
    <s v="MEXICO CROSSINGS THROUGH PHARR TEXAS"/>
    <n v="1193892"/>
    <s v="Truck"/>
    <m/>
    <m/>
    <n v="2024"/>
    <s v="N/A"/>
    <s v="I (import)"/>
    <m/>
  </r>
  <r>
    <s v="Watermelons"/>
    <x v="1"/>
    <s v="No"/>
    <s v="N/A"/>
    <s v="N/A"/>
    <x v="416"/>
    <s v="MEXICO CROSSINGS THROUGH PROGRESO TEXAS"/>
    <n v="853233"/>
    <s v="Truck"/>
    <m/>
    <m/>
    <n v="2024"/>
    <s v="N/A"/>
    <s v="I (import)"/>
    <m/>
  </r>
  <r>
    <s v="Watermelons"/>
    <x v="1"/>
    <s v="No"/>
    <s v="N/A"/>
    <s v="SEEDLESS"/>
    <x v="416"/>
    <s v="MEXICO CROSSINGS THROUGH PROGRESO TEXAS"/>
    <n v="2680381"/>
    <s v="Truck"/>
    <m/>
    <m/>
    <n v="2024"/>
    <s v="N/A"/>
    <s v="I (import)"/>
    <m/>
  </r>
  <r>
    <s v="Watermelons"/>
    <x v="1"/>
    <s v="No"/>
    <s v="N/A"/>
    <s v="SEEDLESS"/>
    <x v="416"/>
    <s v="MEXICO CROSSINGS THROUGH RIO GRANDE CITY TEXAS"/>
    <n v="2167466"/>
    <s v="Truck"/>
    <m/>
    <m/>
    <n v="2024"/>
    <s v="N/A"/>
    <s v="I (import)"/>
    <m/>
  </r>
  <r>
    <s v="Watermelons"/>
    <x v="1"/>
    <s v="No"/>
    <s v="N/A"/>
    <s v="N/A"/>
    <x v="416"/>
    <s v="MEXICO CROSSINGS THROUGH NOGALES ARIZONA"/>
    <n v="6534647"/>
    <s v="Truck"/>
    <m/>
    <m/>
    <n v="2024"/>
    <s v="N/A"/>
    <s v="I (import)"/>
    <m/>
  </r>
  <r>
    <s v="Watermelons"/>
    <x v="1"/>
    <s v="No"/>
    <s v="N/A"/>
    <s v="RED FLESH SEEDLESS MINIATURE"/>
    <x v="416"/>
    <s v="MEXICO CROSSINGS THROUGH NOGALES ARIZONA"/>
    <n v="1186537"/>
    <s v="Truck"/>
    <m/>
    <m/>
    <n v="2024"/>
    <s v="N/A"/>
    <s v="I (import)"/>
    <m/>
  </r>
  <r>
    <s v="Watermelons"/>
    <x v="1"/>
    <s v="Yes"/>
    <s v="N/A"/>
    <s v="SEEDLESS"/>
    <x v="416"/>
    <s v="MEXICO CROSSINGS THROUGH NOGALES ARIZONA"/>
    <n v="230745"/>
    <s v="Truck"/>
    <m/>
    <m/>
    <n v="2024"/>
    <s v="N/A"/>
    <s v="I (import)"/>
    <m/>
  </r>
  <r>
    <s v="Watermelons"/>
    <x v="1"/>
    <s v="No"/>
    <s v="N/A"/>
    <s v="SEEDLESS"/>
    <x v="416"/>
    <s v="MEXICO CROSSINGS THROUGH NOGALES ARIZONA"/>
    <n v="8702200"/>
    <s v="Truck"/>
    <m/>
    <m/>
    <n v="2024"/>
    <s v="N/A"/>
    <s v="I (import)"/>
    <m/>
  </r>
  <r>
    <s v="Watermelons"/>
    <x v="1"/>
    <s v="No"/>
    <s v="N/A"/>
    <s v="N/A"/>
    <x v="416"/>
    <s v="MEXICO CROSSINGS THROUGH OTAY MESA CALIFORNIA"/>
    <n v="42159"/>
    <s v="Truck"/>
    <m/>
    <m/>
    <n v="2024"/>
    <s v="N/A"/>
    <s v="I (import)"/>
    <m/>
  </r>
  <r>
    <s v="Watermelons"/>
    <x v="1"/>
    <s v="No"/>
    <s v="N/A"/>
    <s v="SEEDLESS"/>
    <x v="416"/>
    <s v="MEXICO CROSSINGS THROUGH OTAY MESA CALIFORNIA"/>
    <n v="12672"/>
    <s v="Truck"/>
    <m/>
    <m/>
    <n v="2024"/>
    <s v="N/A"/>
    <s v="I (import)"/>
    <m/>
  </r>
  <r>
    <s v="Watermelons"/>
    <x v="1"/>
    <s v="No"/>
    <s v="N/A"/>
    <s v="N/A"/>
    <x v="416"/>
    <s v="MEXICO CROSSINGS THROUGH PHARR TEXAS"/>
    <n v="268222"/>
    <s v="Truck"/>
    <m/>
    <m/>
    <n v="2024"/>
    <s v="N/A"/>
    <s v="I (import)"/>
    <m/>
  </r>
  <r>
    <s v="Watermelons"/>
    <x v="8"/>
    <s v="No"/>
    <s v="24 inch bins"/>
    <s v="RED FLESH SEEDED TYPE"/>
    <x v="416"/>
    <s v="FLORIDA"/>
    <n v="694400"/>
    <s v="Truck"/>
    <n v="1736"/>
    <m/>
    <n v="2025"/>
    <s v="N/A"/>
    <s v="D (domestic)"/>
    <m/>
  </r>
  <r>
    <s v="Watermelons"/>
    <x v="8"/>
    <s v="No"/>
    <s v="24 inch bins"/>
    <s v="RED FLESH SEEDLESS MINIATURE"/>
    <x v="416"/>
    <s v="FLORIDA"/>
    <n v="170000"/>
    <s v="Truck"/>
    <n v="425"/>
    <m/>
    <n v="2025"/>
    <s v="N/A"/>
    <s v="D (domestic)"/>
    <m/>
  </r>
  <r>
    <s v="Watermelons"/>
    <x v="8"/>
    <s v="No"/>
    <s v="24 inch bins"/>
    <s v="RED FLESH SEEDLESS TYPE"/>
    <x v="416"/>
    <s v="FLORIDA"/>
    <n v="7884800"/>
    <s v="Truck"/>
    <n v="19712"/>
    <m/>
    <n v="2025"/>
    <s v="N/A"/>
    <s v="D (domestic)"/>
    <m/>
  </r>
  <r>
    <s v="Watermelons"/>
    <x v="1"/>
    <s v="No"/>
    <s v="N/A"/>
    <s v="N/A"/>
    <x v="417"/>
    <s v="MEXICO CROSSINGS THROUGH NOGALES ARIZONA"/>
    <n v="2561249"/>
    <s v="Truck"/>
    <m/>
    <m/>
    <n v="2024"/>
    <s v="N/A"/>
    <s v="I (import)"/>
    <m/>
  </r>
  <r>
    <s v="Watermelons"/>
    <x v="8"/>
    <s v="No"/>
    <s v="24 inch bins"/>
    <s v="RED FLESH SEEDED TYPE"/>
    <x v="417"/>
    <s v="FLORIDA"/>
    <n v="650000"/>
    <s v="Truck"/>
    <n v="1625"/>
    <m/>
    <n v="2025"/>
    <s v="N/A"/>
    <s v="D (domestic)"/>
    <m/>
  </r>
  <r>
    <s v="Watermelons"/>
    <x v="1"/>
    <s v="Yes"/>
    <s v="N/A"/>
    <s v="RED FLESH SEEDLESS MINIATURE"/>
    <x v="417"/>
    <s v="MEXICO CROSSINGS THROUGH NOGALES ARIZONA"/>
    <n v="219963"/>
    <s v="Truck"/>
    <m/>
    <m/>
    <n v="2024"/>
    <s v="N/A"/>
    <s v="I (import)"/>
    <m/>
  </r>
  <r>
    <s v="Watermelons"/>
    <x v="8"/>
    <s v="No"/>
    <s v="24 inch bins"/>
    <s v="RED FLESH SEEDLESS TYPE"/>
    <x v="417"/>
    <s v="FLORIDA"/>
    <n v="7952000"/>
    <s v="Truck"/>
    <n v="19880"/>
    <m/>
    <n v="2025"/>
    <s v="N/A"/>
    <s v="D (domestic)"/>
    <m/>
  </r>
  <r>
    <s v="Watermelons"/>
    <x v="1"/>
    <s v="No"/>
    <s v="N/A"/>
    <s v="RED FLESH SEEDLESS MINIATURE"/>
    <x v="417"/>
    <s v="MEXICO CROSSINGS THROUGH NOGALES ARIZONA"/>
    <n v="542080"/>
    <s v="Truck"/>
    <m/>
    <m/>
    <n v="2024"/>
    <s v="N/A"/>
    <s v="I (import)"/>
    <m/>
  </r>
  <r>
    <s v="Watermelons"/>
    <x v="8"/>
    <s v="No"/>
    <s v="cartons"/>
    <s v="RED FLESH SEEDLESS MINIATURE"/>
    <x v="417"/>
    <s v="FLORIDA"/>
    <n v="50575"/>
    <s v="Truck"/>
    <n v="595"/>
    <m/>
    <n v="2025"/>
    <s v="N/A"/>
    <s v="D (domestic)"/>
    <m/>
  </r>
  <r>
    <s v="Watermelons"/>
    <x v="1"/>
    <s v="Yes"/>
    <s v="N/A"/>
    <s v="SEEDLESS"/>
    <x v="417"/>
    <s v="MEXICO CROSSINGS THROUGH NOGALES ARIZONA"/>
    <n v="87529"/>
    <s v="Truck"/>
    <m/>
    <m/>
    <n v="2024"/>
    <s v="N/A"/>
    <s v="I (import)"/>
    <m/>
  </r>
  <r>
    <s v="Watermelons"/>
    <x v="1"/>
    <s v="No"/>
    <s v="N/A"/>
    <s v="SEEDLESS"/>
    <x v="417"/>
    <s v="MEXICO CROSSINGS THROUGH NOGALES ARIZONA"/>
    <n v="5636727"/>
    <s v="Truck"/>
    <m/>
    <m/>
    <n v="2024"/>
    <s v="N/A"/>
    <s v="I (import)"/>
    <m/>
  </r>
  <r>
    <s v="Watermelons"/>
    <x v="1"/>
    <s v="No"/>
    <s v="N/A"/>
    <s v="N/A"/>
    <x v="417"/>
    <s v="MEXICO CROSSINGS THROUGH OTAY MESA CALIFORNIA"/>
    <n v="101171"/>
    <s v="Truck"/>
    <m/>
    <m/>
    <n v="2024"/>
    <s v="N/A"/>
    <s v="I (import)"/>
    <m/>
  </r>
  <r>
    <s v="Watermelons"/>
    <x v="1"/>
    <s v="No"/>
    <s v="N/A"/>
    <s v="SEEDLESS"/>
    <x v="417"/>
    <s v="MEXICO CROSSINGS THROUGH OTAY MESA CALIFORNIA"/>
    <n v="588122"/>
    <s v="Truck"/>
    <m/>
    <m/>
    <n v="2024"/>
    <s v="N/A"/>
    <s v="I (import)"/>
    <m/>
  </r>
  <r>
    <s v="Watermelons"/>
    <x v="1"/>
    <s v="No"/>
    <s v="N/A"/>
    <s v="N/A"/>
    <x v="417"/>
    <s v="MEXICO CROSSINGS THROUGH PHARR TEXAS"/>
    <n v="84467"/>
    <s v="Truck"/>
    <m/>
    <m/>
    <n v="2024"/>
    <s v="N/A"/>
    <s v="I (import)"/>
    <m/>
  </r>
  <r>
    <s v="Watermelons"/>
    <x v="1"/>
    <s v="No"/>
    <s v="N/A"/>
    <s v="SEEDLESS"/>
    <x v="417"/>
    <s v="MEXICO CROSSINGS THROUGH PHARR TEXAS"/>
    <n v="50820"/>
    <s v="Truck"/>
    <m/>
    <m/>
    <n v="2024"/>
    <s v="N/A"/>
    <s v="I (import)"/>
    <m/>
  </r>
  <r>
    <s v="Watermelons"/>
    <x v="1"/>
    <s v="No"/>
    <s v="N/A"/>
    <s v="N/A"/>
    <x v="417"/>
    <s v="MEXICO CROSSINGS THROUGH PROGRESO TEXAS"/>
    <n v="1180267"/>
    <s v="Truck"/>
    <m/>
    <m/>
    <n v="2024"/>
    <s v="N/A"/>
    <s v="I (import)"/>
    <m/>
  </r>
  <r>
    <s v="Watermelons"/>
    <x v="1"/>
    <s v="No"/>
    <s v="N/A"/>
    <s v="SEEDLESS"/>
    <x v="417"/>
    <s v="MEXICO CROSSINGS THROUGH PROGRESO TEXAS"/>
    <n v="78848"/>
    <s v="Truck"/>
    <m/>
    <m/>
    <n v="2024"/>
    <s v="N/A"/>
    <s v="I (import)"/>
    <m/>
  </r>
  <r>
    <s v="Watermelons"/>
    <x v="7"/>
    <s v="No"/>
    <s v="N/A"/>
    <s v="SEEDLESS"/>
    <x v="417"/>
    <s v="IMPORTS THROUGH LOS ANGELES-LONG BEACH CALIFORNIA"/>
    <n v="116582"/>
    <s v="Boat"/>
    <m/>
    <m/>
    <n v="2024"/>
    <s v="N/A"/>
    <s v="I (import)"/>
    <m/>
  </r>
  <r>
    <s v="Watermelons"/>
    <x v="7"/>
    <s v="No"/>
    <s v="N/A"/>
    <s v="N/A"/>
    <x v="417"/>
    <s v="IMPORTS THROUGH PHILADELPHIA-CAMDEN PENNSYLVANIA-NEW JERSEY"/>
    <n v="1479557"/>
    <s v="Boat"/>
    <m/>
    <m/>
    <n v="2024"/>
    <s v="N/A"/>
    <s v="I (import)"/>
    <m/>
  </r>
  <r>
    <s v="Watermelons"/>
    <x v="7"/>
    <s v="No"/>
    <s v="N/A"/>
    <s v="SEEDLESS"/>
    <x v="417"/>
    <s v="IMPORTS THROUGH SOUTH FLORIDA/TAMPA"/>
    <n v="136037"/>
    <s v="Boat"/>
    <m/>
    <m/>
    <n v="2024"/>
    <s v="N/A"/>
    <s v="I (import)"/>
    <m/>
  </r>
  <r>
    <s v="Watermelons"/>
    <x v="1"/>
    <s v="No"/>
    <s v="N/A"/>
    <s v="N/A"/>
    <x v="418"/>
    <s v="MEXICO CROSSINGS THROUGH NOGALES ARIZONA"/>
    <n v="3677100"/>
    <s v="Truck"/>
    <m/>
    <m/>
    <n v="2024"/>
    <s v="N/A"/>
    <s v="I (import)"/>
    <m/>
  </r>
  <r>
    <s v="Watermelons"/>
    <x v="1"/>
    <s v="No"/>
    <s v="N/A"/>
    <s v="RED FLESH SEEDLESS MINIATURE"/>
    <x v="418"/>
    <s v="MEXICO CROSSINGS THROUGH NOGALES ARIZONA"/>
    <n v="900847"/>
    <s v="Truck"/>
    <m/>
    <m/>
    <n v="2024"/>
    <s v="N/A"/>
    <s v="I (import)"/>
    <m/>
  </r>
  <r>
    <s v="Watermelons"/>
    <x v="1"/>
    <s v="Yes"/>
    <s v="N/A"/>
    <s v="SEEDLESS"/>
    <x v="418"/>
    <s v="MEXICO CROSSINGS THROUGH NOGALES ARIZONA"/>
    <n v="276613"/>
    <s v="Truck"/>
    <m/>
    <m/>
    <n v="2024"/>
    <s v="N/A"/>
    <s v="I (import)"/>
    <m/>
  </r>
  <r>
    <s v="Watermelons"/>
    <x v="1"/>
    <s v="No"/>
    <s v="N/A"/>
    <s v="SEEDLESS"/>
    <x v="418"/>
    <s v="MEXICO CROSSINGS THROUGH NOGALES ARIZONA"/>
    <n v="5680272"/>
    <s v="Truck"/>
    <m/>
    <m/>
    <n v="2024"/>
    <s v="N/A"/>
    <s v="I (import)"/>
    <m/>
  </r>
  <r>
    <s v="Watermelons"/>
    <x v="1"/>
    <s v="No"/>
    <s v="N/A"/>
    <s v="N/A"/>
    <x v="418"/>
    <s v="MEXICO CROSSINGS THROUGH OTAY MESA CALIFORNIA"/>
    <n v="78894"/>
    <s v="Truck"/>
    <m/>
    <m/>
    <n v="2024"/>
    <s v="N/A"/>
    <s v="I (import)"/>
    <m/>
  </r>
  <r>
    <s v="Watermelons"/>
    <x v="1"/>
    <s v="No"/>
    <s v="N/A"/>
    <s v="SEEDLESS"/>
    <x v="418"/>
    <s v="MEXICO CROSSINGS THROUGH OTAY MESA CALIFORNIA"/>
    <n v="252426"/>
    <s v="Truck"/>
    <m/>
    <m/>
    <n v="2024"/>
    <s v="N/A"/>
    <s v="I (import)"/>
    <m/>
  </r>
  <r>
    <s v="Watermelons"/>
    <x v="1"/>
    <s v="No"/>
    <s v="N/A"/>
    <s v="N/A"/>
    <x v="418"/>
    <s v="MEXICO CROSSINGS THROUGH PHARR TEXAS"/>
    <n v="153215"/>
    <s v="Truck"/>
    <m/>
    <m/>
    <n v="2024"/>
    <s v="N/A"/>
    <s v="I (import)"/>
    <m/>
  </r>
  <r>
    <s v="Watermelons"/>
    <x v="1"/>
    <s v="No"/>
    <s v="N/A"/>
    <s v="SEEDLESS"/>
    <x v="418"/>
    <s v="MEXICO CROSSINGS THROUGH PHARR TEXAS"/>
    <n v="50820"/>
    <s v="Truck"/>
    <m/>
    <m/>
    <n v="2024"/>
    <s v="N/A"/>
    <s v="I (import)"/>
    <m/>
  </r>
  <r>
    <s v="Watermelons"/>
    <x v="1"/>
    <s v="No"/>
    <s v="N/A"/>
    <s v="N/A"/>
    <x v="418"/>
    <s v="MEXICO CROSSINGS THROUGH PROGRESO TEXAS"/>
    <n v="244189"/>
    <s v="Truck"/>
    <m/>
    <m/>
    <n v="2024"/>
    <s v="N/A"/>
    <s v="I (import)"/>
    <m/>
  </r>
  <r>
    <s v="Watermelons"/>
    <x v="3"/>
    <s v="No"/>
    <s v="N/A"/>
    <s v="SEEDLESS"/>
    <x v="418"/>
    <s v="IMPORTS THROUGH LOS ANGELES-LONG BEACH CALIFORNIA"/>
    <n v="220000"/>
    <s v="Boat"/>
    <m/>
    <m/>
    <n v="2024"/>
    <s v="N/A"/>
    <s v="I (import)"/>
    <m/>
  </r>
  <r>
    <s v="Watermelons"/>
    <x v="4"/>
    <s v="No"/>
    <s v="N/A"/>
    <s v="RED FLESH SEEDLESS MINIATURE"/>
    <x v="418"/>
    <s v="IMPORTS THROUGH PORT CANAVERAL FLORIDA"/>
    <n v="358160"/>
    <s v="Boat"/>
    <m/>
    <m/>
    <n v="2024"/>
    <s v="N/A"/>
    <s v="I (import)"/>
    <m/>
  </r>
  <r>
    <s v="Watermelons"/>
    <x v="6"/>
    <s v="No"/>
    <s v="N/A"/>
    <s v="N/A"/>
    <x v="418"/>
    <s v="IMPORTS THROUGH PORT CANAVERAL FLORIDA"/>
    <n v="12870"/>
    <s v="Boat"/>
    <m/>
    <m/>
    <n v="2024"/>
    <s v="N/A"/>
    <s v="I (import)"/>
    <m/>
  </r>
  <r>
    <s v="Watermelons"/>
    <x v="0"/>
    <s v="No"/>
    <s v="N/A"/>
    <s v="N/A"/>
    <x v="418"/>
    <s v="IMPORTS THROUGH SAN JUAN PUERTO RICO"/>
    <n v="11596"/>
    <s v="Boat"/>
    <m/>
    <m/>
    <n v="2024"/>
    <s v="N/A"/>
    <s v="I (import)"/>
    <m/>
  </r>
  <r>
    <s v="Watermelons"/>
    <x v="4"/>
    <s v="No"/>
    <s v="N/A"/>
    <s v="N/A"/>
    <x v="418"/>
    <s v="IMPORTS THROUGH SOUTH FLORIDA/TAMPA"/>
    <n v="37721"/>
    <s v="Boat"/>
    <m/>
    <m/>
    <n v="2024"/>
    <s v="N/A"/>
    <s v="I (import)"/>
    <m/>
  </r>
  <r>
    <s v="Watermelons"/>
    <x v="8"/>
    <s v="No"/>
    <s v="24 inch bins"/>
    <s v="RED FLESH SEEDED TYPE"/>
    <x v="418"/>
    <s v="FLORIDA"/>
    <n v="896000"/>
    <s v="Truck"/>
    <n v="2240"/>
    <m/>
    <n v="2025"/>
    <s v="N/A"/>
    <s v="D (domestic)"/>
    <m/>
  </r>
  <r>
    <s v="Watermelons"/>
    <x v="8"/>
    <s v="No"/>
    <s v="cartons"/>
    <s v="RED FLESH SEEDLESS MINIATURE"/>
    <x v="418"/>
    <s v="FLORIDA"/>
    <n v="50575"/>
    <s v="Truck"/>
    <n v="595"/>
    <m/>
    <n v="2025"/>
    <s v="N/A"/>
    <s v="D (domestic)"/>
    <m/>
  </r>
  <r>
    <s v="Watermelons"/>
    <x v="8"/>
    <s v="No"/>
    <s v="24 inch bins"/>
    <s v="RED FLESH SEEDLESS TYPE"/>
    <x v="418"/>
    <s v="FLORIDA"/>
    <n v="9072000"/>
    <s v="Truck"/>
    <n v="22680"/>
    <m/>
    <n v="2025"/>
    <s v="N/A"/>
    <s v="D (domestic)"/>
    <m/>
  </r>
  <r>
    <s v="Watermelons"/>
    <x v="8"/>
    <s v="No"/>
    <s v="24 inch bins"/>
    <s v="RED FLESH SEEDLESS TYPE"/>
    <x v="419"/>
    <s v="FLORIDA"/>
    <n v="8064000"/>
    <s v="Truck"/>
    <n v="20160"/>
    <m/>
    <n v="2025"/>
    <s v="N/A"/>
    <s v="D (domestic)"/>
    <m/>
  </r>
  <r>
    <s v="Watermelons"/>
    <x v="8"/>
    <s v="No"/>
    <s v="24 inch bins"/>
    <s v="RED FLESH SEEDLESS TYPE"/>
    <x v="419"/>
    <s v="FLORIDA"/>
    <n v="16579584"/>
    <s v="Truck"/>
    <m/>
    <m/>
    <n v="2025"/>
    <s v="N/A"/>
    <s v="D (domestic)"/>
    <s v="week ending amount"/>
  </r>
  <r>
    <s v="Watermelons"/>
    <x v="8"/>
    <s v="No"/>
    <s v="24 inch bins"/>
    <s v="RED FLESH SEEDED TYPE"/>
    <x v="419"/>
    <s v="FLORIDA"/>
    <n v="672000"/>
    <s v="Truck"/>
    <n v="1680"/>
    <m/>
    <n v="2025"/>
    <s v="N/A"/>
    <s v="D (domestic)"/>
    <m/>
  </r>
  <r>
    <s v="Watermelons"/>
    <x v="8"/>
    <s v="No"/>
    <s v="24 inch bins"/>
    <s v="RED FLESH SEEDLESS MINIATURE"/>
    <x v="419"/>
    <s v="FLORIDA"/>
    <n v="54400"/>
    <s v="Truck"/>
    <m/>
    <m/>
    <n v="2025"/>
    <s v="N/A"/>
    <s v="D (domestic)"/>
    <s v="week ending amount"/>
  </r>
  <r>
    <s v="Watermelons"/>
    <x v="8"/>
    <s v="No"/>
    <s v="cartons"/>
    <s v="RED FLESH SEEDLESS MINIATURE"/>
    <x v="419"/>
    <s v="FLORIDA"/>
    <n v="50575"/>
    <s v="Truck"/>
    <n v="595"/>
    <m/>
    <n v="2025"/>
    <s v="N/A"/>
    <s v="D (domestic)"/>
    <m/>
  </r>
  <r>
    <s v="Watermelons"/>
    <x v="8"/>
    <s v="No"/>
    <s v="24 inch bins"/>
    <s v="RED FLESH SEEDED TYPE"/>
    <x v="419"/>
    <s v="FLORIDA"/>
    <n v="1390720"/>
    <s v="Truck"/>
    <m/>
    <m/>
    <n v="2025"/>
    <s v="N/A"/>
    <s v="D (domestic)"/>
    <s v="week ending amount"/>
  </r>
  <r>
    <s v="Watermelons"/>
    <x v="8"/>
    <s v="No"/>
    <s v="24 inch bins"/>
    <s v="RED FLESH SEEDED TYPE"/>
    <x v="420"/>
    <s v="FLORIDA"/>
    <n v="336000"/>
    <s v="Truck"/>
    <n v="840"/>
    <m/>
    <n v="2025"/>
    <s v="N/A"/>
    <s v="D (domestic)"/>
    <m/>
  </r>
  <r>
    <s v="Watermelons"/>
    <x v="8"/>
    <s v="No"/>
    <s v="cartons"/>
    <s v="RED FLESH SEEDLESS MINIATURE"/>
    <x v="420"/>
    <s v="FLORIDA"/>
    <n v="14450"/>
    <s v="Truck"/>
    <n v="170"/>
    <m/>
    <n v="2025"/>
    <s v="N/A"/>
    <s v="D (domestic)"/>
    <m/>
  </r>
  <r>
    <s v="Watermelons"/>
    <x v="8"/>
    <s v="No"/>
    <s v="24 inch bins"/>
    <s v="RED FLESH SEEDLESS TYPE"/>
    <x v="420"/>
    <s v="FLORIDA"/>
    <n v="6720000"/>
    <s v="Truck"/>
    <n v="16800"/>
    <m/>
    <n v="2025"/>
    <s v="N/A"/>
    <s v="D (domestic)"/>
    <m/>
  </r>
  <r>
    <s v="Watermelons"/>
    <x v="7"/>
    <s v="No"/>
    <s v="N/A"/>
    <s v="SEEDLESS"/>
    <x v="421"/>
    <s v="IMPORTS THROUGH FREEPORT TEXAS"/>
    <n v="721343"/>
    <s v="Boat"/>
    <m/>
    <m/>
    <n v="2024"/>
    <s v="N/A"/>
    <s v="I (import)"/>
    <m/>
  </r>
  <r>
    <s v="Watermelons"/>
    <x v="3"/>
    <s v="No"/>
    <s v="N/A"/>
    <s v="N/A"/>
    <x v="421"/>
    <s v="IMPORTS THROUGH SOUTH FLORIDA/TAMPA"/>
    <n v="127706"/>
    <s v="Boat"/>
    <m/>
    <m/>
    <n v="2024"/>
    <s v="N/A"/>
    <s v="I (import)"/>
    <m/>
  </r>
  <r>
    <s v="Watermelons"/>
    <x v="3"/>
    <s v="No"/>
    <s v="N/A"/>
    <s v="SEEDLESS"/>
    <x v="421"/>
    <s v="IMPORTS THROUGH SOUTH FLORIDA/TAMPA"/>
    <n v="1025873"/>
    <s v="Boat"/>
    <m/>
    <m/>
    <n v="2024"/>
    <s v="N/A"/>
    <s v="I (import)"/>
    <m/>
  </r>
  <r>
    <s v="Watermelons"/>
    <x v="1"/>
    <s v="No"/>
    <s v="N/A"/>
    <s v="N/A"/>
    <x v="421"/>
    <s v="MEXICO CROSSINGS THROUGH NOGALES ARIZONA"/>
    <n v="4923627"/>
    <s v="Truck"/>
    <m/>
    <m/>
    <n v="2024"/>
    <s v="N/A"/>
    <s v="I (import)"/>
    <m/>
  </r>
  <r>
    <s v="Watermelons"/>
    <x v="1"/>
    <s v="No"/>
    <s v="N/A"/>
    <s v="RED FLESH SEEDLESS MINIATURE"/>
    <x v="421"/>
    <s v="MEXICO CROSSINGS THROUGH NOGALES ARIZONA"/>
    <n v="1671699"/>
    <s v="Truck"/>
    <m/>
    <m/>
    <n v="2024"/>
    <s v="N/A"/>
    <s v="I (import)"/>
    <m/>
  </r>
  <r>
    <s v="Watermelons"/>
    <x v="1"/>
    <s v="Yes"/>
    <s v="N/A"/>
    <s v="SEEDLESS"/>
    <x v="421"/>
    <s v="MEXICO CROSSINGS THROUGH NOGALES ARIZONA"/>
    <n v="342067"/>
    <s v="Truck"/>
    <m/>
    <m/>
    <n v="2024"/>
    <s v="N/A"/>
    <s v="I (import)"/>
    <m/>
  </r>
  <r>
    <s v="Watermelons"/>
    <x v="1"/>
    <s v="No"/>
    <s v="N/A"/>
    <s v="SEEDLESS"/>
    <x v="421"/>
    <s v="MEXICO CROSSINGS THROUGH NOGALES ARIZONA"/>
    <n v="7817971"/>
    <s v="Truck"/>
    <m/>
    <m/>
    <n v="2024"/>
    <s v="N/A"/>
    <s v="I (import)"/>
    <m/>
  </r>
  <r>
    <s v="Watermelons"/>
    <x v="1"/>
    <s v="No"/>
    <s v="N/A"/>
    <s v="N/A"/>
    <x v="421"/>
    <s v="MEXICO CROSSINGS THROUGH OTAY MESA CALIFORNIA"/>
    <n v="65958"/>
    <s v="Truck"/>
    <m/>
    <m/>
    <n v="2024"/>
    <s v="N/A"/>
    <s v="I (import)"/>
    <m/>
  </r>
  <r>
    <s v="Watermelons"/>
    <x v="1"/>
    <s v="No"/>
    <s v="N/A"/>
    <s v="SEEDLESS"/>
    <x v="421"/>
    <s v="MEXICO CROSSINGS THROUGH OTAY MESA CALIFORNIA"/>
    <n v="845"/>
    <s v="Truck"/>
    <m/>
    <m/>
    <n v="2024"/>
    <s v="N/A"/>
    <s v="I (import)"/>
    <m/>
  </r>
  <r>
    <s v="Watermelons"/>
    <x v="1"/>
    <s v="No"/>
    <s v="N/A"/>
    <s v="N/A"/>
    <x v="421"/>
    <s v="MEXICO CROSSINGS THROUGH PHARR TEXAS"/>
    <n v="126746"/>
    <s v="Truck"/>
    <m/>
    <m/>
    <n v="2024"/>
    <s v="N/A"/>
    <s v="I (import)"/>
    <m/>
  </r>
  <r>
    <s v="Watermelons"/>
    <x v="1"/>
    <s v="No"/>
    <s v="N/A"/>
    <s v="SEEDLESS"/>
    <x v="421"/>
    <s v="MEXICO CROSSINGS THROUGH PHARR TEXAS"/>
    <n v="50820"/>
    <s v="Truck"/>
    <m/>
    <m/>
    <n v="2024"/>
    <s v="N/A"/>
    <s v="I (import)"/>
    <m/>
  </r>
  <r>
    <s v="Watermelons"/>
    <x v="1"/>
    <s v="No"/>
    <s v="N/A"/>
    <s v="N/A"/>
    <x v="421"/>
    <s v="MEXICO CROSSINGS THROUGH PROGRESO TEXAS"/>
    <n v="687909"/>
    <s v="Truck"/>
    <m/>
    <m/>
    <n v="2024"/>
    <s v="N/A"/>
    <s v="I (import)"/>
    <m/>
  </r>
  <r>
    <s v="Watermelons"/>
    <x v="8"/>
    <s v="No"/>
    <s v="24 inch bins"/>
    <s v="RED FLESH SEEDED TYPE"/>
    <x v="421"/>
    <s v="FLORIDA"/>
    <n v="1232000"/>
    <s v="Truck"/>
    <n v="3080"/>
    <m/>
    <n v="2025"/>
    <s v="N/A"/>
    <s v="D (domestic)"/>
    <m/>
  </r>
  <r>
    <s v="Watermelons"/>
    <x v="8"/>
    <s v="No"/>
    <s v="24 inch bins"/>
    <s v="RED FLESH SEEDLESS TYPE"/>
    <x v="421"/>
    <s v="FLORIDA"/>
    <n v="9408000"/>
    <s v="Truck"/>
    <n v="23520"/>
    <m/>
    <n v="2025"/>
    <s v="N/A"/>
    <s v="D (domestic)"/>
    <m/>
  </r>
  <r>
    <s v="Watermelons"/>
    <x v="8"/>
    <s v="No"/>
    <s v="cartons"/>
    <s v="RED FLESH SEEDLESS MINIATURE"/>
    <x v="421"/>
    <s v="FLORIDA"/>
    <n v="72250"/>
    <s v="Truck"/>
    <n v="850"/>
    <m/>
    <n v="2025"/>
    <s v="N/A"/>
    <s v="D (domestic)"/>
    <m/>
  </r>
  <r>
    <s v="Watermelons"/>
    <x v="1"/>
    <s v="No"/>
    <s v="N/A"/>
    <s v="N/A"/>
    <x v="422"/>
    <s v="MEXICO CROSSINGS THROUGH NOGALES ARIZONA"/>
    <n v="9640919"/>
    <s v="Truck"/>
    <m/>
    <m/>
    <n v="2024"/>
    <s v="N/A"/>
    <s v="I (import)"/>
    <m/>
  </r>
  <r>
    <s v="Watermelons"/>
    <x v="1"/>
    <s v="Yes"/>
    <s v="N/A"/>
    <s v="RED FLESH SEEDLESS MINIATURE"/>
    <x v="422"/>
    <s v="MEXICO CROSSINGS THROUGH NOGALES ARIZONA"/>
    <n v="96290"/>
    <s v="Truck"/>
    <m/>
    <m/>
    <n v="2024"/>
    <s v="N/A"/>
    <s v="I (import)"/>
    <m/>
  </r>
  <r>
    <s v="Watermelons"/>
    <x v="1"/>
    <s v="No"/>
    <s v="N/A"/>
    <s v="RED FLESH SEEDLESS MINIATURE"/>
    <x v="422"/>
    <s v="MEXICO CROSSINGS THROUGH NOGALES ARIZONA"/>
    <n v="1065237"/>
    <s v="Truck"/>
    <m/>
    <m/>
    <n v="2024"/>
    <s v="N/A"/>
    <s v="I (import)"/>
    <m/>
  </r>
  <r>
    <s v="Watermelons"/>
    <x v="1"/>
    <s v="Yes"/>
    <s v="N/A"/>
    <s v="SEEDLESS"/>
    <x v="422"/>
    <s v="MEXICO CROSSINGS THROUGH NOGALES ARIZONA"/>
    <n v="381341"/>
    <s v="Truck"/>
    <m/>
    <m/>
    <n v="2024"/>
    <s v="N/A"/>
    <s v="I (import)"/>
    <m/>
  </r>
  <r>
    <s v="Watermelons"/>
    <x v="1"/>
    <s v="No"/>
    <s v="N/A"/>
    <s v="SEEDLESS"/>
    <x v="422"/>
    <s v="MEXICO CROSSINGS THROUGH NOGALES ARIZONA"/>
    <n v="5393863"/>
    <s v="Truck"/>
    <m/>
    <m/>
    <n v="2024"/>
    <s v="N/A"/>
    <s v="I (import)"/>
    <m/>
  </r>
  <r>
    <s v="Watermelons"/>
    <x v="1"/>
    <s v="No"/>
    <s v="N/A"/>
    <s v="N/A"/>
    <x v="422"/>
    <s v="MEXICO CROSSINGS THROUGH OTAY MESA CALIFORNIA"/>
    <n v="6501"/>
    <s v="Truck"/>
    <m/>
    <m/>
    <n v="2024"/>
    <s v="N/A"/>
    <s v="I (import)"/>
    <m/>
  </r>
  <r>
    <s v="Watermelons"/>
    <x v="1"/>
    <s v="No"/>
    <s v="N/A"/>
    <s v="N/A"/>
    <x v="422"/>
    <s v="MEXICO CROSSINGS THROUGH EL PASO TEXAS"/>
    <n v="12320"/>
    <s v="Truck"/>
    <m/>
    <m/>
    <n v="2024"/>
    <s v="N/A"/>
    <s v="I (import)"/>
    <m/>
  </r>
  <r>
    <s v="Watermelons"/>
    <x v="1"/>
    <s v="No"/>
    <s v="N/A"/>
    <s v="N/A"/>
    <x v="422"/>
    <s v="MEXICO CROSSINGS THROUGH PHARR TEXAS"/>
    <n v="173910"/>
    <s v="Truck"/>
    <m/>
    <m/>
    <n v="2024"/>
    <s v="N/A"/>
    <s v="I (import)"/>
    <m/>
  </r>
  <r>
    <s v="Watermelons"/>
    <x v="1"/>
    <s v="No"/>
    <s v="N/A"/>
    <s v="SEEDLESS"/>
    <x v="422"/>
    <s v="MEXICO CROSSINGS THROUGH PHARR TEXAS"/>
    <n v="1239955"/>
    <s v="Truck"/>
    <m/>
    <m/>
    <n v="2024"/>
    <s v="N/A"/>
    <s v="I (import)"/>
    <m/>
  </r>
  <r>
    <s v="Watermelons"/>
    <x v="1"/>
    <s v="No"/>
    <s v="N/A"/>
    <s v="N/A"/>
    <x v="422"/>
    <s v="MEXICO CROSSINGS THROUGH PROGRESO TEXAS"/>
    <n v="545864"/>
    <s v="Truck"/>
    <m/>
    <m/>
    <n v="2024"/>
    <s v="N/A"/>
    <s v="I (import)"/>
    <m/>
  </r>
  <r>
    <s v="Watermelons"/>
    <x v="1"/>
    <s v="No"/>
    <s v="N/A"/>
    <s v="SEEDLESS"/>
    <x v="422"/>
    <s v="MEXICO CROSSINGS THROUGH PROGRESO TEXAS"/>
    <n v="476014"/>
    <s v="Truck"/>
    <m/>
    <m/>
    <n v="2024"/>
    <s v="N/A"/>
    <s v="I (import)"/>
    <m/>
  </r>
  <r>
    <s v="Watermelons"/>
    <x v="1"/>
    <s v="No"/>
    <s v="N/A"/>
    <s v="N/A"/>
    <x v="422"/>
    <s v="MEXICO CROSSINGS THROUGH RIO GRANDE CITY TEXAS"/>
    <n v="431970"/>
    <s v="Truck"/>
    <m/>
    <m/>
    <n v="2024"/>
    <s v="N/A"/>
    <s v="I (import)"/>
    <m/>
  </r>
  <r>
    <s v="Watermelons"/>
    <x v="1"/>
    <s v="No"/>
    <s v="N/A"/>
    <s v="SEEDLESS"/>
    <x v="422"/>
    <s v="MEXICO CROSSINGS THROUGH RIO GRANDE CITY TEXAS"/>
    <n v="963644"/>
    <s v="Truck"/>
    <m/>
    <m/>
    <n v="2024"/>
    <s v="N/A"/>
    <s v="I (import)"/>
    <m/>
  </r>
  <r>
    <s v="Watermelons"/>
    <x v="3"/>
    <s v="No"/>
    <s v="N/A"/>
    <s v="SEEDLESS"/>
    <x v="422"/>
    <s v="IMPORTS THROUGH PHILADELPHIA-CAMDEN PENNSYLVANIA-NEW JERSEY"/>
    <n v="387200"/>
    <s v="Boat"/>
    <m/>
    <m/>
    <n v="2024"/>
    <s v="N/A"/>
    <s v="I (import)"/>
    <m/>
  </r>
  <r>
    <s v="Watermelons"/>
    <x v="4"/>
    <s v="No"/>
    <s v="N/A"/>
    <s v="RED FLESH SEEDLESS MINIATURE"/>
    <x v="422"/>
    <s v="IMPORTS THROUGH PORT CANAVERAL FLORIDA"/>
    <n v="1608750"/>
    <s v="Boat"/>
    <m/>
    <m/>
    <n v="2024"/>
    <s v="N/A"/>
    <s v="I (import)"/>
    <m/>
  </r>
  <r>
    <s v="Watermelons"/>
    <x v="4"/>
    <s v="No"/>
    <s v="N/A"/>
    <s v="SEEDLESS"/>
    <x v="422"/>
    <s v="IMPORTS THROUGH PORT CANAVERAL FLORIDA"/>
    <n v="393250"/>
    <s v="Boat"/>
    <m/>
    <m/>
    <n v="2024"/>
    <s v="N/A"/>
    <s v="I (import)"/>
    <m/>
  </r>
  <r>
    <s v="Watermelons"/>
    <x v="3"/>
    <s v="No"/>
    <s v="N/A"/>
    <s v="SEEDLESS"/>
    <x v="422"/>
    <s v="IMPORTS THROUGH SOUTH FLORIDA/TAMPA"/>
    <n v="27324"/>
    <s v="Boat"/>
    <m/>
    <m/>
    <n v="2024"/>
    <s v="N/A"/>
    <s v="I (import)"/>
    <m/>
  </r>
  <r>
    <s v="Watermelons"/>
    <x v="8"/>
    <s v="No"/>
    <s v="24 inch bins"/>
    <s v="RED FLESH SEEDED TYPE"/>
    <x v="422"/>
    <s v="CENTRAL FLORIDA"/>
    <n v="1130400"/>
    <s v="Truck"/>
    <n v="2826"/>
    <m/>
    <n v="2025"/>
    <s v="N/A"/>
    <s v="D (domestic)"/>
    <m/>
  </r>
  <r>
    <s v="Watermelons"/>
    <x v="8"/>
    <s v="No"/>
    <s v="24 inch bins"/>
    <s v="RED FLESH SEEDLESS TYPE"/>
    <x v="422"/>
    <s v="FLORIDA"/>
    <n v="9184000"/>
    <s v="Truck"/>
    <n v="22960"/>
    <m/>
    <n v="2025"/>
    <s v="N/A"/>
    <s v="D (domestic)"/>
    <m/>
  </r>
  <r>
    <s v="Watermelons"/>
    <x v="8"/>
    <s v="No"/>
    <s v="cartons"/>
    <s v="RED FLESH SEEDLESS MINIATURE"/>
    <x v="422"/>
    <s v="CENTRAL FLORIDA"/>
    <n v="101150"/>
    <s v="Truck"/>
    <n v="1190"/>
    <m/>
    <n v="2025"/>
    <s v="N/A"/>
    <s v="D (domestic)"/>
    <m/>
  </r>
  <r>
    <s v="Watermelons"/>
    <x v="7"/>
    <s v="No"/>
    <s v="N/A"/>
    <s v="N/A"/>
    <x v="423"/>
    <s v="IMPORTS THROUGH PHILADELPHIA-CAMDEN PENNSYLVANIA-NEW JERSEY"/>
    <n v="1681647"/>
    <s v="Boat"/>
    <m/>
    <m/>
    <n v="2024"/>
    <s v="N/A"/>
    <s v="I (import)"/>
    <m/>
  </r>
  <r>
    <s v="Watermelons"/>
    <x v="3"/>
    <s v="No"/>
    <s v="N/A"/>
    <s v="N/A"/>
    <x v="423"/>
    <s v="IMPORTS THROUGH PORT CANAVERAL FLORIDA"/>
    <n v="348695"/>
    <s v="Boat"/>
    <m/>
    <m/>
    <n v="2024"/>
    <s v="N/A"/>
    <s v="I (import)"/>
    <m/>
  </r>
  <r>
    <s v="Watermelons"/>
    <x v="3"/>
    <s v="No"/>
    <s v="N/A"/>
    <s v="SEEDLESS"/>
    <x v="423"/>
    <s v="IMPORTS THROUGH SOUTH FLORIDA/TAMPA"/>
    <n v="176517"/>
    <s v="Boat"/>
    <m/>
    <m/>
    <n v="2024"/>
    <s v="N/A"/>
    <s v="I (import)"/>
    <m/>
  </r>
  <r>
    <s v="Watermelons"/>
    <x v="1"/>
    <s v="No"/>
    <s v="N/A"/>
    <s v="N/A"/>
    <x v="423"/>
    <s v="MEXICO CROSSINGS THROUGH NOGALES ARIZONA"/>
    <n v="7355880"/>
    <s v="Truck"/>
    <m/>
    <m/>
    <n v="2024"/>
    <s v="N/A"/>
    <s v="I (import)"/>
    <m/>
  </r>
  <r>
    <s v="Watermelons"/>
    <x v="1"/>
    <s v="Yes"/>
    <s v="N/A"/>
    <s v="RED FLESH SEEDLESS MINIATURE"/>
    <x v="423"/>
    <s v="MEXICO CROSSINGS THROUGH NOGALES ARIZONA"/>
    <n v="73920"/>
    <s v="Truck"/>
    <m/>
    <m/>
    <n v="2024"/>
    <s v="N/A"/>
    <s v="I (import)"/>
    <m/>
  </r>
  <r>
    <s v="Watermelons"/>
    <x v="1"/>
    <s v="No"/>
    <s v="N/A"/>
    <s v="RED FLESH SEEDLESS MINIATURE"/>
    <x v="423"/>
    <s v="MEXICO CROSSINGS THROUGH NOGALES ARIZONA"/>
    <n v="1586961"/>
    <s v="Truck"/>
    <m/>
    <m/>
    <n v="2024"/>
    <s v="N/A"/>
    <s v="I (import)"/>
    <m/>
  </r>
  <r>
    <s v="Watermelons"/>
    <x v="1"/>
    <s v="Yes"/>
    <s v="N/A"/>
    <s v="SEEDLESS"/>
    <x v="423"/>
    <s v="MEXICO CROSSINGS THROUGH NOGALES ARIZONA"/>
    <n v="54560"/>
    <s v="Truck"/>
    <m/>
    <m/>
    <n v="2024"/>
    <s v="N/A"/>
    <s v="I (import)"/>
    <m/>
  </r>
  <r>
    <s v="Watermelons"/>
    <x v="1"/>
    <s v="No"/>
    <s v="N/A"/>
    <s v="SEEDLESS"/>
    <x v="423"/>
    <s v="MEXICO CROSSINGS THROUGH NOGALES ARIZONA"/>
    <n v="9413950"/>
    <s v="Truck"/>
    <m/>
    <m/>
    <n v="2024"/>
    <s v="N/A"/>
    <s v="I (import)"/>
    <m/>
  </r>
  <r>
    <s v="Watermelons"/>
    <x v="1"/>
    <s v="No"/>
    <s v="N/A"/>
    <s v="N/A"/>
    <x v="423"/>
    <s v="MEXICO CROSSINGS THROUGH OTAY MESA CALIFORNIA"/>
    <n v="104207"/>
    <s v="Truck"/>
    <m/>
    <m/>
    <n v="2024"/>
    <s v="N/A"/>
    <s v="I (import)"/>
    <m/>
  </r>
  <r>
    <s v="Watermelons"/>
    <x v="1"/>
    <s v="No"/>
    <s v="N/A"/>
    <s v="SEEDLESS"/>
    <x v="423"/>
    <s v="MEXICO CROSSINGS THROUGH OTAY MESA CALIFORNIA"/>
    <n v="102082"/>
    <s v="Truck"/>
    <m/>
    <m/>
    <n v="2024"/>
    <s v="N/A"/>
    <s v="I (import)"/>
    <m/>
  </r>
  <r>
    <s v="Watermelons"/>
    <x v="1"/>
    <s v="No"/>
    <s v="N/A"/>
    <s v="N/A"/>
    <x v="423"/>
    <s v="MEXICO CROSSINGS THROUGH EL PASO TEXAS"/>
    <n v="9240"/>
    <s v="Truck"/>
    <m/>
    <m/>
    <n v="2024"/>
    <s v="N/A"/>
    <s v="I (import)"/>
    <m/>
  </r>
  <r>
    <s v="Watermelons"/>
    <x v="3"/>
    <s v="No"/>
    <s v="N/A"/>
    <s v="RED FLESH SEEDLESS MINIATURE"/>
    <x v="423"/>
    <s v="MEXICO CROSSINGS THROUGH PHARR TEXAS"/>
    <n v="47139"/>
    <s v="Truck"/>
    <m/>
    <m/>
    <n v="2024"/>
    <s v="N/A"/>
    <s v="I (import)"/>
    <m/>
  </r>
  <r>
    <s v="Watermelons"/>
    <x v="1"/>
    <s v="No"/>
    <s v="N/A"/>
    <s v="N/A"/>
    <x v="423"/>
    <s v="MEXICO CROSSINGS THROUGH PHARR TEXAS"/>
    <n v="376031"/>
    <s v="Truck"/>
    <m/>
    <m/>
    <n v="2024"/>
    <s v="N/A"/>
    <s v="I (import)"/>
    <m/>
  </r>
  <r>
    <s v="Watermelons"/>
    <x v="1"/>
    <s v="No"/>
    <s v="N/A"/>
    <s v="SEEDLESS"/>
    <x v="423"/>
    <s v="MEXICO CROSSINGS THROUGH PHARR TEXAS"/>
    <n v="831600"/>
    <s v="Truck"/>
    <m/>
    <m/>
    <n v="2024"/>
    <s v="N/A"/>
    <s v="I (import)"/>
    <m/>
  </r>
  <r>
    <s v="Watermelons"/>
    <x v="1"/>
    <s v="No"/>
    <s v="N/A"/>
    <s v="N/A"/>
    <x v="423"/>
    <s v="MEXICO CROSSINGS THROUGH PROGRESO TEXAS"/>
    <n v="458568"/>
    <s v="Truck"/>
    <m/>
    <m/>
    <n v="2024"/>
    <s v="N/A"/>
    <s v="I (import)"/>
    <m/>
  </r>
  <r>
    <s v="Watermelons"/>
    <x v="1"/>
    <s v="No"/>
    <s v="N/A"/>
    <s v="SEEDLESS"/>
    <x v="423"/>
    <s v="MEXICO CROSSINGS THROUGH PROGRESO TEXAS"/>
    <n v="1585936"/>
    <s v="Truck"/>
    <m/>
    <m/>
    <n v="2024"/>
    <s v="N/A"/>
    <s v="I (import)"/>
    <m/>
  </r>
  <r>
    <s v="Watermelons"/>
    <x v="1"/>
    <s v="No"/>
    <s v="N/A"/>
    <s v="SEEDLESS"/>
    <x v="423"/>
    <s v="MEXICO CROSSINGS THROUGH RIO GRANDE CITY TEXAS"/>
    <n v="981926"/>
    <s v="Truck"/>
    <m/>
    <m/>
    <n v="2024"/>
    <s v="N/A"/>
    <s v="I (import)"/>
    <m/>
  </r>
  <r>
    <s v="Watermelons"/>
    <x v="8"/>
    <s v="No"/>
    <s v="cartons"/>
    <s v="RED FLESH SEEDLESS MINIATURE"/>
    <x v="423"/>
    <s v="CENTRAL FLORIDA"/>
    <n v="93925"/>
    <s v="Truck"/>
    <n v="1105"/>
    <m/>
    <n v="2025"/>
    <s v="N/A"/>
    <s v="D (domestic)"/>
    <m/>
  </r>
  <r>
    <s v="Watermelons"/>
    <x v="8"/>
    <s v="No"/>
    <s v="24 inch bins"/>
    <s v="RED FLESH SEEDLESS TYPE"/>
    <x v="423"/>
    <s v="CENTRAL FLORIDA"/>
    <n v="9520000"/>
    <s v="Truck"/>
    <n v="23800"/>
    <m/>
    <n v="2025"/>
    <s v="N/A"/>
    <s v="D (domestic)"/>
    <m/>
  </r>
  <r>
    <s v="Watermelons"/>
    <x v="8"/>
    <s v="No"/>
    <s v="24 inch bins"/>
    <s v="RED FLESH SEEDED TYPE"/>
    <x v="423"/>
    <s v="CENTRAL FLORIDA"/>
    <n v="1299200"/>
    <s v="Truck"/>
    <n v="3248"/>
    <m/>
    <n v="2025"/>
    <s v="N/A"/>
    <s v="D (domestic)"/>
    <m/>
  </r>
  <r>
    <s v="Watermelons"/>
    <x v="7"/>
    <s v="No"/>
    <s v="N/A"/>
    <s v="SEEDLESS"/>
    <x v="424"/>
    <s v="IMPORTS THROUGH LOS ANGELES-LONG BEACH CALIFORNIA"/>
    <n v="86724"/>
    <s v="Boat"/>
    <m/>
    <m/>
    <n v="2024"/>
    <s v="N/A"/>
    <s v="I (import)"/>
    <m/>
  </r>
  <r>
    <s v="Watermelons"/>
    <x v="3"/>
    <s v="No"/>
    <s v="N/A"/>
    <s v="SEEDLESS"/>
    <x v="424"/>
    <s v="IMPORTS THROUGH PHILADELPHIA-CAMDEN PENNSYLVANIA-NEW JERSEY"/>
    <n v="42900"/>
    <s v="Boat"/>
    <m/>
    <m/>
    <n v="2024"/>
    <s v="N/A"/>
    <s v="I (import)"/>
    <m/>
  </r>
  <r>
    <s v="Watermelons"/>
    <x v="1"/>
    <s v="No"/>
    <s v="N/A"/>
    <s v="N/A"/>
    <x v="424"/>
    <s v="MEXICO CROSSINGS THROUGH NOGALES ARIZONA"/>
    <n v="4294444"/>
    <s v="Truck"/>
    <m/>
    <m/>
    <n v="2024"/>
    <s v="N/A"/>
    <s v="I (import)"/>
    <m/>
  </r>
  <r>
    <s v="Watermelons"/>
    <x v="1"/>
    <s v="No"/>
    <s v="N/A"/>
    <s v="RED FLESH SEEDLESS MINIATURE"/>
    <x v="424"/>
    <s v="MEXICO CROSSINGS THROUGH NOGALES ARIZONA"/>
    <n v="272985"/>
    <s v="Truck"/>
    <m/>
    <m/>
    <n v="2024"/>
    <s v="N/A"/>
    <s v="I (import)"/>
    <m/>
  </r>
  <r>
    <s v="Watermelons"/>
    <x v="1"/>
    <s v="Yes"/>
    <s v="N/A"/>
    <s v="SEEDLESS"/>
    <x v="424"/>
    <s v="MEXICO CROSSINGS THROUGH NOGALES ARIZONA"/>
    <n v="111643"/>
    <s v="Truck"/>
    <m/>
    <m/>
    <n v="2024"/>
    <s v="N/A"/>
    <s v="I (import)"/>
    <m/>
  </r>
  <r>
    <s v="Watermelons"/>
    <x v="1"/>
    <s v="No"/>
    <s v="N/A"/>
    <s v="SEEDLESS"/>
    <x v="424"/>
    <s v="MEXICO CROSSINGS THROUGH NOGALES ARIZONA"/>
    <n v="7123789"/>
    <s v="Truck"/>
    <m/>
    <m/>
    <n v="2024"/>
    <s v="N/A"/>
    <s v="I (import)"/>
    <m/>
  </r>
  <r>
    <s v="Watermelons"/>
    <x v="1"/>
    <s v="No"/>
    <s v="N/A"/>
    <s v="N/A"/>
    <x v="424"/>
    <s v="MEXICO CROSSINGS THROUGH OTAY MESA CALIFORNIA"/>
    <n v="15127"/>
    <s v="Truck"/>
    <m/>
    <m/>
    <n v="2024"/>
    <s v="N/A"/>
    <s v="I (import)"/>
    <m/>
  </r>
  <r>
    <s v="Watermelons"/>
    <x v="1"/>
    <s v="No"/>
    <s v="N/A"/>
    <s v="SEEDLESS"/>
    <x v="424"/>
    <s v="MEXICO CROSSINGS THROUGH OTAY MESA CALIFORNIA"/>
    <n v="2"/>
    <s v="Truck"/>
    <m/>
    <m/>
    <n v="2024"/>
    <s v="N/A"/>
    <s v="I (import)"/>
    <m/>
  </r>
  <r>
    <s v="Watermelons"/>
    <x v="3"/>
    <s v="No"/>
    <s v="N/A"/>
    <s v="RED FLESH SEEDLESS MINIATURE"/>
    <x v="424"/>
    <s v="MEXICO CROSSINGS THROUGH PHARR TEXAS"/>
    <n v="47135"/>
    <s v="Truck"/>
    <m/>
    <m/>
    <n v="2024"/>
    <s v="N/A"/>
    <s v="I (import)"/>
    <m/>
  </r>
  <r>
    <s v="Watermelons"/>
    <x v="1"/>
    <s v="No"/>
    <s v="N/A"/>
    <s v="N/A"/>
    <x v="424"/>
    <s v="MEXICO CROSSINGS THROUGH PHARR TEXAS"/>
    <n v="231568"/>
    <s v="Truck"/>
    <m/>
    <m/>
    <n v="2024"/>
    <s v="N/A"/>
    <s v="I (import)"/>
    <m/>
  </r>
  <r>
    <s v="Watermelons"/>
    <x v="1"/>
    <s v="No"/>
    <s v="N/A"/>
    <s v="RED FLESH SEEDLESS MINIATURE"/>
    <x v="424"/>
    <s v="MEXICO CROSSINGS THROUGH PHARR TEXAS"/>
    <n v="2919"/>
    <s v="Truck"/>
    <m/>
    <m/>
    <n v="2024"/>
    <s v="N/A"/>
    <s v="I (import)"/>
    <m/>
  </r>
  <r>
    <s v="Watermelons"/>
    <x v="1"/>
    <s v="No"/>
    <s v="N/A"/>
    <s v="SEEDLESS"/>
    <x v="424"/>
    <s v="MEXICO CROSSINGS THROUGH PHARR TEXAS"/>
    <n v="170280"/>
    <s v="Truck"/>
    <m/>
    <m/>
    <n v="2024"/>
    <s v="N/A"/>
    <s v="I (import)"/>
    <m/>
  </r>
  <r>
    <s v="Watermelons"/>
    <x v="1"/>
    <s v="No"/>
    <s v="N/A"/>
    <s v="N/A"/>
    <x v="424"/>
    <s v="MEXICO CROSSINGS THROUGH PROGRESO TEXAS"/>
    <n v="534490"/>
    <s v="Truck"/>
    <m/>
    <m/>
    <n v="2024"/>
    <s v="N/A"/>
    <s v="I (import)"/>
    <m/>
  </r>
  <r>
    <s v="Watermelons"/>
    <x v="1"/>
    <s v="No"/>
    <s v="N/A"/>
    <s v="SEEDLESS"/>
    <x v="424"/>
    <s v="MEXICO CROSSINGS THROUGH PROGRESO TEXAS"/>
    <n v="115786"/>
    <s v="Truck"/>
    <m/>
    <m/>
    <n v="2024"/>
    <s v="N/A"/>
    <s v="I (import)"/>
    <m/>
  </r>
  <r>
    <s v="Watermelons"/>
    <x v="1"/>
    <s v="No"/>
    <s v="N/A"/>
    <s v="N/A"/>
    <x v="424"/>
    <s v="MEXICO CROSSINGS THROUGH RIO GRANDE CITY TEXAS"/>
    <n v="137390"/>
    <s v="Truck"/>
    <m/>
    <m/>
    <n v="2024"/>
    <s v="N/A"/>
    <s v="I (import)"/>
    <m/>
  </r>
  <r>
    <s v="Watermelons"/>
    <x v="8"/>
    <s v="No"/>
    <s v="cartons"/>
    <s v="RED FLESH SEEDLESS MINIATURE"/>
    <x v="424"/>
    <s v="CENTRAL FLORIDA"/>
    <n v="108375"/>
    <s v="Truck"/>
    <n v="1275"/>
    <m/>
    <n v="2025"/>
    <s v="N/A"/>
    <s v="D (domestic)"/>
    <m/>
  </r>
  <r>
    <s v="Watermelons"/>
    <x v="8"/>
    <s v="No"/>
    <s v="24 inch bins"/>
    <s v="RED FLESH SEEDLESS TYPE"/>
    <x v="424"/>
    <s v="CENTRAL FLORIDA"/>
    <n v="10752000"/>
    <s v="Truck"/>
    <n v="26880"/>
    <m/>
    <n v="2025"/>
    <s v="N/A"/>
    <s v="D (domestic)"/>
    <m/>
  </r>
  <r>
    <s v="Watermelons"/>
    <x v="8"/>
    <s v="No"/>
    <s v="24 inch bins"/>
    <s v="RED FLESH SEEDED TYPE"/>
    <x v="424"/>
    <s v="CENTRAL FLORIDA"/>
    <n v="1344000"/>
    <s v="Truck"/>
    <n v="3360"/>
    <m/>
    <n v="2025"/>
    <s v="N/A"/>
    <s v="D (domestic)"/>
    <m/>
  </r>
  <r>
    <s v="Watermelons"/>
    <x v="3"/>
    <s v="No"/>
    <s v="N/A"/>
    <s v="SEEDLESS"/>
    <x v="425"/>
    <s v="IMPORTS THROUGH LOS ANGELES-LONG BEACH CALIFORNIA"/>
    <n v="132000"/>
    <s v="Boat"/>
    <m/>
    <m/>
    <n v="2024"/>
    <s v="N/A"/>
    <s v="I (import)"/>
    <m/>
  </r>
  <r>
    <s v="Watermelons"/>
    <x v="7"/>
    <s v="No"/>
    <s v="N/A"/>
    <s v="SEEDLESS"/>
    <x v="425"/>
    <s v="IMPORTS THROUGH LOS ANGELES-LONG BEACH CALIFORNIA"/>
    <n v="26017"/>
    <s v="Boat"/>
    <m/>
    <m/>
    <n v="2024"/>
    <s v="N/A"/>
    <s v="I (import)"/>
    <m/>
  </r>
  <r>
    <s v="Watermelons"/>
    <x v="0"/>
    <s v="No"/>
    <s v="N/A"/>
    <s v="N/A"/>
    <x v="425"/>
    <s v="IMPORTS THROUGH SAN JUAN PUERTO RICO"/>
    <n v="26189"/>
    <s v="Boat"/>
    <m/>
    <m/>
    <n v="2024"/>
    <s v="N/A"/>
    <s v="I (import)"/>
    <m/>
  </r>
  <r>
    <s v="Watermelons"/>
    <x v="7"/>
    <s v="No"/>
    <s v="N/A"/>
    <s v="SEEDLESS"/>
    <x v="425"/>
    <s v="IMPORTS THROUGH SOUTH FLORIDA/TAMPA"/>
    <n v="129602"/>
    <s v="Boat"/>
    <m/>
    <m/>
    <n v="2024"/>
    <s v="N/A"/>
    <s v="I (import)"/>
    <m/>
  </r>
  <r>
    <s v="Watermelons"/>
    <x v="1"/>
    <s v="No"/>
    <s v="N/A"/>
    <s v="N/A"/>
    <x v="425"/>
    <s v="MEXICO CROSSINGS THROUGH NOGALES ARIZONA"/>
    <n v="4339007"/>
    <s v="Truck"/>
    <m/>
    <m/>
    <n v="2024"/>
    <s v="N/A"/>
    <s v="I (import)"/>
    <m/>
  </r>
  <r>
    <s v="Watermelons"/>
    <x v="1"/>
    <s v="Yes"/>
    <s v="N/A"/>
    <s v="RED FLESH SEEDLESS MINIATURE"/>
    <x v="425"/>
    <s v="MEXICO CROSSINGS THROUGH NOGALES ARIZONA"/>
    <n v="114818"/>
    <s v="Truck"/>
    <m/>
    <m/>
    <n v="2024"/>
    <s v="N/A"/>
    <s v="I (import)"/>
    <m/>
  </r>
  <r>
    <s v="Watermelons"/>
    <x v="1"/>
    <s v="No"/>
    <s v="N/A"/>
    <s v="RED FLESH SEEDLESS MINIATURE"/>
    <x v="425"/>
    <s v="MEXICO CROSSINGS THROUGH NOGALES ARIZONA"/>
    <n v="689172"/>
    <s v="Truck"/>
    <m/>
    <m/>
    <n v="2024"/>
    <s v="N/A"/>
    <s v="I (import)"/>
    <m/>
  </r>
  <r>
    <s v="Watermelons"/>
    <x v="1"/>
    <s v="Yes"/>
    <s v="N/A"/>
    <s v="SEEDLESS"/>
    <x v="425"/>
    <s v="MEXICO CROSSINGS THROUGH NOGALES ARIZONA"/>
    <n v="341558"/>
    <s v="Truck"/>
    <m/>
    <m/>
    <n v="2024"/>
    <s v="N/A"/>
    <s v="I (import)"/>
    <m/>
  </r>
  <r>
    <s v="Watermelons"/>
    <x v="1"/>
    <s v="No"/>
    <s v="N/A"/>
    <s v="SEEDLESS"/>
    <x v="425"/>
    <s v="MEXICO CROSSINGS THROUGH NOGALES ARIZONA"/>
    <n v="8114669"/>
    <s v="Truck"/>
    <m/>
    <m/>
    <n v="2024"/>
    <s v="N/A"/>
    <s v="I (import)"/>
    <m/>
  </r>
  <r>
    <s v="Watermelons"/>
    <x v="1"/>
    <s v="No"/>
    <s v="N/A"/>
    <s v="N/A"/>
    <x v="425"/>
    <s v="MEXICO CROSSINGS THROUGH OTAY MESA CALIFORNIA"/>
    <n v="48393"/>
    <s v="Truck"/>
    <m/>
    <m/>
    <n v="2024"/>
    <s v="N/A"/>
    <s v="I (import)"/>
    <m/>
  </r>
  <r>
    <s v="Watermelons"/>
    <x v="1"/>
    <s v="No"/>
    <s v="N/A"/>
    <s v="SEEDLESS"/>
    <x v="425"/>
    <s v="MEXICO CROSSINGS THROUGH OTAY MESA CALIFORNIA"/>
    <n v="243956"/>
    <s v="Truck"/>
    <m/>
    <m/>
    <n v="2024"/>
    <s v="N/A"/>
    <s v="I (import)"/>
    <m/>
  </r>
  <r>
    <s v="Watermelons"/>
    <x v="1"/>
    <s v="No"/>
    <s v="N/A"/>
    <s v="N/A"/>
    <x v="425"/>
    <s v="MEXICO CROSSINGS THROUGH EL PASO TEXAS"/>
    <n v="15400"/>
    <s v="Truck"/>
    <m/>
    <m/>
    <n v="2024"/>
    <s v="N/A"/>
    <s v="I (import)"/>
    <m/>
  </r>
  <r>
    <s v="Watermelons"/>
    <x v="1"/>
    <s v="No"/>
    <s v="N/A"/>
    <s v="N/A"/>
    <x v="425"/>
    <s v="MEXICO CROSSINGS THROUGH PHARR TEXAS"/>
    <n v="176026"/>
    <s v="Truck"/>
    <m/>
    <m/>
    <n v="2024"/>
    <s v="N/A"/>
    <s v="I (import)"/>
    <m/>
  </r>
  <r>
    <s v="Watermelons"/>
    <x v="1"/>
    <s v="No"/>
    <s v="N/A"/>
    <s v="RED FLESH SEEDLESS MINIATURE"/>
    <x v="425"/>
    <s v="MEXICO CROSSINGS THROUGH PHARR TEXAS"/>
    <n v="39204"/>
    <s v="Truck"/>
    <m/>
    <m/>
    <n v="2024"/>
    <s v="N/A"/>
    <s v="I (import)"/>
    <m/>
  </r>
  <r>
    <s v="Watermelons"/>
    <x v="1"/>
    <s v="No"/>
    <s v="N/A"/>
    <s v="SEEDLESS"/>
    <x v="425"/>
    <s v="MEXICO CROSSINGS THROUGH PHARR TEXAS"/>
    <n v="126720"/>
    <s v="Truck"/>
    <m/>
    <m/>
    <n v="2024"/>
    <s v="N/A"/>
    <s v="I (import)"/>
    <m/>
  </r>
  <r>
    <s v="Watermelons"/>
    <x v="1"/>
    <s v="No"/>
    <s v="N/A"/>
    <s v="N/A"/>
    <x v="425"/>
    <s v="MEXICO CROSSINGS THROUGH PROGRESO TEXAS"/>
    <n v="161568"/>
    <s v="Truck"/>
    <m/>
    <m/>
    <n v="2024"/>
    <s v="N/A"/>
    <s v="I (import)"/>
    <m/>
  </r>
  <r>
    <s v="Watermelons"/>
    <x v="1"/>
    <s v="No"/>
    <s v="N/A"/>
    <s v="N/A"/>
    <x v="425"/>
    <s v="MEXICO CROSSINGS THROUGH RIO GRANDE CITY TEXAS"/>
    <n v="300630"/>
    <s v="Truck"/>
    <m/>
    <m/>
    <n v="2024"/>
    <s v="N/A"/>
    <s v="I (import)"/>
    <m/>
  </r>
  <r>
    <s v="Watermelons"/>
    <x v="8"/>
    <s v="No"/>
    <s v="24 inch bins"/>
    <s v="RED FLESH SEEDED TYPE"/>
    <x v="425"/>
    <s v="CENTRAL FLORIDA"/>
    <n v="1366400"/>
    <s v="Truck"/>
    <n v="3416"/>
    <m/>
    <n v="2025"/>
    <s v="N/A"/>
    <s v="D (domestic)"/>
    <m/>
  </r>
  <r>
    <s v="Watermelons"/>
    <x v="8"/>
    <s v="No"/>
    <s v="24 inch bins"/>
    <s v="RED FLESH SEEDLESS TYPE"/>
    <x v="425"/>
    <s v="CENTRAL FLORIDA"/>
    <n v="11872000"/>
    <s v="Truck"/>
    <n v="29680"/>
    <m/>
    <n v="2025"/>
    <s v="N/A"/>
    <s v="D (domestic)"/>
    <m/>
  </r>
  <r>
    <s v="Watermelons"/>
    <x v="8"/>
    <s v="No"/>
    <s v="cartons"/>
    <s v="RED FLESH SEEDLESS MINIATURE"/>
    <x v="425"/>
    <s v="CENTRAL FLORIDA"/>
    <n v="86700"/>
    <s v="Truck"/>
    <n v="1020"/>
    <m/>
    <n v="2025"/>
    <s v="N/A"/>
    <s v="D (domestic)"/>
    <m/>
  </r>
  <r>
    <s v="Watermelons"/>
    <x v="8"/>
    <s v="No"/>
    <s v="24 inch bins"/>
    <s v="RED FLESH SEEDED TYPE"/>
    <x v="426"/>
    <s v="CENTRAL FLORIDA"/>
    <n v="1500800"/>
    <s v="Truck"/>
    <n v="3752"/>
    <m/>
    <n v="2025"/>
    <s v="N/A"/>
    <s v="D (domestic)"/>
    <m/>
  </r>
  <r>
    <s v="Watermelons"/>
    <x v="8"/>
    <s v="No"/>
    <s v="24 inch bins"/>
    <s v="RED FLESH SEEDLESS TYPE"/>
    <x v="426"/>
    <s v="CENTRAL FLORIDA"/>
    <n v="12028800"/>
    <s v="Truck"/>
    <n v="30072"/>
    <m/>
    <n v="2025"/>
    <s v="N/A"/>
    <s v="D (domestic)"/>
    <m/>
  </r>
  <r>
    <s v="Watermelons"/>
    <x v="8"/>
    <s v="No"/>
    <s v="cartons"/>
    <s v="RED FLESH SEEDLESS MINIATURE"/>
    <x v="426"/>
    <s v="CENTRAL FLORIDA"/>
    <n v="93925"/>
    <s v="Truck"/>
    <n v="1105"/>
    <m/>
    <n v="2025"/>
    <s v="N/A"/>
    <s v="D (domestic)"/>
    <m/>
  </r>
  <r>
    <s v="Watermelons"/>
    <x v="8"/>
    <s v="No"/>
    <s v="24 inch bins"/>
    <s v="RED FLESH SEEDLESS TYPE"/>
    <x v="426"/>
    <s v="FLORIDA"/>
    <n v="8099840"/>
    <s v="Truck"/>
    <m/>
    <m/>
    <n v="2025"/>
    <s v="N/A"/>
    <s v="D (domestic)"/>
    <s v="week ending amount"/>
  </r>
  <r>
    <s v="Watermelons"/>
    <x v="8"/>
    <s v="No"/>
    <s v="24 inch bins"/>
    <s v="RED FLESH SEEDED TYPE"/>
    <x v="426"/>
    <s v="FLORIDA"/>
    <n v="501760"/>
    <s v="Truck"/>
    <m/>
    <m/>
    <n v="2025"/>
    <s v="N/A"/>
    <s v="D (domestic)"/>
    <s v="week ending amount"/>
  </r>
  <r>
    <s v="Watermelons"/>
    <x v="8"/>
    <s v="No"/>
    <s v="24 inch bins"/>
    <s v="RED FLESH SEEDLESS TYPE"/>
    <x v="426"/>
    <s v="CENTRAL FLORIDA"/>
    <n v="14135296"/>
    <s v="Truck"/>
    <m/>
    <m/>
    <n v="2025"/>
    <s v="N/A"/>
    <s v="D (domestic)"/>
    <s v="week ending amount"/>
  </r>
  <r>
    <s v="Watermelons"/>
    <x v="8"/>
    <s v="No"/>
    <s v="24 inch bins"/>
    <s v="RED FLESH SEEDED TYPE"/>
    <x v="426"/>
    <s v="CENTRAL FLORIDA"/>
    <n v="2125056"/>
    <s v="Truck"/>
    <m/>
    <m/>
    <n v="2025"/>
    <s v="N/A"/>
    <s v="D (domestic)"/>
    <s v="week ending amount"/>
  </r>
  <r>
    <s v="Watermelons"/>
    <x v="8"/>
    <s v="No"/>
    <s v="24 inch bins"/>
    <s v="RED FLESH SEEDED TYPE"/>
    <x v="427"/>
    <s v="CENTRAL FLORIDA"/>
    <n v="1209600"/>
    <s v="Truck"/>
    <n v="3024"/>
    <m/>
    <n v="2025"/>
    <s v="N/A"/>
    <s v="D (domestic)"/>
    <m/>
  </r>
  <r>
    <s v="Watermelons"/>
    <x v="8"/>
    <s v="No"/>
    <s v="24 inch bins"/>
    <s v="RED FLESH SEEDLESS TYPE"/>
    <x v="427"/>
    <s v="CENTRAL FLORIDA"/>
    <n v="8512000"/>
    <s v="Truck"/>
    <n v="21280"/>
    <m/>
    <n v="2025"/>
    <s v="N/A"/>
    <s v="D (domestic)"/>
    <m/>
  </r>
  <r>
    <s v="Watermelons"/>
    <x v="8"/>
    <s v="No"/>
    <s v="cartons"/>
    <s v="RED FLESH SEEDLESS MINIATURE"/>
    <x v="427"/>
    <s v="CENTRAL FLORIDA"/>
    <n v="36125"/>
    <s v="Truck"/>
    <n v="425"/>
    <m/>
    <n v="2025"/>
    <s v="N/A"/>
    <s v="D (domestic)"/>
    <m/>
  </r>
  <r>
    <s v="Watermelons"/>
    <x v="1"/>
    <s v="No"/>
    <s v="N/A"/>
    <s v="N/A"/>
    <x v="428"/>
    <s v="MEXICO CROSSINGS THROUGH NOGALES ARIZONA"/>
    <n v="4205542"/>
    <s v="Truck"/>
    <m/>
    <m/>
    <n v="2024"/>
    <s v="N/A"/>
    <s v="I (import)"/>
    <m/>
  </r>
  <r>
    <s v="Watermelons"/>
    <x v="8"/>
    <s v="No"/>
    <s v="24 inch bins"/>
    <s v="RED FLESH SEEDED TYPE"/>
    <x v="428"/>
    <s v="CENTRAL FLORIDA"/>
    <n v="784000"/>
    <s v="Truck"/>
    <n v="1960"/>
    <m/>
    <n v="2025"/>
    <s v="N/A"/>
    <s v="D (domestic)"/>
    <m/>
  </r>
  <r>
    <s v="Watermelons"/>
    <x v="1"/>
    <s v="Yes"/>
    <s v="N/A"/>
    <s v="RED FLESH SEEDLESS MINIATURE"/>
    <x v="428"/>
    <s v="MEXICO CROSSINGS THROUGH NOGALES ARIZONA"/>
    <n v="244407"/>
    <s v="Truck"/>
    <m/>
    <m/>
    <n v="2024"/>
    <s v="N/A"/>
    <s v="I (import)"/>
    <m/>
  </r>
  <r>
    <s v="Watermelons"/>
    <x v="8"/>
    <s v="No"/>
    <s v="cartons"/>
    <s v="RED FLESH SEEDLESS MINIATURE"/>
    <x v="428"/>
    <s v="CENTRAL FLORIDA"/>
    <n v="36125"/>
    <s v="Truck"/>
    <n v="425"/>
    <m/>
    <n v="2025"/>
    <s v="N/A"/>
    <s v="D (domestic)"/>
    <m/>
  </r>
  <r>
    <s v="Watermelons"/>
    <x v="1"/>
    <s v="No"/>
    <s v="N/A"/>
    <s v="RED FLESH SEEDLESS MINIATURE"/>
    <x v="428"/>
    <s v="MEXICO CROSSINGS THROUGH NOGALES ARIZONA"/>
    <n v="1025963"/>
    <s v="Truck"/>
    <m/>
    <m/>
    <n v="2024"/>
    <s v="N/A"/>
    <s v="I (import)"/>
    <m/>
  </r>
  <r>
    <s v="Watermelons"/>
    <x v="8"/>
    <s v="No"/>
    <s v="24 inch bins"/>
    <s v="RED FLESH SEEDLESS TYPE"/>
    <x v="428"/>
    <s v="CENTRAL FLORIDA"/>
    <n v="11312000"/>
    <s v="Truck"/>
    <n v="28280"/>
    <m/>
    <n v="2025"/>
    <s v="N/A"/>
    <s v="D (domestic)"/>
    <m/>
  </r>
  <r>
    <s v="Watermelons"/>
    <x v="1"/>
    <s v="Yes"/>
    <s v="N/A"/>
    <s v="SEEDLESS"/>
    <x v="428"/>
    <s v="MEXICO CROSSINGS THROUGH NOGALES ARIZONA"/>
    <n v="241206"/>
    <s v="Truck"/>
    <m/>
    <m/>
    <n v="2024"/>
    <s v="N/A"/>
    <s v="I (import)"/>
    <m/>
  </r>
  <r>
    <s v="Watermelons"/>
    <x v="20"/>
    <s v="No"/>
    <s v="24 inch bins"/>
    <s v="RED FLESH SEEDED TYPE"/>
    <x v="428"/>
    <s v="VIRGINIA"/>
    <n v="22400"/>
    <s v="Truck"/>
    <n v="56"/>
    <m/>
    <n v="2025"/>
    <s v="N/A"/>
    <s v="D (domestic)"/>
    <s v="added for 05/12/2025 on 09/18/2025"/>
  </r>
  <r>
    <s v="Watermelons"/>
    <x v="1"/>
    <s v="No"/>
    <s v="N/A"/>
    <s v="SEEDLESS"/>
    <x v="428"/>
    <s v="MEXICO CROSSINGS THROUGH NOGALES ARIZONA"/>
    <n v="11124656"/>
    <s v="Truck"/>
    <m/>
    <m/>
    <n v="2024"/>
    <s v="N/A"/>
    <s v="I (import)"/>
    <m/>
  </r>
  <r>
    <s v="Watermelons"/>
    <x v="20"/>
    <s v="No"/>
    <s v="24 inch bins"/>
    <s v="RED FLESH SEEDLESS TYPE"/>
    <x v="428"/>
    <s v="VIRGINIA"/>
    <n v="67200"/>
    <s v="Truck"/>
    <n v="168"/>
    <m/>
    <n v="2025"/>
    <s v="N/A"/>
    <s v="D (domestic)"/>
    <s v="added for 05/12/2025 on 09/18/2025"/>
  </r>
  <r>
    <s v="Watermelons"/>
    <x v="1"/>
    <s v="No"/>
    <s v="N/A"/>
    <s v="N/A"/>
    <x v="428"/>
    <s v="MEXICO CROSSINGS THROUGH OTAY MESA CALIFORNIA"/>
    <n v="32912"/>
    <s v="Truck"/>
    <m/>
    <m/>
    <n v="2024"/>
    <s v="N/A"/>
    <s v="I (import)"/>
    <m/>
  </r>
  <r>
    <s v="Watermelons"/>
    <x v="1"/>
    <s v="No"/>
    <s v="N/A"/>
    <s v="SEEDLESS"/>
    <x v="428"/>
    <s v="MEXICO CROSSINGS THROUGH OTAY MESA CALIFORNIA"/>
    <n v="5069"/>
    <s v="Truck"/>
    <m/>
    <m/>
    <n v="2024"/>
    <s v="N/A"/>
    <s v="I (import)"/>
    <m/>
  </r>
  <r>
    <s v="Watermelons"/>
    <x v="1"/>
    <s v="No"/>
    <s v="N/A"/>
    <s v="N/A"/>
    <x v="428"/>
    <s v="MEXICO CROSSINGS THROUGH PHARR TEXAS"/>
    <n v="139269"/>
    <s v="Truck"/>
    <m/>
    <m/>
    <n v="2024"/>
    <s v="N/A"/>
    <s v="I (import)"/>
    <m/>
  </r>
  <r>
    <s v="Watermelons"/>
    <x v="1"/>
    <s v="No"/>
    <s v="N/A"/>
    <s v="SEEDLESS"/>
    <x v="428"/>
    <s v="MEXICO CROSSINGS THROUGH PHARR TEXAS"/>
    <n v="597960"/>
    <s v="Truck"/>
    <m/>
    <m/>
    <n v="2024"/>
    <s v="N/A"/>
    <s v="I (import)"/>
    <m/>
  </r>
  <r>
    <s v="Watermelons"/>
    <x v="1"/>
    <s v="No"/>
    <s v="N/A"/>
    <s v="N/A"/>
    <x v="428"/>
    <s v="MEXICO CROSSINGS THROUGH PROGRESO TEXAS"/>
    <n v="87186"/>
    <s v="Truck"/>
    <m/>
    <m/>
    <n v="2024"/>
    <s v="N/A"/>
    <s v="I (import)"/>
    <m/>
  </r>
  <r>
    <s v="Watermelons"/>
    <x v="1"/>
    <s v="No"/>
    <s v="N/A"/>
    <s v="SEEDLESS"/>
    <x v="428"/>
    <s v="MEXICO CROSSINGS THROUGH PROGRESO TEXAS"/>
    <n v="158664"/>
    <s v="Truck"/>
    <m/>
    <m/>
    <n v="2024"/>
    <s v="N/A"/>
    <s v="I (import)"/>
    <m/>
  </r>
  <r>
    <s v="Watermelons"/>
    <x v="1"/>
    <s v="No"/>
    <s v="N/A"/>
    <s v="SEEDLESS"/>
    <x v="428"/>
    <s v="MEXICO CROSSINGS THROUGH RIO GRANDE CITY TEXAS"/>
    <n v="84810"/>
    <s v="Truck"/>
    <m/>
    <m/>
    <n v="2024"/>
    <s v="N/A"/>
    <s v="I (import)"/>
    <m/>
  </r>
  <r>
    <s v="Watermelons"/>
    <x v="7"/>
    <s v="No"/>
    <s v="N/A"/>
    <s v="SEEDLESS"/>
    <x v="428"/>
    <s v="IMPORTS THROUGH FREEPORT TEXAS"/>
    <n v="739275"/>
    <s v="Boat"/>
    <m/>
    <m/>
    <n v="2024"/>
    <s v="N/A"/>
    <s v="I (import)"/>
    <m/>
  </r>
  <r>
    <s v="Watermelons"/>
    <x v="0"/>
    <s v="No"/>
    <s v="N/A"/>
    <s v="N/A"/>
    <x v="428"/>
    <s v="IMPORTS THROUGH SAN JUAN PUERTO RICO"/>
    <n v="3238"/>
    <s v="Boat"/>
    <m/>
    <m/>
    <n v="2024"/>
    <s v="N/A"/>
    <s v="I (import)"/>
    <m/>
  </r>
  <r>
    <s v="Watermelons"/>
    <x v="1"/>
    <s v="No"/>
    <s v="N/A"/>
    <s v="N/A"/>
    <x v="429"/>
    <s v="MEXICO CROSSINGS THROUGH NOGALES ARIZONA"/>
    <n v="8870117"/>
    <s v="Truck"/>
    <m/>
    <m/>
    <n v="2024"/>
    <s v="N/A"/>
    <s v="I (import)"/>
    <m/>
  </r>
  <r>
    <s v="Watermelons"/>
    <x v="1"/>
    <s v="Yes"/>
    <s v="N/A"/>
    <s v="RED FLESH SEEDLESS MINIATURE"/>
    <x v="429"/>
    <s v="MEXICO CROSSINGS THROUGH NOGALES ARIZONA"/>
    <n v="146302"/>
    <s v="Truck"/>
    <m/>
    <m/>
    <n v="2024"/>
    <s v="N/A"/>
    <s v="I (import)"/>
    <m/>
  </r>
  <r>
    <s v="Watermelons"/>
    <x v="1"/>
    <s v="No"/>
    <s v="N/A"/>
    <s v="RED FLESH SEEDLESS MINIATURE"/>
    <x v="429"/>
    <s v="MEXICO CROSSINGS THROUGH NOGALES ARIZONA"/>
    <n v="817038"/>
    <s v="Truck"/>
    <m/>
    <m/>
    <n v="2024"/>
    <s v="N/A"/>
    <s v="I (import)"/>
    <m/>
  </r>
  <r>
    <s v="Watermelons"/>
    <x v="1"/>
    <s v="Yes"/>
    <s v="N/A"/>
    <s v="SEEDLESS"/>
    <x v="429"/>
    <s v="MEXICO CROSSINGS THROUGH NOGALES ARIZONA"/>
    <n v="675657"/>
    <s v="Truck"/>
    <m/>
    <m/>
    <n v="2024"/>
    <s v="N/A"/>
    <s v="I (import)"/>
    <m/>
  </r>
  <r>
    <s v="Watermelons"/>
    <x v="1"/>
    <s v="No"/>
    <s v="N/A"/>
    <s v="SEEDLESS"/>
    <x v="429"/>
    <s v="MEXICO CROSSINGS THROUGH NOGALES ARIZONA"/>
    <n v="7605105"/>
    <s v="Truck"/>
    <m/>
    <m/>
    <n v="2024"/>
    <s v="N/A"/>
    <s v="I (import)"/>
    <m/>
  </r>
  <r>
    <s v="Watermelons"/>
    <x v="1"/>
    <s v="No"/>
    <s v="N/A"/>
    <s v="N/A"/>
    <x v="429"/>
    <s v="MEXICO CROSSINGS THROUGH OTAY MESA CALIFORNIA"/>
    <n v="70312"/>
    <s v="Truck"/>
    <m/>
    <m/>
    <n v="2024"/>
    <s v="N/A"/>
    <s v="I (import)"/>
    <m/>
  </r>
  <r>
    <s v="Watermelons"/>
    <x v="1"/>
    <s v="No"/>
    <s v="N/A"/>
    <s v="SEEDLESS"/>
    <x v="429"/>
    <s v="MEXICO CROSSINGS THROUGH OTAY MESA CALIFORNIA"/>
    <n v="58346"/>
    <s v="Truck"/>
    <m/>
    <m/>
    <n v="2024"/>
    <s v="N/A"/>
    <s v="I (import)"/>
    <m/>
  </r>
  <r>
    <s v="Watermelons"/>
    <x v="1"/>
    <s v="No"/>
    <s v="N/A"/>
    <s v="N/A"/>
    <x v="429"/>
    <s v="MEXICO CROSSINGS THROUGH PHARR TEXAS"/>
    <n v="131375"/>
    <s v="Truck"/>
    <m/>
    <m/>
    <n v="2024"/>
    <s v="N/A"/>
    <s v="I (import)"/>
    <m/>
  </r>
  <r>
    <s v="Watermelons"/>
    <x v="1"/>
    <s v="No"/>
    <s v="N/A"/>
    <s v="RED FLESH SEEDLESS MINIATURE"/>
    <x v="429"/>
    <s v="MEXICO CROSSINGS THROUGH PHARR TEXAS"/>
    <n v="36036"/>
    <s v="Truck"/>
    <m/>
    <m/>
    <n v="2024"/>
    <s v="N/A"/>
    <s v="I (import)"/>
    <m/>
  </r>
  <r>
    <s v="Watermelons"/>
    <x v="1"/>
    <s v="No"/>
    <s v="N/A"/>
    <s v="SEEDLESS"/>
    <x v="429"/>
    <s v="MEXICO CROSSINGS THROUGH PHARR TEXAS"/>
    <n v="475200"/>
    <s v="Truck"/>
    <m/>
    <m/>
    <n v="2024"/>
    <s v="N/A"/>
    <s v="I (import)"/>
    <m/>
  </r>
  <r>
    <s v="Watermelons"/>
    <x v="1"/>
    <s v="No"/>
    <s v="N/A"/>
    <s v="N/A"/>
    <x v="429"/>
    <s v="MEXICO CROSSINGS THROUGH PROGRESO TEXAS"/>
    <n v="276254"/>
    <s v="Truck"/>
    <m/>
    <m/>
    <n v="2024"/>
    <s v="N/A"/>
    <s v="I (import)"/>
    <m/>
  </r>
  <r>
    <s v="Watermelons"/>
    <x v="1"/>
    <s v="No"/>
    <s v="N/A"/>
    <s v="SEEDLESS"/>
    <x v="429"/>
    <s v="MEXICO CROSSINGS THROUGH PROGRESO TEXAS"/>
    <n v="331694"/>
    <s v="Truck"/>
    <m/>
    <m/>
    <n v="2024"/>
    <s v="N/A"/>
    <s v="I (import)"/>
    <m/>
  </r>
  <r>
    <s v="Watermelons"/>
    <x v="1"/>
    <s v="No"/>
    <s v="N/A"/>
    <s v="N/A"/>
    <x v="429"/>
    <s v="MEXICO CROSSINGS THROUGH RIO GRANDE CITY TEXAS"/>
    <n v="404646"/>
    <s v="Truck"/>
    <m/>
    <m/>
    <n v="2024"/>
    <s v="N/A"/>
    <s v="I (import)"/>
    <m/>
  </r>
  <r>
    <s v="Watermelons"/>
    <x v="1"/>
    <s v="No"/>
    <s v="N/A"/>
    <s v="SEEDLESS"/>
    <x v="429"/>
    <s v="MEXICO CROSSINGS THROUGH RIO GRANDE CITY TEXAS"/>
    <n v="238348"/>
    <s v="Truck"/>
    <m/>
    <m/>
    <n v="2024"/>
    <s v="N/A"/>
    <s v="I (import)"/>
    <m/>
  </r>
  <r>
    <s v="Watermelons"/>
    <x v="1"/>
    <s v="No"/>
    <s v="N/A"/>
    <s v="N/A"/>
    <x v="429"/>
    <s v="MEXICO CROSSINGS THROUGH ROMA TEXAS"/>
    <n v="138587"/>
    <s v="Truck"/>
    <m/>
    <m/>
    <n v="2024"/>
    <s v="N/A"/>
    <s v="I (import)"/>
    <m/>
  </r>
  <r>
    <s v="Watermelons"/>
    <x v="3"/>
    <s v="No"/>
    <s v="N/A"/>
    <s v="N/A"/>
    <x v="429"/>
    <s v="IMPORTS THROUGH PORT CANAVERAL FLORIDA"/>
    <n v="330600"/>
    <s v="Boat"/>
    <m/>
    <m/>
    <n v="2024"/>
    <s v="N/A"/>
    <s v="I (import)"/>
    <m/>
  </r>
  <r>
    <s v="Watermelons"/>
    <x v="0"/>
    <s v="No"/>
    <s v="N/A"/>
    <s v="N/A"/>
    <x v="429"/>
    <s v="IMPORTS THROUGH SAN JUAN PUERTO RICO"/>
    <n v="18374"/>
    <s v="Boat"/>
    <m/>
    <m/>
    <n v="2024"/>
    <s v="N/A"/>
    <s v="I (import)"/>
    <m/>
  </r>
  <r>
    <s v="Watermelons"/>
    <x v="3"/>
    <s v="No"/>
    <s v="N/A"/>
    <s v="N/A"/>
    <x v="429"/>
    <s v="IMPORTS THROUGH SOUTH FLORIDA/TAMPA"/>
    <n v="42609"/>
    <s v="Boat"/>
    <m/>
    <m/>
    <n v="2024"/>
    <s v="N/A"/>
    <s v="I (import)"/>
    <m/>
  </r>
  <r>
    <s v="Watermelons"/>
    <x v="8"/>
    <s v="No"/>
    <s v="24 inch bins"/>
    <s v="RED FLESH SEEDED TYPE"/>
    <x v="429"/>
    <s v="CENTRAL FLORIDA"/>
    <n v="1321600"/>
    <s v="Truck"/>
    <n v="3304"/>
    <m/>
    <n v="2025"/>
    <s v="N/A"/>
    <s v="D (domestic)"/>
    <m/>
  </r>
  <r>
    <s v="Watermelons"/>
    <x v="8"/>
    <s v="No"/>
    <s v="cartons"/>
    <s v="RED FLESH SEEDLESS MINIATURE"/>
    <x v="429"/>
    <s v="CENTRAL FLORIDA"/>
    <n v="50575"/>
    <s v="Truck"/>
    <n v="595"/>
    <m/>
    <n v="2025"/>
    <s v="N/A"/>
    <s v="D (domestic)"/>
    <m/>
  </r>
  <r>
    <s v="Watermelons"/>
    <x v="8"/>
    <s v="No"/>
    <s v="24 inch bins"/>
    <s v="RED FLESH SEEDLESS TYPE"/>
    <x v="429"/>
    <s v="CENTRAL FLORIDA"/>
    <n v="12454400"/>
    <s v="Truck"/>
    <n v="31136"/>
    <m/>
    <n v="2025"/>
    <s v="N/A"/>
    <s v="D (domestic)"/>
    <m/>
  </r>
  <r>
    <s v="Watermelons"/>
    <x v="20"/>
    <s v="No"/>
    <s v="24 inch bins"/>
    <s v="RED FLESH SEEDED TYPE"/>
    <x v="429"/>
    <s v="VIRGINIA"/>
    <n v="22400"/>
    <s v="Truck"/>
    <n v="56"/>
    <m/>
    <n v="2025"/>
    <s v="N/A"/>
    <s v="D (domestic)"/>
    <s v="added for 05/13/2025 on 09/18/2025"/>
  </r>
  <r>
    <s v="Watermelons"/>
    <x v="20"/>
    <s v="No"/>
    <s v="24 inch bins"/>
    <s v="RED FLESH SEEDLESS TYPE"/>
    <x v="429"/>
    <s v="VIRGINIA"/>
    <n v="67200"/>
    <s v="Truck"/>
    <n v="168"/>
    <m/>
    <n v="2025"/>
    <s v="N/A"/>
    <s v="D (domestic)"/>
    <s v="added for 05/13/2025 on 09/18/2025"/>
  </r>
  <r>
    <s v="Watermelons"/>
    <x v="7"/>
    <s v="No"/>
    <s v="N/A"/>
    <s v="SEEDLESS"/>
    <x v="430"/>
    <s v="IMPORTS THROUGH LOS ANGELES-LONG BEACH CALIFORNIA"/>
    <n v="86724"/>
    <s v="Boat"/>
    <m/>
    <m/>
    <n v="2024"/>
    <s v="N/A"/>
    <s v="I (import)"/>
    <m/>
  </r>
  <r>
    <s v="Watermelons"/>
    <x v="3"/>
    <s v="No"/>
    <s v="N/A"/>
    <s v="SEEDLESS"/>
    <x v="430"/>
    <s v="IMPORTS THROUGH PHILADELPHIA-CAMDEN PENNSYLVANIA-NEW JERSEY"/>
    <n v="386100"/>
    <s v="Boat"/>
    <m/>
    <m/>
    <n v="2024"/>
    <s v="N/A"/>
    <s v="I (import)"/>
    <m/>
  </r>
  <r>
    <s v="Watermelons"/>
    <x v="7"/>
    <s v="No"/>
    <s v="N/A"/>
    <s v="N/A"/>
    <x v="430"/>
    <s v="IMPORTS THROUGH PHILADELPHIA-CAMDEN PENNSYLVANIA-NEW JERSEY"/>
    <n v="1512953"/>
    <s v="Boat"/>
    <m/>
    <m/>
    <n v="2024"/>
    <s v="N/A"/>
    <s v="I (import)"/>
    <m/>
  </r>
  <r>
    <s v="Watermelons"/>
    <x v="0"/>
    <s v="No"/>
    <s v="N/A"/>
    <s v="N/A"/>
    <x v="430"/>
    <s v="IMPORTS THROUGH SAN JUAN PUERTO RICO"/>
    <n v="39756"/>
    <s v="Boat"/>
    <m/>
    <m/>
    <n v="2024"/>
    <s v="N/A"/>
    <s v="I (import)"/>
    <m/>
  </r>
  <r>
    <s v="Watermelons"/>
    <x v="3"/>
    <s v="No"/>
    <s v="N/A"/>
    <s v="N/A"/>
    <x v="430"/>
    <s v="IMPORTS THROUGH SOUTH FLORIDA/TAMPA"/>
    <n v="42042"/>
    <s v="Boat"/>
    <m/>
    <m/>
    <n v="2024"/>
    <s v="N/A"/>
    <s v="I (import)"/>
    <m/>
  </r>
  <r>
    <s v="Watermelons"/>
    <x v="3"/>
    <s v="No"/>
    <s v="N/A"/>
    <s v="SEEDLESS"/>
    <x v="430"/>
    <s v="IMPORTS THROUGH SOUTH FLORIDA/TAMPA"/>
    <n v="753577"/>
    <s v="Boat"/>
    <m/>
    <m/>
    <n v="2024"/>
    <s v="N/A"/>
    <s v="I (import)"/>
    <m/>
  </r>
  <r>
    <s v="Watermelons"/>
    <x v="1"/>
    <s v="No"/>
    <s v="N/A"/>
    <s v="N/A"/>
    <x v="430"/>
    <s v="MEXICO CROSSINGS THROUGH NOGALES ARIZONA"/>
    <n v="6257024"/>
    <s v="Truck"/>
    <m/>
    <m/>
    <n v="2024"/>
    <s v="N/A"/>
    <s v="I (import)"/>
    <m/>
  </r>
  <r>
    <s v="Watermelons"/>
    <x v="1"/>
    <s v="Yes"/>
    <s v="N/A"/>
    <s v="RED FLESH SEEDLESS MINIATURE"/>
    <x v="430"/>
    <s v="MEXICO CROSSINGS THROUGH NOGALES ARIZONA"/>
    <n v="204820"/>
    <s v="Truck"/>
    <m/>
    <m/>
    <n v="2024"/>
    <s v="N/A"/>
    <s v="I (import)"/>
    <m/>
  </r>
  <r>
    <s v="Watermelons"/>
    <x v="1"/>
    <s v="No"/>
    <s v="N/A"/>
    <s v="RED FLESH SEEDLESS MINIATURE"/>
    <x v="430"/>
    <s v="MEXICO CROSSINGS THROUGH NOGALES ARIZONA"/>
    <n v="1651306"/>
    <s v="Truck"/>
    <m/>
    <m/>
    <n v="2024"/>
    <s v="N/A"/>
    <s v="I (import)"/>
    <m/>
  </r>
  <r>
    <s v="Watermelons"/>
    <x v="1"/>
    <s v="Yes"/>
    <s v="N/A"/>
    <s v="SEEDLESS"/>
    <x v="430"/>
    <s v="MEXICO CROSSINGS THROUGH NOGALES ARIZONA"/>
    <n v="509060"/>
    <s v="Truck"/>
    <m/>
    <m/>
    <n v="2024"/>
    <s v="N/A"/>
    <s v="I (import)"/>
    <m/>
  </r>
  <r>
    <s v="Watermelons"/>
    <x v="1"/>
    <s v="No"/>
    <s v="N/A"/>
    <s v="SEEDLESS"/>
    <x v="430"/>
    <s v="MEXICO CROSSINGS THROUGH NOGALES ARIZONA"/>
    <n v="13689403"/>
    <s v="Truck"/>
    <m/>
    <m/>
    <n v="2024"/>
    <s v="N/A"/>
    <s v="I (import)"/>
    <m/>
  </r>
  <r>
    <s v="Watermelons"/>
    <x v="1"/>
    <s v="No"/>
    <s v="N/A"/>
    <s v="N/A"/>
    <x v="430"/>
    <s v="MEXICO CROSSINGS THROUGH PHARR TEXAS"/>
    <n v="179978"/>
    <s v="Truck"/>
    <m/>
    <m/>
    <n v="2024"/>
    <s v="N/A"/>
    <s v="I (import)"/>
    <m/>
  </r>
  <r>
    <s v="Watermelons"/>
    <x v="1"/>
    <s v="No"/>
    <s v="N/A"/>
    <s v="RED FLESH SEEDLESS MINIATURE"/>
    <x v="430"/>
    <s v="MEXICO CROSSINGS THROUGH PHARR TEXAS"/>
    <n v="36036"/>
    <s v="Truck"/>
    <m/>
    <m/>
    <n v="2024"/>
    <s v="N/A"/>
    <s v="I (import)"/>
    <m/>
  </r>
  <r>
    <s v="Watermelons"/>
    <x v="1"/>
    <s v="No"/>
    <s v="N/A"/>
    <s v="SEEDLESS"/>
    <x v="430"/>
    <s v="MEXICO CROSSINGS THROUGH PHARR TEXAS"/>
    <n v="1918563"/>
    <s v="Truck"/>
    <m/>
    <m/>
    <n v="2024"/>
    <s v="N/A"/>
    <s v="I (import)"/>
    <m/>
  </r>
  <r>
    <s v="Watermelons"/>
    <x v="1"/>
    <s v="No"/>
    <s v="N/A"/>
    <s v="SEEDLESS"/>
    <x v="430"/>
    <s v="MEXICO CROSSINGS THROUGH PROGRESO TEXAS"/>
    <n v="1206029"/>
    <s v="Truck"/>
    <m/>
    <m/>
    <n v="2024"/>
    <s v="N/A"/>
    <s v="I (import)"/>
    <m/>
  </r>
  <r>
    <s v="Watermelons"/>
    <x v="1"/>
    <s v="No"/>
    <s v="N/A"/>
    <s v="SEEDLESS"/>
    <x v="430"/>
    <s v="MEXICO CROSSINGS THROUGH RIO GRANDE CITY TEXAS"/>
    <n v="1120383"/>
    <s v="Truck"/>
    <m/>
    <m/>
    <n v="2024"/>
    <s v="N/A"/>
    <s v="I (import)"/>
    <m/>
  </r>
  <r>
    <s v="Watermelons"/>
    <x v="8"/>
    <s v="No"/>
    <s v="24 inch bins"/>
    <s v="RED FLESH SEEDED TYPE"/>
    <x v="430"/>
    <s v="CENTRAL FLORIDA"/>
    <n v="1366400"/>
    <s v="Truck"/>
    <n v="3416"/>
    <m/>
    <n v="2025"/>
    <s v="N/A"/>
    <s v="D (domestic)"/>
    <m/>
  </r>
  <r>
    <s v="Watermelons"/>
    <x v="8"/>
    <s v="No"/>
    <s v="cartons"/>
    <s v="RED FLESH SEEDLESS MINIATURE"/>
    <x v="430"/>
    <s v="CENTRAL FLORIDA"/>
    <n v="79475"/>
    <s v="Truck"/>
    <n v="935"/>
    <m/>
    <n v="2025"/>
    <s v="N/A"/>
    <s v="D (domestic)"/>
    <m/>
  </r>
  <r>
    <s v="Watermelons"/>
    <x v="8"/>
    <s v="No"/>
    <s v="24 inch bins"/>
    <s v="RED FLESH SEEDLESS TYPE"/>
    <x v="430"/>
    <s v="CENTRAL FLORIDA"/>
    <n v="13081600"/>
    <s v="Truck"/>
    <n v="32704"/>
    <m/>
    <n v="2025"/>
    <s v="N/A"/>
    <s v="D (domestic)"/>
    <m/>
  </r>
  <r>
    <s v="Watermelons"/>
    <x v="20"/>
    <s v="No"/>
    <s v="24 inch bins"/>
    <s v="RED FLESH SEEDLESS TYPE"/>
    <x v="430"/>
    <s v="VIRGINIA"/>
    <n v="67200"/>
    <s v="Truck"/>
    <n v="168"/>
    <m/>
    <n v="2025"/>
    <s v="N/A"/>
    <s v="D (domestic)"/>
    <s v="added for 05/14/2025 on 09/18/2025"/>
  </r>
  <r>
    <s v="Watermelons"/>
    <x v="0"/>
    <s v="No"/>
    <s v="N/A"/>
    <s v="N/A"/>
    <x v="431"/>
    <s v="IMPORTS THROUGH SAN JUAN PUERTO RICO"/>
    <n v="301"/>
    <s v="Boat"/>
    <m/>
    <m/>
    <n v="2024"/>
    <s v="N/A"/>
    <s v="I (import)"/>
    <m/>
  </r>
  <r>
    <s v="Watermelons"/>
    <x v="1"/>
    <s v="No"/>
    <s v="N/A"/>
    <s v="N/A"/>
    <x v="431"/>
    <s v="MEXICO CROSSINGS THROUGH NOGALES ARIZONA"/>
    <n v="1230013"/>
    <s v="Truck"/>
    <m/>
    <m/>
    <n v="2024"/>
    <s v="N/A"/>
    <s v="I (import)"/>
    <m/>
  </r>
  <r>
    <s v="Watermelons"/>
    <x v="1"/>
    <s v="Yes"/>
    <s v="N/A"/>
    <s v="RED FLESH SEEDLESS MINIATURE"/>
    <x v="431"/>
    <s v="MEXICO CROSSINGS THROUGH NOGALES ARIZONA"/>
    <n v="66121"/>
    <s v="Truck"/>
    <m/>
    <m/>
    <n v="2024"/>
    <s v="N/A"/>
    <s v="I (import)"/>
    <m/>
  </r>
  <r>
    <s v="Watermelons"/>
    <x v="1"/>
    <s v="No"/>
    <s v="N/A"/>
    <s v="RED FLESH SEEDLESS MINIATURE"/>
    <x v="431"/>
    <s v="MEXICO CROSSINGS THROUGH NOGALES ARIZONA"/>
    <n v="1076176"/>
    <s v="Truck"/>
    <m/>
    <m/>
    <n v="2024"/>
    <s v="N/A"/>
    <s v="I (import)"/>
    <m/>
  </r>
  <r>
    <s v="Watermelons"/>
    <x v="1"/>
    <s v="Yes"/>
    <s v="N/A"/>
    <s v="SEEDLESS"/>
    <x v="431"/>
    <s v="MEXICO CROSSINGS THROUGH NOGALES ARIZONA"/>
    <n v="153296"/>
    <s v="Truck"/>
    <m/>
    <m/>
    <n v="2024"/>
    <s v="N/A"/>
    <s v="I (import)"/>
    <m/>
  </r>
  <r>
    <s v="Watermelons"/>
    <x v="1"/>
    <s v="No"/>
    <s v="N/A"/>
    <s v="SEEDLESS"/>
    <x v="431"/>
    <s v="MEXICO CROSSINGS THROUGH NOGALES ARIZONA"/>
    <n v="6983563"/>
    <s v="Truck"/>
    <m/>
    <m/>
    <n v="2024"/>
    <s v="N/A"/>
    <s v="I (import)"/>
    <m/>
  </r>
  <r>
    <s v="Watermelons"/>
    <x v="1"/>
    <s v="No"/>
    <s v="N/A"/>
    <s v="N/A"/>
    <x v="431"/>
    <s v="MEXICO CROSSINGS THROUGH OTAY MESA CALIFORNIA"/>
    <n v="64636"/>
    <s v="Truck"/>
    <m/>
    <m/>
    <n v="2024"/>
    <s v="N/A"/>
    <s v="I (import)"/>
    <m/>
  </r>
  <r>
    <s v="Watermelons"/>
    <x v="1"/>
    <s v="No"/>
    <s v="N/A"/>
    <s v="SEEDLESS"/>
    <x v="431"/>
    <s v="MEXICO CROSSINGS THROUGH OTAY MESA CALIFORNIA"/>
    <n v="66884"/>
    <s v="Truck"/>
    <m/>
    <m/>
    <n v="2024"/>
    <s v="N/A"/>
    <s v="I (import)"/>
    <m/>
  </r>
  <r>
    <s v="Watermelons"/>
    <x v="1"/>
    <s v="No"/>
    <s v="N/A"/>
    <s v="N/A"/>
    <x v="431"/>
    <s v="MEXICO CROSSINGS THROUGH EL PASO TEXAS"/>
    <n v="6160"/>
    <s v="Truck"/>
    <m/>
    <m/>
    <n v="2024"/>
    <s v="N/A"/>
    <s v="I (import)"/>
    <m/>
  </r>
  <r>
    <s v="Watermelons"/>
    <x v="1"/>
    <s v="No"/>
    <s v="N/A"/>
    <s v="N/A"/>
    <x v="431"/>
    <s v="MEXICO CROSSINGS THROUGH PHARR TEXAS"/>
    <n v="123702"/>
    <s v="Truck"/>
    <m/>
    <m/>
    <n v="2024"/>
    <s v="N/A"/>
    <s v="I (import)"/>
    <m/>
  </r>
  <r>
    <s v="Watermelons"/>
    <x v="1"/>
    <s v="No"/>
    <s v="N/A"/>
    <s v="SEEDLESS"/>
    <x v="431"/>
    <s v="MEXICO CROSSINGS THROUGH PHARR TEXAS"/>
    <n v="87120"/>
    <s v="Truck"/>
    <m/>
    <m/>
    <n v="2024"/>
    <s v="N/A"/>
    <s v="I (import)"/>
    <m/>
  </r>
  <r>
    <s v="Watermelons"/>
    <x v="1"/>
    <s v="No"/>
    <s v="N/A"/>
    <s v="N/A"/>
    <x v="431"/>
    <s v="MEXICO CROSSINGS THROUGH PROGRESO TEXAS"/>
    <n v="248017"/>
    <s v="Truck"/>
    <m/>
    <m/>
    <n v="2024"/>
    <s v="N/A"/>
    <s v="I (import)"/>
    <m/>
  </r>
  <r>
    <s v="Watermelons"/>
    <x v="1"/>
    <s v="No"/>
    <s v="N/A"/>
    <s v="N/A"/>
    <x v="431"/>
    <s v="MEXICO CROSSINGS THROUGH RIO GRANDE CITY TEXAS"/>
    <n v="263516"/>
    <s v="Truck"/>
    <m/>
    <m/>
    <n v="2024"/>
    <s v="N/A"/>
    <s v="I (import)"/>
    <m/>
  </r>
  <r>
    <s v="Watermelons"/>
    <x v="8"/>
    <s v="No"/>
    <s v="24 inch bins"/>
    <s v="RED FLESH SEEDED TYPE"/>
    <x v="431"/>
    <s v="CENTRAL FLORIDA"/>
    <n v="1388800"/>
    <s v="Truck"/>
    <n v="3472"/>
    <m/>
    <n v="2025"/>
    <s v="N/A"/>
    <s v="D (domestic)"/>
    <m/>
  </r>
  <r>
    <s v="Watermelons"/>
    <x v="8"/>
    <s v="No"/>
    <s v="cartons"/>
    <s v="RED FLESH SEEDLESS MINIATURE"/>
    <x v="431"/>
    <s v="CENTRAL FLORIDA"/>
    <n v="86700"/>
    <s v="Truck"/>
    <n v="1020"/>
    <m/>
    <n v="2025"/>
    <s v="N/A"/>
    <s v="D (domestic)"/>
    <m/>
  </r>
  <r>
    <s v="Watermelons"/>
    <x v="8"/>
    <s v="No"/>
    <s v="24 inch bins"/>
    <s v="RED FLESH SEEDLESS TYPE"/>
    <x v="431"/>
    <s v="CENTRAL FLORIDA"/>
    <n v="14179200"/>
    <s v="Truck"/>
    <n v="35448"/>
    <m/>
    <n v="2025"/>
    <s v="N/A"/>
    <s v="D (domestic)"/>
    <m/>
  </r>
  <r>
    <s v="Watermelons"/>
    <x v="18"/>
    <s v="No"/>
    <s v="24 inch bins"/>
    <s v="RED FLESH SEEDLESS TYPE"/>
    <x v="431"/>
    <s v="DELAWARE"/>
    <n v="67200"/>
    <s v="Truck"/>
    <n v="168"/>
    <m/>
    <n v="2025"/>
    <s v="N/A"/>
    <s v="D (domestic)"/>
    <s v="added for 05/15/2025 on 09/18/2025"/>
  </r>
  <r>
    <s v="Watermelons"/>
    <x v="20"/>
    <s v="No"/>
    <s v="24 inch bins"/>
    <s v="RED FLESH SEEDLESS TYPE"/>
    <x v="431"/>
    <s v="VIRGINIA"/>
    <n v="44800"/>
    <s v="Truck"/>
    <n v="112"/>
    <m/>
    <n v="2025"/>
    <s v="N/A"/>
    <s v="D (domestic)"/>
    <s v="added for 05/15/2025 on 09/18/2025"/>
  </r>
  <r>
    <s v="Watermelons"/>
    <x v="3"/>
    <s v="No"/>
    <s v="N/A"/>
    <s v="SEEDLESS"/>
    <x v="432"/>
    <s v="IMPORTS THROUGH LOS ANGELES-LONG BEACH CALIFORNIA"/>
    <n v="220000"/>
    <s v="Boat"/>
    <m/>
    <m/>
    <n v="2024"/>
    <s v="N/A"/>
    <s v="I (import)"/>
    <m/>
  </r>
  <r>
    <s v="Watermelons"/>
    <x v="7"/>
    <s v="No"/>
    <s v="N/A"/>
    <s v="SEEDLESS"/>
    <x v="432"/>
    <s v="IMPORTS THROUGH LOS ANGELES-LONG BEACH CALIFORNIA"/>
    <n v="39026"/>
    <s v="Boat"/>
    <m/>
    <m/>
    <n v="2024"/>
    <s v="N/A"/>
    <s v="I (import)"/>
    <m/>
  </r>
  <r>
    <s v="Watermelons"/>
    <x v="3"/>
    <s v="No"/>
    <s v="N/A"/>
    <s v="SEEDLESS"/>
    <x v="432"/>
    <s v="IMPORTS THROUGH SOUTH FLORIDA/TAMPA"/>
    <n v="1002254"/>
    <s v="Boat"/>
    <m/>
    <m/>
    <n v="2024"/>
    <s v="N/A"/>
    <s v="I (import)"/>
    <m/>
  </r>
  <r>
    <s v="Watermelons"/>
    <x v="3"/>
    <s v="No"/>
    <s v="N/A"/>
    <s v="SEEDLESS"/>
    <x v="432"/>
    <s v="IMPORTS THROUGH WILMINGTON DELAWARE"/>
    <n v="214500"/>
    <s v="Boat"/>
    <m/>
    <m/>
    <n v="2024"/>
    <s v="N/A"/>
    <s v="I (import)"/>
    <m/>
  </r>
  <r>
    <s v="Watermelons"/>
    <x v="1"/>
    <s v="No"/>
    <s v="N/A"/>
    <s v="N/A"/>
    <x v="432"/>
    <s v="MEXICO CROSSINGS THROUGH NOGALES ARIZONA"/>
    <n v="10032791"/>
    <s v="Truck"/>
    <m/>
    <m/>
    <n v="2024"/>
    <s v="N/A"/>
    <s v="I (import)"/>
    <m/>
  </r>
  <r>
    <s v="Watermelons"/>
    <x v="1"/>
    <s v="Yes"/>
    <s v="N/A"/>
    <s v="RED FLESH SEEDLESS MINIATURE"/>
    <x v="432"/>
    <s v="MEXICO CROSSINGS THROUGH NOGALES ARIZONA"/>
    <n v="32991"/>
    <s v="Truck"/>
    <m/>
    <m/>
    <n v="2024"/>
    <s v="N/A"/>
    <s v="I (import)"/>
    <m/>
  </r>
  <r>
    <s v="Watermelons"/>
    <x v="1"/>
    <s v="No"/>
    <s v="N/A"/>
    <s v="RED FLESH SEEDLESS MINIATURE"/>
    <x v="432"/>
    <s v="MEXICO CROSSINGS THROUGH NOGALES ARIZONA"/>
    <n v="1544660"/>
    <s v="Truck"/>
    <m/>
    <m/>
    <n v="2024"/>
    <s v="N/A"/>
    <s v="I (import)"/>
    <m/>
  </r>
  <r>
    <s v="Watermelons"/>
    <x v="1"/>
    <s v="Yes"/>
    <s v="N/A"/>
    <s v="SEEDLESS"/>
    <x v="432"/>
    <s v="MEXICO CROSSINGS THROUGH NOGALES ARIZONA"/>
    <n v="79860"/>
    <s v="Truck"/>
    <m/>
    <m/>
    <n v="2024"/>
    <s v="N/A"/>
    <s v="I (import)"/>
    <m/>
  </r>
  <r>
    <s v="Watermelons"/>
    <x v="1"/>
    <s v="No"/>
    <s v="N/A"/>
    <s v="SEEDLESS"/>
    <x v="432"/>
    <s v="MEXICO CROSSINGS THROUGH NOGALES ARIZONA"/>
    <n v="8171904"/>
    <s v="Truck"/>
    <m/>
    <m/>
    <n v="2024"/>
    <s v="N/A"/>
    <s v="I (import)"/>
    <m/>
  </r>
  <r>
    <s v="Watermelons"/>
    <x v="1"/>
    <s v="No"/>
    <s v="N/A"/>
    <s v="N/A"/>
    <x v="432"/>
    <s v="MEXICO CROSSINGS THROUGH OTAY MESA CALIFORNIA"/>
    <n v="97852"/>
    <s v="Truck"/>
    <m/>
    <m/>
    <n v="2024"/>
    <s v="N/A"/>
    <s v="I (import)"/>
    <m/>
  </r>
  <r>
    <s v="Watermelons"/>
    <x v="1"/>
    <s v="No"/>
    <s v="N/A"/>
    <s v="SEEDLESS"/>
    <x v="432"/>
    <s v="MEXICO CROSSINGS THROUGH OTAY MESA CALIFORNIA"/>
    <n v="221481"/>
    <s v="Truck"/>
    <m/>
    <m/>
    <n v="2024"/>
    <s v="N/A"/>
    <s v="I (import)"/>
    <m/>
  </r>
  <r>
    <s v="Watermelons"/>
    <x v="1"/>
    <s v="No"/>
    <s v="N/A"/>
    <s v="N/A"/>
    <x v="432"/>
    <s v="MEXICO CROSSINGS THROUGH PHARR TEXAS"/>
    <n v="132238"/>
    <s v="Truck"/>
    <m/>
    <m/>
    <n v="2024"/>
    <s v="N/A"/>
    <s v="I (import)"/>
    <m/>
  </r>
  <r>
    <s v="Watermelons"/>
    <x v="1"/>
    <s v="No"/>
    <s v="N/A"/>
    <s v="SEEDLESS"/>
    <x v="432"/>
    <s v="MEXICO CROSSINGS THROUGH PHARR TEXAS"/>
    <n v="304920"/>
    <s v="Truck"/>
    <m/>
    <m/>
    <n v="2024"/>
    <s v="N/A"/>
    <s v="I (import)"/>
    <m/>
  </r>
  <r>
    <s v="Watermelons"/>
    <x v="1"/>
    <s v="No"/>
    <s v="N/A"/>
    <s v="N/A"/>
    <x v="432"/>
    <s v="MEXICO CROSSINGS THROUGH RIO GRANDE CITY TEXAS"/>
    <n v="180114"/>
    <s v="Truck"/>
    <m/>
    <m/>
    <n v="2024"/>
    <s v="N/A"/>
    <s v="I (import)"/>
    <m/>
  </r>
  <r>
    <s v="Watermelons"/>
    <x v="8"/>
    <s v="No"/>
    <s v="24 inch bins"/>
    <s v="RED FLESH SEEDED TYPE"/>
    <x v="432"/>
    <s v="CENTRAL FLORIDA"/>
    <n v="433600"/>
    <s v="Truck"/>
    <n v="1084"/>
    <m/>
    <n v="2025"/>
    <s v="N/A"/>
    <s v="D (domestic)"/>
    <m/>
  </r>
  <r>
    <s v="Watermelons"/>
    <x v="8"/>
    <s v="No"/>
    <s v="24 inch bins"/>
    <s v="RED FLESH SEEDLESS TYPE"/>
    <x v="432"/>
    <s v="CENTRAL FLORIDA"/>
    <n v="12723200"/>
    <s v="Truck"/>
    <n v="31808"/>
    <m/>
    <n v="2025"/>
    <s v="N/A"/>
    <s v="D (domestic)"/>
    <m/>
  </r>
  <r>
    <s v="Watermelons"/>
    <x v="8"/>
    <s v="No"/>
    <s v="cartons"/>
    <s v="RED FLESH SEEDLESS MINIATURE"/>
    <x v="432"/>
    <s v="CENTRAL FLORIDA"/>
    <n v="86700"/>
    <s v="Truck"/>
    <n v="1020"/>
    <m/>
    <n v="2025"/>
    <s v="N/A"/>
    <s v="D (domestic)"/>
    <m/>
  </r>
  <r>
    <s v="Watermelons"/>
    <x v="20"/>
    <s v="No"/>
    <s v="24 inch bins"/>
    <s v="RED FLESH SEEDLESS TYPE"/>
    <x v="432"/>
    <s v="VIRGINIA"/>
    <n v="67200"/>
    <s v="Truck"/>
    <n v="168"/>
    <m/>
    <n v="2025"/>
    <s v="N/A"/>
    <s v="D (domestic)"/>
    <s v="added for 05/16/2025 on 09/18/2025"/>
  </r>
  <r>
    <s v="Watermelons"/>
    <x v="8"/>
    <s v="No"/>
    <s v="24 inch bins"/>
    <s v="RED FLESH SEEDED TYPE"/>
    <x v="433"/>
    <s v="CENTRAL FLORIDA"/>
    <n v="851200"/>
    <s v="Truck"/>
    <n v="2128"/>
    <m/>
    <n v="2025"/>
    <s v="N/A"/>
    <s v="D (domestic)"/>
    <m/>
  </r>
  <r>
    <s v="Watermelons"/>
    <x v="20"/>
    <s v="No"/>
    <s v="24 inch bins"/>
    <s v="RED FLESH SEEDED TYPE"/>
    <x v="433"/>
    <s v="VIRGINIA"/>
    <n v="22400"/>
    <s v="Truck"/>
    <n v="56"/>
    <m/>
    <n v="2025"/>
    <s v="N/A"/>
    <s v="D (domestic)"/>
    <s v="added for 05/17/2025 on 09/18/2025"/>
  </r>
  <r>
    <s v="Watermelons"/>
    <x v="8"/>
    <s v="No"/>
    <s v="24 inch bins"/>
    <s v="RED FLESH SEEDLESS TYPE"/>
    <x v="433"/>
    <s v="CENTRAL FLORIDA"/>
    <n v="11132800"/>
    <s v="Truck"/>
    <n v="27832"/>
    <m/>
    <n v="2025"/>
    <s v="N/A"/>
    <s v="D (domestic)"/>
    <m/>
  </r>
  <r>
    <s v="Watermelons"/>
    <x v="20"/>
    <s v="No"/>
    <s v="24 inch bins"/>
    <s v="RED FLESH SEEDLESS TYPE"/>
    <x v="433"/>
    <s v="VIRGINIA"/>
    <n v="100352"/>
    <s v="Truck"/>
    <m/>
    <m/>
    <n v="2025"/>
    <s v="N/A"/>
    <s v="D (domestic)"/>
    <s v="week ending amount"/>
  </r>
  <r>
    <s v="Watermelons"/>
    <x v="8"/>
    <s v="No"/>
    <s v="cartons"/>
    <s v="RED FLESH SEEDLESS MINIATURE"/>
    <x v="433"/>
    <s v="CENTRAL FLORIDA"/>
    <n v="72250"/>
    <s v="Truck"/>
    <n v="850"/>
    <m/>
    <n v="2025"/>
    <s v="N/A"/>
    <s v="D (domestic)"/>
    <m/>
  </r>
  <r>
    <s v="Watermelons"/>
    <x v="20"/>
    <s v="No"/>
    <s v="24 inch bins"/>
    <s v="RED FLESH SEEDED TYPE"/>
    <x v="433"/>
    <s v="VIRGINIA"/>
    <n v="21504"/>
    <s v="Truck"/>
    <m/>
    <m/>
    <n v="2025"/>
    <s v="N/A"/>
    <s v="D (domestic)"/>
    <s v="week ending amount"/>
  </r>
  <r>
    <s v="Watermelons"/>
    <x v="18"/>
    <s v="No"/>
    <s v="24 inch bins"/>
    <s v="RED FLESH SEEDLESS TYPE"/>
    <x v="433"/>
    <s v="DELAWARE"/>
    <n v="21504"/>
    <s v="Truck"/>
    <m/>
    <m/>
    <n v="2025"/>
    <s v="N/A"/>
    <s v="D (domestic)"/>
    <s v="week ending amount"/>
  </r>
  <r>
    <s v="Watermelons"/>
    <x v="8"/>
    <s v="No"/>
    <s v="24 inch bins"/>
    <s v="RED FLESH SEEDED TYPE"/>
    <x v="433"/>
    <s v="CENTRAL FLORIDA"/>
    <n v="2353664"/>
    <s v="Truck"/>
    <m/>
    <m/>
    <n v="2025"/>
    <s v="N/A"/>
    <s v="D (domestic)"/>
    <s v="week ending amount"/>
  </r>
  <r>
    <s v="Watermelons"/>
    <x v="8"/>
    <s v="No"/>
    <s v="24 inch bins"/>
    <s v="RED FLESH SEEDLESS TYPE"/>
    <x v="433"/>
    <s v="CENTRAL FLORIDA"/>
    <n v="26686464"/>
    <s v="Truck"/>
    <m/>
    <m/>
    <n v="2025"/>
    <s v="N/A"/>
    <s v="D (domestic)"/>
    <s v="week ending amount"/>
  </r>
  <r>
    <s v="Watermelons"/>
    <x v="8"/>
    <s v="No"/>
    <s v="24 inch bins"/>
    <s v="RED FLESH SEEDLESS TYPE"/>
    <x v="434"/>
    <s v="CENTRAL FLORIDA"/>
    <n v="9856000"/>
    <s v="Truck"/>
    <n v="24640"/>
    <m/>
    <n v="2025"/>
    <s v="N/A"/>
    <s v="D (domestic)"/>
    <m/>
  </r>
  <r>
    <s v="Watermelons"/>
    <x v="8"/>
    <s v="No"/>
    <s v="24 inch bins"/>
    <s v="RED FLESH SEEDED TYPE"/>
    <x v="434"/>
    <s v="CENTRAL FLORIDA"/>
    <n v="649600"/>
    <s v="Truck"/>
    <n v="1624"/>
    <m/>
    <n v="2025"/>
    <s v="N/A"/>
    <s v="D (domestic)"/>
    <m/>
  </r>
  <r>
    <s v="Watermelons"/>
    <x v="8"/>
    <s v="No"/>
    <s v="cartons"/>
    <s v="RED FLESH SEEDLESS MINIATURE"/>
    <x v="434"/>
    <s v="CENTRAL FLORIDA"/>
    <n v="28900"/>
    <s v="Truck"/>
    <n v="340"/>
    <m/>
    <n v="2025"/>
    <s v="N/A"/>
    <s v="D (domestic)"/>
    <m/>
  </r>
  <r>
    <s v="Watermelons"/>
    <x v="1"/>
    <s v="No"/>
    <s v="N/A"/>
    <s v="N/A"/>
    <x v="435"/>
    <s v="MEXICO CROSSINGS THROUGH NOGALES ARIZONA"/>
    <n v="4213793"/>
    <s v="Truck"/>
    <m/>
    <m/>
    <n v="2024"/>
    <s v="N/A"/>
    <s v="I (import)"/>
    <m/>
  </r>
  <r>
    <s v="Watermelons"/>
    <x v="1"/>
    <s v="No"/>
    <s v="N/A"/>
    <s v="RED FLESH SEEDLESS MINIATURE"/>
    <x v="435"/>
    <s v="MEXICO CROSSINGS THROUGH NOGALES ARIZONA"/>
    <n v="1057089"/>
    <s v="Truck"/>
    <m/>
    <m/>
    <n v="2024"/>
    <s v="N/A"/>
    <s v="I (import)"/>
    <m/>
  </r>
  <r>
    <s v="Watermelons"/>
    <x v="1"/>
    <s v="Yes"/>
    <s v="N/A"/>
    <s v="SEEDLESS"/>
    <x v="435"/>
    <s v="MEXICO CROSSINGS THROUGH NOGALES ARIZONA"/>
    <n v="36300"/>
    <s v="Truck"/>
    <m/>
    <m/>
    <n v="2024"/>
    <s v="N/A"/>
    <s v="I (import)"/>
    <m/>
  </r>
  <r>
    <s v="Watermelons"/>
    <x v="1"/>
    <s v="No"/>
    <s v="N/A"/>
    <s v="SEEDLESS"/>
    <x v="435"/>
    <s v="MEXICO CROSSINGS THROUGH NOGALES ARIZONA"/>
    <n v="8599732"/>
    <s v="Truck"/>
    <m/>
    <m/>
    <n v="2024"/>
    <s v="N/A"/>
    <s v="I (import)"/>
    <m/>
  </r>
  <r>
    <s v="Watermelons"/>
    <x v="1"/>
    <s v="No"/>
    <s v="N/A"/>
    <s v="N/A"/>
    <x v="435"/>
    <s v="MEXICO CROSSINGS THROUGH OTAY MESA CALIFORNIA"/>
    <n v="22440"/>
    <s v="Truck"/>
    <m/>
    <m/>
    <n v="2024"/>
    <s v="N/A"/>
    <s v="I (import)"/>
    <m/>
  </r>
  <r>
    <s v="Watermelons"/>
    <x v="1"/>
    <s v="No"/>
    <s v="N/A"/>
    <s v="SEEDLESS"/>
    <x v="435"/>
    <s v="MEXICO CROSSINGS THROUGH OTAY MESA CALIFORNIA"/>
    <n v="215600"/>
    <s v="Truck"/>
    <m/>
    <m/>
    <n v="2024"/>
    <s v="N/A"/>
    <s v="I (import)"/>
    <m/>
  </r>
  <r>
    <s v="Watermelons"/>
    <x v="1"/>
    <s v="No"/>
    <s v="N/A"/>
    <s v="N/A"/>
    <x v="435"/>
    <s v="MEXICO CROSSINGS THROUGH LAREDO TEXAS"/>
    <n v="660"/>
    <s v="Truck"/>
    <m/>
    <m/>
    <n v="2024"/>
    <s v="N/A"/>
    <s v="I (import)"/>
    <m/>
  </r>
  <r>
    <s v="Watermelons"/>
    <x v="1"/>
    <s v="No"/>
    <s v="N/A"/>
    <s v="N/A"/>
    <x v="435"/>
    <s v="MEXICO CROSSINGS THROUGH PHARR TEXAS"/>
    <n v="284689"/>
    <s v="Truck"/>
    <m/>
    <m/>
    <n v="2024"/>
    <s v="N/A"/>
    <s v="I (import)"/>
    <m/>
  </r>
  <r>
    <s v="Watermelons"/>
    <x v="1"/>
    <s v="No"/>
    <s v="N/A"/>
    <s v="RED FLESH SEEDLESS MINIATURE"/>
    <x v="435"/>
    <s v="MEXICO CROSSINGS THROUGH PHARR TEXAS"/>
    <n v="32105"/>
    <s v="Truck"/>
    <m/>
    <m/>
    <n v="2024"/>
    <s v="N/A"/>
    <s v="I (import)"/>
    <m/>
  </r>
  <r>
    <s v="Watermelons"/>
    <x v="1"/>
    <s v="No"/>
    <s v="N/A"/>
    <s v="SEEDLESS"/>
    <x v="435"/>
    <s v="MEXICO CROSSINGS THROUGH PHARR TEXAS"/>
    <n v="1310760"/>
    <s v="Truck"/>
    <m/>
    <m/>
    <n v="2024"/>
    <s v="N/A"/>
    <s v="I (import)"/>
    <m/>
  </r>
  <r>
    <s v="Watermelons"/>
    <x v="1"/>
    <s v="No"/>
    <s v="N/A"/>
    <s v="SEEDLESS"/>
    <x v="435"/>
    <s v="MEXICO CROSSINGS THROUGH PROGRESO TEXAS"/>
    <n v="255200"/>
    <s v="Truck"/>
    <m/>
    <m/>
    <n v="2024"/>
    <s v="N/A"/>
    <s v="I (import)"/>
    <m/>
  </r>
  <r>
    <s v="Watermelons"/>
    <x v="1"/>
    <s v="No"/>
    <s v="N/A"/>
    <s v="SEEDLESS"/>
    <x v="435"/>
    <s v="MEXICO CROSSINGS THROUGH RIO GRANDE CITY TEXAS"/>
    <n v="1689600"/>
    <s v="Truck"/>
    <m/>
    <m/>
    <n v="2024"/>
    <s v="N/A"/>
    <s v="I (import)"/>
    <m/>
  </r>
  <r>
    <s v="Watermelons"/>
    <x v="7"/>
    <s v="No"/>
    <s v="N/A"/>
    <s v="SEEDLESS"/>
    <x v="435"/>
    <s v="IMPORTS THROUGH FREEPORT TEXAS"/>
    <n v="647319"/>
    <s v="Boat"/>
    <m/>
    <m/>
    <n v="2024"/>
    <s v="N/A"/>
    <s v="I (import)"/>
    <m/>
  </r>
  <r>
    <s v="Watermelons"/>
    <x v="7"/>
    <s v="No"/>
    <s v="N/A"/>
    <s v="SEEDLESS"/>
    <x v="435"/>
    <s v="IMPORTS THROUGH SOUTH FLORIDA/TAMPA"/>
    <n v="128636"/>
    <s v="Boat"/>
    <m/>
    <m/>
    <n v="2024"/>
    <s v="N/A"/>
    <s v="I (import)"/>
    <m/>
  </r>
  <r>
    <s v="Watermelons"/>
    <x v="8"/>
    <s v="No"/>
    <s v="24 inch bins"/>
    <s v="RED FLESH SEEDED TYPE"/>
    <x v="435"/>
    <s v="CENTRAL FLORIDA"/>
    <n v="1456000"/>
    <s v="Truck"/>
    <n v="3640"/>
    <m/>
    <n v="2025"/>
    <s v="N/A"/>
    <s v="D (domestic)"/>
    <m/>
  </r>
  <r>
    <s v="Watermelons"/>
    <x v="8"/>
    <s v="No"/>
    <s v="24 inch bins"/>
    <s v="RED FLESH SEEDLESS TYPE"/>
    <x v="435"/>
    <s v="CENTRAL FLORIDA"/>
    <n v="15724800"/>
    <s v="Truck"/>
    <n v="39312"/>
    <m/>
    <n v="2025"/>
    <s v="N/A"/>
    <s v="D (domestic)"/>
    <m/>
  </r>
  <r>
    <s v="Watermelons"/>
    <x v="8"/>
    <s v="No"/>
    <s v="cartons"/>
    <s v="RED FLESH SEEDLESS MINIATURE"/>
    <x v="435"/>
    <s v="CENTRAL FLORIDA"/>
    <n v="79475"/>
    <s v="Truck"/>
    <n v="935"/>
    <m/>
    <n v="2025"/>
    <s v="N/A"/>
    <s v="D (domestic)"/>
    <m/>
  </r>
  <r>
    <s v="Watermelons"/>
    <x v="9"/>
    <s v="No"/>
    <s v="24 inch bins"/>
    <s v="RED FLESH SEEDED TYPE"/>
    <x v="435"/>
    <s v="LOWER RIO GRANDE VALLEY TEXAS"/>
    <n v="200000"/>
    <s v="Truck"/>
    <m/>
    <m/>
    <n v="2025"/>
    <s v="N/A"/>
    <s v="D (domestic)"/>
    <s v="added for 05/19/2025 on 05/22/2025"/>
  </r>
  <r>
    <s v="Watermelons"/>
    <x v="9"/>
    <s v="No"/>
    <s v="24 inch bins"/>
    <s v="RED FLESH SEEDLESS TYPE"/>
    <x v="435"/>
    <s v="LOWER RIO GRANDE VALLEY TEXAS"/>
    <n v="2360000"/>
    <s v="Truck"/>
    <m/>
    <m/>
    <n v="2025"/>
    <s v="N/A"/>
    <s v="D (domestic)"/>
    <s v="added for 05/19/2025 on 05/22/2025"/>
  </r>
  <r>
    <s v="Watermelons"/>
    <x v="1"/>
    <s v="No"/>
    <s v="N/A"/>
    <s v="N/A"/>
    <x v="436"/>
    <s v="MEXICO CROSSINGS THROUGH NOGALES ARIZONA"/>
    <n v="8827393"/>
    <s v="Truck"/>
    <m/>
    <m/>
    <n v="2024"/>
    <s v="N/A"/>
    <s v="I (import)"/>
    <m/>
  </r>
  <r>
    <s v="Watermelons"/>
    <x v="8"/>
    <s v="No"/>
    <s v="24 inch bins"/>
    <s v="RED FLESH SEEDED TYPE"/>
    <x v="436"/>
    <s v="CENTRAL FLORIDA"/>
    <n v="1456000"/>
    <s v="Truck"/>
    <n v="3640"/>
    <m/>
    <n v="2025"/>
    <s v="N/A"/>
    <s v="D (domestic)"/>
    <m/>
  </r>
  <r>
    <s v="Watermelons"/>
    <x v="1"/>
    <s v="Yes"/>
    <s v="N/A"/>
    <s v="RED FLESH SEEDLESS MINIATURE"/>
    <x v="436"/>
    <s v="MEXICO CROSSINGS THROUGH NOGALES ARIZONA"/>
    <n v="52639"/>
    <s v="Truck"/>
    <m/>
    <m/>
    <n v="2024"/>
    <s v="N/A"/>
    <s v="I (import)"/>
    <m/>
  </r>
  <r>
    <s v="Watermelons"/>
    <x v="8"/>
    <s v="No"/>
    <s v="cartons"/>
    <s v="RED FLESH SEEDLESS MINIATURE"/>
    <x v="436"/>
    <s v="CENTRAL FLORIDA"/>
    <n v="86700"/>
    <s v="Truck"/>
    <n v="1020"/>
    <m/>
    <n v="2025"/>
    <s v="N/A"/>
    <s v="D (domestic)"/>
    <m/>
  </r>
  <r>
    <s v="Watermelons"/>
    <x v="1"/>
    <s v="No"/>
    <s v="N/A"/>
    <s v="RED FLESH SEEDLESS MINIATURE"/>
    <x v="436"/>
    <s v="MEXICO CROSSINGS THROUGH NOGALES ARIZONA"/>
    <n v="1062010"/>
    <s v="Truck"/>
    <m/>
    <m/>
    <n v="2024"/>
    <s v="N/A"/>
    <s v="I (import)"/>
    <m/>
  </r>
  <r>
    <s v="Watermelons"/>
    <x v="8"/>
    <s v="No"/>
    <s v="24 inch bins"/>
    <s v="RED FLESH SEEDLESS TYPE"/>
    <x v="436"/>
    <s v="CENTRAL FLORIDA"/>
    <n v="15456000"/>
    <s v="Truck"/>
    <n v="38640"/>
    <m/>
    <n v="2025"/>
    <s v="N/A"/>
    <s v="D (domestic)"/>
    <m/>
  </r>
  <r>
    <s v="Watermelons"/>
    <x v="1"/>
    <s v="Yes"/>
    <s v="N/A"/>
    <s v="SEEDLESS"/>
    <x v="436"/>
    <s v="MEXICO CROSSINGS THROUGH NOGALES ARIZONA"/>
    <n v="651961"/>
    <s v="Truck"/>
    <m/>
    <m/>
    <n v="2024"/>
    <s v="N/A"/>
    <s v="I (import)"/>
    <m/>
  </r>
  <r>
    <s v="Watermelons"/>
    <x v="9"/>
    <s v="No"/>
    <s v="24 inch bins"/>
    <s v="RED FLESH SEEDED TYPE"/>
    <x v="436"/>
    <s v="LOWER RIO GRANDE VALLEY TEXAS"/>
    <n v="40000"/>
    <s v="Truck"/>
    <m/>
    <m/>
    <n v="2025"/>
    <s v="N/A"/>
    <s v="D (domestic)"/>
    <s v="added for 05/20/2025 on 05/22/2025"/>
  </r>
  <r>
    <s v="Watermelons"/>
    <x v="1"/>
    <s v="No"/>
    <s v="N/A"/>
    <s v="SEEDLESS"/>
    <x v="436"/>
    <s v="MEXICO CROSSINGS THROUGH NOGALES ARIZONA"/>
    <n v="8681464"/>
    <s v="Truck"/>
    <m/>
    <m/>
    <n v="2024"/>
    <s v="N/A"/>
    <s v="I (import)"/>
    <m/>
  </r>
  <r>
    <s v="Watermelons"/>
    <x v="9"/>
    <s v="No"/>
    <s v="24 inch bins"/>
    <s v="RED FLESH SEEDLESS TYPE"/>
    <x v="436"/>
    <s v="LOWER RIO GRANDE VALLEY TEXAS"/>
    <n v="2280000"/>
    <s v="Truck"/>
    <m/>
    <m/>
    <n v="2025"/>
    <s v="N/A"/>
    <s v="D (domestic)"/>
    <s v="added for 05/20/2025 on 05/22/2025"/>
  </r>
  <r>
    <s v="Watermelons"/>
    <x v="1"/>
    <s v="No"/>
    <s v="N/A"/>
    <s v="N/A"/>
    <x v="436"/>
    <s v="MEXICO CROSSINGS THROUGH OTAY MESA CALIFORNIA"/>
    <n v="30272"/>
    <s v="Truck"/>
    <m/>
    <m/>
    <n v="2024"/>
    <s v="N/A"/>
    <s v="I (import)"/>
    <m/>
  </r>
  <r>
    <s v="Watermelons"/>
    <x v="1"/>
    <s v="No"/>
    <s v="N/A"/>
    <s v="SEEDLESS"/>
    <x v="436"/>
    <s v="MEXICO CROSSINGS THROUGH OTAY MESA CALIFORNIA"/>
    <n v="310358"/>
    <s v="Truck"/>
    <m/>
    <m/>
    <n v="2024"/>
    <s v="N/A"/>
    <s v="I (import)"/>
    <m/>
  </r>
  <r>
    <s v="Watermelons"/>
    <x v="1"/>
    <s v="No"/>
    <s v="N/A"/>
    <s v="N/A"/>
    <x v="436"/>
    <s v="MEXICO CROSSINGS THROUGH EL PASO TEXAS"/>
    <n v="9240"/>
    <s v="Truck"/>
    <m/>
    <m/>
    <n v="2024"/>
    <s v="N/A"/>
    <s v="I (import)"/>
    <m/>
  </r>
  <r>
    <s v="Watermelons"/>
    <x v="1"/>
    <s v="No"/>
    <s v="N/A"/>
    <s v="N/A"/>
    <x v="436"/>
    <s v="MEXICO CROSSINGS THROUGH PHARR TEXAS"/>
    <n v="176312"/>
    <s v="Truck"/>
    <m/>
    <m/>
    <n v="2024"/>
    <s v="N/A"/>
    <s v="I (import)"/>
    <m/>
  </r>
  <r>
    <s v="Watermelons"/>
    <x v="1"/>
    <s v="No"/>
    <s v="N/A"/>
    <s v="RED FLESH SEEDLESS MINIATURE"/>
    <x v="436"/>
    <s v="MEXICO CROSSINGS THROUGH PHARR TEXAS"/>
    <n v="103424"/>
    <s v="Truck"/>
    <m/>
    <m/>
    <n v="2024"/>
    <s v="N/A"/>
    <s v="I (import)"/>
    <m/>
  </r>
  <r>
    <s v="Watermelons"/>
    <x v="1"/>
    <s v="No"/>
    <s v="N/A"/>
    <s v="SEEDLESS"/>
    <x v="436"/>
    <s v="MEXICO CROSSINGS THROUGH PHARR TEXAS"/>
    <n v="641520"/>
    <s v="Truck"/>
    <m/>
    <m/>
    <n v="2024"/>
    <s v="N/A"/>
    <s v="I (import)"/>
    <m/>
  </r>
  <r>
    <s v="Watermelons"/>
    <x v="1"/>
    <s v="No"/>
    <s v="N/A"/>
    <s v="SEEDLESS"/>
    <x v="436"/>
    <s v="MEXICO CROSSINGS THROUGH PROGRESO TEXAS"/>
    <n v="79200"/>
    <s v="Truck"/>
    <m/>
    <m/>
    <n v="2024"/>
    <s v="N/A"/>
    <s v="I (import)"/>
    <m/>
  </r>
  <r>
    <s v="Watermelons"/>
    <x v="1"/>
    <s v="No"/>
    <s v="N/A"/>
    <s v="N/A"/>
    <x v="436"/>
    <s v="MEXICO CROSSINGS THROUGH RIO GRANDE CITY TEXAS"/>
    <n v="566104"/>
    <s v="Truck"/>
    <m/>
    <m/>
    <n v="2024"/>
    <s v="N/A"/>
    <s v="I (import)"/>
    <m/>
  </r>
  <r>
    <s v="Watermelons"/>
    <x v="1"/>
    <s v="No"/>
    <s v="N/A"/>
    <s v="N/A"/>
    <x v="436"/>
    <s v="MEXICO CROSSINGS THROUGH ROMA TEXAS"/>
    <n v="142252"/>
    <s v="Truck"/>
    <m/>
    <m/>
    <n v="2024"/>
    <s v="N/A"/>
    <s v="I (import)"/>
    <m/>
  </r>
  <r>
    <s v="Watermelons"/>
    <x v="1"/>
    <s v="No"/>
    <s v="N/A"/>
    <s v="SEEDLESS"/>
    <x v="436"/>
    <s v="MEXICO CROSSINGS THROUGH ROMA TEXAS"/>
    <n v="47476"/>
    <s v="Truck"/>
    <m/>
    <m/>
    <n v="2024"/>
    <s v="N/A"/>
    <s v="I (import)"/>
    <m/>
  </r>
  <r>
    <s v="Watermelons"/>
    <x v="7"/>
    <s v="No"/>
    <s v="N/A"/>
    <s v="N/A"/>
    <x v="437"/>
    <s v="IMPORTS THROUGH PHILADELPHIA-CAMDEN PENNSYLVANIA-NEW JERSEY"/>
    <n v="1356505"/>
    <s v="Boat"/>
    <m/>
    <m/>
    <n v="2024"/>
    <s v="N/A"/>
    <s v="I (import)"/>
    <m/>
  </r>
  <r>
    <s v="Watermelons"/>
    <x v="0"/>
    <s v="No"/>
    <s v="N/A"/>
    <s v="N/A"/>
    <x v="437"/>
    <s v="IMPORTS THROUGH SAN JUAN PUERTO RICO"/>
    <n v="2158"/>
    <s v="Boat"/>
    <m/>
    <m/>
    <n v="2024"/>
    <s v="N/A"/>
    <s v="I (import)"/>
    <m/>
  </r>
  <r>
    <s v="Watermelons"/>
    <x v="3"/>
    <s v="No"/>
    <s v="N/A"/>
    <s v="SEEDLESS"/>
    <x v="437"/>
    <s v="IMPORTS THROUGH SOUTH FLORIDA/TAMPA"/>
    <n v="584382"/>
    <s v="Boat"/>
    <m/>
    <m/>
    <n v="2024"/>
    <s v="N/A"/>
    <s v="I (import)"/>
    <m/>
  </r>
  <r>
    <s v="Watermelons"/>
    <x v="1"/>
    <s v="No"/>
    <s v="N/A"/>
    <s v="N/A"/>
    <x v="437"/>
    <s v="MEXICO CROSSINGS THROUGH NOGALES ARIZONA"/>
    <n v="6742285"/>
    <s v="Truck"/>
    <m/>
    <m/>
    <n v="2024"/>
    <s v="N/A"/>
    <s v="I (import)"/>
    <m/>
  </r>
  <r>
    <s v="Watermelons"/>
    <x v="1"/>
    <s v="Yes"/>
    <s v="N/A"/>
    <s v="RED FLESH SEEDLESS MINIATURE"/>
    <x v="437"/>
    <s v="MEXICO CROSSINGS THROUGH NOGALES ARIZONA"/>
    <n v="159676"/>
    <s v="Truck"/>
    <m/>
    <m/>
    <n v="2024"/>
    <s v="N/A"/>
    <s v="I (import)"/>
    <m/>
  </r>
  <r>
    <s v="Watermelons"/>
    <x v="1"/>
    <s v="No"/>
    <s v="N/A"/>
    <s v="RED FLESH SEEDLESS MINIATURE"/>
    <x v="437"/>
    <s v="MEXICO CROSSINGS THROUGH NOGALES ARIZONA"/>
    <n v="1249411"/>
    <s v="Truck"/>
    <m/>
    <m/>
    <n v="2024"/>
    <s v="N/A"/>
    <s v="I (import)"/>
    <m/>
  </r>
  <r>
    <s v="Watermelons"/>
    <x v="1"/>
    <s v="Yes"/>
    <s v="N/A"/>
    <s v="SEEDLESS"/>
    <x v="437"/>
    <s v="MEXICO CROSSINGS THROUGH NOGALES ARIZONA"/>
    <n v="445939"/>
    <s v="Truck"/>
    <m/>
    <m/>
    <n v="2024"/>
    <s v="N/A"/>
    <s v="I (import)"/>
    <m/>
  </r>
  <r>
    <s v="Watermelons"/>
    <x v="1"/>
    <s v="No"/>
    <s v="N/A"/>
    <s v="SEEDLESS"/>
    <x v="437"/>
    <s v="MEXICO CROSSINGS THROUGH NOGALES ARIZONA"/>
    <n v="11514217"/>
    <s v="Truck"/>
    <m/>
    <m/>
    <n v="2024"/>
    <s v="N/A"/>
    <s v="I (import)"/>
    <m/>
  </r>
  <r>
    <s v="Watermelons"/>
    <x v="1"/>
    <s v="No"/>
    <s v="N/A"/>
    <s v="N/A"/>
    <x v="437"/>
    <s v="MEXICO CROSSINGS THROUGH OTAY MESA CALIFORNIA"/>
    <n v="80848"/>
    <s v="Truck"/>
    <m/>
    <m/>
    <n v="2024"/>
    <s v="N/A"/>
    <s v="I (import)"/>
    <m/>
  </r>
  <r>
    <s v="Watermelons"/>
    <x v="1"/>
    <s v="No"/>
    <s v="N/A"/>
    <s v="SEEDLESS"/>
    <x v="437"/>
    <s v="MEXICO CROSSINGS THROUGH OTAY MESA CALIFORNIA"/>
    <n v="228351"/>
    <s v="Truck"/>
    <m/>
    <m/>
    <n v="2024"/>
    <s v="N/A"/>
    <s v="I (import)"/>
    <m/>
  </r>
  <r>
    <s v="Watermelons"/>
    <x v="1"/>
    <s v="No"/>
    <s v="N/A"/>
    <s v="N/A"/>
    <x v="437"/>
    <s v="MEXICO CROSSINGS THROUGH EL PASO TEXAS"/>
    <n v="21450"/>
    <s v="Truck"/>
    <m/>
    <m/>
    <n v="2024"/>
    <s v="N/A"/>
    <s v="I (import)"/>
    <m/>
  </r>
  <r>
    <s v="Watermelons"/>
    <x v="1"/>
    <s v="No"/>
    <s v="N/A"/>
    <s v="N/A"/>
    <x v="437"/>
    <s v="MEXICO CROSSINGS THROUGH PHARR TEXAS"/>
    <n v="100531"/>
    <s v="Truck"/>
    <m/>
    <m/>
    <n v="2024"/>
    <s v="N/A"/>
    <s v="I (import)"/>
    <m/>
  </r>
  <r>
    <s v="Watermelons"/>
    <x v="1"/>
    <s v="No"/>
    <s v="N/A"/>
    <s v="SEEDLESS"/>
    <x v="437"/>
    <s v="MEXICO CROSSINGS THROUGH PHARR TEXAS"/>
    <n v="2086902"/>
    <s v="Truck"/>
    <m/>
    <m/>
    <n v="2024"/>
    <s v="N/A"/>
    <s v="I (import)"/>
    <m/>
  </r>
  <r>
    <s v="Watermelons"/>
    <x v="1"/>
    <s v="No"/>
    <s v="N/A"/>
    <s v="N/A"/>
    <x v="437"/>
    <s v="MEXICO CROSSINGS THROUGH PRESIDIO TEXAS"/>
    <n v="42900"/>
    <s v="Truck"/>
    <m/>
    <m/>
    <n v="2024"/>
    <s v="N/A"/>
    <s v="I (import)"/>
    <m/>
  </r>
  <r>
    <s v="Watermelons"/>
    <x v="1"/>
    <s v="No"/>
    <s v="N/A"/>
    <s v="N/A"/>
    <x v="437"/>
    <s v="MEXICO CROSSINGS THROUGH PROGRESO TEXAS"/>
    <n v="149446"/>
    <s v="Truck"/>
    <m/>
    <m/>
    <n v="2024"/>
    <s v="N/A"/>
    <s v="I (import)"/>
    <m/>
  </r>
  <r>
    <s v="Watermelons"/>
    <x v="1"/>
    <s v="No"/>
    <s v="N/A"/>
    <s v="SEEDLESS"/>
    <x v="437"/>
    <s v="MEXICO CROSSINGS THROUGH PROGRESO TEXAS"/>
    <n v="1398155"/>
    <s v="Truck"/>
    <m/>
    <m/>
    <n v="2024"/>
    <s v="N/A"/>
    <s v="I (import)"/>
    <m/>
  </r>
  <r>
    <s v="Watermelons"/>
    <x v="1"/>
    <s v="No"/>
    <s v="N/A"/>
    <s v="SEEDLESS"/>
    <x v="437"/>
    <s v="MEXICO CROSSINGS THROUGH RIO GRANDE CITY TEXAS"/>
    <n v="1426436"/>
    <s v="Truck"/>
    <m/>
    <m/>
    <n v="2024"/>
    <s v="N/A"/>
    <s v="I (import)"/>
    <m/>
  </r>
  <r>
    <s v="Watermelons"/>
    <x v="1"/>
    <s v="No"/>
    <s v="N/A"/>
    <s v="SEEDLESS"/>
    <x v="437"/>
    <s v="MEXICO CROSSINGS THROUGH SANTA TERESA NEW MEXICO"/>
    <n v="38016"/>
    <s v="Truck"/>
    <m/>
    <m/>
    <n v="2024"/>
    <s v="N/A"/>
    <s v="I (import)"/>
    <m/>
  </r>
  <r>
    <s v="Watermelons"/>
    <x v="8"/>
    <s v="No"/>
    <s v="24 inch bins"/>
    <s v="RED FLESH SEEDED TYPE"/>
    <x v="437"/>
    <s v="CENTRAL FLORIDA"/>
    <n v="1792000"/>
    <s v="Truck"/>
    <n v="4480"/>
    <m/>
    <n v="2025"/>
    <s v="N/A"/>
    <s v="D (domestic)"/>
    <m/>
  </r>
  <r>
    <s v="Watermelons"/>
    <x v="8"/>
    <s v="No"/>
    <s v="cartons"/>
    <s v="RED FLESH SEEDLESS MINIATURE"/>
    <x v="437"/>
    <s v="CENTRAL FLORIDA"/>
    <n v="115600"/>
    <s v="Truck"/>
    <n v="1360"/>
    <m/>
    <n v="2025"/>
    <s v="N/A"/>
    <s v="D (domestic)"/>
    <m/>
  </r>
  <r>
    <s v="Watermelons"/>
    <x v="8"/>
    <s v="No"/>
    <s v="24 inch bins"/>
    <s v="RED FLESH SEEDLESS TYPE"/>
    <x v="437"/>
    <s v="CENTRAL FLORIDA"/>
    <n v="17068800"/>
    <s v="Truck"/>
    <n v="42672"/>
    <m/>
    <n v="2025"/>
    <s v="N/A"/>
    <s v="D (domestic)"/>
    <m/>
  </r>
  <r>
    <s v="Watermelons"/>
    <x v="9"/>
    <s v="No"/>
    <s v="24 inch bins"/>
    <s v="RED FLESH SEEDED TYPE"/>
    <x v="437"/>
    <s v="LOWER RIO GRANDE VALLEY TEXAS"/>
    <n v="280000"/>
    <s v="Truck"/>
    <m/>
    <m/>
    <n v="2025"/>
    <s v="N/A"/>
    <s v="D (domestic)"/>
    <m/>
  </r>
  <r>
    <s v="Watermelons"/>
    <x v="9"/>
    <s v="No"/>
    <s v="24 inch bins"/>
    <s v="RED FLESH SEEDLESS TYPE"/>
    <x v="437"/>
    <s v="LOWER RIO GRANDE VALLEY TEXAS"/>
    <n v="3480000"/>
    <s v="Truck"/>
    <m/>
    <m/>
    <n v="2025"/>
    <s v="N/A"/>
    <s v="D (domestic)"/>
    <m/>
  </r>
  <r>
    <s v="Watermelons"/>
    <x v="7"/>
    <s v="No"/>
    <s v="N/A"/>
    <s v="SEEDLESS"/>
    <x v="438"/>
    <s v="IMPORTS THROUGH SOUTH FLORIDA/TAMPA"/>
    <n v="173448"/>
    <s v="Boat"/>
    <m/>
    <m/>
    <n v="2024"/>
    <s v="N/A"/>
    <s v="I (import)"/>
    <m/>
  </r>
  <r>
    <s v="Watermelons"/>
    <x v="3"/>
    <s v="No"/>
    <s v="N/A"/>
    <s v="SEEDLESS"/>
    <x v="438"/>
    <s v="IMPORTS THROUGH WILMINGTON DELAWARE"/>
    <n v="343200"/>
    <s v="Boat"/>
    <m/>
    <m/>
    <n v="2024"/>
    <s v="N/A"/>
    <s v="I (import)"/>
    <m/>
  </r>
  <r>
    <s v="Watermelons"/>
    <x v="1"/>
    <s v="No"/>
    <s v="N/A"/>
    <s v="N/A"/>
    <x v="438"/>
    <s v="MEXICO CROSSINGS THROUGH NOGALES ARIZONA"/>
    <n v="4703814"/>
    <s v="Truck"/>
    <m/>
    <m/>
    <n v="2024"/>
    <s v="N/A"/>
    <s v="I (import)"/>
    <m/>
  </r>
  <r>
    <s v="Watermelons"/>
    <x v="1"/>
    <s v="Yes"/>
    <s v="N/A"/>
    <s v="RED FLESH SEEDLESS MINIATURE"/>
    <x v="438"/>
    <s v="MEXICO CROSSINGS THROUGH NOGALES ARIZONA"/>
    <n v="69388"/>
    <s v="Truck"/>
    <m/>
    <m/>
    <n v="2024"/>
    <s v="N/A"/>
    <s v="I (import)"/>
    <m/>
  </r>
  <r>
    <s v="Watermelons"/>
    <x v="1"/>
    <s v="No"/>
    <s v="N/A"/>
    <s v="RED FLESH SEEDLESS MINIATURE"/>
    <x v="438"/>
    <s v="MEXICO CROSSINGS THROUGH NOGALES ARIZONA"/>
    <n v="1091323"/>
    <s v="Truck"/>
    <m/>
    <m/>
    <n v="2024"/>
    <s v="N/A"/>
    <s v="I (import)"/>
    <m/>
  </r>
  <r>
    <s v="Watermelons"/>
    <x v="1"/>
    <s v="Yes"/>
    <s v="N/A"/>
    <s v="SEEDLESS"/>
    <x v="438"/>
    <s v="MEXICO CROSSINGS THROUGH NOGALES ARIZONA"/>
    <n v="442356"/>
    <s v="Truck"/>
    <m/>
    <m/>
    <n v="2024"/>
    <s v="N/A"/>
    <s v="I (import)"/>
    <m/>
  </r>
  <r>
    <s v="Watermelons"/>
    <x v="1"/>
    <s v="No"/>
    <s v="N/A"/>
    <s v="SEEDLESS"/>
    <x v="438"/>
    <s v="MEXICO CROSSINGS THROUGH NOGALES ARIZONA"/>
    <n v="7753984"/>
    <s v="Truck"/>
    <m/>
    <m/>
    <n v="2024"/>
    <s v="N/A"/>
    <s v="I (import)"/>
    <m/>
  </r>
  <r>
    <s v="Watermelons"/>
    <x v="1"/>
    <s v="No"/>
    <s v="N/A"/>
    <s v="N/A"/>
    <x v="438"/>
    <s v="MEXICO CROSSINGS THROUGH OTAY MESA CALIFORNIA"/>
    <n v="169653"/>
    <s v="Truck"/>
    <m/>
    <m/>
    <n v="2024"/>
    <s v="N/A"/>
    <s v="I (import)"/>
    <m/>
  </r>
  <r>
    <s v="Watermelons"/>
    <x v="1"/>
    <s v="No"/>
    <s v="N/A"/>
    <s v="SEEDLESS"/>
    <x v="438"/>
    <s v="MEXICO CROSSINGS THROUGH OTAY MESA CALIFORNIA"/>
    <n v="272624"/>
    <s v="Truck"/>
    <m/>
    <m/>
    <n v="2024"/>
    <s v="N/A"/>
    <s v="I (import)"/>
    <m/>
  </r>
  <r>
    <s v="Watermelons"/>
    <x v="1"/>
    <s v="No"/>
    <s v="N/A"/>
    <s v="N/A"/>
    <x v="438"/>
    <s v="MEXICO CROSSINGS THROUGH PHARR TEXAS"/>
    <n v="77955"/>
    <s v="Truck"/>
    <m/>
    <m/>
    <n v="2024"/>
    <s v="N/A"/>
    <s v="I (import)"/>
    <m/>
  </r>
  <r>
    <s v="Watermelons"/>
    <x v="1"/>
    <s v="No"/>
    <s v="N/A"/>
    <s v="RED FLESH SEEDLESS MINIATURE"/>
    <x v="438"/>
    <s v="MEXICO CROSSINGS THROUGH PHARR TEXAS"/>
    <n v="67676"/>
    <s v="Truck"/>
    <m/>
    <m/>
    <n v="2024"/>
    <s v="N/A"/>
    <s v="I (import)"/>
    <m/>
  </r>
  <r>
    <s v="Watermelons"/>
    <x v="1"/>
    <s v="No"/>
    <s v="N/A"/>
    <s v="SEEDLESS"/>
    <x v="438"/>
    <s v="MEXICO CROSSINGS THROUGH PHARR TEXAS"/>
    <n v="185053"/>
    <s v="Truck"/>
    <m/>
    <m/>
    <n v="2024"/>
    <s v="N/A"/>
    <s v="I (import)"/>
    <m/>
  </r>
  <r>
    <s v="Watermelons"/>
    <x v="1"/>
    <s v="No"/>
    <s v="N/A"/>
    <s v="N/A"/>
    <x v="438"/>
    <s v="MEXICO CROSSINGS THROUGH PROGRESO TEXAS"/>
    <n v="123926"/>
    <s v="Truck"/>
    <m/>
    <m/>
    <n v="2024"/>
    <s v="N/A"/>
    <s v="I (import)"/>
    <m/>
  </r>
  <r>
    <s v="Watermelons"/>
    <x v="8"/>
    <s v="No"/>
    <s v="24 inch bins"/>
    <s v="RED FLESH SEEDLESS TYPE"/>
    <x v="438"/>
    <s v="CENTRAL FLORIDA"/>
    <n v="16060800"/>
    <s v="Truck"/>
    <n v="40152"/>
    <m/>
    <n v="2025"/>
    <s v="N/A"/>
    <s v="D (domestic)"/>
    <m/>
  </r>
  <r>
    <s v="Watermelons"/>
    <x v="8"/>
    <s v="No"/>
    <s v="24 inch bins"/>
    <s v="RED FLESH SEEDED TYPE"/>
    <x v="438"/>
    <s v="CENTRAL FLORIDA"/>
    <n v="1321600"/>
    <s v="Truck"/>
    <n v="3304"/>
    <m/>
    <n v="2025"/>
    <s v="N/A"/>
    <s v="D (domestic)"/>
    <m/>
  </r>
  <r>
    <s v="Watermelons"/>
    <x v="8"/>
    <s v="No"/>
    <s v="cartons"/>
    <s v="RED FLESH SEEDLESS MINIATURE"/>
    <x v="438"/>
    <s v="CENTRAL FLORIDA"/>
    <n v="93925"/>
    <s v="Truck"/>
    <n v="1105"/>
    <m/>
    <n v="2025"/>
    <s v="N/A"/>
    <s v="D (domestic)"/>
    <m/>
  </r>
  <r>
    <s v="Watermelons"/>
    <x v="9"/>
    <s v="No"/>
    <s v="24 inch bins"/>
    <s v="RED FLESH SEEDED TYPE"/>
    <x v="438"/>
    <s v="LOWER RIO GRANDE VALLEY TEXAS"/>
    <n v="400000"/>
    <s v="Truck"/>
    <m/>
    <m/>
    <n v="2025"/>
    <s v="N/A"/>
    <s v="D (domestic)"/>
    <m/>
  </r>
  <r>
    <s v="Watermelons"/>
    <x v="9"/>
    <s v="No"/>
    <s v="24 inch bins"/>
    <s v="RED FLESH SEEDLESS TYPE"/>
    <x v="438"/>
    <s v="LOWER RIO GRANDE VALLEY TEXAS"/>
    <n v="3640000"/>
    <s v="Truck"/>
    <m/>
    <m/>
    <n v="2025"/>
    <s v="N/A"/>
    <s v="D (domestic)"/>
    <m/>
  </r>
  <r>
    <s v="Watermelons"/>
    <x v="9"/>
    <s v="No"/>
    <s v="24 inch bins"/>
    <s v="RED FLESH SEEDED TYPE"/>
    <x v="439"/>
    <s v="LOWER RIO GRANDE VALLEY TEXAS"/>
    <n v="440000"/>
    <s v="Truck"/>
    <m/>
    <m/>
    <n v="2025"/>
    <s v="N/A"/>
    <s v="D (domestic)"/>
    <m/>
  </r>
  <r>
    <s v="Watermelons"/>
    <x v="7"/>
    <s v="No"/>
    <s v="N/A"/>
    <s v="SEEDLESS"/>
    <x v="439"/>
    <s v="IMPORTS THROUGH FREEPORT TEXAS"/>
    <n v="687357"/>
    <s v="Boat"/>
    <m/>
    <m/>
    <n v="2024"/>
    <s v="N/A"/>
    <s v="I (import)"/>
    <m/>
  </r>
  <r>
    <s v="Watermelons"/>
    <x v="9"/>
    <s v="No"/>
    <s v="24 inch bins"/>
    <s v="RED FLESH SEEDLESS TYPE"/>
    <x v="439"/>
    <s v="LOWER RIO GRANDE VALLEY TEXAS"/>
    <n v="2720000"/>
    <s v="Truck"/>
    <m/>
    <m/>
    <n v="2025"/>
    <s v="N/A"/>
    <s v="D (domestic)"/>
    <m/>
  </r>
  <r>
    <s v="Watermelons"/>
    <x v="7"/>
    <s v="No"/>
    <s v="N/A"/>
    <s v="SEEDLESS"/>
    <x v="439"/>
    <s v="IMPORTS THROUGH LOS ANGELES-LONG BEACH CALIFORNIA"/>
    <n v="130086"/>
    <s v="Boat"/>
    <m/>
    <m/>
    <n v="2024"/>
    <s v="N/A"/>
    <s v="I (import)"/>
    <m/>
  </r>
  <r>
    <s v="Watermelons"/>
    <x v="0"/>
    <s v="No"/>
    <s v="N/A"/>
    <s v="N/A"/>
    <x v="439"/>
    <s v="IMPORTS THROUGH SAN JUAN PUERTO RICO"/>
    <n v="1219"/>
    <s v="Boat"/>
    <m/>
    <m/>
    <n v="2024"/>
    <s v="N/A"/>
    <s v="I (import)"/>
    <m/>
  </r>
  <r>
    <s v="Watermelons"/>
    <x v="3"/>
    <s v="No"/>
    <s v="N/A"/>
    <s v="SEEDLESS"/>
    <x v="439"/>
    <s v="IMPORTS THROUGH SOUTH FLORIDA/TAMPA"/>
    <n v="38610"/>
    <s v="Boat"/>
    <m/>
    <m/>
    <n v="2024"/>
    <s v="N/A"/>
    <s v="I (import)"/>
    <m/>
  </r>
  <r>
    <s v="Watermelons"/>
    <x v="1"/>
    <s v="No"/>
    <s v="N/A"/>
    <s v="N/A"/>
    <x v="439"/>
    <s v="MEXICO CROSSINGS THROUGH NOGALES ARIZONA"/>
    <n v="5097629"/>
    <s v="Truck"/>
    <m/>
    <m/>
    <n v="2024"/>
    <s v="N/A"/>
    <s v="I (import)"/>
    <m/>
  </r>
  <r>
    <s v="Watermelons"/>
    <x v="1"/>
    <s v="Yes"/>
    <s v="N/A"/>
    <s v="RED FLESH SEEDLESS MINIATURE"/>
    <x v="439"/>
    <s v="MEXICO CROSSINGS THROUGH NOGALES ARIZONA"/>
    <n v="250479"/>
    <s v="Truck"/>
    <m/>
    <m/>
    <n v="2024"/>
    <s v="N/A"/>
    <s v="I (import)"/>
    <m/>
  </r>
  <r>
    <s v="Watermelons"/>
    <x v="1"/>
    <s v="No"/>
    <s v="N/A"/>
    <s v="RED FLESH SEEDLESS MINIATURE"/>
    <x v="439"/>
    <s v="MEXICO CROSSINGS THROUGH NOGALES ARIZONA"/>
    <n v="1113884"/>
    <s v="Truck"/>
    <m/>
    <m/>
    <n v="2024"/>
    <s v="N/A"/>
    <s v="I (import)"/>
    <m/>
  </r>
  <r>
    <s v="Watermelons"/>
    <x v="1"/>
    <s v="Yes"/>
    <s v="N/A"/>
    <s v="SEEDLESS"/>
    <x v="439"/>
    <s v="MEXICO CROSSINGS THROUGH NOGALES ARIZONA"/>
    <n v="135309"/>
    <s v="Truck"/>
    <m/>
    <m/>
    <n v="2024"/>
    <s v="N/A"/>
    <s v="I (import)"/>
    <m/>
  </r>
  <r>
    <s v="Watermelons"/>
    <x v="1"/>
    <s v="No"/>
    <s v="N/A"/>
    <s v="SEEDLESS"/>
    <x v="439"/>
    <s v="MEXICO CROSSINGS THROUGH NOGALES ARIZONA"/>
    <n v="7892863"/>
    <s v="Truck"/>
    <m/>
    <m/>
    <n v="2024"/>
    <s v="N/A"/>
    <s v="I (import)"/>
    <m/>
  </r>
  <r>
    <s v="Watermelons"/>
    <x v="1"/>
    <s v="No"/>
    <s v="N/A"/>
    <s v="N/A"/>
    <x v="439"/>
    <s v="MEXICO CROSSINGS THROUGH OTAY MESA CALIFORNIA"/>
    <n v="28585"/>
    <s v="Truck"/>
    <m/>
    <m/>
    <n v="2024"/>
    <s v="N/A"/>
    <s v="I (import)"/>
    <m/>
  </r>
  <r>
    <s v="Watermelons"/>
    <x v="1"/>
    <s v="No"/>
    <s v="N/A"/>
    <s v="SEEDLESS"/>
    <x v="439"/>
    <s v="MEXICO CROSSINGS THROUGH OTAY MESA CALIFORNIA"/>
    <n v="542969"/>
    <s v="Truck"/>
    <m/>
    <m/>
    <n v="2024"/>
    <s v="N/A"/>
    <s v="I (import)"/>
    <m/>
  </r>
  <r>
    <s v="Watermelons"/>
    <x v="1"/>
    <s v="Yes"/>
    <s v="N/A"/>
    <s v="RED FLESH SEEDLESS MINIATURE"/>
    <x v="439"/>
    <s v="MEXICO CROSSINGS THROUGH SAN LUIS ARIZONA"/>
    <n v="183040"/>
    <s v="Truck"/>
    <m/>
    <m/>
    <n v="2024"/>
    <s v="N/A"/>
    <s v="I (import)"/>
    <m/>
  </r>
  <r>
    <s v="Watermelons"/>
    <x v="1"/>
    <s v="No"/>
    <s v="N/A"/>
    <s v="N/A"/>
    <x v="439"/>
    <s v="MEXICO CROSSINGS THROUGH CALEXICO CALIFORNIA"/>
    <n v="40040"/>
    <s v="Truck"/>
    <m/>
    <m/>
    <n v="2024"/>
    <s v="N/A"/>
    <s v="I (import)"/>
    <m/>
  </r>
  <r>
    <s v="Watermelons"/>
    <x v="1"/>
    <s v="No"/>
    <s v="N/A"/>
    <s v="N/A"/>
    <x v="439"/>
    <s v="MEXICO CROSSINGS THROUGH PHARR TEXAS"/>
    <n v="192742"/>
    <s v="Truck"/>
    <m/>
    <m/>
    <n v="2024"/>
    <s v="N/A"/>
    <s v="I (import)"/>
    <m/>
  </r>
  <r>
    <s v="Watermelons"/>
    <x v="1"/>
    <s v="No"/>
    <s v="N/A"/>
    <s v="SEEDLESS"/>
    <x v="439"/>
    <s v="MEXICO CROSSINGS THROUGH PHARR TEXAS"/>
    <n v="95678"/>
    <s v="Truck"/>
    <m/>
    <m/>
    <n v="2024"/>
    <s v="N/A"/>
    <s v="I (import)"/>
    <m/>
  </r>
  <r>
    <s v="Watermelons"/>
    <x v="8"/>
    <s v="No"/>
    <s v="24 inch bins"/>
    <s v="RED FLESH SEEDED TYPE"/>
    <x v="439"/>
    <s v="FLORIDA"/>
    <n v="828800"/>
    <s v="Truck"/>
    <n v="2072"/>
    <m/>
    <n v="2025"/>
    <s v="N/A"/>
    <s v="D (domestic)"/>
    <m/>
  </r>
  <r>
    <s v="Watermelons"/>
    <x v="8"/>
    <s v="No"/>
    <s v="24 inch bins"/>
    <s v="RED FLESH SEEDLESS TYPE"/>
    <x v="439"/>
    <s v="FLORIDA"/>
    <n v="13081600"/>
    <s v="Truck"/>
    <n v="32704"/>
    <m/>
    <n v="2025"/>
    <s v="N/A"/>
    <s v="D (domestic)"/>
    <m/>
  </r>
  <r>
    <s v="Watermelons"/>
    <x v="8"/>
    <s v="No"/>
    <s v="cartons"/>
    <s v="RED FLESH SEEDLESS MINIATURE"/>
    <x v="439"/>
    <s v="FLORIDA"/>
    <n v="115600"/>
    <s v="Truck"/>
    <n v="1360"/>
    <m/>
    <n v="2025"/>
    <s v="N/A"/>
    <s v="D (domestic)"/>
    <m/>
  </r>
  <r>
    <s v="Watermelons"/>
    <x v="9"/>
    <s v="No"/>
    <s v="24 inch bins"/>
    <s v="RED FLESH SEEDED TYPE"/>
    <x v="440"/>
    <s v="LOWER RIO GRANDE VALLEY TEXAS"/>
    <n v="280000"/>
    <s v="Truck"/>
    <m/>
    <m/>
    <n v="2025"/>
    <s v="N/A"/>
    <s v="D (domestic)"/>
    <m/>
  </r>
  <r>
    <s v="Watermelons"/>
    <x v="9"/>
    <s v="No"/>
    <s v="24 inch bins"/>
    <s v="RED FLESH SEEDLESS TYPE"/>
    <x v="440"/>
    <s v="LOWER RIO GRANDE VALLEY TEXAS"/>
    <n v="2840000"/>
    <s v="Truck"/>
    <m/>
    <m/>
    <n v="2025"/>
    <s v="N/A"/>
    <s v="D (domestic)"/>
    <m/>
  </r>
  <r>
    <s v="Watermelons"/>
    <x v="8"/>
    <s v="No"/>
    <s v="24 inch bins"/>
    <s v="RED FLESH SEEDED TYPE"/>
    <x v="440"/>
    <s v="FLORIDA"/>
    <n v="627200"/>
    <s v="Truck"/>
    <n v="1568"/>
    <m/>
    <n v="2025"/>
    <s v="N/A"/>
    <s v="D (domestic)"/>
    <m/>
  </r>
  <r>
    <s v="Watermelons"/>
    <x v="8"/>
    <s v="No"/>
    <s v="24 inch bins"/>
    <s v="RED FLESH SEEDLESS TYPE"/>
    <x v="440"/>
    <s v="FLORIDA"/>
    <n v="11804800"/>
    <s v="Truck"/>
    <n v="29512"/>
    <m/>
    <n v="2025"/>
    <s v="N/A"/>
    <s v="D (domestic)"/>
    <m/>
  </r>
  <r>
    <s v="Watermelons"/>
    <x v="8"/>
    <s v="No"/>
    <s v="cartons"/>
    <s v="RED FLESH SEEDLESS MINIATURE"/>
    <x v="440"/>
    <s v="FLORIDA"/>
    <n v="122825"/>
    <s v="Truck"/>
    <n v="1445"/>
    <m/>
    <n v="2025"/>
    <s v="N/A"/>
    <s v="D (domestic)"/>
    <m/>
  </r>
  <r>
    <s v="Watermelons"/>
    <x v="9"/>
    <s v="No"/>
    <s v="24 inch bins"/>
    <s v="RED FLESH SEEDLESS TYPE"/>
    <x v="440"/>
    <s v="LOWER RIO GRANDE VALLEY TEXAS"/>
    <n v="5542400"/>
    <s v="Truck"/>
    <m/>
    <m/>
    <n v="2025"/>
    <s v="N/A"/>
    <s v="D (domestic)"/>
    <s v="week ending amount"/>
  </r>
  <r>
    <s v="Watermelons"/>
    <x v="9"/>
    <s v="No"/>
    <s v="24 inch bins"/>
    <s v="RED FLESH SEEDED TYPE"/>
    <x v="440"/>
    <s v="LOWER RIO GRANDE VALLEY TEXAS"/>
    <n v="524800"/>
    <s v="Truck"/>
    <m/>
    <m/>
    <n v="2025"/>
    <s v="N/A"/>
    <s v="D (domestic)"/>
    <s v="week ending amount"/>
  </r>
  <r>
    <s v="Watermelons"/>
    <x v="8"/>
    <s v="No"/>
    <s v="24 inch bins"/>
    <s v="RED FLESH SEEDLESS TYPE"/>
    <x v="440"/>
    <s v="FLORIDA"/>
    <n v="7963648"/>
    <s v="Truck"/>
    <m/>
    <m/>
    <n v="2025"/>
    <s v="N/A"/>
    <s v="D (domestic)"/>
    <s v="week ending amount"/>
  </r>
  <r>
    <s v="Watermelons"/>
    <x v="8"/>
    <s v="No"/>
    <s v="24 inch bins"/>
    <s v="RED FLESH SEEDED TYPE"/>
    <x v="440"/>
    <s v="FLORIDA"/>
    <n v="465920"/>
    <s v="Truck"/>
    <m/>
    <m/>
    <n v="2025"/>
    <s v="N/A"/>
    <s v="D (domestic)"/>
    <s v="week ending amount"/>
  </r>
  <r>
    <s v="Watermelons"/>
    <x v="8"/>
    <s v="No"/>
    <s v="24 inch bins"/>
    <s v="RED FLESH SEEDED TYPE"/>
    <x v="440"/>
    <s v="CENTRAL FLORIDA"/>
    <n v="2136064"/>
    <s v="Truck"/>
    <m/>
    <m/>
    <n v="2025"/>
    <s v="N/A"/>
    <s v="D (domestic)"/>
    <s v="week ending amount"/>
  </r>
  <r>
    <s v="Watermelons"/>
    <x v="8"/>
    <s v="No"/>
    <s v="24 inch bins"/>
    <s v="RED FLESH SEEDLESS TYPE"/>
    <x v="440"/>
    <s v="CENTRAL FLORIDA"/>
    <n v="23733248"/>
    <s v="Truck"/>
    <m/>
    <m/>
    <n v="2025"/>
    <s v="N/A"/>
    <s v="D (domestic)"/>
    <s v="week ending amount"/>
  </r>
  <r>
    <s v="Watermelons"/>
    <x v="9"/>
    <s v="No"/>
    <s v="24 inch bins"/>
    <s v="RED FLESH SEEDED TYPE"/>
    <x v="441"/>
    <s v="LOWER RIO GRANDE VALLEY TEXAS"/>
    <n v="200000"/>
    <s v="Truck"/>
    <m/>
    <m/>
    <n v="2025"/>
    <s v="N/A"/>
    <s v="D (domestic)"/>
    <m/>
  </r>
  <r>
    <s v="Watermelons"/>
    <x v="9"/>
    <s v="No"/>
    <s v="24 inch bins"/>
    <s v="RED FLESH SEEDLESS TYPE"/>
    <x v="441"/>
    <s v="LOWER RIO GRANDE VALLEY TEXAS"/>
    <n v="2360000"/>
    <s v="Truck"/>
    <m/>
    <m/>
    <n v="2025"/>
    <s v="N/A"/>
    <s v="D (domestic)"/>
    <m/>
  </r>
  <r>
    <s v="Watermelons"/>
    <x v="1"/>
    <s v="No"/>
    <s v="N/A"/>
    <s v="N/A"/>
    <x v="441"/>
    <s v="MEXICO CROSSINGS THROUGH PROGRESO TEXAS"/>
    <n v="40700"/>
    <s v="Truck"/>
    <m/>
    <m/>
    <n v="2024"/>
    <s v="N/A"/>
    <s v="I (import)"/>
    <m/>
  </r>
  <r>
    <s v="Watermelons"/>
    <x v="8"/>
    <s v="No"/>
    <s v="24 inch bins"/>
    <s v="RED FLESH SEEDED TYPE"/>
    <x v="441"/>
    <s v="FLORIDA"/>
    <n v="515200"/>
    <s v="Truck"/>
    <n v="1288"/>
    <m/>
    <n v="2025"/>
    <s v="N/A"/>
    <s v="D (domestic)"/>
    <m/>
  </r>
  <r>
    <s v="Watermelons"/>
    <x v="8"/>
    <s v="No"/>
    <s v="24 inch bins"/>
    <s v="RED FLESH SEEDLESS TYPE"/>
    <x v="441"/>
    <s v="FLORIDA"/>
    <n v="8041600"/>
    <s v="Truck"/>
    <n v="20104"/>
    <m/>
    <n v="2025"/>
    <s v="N/A"/>
    <s v="D (domestic)"/>
    <m/>
  </r>
  <r>
    <s v="Watermelons"/>
    <x v="8"/>
    <s v="No"/>
    <s v="cartons"/>
    <s v="RED FLESH SEEDLESS MINIATURE"/>
    <x v="441"/>
    <s v="FLORIDA"/>
    <n v="115600"/>
    <s v="Truck"/>
    <n v="1360"/>
    <m/>
    <n v="2025"/>
    <s v="N/A"/>
    <s v="D (domestic)"/>
    <m/>
  </r>
  <r>
    <s v="Watermelons"/>
    <x v="11"/>
    <s v="No"/>
    <s v="24 inch bins"/>
    <s v="RED FLESH SEEDLESS TYPE"/>
    <x v="441"/>
    <s v="SOUTH CAROLINA"/>
    <n v="34000"/>
    <s v="Truck"/>
    <n v="85"/>
    <m/>
    <n v="2025"/>
    <s v="N/A"/>
    <s v="D (domestic)"/>
    <s v="added for 05/25/2025 on 06/02/2025"/>
  </r>
  <r>
    <s v="Watermelons"/>
    <x v="9"/>
    <s v="No"/>
    <s v="24 inch bins"/>
    <s v="RED FLESH SEEDED TYPE"/>
    <x v="442"/>
    <s v="LOWER RIO GRANDE VALLEY TEXAS"/>
    <n v="1160000"/>
    <s v="Truck"/>
    <m/>
    <m/>
    <n v="2025"/>
    <s v="N/A"/>
    <s v="D (domestic)"/>
    <m/>
  </r>
  <r>
    <s v="Watermelons"/>
    <x v="9"/>
    <s v="No"/>
    <s v="24 inch bins"/>
    <s v="RED FLESH SEEDLESS TYPE"/>
    <x v="442"/>
    <s v="LOWER RIO GRANDE VALLEY TEXAS"/>
    <n v="1760000"/>
    <s v="Truck"/>
    <m/>
    <m/>
    <n v="2025"/>
    <s v="N/A"/>
    <s v="D (domestic)"/>
    <m/>
  </r>
  <r>
    <s v="Watermelons"/>
    <x v="8"/>
    <s v="No"/>
    <s v="24 inch bins"/>
    <s v="RED FLESH SEEDED TYPE"/>
    <x v="442"/>
    <s v="FLORIDA"/>
    <n v="560000"/>
    <s v="Truck"/>
    <n v="1400"/>
    <m/>
    <n v="2025"/>
    <s v="N/A"/>
    <s v="D (domestic)"/>
    <m/>
  </r>
  <r>
    <s v="Watermelons"/>
    <x v="8"/>
    <s v="No"/>
    <s v="24 inch bins"/>
    <s v="RED FLESH SEEDLESS MINIATURE"/>
    <x v="442"/>
    <s v="FLORIDA"/>
    <n v="374000"/>
    <s v="Truck"/>
    <n v="935"/>
    <m/>
    <n v="2025"/>
    <s v="N/A"/>
    <s v="D (domestic)"/>
    <m/>
  </r>
  <r>
    <s v="Watermelons"/>
    <x v="8"/>
    <s v="No"/>
    <s v="24 inch bins"/>
    <s v="RED FLESH SEEDLESS TYPE"/>
    <x v="442"/>
    <s v="FLORIDA"/>
    <n v="8265600"/>
    <s v="Truck"/>
    <n v="20664"/>
    <m/>
    <n v="2025"/>
    <s v="N/A"/>
    <s v="D (domestic)"/>
    <m/>
  </r>
  <r>
    <s v="Watermelons"/>
    <x v="11"/>
    <s v="No"/>
    <s v="24 inch bins"/>
    <s v="RED FLESH SEEDLESS TYPE"/>
    <x v="442"/>
    <s v="SOUTH CAROLINA"/>
    <n v="204000"/>
    <s v="Truck"/>
    <n v="510"/>
    <m/>
    <n v="2025"/>
    <s v="N/A"/>
    <s v="D (domestic)"/>
    <s v="added for 05/26/2025 on 06/02/2025"/>
  </r>
  <r>
    <s v="Watermelons"/>
    <x v="0"/>
    <s v="No"/>
    <s v="N/A"/>
    <s v="N/A"/>
    <x v="443"/>
    <s v="IMPORTS THROUGH SAN JUAN PUERTO RICO"/>
    <n v="3203"/>
    <s v="Boat"/>
    <m/>
    <m/>
    <n v="2024"/>
    <s v="N/A"/>
    <s v="I (import)"/>
    <m/>
  </r>
  <r>
    <s v="Watermelons"/>
    <x v="1"/>
    <s v="No"/>
    <s v="N/A"/>
    <s v="N/A"/>
    <x v="443"/>
    <s v="MEXICO CROSSINGS THROUGH NOGALES ARIZONA"/>
    <n v="8629755"/>
    <s v="Truck"/>
    <m/>
    <m/>
    <n v="2024"/>
    <s v="N/A"/>
    <s v="I (import)"/>
    <m/>
  </r>
  <r>
    <s v="Watermelons"/>
    <x v="1"/>
    <s v="Yes"/>
    <s v="N/A"/>
    <s v="RED FLESH SEEDLESS MINIATURE"/>
    <x v="443"/>
    <s v="MEXICO CROSSINGS THROUGH NOGALES ARIZONA"/>
    <n v="358813"/>
    <s v="Truck"/>
    <m/>
    <m/>
    <n v="2024"/>
    <s v="N/A"/>
    <s v="I (import)"/>
    <m/>
  </r>
  <r>
    <s v="Watermelons"/>
    <x v="1"/>
    <s v="No"/>
    <s v="N/A"/>
    <s v="RED FLESH SEEDLESS MINIATURE"/>
    <x v="443"/>
    <s v="MEXICO CROSSINGS THROUGH NOGALES ARIZONA"/>
    <n v="1840982"/>
    <s v="Truck"/>
    <m/>
    <m/>
    <n v="2024"/>
    <s v="N/A"/>
    <s v="I (import)"/>
    <m/>
  </r>
  <r>
    <s v="Watermelons"/>
    <x v="1"/>
    <s v="Yes"/>
    <s v="N/A"/>
    <s v="SEEDLESS"/>
    <x v="443"/>
    <s v="MEXICO CROSSINGS THROUGH NOGALES ARIZONA"/>
    <n v="341983"/>
    <s v="Truck"/>
    <m/>
    <m/>
    <n v="2024"/>
    <s v="N/A"/>
    <s v="I (import)"/>
    <m/>
  </r>
  <r>
    <s v="Watermelons"/>
    <x v="1"/>
    <s v="No"/>
    <s v="N/A"/>
    <s v="SEEDLESS"/>
    <x v="443"/>
    <s v="MEXICO CROSSINGS THROUGH NOGALES ARIZONA"/>
    <n v="12805445"/>
    <s v="Truck"/>
    <m/>
    <m/>
    <n v="2024"/>
    <s v="N/A"/>
    <s v="I (import)"/>
    <m/>
  </r>
  <r>
    <s v="Watermelons"/>
    <x v="1"/>
    <s v="No"/>
    <s v="N/A"/>
    <s v="N/A"/>
    <x v="443"/>
    <s v="MEXICO CROSSINGS THROUGH OTAY MESA CALIFORNIA"/>
    <n v="3590"/>
    <s v="Truck"/>
    <m/>
    <m/>
    <n v="2024"/>
    <s v="N/A"/>
    <s v="I (import)"/>
    <m/>
  </r>
  <r>
    <s v="Watermelons"/>
    <x v="1"/>
    <s v="No"/>
    <s v="N/A"/>
    <s v="SEEDLESS"/>
    <x v="443"/>
    <s v="MEXICO CROSSINGS THROUGH OTAY MESA CALIFORNIA"/>
    <n v="560560"/>
    <s v="Truck"/>
    <m/>
    <m/>
    <n v="2024"/>
    <s v="N/A"/>
    <s v="I (import)"/>
    <m/>
  </r>
  <r>
    <s v="Watermelons"/>
    <x v="1"/>
    <s v="Yes"/>
    <s v="N/A"/>
    <s v="RED FLESH SEEDLESS MINIATURE"/>
    <x v="443"/>
    <s v="MEXICO CROSSINGS THROUGH SAN LUIS ARIZONA"/>
    <n v="130944"/>
    <s v="Truck"/>
    <m/>
    <m/>
    <n v="2024"/>
    <s v="N/A"/>
    <s v="I (import)"/>
    <m/>
  </r>
  <r>
    <s v="Watermelons"/>
    <x v="1"/>
    <s v="No"/>
    <s v="N/A"/>
    <s v="N/A"/>
    <x v="443"/>
    <s v="MEXICO CROSSINGS THROUGH CALEXICO CALIFORNIA"/>
    <n v="80080"/>
    <s v="Truck"/>
    <m/>
    <m/>
    <n v="2024"/>
    <s v="N/A"/>
    <s v="I (import)"/>
    <m/>
  </r>
  <r>
    <s v="Watermelons"/>
    <x v="1"/>
    <s v="No"/>
    <s v="N/A"/>
    <s v="SEEDLESS"/>
    <x v="443"/>
    <s v="MEXICO CROSSINGS THROUGH CALEXICO CALIFORNIA"/>
    <n v="192500"/>
    <s v="Truck"/>
    <m/>
    <m/>
    <n v="2024"/>
    <s v="N/A"/>
    <s v="I (import)"/>
    <m/>
  </r>
  <r>
    <s v="Watermelons"/>
    <x v="1"/>
    <s v="No"/>
    <s v="N/A"/>
    <s v="N/A"/>
    <x v="443"/>
    <s v="MEXICO CROSSINGS THROUGH PHARR TEXAS"/>
    <n v="84128"/>
    <s v="Truck"/>
    <m/>
    <m/>
    <n v="2024"/>
    <s v="N/A"/>
    <s v="I (import)"/>
    <m/>
  </r>
  <r>
    <s v="Watermelons"/>
    <x v="1"/>
    <s v="No"/>
    <s v="N/A"/>
    <s v="SEEDLESS"/>
    <x v="443"/>
    <s v="MEXICO CROSSINGS THROUGH PHARR TEXAS"/>
    <n v="1679040"/>
    <s v="Truck"/>
    <m/>
    <m/>
    <n v="2024"/>
    <s v="N/A"/>
    <s v="I (import)"/>
    <m/>
  </r>
  <r>
    <s v="Watermelons"/>
    <x v="1"/>
    <s v="No"/>
    <s v="N/A"/>
    <s v="SEEDLESS"/>
    <x v="443"/>
    <s v="MEXICO CROSSINGS THROUGH PROGRESO TEXAS"/>
    <n v="666149"/>
    <s v="Truck"/>
    <m/>
    <m/>
    <n v="2024"/>
    <s v="N/A"/>
    <s v="I (import)"/>
    <m/>
  </r>
  <r>
    <s v="Watermelons"/>
    <x v="1"/>
    <s v="No"/>
    <s v="N/A"/>
    <s v="N/A"/>
    <x v="443"/>
    <s v="MEXICO CROSSINGS THROUGH RIO GRANDE CITY TEXAS"/>
    <n v="139645"/>
    <s v="Truck"/>
    <m/>
    <m/>
    <n v="2024"/>
    <s v="N/A"/>
    <s v="I (import)"/>
    <m/>
  </r>
  <r>
    <s v="Watermelons"/>
    <x v="1"/>
    <s v="No"/>
    <s v="N/A"/>
    <s v="SEEDLESS"/>
    <x v="443"/>
    <s v="MEXICO CROSSINGS THROUGH RIO GRANDE CITY TEXAS"/>
    <n v="445456"/>
    <s v="Truck"/>
    <m/>
    <m/>
    <n v="2024"/>
    <s v="N/A"/>
    <s v="I (import)"/>
    <m/>
  </r>
  <r>
    <s v="Watermelons"/>
    <x v="1"/>
    <s v="No"/>
    <s v="N/A"/>
    <s v="N/A"/>
    <x v="443"/>
    <s v="MEXICO CROSSINGS THROUGH ROMA TEXAS"/>
    <n v="46904"/>
    <s v="Truck"/>
    <m/>
    <m/>
    <n v="2024"/>
    <s v="N/A"/>
    <s v="I (import)"/>
    <m/>
  </r>
  <r>
    <s v="Watermelons"/>
    <x v="9"/>
    <s v="No"/>
    <s v="24 inch bins"/>
    <s v="RED FLESH SEEDED TYPE"/>
    <x v="443"/>
    <s v="LOWER RIO GRANDE VALLEY TEXAS"/>
    <n v="560000"/>
    <s v="Truck"/>
    <m/>
    <m/>
    <n v="2025"/>
    <s v="N/A"/>
    <s v="D (domestic)"/>
    <m/>
  </r>
  <r>
    <s v="Watermelons"/>
    <x v="9"/>
    <s v="No"/>
    <s v="24 inch bins"/>
    <s v="RED FLESH SEEDLESS TYPE"/>
    <x v="443"/>
    <s v="LOWER RIO GRANDE VALLEY TEXAS"/>
    <n v="3200000"/>
    <s v="Truck"/>
    <m/>
    <m/>
    <n v="2025"/>
    <s v="N/A"/>
    <s v="D (domestic)"/>
    <m/>
  </r>
  <r>
    <s v="Watermelons"/>
    <x v="8"/>
    <s v="No"/>
    <s v="24 inch bins"/>
    <s v="RED FLESH SEEDED TYPE"/>
    <x v="443"/>
    <s v="CENTRAL FLORIDA"/>
    <n v="1456000"/>
    <s v="Truck"/>
    <n v="3640"/>
    <m/>
    <n v="2025"/>
    <s v="N/A"/>
    <s v="D (domestic)"/>
    <m/>
  </r>
  <r>
    <s v="Watermelons"/>
    <x v="8"/>
    <s v="No"/>
    <s v="cartons"/>
    <s v="RED FLESH SEEDLESS MINIATURE"/>
    <x v="443"/>
    <s v="CENTRAL FLORIDA"/>
    <n v="137275"/>
    <s v="Truck"/>
    <n v="1615"/>
    <m/>
    <n v="2025"/>
    <s v="N/A"/>
    <s v="D (domestic)"/>
    <m/>
  </r>
  <r>
    <s v="Watermelons"/>
    <x v="8"/>
    <s v="No"/>
    <s v="24 inch bins"/>
    <s v="RED FLESH SEEDLESS TYPE"/>
    <x v="443"/>
    <s v="CENTRAL FLORIDA"/>
    <n v="17315200"/>
    <s v="Truck"/>
    <n v="43288"/>
    <m/>
    <n v="2025"/>
    <s v="N/A"/>
    <s v="D (domestic)"/>
    <m/>
  </r>
  <r>
    <s v="Watermelons"/>
    <x v="11"/>
    <s v="No"/>
    <s v="24 inch bins"/>
    <s v="RED FLESH SEEDLESS TYPE"/>
    <x v="443"/>
    <s v="SOUTH CAROLINA"/>
    <n v="68000"/>
    <s v="Truck"/>
    <n v="170"/>
    <m/>
    <n v="2025"/>
    <s v="N/A"/>
    <s v="D (domestic)"/>
    <s v="added for 05/27/2025 on 06/02/2025"/>
  </r>
  <r>
    <s v="Watermelons"/>
    <x v="1"/>
    <s v="No"/>
    <s v="N/A"/>
    <s v="N/A"/>
    <x v="444"/>
    <s v="MEXICO CROSSINGS THROUGH NOGALES ARIZONA"/>
    <n v="3948708"/>
    <s v="Truck"/>
    <m/>
    <m/>
    <n v="2024"/>
    <s v="N/A"/>
    <s v="I (import)"/>
    <m/>
  </r>
  <r>
    <s v="Watermelons"/>
    <x v="1"/>
    <s v="Yes"/>
    <s v="N/A"/>
    <s v="RED FLESH SEEDLESS MINIATURE"/>
    <x v="444"/>
    <s v="MEXICO CROSSINGS THROUGH NOGALES ARIZONA"/>
    <n v="348260"/>
    <s v="Truck"/>
    <m/>
    <m/>
    <n v="2024"/>
    <s v="N/A"/>
    <s v="I (import)"/>
    <m/>
  </r>
  <r>
    <s v="Watermelons"/>
    <x v="1"/>
    <s v="No"/>
    <s v="N/A"/>
    <s v="RED FLESH SEEDLESS MINIATURE"/>
    <x v="444"/>
    <s v="MEXICO CROSSINGS THROUGH NOGALES ARIZONA"/>
    <n v="992180"/>
    <s v="Truck"/>
    <m/>
    <m/>
    <n v="2024"/>
    <s v="N/A"/>
    <s v="I (import)"/>
    <m/>
  </r>
  <r>
    <s v="Watermelons"/>
    <x v="1"/>
    <s v="Yes"/>
    <s v="N/A"/>
    <s v="SEEDLESS"/>
    <x v="444"/>
    <s v="MEXICO CROSSINGS THROUGH NOGALES ARIZONA"/>
    <n v="112035"/>
    <s v="Truck"/>
    <m/>
    <m/>
    <n v="2024"/>
    <s v="N/A"/>
    <s v="I (import)"/>
    <m/>
  </r>
  <r>
    <s v="Watermelons"/>
    <x v="1"/>
    <s v="No"/>
    <s v="N/A"/>
    <s v="SEEDLESS"/>
    <x v="444"/>
    <s v="MEXICO CROSSINGS THROUGH NOGALES ARIZONA"/>
    <n v="7918582"/>
    <s v="Truck"/>
    <m/>
    <m/>
    <n v="2024"/>
    <s v="N/A"/>
    <s v="I (import)"/>
    <m/>
  </r>
  <r>
    <s v="Watermelons"/>
    <x v="1"/>
    <s v="No"/>
    <s v="N/A"/>
    <s v="N/A"/>
    <x v="444"/>
    <s v="MEXICO CROSSINGS THROUGH OTAY MESA CALIFORNIA"/>
    <n v="54782"/>
    <s v="Truck"/>
    <m/>
    <m/>
    <n v="2024"/>
    <s v="N/A"/>
    <s v="I (import)"/>
    <m/>
  </r>
  <r>
    <s v="Watermelons"/>
    <x v="1"/>
    <s v="No"/>
    <s v="N/A"/>
    <s v="SEEDLESS"/>
    <x v="444"/>
    <s v="MEXICO CROSSINGS THROUGH OTAY MESA CALIFORNIA"/>
    <n v="261397"/>
    <s v="Truck"/>
    <m/>
    <m/>
    <n v="2024"/>
    <s v="N/A"/>
    <s v="I (import)"/>
    <m/>
  </r>
  <r>
    <s v="Watermelons"/>
    <x v="1"/>
    <s v="Yes"/>
    <s v="N/A"/>
    <s v="RED FLESH SEEDLESS MINIATURE"/>
    <x v="444"/>
    <s v="MEXICO CROSSINGS THROUGH SAN LUIS ARIZONA"/>
    <n v="82016"/>
    <s v="Truck"/>
    <m/>
    <m/>
    <n v="2024"/>
    <s v="N/A"/>
    <s v="I (import)"/>
    <m/>
  </r>
  <r>
    <s v="Watermelons"/>
    <x v="1"/>
    <s v="No"/>
    <s v="N/A"/>
    <s v="N/A"/>
    <x v="444"/>
    <s v="MEXICO CROSSINGS THROUGH CALEXICO CALIFORNIA"/>
    <n v="161700"/>
    <s v="Truck"/>
    <m/>
    <m/>
    <n v="2024"/>
    <s v="N/A"/>
    <s v="I (import)"/>
    <m/>
  </r>
  <r>
    <s v="Watermelons"/>
    <x v="1"/>
    <s v="No"/>
    <s v="N/A"/>
    <s v="SEEDLESS"/>
    <x v="444"/>
    <s v="MEXICO CROSSINGS THROUGH CALEXICO CALIFORNIA"/>
    <n v="342650"/>
    <s v="Truck"/>
    <m/>
    <m/>
    <n v="2024"/>
    <s v="N/A"/>
    <s v="I (import)"/>
    <m/>
  </r>
  <r>
    <s v="Watermelons"/>
    <x v="1"/>
    <s v="No"/>
    <s v="N/A"/>
    <s v="N/A"/>
    <x v="444"/>
    <s v="MEXICO CROSSINGS THROUGH PHARR TEXAS"/>
    <n v="131644"/>
    <s v="Truck"/>
    <m/>
    <m/>
    <n v="2024"/>
    <s v="N/A"/>
    <s v="I (import)"/>
    <m/>
  </r>
  <r>
    <s v="Watermelons"/>
    <x v="1"/>
    <s v="No"/>
    <s v="N/A"/>
    <s v="SEEDLESS"/>
    <x v="444"/>
    <s v="MEXICO CROSSINGS THROUGH PHARR TEXAS"/>
    <n v="1321483"/>
    <s v="Truck"/>
    <m/>
    <m/>
    <n v="2024"/>
    <s v="N/A"/>
    <s v="I (import)"/>
    <m/>
  </r>
  <r>
    <s v="Watermelons"/>
    <x v="1"/>
    <s v="No"/>
    <s v="N/A"/>
    <s v="SEEDLESS"/>
    <x v="444"/>
    <s v="MEXICO CROSSINGS THROUGH PROGRESO TEXAS"/>
    <n v="553399"/>
    <s v="Truck"/>
    <m/>
    <m/>
    <n v="2024"/>
    <s v="N/A"/>
    <s v="I (import)"/>
    <m/>
  </r>
  <r>
    <s v="Watermelons"/>
    <x v="1"/>
    <s v="No"/>
    <s v="N/A"/>
    <s v="SEEDLESS"/>
    <x v="444"/>
    <s v="MEXICO CROSSINGS THROUGH RIO GRANDE CITY TEXAS"/>
    <n v="831600"/>
    <s v="Truck"/>
    <m/>
    <m/>
    <n v="2024"/>
    <s v="N/A"/>
    <s v="I (import)"/>
    <m/>
  </r>
  <r>
    <s v="Watermelons"/>
    <x v="0"/>
    <s v="No"/>
    <s v="N/A"/>
    <s v="N/A"/>
    <x v="444"/>
    <s v="IMPORTS THROUGH SAN JUAN PUERTO RICO"/>
    <n v="900"/>
    <s v="Boat"/>
    <m/>
    <m/>
    <n v="2024"/>
    <s v="N/A"/>
    <s v="I (import)"/>
    <m/>
  </r>
  <r>
    <s v="Watermelons"/>
    <x v="9"/>
    <s v="No"/>
    <s v="24 inch bins"/>
    <s v="RED FLESH SEEDED TYPE"/>
    <x v="444"/>
    <s v="LOWER RIO GRANDE VALLEY TEXAS"/>
    <n v="440000"/>
    <s v="Truck"/>
    <m/>
    <m/>
    <n v="2025"/>
    <s v="N/A"/>
    <s v="D (domestic)"/>
    <m/>
  </r>
  <r>
    <s v="Watermelons"/>
    <x v="9"/>
    <s v="No"/>
    <s v="24 inch bins"/>
    <s v="RED FLESH SEEDLESS TYPE"/>
    <x v="444"/>
    <s v="LOWER RIO GRANDE VALLEY TEXAS"/>
    <n v="3200000"/>
    <s v="Truck"/>
    <m/>
    <m/>
    <n v="2025"/>
    <s v="N/A"/>
    <s v="D (domestic)"/>
    <m/>
  </r>
  <r>
    <s v="Watermelons"/>
    <x v="8"/>
    <s v="No"/>
    <s v="24 inch bins"/>
    <s v="RED FLESH SEEDLESS TYPE"/>
    <x v="444"/>
    <s v="FLORIDA"/>
    <n v="8601600"/>
    <s v="Truck"/>
    <n v="21504"/>
    <m/>
    <n v="2025"/>
    <s v="N/A"/>
    <s v="D (domestic)"/>
    <m/>
  </r>
  <r>
    <s v="Watermelons"/>
    <x v="8"/>
    <s v="No"/>
    <s v="24 inch bins"/>
    <s v="RED FLESH SEEDED TYPE"/>
    <x v="444"/>
    <s v="FLORIDA"/>
    <n v="873600"/>
    <s v="Truck"/>
    <n v="2184"/>
    <m/>
    <n v="2025"/>
    <s v="N/A"/>
    <s v="D (domestic)"/>
    <m/>
  </r>
  <r>
    <s v="Watermelons"/>
    <x v="8"/>
    <s v="No"/>
    <s v="cartons"/>
    <s v="RED FLESH SEEDLESS MINIATURE"/>
    <x v="444"/>
    <s v="FLORIDA"/>
    <n v="65025"/>
    <s v="Truck"/>
    <n v="765"/>
    <m/>
    <n v="2025"/>
    <s v="N/A"/>
    <s v="D (domestic)"/>
    <m/>
  </r>
  <r>
    <s v="Watermelons"/>
    <x v="11"/>
    <s v="No"/>
    <s v="24 inch bins"/>
    <s v="RED FLESH SEEDLESS TYPE"/>
    <x v="444"/>
    <s v="SOUTH CAROLINA"/>
    <n v="204000"/>
    <s v="Truck"/>
    <n v="510"/>
    <m/>
    <n v="2025"/>
    <s v="N/A"/>
    <s v="D (domestic)"/>
    <s v="added for 05/28/2025 on 06/02/2025"/>
  </r>
  <r>
    <s v="Watermelons"/>
    <x v="10"/>
    <s v="No"/>
    <s v="24 inch bins"/>
    <s v="RED FLESH SEEDLESS TYPE"/>
    <x v="444"/>
    <s v="WESTERN ARIZONA"/>
    <n v="157600"/>
    <s v="Truck"/>
    <n v="394"/>
    <m/>
    <n v="2025"/>
    <s v="N/A"/>
    <s v="D (domestic)"/>
    <s v="added for 05/28/2025 on 06/04/2025"/>
  </r>
  <r>
    <s v="Watermelons"/>
    <x v="1"/>
    <s v="No"/>
    <s v="N/A"/>
    <s v="N/A"/>
    <x v="445"/>
    <s v="MEXICO CROSSINGS THROUGH NOGALES ARIZONA"/>
    <n v="5139152"/>
    <s v="Truck"/>
    <m/>
    <m/>
    <n v="2024"/>
    <s v="N/A"/>
    <s v="I (import)"/>
    <m/>
  </r>
  <r>
    <s v="Watermelons"/>
    <x v="1"/>
    <s v="Yes"/>
    <s v="N/A"/>
    <s v="RED FLESH SEEDLESS MINIATURE"/>
    <x v="445"/>
    <s v="MEXICO CROSSINGS THROUGH NOGALES ARIZONA"/>
    <n v="50160"/>
    <s v="Truck"/>
    <m/>
    <m/>
    <n v="2024"/>
    <s v="N/A"/>
    <s v="I (import)"/>
    <m/>
  </r>
  <r>
    <s v="Watermelons"/>
    <x v="1"/>
    <s v="No"/>
    <s v="N/A"/>
    <s v="RED FLESH SEEDLESS MINIATURE"/>
    <x v="445"/>
    <s v="MEXICO CROSSINGS THROUGH NOGALES ARIZONA"/>
    <n v="1581595"/>
    <s v="Truck"/>
    <m/>
    <m/>
    <n v="2024"/>
    <s v="N/A"/>
    <s v="I (import)"/>
    <m/>
  </r>
  <r>
    <s v="Watermelons"/>
    <x v="1"/>
    <s v="Yes"/>
    <s v="N/A"/>
    <s v="SEEDLESS"/>
    <x v="445"/>
    <s v="MEXICO CROSSINGS THROUGH NOGALES ARIZONA"/>
    <n v="585011"/>
    <s v="Truck"/>
    <m/>
    <m/>
    <n v="2024"/>
    <s v="N/A"/>
    <s v="I (import)"/>
    <m/>
  </r>
  <r>
    <s v="Watermelons"/>
    <x v="1"/>
    <s v="No"/>
    <s v="N/A"/>
    <s v="SEEDLESS"/>
    <x v="445"/>
    <s v="MEXICO CROSSINGS THROUGH NOGALES ARIZONA"/>
    <n v="12455909"/>
    <s v="Truck"/>
    <m/>
    <m/>
    <n v="2024"/>
    <s v="N/A"/>
    <s v="I (import)"/>
    <m/>
  </r>
  <r>
    <s v="Watermelons"/>
    <x v="1"/>
    <s v="No"/>
    <s v="N/A"/>
    <s v="N/A"/>
    <x v="445"/>
    <s v="MEXICO CROSSINGS THROUGH OTAY MESA CALIFORNIA"/>
    <n v="39886"/>
    <s v="Truck"/>
    <m/>
    <m/>
    <n v="2024"/>
    <s v="N/A"/>
    <s v="I (import)"/>
    <m/>
  </r>
  <r>
    <s v="Watermelons"/>
    <x v="1"/>
    <s v="No"/>
    <s v="N/A"/>
    <s v="SEEDLESS"/>
    <x v="445"/>
    <s v="MEXICO CROSSINGS THROUGH OTAY MESA CALIFORNIA"/>
    <n v="129362"/>
    <s v="Truck"/>
    <m/>
    <m/>
    <n v="2024"/>
    <s v="N/A"/>
    <s v="I (import)"/>
    <m/>
  </r>
  <r>
    <s v="Watermelons"/>
    <x v="1"/>
    <s v="Yes"/>
    <s v="N/A"/>
    <s v="RED FLESH SEEDLESS MINIATURE"/>
    <x v="445"/>
    <s v="MEXICO CROSSINGS THROUGH SAN LUIS ARIZONA"/>
    <n v="123904"/>
    <s v="Truck"/>
    <m/>
    <m/>
    <n v="2024"/>
    <s v="N/A"/>
    <s v="I (import)"/>
    <m/>
  </r>
  <r>
    <s v="Watermelons"/>
    <x v="1"/>
    <s v="No"/>
    <s v="N/A"/>
    <s v="N/A"/>
    <x v="445"/>
    <s v="MEXICO CROSSINGS THROUGH CALEXICO CALIFORNIA"/>
    <n v="126280"/>
    <s v="Truck"/>
    <m/>
    <m/>
    <n v="2024"/>
    <s v="N/A"/>
    <s v="I (import)"/>
    <m/>
  </r>
  <r>
    <s v="Watermelons"/>
    <x v="1"/>
    <s v="No"/>
    <s v="N/A"/>
    <s v="RED FLESH SEEDLESS MINIATURE"/>
    <x v="445"/>
    <s v="MEXICO CROSSINGS THROUGH CALEXICO CALIFORNIA"/>
    <n v="69852"/>
    <s v="Truck"/>
    <m/>
    <m/>
    <n v="2024"/>
    <s v="N/A"/>
    <s v="I (import)"/>
    <m/>
  </r>
  <r>
    <s v="Watermelons"/>
    <x v="1"/>
    <s v="No"/>
    <s v="N/A"/>
    <s v="SEEDLESS"/>
    <x v="445"/>
    <s v="MEXICO CROSSINGS THROUGH CALEXICO CALIFORNIA"/>
    <n v="181720"/>
    <s v="Truck"/>
    <m/>
    <m/>
    <n v="2024"/>
    <s v="N/A"/>
    <s v="I (import)"/>
    <m/>
  </r>
  <r>
    <s v="Watermelons"/>
    <x v="1"/>
    <s v="No"/>
    <s v="N/A"/>
    <s v="N/A"/>
    <x v="445"/>
    <s v="MEXICO CROSSINGS THROUGH PHARR TEXAS"/>
    <n v="124755"/>
    <s v="Truck"/>
    <m/>
    <m/>
    <n v="2024"/>
    <s v="N/A"/>
    <s v="I (import)"/>
    <m/>
  </r>
  <r>
    <s v="Watermelons"/>
    <x v="1"/>
    <s v="No"/>
    <s v="N/A"/>
    <s v="SEEDLESS"/>
    <x v="445"/>
    <s v="MEXICO CROSSINGS THROUGH PHARR TEXAS"/>
    <n v="174240"/>
    <s v="Truck"/>
    <m/>
    <m/>
    <n v="2024"/>
    <s v="N/A"/>
    <s v="I (import)"/>
    <m/>
  </r>
  <r>
    <s v="Watermelons"/>
    <x v="1"/>
    <s v="No"/>
    <s v="N/A"/>
    <s v="SEEDLESS"/>
    <x v="445"/>
    <s v="MEXICO CROSSINGS THROUGH PROGRESO TEXAS"/>
    <n v="40590"/>
    <s v="Truck"/>
    <m/>
    <m/>
    <n v="2024"/>
    <s v="N/A"/>
    <s v="I (import)"/>
    <m/>
  </r>
  <r>
    <s v="Watermelons"/>
    <x v="1"/>
    <s v="No"/>
    <s v="N/A"/>
    <s v="N/A"/>
    <x v="445"/>
    <s v="MEXICO CROSSINGS THROUGH RIO GRANDE CITY TEXAS"/>
    <n v="247984"/>
    <s v="Truck"/>
    <m/>
    <m/>
    <n v="2024"/>
    <s v="N/A"/>
    <s v="I (import)"/>
    <m/>
  </r>
  <r>
    <s v="Watermelons"/>
    <x v="8"/>
    <s v="No"/>
    <s v="24 inch bins"/>
    <s v="RED FLESH SEEDED TYPE"/>
    <x v="445"/>
    <s v="FLORIDA"/>
    <n v="985600"/>
    <s v="Truck"/>
    <n v="2464"/>
    <m/>
    <n v="2025"/>
    <s v="N/A"/>
    <s v="D (domestic)"/>
    <m/>
  </r>
  <r>
    <s v="Watermelons"/>
    <x v="8"/>
    <s v="No"/>
    <s v="cartons"/>
    <s v="RED FLESH SEEDLESS MINIATURE"/>
    <x v="445"/>
    <s v="FLORIDA"/>
    <n v="65025"/>
    <s v="Truck"/>
    <n v="765"/>
    <m/>
    <n v="2025"/>
    <s v="N/A"/>
    <s v="D (domestic)"/>
    <m/>
  </r>
  <r>
    <s v="Watermelons"/>
    <x v="8"/>
    <s v="No"/>
    <s v="24 inch bins"/>
    <s v="RED FLESH SEEDLESS TYPE"/>
    <x v="445"/>
    <s v="FLORIDA"/>
    <n v="8444800"/>
    <s v="Truck"/>
    <n v="21112"/>
    <m/>
    <n v="2025"/>
    <s v="N/A"/>
    <s v="D (domestic)"/>
    <m/>
  </r>
  <r>
    <s v="Watermelons"/>
    <x v="9"/>
    <s v="No"/>
    <s v="24 inch bins"/>
    <s v="RED FLESH SEEDED TYPE"/>
    <x v="445"/>
    <s v="LOWER RIO GRANDE VALLEY TEXAS"/>
    <n v="520000"/>
    <s v="Truck"/>
    <m/>
    <m/>
    <n v="2025"/>
    <s v="N/A"/>
    <s v="D (domestic)"/>
    <m/>
  </r>
  <r>
    <s v="Watermelons"/>
    <x v="9"/>
    <s v="No"/>
    <s v="24 inch bins"/>
    <s v="RED FLESH SEEDLESS TYPE"/>
    <x v="445"/>
    <s v="LOWER RIO GRANDE VALLEY TEXAS"/>
    <n v="3760000"/>
    <s v="Truck"/>
    <m/>
    <m/>
    <n v="2025"/>
    <s v="N/A"/>
    <s v="D (domestic)"/>
    <m/>
  </r>
  <r>
    <s v="Watermelons"/>
    <x v="11"/>
    <s v="No"/>
    <s v="24 inch bins"/>
    <s v="RED FLESH SEEDLESS TYPE"/>
    <x v="445"/>
    <s v="SOUTH CAROLINA"/>
    <n v="272000"/>
    <s v="Truck"/>
    <n v="680"/>
    <m/>
    <n v="2025"/>
    <s v="N/A"/>
    <s v="D (domestic)"/>
    <s v="added for 05/29/2025 on 06/02/2025"/>
  </r>
  <r>
    <s v="Watermelons"/>
    <x v="10"/>
    <s v="No"/>
    <s v="24 inch bins"/>
    <s v="RED FLESH SEEDLESS TYPE"/>
    <x v="445"/>
    <s v="WESTERN ARIZONA"/>
    <n v="200400"/>
    <s v="Truck"/>
    <n v="501"/>
    <m/>
    <n v="2025"/>
    <s v="N/A"/>
    <s v="D (domestic)"/>
    <s v="added for 05/29/2025 on 06/04/2025"/>
  </r>
  <r>
    <s v="Watermelons"/>
    <x v="10"/>
    <s v="No"/>
    <s v="cartons"/>
    <s v="RED FLESH SEEDLESS TYPE"/>
    <x v="445"/>
    <s v="WESTERN ARIZONA"/>
    <n v="23800"/>
    <s v="Truck"/>
    <n v="280"/>
    <m/>
    <n v="2025"/>
    <s v="N/A"/>
    <s v="D (domestic)"/>
    <s v="added for 05/29/2025 on 06/04/2025"/>
  </r>
  <r>
    <s v="Watermelons"/>
    <x v="10"/>
    <s v="No"/>
    <s v="40 lb cartons"/>
    <s v="RED FLESH SEEDLESS MINIATURE"/>
    <x v="445"/>
    <s v="WESTERN ARIZONA"/>
    <n v="26000"/>
    <s v="Truck"/>
    <n v="650"/>
    <m/>
    <n v="2025"/>
    <s v="N/A"/>
    <s v="D (domestic)"/>
    <s v="added for 05/29/2025 on 06/04/2025"/>
  </r>
  <r>
    <s v="Watermelons"/>
    <x v="0"/>
    <s v="No"/>
    <s v="N/A"/>
    <s v="N/A"/>
    <x v="446"/>
    <s v="IMPORTS THROUGH SAN JUAN PUERTO RICO"/>
    <n v="31275"/>
    <s v="Boat"/>
    <m/>
    <m/>
    <n v="2024"/>
    <s v="N/A"/>
    <s v="I (import)"/>
    <m/>
  </r>
  <r>
    <s v="Watermelons"/>
    <x v="1"/>
    <s v="No"/>
    <s v="N/A"/>
    <s v="N/A"/>
    <x v="446"/>
    <s v="MEXICO CROSSINGS THROUGH NOGALES ARIZONA"/>
    <n v="2374211"/>
    <s v="Truck"/>
    <m/>
    <m/>
    <n v="2024"/>
    <s v="N/A"/>
    <s v="I (import)"/>
    <m/>
  </r>
  <r>
    <s v="Watermelons"/>
    <x v="1"/>
    <s v="Yes"/>
    <s v="N/A"/>
    <s v="RED FLESH SEEDLESS MINIATURE"/>
    <x v="446"/>
    <s v="MEXICO CROSSINGS THROUGH NOGALES ARIZONA"/>
    <n v="156154"/>
    <s v="Truck"/>
    <m/>
    <m/>
    <n v="2024"/>
    <s v="N/A"/>
    <s v="I (import)"/>
    <m/>
  </r>
  <r>
    <s v="Watermelons"/>
    <x v="1"/>
    <s v="No"/>
    <s v="N/A"/>
    <s v="RED FLESH SEEDLESS MINIATURE"/>
    <x v="446"/>
    <s v="MEXICO CROSSINGS THROUGH NOGALES ARIZONA"/>
    <n v="954171"/>
    <s v="Truck"/>
    <m/>
    <m/>
    <n v="2024"/>
    <s v="N/A"/>
    <s v="I (import)"/>
    <m/>
  </r>
  <r>
    <s v="Watermelons"/>
    <x v="1"/>
    <s v="Yes"/>
    <s v="N/A"/>
    <s v="SEEDLESS"/>
    <x v="446"/>
    <s v="MEXICO CROSSINGS THROUGH NOGALES ARIZONA"/>
    <n v="59697"/>
    <s v="Truck"/>
    <m/>
    <m/>
    <n v="2024"/>
    <s v="N/A"/>
    <s v="I (import)"/>
    <m/>
  </r>
  <r>
    <s v="Watermelons"/>
    <x v="1"/>
    <s v="No"/>
    <s v="N/A"/>
    <s v="SEEDLESS"/>
    <x v="446"/>
    <s v="MEXICO CROSSINGS THROUGH NOGALES ARIZONA"/>
    <n v="8869430"/>
    <s v="Truck"/>
    <m/>
    <m/>
    <n v="2024"/>
    <s v="N/A"/>
    <s v="I (import)"/>
    <m/>
  </r>
  <r>
    <s v="Watermelons"/>
    <x v="1"/>
    <s v="No"/>
    <s v="N/A"/>
    <s v="N/A"/>
    <x v="446"/>
    <s v="MEXICO CROSSINGS THROUGH OTAY MESA CALIFORNIA"/>
    <n v="32987"/>
    <s v="Truck"/>
    <m/>
    <m/>
    <n v="2024"/>
    <s v="N/A"/>
    <s v="I (import)"/>
    <m/>
  </r>
  <r>
    <s v="Watermelons"/>
    <x v="1"/>
    <s v="No"/>
    <s v="N/A"/>
    <s v="SEEDLESS"/>
    <x v="446"/>
    <s v="MEXICO CROSSINGS THROUGH OTAY MESA CALIFORNIA"/>
    <n v="269544"/>
    <s v="Truck"/>
    <m/>
    <m/>
    <n v="2024"/>
    <s v="N/A"/>
    <s v="I (import)"/>
    <m/>
  </r>
  <r>
    <s v="Watermelons"/>
    <x v="1"/>
    <s v="Yes"/>
    <s v="N/A"/>
    <s v="RED FLESH SEEDLESS MINIATURE"/>
    <x v="446"/>
    <s v="MEXICO CROSSINGS THROUGH SAN LUIS ARIZONA"/>
    <n v="19360"/>
    <s v="Truck"/>
    <m/>
    <m/>
    <n v="2024"/>
    <s v="N/A"/>
    <s v="I (import)"/>
    <m/>
  </r>
  <r>
    <s v="Watermelons"/>
    <x v="1"/>
    <s v="No"/>
    <s v="N/A"/>
    <s v="RED FLESH SEEDLESS MINIATURE"/>
    <x v="446"/>
    <s v="MEXICO CROSSINGS THROUGH SAN LUIS ARIZONA"/>
    <n v="145200"/>
    <s v="Truck"/>
    <m/>
    <m/>
    <n v="2024"/>
    <s v="N/A"/>
    <s v="I (import)"/>
    <m/>
  </r>
  <r>
    <s v="Watermelons"/>
    <x v="1"/>
    <s v="No"/>
    <s v="N/A"/>
    <s v="RED FLESH SEEDLESS MINIATURE"/>
    <x v="446"/>
    <s v="MEXICO CROSSINGS THROUGH CALEXICO CALIFORNIA"/>
    <n v="76837"/>
    <s v="Truck"/>
    <m/>
    <m/>
    <n v="2024"/>
    <s v="N/A"/>
    <s v="I (import)"/>
    <m/>
  </r>
  <r>
    <s v="Watermelons"/>
    <x v="1"/>
    <s v="No"/>
    <s v="N/A"/>
    <s v="N/A"/>
    <x v="446"/>
    <s v="MEXICO CROSSINGS THROUGH EL PASO TEXAS"/>
    <n v="12870"/>
    <s v="Truck"/>
    <m/>
    <m/>
    <n v="2024"/>
    <s v="N/A"/>
    <s v="I (import)"/>
    <m/>
  </r>
  <r>
    <s v="Watermelons"/>
    <x v="1"/>
    <s v="No"/>
    <s v="N/A"/>
    <s v="N/A"/>
    <x v="446"/>
    <s v="MEXICO CROSSINGS THROUGH PHARR TEXAS"/>
    <n v="96954"/>
    <s v="Truck"/>
    <m/>
    <m/>
    <n v="2024"/>
    <s v="N/A"/>
    <s v="I (import)"/>
    <m/>
  </r>
  <r>
    <s v="Watermelons"/>
    <x v="1"/>
    <s v="No"/>
    <s v="N/A"/>
    <s v="SEEDLESS"/>
    <x v="446"/>
    <s v="MEXICO CROSSINGS THROUGH PHARR TEXAS"/>
    <n v="290961"/>
    <s v="Truck"/>
    <m/>
    <m/>
    <n v="2024"/>
    <s v="N/A"/>
    <s v="I (import)"/>
    <m/>
  </r>
  <r>
    <s v="Watermelons"/>
    <x v="1"/>
    <s v="No"/>
    <s v="N/A"/>
    <s v="N/A"/>
    <x v="446"/>
    <s v="MEXICO CROSSINGS THROUGH PROGRESO TEXAS"/>
    <n v="167244"/>
    <s v="Truck"/>
    <m/>
    <m/>
    <n v="2024"/>
    <s v="N/A"/>
    <s v="I (import)"/>
    <m/>
  </r>
  <r>
    <s v="Watermelons"/>
    <x v="1"/>
    <s v="No"/>
    <s v="N/A"/>
    <s v="N/A"/>
    <x v="446"/>
    <s v="MEXICO CROSSINGS THROUGH RIO GRANDE CITY TEXAS"/>
    <n v="80124"/>
    <s v="Truck"/>
    <m/>
    <m/>
    <n v="2024"/>
    <s v="N/A"/>
    <s v="I (import)"/>
    <m/>
  </r>
  <r>
    <s v="Watermelons"/>
    <x v="9"/>
    <s v="No"/>
    <s v="24 inch bins"/>
    <s v="RED FLESH SEEDED TYPE"/>
    <x v="446"/>
    <s v="LOWER RIO GRANDE VALLEY TEXAS"/>
    <n v="320000"/>
    <s v="Truck"/>
    <m/>
    <m/>
    <n v="2025"/>
    <s v="N/A"/>
    <s v="D (domestic)"/>
    <m/>
  </r>
  <r>
    <s v="Watermelons"/>
    <x v="9"/>
    <s v="No"/>
    <s v="24 inch bins"/>
    <s v="RED FLESH SEEDLESS TYPE"/>
    <x v="446"/>
    <s v="LOWER RIO GRANDE VALLEY TEXAS"/>
    <n v="3348000"/>
    <s v="Truck"/>
    <m/>
    <m/>
    <n v="2025"/>
    <s v="N/A"/>
    <s v="D (domestic)"/>
    <m/>
  </r>
  <r>
    <s v="Watermelons"/>
    <x v="8"/>
    <s v="No"/>
    <s v="24 inch bins"/>
    <s v="RED FLESH SEEDED TYPE"/>
    <x v="446"/>
    <s v="FLORIDA"/>
    <n v="2466400"/>
    <s v="Truck"/>
    <n v="6166"/>
    <m/>
    <n v="2025"/>
    <s v="N/A"/>
    <s v="D (domestic)"/>
    <m/>
  </r>
  <r>
    <s v="Watermelons"/>
    <x v="11"/>
    <s v="No"/>
    <s v="24 inch bins"/>
    <s v="RED FLESH SEEDLESS TYPE"/>
    <x v="446"/>
    <s v="SOUTH CAROLINA"/>
    <n v="204000"/>
    <s v="Truck"/>
    <n v="510"/>
    <m/>
    <n v="2025"/>
    <s v="N/A"/>
    <s v="D (domestic)"/>
    <m/>
  </r>
  <r>
    <s v="Watermelons"/>
    <x v="8"/>
    <s v="No"/>
    <s v="24 inch bins"/>
    <s v="RED FLESH SEEDLESS TYPE"/>
    <x v="446"/>
    <s v="FLORIDA"/>
    <n v="24886400"/>
    <s v="Truck"/>
    <n v="62216"/>
    <m/>
    <n v="2025"/>
    <s v="N/A"/>
    <s v="D (domestic)"/>
    <m/>
  </r>
  <r>
    <s v="Watermelons"/>
    <x v="8"/>
    <s v="No"/>
    <s v="cartons"/>
    <s v="RED FLESH SEEDLESS MINIATURE"/>
    <x v="446"/>
    <s v="FLORIDA"/>
    <n v="151725"/>
    <s v="Truck"/>
    <n v="1785"/>
    <m/>
    <n v="2025"/>
    <s v="N/A"/>
    <s v="D (domestic)"/>
    <m/>
  </r>
  <r>
    <s v="Watermelons"/>
    <x v="8"/>
    <s v="No"/>
    <s v="24 inch bins"/>
    <s v="RED FLESH SEEDLESS TYPE"/>
    <x v="446"/>
    <s v="FLORIDA"/>
    <n v="224000"/>
    <s v="Truck"/>
    <n v="560"/>
    <m/>
    <n v="2025"/>
    <s v="N/A"/>
    <s v="D (domestic)"/>
    <s v="added for 05/30/2025 on 06/03/2025"/>
  </r>
  <r>
    <s v="Watermelons"/>
    <x v="10"/>
    <s v="No"/>
    <s v="cartons"/>
    <s v="RED FLESH SEEDLESS TYPE"/>
    <x v="446"/>
    <s v="WESTERN ARIZONA"/>
    <n v="243525"/>
    <s v="Truck"/>
    <n v="2865"/>
    <m/>
    <n v="2025"/>
    <s v="N/A"/>
    <s v="D (domestic)"/>
    <s v="added for 05/30/2025 on 06/05/2025"/>
  </r>
  <r>
    <s v="Watermelons"/>
    <x v="10"/>
    <s v="No"/>
    <s v="24 inch bins"/>
    <s v="RED FLESH SEEDLESS TYPE"/>
    <x v="446"/>
    <s v="WESTERN ARIZONA"/>
    <n v="364400"/>
    <s v="Truck"/>
    <n v="911"/>
    <m/>
    <n v="2025"/>
    <s v="N/A"/>
    <s v="D (domestic)"/>
    <s v="added for 05/30/2025 on 06/05/2025"/>
  </r>
  <r>
    <s v="Watermelons"/>
    <x v="10"/>
    <s v="Yes"/>
    <s v="cartons"/>
    <s v="RED FLESH SEEDLESS TYPE"/>
    <x v="446"/>
    <s v="WESTERN ARIZONA"/>
    <n v="140250"/>
    <s v="Truck"/>
    <n v="1650"/>
    <m/>
    <n v="2025"/>
    <s v="N/A"/>
    <s v="D (domestic)"/>
    <s v="added for 05/30/2025 on 06/05/2025"/>
  </r>
  <r>
    <s v="Watermelons"/>
    <x v="9"/>
    <s v="No"/>
    <s v="24 inch bins"/>
    <s v="RED FLESH SEEDED TYPE"/>
    <x v="447"/>
    <s v="LOWER RIO GRANDE VALLEY TEXAS"/>
    <n v="280000"/>
    <s v="Truck"/>
    <m/>
    <m/>
    <n v="2025"/>
    <s v="N/A"/>
    <s v="D (domestic)"/>
    <m/>
  </r>
  <r>
    <s v="Watermelons"/>
    <x v="9"/>
    <s v="No"/>
    <s v="24 inch bins"/>
    <s v="RED FLESH SEEDLESS TYPE"/>
    <x v="447"/>
    <s v="LOWER RIO GRANDE VALLEY TEXAS"/>
    <n v="3640000"/>
    <s v="Truck"/>
    <m/>
    <m/>
    <n v="2025"/>
    <s v="N/A"/>
    <s v="D (domestic)"/>
    <m/>
  </r>
  <r>
    <s v="Watermelons"/>
    <x v="11"/>
    <s v="No"/>
    <s v="24 inch bins"/>
    <s v="RED FLESH SEEDLESS TYPE"/>
    <x v="447"/>
    <s v="SOUTH CAROLINA"/>
    <n v="234000"/>
    <s v="Truck"/>
    <n v="585"/>
    <m/>
    <n v="2025"/>
    <s v="N/A"/>
    <s v="D (domestic)"/>
    <m/>
  </r>
  <r>
    <s v="Watermelons"/>
    <x v="8"/>
    <s v="No"/>
    <s v="24 inch bins"/>
    <s v="RED FLESH SEEDLESS TYPE"/>
    <x v="447"/>
    <s v="FLORIDA"/>
    <n v="112000"/>
    <s v="Truck"/>
    <n v="280"/>
    <m/>
    <n v="2025"/>
    <s v="N/A"/>
    <s v="D (domestic)"/>
    <s v="added for 05/31/2025 on 06/03/2025"/>
  </r>
  <r>
    <s v="Watermelons"/>
    <x v="10"/>
    <s v="No"/>
    <s v="24 inch bins"/>
    <s v="RED FLESH SEEDLESS TYPE"/>
    <x v="447"/>
    <s v="WESTERN ARIZONA"/>
    <n v="307200"/>
    <s v="Truck"/>
    <n v="768"/>
    <m/>
    <n v="2025"/>
    <s v="N/A"/>
    <s v="D (domestic)"/>
    <s v="added for 05/31/2025 on 06/05/2025"/>
  </r>
  <r>
    <s v="Watermelons"/>
    <x v="10"/>
    <s v="No"/>
    <s v="cartons"/>
    <s v="RED FLESH SEEDLESS TYPE"/>
    <x v="447"/>
    <s v="WESTERN ARIZONA"/>
    <n v="4080"/>
    <s v="Truck"/>
    <n v="48"/>
    <m/>
    <n v="2025"/>
    <s v="N/A"/>
    <s v="D (domestic)"/>
    <s v="added for 05/31/2025 on 06/05/2025"/>
  </r>
  <r>
    <s v="Watermelons"/>
    <x v="10"/>
    <s v="Yes"/>
    <s v="40 lb cartons"/>
    <s v="RED FLESH SEEDLESS MINIATURE"/>
    <x v="447"/>
    <s v="WESTERN ARIZONA"/>
    <n v="130000"/>
    <s v="Truck"/>
    <n v="3250"/>
    <m/>
    <n v="2025"/>
    <s v="N/A"/>
    <s v="D (domestic)"/>
    <s v="added for 05/31/2025 on 06/05/2025"/>
  </r>
  <r>
    <s v="Watermelons"/>
    <x v="10"/>
    <s v="No"/>
    <s v="40 lb cartons"/>
    <s v="RED FLESH SEEDLESS MINIATURE"/>
    <x v="447"/>
    <s v="WESTERN ARIZONA"/>
    <n v="192120"/>
    <s v="Truck"/>
    <n v="4803"/>
    <m/>
    <n v="2025"/>
    <s v="N/A"/>
    <s v="D (domestic)"/>
    <s v="added for 05/31/2025 on 06/05/2025"/>
  </r>
  <r>
    <s v="Watermelons"/>
    <x v="9"/>
    <s v="No"/>
    <s v="24 inch bins"/>
    <s v="RED FLESH SEEDLESS TYPE"/>
    <x v="447"/>
    <s v="LOWER RIO GRANDE VALLEY TEXAS"/>
    <n v="6805760"/>
    <s v="Truck"/>
    <m/>
    <m/>
    <n v="2025"/>
    <s v="N/A"/>
    <s v="D (domestic)"/>
    <s v="week ending amount"/>
  </r>
  <r>
    <s v="Watermelons"/>
    <x v="9"/>
    <s v="No"/>
    <s v="24 inch bins"/>
    <s v="RED FLESH SEEDED TYPE"/>
    <x v="447"/>
    <s v="LOWER RIO GRANDE VALLEY TEXAS"/>
    <n v="1113600"/>
    <s v="Truck"/>
    <m/>
    <m/>
    <n v="2025"/>
    <s v="N/A"/>
    <s v="D (domestic)"/>
    <s v="week ending amount"/>
  </r>
  <r>
    <s v="Watermelons"/>
    <x v="10"/>
    <s v="No"/>
    <s v="24 inch bins"/>
    <s v="RED FLESH SEEDLESS TYPE"/>
    <x v="447"/>
    <s v="WESTERN ARIZONA"/>
    <n v="329472"/>
    <s v="Truck"/>
    <m/>
    <m/>
    <n v="2025"/>
    <s v="N/A"/>
    <s v="D (domestic)"/>
    <s v="week ending amount"/>
  </r>
  <r>
    <s v="Watermelons"/>
    <x v="11"/>
    <s v="No"/>
    <s v="24 inch bins"/>
    <s v="RED FLESH SEEDLESS TYPE"/>
    <x v="447"/>
    <s v="SOUTH CAROLINA"/>
    <n v="390400"/>
    <s v="Truck"/>
    <m/>
    <m/>
    <n v="2025"/>
    <s v="N/A"/>
    <s v="D (domestic)"/>
    <s v="week ending amount"/>
  </r>
  <r>
    <s v="Watermelons"/>
    <x v="8"/>
    <s v="No"/>
    <s v="24 inch bins"/>
    <s v="RED FLESH SEEDLESS TYPE"/>
    <x v="447"/>
    <s v="FLORIDA"/>
    <n v="18744320"/>
    <s v="Truck"/>
    <m/>
    <m/>
    <n v="2025"/>
    <s v="N/A"/>
    <s v="D (domestic)"/>
    <s v="week ending amount"/>
  </r>
  <r>
    <s v="Watermelons"/>
    <x v="8"/>
    <s v="No"/>
    <s v="24 inch bins"/>
    <s v="RED FLESH SEEDLESS MINIATURE"/>
    <x v="447"/>
    <s v="FLORIDA"/>
    <n v="119680"/>
    <s v="Truck"/>
    <m/>
    <m/>
    <n v="2025"/>
    <s v="N/A"/>
    <s v="D (domestic)"/>
    <s v="week ending amount"/>
  </r>
  <r>
    <s v="Watermelons"/>
    <x v="8"/>
    <s v="No"/>
    <s v="24 inch bins"/>
    <s v="RED FLESH SEEDED TYPE"/>
    <x v="447"/>
    <s v="FLORIDA"/>
    <n v="1728256"/>
    <s v="Truck"/>
    <m/>
    <m/>
    <n v="2025"/>
    <s v="N/A"/>
    <s v="D (domestic)"/>
    <s v="week ending amount"/>
  </r>
  <r>
    <s v="Watermelons"/>
    <x v="8"/>
    <s v="No"/>
    <s v="24 inch bins"/>
    <s v="RED FLESH SEEDLESS TYPE"/>
    <x v="447"/>
    <s v="CENTRAL FLORIDA"/>
    <n v="5540864"/>
    <s v="Truck"/>
    <m/>
    <m/>
    <n v="2025"/>
    <s v="N/A"/>
    <s v="D (domestic)"/>
    <s v="week ending amount"/>
  </r>
  <r>
    <s v="Watermelons"/>
    <x v="8"/>
    <s v="No"/>
    <s v="24 inch bins"/>
    <s v="RED FLESH SEEDED TYPE"/>
    <x v="447"/>
    <s v="CENTRAL FLORIDA"/>
    <n v="465920"/>
    <s v="Truck"/>
    <m/>
    <m/>
    <n v="2025"/>
    <s v="N/A"/>
    <s v="D (domestic)"/>
    <s v="week ending amount"/>
  </r>
  <r>
    <s v="Watermelons"/>
    <x v="9"/>
    <s v="No"/>
    <s v="24 inch bins"/>
    <s v="RED FLESH SEEDED TYPE"/>
    <x v="448"/>
    <s v="LOWER RIO GRANDE VALLEY TEXAS"/>
    <n v="320000"/>
    <s v="Truck"/>
    <m/>
    <m/>
    <n v="2025"/>
    <s v="N/A"/>
    <s v="D (domestic)"/>
    <m/>
  </r>
  <r>
    <s v="Watermelons"/>
    <x v="9"/>
    <s v="No"/>
    <s v="24 inch bins"/>
    <s v="RED FLESH SEEDLESS TYPE"/>
    <x v="448"/>
    <s v="LOWER RIO GRANDE VALLEY TEXAS"/>
    <n v="2840000"/>
    <s v="Truck"/>
    <m/>
    <m/>
    <n v="2025"/>
    <s v="N/A"/>
    <s v="D (domestic)"/>
    <m/>
  </r>
  <r>
    <s v="Watermelons"/>
    <x v="11"/>
    <s v="No"/>
    <s v="24 inch bins"/>
    <s v="RED FLESH SEEDLESS TYPE"/>
    <x v="448"/>
    <s v="SOUTH CAROLINA"/>
    <m/>
    <s v="Truck"/>
    <n v="585"/>
    <m/>
    <n v="2025"/>
    <s v="N/A"/>
    <s v="D (domestic)"/>
    <m/>
  </r>
  <r>
    <s v="Watermelons"/>
    <x v="12"/>
    <s v="No"/>
    <s v="24 inch bins"/>
    <s v="RED FLESH SEEDLESS TYPE"/>
    <x v="448"/>
    <s v="GEORGIA"/>
    <n v="224000"/>
    <s v="Truck"/>
    <n v="560"/>
    <m/>
    <n v="2025"/>
    <s v="N/A"/>
    <s v="D (domestic)"/>
    <s v="added for 06/01/2025 on 06/03/2025"/>
  </r>
  <r>
    <s v="Watermelons"/>
    <x v="8"/>
    <s v="No"/>
    <s v="24 inch bins"/>
    <s v="RED FLESH SEEDLESS TYPE"/>
    <x v="448"/>
    <s v="FLORIDA"/>
    <n v="89600"/>
    <s v="Truck"/>
    <n v="224"/>
    <m/>
    <n v="2025"/>
    <s v="N/A"/>
    <s v="D (domestic)"/>
    <s v="added for 06/01/2025 on 06/03/2025"/>
  </r>
  <r>
    <s v="Watermelons"/>
    <x v="1"/>
    <s v="No"/>
    <s v="N/A"/>
    <s v="N/A"/>
    <x v="449"/>
    <s v="MEXICO CROSSINGS THROUGH NOGALES ARIZONA"/>
    <n v="2886668"/>
    <s v="Truck"/>
    <m/>
    <m/>
    <n v="2024"/>
    <s v="N/A"/>
    <s v="I (import)"/>
    <m/>
  </r>
  <r>
    <s v="Watermelons"/>
    <x v="10"/>
    <s v="No"/>
    <s v="24 inch bins"/>
    <s v="RED FLESH SEEDLESS TYPE"/>
    <x v="449"/>
    <s v="WESTERN ARIZONA"/>
    <n v="385600"/>
    <s v="Truck"/>
    <n v="964"/>
    <m/>
    <n v="2025"/>
    <s v="N/A"/>
    <s v="D (domestic)"/>
    <s v="added for 06/02/2025 on 06/05/2025"/>
  </r>
  <r>
    <s v="Watermelons"/>
    <x v="1"/>
    <s v="Yes"/>
    <s v="N/A"/>
    <s v="RED FLESH SEEDLESS MINIATURE"/>
    <x v="449"/>
    <s v="MEXICO CROSSINGS THROUGH NOGALES ARIZONA"/>
    <n v="242147"/>
    <s v="Truck"/>
    <m/>
    <m/>
    <n v="2024"/>
    <s v="N/A"/>
    <s v="I (import)"/>
    <m/>
  </r>
  <r>
    <s v="Watermelons"/>
    <x v="10"/>
    <s v="No"/>
    <s v="cartons"/>
    <s v="RED FLESH SEEDLESS TYPE"/>
    <x v="449"/>
    <s v="WESTERN ARIZONA"/>
    <n v="35445"/>
    <s v="Truck"/>
    <n v="417"/>
    <m/>
    <n v="2025"/>
    <s v="N/A"/>
    <s v="D (domestic)"/>
    <s v="added for 06/02/2025 on 06/05/2025"/>
  </r>
  <r>
    <s v="Watermelons"/>
    <x v="1"/>
    <s v="No"/>
    <s v="N/A"/>
    <s v="RED FLESH SEEDLESS MINIATURE"/>
    <x v="449"/>
    <s v="MEXICO CROSSINGS THROUGH NOGALES ARIZONA"/>
    <n v="744330"/>
    <s v="Truck"/>
    <m/>
    <m/>
    <n v="2024"/>
    <s v="N/A"/>
    <s v="I (import)"/>
    <m/>
  </r>
  <r>
    <s v="Watermelons"/>
    <x v="10"/>
    <s v="No"/>
    <s v="40 lb cartons"/>
    <s v="RED FLESH SEEDLESS MINIATURE"/>
    <x v="449"/>
    <s v="WESTERN ARIZONA"/>
    <n v="24000"/>
    <s v="Truck"/>
    <n v="600"/>
    <m/>
    <n v="2025"/>
    <s v="N/A"/>
    <s v="D (domestic)"/>
    <s v="added for 06/02/2025 on 06/05/2025"/>
  </r>
  <r>
    <s v="Watermelons"/>
    <x v="1"/>
    <s v="Yes"/>
    <s v="N/A"/>
    <s v="SEEDLESS"/>
    <x v="449"/>
    <s v="MEXICO CROSSINGS THROUGH NOGALES ARIZONA"/>
    <n v="421852"/>
    <s v="Truck"/>
    <m/>
    <m/>
    <n v="2024"/>
    <s v="N/A"/>
    <s v="I (import)"/>
    <m/>
  </r>
  <r>
    <s v="Watermelons"/>
    <x v="10"/>
    <s v="No"/>
    <s v="40 lb cartons"/>
    <s v="RED FLESH SEEDLESS MINIATURE"/>
    <x v="449"/>
    <s v="WESTERN ARIZONA"/>
    <n v="318000"/>
    <s v="Truck"/>
    <n v="7950"/>
    <m/>
    <n v="2025"/>
    <s v="N/A"/>
    <s v="D (domestic)"/>
    <s v="added for 06/02/2025 on 06/06/2025"/>
  </r>
  <r>
    <s v="Watermelons"/>
    <x v="1"/>
    <s v="No"/>
    <s v="N/A"/>
    <s v="SEEDLESS"/>
    <x v="449"/>
    <s v="MEXICO CROSSINGS THROUGH NOGALES ARIZONA"/>
    <n v="7404300"/>
    <s v="Truck"/>
    <m/>
    <m/>
    <n v="2024"/>
    <s v="N/A"/>
    <s v="I (import)"/>
    <m/>
  </r>
  <r>
    <s v="Watermelons"/>
    <x v="10"/>
    <s v="Yes"/>
    <s v="40 lb cartons"/>
    <s v="RED FLESH SEEDLESS MINIATURE"/>
    <x v="449"/>
    <s v="WESTERN ARIZONA"/>
    <n v="128000"/>
    <s v="Truck"/>
    <n v="3200"/>
    <m/>
    <n v="2025"/>
    <s v="N/A"/>
    <s v="D (domestic)"/>
    <s v="added for 06/02/2025 on 06/06/2025"/>
  </r>
  <r>
    <s v="Watermelons"/>
    <x v="1"/>
    <s v="No"/>
    <s v="N/A"/>
    <s v="N/A"/>
    <x v="449"/>
    <s v="MEXICO CROSSINGS THROUGH OTAY MESA CALIFORNIA"/>
    <n v="70589"/>
    <s v="Truck"/>
    <m/>
    <m/>
    <n v="2024"/>
    <s v="N/A"/>
    <s v="I (import)"/>
    <m/>
  </r>
  <r>
    <s v="Watermelons"/>
    <x v="1"/>
    <s v="No"/>
    <s v="N/A"/>
    <s v="SEEDLESS"/>
    <x v="449"/>
    <s v="MEXICO CROSSINGS THROUGH OTAY MESA CALIFORNIA"/>
    <n v="404413"/>
    <s v="Truck"/>
    <m/>
    <m/>
    <n v="2024"/>
    <s v="N/A"/>
    <s v="I (import)"/>
    <m/>
  </r>
  <r>
    <s v="Watermelons"/>
    <x v="1"/>
    <s v="No"/>
    <s v="N/A"/>
    <s v="N/A"/>
    <x v="449"/>
    <s v="MEXICO CROSSINGS THROUGH SAN LUIS ARIZONA"/>
    <n v="31350"/>
    <s v="Truck"/>
    <m/>
    <m/>
    <n v="2024"/>
    <s v="N/A"/>
    <s v="I (import)"/>
    <m/>
  </r>
  <r>
    <s v="Watermelons"/>
    <x v="1"/>
    <s v="No"/>
    <s v="N/A"/>
    <s v="RED FLESH SEEDLESS MINIATURE"/>
    <x v="449"/>
    <s v="MEXICO CROSSINGS THROUGH SAN LUIS ARIZONA"/>
    <n v="376530"/>
    <s v="Truck"/>
    <m/>
    <m/>
    <n v="2024"/>
    <s v="N/A"/>
    <s v="I (import)"/>
    <m/>
  </r>
  <r>
    <s v="Watermelons"/>
    <x v="1"/>
    <s v="No"/>
    <s v="N/A"/>
    <s v="N/A"/>
    <x v="449"/>
    <s v="MEXICO CROSSINGS THROUGH CALEXICO CALIFORNIA"/>
    <n v="429671"/>
    <s v="Truck"/>
    <m/>
    <m/>
    <n v="2024"/>
    <s v="N/A"/>
    <s v="I (import)"/>
    <m/>
  </r>
  <r>
    <s v="Watermelons"/>
    <x v="1"/>
    <s v="No"/>
    <s v="N/A"/>
    <s v="RED FLESH SEEDLESS MINIATURE"/>
    <x v="449"/>
    <s v="MEXICO CROSSINGS THROUGH CALEXICO CALIFORNIA"/>
    <n v="165873"/>
    <s v="Truck"/>
    <m/>
    <m/>
    <n v="2024"/>
    <s v="N/A"/>
    <s v="I (import)"/>
    <m/>
  </r>
  <r>
    <s v="Watermelons"/>
    <x v="1"/>
    <s v="No"/>
    <s v="N/A"/>
    <s v="SEEDLESS"/>
    <x v="449"/>
    <s v="MEXICO CROSSINGS THROUGH CALEXICO CALIFORNIA"/>
    <n v="669900"/>
    <s v="Truck"/>
    <m/>
    <m/>
    <n v="2024"/>
    <s v="N/A"/>
    <s v="I (import)"/>
    <m/>
  </r>
  <r>
    <s v="Watermelons"/>
    <x v="1"/>
    <s v="No"/>
    <s v="N/A"/>
    <s v="N/A"/>
    <x v="449"/>
    <s v="MEXICO CROSSINGS THROUGH PHARR TEXAS"/>
    <n v="46948"/>
    <s v="Truck"/>
    <m/>
    <m/>
    <n v="2024"/>
    <s v="N/A"/>
    <s v="I (import)"/>
    <m/>
  </r>
  <r>
    <s v="Watermelons"/>
    <x v="1"/>
    <s v="No"/>
    <s v="N/A"/>
    <s v="SEEDLESS"/>
    <x v="449"/>
    <s v="MEXICO CROSSINGS THROUGH PHARR TEXAS"/>
    <n v="491040"/>
    <s v="Truck"/>
    <m/>
    <m/>
    <n v="2024"/>
    <s v="N/A"/>
    <s v="I (import)"/>
    <m/>
  </r>
  <r>
    <s v="Watermelons"/>
    <x v="1"/>
    <s v="No"/>
    <s v="N/A"/>
    <s v="N/A"/>
    <x v="449"/>
    <s v="MEXICO CROSSINGS THROUGH PROGRESO TEXAS"/>
    <n v="225181"/>
    <s v="Truck"/>
    <m/>
    <m/>
    <n v="2024"/>
    <s v="N/A"/>
    <s v="I (import)"/>
    <m/>
  </r>
  <r>
    <s v="Watermelons"/>
    <x v="1"/>
    <s v="No"/>
    <s v="N/A"/>
    <s v="SEEDLESS"/>
    <x v="449"/>
    <s v="MEXICO CROSSINGS THROUGH PROGRESO TEXAS"/>
    <n v="316800"/>
    <s v="Truck"/>
    <m/>
    <m/>
    <n v="2024"/>
    <s v="N/A"/>
    <s v="I (import)"/>
    <m/>
  </r>
  <r>
    <s v="Watermelons"/>
    <x v="1"/>
    <s v="No"/>
    <s v="N/A"/>
    <s v="SEEDLESS"/>
    <x v="449"/>
    <s v="MEXICO CROSSINGS THROUGH RIO GRANDE CITY TEXAS"/>
    <n v="475200"/>
    <s v="Truck"/>
    <m/>
    <m/>
    <n v="2024"/>
    <s v="N/A"/>
    <s v="I (import)"/>
    <m/>
  </r>
  <r>
    <s v="Watermelons"/>
    <x v="9"/>
    <s v="No"/>
    <s v="24 inch bins"/>
    <s v="RED FLESH SEEDED TYPE"/>
    <x v="449"/>
    <s v="LOWER RIO GRANDE VALLEY TEXAS"/>
    <n v="480000"/>
    <s v="Truck"/>
    <m/>
    <m/>
    <n v="2025"/>
    <s v="N/A"/>
    <s v="D (domestic)"/>
    <m/>
  </r>
  <r>
    <s v="Watermelons"/>
    <x v="9"/>
    <s v="No"/>
    <s v="24 inch bins"/>
    <s v="RED FLESH SEEDLESS TYPE"/>
    <x v="449"/>
    <s v="LOWER RIO GRANDE VALLEY TEXAS"/>
    <n v="5120000"/>
    <s v="Truck"/>
    <m/>
    <m/>
    <n v="2025"/>
    <s v="N/A"/>
    <s v="D (domestic)"/>
    <m/>
  </r>
  <r>
    <s v="Watermelons"/>
    <x v="11"/>
    <s v="No"/>
    <s v="24 inch bins"/>
    <s v="RED FLESH SEEDLESS TYPE"/>
    <x v="449"/>
    <s v="SOUTH CAROLINA"/>
    <m/>
    <s v="Truck"/>
    <n v="448"/>
    <m/>
    <n v="2025"/>
    <s v="N/A"/>
    <s v="D (domestic)"/>
    <m/>
  </r>
  <r>
    <s v="Watermelons"/>
    <x v="8"/>
    <s v="No"/>
    <s v="24 inch bins"/>
    <s v="RED FLESH SEEDED TYPE"/>
    <x v="449"/>
    <s v="FLORIDA"/>
    <n v="649600"/>
    <s v="Truck"/>
    <n v="1624"/>
    <m/>
    <n v="2025"/>
    <s v="N/A"/>
    <s v="D (domestic)"/>
    <m/>
  </r>
  <r>
    <s v="Watermelons"/>
    <x v="8"/>
    <s v="No"/>
    <s v="cartons"/>
    <s v="RED FLESH SEEDLESS MINIATURE"/>
    <x v="449"/>
    <s v="FLORIDA"/>
    <n v="43350"/>
    <s v="Truck"/>
    <n v="510"/>
    <m/>
    <n v="2025"/>
    <s v="N/A"/>
    <s v="D (domestic)"/>
    <m/>
  </r>
  <r>
    <s v="Watermelons"/>
    <x v="8"/>
    <s v="No"/>
    <s v="24 inch bins"/>
    <s v="RED FLESH SEEDLESS TYPE"/>
    <x v="449"/>
    <s v="FLORIDA"/>
    <n v="7705600"/>
    <s v="Truck"/>
    <n v="19264"/>
    <m/>
    <n v="2025"/>
    <s v="N/A"/>
    <s v="D (domestic)"/>
    <m/>
  </r>
  <r>
    <s v="Watermelons"/>
    <x v="12"/>
    <s v="No"/>
    <s v="24 inch bins"/>
    <s v="RED FLESH SEEDLESS TYPE"/>
    <x v="449"/>
    <s v="GEORGIA"/>
    <n v="358400"/>
    <s v="Truck"/>
    <n v="896"/>
    <m/>
    <n v="2025"/>
    <s v="N/A"/>
    <s v="D (domestic)"/>
    <m/>
  </r>
  <r>
    <s v="Watermelons"/>
    <x v="1"/>
    <s v="No"/>
    <s v="N/A"/>
    <s v="N/A"/>
    <x v="450"/>
    <s v="MEXICO CROSSINGS THROUGH NOGALES ARIZONA"/>
    <n v="7478401"/>
    <s v="Truck"/>
    <m/>
    <m/>
    <n v="2024"/>
    <s v="N/A"/>
    <s v="I (import)"/>
    <m/>
  </r>
  <r>
    <s v="Watermelons"/>
    <x v="1"/>
    <s v="Yes"/>
    <s v="N/A"/>
    <s v="RED FLESH SEEDLESS MINIATURE"/>
    <x v="450"/>
    <s v="MEXICO CROSSINGS THROUGH NOGALES ARIZONA"/>
    <n v="477613"/>
    <s v="Truck"/>
    <m/>
    <m/>
    <n v="2024"/>
    <s v="N/A"/>
    <s v="I (import)"/>
    <m/>
  </r>
  <r>
    <s v="Watermelons"/>
    <x v="1"/>
    <s v="No"/>
    <s v="N/A"/>
    <s v="RED FLESH SEEDLESS MINIATURE"/>
    <x v="450"/>
    <s v="MEXICO CROSSINGS THROUGH NOGALES ARIZONA"/>
    <n v="1100656"/>
    <s v="Truck"/>
    <m/>
    <m/>
    <n v="2024"/>
    <s v="N/A"/>
    <s v="I (import)"/>
    <m/>
  </r>
  <r>
    <s v="Watermelons"/>
    <x v="1"/>
    <s v="Yes"/>
    <s v="N/A"/>
    <s v="SEEDLESS"/>
    <x v="450"/>
    <s v="MEXICO CROSSINGS THROUGH NOGALES ARIZONA"/>
    <n v="950979"/>
    <s v="Truck"/>
    <m/>
    <m/>
    <n v="2024"/>
    <s v="N/A"/>
    <s v="I (import)"/>
    <m/>
  </r>
  <r>
    <s v="Watermelons"/>
    <x v="1"/>
    <s v="No"/>
    <s v="N/A"/>
    <s v="SEEDLESS"/>
    <x v="450"/>
    <s v="MEXICO CROSSINGS THROUGH NOGALES ARIZONA"/>
    <n v="13687067"/>
    <s v="Truck"/>
    <m/>
    <m/>
    <n v="2024"/>
    <s v="N/A"/>
    <s v="I (import)"/>
    <m/>
  </r>
  <r>
    <s v="Watermelons"/>
    <x v="1"/>
    <s v="No"/>
    <s v="N/A"/>
    <s v="N/A"/>
    <x v="450"/>
    <s v="MEXICO CROSSINGS THROUGH OTAY MESA CALIFORNIA"/>
    <n v="38016"/>
    <s v="Truck"/>
    <m/>
    <m/>
    <n v="2024"/>
    <s v="N/A"/>
    <s v="I (import)"/>
    <m/>
  </r>
  <r>
    <s v="Watermelons"/>
    <x v="1"/>
    <s v="No"/>
    <s v="N/A"/>
    <s v="SEEDLESS"/>
    <x v="450"/>
    <s v="MEXICO CROSSINGS THROUGH OTAY MESA CALIFORNIA"/>
    <n v="317293"/>
    <s v="Truck"/>
    <m/>
    <m/>
    <n v="2024"/>
    <s v="N/A"/>
    <s v="I (import)"/>
    <m/>
  </r>
  <r>
    <s v="Watermelons"/>
    <x v="1"/>
    <s v="No"/>
    <s v="N/A"/>
    <s v="N/A"/>
    <x v="450"/>
    <s v="MEXICO CROSSINGS THROUGH SAN LUIS ARIZONA"/>
    <n v="153450"/>
    <s v="Truck"/>
    <m/>
    <m/>
    <n v="2024"/>
    <s v="N/A"/>
    <s v="I (import)"/>
    <m/>
  </r>
  <r>
    <s v="Watermelons"/>
    <x v="1"/>
    <s v="No"/>
    <s v="N/A"/>
    <s v="RED FLESH SEEDLESS MINIATURE"/>
    <x v="450"/>
    <s v="MEXICO CROSSINGS THROUGH SAN LUIS ARIZONA"/>
    <n v="624690"/>
    <s v="Truck"/>
    <m/>
    <m/>
    <n v="2024"/>
    <s v="N/A"/>
    <s v="I (import)"/>
    <m/>
  </r>
  <r>
    <s v="Watermelons"/>
    <x v="1"/>
    <s v="No"/>
    <s v="N/A"/>
    <s v="N/A"/>
    <x v="450"/>
    <s v="MEXICO CROSSINGS THROUGH CALEXICO CALIFORNIA"/>
    <n v="240708"/>
    <s v="Truck"/>
    <m/>
    <m/>
    <n v="2024"/>
    <s v="N/A"/>
    <s v="I (import)"/>
    <m/>
  </r>
  <r>
    <s v="Watermelons"/>
    <x v="1"/>
    <s v="No"/>
    <s v="N/A"/>
    <s v="RED FLESH SEEDLESS MINIATURE"/>
    <x v="450"/>
    <s v="MEXICO CROSSINGS THROUGH CALEXICO CALIFORNIA"/>
    <n v="369615"/>
    <s v="Truck"/>
    <m/>
    <m/>
    <n v="2024"/>
    <s v="N/A"/>
    <s v="I (import)"/>
    <m/>
  </r>
  <r>
    <s v="Watermelons"/>
    <x v="1"/>
    <s v="No"/>
    <s v="N/A"/>
    <s v="SEEDLESS"/>
    <x v="450"/>
    <s v="MEXICO CROSSINGS THROUGH CALEXICO CALIFORNIA"/>
    <n v="321090"/>
    <s v="Truck"/>
    <m/>
    <m/>
    <n v="2024"/>
    <s v="N/A"/>
    <s v="I (import)"/>
    <m/>
  </r>
  <r>
    <s v="Watermelons"/>
    <x v="1"/>
    <s v="No"/>
    <s v="N/A"/>
    <s v="N/A"/>
    <x v="450"/>
    <s v="MEXICO CROSSINGS THROUGH PHARR TEXAS"/>
    <n v="47542"/>
    <s v="Truck"/>
    <m/>
    <m/>
    <n v="2024"/>
    <s v="N/A"/>
    <s v="I (import)"/>
    <m/>
  </r>
  <r>
    <s v="Watermelons"/>
    <x v="1"/>
    <s v="No"/>
    <s v="N/A"/>
    <s v="SEEDLESS"/>
    <x v="450"/>
    <s v="MEXICO CROSSINGS THROUGH PHARR TEXAS"/>
    <n v="964821"/>
    <s v="Truck"/>
    <m/>
    <m/>
    <n v="2024"/>
    <s v="N/A"/>
    <s v="I (import)"/>
    <m/>
  </r>
  <r>
    <s v="Watermelons"/>
    <x v="1"/>
    <s v="No"/>
    <s v="N/A"/>
    <s v="N/A"/>
    <x v="450"/>
    <s v="MEXICO CROSSINGS THROUGH PROGRESO TEXAS"/>
    <n v="91531"/>
    <s v="Truck"/>
    <m/>
    <m/>
    <n v="2024"/>
    <s v="N/A"/>
    <s v="I (import)"/>
    <m/>
  </r>
  <r>
    <s v="Watermelons"/>
    <x v="1"/>
    <s v="No"/>
    <s v="N/A"/>
    <s v="SEEDLESS"/>
    <x v="450"/>
    <s v="MEXICO CROSSINGS THROUGH PROGRESO TEXAS"/>
    <n v="183447"/>
    <s v="Truck"/>
    <m/>
    <m/>
    <n v="2024"/>
    <s v="N/A"/>
    <s v="I (import)"/>
    <m/>
  </r>
  <r>
    <s v="Watermelons"/>
    <x v="1"/>
    <s v="No"/>
    <s v="N/A"/>
    <s v="N/A"/>
    <x v="450"/>
    <s v="MEXICO CROSSINGS THROUGH RIO GRANDE CITY TEXAS"/>
    <n v="82148"/>
    <s v="Truck"/>
    <m/>
    <m/>
    <n v="2024"/>
    <s v="N/A"/>
    <s v="I (import)"/>
    <m/>
  </r>
  <r>
    <s v="Watermelons"/>
    <x v="1"/>
    <s v="No"/>
    <s v="N/A"/>
    <s v="SEEDLESS"/>
    <x v="450"/>
    <s v="MEXICO CROSSINGS THROUGH RIO GRANDE CITY TEXAS"/>
    <n v="673200"/>
    <s v="Truck"/>
    <m/>
    <m/>
    <n v="2024"/>
    <s v="N/A"/>
    <s v="I (import)"/>
    <m/>
  </r>
  <r>
    <s v="Watermelons"/>
    <x v="1"/>
    <s v="No"/>
    <s v="N/A"/>
    <s v="N/A"/>
    <x v="450"/>
    <s v="MEXICO CROSSINGS THROUGH ROMA TEXAS"/>
    <n v="50072"/>
    <s v="Truck"/>
    <m/>
    <m/>
    <n v="2024"/>
    <s v="N/A"/>
    <s v="I (import)"/>
    <m/>
  </r>
  <r>
    <s v="Watermelons"/>
    <x v="8"/>
    <s v="No"/>
    <s v="24 inch bins"/>
    <s v="RED FLESH SEEDLESS TYPE"/>
    <x v="450"/>
    <s v="FLORIDA"/>
    <n v="9542400"/>
    <s v="Truck"/>
    <n v="23856"/>
    <m/>
    <n v="2025"/>
    <s v="N/A"/>
    <s v="D (domestic)"/>
    <m/>
  </r>
  <r>
    <s v="Watermelons"/>
    <x v="12"/>
    <s v="No"/>
    <s v="24 inch bins"/>
    <s v="RED FLESH SEEDED TYPE"/>
    <x v="450"/>
    <s v="GEORGIA"/>
    <n v="89600"/>
    <s v="Truck"/>
    <n v="224"/>
    <m/>
    <n v="2025"/>
    <s v="N/A"/>
    <s v="D (domestic)"/>
    <m/>
  </r>
  <r>
    <s v="Watermelons"/>
    <x v="12"/>
    <s v="No"/>
    <s v="24 inch bins"/>
    <s v="RED FLESH SEEDLESS TYPE"/>
    <x v="450"/>
    <s v="GEORGIA"/>
    <n v="784000"/>
    <s v="Truck"/>
    <n v="1960"/>
    <m/>
    <n v="2025"/>
    <s v="N/A"/>
    <s v="D (domestic)"/>
    <m/>
  </r>
  <r>
    <s v="Watermelons"/>
    <x v="11"/>
    <s v="No"/>
    <s v="cwt"/>
    <s v="RED FLESH SEEDLESS TYPE"/>
    <x v="450"/>
    <s v="SOUTH CAROLINA"/>
    <m/>
    <s v="Truck"/>
    <n v="728"/>
    <m/>
    <n v="2025"/>
    <s v="N/A"/>
    <s v="D (domestic)"/>
    <m/>
  </r>
  <r>
    <s v="Watermelons"/>
    <x v="8"/>
    <s v="No"/>
    <s v="24 inch bins"/>
    <s v="RED FLESH SEEDED TYPE"/>
    <x v="450"/>
    <s v="FLORIDA"/>
    <n v="761600"/>
    <s v="Truck"/>
    <n v="1904"/>
    <m/>
    <n v="2025"/>
    <s v="N/A"/>
    <s v="D (domestic)"/>
    <m/>
  </r>
  <r>
    <s v="Watermelons"/>
    <x v="8"/>
    <s v="No"/>
    <s v="cartons"/>
    <s v="RED FLESH SEEDLESS MINIATURE"/>
    <x v="450"/>
    <s v="FLORIDA"/>
    <n v="86700"/>
    <s v="Truck"/>
    <n v="1020"/>
    <m/>
    <n v="2025"/>
    <s v="N/A"/>
    <s v="D (domestic)"/>
    <m/>
  </r>
  <r>
    <s v="Watermelons"/>
    <x v="9"/>
    <s v="No"/>
    <s v="24 inch bins"/>
    <s v="RED FLESH SEEDED TYPE"/>
    <x v="450"/>
    <s v="LOWER RIO GRANDE VALLEY TEXAS"/>
    <n v="440000"/>
    <s v="Truck"/>
    <m/>
    <m/>
    <n v="2025"/>
    <s v="N/A"/>
    <s v="D (domestic)"/>
    <m/>
  </r>
  <r>
    <s v="Watermelons"/>
    <x v="9"/>
    <s v="No"/>
    <s v="24 inch bins"/>
    <s v="RED FLESH SEEDLESS TYPE"/>
    <x v="450"/>
    <s v="LOWER RIO GRANDE VALLEY TEXAS"/>
    <n v="4760000"/>
    <s v="Truck"/>
    <m/>
    <m/>
    <n v="2025"/>
    <s v="N/A"/>
    <s v="D (domestic)"/>
    <m/>
  </r>
  <r>
    <s v="Watermelons"/>
    <x v="8"/>
    <s v="No"/>
    <s v="24 inch bins"/>
    <s v="RED FLESH SEEDLESS TYPE"/>
    <x v="450"/>
    <s v="FLORIDA"/>
    <n v="112000"/>
    <s v="Truck"/>
    <n v="280"/>
    <m/>
    <n v="2025"/>
    <s v="N/A"/>
    <s v="D (domestic)"/>
    <s v="added for 06/03/2025 on 06/06/2025"/>
  </r>
  <r>
    <s v="Watermelons"/>
    <x v="10"/>
    <s v="No"/>
    <s v="40 lb cartons"/>
    <s v="RED FLESH SEEDLESS MINIATURE"/>
    <x v="450"/>
    <s v="WESTERN ARIZONA"/>
    <n v="10000"/>
    <s v="Truck"/>
    <n v="250"/>
    <m/>
    <n v="2025"/>
    <s v="N/A"/>
    <s v="D (domestic)"/>
    <s v="added for 06/03/2025 on 06/06/2025"/>
  </r>
  <r>
    <s v="Watermelons"/>
    <x v="13"/>
    <s v="No"/>
    <s v="24 inch bins"/>
    <s v="RED FLESH SEEDLESS TYPE"/>
    <x v="450"/>
    <s v="IMPERIAL VALLEY CALIFORNIA"/>
    <n v="654400"/>
    <s v="Truck"/>
    <n v="1636"/>
    <m/>
    <n v="2025"/>
    <s v="N/A"/>
    <s v="D (domestic)"/>
    <s v="added for 06/03/2025 on 06/06/2025"/>
  </r>
  <r>
    <s v="Watermelons"/>
    <x v="1"/>
    <s v="No"/>
    <s v="N/A"/>
    <s v="N/A"/>
    <x v="451"/>
    <s v="MEXICO CROSSINGS THROUGH NOGALES ARIZONA"/>
    <n v="3511501"/>
    <s v="Truck"/>
    <m/>
    <m/>
    <n v="2024"/>
    <s v="N/A"/>
    <s v="I (import)"/>
    <m/>
  </r>
  <r>
    <s v="Watermelons"/>
    <x v="1"/>
    <s v="Yes"/>
    <s v="N/A"/>
    <s v="RED FLESH SEEDLESS MINIATURE"/>
    <x v="451"/>
    <s v="MEXICO CROSSINGS THROUGH NOGALES ARIZONA"/>
    <n v="57684"/>
    <s v="Truck"/>
    <m/>
    <m/>
    <n v="2024"/>
    <s v="N/A"/>
    <s v="I (import)"/>
    <m/>
  </r>
  <r>
    <s v="Watermelons"/>
    <x v="1"/>
    <s v="No"/>
    <s v="N/A"/>
    <s v="RED FLESH SEEDLESS MINIATURE"/>
    <x v="451"/>
    <s v="MEXICO CROSSINGS THROUGH NOGALES ARIZONA"/>
    <n v="394143"/>
    <s v="Truck"/>
    <m/>
    <m/>
    <n v="2024"/>
    <s v="N/A"/>
    <s v="I (import)"/>
    <m/>
  </r>
  <r>
    <s v="Watermelons"/>
    <x v="1"/>
    <s v="Yes"/>
    <s v="N/A"/>
    <s v="SEEDLESS"/>
    <x v="451"/>
    <s v="MEXICO CROSSINGS THROUGH NOGALES ARIZONA"/>
    <n v="572046"/>
    <s v="Truck"/>
    <m/>
    <m/>
    <n v="2024"/>
    <s v="N/A"/>
    <s v="I (import)"/>
    <m/>
  </r>
  <r>
    <s v="Watermelons"/>
    <x v="1"/>
    <s v="No"/>
    <s v="N/A"/>
    <s v="SEEDLESS"/>
    <x v="451"/>
    <s v="MEXICO CROSSINGS THROUGH NOGALES ARIZONA"/>
    <n v="7936777"/>
    <s v="Truck"/>
    <m/>
    <m/>
    <n v="2024"/>
    <s v="N/A"/>
    <s v="I (import)"/>
    <m/>
  </r>
  <r>
    <s v="Watermelons"/>
    <x v="1"/>
    <s v="No"/>
    <s v="N/A"/>
    <s v="N/A"/>
    <x v="451"/>
    <s v="MEXICO CROSSINGS THROUGH OTAY MESA CALIFORNIA"/>
    <n v="9878"/>
    <s v="Truck"/>
    <m/>
    <m/>
    <n v="2024"/>
    <s v="N/A"/>
    <s v="I (import)"/>
    <m/>
  </r>
  <r>
    <s v="Watermelons"/>
    <x v="1"/>
    <s v="No"/>
    <s v="N/A"/>
    <s v="RED FLESH SEEDLESS MINIATURE"/>
    <x v="451"/>
    <s v="MEXICO CROSSINGS THROUGH SAN LUIS ARIZONA"/>
    <n v="1007578"/>
    <s v="Truck"/>
    <m/>
    <m/>
    <n v="2024"/>
    <s v="N/A"/>
    <s v="I (import)"/>
    <m/>
  </r>
  <r>
    <s v="Watermelons"/>
    <x v="1"/>
    <s v="No"/>
    <s v="N/A"/>
    <s v="N/A"/>
    <x v="451"/>
    <s v="MEXICO CROSSINGS THROUGH CALEXICO CALIFORNIA"/>
    <n v="230698"/>
    <s v="Truck"/>
    <m/>
    <m/>
    <n v="2024"/>
    <s v="N/A"/>
    <s v="I (import)"/>
    <m/>
  </r>
  <r>
    <s v="Watermelons"/>
    <x v="1"/>
    <s v="No"/>
    <s v="N/A"/>
    <s v="RED FLESH SEEDLESS MINIATURE"/>
    <x v="451"/>
    <s v="MEXICO CROSSINGS THROUGH CALEXICO CALIFORNIA"/>
    <n v="227416"/>
    <s v="Truck"/>
    <m/>
    <m/>
    <n v="2024"/>
    <s v="N/A"/>
    <s v="I (import)"/>
    <m/>
  </r>
  <r>
    <s v="Watermelons"/>
    <x v="1"/>
    <s v="No"/>
    <s v="N/A"/>
    <s v="SEEDLESS"/>
    <x v="451"/>
    <s v="MEXICO CROSSINGS THROUGH CALEXICO CALIFORNIA"/>
    <n v="398860"/>
    <s v="Truck"/>
    <m/>
    <m/>
    <n v="2024"/>
    <s v="N/A"/>
    <s v="I (import)"/>
    <m/>
  </r>
  <r>
    <s v="Watermelons"/>
    <x v="1"/>
    <s v="No"/>
    <s v="N/A"/>
    <s v="N/A"/>
    <x v="451"/>
    <s v="MEXICO CROSSINGS THROUGH PHARR TEXAS"/>
    <n v="101420"/>
    <s v="Truck"/>
    <m/>
    <m/>
    <n v="2024"/>
    <s v="N/A"/>
    <s v="I (import)"/>
    <m/>
  </r>
  <r>
    <s v="Watermelons"/>
    <x v="1"/>
    <s v="No"/>
    <s v="N/A"/>
    <s v="SEEDLESS"/>
    <x v="451"/>
    <s v="MEXICO CROSSINGS THROUGH PHARR TEXAS"/>
    <n v="92620"/>
    <s v="Truck"/>
    <m/>
    <m/>
    <n v="2024"/>
    <s v="N/A"/>
    <s v="I (import)"/>
    <m/>
  </r>
  <r>
    <s v="Watermelons"/>
    <x v="1"/>
    <s v="No"/>
    <s v="N/A"/>
    <s v="N/A"/>
    <x v="451"/>
    <s v="MEXICO CROSSINGS THROUGH PROGRESO TEXAS"/>
    <n v="45661"/>
    <s v="Truck"/>
    <m/>
    <m/>
    <n v="2024"/>
    <s v="N/A"/>
    <s v="I (import)"/>
    <m/>
  </r>
  <r>
    <s v="Watermelons"/>
    <x v="1"/>
    <s v="No"/>
    <s v="N/A"/>
    <s v="SEEDLESS"/>
    <x v="451"/>
    <s v="MEXICO CROSSINGS THROUGH PROGRESO TEXAS"/>
    <n v="32890"/>
    <s v="Truck"/>
    <m/>
    <m/>
    <n v="2024"/>
    <s v="N/A"/>
    <s v="I (import)"/>
    <m/>
  </r>
  <r>
    <s v="Watermelons"/>
    <x v="9"/>
    <s v="No"/>
    <s v="24 inch bins"/>
    <s v="RED FLESH SEEDED TYPE"/>
    <x v="451"/>
    <s v="LOWER RIO GRANDE VALLEY TEXAS"/>
    <n v="400000"/>
    <s v="Truck"/>
    <m/>
    <m/>
    <n v="2025"/>
    <s v="N/A"/>
    <s v="D (domestic)"/>
    <m/>
  </r>
  <r>
    <s v="Watermelons"/>
    <x v="9"/>
    <s v="No"/>
    <s v="24 inch bins"/>
    <s v="RED FLESH SEEDLESS TYPE"/>
    <x v="451"/>
    <s v="LOWER RIO GRANDE VALLEY TEXAS"/>
    <n v="4520000"/>
    <s v="Truck"/>
    <m/>
    <m/>
    <n v="2025"/>
    <s v="N/A"/>
    <s v="D (domestic)"/>
    <m/>
  </r>
  <r>
    <s v="Watermelons"/>
    <x v="11"/>
    <s v="No"/>
    <s v="24 inch bins"/>
    <s v="RED FLESH SEEDLESS TYPE"/>
    <x v="451"/>
    <s v="SOUTH CAROLINA"/>
    <m/>
    <s v="Truck"/>
    <n v="504"/>
    <m/>
    <n v="2025"/>
    <s v="N/A"/>
    <s v="D (domestic)"/>
    <m/>
  </r>
  <r>
    <s v="Watermelons"/>
    <x v="8"/>
    <s v="No"/>
    <s v="24 inch bins"/>
    <s v="RED FLESH SEEDED TYPE"/>
    <x v="451"/>
    <s v="FLORIDA"/>
    <n v="1075200"/>
    <s v="Truck"/>
    <n v="2688"/>
    <m/>
    <n v="2025"/>
    <s v="N/A"/>
    <s v="D (domestic)"/>
    <m/>
  </r>
  <r>
    <s v="Watermelons"/>
    <x v="8"/>
    <s v="No"/>
    <s v="cartons"/>
    <s v="RED FLESH SEEDLESS MINIATURE"/>
    <x v="451"/>
    <s v="FLORIDA"/>
    <n v="72250"/>
    <s v="Truck"/>
    <n v="850"/>
    <m/>
    <n v="2025"/>
    <s v="N/A"/>
    <s v="D (domestic)"/>
    <m/>
  </r>
  <r>
    <s v="Watermelons"/>
    <x v="8"/>
    <s v="No"/>
    <s v="24 inch bins"/>
    <s v="RED FLESH SEEDLESS TYPE"/>
    <x v="451"/>
    <s v="FLORIDA"/>
    <n v="9497600"/>
    <s v="Truck"/>
    <n v="23744"/>
    <m/>
    <n v="2025"/>
    <s v="N/A"/>
    <s v="D (domestic)"/>
    <m/>
  </r>
  <r>
    <s v="Watermelons"/>
    <x v="12"/>
    <s v="No"/>
    <s v="24 inch bins"/>
    <s v="RED FLESH SEEDED TYPE"/>
    <x v="451"/>
    <s v="GEORGIA"/>
    <n v="224000"/>
    <s v="Truck"/>
    <n v="560"/>
    <m/>
    <n v="2025"/>
    <s v="N/A"/>
    <s v="D (domestic)"/>
    <m/>
  </r>
  <r>
    <s v="Watermelons"/>
    <x v="12"/>
    <s v="No"/>
    <s v="24 inch bins"/>
    <s v="RED FLESH SEEDLESS TYPE"/>
    <x v="451"/>
    <s v="GEORGIA"/>
    <n v="1030400"/>
    <s v="Truck"/>
    <n v="2576"/>
    <m/>
    <n v="2025"/>
    <s v="N/A"/>
    <s v="D (domestic)"/>
    <m/>
  </r>
  <r>
    <s v="Watermelons"/>
    <x v="8"/>
    <s v="No"/>
    <s v="24 inch bins"/>
    <s v="RED FLESH SEEDLESS TYPE"/>
    <x v="451"/>
    <s v="FLORIDA"/>
    <n v="89600"/>
    <s v="Truck"/>
    <n v="224"/>
    <m/>
    <n v="2025"/>
    <s v="N/A"/>
    <s v="D (domestic)"/>
    <s v="added for 06/04/2025 on 06/06/2025"/>
  </r>
  <r>
    <s v="Watermelons"/>
    <x v="10"/>
    <s v="No"/>
    <s v="40 lb cartons"/>
    <s v="RED FLESH SEEDLESS MINIATURE"/>
    <x v="451"/>
    <s v="WESTERN ARIZONA"/>
    <n v="62000"/>
    <s v="Truck"/>
    <n v="1550"/>
    <m/>
    <n v="2025"/>
    <s v="N/A"/>
    <s v="D (domestic)"/>
    <s v="added for 06/04/2025 on 06/06/2025"/>
  </r>
  <r>
    <s v="Watermelons"/>
    <x v="10"/>
    <s v="No"/>
    <s v="24 inch bins"/>
    <s v="RED FLESH SEEDLESS TYPE"/>
    <x v="451"/>
    <s v="WESTERN ARIZONA"/>
    <n v="472800"/>
    <s v="Truck"/>
    <n v="1182"/>
    <m/>
    <n v="2025"/>
    <s v="N/A"/>
    <s v="D (domestic)"/>
    <s v="added for 06/04/2025 on 06/06/2025"/>
  </r>
  <r>
    <s v="Watermelons"/>
    <x v="10"/>
    <s v="No"/>
    <s v="cartons"/>
    <s v="RED FLESH SEEDLESS TYPE"/>
    <x v="451"/>
    <s v="WESTERN ARIZONA"/>
    <n v="2040"/>
    <s v="Truck"/>
    <n v="24"/>
    <m/>
    <n v="2025"/>
    <s v="N/A"/>
    <s v="D (domestic)"/>
    <s v="added for 06/04/2025 on 06/06/2025"/>
  </r>
  <r>
    <s v="Watermelons"/>
    <x v="0"/>
    <s v="No"/>
    <s v="N/A"/>
    <s v="N/A"/>
    <x v="452"/>
    <s v="IMPORTS THROUGH SAN JUAN PUERTO RICO"/>
    <n v="7280"/>
    <s v="Boat"/>
    <m/>
    <m/>
    <n v="2024"/>
    <s v="N/A"/>
    <s v="I (import)"/>
    <m/>
  </r>
  <r>
    <s v="Watermelons"/>
    <x v="10"/>
    <s v="No"/>
    <s v="cartons"/>
    <s v="RED FLESH SEEDLESS MINIATURE"/>
    <x v="452"/>
    <s v="WESTERN ARIZONA"/>
    <n v="272850"/>
    <s v="Truck"/>
    <n v="3210"/>
    <m/>
    <n v="2025"/>
    <s v="N/A"/>
    <s v="D (domestic)"/>
    <s v="added for 06/05/2025 on 06/09/2025"/>
  </r>
  <r>
    <s v="Watermelons"/>
    <x v="1"/>
    <s v="No"/>
    <s v="N/A"/>
    <s v="N/A"/>
    <x v="452"/>
    <s v="MEXICO CROSSINGS THROUGH NOGALES ARIZONA"/>
    <n v="6751789"/>
    <s v="Truck"/>
    <m/>
    <m/>
    <n v="2024"/>
    <s v="N/A"/>
    <s v="I (import)"/>
    <m/>
  </r>
  <r>
    <s v="Watermelons"/>
    <x v="10"/>
    <s v="No"/>
    <s v="24 inch bins"/>
    <s v="RED FLESH SEEDLESS TYPE"/>
    <x v="452"/>
    <s v="WESTERN ARIZONA"/>
    <n v="480800"/>
    <s v="Truck"/>
    <n v="1202"/>
    <m/>
    <n v="2025"/>
    <s v="N/A"/>
    <s v="D (domestic)"/>
    <s v="added for 06/05/2025 on 06/09/2025"/>
  </r>
  <r>
    <s v="Watermelons"/>
    <x v="1"/>
    <s v="Yes"/>
    <s v="N/A"/>
    <s v="RED FLESH SEEDLESS MINIATURE"/>
    <x v="452"/>
    <s v="MEXICO CROSSINGS THROUGH NOGALES ARIZONA"/>
    <n v="45610"/>
    <s v="Truck"/>
    <m/>
    <m/>
    <n v="2024"/>
    <s v="N/A"/>
    <s v="I (import)"/>
    <m/>
  </r>
  <r>
    <s v="Watermelons"/>
    <x v="10"/>
    <s v="No"/>
    <s v="cartons"/>
    <s v="RED FLESH SEEDLESS TYPE"/>
    <x v="452"/>
    <s v="WESTERN ARIZONA"/>
    <n v="34000"/>
    <s v="Truck"/>
    <n v="400"/>
    <m/>
    <n v="2025"/>
    <s v="N/A"/>
    <s v="D (domestic)"/>
    <s v="added for 06/05/2025 on 06/09/2025"/>
  </r>
  <r>
    <s v="Watermelons"/>
    <x v="1"/>
    <s v="No"/>
    <s v="N/A"/>
    <s v="RED FLESH SEEDLESS MINIATURE"/>
    <x v="452"/>
    <s v="MEXICO CROSSINGS THROUGH NOGALES ARIZONA"/>
    <n v="1029015"/>
    <s v="Truck"/>
    <m/>
    <m/>
    <n v="2024"/>
    <s v="N/A"/>
    <s v="I (import)"/>
    <m/>
  </r>
  <r>
    <s v="Watermelons"/>
    <x v="10"/>
    <s v="Yes"/>
    <s v="cartons"/>
    <s v="RED FLESH SEEDLESS MINIATURE"/>
    <x v="452"/>
    <s v="WESTERN ARIZONA"/>
    <n v="278800"/>
    <s v="Truck"/>
    <n v="3280"/>
    <m/>
    <n v="2025"/>
    <s v="N/A"/>
    <s v="D (domestic)"/>
    <s v="added for 06/05/2025 on 06/11/2025"/>
  </r>
  <r>
    <s v="Watermelons"/>
    <x v="1"/>
    <s v="Yes"/>
    <s v="N/A"/>
    <s v="SEEDLESS"/>
    <x v="452"/>
    <s v="MEXICO CROSSINGS THROUGH NOGALES ARIZONA"/>
    <n v="428219"/>
    <s v="Truck"/>
    <m/>
    <m/>
    <n v="2024"/>
    <s v="N/A"/>
    <s v="I (import)"/>
    <m/>
  </r>
  <r>
    <s v="Watermelons"/>
    <x v="10"/>
    <s v="No"/>
    <s v="cartons"/>
    <s v="RED FLESH SEEDLESS MINIATURE"/>
    <x v="452"/>
    <s v="WESTERN ARIZONA"/>
    <n v="357510"/>
    <s v="Truck"/>
    <n v="4206"/>
    <m/>
    <n v="2025"/>
    <s v="N/A"/>
    <s v="D (domestic)"/>
    <s v="added for 06/05/2025 on 06/11/2025"/>
  </r>
  <r>
    <s v="Watermelons"/>
    <x v="1"/>
    <s v="No"/>
    <s v="N/A"/>
    <s v="SEEDLESS"/>
    <x v="452"/>
    <s v="MEXICO CROSSINGS THROUGH NOGALES ARIZONA"/>
    <n v="16838338"/>
    <s v="Truck"/>
    <m/>
    <m/>
    <n v="2024"/>
    <s v="N/A"/>
    <s v="I (import)"/>
    <m/>
  </r>
  <r>
    <s v="Watermelons"/>
    <x v="1"/>
    <s v="No"/>
    <s v="N/A"/>
    <s v="N/A"/>
    <x v="452"/>
    <s v="MEXICO CROSSINGS THROUGH OTAY MESA CALIFORNIA"/>
    <n v="78274"/>
    <s v="Truck"/>
    <m/>
    <m/>
    <n v="2024"/>
    <s v="N/A"/>
    <s v="I (import)"/>
    <m/>
  </r>
  <r>
    <s v="Watermelons"/>
    <x v="1"/>
    <s v="No"/>
    <s v="N/A"/>
    <s v="RED FLESH SEEDLESS MINIATURE"/>
    <x v="452"/>
    <s v="MEXICO CROSSINGS THROUGH OTAY MESA CALIFORNIA"/>
    <n v="34927"/>
    <s v="Truck"/>
    <m/>
    <m/>
    <n v="2024"/>
    <s v="N/A"/>
    <s v="I (import)"/>
    <m/>
  </r>
  <r>
    <s v="Watermelons"/>
    <x v="1"/>
    <s v="No"/>
    <s v="N/A"/>
    <s v="SEEDLESS"/>
    <x v="452"/>
    <s v="MEXICO CROSSINGS THROUGH OTAY MESA CALIFORNIA"/>
    <n v="85138"/>
    <s v="Truck"/>
    <m/>
    <m/>
    <n v="2024"/>
    <s v="N/A"/>
    <s v="I (import)"/>
    <m/>
  </r>
  <r>
    <s v="Watermelons"/>
    <x v="1"/>
    <s v="No"/>
    <s v="N/A"/>
    <s v="N/A"/>
    <x v="452"/>
    <s v="MEXICO CROSSINGS THROUGH SAN LUIS ARIZONA"/>
    <n v="162360"/>
    <s v="Truck"/>
    <m/>
    <m/>
    <n v="2024"/>
    <s v="N/A"/>
    <s v="I (import)"/>
    <m/>
  </r>
  <r>
    <s v="Watermelons"/>
    <x v="1"/>
    <s v="No"/>
    <s v="N/A"/>
    <s v="RED FLESH SEEDLESS MINIATURE"/>
    <x v="452"/>
    <s v="MEXICO CROSSINGS THROUGH SAN LUIS ARIZONA"/>
    <n v="869880"/>
    <s v="Truck"/>
    <m/>
    <m/>
    <n v="2024"/>
    <s v="N/A"/>
    <s v="I (import)"/>
    <m/>
  </r>
  <r>
    <s v="Watermelons"/>
    <x v="1"/>
    <s v="Yes"/>
    <s v="N/A"/>
    <s v="SEEDLESS"/>
    <x v="452"/>
    <s v="MEXICO CROSSINGS THROUGH SAN LUIS ARIZONA"/>
    <n v="8659"/>
    <s v="Truck"/>
    <m/>
    <m/>
    <n v="2024"/>
    <s v="N/A"/>
    <s v="I (import)"/>
    <m/>
  </r>
  <r>
    <s v="Watermelons"/>
    <x v="1"/>
    <s v="No"/>
    <s v="N/A"/>
    <s v="N/A"/>
    <x v="452"/>
    <s v="MEXICO CROSSINGS THROUGH CALEXICO CALIFORNIA"/>
    <n v="355911"/>
    <s v="Truck"/>
    <m/>
    <m/>
    <n v="2024"/>
    <s v="N/A"/>
    <s v="I (import)"/>
    <m/>
  </r>
  <r>
    <s v="Watermelons"/>
    <x v="1"/>
    <s v="No"/>
    <s v="N/A"/>
    <s v="RED FLESH SEEDLESS MINIATURE"/>
    <x v="452"/>
    <s v="MEXICO CROSSINGS THROUGH CALEXICO CALIFORNIA"/>
    <n v="423702"/>
    <s v="Truck"/>
    <m/>
    <m/>
    <n v="2024"/>
    <s v="N/A"/>
    <s v="I (import)"/>
    <m/>
  </r>
  <r>
    <s v="Watermelons"/>
    <x v="1"/>
    <s v="No"/>
    <s v="N/A"/>
    <s v="SEEDLESS"/>
    <x v="452"/>
    <s v="MEXICO CROSSINGS THROUGH CALEXICO CALIFORNIA"/>
    <n v="368060"/>
    <s v="Truck"/>
    <m/>
    <m/>
    <n v="2024"/>
    <s v="N/A"/>
    <s v="I (import)"/>
    <m/>
  </r>
  <r>
    <s v="Watermelons"/>
    <x v="1"/>
    <s v="No"/>
    <s v="N/A"/>
    <s v="N/A"/>
    <x v="452"/>
    <s v="MEXICO CROSSINGS THROUGH PHARR TEXAS"/>
    <n v="47938"/>
    <s v="Truck"/>
    <m/>
    <m/>
    <n v="2024"/>
    <s v="N/A"/>
    <s v="I (import)"/>
    <m/>
  </r>
  <r>
    <s v="Watermelons"/>
    <x v="1"/>
    <s v="No"/>
    <s v="N/A"/>
    <s v="SEEDLESS"/>
    <x v="452"/>
    <s v="MEXICO CROSSINGS THROUGH PHARR TEXAS"/>
    <n v="101640"/>
    <s v="Truck"/>
    <m/>
    <m/>
    <n v="2024"/>
    <s v="N/A"/>
    <s v="I (import)"/>
    <m/>
  </r>
  <r>
    <s v="Watermelons"/>
    <x v="8"/>
    <s v="No"/>
    <s v="24 inch bins"/>
    <s v="RED FLESH SEEDLESS TYPE"/>
    <x v="452"/>
    <s v="FLORIDA"/>
    <n v="112000"/>
    <s v="Truck"/>
    <n v="280"/>
    <m/>
    <n v="2025"/>
    <s v="N/A"/>
    <s v="D (domestic)"/>
    <s v="added for 06/05/2025 on 06/06/2025"/>
  </r>
  <r>
    <s v="Watermelons"/>
    <x v="8"/>
    <s v="No"/>
    <s v="cartons"/>
    <s v="RED FLESH SEEDLESS MINIATURE"/>
    <x v="452"/>
    <s v="FLORIDA"/>
    <n v="72250"/>
    <s v="Truck"/>
    <n v="850"/>
    <m/>
    <n v="2025"/>
    <s v="N/A"/>
    <s v="D (domestic)"/>
    <m/>
  </r>
  <r>
    <s v="Watermelons"/>
    <x v="8"/>
    <s v="No"/>
    <s v="24 inch bins"/>
    <s v="RED FLESH SEEDLESS TYPE"/>
    <x v="452"/>
    <s v="FLORIDA"/>
    <n v="8894000"/>
    <s v="Truck"/>
    <n v="22232"/>
    <m/>
    <n v="2025"/>
    <s v="N/A"/>
    <s v="D (domestic)"/>
    <m/>
  </r>
  <r>
    <s v="Watermelons"/>
    <x v="12"/>
    <s v="No"/>
    <s v="24 inch bins"/>
    <s v="RED FLESH SEEDED TYPE"/>
    <x v="452"/>
    <s v="GEORGIA"/>
    <n v="268800"/>
    <s v="Truck"/>
    <n v="672"/>
    <m/>
    <n v="2025"/>
    <s v="N/A"/>
    <s v="D (domestic)"/>
    <m/>
  </r>
  <r>
    <s v="Watermelons"/>
    <x v="12"/>
    <s v="No"/>
    <s v="cartons"/>
    <s v="RED FLESH SEEDLESS MINIATURE"/>
    <x v="452"/>
    <s v="GEORGIA"/>
    <n v="50575"/>
    <s v="Truck"/>
    <n v="595"/>
    <m/>
    <n v="2025"/>
    <s v="N/A"/>
    <s v="D (domestic)"/>
    <m/>
  </r>
  <r>
    <s v="Watermelons"/>
    <x v="12"/>
    <s v="No"/>
    <s v="24 inch bins"/>
    <s v="RED FLESH SEEDLESS TYPE"/>
    <x v="452"/>
    <s v="GEORGIA"/>
    <n v="2240000"/>
    <s v="Truck"/>
    <n v="5600"/>
    <m/>
    <n v="2025"/>
    <s v="N/A"/>
    <s v="D (domestic)"/>
    <m/>
  </r>
  <r>
    <s v="Watermelons"/>
    <x v="11"/>
    <s v="No"/>
    <s v="24 inch bins"/>
    <s v="RED FLESH SEEDLESS TYPE"/>
    <x v="452"/>
    <s v="SOUTH CAROLINA"/>
    <m/>
    <s v="Truck"/>
    <n v="504"/>
    <m/>
    <n v="2025"/>
    <s v="N/A"/>
    <s v="D (domestic)"/>
    <m/>
  </r>
  <r>
    <s v="Watermelons"/>
    <x v="8"/>
    <s v="No"/>
    <s v="24 inch bins"/>
    <s v="RED FLESH SEEDED TYPE"/>
    <x v="452"/>
    <s v="FLORIDA"/>
    <n v="1187200"/>
    <s v="Truck"/>
    <n v="2968"/>
    <m/>
    <n v="2025"/>
    <s v="N/A"/>
    <s v="D (domestic)"/>
    <m/>
  </r>
  <r>
    <s v="Watermelons"/>
    <x v="9"/>
    <s v="No"/>
    <s v="24 inch bins"/>
    <s v="RED FLESH SEEDED TYPE"/>
    <x v="452"/>
    <s v="LOWER RIO GRANDE VALLEY TEXAS"/>
    <n v="800000"/>
    <s v="Truck"/>
    <m/>
    <m/>
    <n v="2025"/>
    <s v="N/A"/>
    <s v="D (domestic)"/>
    <m/>
  </r>
  <r>
    <s v="Watermelons"/>
    <x v="9"/>
    <s v="No"/>
    <s v="24 inch bins"/>
    <s v="RED FLESH SEEDLESS TYPE"/>
    <x v="452"/>
    <s v="LOWER RIO GRANDE VALLEY TEXAS"/>
    <n v="6640000"/>
    <s v="Truck"/>
    <m/>
    <m/>
    <n v="2025"/>
    <s v="N/A"/>
    <s v="D (domestic)"/>
    <m/>
  </r>
  <r>
    <s v="Watermelons"/>
    <x v="1"/>
    <s v="No"/>
    <s v="N/A"/>
    <s v="N/A"/>
    <x v="453"/>
    <s v="MEXICO CROSSINGS THROUGH NOGALES ARIZONA"/>
    <n v="2506139"/>
    <s v="Truck"/>
    <m/>
    <m/>
    <n v="2024"/>
    <s v="N/A"/>
    <s v="I (import)"/>
    <m/>
  </r>
  <r>
    <s v="Watermelons"/>
    <x v="1"/>
    <s v="Yes"/>
    <s v="N/A"/>
    <s v="RED FLESH SEEDLESS MINIATURE"/>
    <x v="453"/>
    <s v="MEXICO CROSSINGS THROUGH NOGALES ARIZONA"/>
    <n v="41800"/>
    <s v="Truck"/>
    <m/>
    <m/>
    <n v="2024"/>
    <s v="N/A"/>
    <s v="I (import)"/>
    <m/>
  </r>
  <r>
    <s v="Watermelons"/>
    <x v="1"/>
    <s v="No"/>
    <s v="N/A"/>
    <s v="RED FLESH SEEDLESS MINIATURE"/>
    <x v="453"/>
    <s v="MEXICO CROSSINGS THROUGH NOGALES ARIZONA"/>
    <n v="307855"/>
    <s v="Truck"/>
    <m/>
    <m/>
    <n v="2024"/>
    <s v="N/A"/>
    <s v="I (import)"/>
    <m/>
  </r>
  <r>
    <s v="Watermelons"/>
    <x v="1"/>
    <s v="Yes"/>
    <s v="N/A"/>
    <s v="SEEDLESS"/>
    <x v="453"/>
    <s v="MEXICO CROSSINGS THROUGH NOGALES ARIZONA"/>
    <n v="49040"/>
    <s v="Truck"/>
    <m/>
    <m/>
    <n v="2024"/>
    <s v="N/A"/>
    <s v="I (import)"/>
    <m/>
  </r>
  <r>
    <s v="Watermelons"/>
    <x v="1"/>
    <s v="No"/>
    <s v="N/A"/>
    <s v="SEEDLESS"/>
    <x v="453"/>
    <s v="MEXICO CROSSINGS THROUGH NOGALES ARIZONA"/>
    <n v="7452247"/>
    <s v="Truck"/>
    <m/>
    <m/>
    <n v="2024"/>
    <s v="N/A"/>
    <s v="I (import)"/>
    <m/>
  </r>
  <r>
    <s v="Watermelons"/>
    <x v="1"/>
    <s v="No"/>
    <s v="N/A"/>
    <s v="N/A"/>
    <x v="453"/>
    <s v="MEXICO CROSSINGS THROUGH OTAY MESA CALIFORNIA"/>
    <n v="234868"/>
    <s v="Truck"/>
    <m/>
    <m/>
    <n v="2024"/>
    <s v="N/A"/>
    <s v="I (import)"/>
    <m/>
  </r>
  <r>
    <s v="Watermelons"/>
    <x v="1"/>
    <s v="No"/>
    <s v="N/A"/>
    <s v="SEEDLESS"/>
    <x v="453"/>
    <s v="MEXICO CROSSINGS THROUGH OTAY MESA CALIFORNIA"/>
    <n v="97152"/>
    <s v="Truck"/>
    <m/>
    <m/>
    <n v="2024"/>
    <s v="N/A"/>
    <s v="I (import)"/>
    <m/>
  </r>
  <r>
    <s v="Watermelons"/>
    <x v="1"/>
    <s v="Yes"/>
    <s v="N/A"/>
    <s v="RED FLESH SEEDLESS MINIATURE"/>
    <x v="453"/>
    <s v="MEXICO CROSSINGS THROUGH SAN LUIS ARIZONA"/>
    <n v="137280"/>
    <s v="Truck"/>
    <m/>
    <m/>
    <n v="2024"/>
    <s v="N/A"/>
    <s v="I (import)"/>
    <m/>
  </r>
  <r>
    <s v="Watermelons"/>
    <x v="1"/>
    <s v="No"/>
    <s v="N/A"/>
    <s v="RED FLESH SEEDLESS MINIATURE"/>
    <x v="453"/>
    <s v="MEXICO CROSSINGS THROUGH SAN LUIS ARIZONA"/>
    <n v="2526150"/>
    <s v="Truck"/>
    <m/>
    <m/>
    <n v="2024"/>
    <s v="N/A"/>
    <s v="I (import)"/>
    <m/>
  </r>
  <r>
    <s v="Watermelons"/>
    <x v="1"/>
    <s v="No"/>
    <s v="N/A"/>
    <s v="N/A"/>
    <x v="453"/>
    <s v="MEXICO CROSSINGS THROUGH CALEXICO CALIFORNIA"/>
    <n v="273350"/>
    <s v="Truck"/>
    <m/>
    <m/>
    <n v="2024"/>
    <s v="N/A"/>
    <s v="I (import)"/>
    <m/>
  </r>
  <r>
    <s v="Watermelons"/>
    <x v="1"/>
    <s v="No"/>
    <s v="N/A"/>
    <s v="RED FLESH SEEDLESS MINIATURE"/>
    <x v="453"/>
    <s v="MEXICO CROSSINGS THROUGH CALEXICO CALIFORNIA"/>
    <n v="299149"/>
    <s v="Truck"/>
    <m/>
    <m/>
    <n v="2024"/>
    <s v="N/A"/>
    <s v="I (import)"/>
    <m/>
  </r>
  <r>
    <s v="Watermelons"/>
    <x v="1"/>
    <s v="No"/>
    <s v="N/A"/>
    <s v="SEEDLESS"/>
    <x v="453"/>
    <s v="MEXICO CROSSINGS THROUGH CALEXICO CALIFORNIA"/>
    <n v="582120"/>
    <s v="Truck"/>
    <m/>
    <m/>
    <n v="2024"/>
    <s v="N/A"/>
    <s v="I (import)"/>
    <m/>
  </r>
  <r>
    <s v="Watermelons"/>
    <x v="1"/>
    <s v="No"/>
    <s v="N/A"/>
    <s v="RED FLESH SEEDLESS MINIATURE"/>
    <x v="453"/>
    <s v="MEXICO CROSSINGS THROUGH PHARR TEXAS"/>
    <n v="38720"/>
    <s v="Truck"/>
    <m/>
    <m/>
    <n v="2024"/>
    <s v="N/A"/>
    <s v="I (import)"/>
    <m/>
  </r>
  <r>
    <s v="Watermelons"/>
    <x v="1"/>
    <s v="No"/>
    <s v="N/A"/>
    <s v="SEEDLESS"/>
    <x v="453"/>
    <s v="MEXICO CROSSINGS THROUGH PROGRESO TEXAS"/>
    <n v="80520"/>
    <s v="Truck"/>
    <m/>
    <m/>
    <n v="2024"/>
    <s v="N/A"/>
    <s v="I (import)"/>
    <m/>
  </r>
  <r>
    <s v="Watermelons"/>
    <x v="12"/>
    <s v="No"/>
    <s v="24 inch bins"/>
    <s v="RED FLESH SEEDED TYPE"/>
    <x v="453"/>
    <s v="GEORGIA"/>
    <n v="380800"/>
    <s v="Truck"/>
    <n v="952"/>
    <m/>
    <n v="2025"/>
    <s v="N/A"/>
    <s v="D (domestic)"/>
    <m/>
  </r>
  <r>
    <s v="Watermelons"/>
    <x v="12"/>
    <s v="No"/>
    <s v="cartons"/>
    <s v="RED FLESH SEEDLESS MINIATURE"/>
    <x v="453"/>
    <s v="GEORGIA"/>
    <n v="65025"/>
    <s v="Truck"/>
    <n v="765"/>
    <m/>
    <n v="2025"/>
    <s v="N/A"/>
    <s v="D (domestic)"/>
    <m/>
  </r>
  <r>
    <s v="Watermelons"/>
    <x v="12"/>
    <s v="No"/>
    <s v="24 inch bins"/>
    <s v="RED FLESH SEEDLESS TYPE"/>
    <x v="453"/>
    <s v="GEORGIA"/>
    <n v="3472000"/>
    <s v="Truck"/>
    <n v="8680"/>
    <m/>
    <n v="2025"/>
    <s v="N/A"/>
    <s v="D (domestic)"/>
    <m/>
  </r>
  <r>
    <s v="Watermelons"/>
    <x v="11"/>
    <s v="No"/>
    <s v="cwt"/>
    <s v="RED FLESH SEEDLESS TYPE"/>
    <x v="453"/>
    <s v="SOUTH CAROLINA"/>
    <m/>
    <s v="Truck"/>
    <n v="168"/>
    <m/>
    <n v="2025"/>
    <s v="N/A"/>
    <s v="D (domestic)"/>
    <m/>
  </r>
  <r>
    <s v="Watermelons"/>
    <x v="8"/>
    <s v="No"/>
    <s v="24 inch bins"/>
    <s v="RED FLESH SEEDED TYPE"/>
    <x v="453"/>
    <s v="FLORIDA"/>
    <n v="1276800"/>
    <s v="Truck"/>
    <n v="3192"/>
    <m/>
    <n v="2025"/>
    <s v="N/A"/>
    <s v="D (domestic)"/>
    <m/>
  </r>
  <r>
    <s v="Watermelons"/>
    <x v="8"/>
    <s v="No"/>
    <s v="cartons"/>
    <s v="RED FLESH SEEDLESS MINIATURE"/>
    <x v="453"/>
    <s v="FLORIDA"/>
    <n v="72250"/>
    <s v="Truck"/>
    <n v="850"/>
    <m/>
    <n v="2025"/>
    <s v="N/A"/>
    <s v="D (domestic)"/>
    <m/>
  </r>
  <r>
    <s v="Watermelons"/>
    <x v="8"/>
    <s v="No"/>
    <s v="24 inch bins"/>
    <s v="RED FLESH SEEDLESS TYPE"/>
    <x v="453"/>
    <s v="FLORIDA"/>
    <n v="10192000"/>
    <s v="Truck"/>
    <n v="25480"/>
    <m/>
    <n v="2025"/>
    <s v="N/A"/>
    <s v="D (domestic)"/>
    <m/>
  </r>
  <r>
    <s v="Watermelons"/>
    <x v="9"/>
    <s v="No"/>
    <s v="24 inch bins"/>
    <s v="RED FLESH SEEDLESS TYPE"/>
    <x v="453"/>
    <s v="LOWER RIO GRANDE VALLEY TEXAS"/>
    <n v="1600000"/>
    <s v="Truck"/>
    <m/>
    <m/>
    <n v="2025"/>
    <s v="N/A"/>
    <s v="D (domestic)"/>
    <s v="added for 06/06/2025 on 06/10/2025"/>
  </r>
  <r>
    <s v="Watermelons"/>
    <x v="9"/>
    <s v="No"/>
    <s v="24 inch bins"/>
    <s v="RED FLESH SEEDED TYPE"/>
    <x v="453"/>
    <s v="LOWER RIO GRANDE VALLEY TEXAS"/>
    <n v="200000"/>
    <s v="Truck"/>
    <m/>
    <m/>
    <n v="2025"/>
    <s v="N/A"/>
    <s v="D (domestic)"/>
    <s v="added for 06/06/2025 on 06/10/2025"/>
  </r>
  <r>
    <s v="Watermelons"/>
    <x v="12"/>
    <s v="No"/>
    <s v="24 inch bins"/>
    <s v="RED FLESH SEEDLESS TYPE"/>
    <x v="453"/>
    <s v="GEORGIA"/>
    <n v="44800"/>
    <s v="Truck"/>
    <n v="112"/>
    <m/>
    <n v="2025"/>
    <s v="N/A"/>
    <s v="D (domestic)"/>
    <s v="added for 06/06/2025 on 06/10/2025"/>
  </r>
  <r>
    <s v="Watermelons"/>
    <x v="10"/>
    <s v="No"/>
    <s v="24 inch bins"/>
    <s v="RED FLESH SEEDLESS TYPE"/>
    <x v="453"/>
    <s v="WESTERN ARIZONA"/>
    <n v="360800"/>
    <s v="Truck"/>
    <n v="902"/>
    <m/>
    <n v="2025"/>
    <s v="N/A"/>
    <s v="D (domestic)"/>
    <s v="added for 06/06/2025 on 06/11/2025"/>
  </r>
  <r>
    <s v="Watermelons"/>
    <x v="10"/>
    <s v="No"/>
    <s v="cartons"/>
    <s v="RED FLESH SEEDLESS TYPE"/>
    <x v="453"/>
    <s v="WESTERN ARIZONA"/>
    <n v="28560"/>
    <s v="Truck"/>
    <n v="336"/>
    <m/>
    <n v="2025"/>
    <s v="N/A"/>
    <s v="D (domestic)"/>
    <s v="added for 06/06/2025 on 06/11/2025"/>
  </r>
  <r>
    <s v="Watermelons"/>
    <x v="9"/>
    <s v="No"/>
    <s v="24 inch bins"/>
    <s v="RED FLESH SEEDED TYPE"/>
    <x v="453"/>
    <s v="LOWER RIO GRANDE VALLEY TEXAS"/>
    <n v="360000"/>
    <s v="Truck"/>
    <m/>
    <m/>
    <n v="2025"/>
    <s v="N/A"/>
    <s v="D (domestic)"/>
    <s v="added for 06/06/2025 on 06/11/2025"/>
  </r>
  <r>
    <s v="Watermelons"/>
    <x v="9"/>
    <s v="No"/>
    <s v="24 inch bins"/>
    <s v="RED FLESH SEEDLESS TYPE"/>
    <x v="453"/>
    <s v="LOWER RIO GRANDE VALLEY TEXAS"/>
    <n v="2120000"/>
    <s v="Truck"/>
    <m/>
    <m/>
    <n v="2025"/>
    <s v="N/A"/>
    <s v="D (domestic)"/>
    <s v="added for 06/06/2025 on 06/11/2025"/>
  </r>
  <r>
    <s v="Watermelons"/>
    <x v="9"/>
    <s v="No"/>
    <s v="24 inch bins"/>
    <s v="RED FLESH SEEDLESS TYPE"/>
    <x v="453"/>
    <s v="LOWER RIO GRANDE VALLEY TEXAS"/>
    <n v="640000"/>
    <s v="Truck"/>
    <m/>
    <m/>
    <n v="2025"/>
    <s v="N/A"/>
    <s v="D (domestic)"/>
    <s v="added for 06/06/2025 on 06/12/2025"/>
  </r>
  <r>
    <s v="Watermelons"/>
    <x v="12"/>
    <s v="No"/>
    <s v="24 inch bins"/>
    <s v="RED FLESH SEEDLESS TYPE"/>
    <x v="454"/>
    <s v="GEORGIA"/>
    <n v="3920000"/>
    <s v="Truck"/>
    <n v="9800"/>
    <m/>
    <n v="2025"/>
    <s v="N/A"/>
    <s v="D (domestic)"/>
    <m/>
  </r>
  <r>
    <s v="Watermelons"/>
    <x v="11"/>
    <s v="No"/>
    <s v="cwt"/>
    <s v="RED FLESH SEEDLESS TYPE"/>
    <x v="454"/>
    <s v="SOUTH CAROLINA"/>
    <m/>
    <s v="Truck"/>
    <n v="280"/>
    <m/>
    <n v="2025"/>
    <s v="N/A"/>
    <s v="D (domestic)"/>
    <m/>
  </r>
  <r>
    <s v="Watermelons"/>
    <x v="8"/>
    <s v="No"/>
    <s v="24 inch bins"/>
    <s v="RED FLESH SEEDED TYPE"/>
    <x v="454"/>
    <s v="FLORIDA"/>
    <n v="784000"/>
    <s v="Truck"/>
    <n v="1960"/>
    <m/>
    <n v="2025"/>
    <s v="N/A"/>
    <s v="D (domestic)"/>
    <m/>
  </r>
  <r>
    <s v="Watermelons"/>
    <x v="8"/>
    <s v="No"/>
    <s v="cartons"/>
    <s v="RED FLESH SEEDLESS MINIATURE"/>
    <x v="454"/>
    <s v="FLORIDA"/>
    <n v="43350"/>
    <s v="Truck"/>
    <n v="510"/>
    <m/>
    <n v="2025"/>
    <s v="N/A"/>
    <s v="D (domestic)"/>
    <m/>
  </r>
  <r>
    <s v="Watermelons"/>
    <x v="8"/>
    <s v="No"/>
    <s v="24 inch bins"/>
    <s v="RED FLESH SEEDLESS TYPE"/>
    <x v="454"/>
    <s v="FLORIDA"/>
    <n v="9408000"/>
    <s v="Truck"/>
    <n v="23520"/>
    <m/>
    <n v="2025"/>
    <s v="N/A"/>
    <s v="D (domestic)"/>
    <m/>
  </r>
  <r>
    <s v="Watermelons"/>
    <x v="12"/>
    <s v="No"/>
    <s v="24 inch bins"/>
    <s v="RED FLESH SEEDED TYPE"/>
    <x v="454"/>
    <s v="GEORGIA"/>
    <n v="627200"/>
    <s v="Truck"/>
    <n v="1568"/>
    <m/>
    <n v="2025"/>
    <s v="N/A"/>
    <s v="D (domestic)"/>
    <m/>
  </r>
  <r>
    <s v="Watermelons"/>
    <x v="12"/>
    <s v="No"/>
    <s v="24 inch bins"/>
    <s v="RED FLESH SEEDLESS MINIATURE"/>
    <x v="454"/>
    <s v="GEORGIA"/>
    <n v="306000"/>
    <s v="Truck"/>
    <n v="765"/>
    <m/>
    <n v="2025"/>
    <s v="N/A"/>
    <s v="D (domestic)"/>
    <m/>
  </r>
  <r>
    <s v="Watermelons"/>
    <x v="9"/>
    <s v="No"/>
    <s v="24 inch bins"/>
    <s v="RED FLESH SEEDLESS TYPE"/>
    <x v="454"/>
    <s v="LOWER RIO GRANDE VALLEY TEXAS"/>
    <n v="1000000"/>
    <s v="Truck"/>
    <m/>
    <m/>
    <n v="2025"/>
    <s v="N/A"/>
    <s v="D (domestic)"/>
    <s v="added for 06/07/2025 on 06/10/2025"/>
  </r>
  <r>
    <s v="Watermelons"/>
    <x v="9"/>
    <s v="No"/>
    <s v="24 inch bins"/>
    <s v="RED FLESH SEEDED TYPE"/>
    <x v="454"/>
    <s v="LOWER RIO GRANDE VALLEY TEXAS"/>
    <n v="80000"/>
    <s v="Truck"/>
    <m/>
    <m/>
    <n v="2025"/>
    <s v="N/A"/>
    <s v="D (domestic)"/>
    <s v="added for 06/07/2025 on 06/10/2025"/>
  </r>
  <r>
    <s v="Watermelons"/>
    <x v="12"/>
    <s v="No"/>
    <s v="24 inch bins"/>
    <s v="RED FLESH SEEDLESS TYPE"/>
    <x v="454"/>
    <s v="GEORGIA"/>
    <n v="44800"/>
    <s v="Truck"/>
    <n v="112"/>
    <m/>
    <n v="2025"/>
    <s v="N/A"/>
    <s v="D (domestic)"/>
    <s v="added for 06/07/2025 on 06/10/2025"/>
  </r>
  <r>
    <s v="Watermelons"/>
    <x v="10"/>
    <s v="No"/>
    <s v="24 inch bins"/>
    <s v="RED FLESH SEEDLESS TYPE"/>
    <x v="454"/>
    <s v="WESTERN ARIZONA"/>
    <n v="505200"/>
    <s v="Truck"/>
    <n v="1263"/>
    <m/>
    <n v="2025"/>
    <s v="N/A"/>
    <s v="D (domestic)"/>
    <s v="added for 06/07/2025 on 06/11/2025"/>
  </r>
  <r>
    <s v="Watermelons"/>
    <x v="10"/>
    <s v="No"/>
    <s v="cartons"/>
    <s v="RED FLESH SEEDLESS MINIATURE"/>
    <x v="454"/>
    <s v="WESTERN ARIZONA"/>
    <n v="1031900"/>
    <s v="Truck"/>
    <n v="12140"/>
    <m/>
    <n v="2025"/>
    <s v="N/A"/>
    <s v="D (domestic)"/>
    <s v="added for 06/07/2025 on 06/11/2025"/>
  </r>
  <r>
    <s v="Watermelons"/>
    <x v="9"/>
    <s v="No"/>
    <s v="24 inch bins"/>
    <s v="RED FLESH SEEDED TYPE"/>
    <x v="454"/>
    <s v="LOWER RIO GRANDE VALLEY TEXAS"/>
    <n v="160000"/>
    <s v="Truck"/>
    <m/>
    <m/>
    <n v="2025"/>
    <s v="N/A"/>
    <s v="D (domestic)"/>
    <s v="added for 06/07/2025 on 06/11/2025"/>
  </r>
  <r>
    <s v="Watermelons"/>
    <x v="9"/>
    <s v="No"/>
    <s v="24 inch bins"/>
    <s v="RED FLESH SEEDLESS TYPE"/>
    <x v="454"/>
    <s v="LOWER RIO GRANDE VALLEY TEXAS"/>
    <n v="1920000"/>
    <s v="Truck"/>
    <m/>
    <m/>
    <n v="2025"/>
    <s v="N/A"/>
    <s v="D (domestic)"/>
    <s v="added for 06/07/2025 on 06/11/2025"/>
  </r>
  <r>
    <s v="Watermelons"/>
    <x v="9"/>
    <s v="No"/>
    <s v="24 inch bins"/>
    <s v="RED FLESH SEEDLESS TYPE"/>
    <x v="454"/>
    <s v="LOWER RIO GRANDE VALLEY TEXAS"/>
    <n v="360000"/>
    <s v="Truck"/>
    <m/>
    <m/>
    <n v="2025"/>
    <s v="N/A"/>
    <s v="D (domestic)"/>
    <s v="added for 06/07/2025 on 06/12/2025"/>
  </r>
  <r>
    <s v="Watermelons"/>
    <x v="9"/>
    <s v="No"/>
    <s v="24 inch bins"/>
    <s v="RED FLESH SEEDLESS TYPE"/>
    <x v="454"/>
    <s v="LOWER RIO GRANDE VALLEY TEXAS"/>
    <n v="10086400"/>
    <s v="Truck"/>
    <m/>
    <m/>
    <n v="2025"/>
    <s v="N/A"/>
    <s v="D (domestic)"/>
    <s v="week ending amount"/>
  </r>
  <r>
    <s v="Watermelons"/>
    <x v="9"/>
    <s v="No"/>
    <s v="24 inch bins"/>
    <s v="RED FLESH SEEDED TYPE"/>
    <x v="454"/>
    <s v="LOWER RIO GRANDE VALLEY TEXAS"/>
    <n v="1036800"/>
    <s v="Truck"/>
    <m/>
    <m/>
    <n v="2025"/>
    <s v="N/A"/>
    <s v="D (domestic)"/>
    <s v="week ending amount"/>
  </r>
  <r>
    <s v="Watermelons"/>
    <x v="10"/>
    <s v="No"/>
    <s v="24 inch bins"/>
    <s v="RED FLESH SEEDLESS TYPE"/>
    <x v="454"/>
    <s v="WESTERN ARIZONA"/>
    <n v="705664"/>
    <s v="Truck"/>
    <m/>
    <m/>
    <n v="2025"/>
    <s v="N/A"/>
    <s v="D (domestic)"/>
    <s v="week ending amount"/>
  </r>
  <r>
    <s v="Watermelons"/>
    <x v="12"/>
    <s v="No"/>
    <s v="24 inch bins"/>
    <s v="RED FLESH SEEDLESS TYPE"/>
    <x v="454"/>
    <s v="GEORGIA"/>
    <n v="3877888"/>
    <s v="Truck"/>
    <m/>
    <m/>
    <n v="2025"/>
    <s v="N/A"/>
    <s v="D (domestic)"/>
    <s v="week ending amount"/>
  </r>
  <r>
    <s v="Watermelons"/>
    <x v="12"/>
    <s v="No"/>
    <s v="24 inch bins"/>
    <s v="RED FLESH SEEDLESS MINIATURE"/>
    <x v="454"/>
    <s v="GEORGIA"/>
    <n v="97920"/>
    <s v="Truck"/>
    <m/>
    <m/>
    <n v="2025"/>
    <s v="N/A"/>
    <s v="D (domestic)"/>
    <s v="week ending amount"/>
  </r>
  <r>
    <s v="Watermelons"/>
    <x v="12"/>
    <s v="No"/>
    <s v="24 inch bins"/>
    <s v="RED FLESH SEEDED TYPE"/>
    <x v="454"/>
    <s v="GEORGIA"/>
    <n v="508928"/>
    <s v="Truck"/>
    <m/>
    <m/>
    <n v="2025"/>
    <s v="N/A"/>
    <s v="D (domestic)"/>
    <s v="week ending amount"/>
  </r>
  <r>
    <s v="Watermelons"/>
    <x v="8"/>
    <s v="No"/>
    <s v="24 inch bins"/>
    <s v="RED FLESH SEEDLESS TYPE"/>
    <x v="454"/>
    <s v="FLORIDA"/>
    <n v="17804112"/>
    <s v="Truck"/>
    <m/>
    <m/>
    <n v="2025"/>
    <s v="N/A"/>
    <s v="D (domestic)"/>
    <s v="week ending amount"/>
  </r>
  <r>
    <s v="Watermelons"/>
    <x v="8"/>
    <s v="No"/>
    <s v="24 inch bins"/>
    <s v="RED FLESH SEEDED TYPE"/>
    <x v="454"/>
    <s v="FLORIDA"/>
    <n v="1835008"/>
    <s v="Truck"/>
    <m/>
    <m/>
    <n v="2025"/>
    <s v="N/A"/>
    <s v="D (domestic)"/>
    <s v="week ending amount"/>
  </r>
  <r>
    <s v="Watermelons"/>
    <x v="13"/>
    <s v="No"/>
    <s v="24 inch bins"/>
    <s v="RED FLESH SEEDLESS TYPE"/>
    <x v="454"/>
    <s v="IMPERIAL VALLEY CALIFORNIA"/>
    <n v="209408"/>
    <s v="Truck"/>
    <m/>
    <m/>
    <n v="2025"/>
    <s v="N/A"/>
    <s v="D (domestic)"/>
    <s v="week ending amount"/>
  </r>
  <r>
    <s v="Watermelons"/>
    <x v="12"/>
    <s v="No"/>
    <s v="24 inch bins"/>
    <s v="RED FLESH SEEDED TYPE"/>
    <x v="455"/>
    <s v="GEORGIA"/>
    <n v="448000"/>
    <s v="Truck"/>
    <n v="1120"/>
    <m/>
    <n v="2025"/>
    <s v="N/A"/>
    <s v="D (domestic)"/>
    <m/>
  </r>
  <r>
    <s v="Watermelons"/>
    <x v="12"/>
    <s v="No"/>
    <s v="cartons"/>
    <s v="RED FLESH SEEDLESS MINIATURE"/>
    <x v="455"/>
    <s v="GEORGIA"/>
    <n v="28900"/>
    <s v="Truck"/>
    <n v="340"/>
    <m/>
    <n v="2025"/>
    <s v="N/A"/>
    <s v="D (domestic)"/>
    <m/>
  </r>
  <r>
    <s v="Watermelons"/>
    <x v="12"/>
    <s v="No"/>
    <s v="24 inch bins"/>
    <s v="RED FLESH SEEDLESS TYPE"/>
    <x v="455"/>
    <s v="GEORGIA"/>
    <n v="3584000"/>
    <s v="Truck"/>
    <n v="8960"/>
    <m/>
    <n v="2025"/>
    <s v="N/A"/>
    <s v="D (domestic)"/>
    <m/>
  </r>
  <r>
    <s v="Watermelons"/>
    <x v="11"/>
    <s v="No"/>
    <s v="cwt"/>
    <s v="RED FLESH SEEDLESS TYPE"/>
    <x v="455"/>
    <s v="SOUTH CAROLINA"/>
    <m/>
    <s v="Truck"/>
    <n v="224"/>
    <m/>
    <n v="2025"/>
    <s v="N/A"/>
    <s v="D (domestic)"/>
    <m/>
  </r>
  <r>
    <s v="Watermelons"/>
    <x v="8"/>
    <s v="No"/>
    <s v="24 inch bins"/>
    <s v="RED FLESH SEEDED TYPE"/>
    <x v="455"/>
    <s v="FLORIDA"/>
    <n v="627200"/>
    <s v="Truck"/>
    <n v="1568"/>
    <m/>
    <n v="2025"/>
    <s v="N/A"/>
    <s v="D (domestic)"/>
    <m/>
  </r>
  <r>
    <s v="Watermelons"/>
    <x v="8"/>
    <s v="No"/>
    <s v="cartons"/>
    <s v="RED FLESH SEEDLESS MINIATURE"/>
    <x v="455"/>
    <s v="FLORIDA"/>
    <n v="28900"/>
    <s v="Truck"/>
    <n v="340"/>
    <m/>
    <n v="2025"/>
    <s v="N/A"/>
    <s v="D (domestic)"/>
    <m/>
  </r>
  <r>
    <s v="Watermelons"/>
    <x v="8"/>
    <s v="No"/>
    <s v="24 inch bins"/>
    <s v="RED FLESH SEEDLESS TYPE"/>
    <x v="455"/>
    <s v="FLORIDA"/>
    <n v="7392000"/>
    <s v="Truck"/>
    <n v="18480"/>
    <m/>
    <n v="2025"/>
    <s v="N/A"/>
    <s v="D (domestic)"/>
    <m/>
  </r>
  <r>
    <s v="Watermelons"/>
    <x v="12"/>
    <s v="No"/>
    <s v="24 inch bins"/>
    <s v="RED FLESH SEEDLESS TYPE"/>
    <x v="455"/>
    <s v="GEORGIA"/>
    <n v="44800"/>
    <s v="Truck"/>
    <n v="112"/>
    <m/>
    <n v="2025"/>
    <s v="N/A"/>
    <s v="D (domestic)"/>
    <s v="added for 06/08/2025 on 06/10/2025"/>
  </r>
  <r>
    <s v="Watermelons"/>
    <x v="9"/>
    <s v="No"/>
    <s v="24 inch bins"/>
    <s v="RED FLESH SEEDED TYPE"/>
    <x v="455"/>
    <s v="LOWER RIO GRANDE VALLEY TEXAS"/>
    <n v="120000"/>
    <s v="Truck"/>
    <m/>
    <m/>
    <n v="2025"/>
    <s v="N/A"/>
    <s v="D (domestic)"/>
    <s v="added for 06/08/2025 on 06/11/2025"/>
  </r>
  <r>
    <s v="Watermelons"/>
    <x v="9"/>
    <s v="No"/>
    <s v="24 inch bins"/>
    <s v="RED FLESH SEEDLESS TYPE"/>
    <x v="455"/>
    <s v="LOWER RIO GRANDE VALLEY TEXAS"/>
    <n v="2440000"/>
    <s v="Truck"/>
    <m/>
    <m/>
    <n v="2025"/>
    <s v="N/A"/>
    <s v="D (domestic)"/>
    <s v="added for 06/08/2025 on 06/11/2025"/>
  </r>
  <r>
    <s v="Watermelons"/>
    <x v="9"/>
    <s v="No"/>
    <s v="24 inch bins"/>
    <s v="RED FLESH SEEDLESS TYPE"/>
    <x v="455"/>
    <s v="LOWER RIO GRANDE VALLEY TEXAS"/>
    <n v="440000"/>
    <s v="Truck"/>
    <m/>
    <m/>
    <n v="2025"/>
    <s v="N/A"/>
    <s v="D (domestic)"/>
    <s v="added for 06/08/2025 on 06/12/2025"/>
  </r>
  <r>
    <s v="Watermelons"/>
    <x v="1"/>
    <s v="No"/>
    <s v="N/A"/>
    <s v="N/A"/>
    <x v="456"/>
    <s v="MEXICO CROSSINGS THROUGH NOGALES ARIZONA"/>
    <n v="3549212"/>
    <s v="Truck"/>
    <m/>
    <m/>
    <n v="2024"/>
    <s v="N/A"/>
    <s v="I (import)"/>
    <m/>
  </r>
  <r>
    <s v="Watermelons"/>
    <x v="1"/>
    <s v="Yes"/>
    <s v="N/A"/>
    <s v="RED FLESH SEEDLESS MINIATURE"/>
    <x v="456"/>
    <s v="MEXICO CROSSINGS THROUGH NOGALES ARIZONA"/>
    <n v="69282"/>
    <s v="Truck"/>
    <m/>
    <m/>
    <n v="2024"/>
    <s v="N/A"/>
    <s v="I (import)"/>
    <m/>
  </r>
  <r>
    <s v="Watermelons"/>
    <x v="1"/>
    <s v="No"/>
    <s v="N/A"/>
    <s v="RED FLESH SEEDLESS MINIATURE"/>
    <x v="456"/>
    <s v="MEXICO CROSSINGS THROUGH NOGALES ARIZONA"/>
    <n v="659886"/>
    <s v="Truck"/>
    <m/>
    <m/>
    <n v="2024"/>
    <s v="N/A"/>
    <s v="I (import)"/>
    <m/>
  </r>
  <r>
    <s v="Watermelons"/>
    <x v="1"/>
    <s v="Yes"/>
    <s v="N/A"/>
    <s v="SEEDLESS"/>
    <x v="456"/>
    <s v="MEXICO CROSSINGS THROUGH NOGALES ARIZONA"/>
    <n v="274813"/>
    <s v="Truck"/>
    <m/>
    <m/>
    <n v="2024"/>
    <s v="N/A"/>
    <s v="I (import)"/>
    <m/>
  </r>
  <r>
    <s v="Watermelons"/>
    <x v="1"/>
    <s v="No"/>
    <s v="N/A"/>
    <s v="SEEDLESS"/>
    <x v="456"/>
    <s v="MEXICO CROSSINGS THROUGH NOGALES ARIZONA"/>
    <n v="9079226"/>
    <s v="Truck"/>
    <m/>
    <m/>
    <n v="2024"/>
    <s v="N/A"/>
    <s v="I (import)"/>
    <m/>
  </r>
  <r>
    <s v="Watermelons"/>
    <x v="1"/>
    <s v="No"/>
    <s v="N/A"/>
    <s v="N/A"/>
    <x v="456"/>
    <s v="MEXICO CROSSINGS THROUGH OTAY MESA CALIFORNIA"/>
    <n v="54912"/>
    <s v="Truck"/>
    <m/>
    <m/>
    <n v="2024"/>
    <s v="N/A"/>
    <s v="I (import)"/>
    <m/>
  </r>
  <r>
    <s v="Watermelons"/>
    <x v="1"/>
    <s v="No"/>
    <s v="N/A"/>
    <s v="SEEDLESS"/>
    <x v="456"/>
    <s v="MEXICO CROSSINGS THROUGH OTAY MESA CALIFORNIA"/>
    <n v="59136"/>
    <s v="Truck"/>
    <m/>
    <m/>
    <n v="2024"/>
    <s v="N/A"/>
    <s v="I (import)"/>
    <m/>
  </r>
  <r>
    <s v="Watermelons"/>
    <x v="1"/>
    <s v="No"/>
    <s v="N/A"/>
    <s v="N/A"/>
    <x v="456"/>
    <s v="MEXICO CROSSINGS THROUGH SAN LUIS ARIZONA"/>
    <n v="5940"/>
    <s v="Truck"/>
    <m/>
    <m/>
    <n v="2024"/>
    <s v="N/A"/>
    <s v="I (import)"/>
    <m/>
  </r>
  <r>
    <s v="Watermelons"/>
    <x v="1"/>
    <s v="No"/>
    <s v="N/A"/>
    <s v="RED FLESH SEEDLESS MINIATURE"/>
    <x v="456"/>
    <s v="MEXICO CROSSINGS THROUGH SAN LUIS ARIZONA"/>
    <n v="1411080"/>
    <s v="Truck"/>
    <m/>
    <m/>
    <n v="2024"/>
    <s v="N/A"/>
    <s v="I (import)"/>
    <m/>
  </r>
  <r>
    <s v="Watermelons"/>
    <x v="1"/>
    <s v="No"/>
    <s v="N/A"/>
    <s v="N/A"/>
    <x v="456"/>
    <s v="MEXICO CROSSINGS THROUGH CALEXICO CALIFORNIA"/>
    <n v="464272"/>
    <s v="Truck"/>
    <m/>
    <m/>
    <n v="2024"/>
    <s v="N/A"/>
    <s v="I (import)"/>
    <m/>
  </r>
  <r>
    <s v="Watermelons"/>
    <x v="1"/>
    <s v="No"/>
    <s v="N/A"/>
    <s v="RED FLESH SEEDLESS MINIATURE"/>
    <x v="456"/>
    <s v="MEXICO CROSSINGS THROUGH CALEXICO CALIFORNIA"/>
    <n v="201881"/>
    <s v="Truck"/>
    <m/>
    <m/>
    <n v="2024"/>
    <s v="N/A"/>
    <s v="I (import)"/>
    <m/>
  </r>
  <r>
    <s v="Watermelons"/>
    <x v="1"/>
    <s v="No"/>
    <s v="N/A"/>
    <s v="N/A"/>
    <x v="456"/>
    <s v="MEXICO CROSSINGS THROUGH EL PASO TEXAS"/>
    <n v="14300"/>
    <s v="Truck"/>
    <m/>
    <m/>
    <n v="2024"/>
    <s v="N/A"/>
    <s v="I (import)"/>
    <m/>
  </r>
  <r>
    <s v="Watermelons"/>
    <x v="1"/>
    <s v="No"/>
    <s v="N/A"/>
    <s v="SEEDLESS"/>
    <x v="456"/>
    <s v="MEXICO CROSSINGS THROUGH PHARR TEXAS"/>
    <n v="48664"/>
    <s v="Truck"/>
    <m/>
    <m/>
    <n v="2024"/>
    <s v="N/A"/>
    <s v="I (import)"/>
    <m/>
  </r>
  <r>
    <s v="Watermelons"/>
    <x v="9"/>
    <s v="No"/>
    <s v="24 inch bins"/>
    <s v="RED FLESH SEEDED TYPE"/>
    <x v="456"/>
    <s v="LOWER RIO GRANDE VALLEY TEXAS"/>
    <n v="120000"/>
    <s v="Truck"/>
    <m/>
    <m/>
    <n v="2025"/>
    <s v="N/A"/>
    <s v="D (domestic)"/>
    <m/>
  </r>
  <r>
    <s v="Watermelons"/>
    <x v="9"/>
    <s v="No"/>
    <s v="24 inch bins"/>
    <s v="RED FLESH SEEDLESS TYPE"/>
    <x v="456"/>
    <s v="LOWER RIO GRANDE VALLEY TEXAS"/>
    <n v="1400000"/>
    <s v="Truck"/>
    <m/>
    <m/>
    <n v="2025"/>
    <s v="N/A"/>
    <s v="D (domestic)"/>
    <m/>
  </r>
  <r>
    <s v="Watermelons"/>
    <x v="8"/>
    <s v="No"/>
    <s v="24 inch bins"/>
    <s v="RED FLESH SEEDLESS TYPE"/>
    <x v="456"/>
    <s v="FLORIDA"/>
    <n v="8579200"/>
    <s v="Truck"/>
    <n v="21448"/>
    <m/>
    <n v="2025"/>
    <s v="N/A"/>
    <s v="D (domestic)"/>
    <m/>
  </r>
  <r>
    <s v="Watermelons"/>
    <x v="12"/>
    <s v="No"/>
    <s v="24 inch bins"/>
    <s v="RED FLESH SEEDED TYPE"/>
    <x v="456"/>
    <s v="GEORGIA"/>
    <n v="627200"/>
    <s v="Truck"/>
    <n v="1568"/>
    <m/>
    <n v="2025"/>
    <s v="N/A"/>
    <s v="D (domestic)"/>
    <m/>
  </r>
  <r>
    <s v="Watermelons"/>
    <x v="8"/>
    <s v="No"/>
    <s v="24 inch bins"/>
    <s v="RED FLESH SEEDED TYPE"/>
    <x v="456"/>
    <s v="FLORIDA"/>
    <n v="784000"/>
    <s v="Truck"/>
    <n v="1960"/>
    <m/>
    <n v="2025"/>
    <s v="N/A"/>
    <s v="D (domestic)"/>
    <m/>
  </r>
  <r>
    <s v="Watermelons"/>
    <x v="12"/>
    <s v="No"/>
    <s v="24 inch bins"/>
    <s v="RED FLESH SEEDLESS TYPE"/>
    <x v="456"/>
    <s v="GEORGIA"/>
    <n v="6272000"/>
    <s v="Truck"/>
    <n v="15680"/>
    <m/>
    <n v="2025"/>
    <s v="N/A"/>
    <s v="D (domestic)"/>
    <m/>
  </r>
  <r>
    <s v="Watermelons"/>
    <x v="8"/>
    <s v="No"/>
    <s v="cartons"/>
    <s v="RED FLESH SEEDLESS MINIATURE"/>
    <x v="456"/>
    <s v="FLORIDA"/>
    <n v="43350"/>
    <s v="Truck"/>
    <n v="510"/>
    <m/>
    <n v="2025"/>
    <s v="N/A"/>
    <s v="D (domestic)"/>
    <m/>
  </r>
  <r>
    <s v="Watermelons"/>
    <x v="12"/>
    <s v="No"/>
    <s v="cartons"/>
    <s v="RED FLESH SEEDLESS MINIATURE"/>
    <x v="456"/>
    <s v="GEORGIA"/>
    <n v="93925"/>
    <s v="Truck"/>
    <n v="1105"/>
    <m/>
    <n v="2025"/>
    <s v="N/A"/>
    <s v="D (domestic)"/>
    <m/>
  </r>
  <r>
    <s v="Watermelons"/>
    <x v="11"/>
    <s v="No"/>
    <s v="cwt"/>
    <s v="RED FLESH SEEDLESS TYPE"/>
    <x v="456"/>
    <s v="SOUTH CAROLINA"/>
    <m/>
    <s v="Truck"/>
    <n v="504"/>
    <m/>
    <n v="2025"/>
    <s v="N/A"/>
    <s v="D (domestic)"/>
    <m/>
  </r>
  <r>
    <s v="Watermelons"/>
    <x v="10"/>
    <s v="No"/>
    <s v="24 inch bins"/>
    <s v="RED FLESH SEEDLESS TYPE"/>
    <x v="456"/>
    <s v="WESTERN ARIZONA"/>
    <n v="689200"/>
    <s v="Truck"/>
    <n v="1723"/>
    <m/>
    <n v="2025"/>
    <s v="N/A"/>
    <s v="D (domestic)"/>
    <s v="added for 06/09/2025 on 06/11/2025"/>
  </r>
  <r>
    <s v="Watermelons"/>
    <x v="10"/>
    <s v="No"/>
    <s v="cartons"/>
    <s v="RED FLESH SEEDLESS TYPE"/>
    <x v="456"/>
    <s v="WESTERN ARIZONA"/>
    <n v="36720"/>
    <s v="Truck"/>
    <n v="432"/>
    <m/>
    <n v="2025"/>
    <s v="N/A"/>
    <s v="D (domestic)"/>
    <s v="added for 06/09/2025 on 06/11/2025"/>
  </r>
  <r>
    <s v="Watermelons"/>
    <x v="10"/>
    <s v="No"/>
    <s v="cartons"/>
    <s v="RED FLESH SEEDLESS MINIATURE"/>
    <x v="456"/>
    <s v="WESTERN ARIZONA"/>
    <n v="29750"/>
    <s v="Truck"/>
    <n v="350"/>
    <m/>
    <n v="2025"/>
    <s v="N/A"/>
    <s v="D (domestic)"/>
    <s v="added for 06/09/2025 on 06/11/2025"/>
  </r>
  <r>
    <s v="Watermelons"/>
    <x v="9"/>
    <s v="No"/>
    <s v="24 inch bins"/>
    <s v="RED FLESH SEEDED TYPE"/>
    <x v="456"/>
    <s v="LOWER RIO GRANDE VALLEY TEXAS"/>
    <n v="80000"/>
    <s v="Truck"/>
    <m/>
    <m/>
    <n v="2025"/>
    <s v="N/A"/>
    <s v="D (domestic)"/>
    <s v="added for 06/09/2025 on 06/11/2025"/>
  </r>
  <r>
    <s v="Watermelons"/>
    <x v="9"/>
    <s v="No"/>
    <s v="24 inch bins"/>
    <s v="RED FLESH SEEDLESS TYPE"/>
    <x v="456"/>
    <s v="LOWER RIO GRANDE VALLEY TEXAS"/>
    <n v="1600000"/>
    <s v="Truck"/>
    <m/>
    <m/>
    <n v="2025"/>
    <s v="N/A"/>
    <s v="D (domestic)"/>
    <s v="added for 06/09/2025 on 06/11/2025"/>
  </r>
  <r>
    <s v="Watermelons"/>
    <x v="10"/>
    <s v="No"/>
    <s v="24 inch bins"/>
    <s v="RED FLESH SEEDLESS TYPE"/>
    <x v="456"/>
    <s v="CENTRAL ARIZONA"/>
    <n v="800000"/>
    <s v="Truck"/>
    <m/>
    <m/>
    <n v="2025"/>
    <s v="N/A"/>
    <s v="D (domestic)"/>
    <s v="added for 06/09/2025 on 06/12/2025"/>
  </r>
  <r>
    <s v="Watermelons"/>
    <x v="10"/>
    <s v="Yes"/>
    <s v="cartons"/>
    <s v="RED FLESH SEEDLESS MINIATURE"/>
    <x v="456"/>
    <s v="WESTERN ARIZONA"/>
    <n v="263500"/>
    <s v="Truck"/>
    <n v="3100"/>
    <m/>
    <n v="2025"/>
    <s v="N/A"/>
    <s v="D (domestic)"/>
    <s v="added for 06/09/2025 on 06/12/2025"/>
  </r>
  <r>
    <s v="Watermelons"/>
    <x v="10"/>
    <s v="No"/>
    <s v="cartons"/>
    <s v="RED FLESH SEEDLESS MINIATURE"/>
    <x v="456"/>
    <s v="WESTERN ARIZONA"/>
    <n v="777750"/>
    <s v="Truck"/>
    <n v="9150"/>
    <m/>
    <n v="2025"/>
    <s v="N/A"/>
    <s v="D (domestic)"/>
    <s v="added for 06/09/2025 on 06/12/2025"/>
  </r>
  <r>
    <s v="Watermelons"/>
    <x v="9"/>
    <s v="No"/>
    <s v="24 inch bins"/>
    <s v="RED FLESH SEEDED TYPE"/>
    <x v="456"/>
    <s v="LOWER RIO GRANDE VALLEY TEXAS"/>
    <n v="80000"/>
    <s v="Truck"/>
    <m/>
    <m/>
    <n v="2025"/>
    <s v="N/A"/>
    <s v="D (domestic)"/>
    <s v="added for 06/09/2025 on 06/12/2025"/>
  </r>
  <r>
    <s v="Watermelons"/>
    <x v="9"/>
    <s v="No"/>
    <s v="24 inch bins"/>
    <s v="RED FLESH SEEDLESS TYPE"/>
    <x v="456"/>
    <s v="LOWER RIO GRANDE VALLEY TEXAS"/>
    <n v="1280000"/>
    <s v="Truck"/>
    <m/>
    <m/>
    <n v="2025"/>
    <s v="N/A"/>
    <s v="D (domestic)"/>
    <s v="added for 06/09/2025 on 06/12/2025"/>
  </r>
  <r>
    <s v="Watermelons"/>
    <x v="1"/>
    <s v="No"/>
    <s v="N/A"/>
    <s v="N/A"/>
    <x v="457"/>
    <s v="MEXICO CROSSINGS THROUGH NOGALES ARIZONA"/>
    <n v="2417576"/>
    <s v="Truck"/>
    <m/>
    <m/>
    <n v="2024"/>
    <s v="N/A"/>
    <s v="I (import)"/>
    <m/>
  </r>
  <r>
    <s v="Watermelons"/>
    <x v="1"/>
    <s v="No"/>
    <s v="N/A"/>
    <s v="RED FLESH SEEDLESS MINIATURE"/>
    <x v="457"/>
    <s v="MEXICO CROSSINGS THROUGH NOGALES ARIZONA"/>
    <n v="236953"/>
    <s v="Truck"/>
    <m/>
    <m/>
    <n v="2024"/>
    <s v="N/A"/>
    <s v="I (import)"/>
    <m/>
  </r>
  <r>
    <s v="Watermelons"/>
    <x v="1"/>
    <s v="Yes"/>
    <s v="N/A"/>
    <s v="SEEDLESS"/>
    <x v="457"/>
    <s v="MEXICO CROSSINGS THROUGH NOGALES ARIZONA"/>
    <n v="150286"/>
    <s v="Truck"/>
    <m/>
    <m/>
    <n v="2024"/>
    <s v="N/A"/>
    <s v="I (import)"/>
    <m/>
  </r>
  <r>
    <s v="Watermelons"/>
    <x v="1"/>
    <s v="No"/>
    <s v="N/A"/>
    <s v="SEEDLESS"/>
    <x v="457"/>
    <s v="MEXICO CROSSINGS THROUGH NOGALES ARIZONA"/>
    <n v="6158557"/>
    <s v="Truck"/>
    <m/>
    <m/>
    <n v="2024"/>
    <s v="N/A"/>
    <s v="I (import)"/>
    <m/>
  </r>
  <r>
    <s v="Watermelons"/>
    <x v="1"/>
    <s v="No"/>
    <s v="N/A"/>
    <s v="SEEDLESS"/>
    <x v="457"/>
    <s v="MEXICO CROSSINGS THROUGH OTAY MESA CALIFORNIA"/>
    <n v="81488"/>
    <s v="Truck"/>
    <m/>
    <m/>
    <n v="2024"/>
    <s v="N/A"/>
    <s v="I (import)"/>
    <m/>
  </r>
  <r>
    <s v="Watermelons"/>
    <x v="1"/>
    <s v="No"/>
    <s v="N/A"/>
    <s v="RED FLESH SEEDLESS MINIATURE"/>
    <x v="457"/>
    <s v="MEXICO CROSSINGS THROUGH SAN LUIS ARIZONA"/>
    <n v="1555620"/>
    <s v="Truck"/>
    <m/>
    <m/>
    <n v="2024"/>
    <s v="N/A"/>
    <s v="I (import)"/>
    <m/>
  </r>
  <r>
    <s v="Watermelons"/>
    <x v="1"/>
    <s v="No"/>
    <s v="N/A"/>
    <s v="N/A"/>
    <x v="457"/>
    <s v="MEXICO CROSSINGS THROUGH CALEXICO CALIFORNIA"/>
    <n v="451516"/>
    <s v="Truck"/>
    <m/>
    <m/>
    <n v="2024"/>
    <s v="N/A"/>
    <s v="I (import)"/>
    <m/>
  </r>
  <r>
    <s v="Watermelons"/>
    <x v="1"/>
    <s v="No"/>
    <s v="N/A"/>
    <s v="RED FLESH SEEDLESS MINIATURE"/>
    <x v="457"/>
    <s v="MEXICO CROSSINGS THROUGH CALEXICO CALIFORNIA"/>
    <n v="468569"/>
    <s v="Truck"/>
    <m/>
    <m/>
    <n v="2024"/>
    <s v="N/A"/>
    <s v="I (import)"/>
    <m/>
  </r>
  <r>
    <s v="Watermelons"/>
    <x v="1"/>
    <s v="No"/>
    <s v="N/A"/>
    <s v="SEEDLESS"/>
    <x v="457"/>
    <s v="MEXICO CROSSINGS THROUGH CALEXICO CALIFORNIA"/>
    <n v="538230"/>
    <s v="Truck"/>
    <m/>
    <m/>
    <n v="2024"/>
    <s v="N/A"/>
    <s v="I (import)"/>
    <m/>
  </r>
  <r>
    <s v="Watermelons"/>
    <x v="1"/>
    <s v="No"/>
    <s v="N/A"/>
    <s v="SEEDLESS"/>
    <x v="457"/>
    <s v="MEXICO CROSSINGS THROUGH PHARR TEXAS"/>
    <n v="92114"/>
    <s v="Truck"/>
    <m/>
    <m/>
    <n v="2024"/>
    <s v="N/A"/>
    <s v="I (import)"/>
    <m/>
  </r>
  <r>
    <s v="Watermelons"/>
    <x v="11"/>
    <s v="No"/>
    <s v="24 inch bins"/>
    <s v="RED FLESH SEEDLESS TYPE"/>
    <x v="457"/>
    <s v="SOUTH CAROLINA"/>
    <m/>
    <s v="Truck"/>
    <n v="560"/>
    <m/>
    <n v="2025"/>
    <s v="N/A"/>
    <s v="D (domestic)"/>
    <m/>
  </r>
  <r>
    <s v="Watermelons"/>
    <x v="12"/>
    <s v="No"/>
    <s v="24 inch bins"/>
    <s v="RED FLESH SEEDED TYPE"/>
    <x v="457"/>
    <s v="GEORGIA"/>
    <n v="918400"/>
    <s v="Truck"/>
    <n v="2296"/>
    <m/>
    <n v="2025"/>
    <s v="N/A"/>
    <s v="D (domestic)"/>
    <m/>
  </r>
  <r>
    <s v="Watermelons"/>
    <x v="8"/>
    <s v="No"/>
    <s v="24 inch bins"/>
    <s v="RED FLESH SEEDED TYPE"/>
    <x v="457"/>
    <s v="FLORIDA"/>
    <n v="492800"/>
    <s v="Truck"/>
    <n v="1232"/>
    <m/>
    <n v="2025"/>
    <s v="N/A"/>
    <s v="D (domestic)"/>
    <m/>
  </r>
  <r>
    <s v="Watermelons"/>
    <x v="8"/>
    <s v="No"/>
    <s v="24 inch bins"/>
    <s v="RED FLESH SEEDLESS TYPE"/>
    <x v="457"/>
    <s v="FLORIDA"/>
    <n v="6709600"/>
    <s v="Truck"/>
    <n v="16774"/>
    <m/>
    <n v="2025"/>
    <s v="N/A"/>
    <s v="D (domestic)"/>
    <m/>
  </r>
  <r>
    <s v="Watermelons"/>
    <x v="12"/>
    <s v="No"/>
    <s v="24 inch bins"/>
    <s v="RED FLESH SEEDLESS TYPE"/>
    <x v="457"/>
    <s v="GEORGIA"/>
    <n v="6944000"/>
    <s v="Truck"/>
    <n v="17360"/>
    <m/>
    <n v="2025"/>
    <s v="N/A"/>
    <s v="D (domestic)"/>
    <m/>
  </r>
  <r>
    <s v="Watermelons"/>
    <x v="12"/>
    <s v="No"/>
    <s v="cartons"/>
    <s v="RED FLESH SEEDLESS MINIATURE"/>
    <x v="457"/>
    <s v="GEORGIA"/>
    <n v="101150"/>
    <s v="Truck"/>
    <n v="1190"/>
    <m/>
    <n v="2025"/>
    <s v="N/A"/>
    <s v="D (domestic)"/>
    <m/>
  </r>
  <r>
    <s v="Watermelons"/>
    <x v="8"/>
    <s v="No"/>
    <s v="cartons"/>
    <s v="RED FLESH SEEDLESS MINIATURE"/>
    <x v="457"/>
    <s v="FLORIDA"/>
    <n v="43350"/>
    <s v="Truck"/>
    <n v="510"/>
    <m/>
    <n v="2025"/>
    <s v="N/A"/>
    <s v="D (domestic)"/>
    <m/>
  </r>
  <r>
    <s v="Watermelons"/>
    <x v="10"/>
    <s v="No"/>
    <s v="24 inch bins"/>
    <s v="RED FLESH SEEDLESS TYPE"/>
    <x v="457"/>
    <s v="WESTERN ARIZONA"/>
    <n v="569200"/>
    <s v="Truck"/>
    <n v="1423"/>
    <m/>
    <n v="2025"/>
    <s v="N/A"/>
    <s v="D (domestic)"/>
    <m/>
  </r>
  <r>
    <s v="Watermelons"/>
    <x v="9"/>
    <s v="No"/>
    <s v="24 inch bins"/>
    <s v="RED FLESH SEEDED TYPE"/>
    <x v="457"/>
    <s v="LOWER RIO GRANDE VALLEY TEXAS"/>
    <n v="400000"/>
    <s v="Truck"/>
    <m/>
    <m/>
    <n v="2025"/>
    <s v="N/A"/>
    <s v="D (domestic)"/>
    <m/>
  </r>
  <r>
    <s v="Watermelons"/>
    <x v="9"/>
    <s v="No"/>
    <s v="24 inch bins"/>
    <s v="RED FLESH SEEDLESS TYPE"/>
    <x v="457"/>
    <s v="LOWER RIO GRANDE VALLEY TEXAS"/>
    <n v="2400000"/>
    <s v="Truck"/>
    <m/>
    <m/>
    <n v="2025"/>
    <s v="N/A"/>
    <s v="D (domestic)"/>
    <m/>
  </r>
  <r>
    <s v="Watermelons"/>
    <x v="9"/>
    <s v="No"/>
    <s v="24 inch bins"/>
    <s v="RED FLESH SEEDED TYPE"/>
    <x v="457"/>
    <s v="LOWER RIO GRANDE VALLEY TEXAS"/>
    <n v="600000"/>
    <s v="Truck"/>
    <m/>
    <m/>
    <n v="2025"/>
    <s v="N/A"/>
    <s v="D (domestic)"/>
    <s v="added for 06/10/2025 on 06/12/2025"/>
  </r>
  <r>
    <s v="Watermelons"/>
    <x v="9"/>
    <s v="No"/>
    <s v="24 inch bins"/>
    <s v="RED FLESH SEEDLESS TYPE"/>
    <x v="457"/>
    <s v="LOWER RIO GRANDE VALLEY TEXAS"/>
    <n v="4600000"/>
    <s v="Truck"/>
    <m/>
    <m/>
    <n v="2025"/>
    <s v="N/A"/>
    <s v="D (domestic)"/>
    <s v="added for 06/10/2025 on 06/12/2025"/>
  </r>
  <r>
    <s v="Watermelons"/>
    <x v="10"/>
    <s v="No"/>
    <s v="cartons"/>
    <s v="RED FLESH SEEDLESS MINIATURE"/>
    <x v="457"/>
    <s v="WESTERN ARIZONA"/>
    <n v="841840"/>
    <s v="Truck"/>
    <n v="9904"/>
    <m/>
    <n v="2025"/>
    <s v="N/A"/>
    <s v="D (domestic)"/>
    <s v="added for 06/10/2025 on 06/13/2025"/>
  </r>
  <r>
    <s v="Watermelons"/>
    <x v="10"/>
    <s v="No"/>
    <s v="24 inch bins"/>
    <s v="RED FLESH SEEDLESS TYPE"/>
    <x v="458"/>
    <s v="CENTRAL ARIZONA"/>
    <n v="1400000"/>
    <s v="Truck"/>
    <m/>
    <m/>
    <n v="2025"/>
    <s v="N/A"/>
    <s v="D (domestic)"/>
    <m/>
  </r>
  <r>
    <s v="Watermelons"/>
    <x v="10"/>
    <s v="No"/>
    <s v="24 inch bins"/>
    <s v="RED FLESH SEEDLESS TYPE"/>
    <x v="458"/>
    <s v="WESTERN ARIZONA"/>
    <n v="560400"/>
    <s v="Truck"/>
    <n v="1401"/>
    <m/>
    <n v="2025"/>
    <s v="N/A"/>
    <s v="D (domestic)"/>
    <m/>
  </r>
  <r>
    <s v="Watermelons"/>
    <x v="10"/>
    <s v="Yes"/>
    <s v="cartons"/>
    <s v="RED FLESH SEEDLESS MINIATURE"/>
    <x v="458"/>
    <s v="WESTERN ARIZONA"/>
    <n v="102510"/>
    <s v="Truck"/>
    <n v="1206"/>
    <m/>
    <n v="2025"/>
    <s v="N/A"/>
    <s v="D (domestic)"/>
    <m/>
  </r>
  <r>
    <s v="Watermelons"/>
    <x v="10"/>
    <s v="No"/>
    <s v="cartons"/>
    <s v="RED FLESH SEEDLESS MINIATURE"/>
    <x v="458"/>
    <s v="WESTERN ARIZONA"/>
    <n v="1518610"/>
    <s v="Truck"/>
    <n v="17866"/>
    <m/>
    <n v="2025"/>
    <s v="N/A"/>
    <s v="D (domestic)"/>
    <m/>
  </r>
  <r>
    <s v="Watermelons"/>
    <x v="12"/>
    <s v="No"/>
    <s v="24 inch bins"/>
    <s v="RED FLESH SEEDED TYPE"/>
    <x v="458"/>
    <s v="GEORGIA"/>
    <n v="403200"/>
    <s v="Truck"/>
    <n v="1008"/>
    <m/>
    <n v="2025"/>
    <s v="N/A"/>
    <s v="D (domestic)"/>
    <m/>
  </r>
  <r>
    <s v="Watermelons"/>
    <x v="12"/>
    <s v="No"/>
    <s v="24 inch bins"/>
    <s v="RED FLESH SEEDLESS TYPE"/>
    <x v="458"/>
    <s v="GEORGIA"/>
    <n v="9116800"/>
    <s v="Truck"/>
    <n v="22792"/>
    <m/>
    <n v="2025"/>
    <s v="N/A"/>
    <s v="D (domestic)"/>
    <m/>
  </r>
  <r>
    <s v="Watermelons"/>
    <x v="8"/>
    <s v="No"/>
    <s v="24 inch bins"/>
    <s v="RED FLESH SEEDLESS TYPE"/>
    <x v="458"/>
    <s v="FLORIDA"/>
    <n v="5152000"/>
    <s v="Truck"/>
    <n v="12880"/>
    <m/>
    <n v="2025"/>
    <s v="N/A"/>
    <s v="D (domestic)"/>
    <m/>
  </r>
  <r>
    <s v="Watermelons"/>
    <x v="8"/>
    <s v="No"/>
    <s v="24 inch bins"/>
    <s v="RED FLESH SEEDED TYPE"/>
    <x v="458"/>
    <s v="FLORIDA"/>
    <n v="201600"/>
    <s v="Truck"/>
    <n v="504"/>
    <m/>
    <n v="2025"/>
    <s v="N/A"/>
    <s v="D (domestic)"/>
    <m/>
  </r>
  <r>
    <s v="Watermelons"/>
    <x v="11"/>
    <s v="No"/>
    <s v="24 inch bins"/>
    <s v="RED FLESH SEEDLESS TYPE"/>
    <x v="458"/>
    <s v="SOUTH CAROLINA"/>
    <n v="201600"/>
    <s v="Truck"/>
    <n v="504"/>
    <m/>
    <n v="2025"/>
    <s v="N/A"/>
    <s v="D (domestic)"/>
    <m/>
  </r>
  <r>
    <s v="Watermelons"/>
    <x v="8"/>
    <s v="No"/>
    <s v="cartons"/>
    <s v="RED FLESH SEEDLESS MINIATURE"/>
    <x v="458"/>
    <s v="FLORIDA"/>
    <n v="36125"/>
    <s v="Truck"/>
    <n v="425"/>
    <m/>
    <n v="2025"/>
    <s v="N/A"/>
    <s v="D (domestic)"/>
    <m/>
  </r>
  <r>
    <s v="Watermelons"/>
    <x v="12"/>
    <s v="No"/>
    <s v="cartons"/>
    <s v="RED FLESH SEEDLESS MINIATURE"/>
    <x v="458"/>
    <s v="GEORGIA"/>
    <n v="50575"/>
    <s v="Truck"/>
    <n v="595"/>
    <m/>
    <n v="2025"/>
    <s v="N/A"/>
    <s v="D (domestic)"/>
    <m/>
  </r>
  <r>
    <s v="Watermelons"/>
    <x v="13"/>
    <s v="No"/>
    <s v="24 inch bins"/>
    <s v="RED FLESH SEEDLESS TYPE"/>
    <x v="458"/>
    <s v="IMPERIAL VALLEY CALIFORNIA"/>
    <n v="720400"/>
    <s v="Truck"/>
    <n v="1301"/>
    <m/>
    <n v="2025"/>
    <s v="N/A"/>
    <s v="D (domestic)"/>
    <m/>
  </r>
  <r>
    <s v="Watermelons"/>
    <x v="13"/>
    <s v="No"/>
    <s v="cartons"/>
    <s v="RED FLESH SEEDLESS MINIATURE"/>
    <x v="458"/>
    <s v="IMPERIAL VALLEY CALIFORNIA"/>
    <n v="1487500"/>
    <s v="Truck"/>
    <n v="17500"/>
    <m/>
    <n v="2025"/>
    <s v="N/A"/>
    <s v="D (domestic)"/>
    <m/>
  </r>
  <r>
    <s v="Watermelons"/>
    <x v="1"/>
    <s v="No"/>
    <s v="N/A"/>
    <s v="N/A"/>
    <x v="458"/>
    <s v="MEXICO CROSSINGS THROUGH NOGALES ARIZONA"/>
    <n v="3628706"/>
    <s v="Truck"/>
    <m/>
    <m/>
    <n v="2024"/>
    <s v="N/A"/>
    <s v="I (import)"/>
    <m/>
  </r>
  <r>
    <s v="Watermelons"/>
    <x v="1"/>
    <s v="No"/>
    <s v="N/A"/>
    <s v="RED FLESH SEEDLESS MINIATURE"/>
    <x v="458"/>
    <s v="MEXICO CROSSINGS THROUGH NOGALES ARIZONA"/>
    <n v="568278"/>
    <s v="Truck"/>
    <m/>
    <m/>
    <n v="2024"/>
    <s v="N/A"/>
    <s v="I (import)"/>
    <m/>
  </r>
  <r>
    <s v="Watermelons"/>
    <x v="1"/>
    <s v="Yes"/>
    <s v="N/A"/>
    <s v="SEEDLESS"/>
    <x v="458"/>
    <s v="MEXICO CROSSINGS THROUGH NOGALES ARIZONA"/>
    <n v="152528"/>
    <s v="Truck"/>
    <m/>
    <m/>
    <n v="2024"/>
    <s v="N/A"/>
    <s v="I (import)"/>
    <m/>
  </r>
  <r>
    <s v="Watermelons"/>
    <x v="1"/>
    <s v="No"/>
    <s v="N/A"/>
    <s v="SEEDLESS"/>
    <x v="458"/>
    <s v="MEXICO CROSSINGS THROUGH NOGALES ARIZONA"/>
    <n v="9856671"/>
    <s v="Truck"/>
    <m/>
    <m/>
    <n v="2024"/>
    <s v="N/A"/>
    <s v="I (import)"/>
    <m/>
  </r>
  <r>
    <s v="Watermelons"/>
    <x v="1"/>
    <s v="No"/>
    <s v="N/A"/>
    <s v="N/A"/>
    <x v="458"/>
    <s v="MEXICO CROSSINGS THROUGH OTAY MESA CALIFORNIA"/>
    <n v="51154"/>
    <s v="Truck"/>
    <m/>
    <m/>
    <n v="2024"/>
    <s v="N/A"/>
    <s v="I (import)"/>
    <m/>
  </r>
  <r>
    <s v="Watermelons"/>
    <x v="1"/>
    <s v="No"/>
    <s v="N/A"/>
    <s v="N/A"/>
    <x v="458"/>
    <s v="MEXICO CROSSINGS THROUGH SAN LUIS ARIZONA"/>
    <n v="43560"/>
    <s v="Truck"/>
    <m/>
    <m/>
    <n v="2024"/>
    <s v="N/A"/>
    <s v="I (import)"/>
    <m/>
  </r>
  <r>
    <s v="Watermelons"/>
    <x v="1"/>
    <s v="No"/>
    <s v="N/A"/>
    <s v="RED FLESH SEEDLESS MINIATURE"/>
    <x v="458"/>
    <s v="MEXICO CROSSINGS THROUGH SAN LUIS ARIZONA"/>
    <n v="1164240"/>
    <s v="Truck"/>
    <m/>
    <m/>
    <n v="2024"/>
    <s v="N/A"/>
    <s v="I (import)"/>
    <m/>
  </r>
  <r>
    <s v="Watermelons"/>
    <x v="1"/>
    <s v="No"/>
    <s v="N/A"/>
    <s v="N/A"/>
    <x v="458"/>
    <s v="MEXICO CROSSINGS THROUGH CALEXICO CALIFORNIA"/>
    <n v="40040"/>
    <s v="Truck"/>
    <m/>
    <m/>
    <n v="2024"/>
    <s v="N/A"/>
    <s v="I (import)"/>
    <m/>
  </r>
  <r>
    <s v="Watermelons"/>
    <x v="1"/>
    <s v="Yes"/>
    <s v="N/A"/>
    <s v="RED FLESH SEEDLESS MINIATURE"/>
    <x v="458"/>
    <s v="MEXICO CROSSINGS THROUGH CALEXICO CALIFORNIA"/>
    <n v="37400"/>
    <s v="Truck"/>
    <m/>
    <m/>
    <n v="2024"/>
    <s v="N/A"/>
    <s v="I (import)"/>
    <m/>
  </r>
  <r>
    <s v="Watermelons"/>
    <x v="1"/>
    <s v="No"/>
    <s v="N/A"/>
    <s v="RED FLESH SEEDLESS MINIATURE"/>
    <x v="458"/>
    <s v="MEXICO CROSSINGS THROUGH CALEXICO CALIFORNIA"/>
    <n v="157522"/>
    <s v="Truck"/>
    <m/>
    <m/>
    <n v="2024"/>
    <s v="N/A"/>
    <s v="I (import)"/>
    <m/>
  </r>
  <r>
    <s v="Watermelons"/>
    <x v="1"/>
    <s v="No"/>
    <s v="N/A"/>
    <s v="N/A"/>
    <x v="458"/>
    <s v="MEXICO CROSSINGS THROUGH EL PASO TEXAS"/>
    <n v="24640"/>
    <s v="Truck"/>
    <m/>
    <m/>
    <n v="2024"/>
    <s v="N/A"/>
    <s v="I (import)"/>
    <m/>
  </r>
  <r>
    <s v="Watermelons"/>
    <x v="1"/>
    <s v="No"/>
    <s v="N/A"/>
    <s v="SEEDLESS"/>
    <x v="458"/>
    <s v="MEXICO CROSSINGS THROUGH PROGRESO TEXAS"/>
    <n v="67650"/>
    <s v="Truck"/>
    <m/>
    <m/>
    <n v="2024"/>
    <s v="N/A"/>
    <s v="I (import)"/>
    <m/>
  </r>
  <r>
    <s v="Watermelons"/>
    <x v="1"/>
    <s v="No"/>
    <s v="N/A"/>
    <s v="SEEDLESS"/>
    <x v="458"/>
    <s v="MEXICO CROSSINGS THROUGH SANTA TERESA NEW MEXICO"/>
    <n v="38016"/>
    <s v="Truck"/>
    <m/>
    <m/>
    <n v="2024"/>
    <s v="N/A"/>
    <s v="I (import)"/>
    <m/>
  </r>
  <r>
    <s v="Watermelons"/>
    <x v="0"/>
    <s v="No"/>
    <s v="N/A"/>
    <s v="N/A"/>
    <x v="458"/>
    <s v="IMPORTS THROUGH SAN JUAN PUERTO RICO"/>
    <n v="1863"/>
    <s v="Boat"/>
    <m/>
    <m/>
    <n v="2024"/>
    <s v="N/A"/>
    <s v="I (import)"/>
    <m/>
  </r>
  <r>
    <s v="Watermelons"/>
    <x v="9"/>
    <s v="No"/>
    <s v="24 inch bins"/>
    <s v="RED FLESH SEEDED TYPE"/>
    <x v="458"/>
    <s v="LOWER RIO GRANDE VALLEY TEXAS"/>
    <n v="760000"/>
    <s v="Truck"/>
    <m/>
    <m/>
    <n v="2025"/>
    <s v="N/A"/>
    <s v="D (domestic)"/>
    <s v="added for 06/11/2025 on 06/13/2025"/>
  </r>
  <r>
    <s v="Watermelons"/>
    <x v="9"/>
    <s v="No"/>
    <s v="24 inch bins"/>
    <s v="RED FLESH SEEDLESS TYPE"/>
    <x v="458"/>
    <s v="LOWER RIO GRANDE VALLEY TEXAS"/>
    <n v="3520000"/>
    <s v="Truck"/>
    <m/>
    <m/>
    <n v="2025"/>
    <s v="N/A"/>
    <s v="D (domestic)"/>
    <s v="added for 06/11/2025 on 06/13/2025"/>
  </r>
  <r>
    <s v="Watermelons"/>
    <x v="1"/>
    <s v="No"/>
    <s v="N/A"/>
    <s v="N/A"/>
    <x v="459"/>
    <s v="MEXICO CROSSINGS THROUGH NOGALES ARIZONA"/>
    <n v="1810305"/>
    <s v="Truck"/>
    <m/>
    <m/>
    <n v="2024"/>
    <s v="N/A"/>
    <s v="I (import)"/>
    <m/>
  </r>
  <r>
    <s v="Watermelons"/>
    <x v="1"/>
    <s v="Yes"/>
    <s v="N/A"/>
    <s v="RED FLESH SEEDLESS MINIATURE"/>
    <x v="459"/>
    <s v="MEXICO CROSSINGS THROUGH NOGALES ARIZONA"/>
    <n v="75240"/>
    <s v="Truck"/>
    <m/>
    <m/>
    <n v="2024"/>
    <s v="N/A"/>
    <s v="I (import)"/>
    <m/>
  </r>
  <r>
    <s v="Watermelons"/>
    <x v="1"/>
    <s v="No"/>
    <s v="N/A"/>
    <s v="RED FLESH SEEDLESS MINIATURE"/>
    <x v="459"/>
    <s v="MEXICO CROSSINGS THROUGH NOGALES ARIZONA"/>
    <n v="150306"/>
    <s v="Truck"/>
    <m/>
    <m/>
    <n v="2024"/>
    <s v="N/A"/>
    <s v="I (import)"/>
    <m/>
  </r>
  <r>
    <s v="Watermelons"/>
    <x v="1"/>
    <s v="Yes"/>
    <s v="N/A"/>
    <s v="SEEDLESS"/>
    <x v="459"/>
    <s v="MEXICO CROSSINGS THROUGH NOGALES ARIZONA"/>
    <n v="51942"/>
    <s v="Truck"/>
    <m/>
    <m/>
    <n v="2024"/>
    <s v="N/A"/>
    <s v="I (import)"/>
    <m/>
  </r>
  <r>
    <s v="Watermelons"/>
    <x v="1"/>
    <s v="No"/>
    <s v="N/A"/>
    <s v="SEEDLESS"/>
    <x v="459"/>
    <s v="MEXICO CROSSINGS THROUGH NOGALES ARIZONA"/>
    <n v="5155949"/>
    <s v="Truck"/>
    <m/>
    <m/>
    <n v="2024"/>
    <s v="N/A"/>
    <s v="I (import)"/>
    <m/>
  </r>
  <r>
    <s v="Watermelons"/>
    <x v="1"/>
    <s v="No"/>
    <s v="N/A"/>
    <s v="N/A"/>
    <x v="459"/>
    <s v="MEXICO CROSSINGS THROUGH OTAY MESA CALIFORNIA"/>
    <n v="128436"/>
    <s v="Truck"/>
    <m/>
    <m/>
    <n v="2024"/>
    <s v="N/A"/>
    <s v="I (import)"/>
    <m/>
  </r>
  <r>
    <s v="Watermelons"/>
    <x v="1"/>
    <s v="No"/>
    <s v="N/A"/>
    <s v="SEEDLESS"/>
    <x v="459"/>
    <s v="MEXICO CROSSINGS THROUGH OTAY MESA CALIFORNIA"/>
    <n v="41958"/>
    <s v="Truck"/>
    <m/>
    <m/>
    <n v="2024"/>
    <s v="N/A"/>
    <s v="I (import)"/>
    <m/>
  </r>
  <r>
    <s v="Watermelons"/>
    <x v="1"/>
    <s v="No"/>
    <s v="N/A"/>
    <s v="RED FLESH SEEDLESS MINIATURE"/>
    <x v="459"/>
    <s v="MEXICO CROSSINGS THROUGH SAN LUIS ARIZONA"/>
    <n v="2098470"/>
    <s v="Truck"/>
    <m/>
    <m/>
    <n v="2024"/>
    <s v="N/A"/>
    <s v="I (import)"/>
    <m/>
  </r>
  <r>
    <s v="Watermelons"/>
    <x v="1"/>
    <s v="Yes"/>
    <s v="N/A"/>
    <s v="SEEDLESS"/>
    <x v="459"/>
    <s v="MEXICO CROSSINGS THROUGH SAN LUIS ARIZONA"/>
    <n v="46860"/>
    <s v="Truck"/>
    <m/>
    <m/>
    <n v="2024"/>
    <s v="N/A"/>
    <s v="I (import)"/>
    <m/>
  </r>
  <r>
    <s v="Watermelons"/>
    <x v="1"/>
    <s v="No"/>
    <s v="N/A"/>
    <s v="N/A"/>
    <x v="459"/>
    <s v="MEXICO CROSSINGS THROUGH CALEXICO CALIFORNIA"/>
    <n v="245856"/>
    <s v="Truck"/>
    <m/>
    <m/>
    <n v="2024"/>
    <s v="N/A"/>
    <s v="I (import)"/>
    <m/>
  </r>
  <r>
    <s v="Watermelons"/>
    <x v="1"/>
    <s v="No"/>
    <s v="N/A"/>
    <s v="RED FLESH SEEDLESS MINIATURE"/>
    <x v="459"/>
    <s v="MEXICO CROSSINGS THROUGH CALEXICO CALIFORNIA"/>
    <n v="164153"/>
    <s v="Truck"/>
    <m/>
    <m/>
    <n v="2024"/>
    <s v="N/A"/>
    <s v="I (import)"/>
    <m/>
  </r>
  <r>
    <s v="Watermelons"/>
    <x v="1"/>
    <s v="No"/>
    <s v="N/A"/>
    <s v="SEEDLESS"/>
    <x v="459"/>
    <s v="MEXICO CROSSINGS THROUGH PHARR TEXAS"/>
    <n v="47256"/>
    <s v="Truck"/>
    <m/>
    <m/>
    <n v="2024"/>
    <s v="N/A"/>
    <s v="I (import)"/>
    <m/>
  </r>
  <r>
    <s v="Watermelons"/>
    <x v="1"/>
    <s v="No"/>
    <s v="N/A"/>
    <s v="N/A"/>
    <x v="459"/>
    <s v="MEXICO CROSSINGS THROUGH PRESIDIO TEXAS"/>
    <n v="42891"/>
    <s v="Truck"/>
    <m/>
    <m/>
    <n v="2024"/>
    <s v="N/A"/>
    <s v="I (import)"/>
    <m/>
  </r>
  <r>
    <s v="Watermelons"/>
    <x v="11"/>
    <s v="No"/>
    <s v="24 inch bins"/>
    <s v="RED FLESH SEEDLESS TYPE"/>
    <x v="459"/>
    <s v="SOUTH CAROLINA"/>
    <n v="134400"/>
    <s v="Truck"/>
    <n v="336"/>
    <m/>
    <n v="2025"/>
    <s v="N/A"/>
    <s v="D (domestic)"/>
    <m/>
  </r>
  <r>
    <s v="Watermelons"/>
    <x v="8"/>
    <s v="No"/>
    <s v="24 inch bins"/>
    <s v="RED FLESH SEEDED TYPE"/>
    <x v="459"/>
    <s v="FLORIDA"/>
    <n v="268800"/>
    <s v="Truck"/>
    <n v="672"/>
    <m/>
    <n v="2025"/>
    <s v="N/A"/>
    <s v="D (domestic)"/>
    <m/>
  </r>
  <r>
    <s v="Watermelons"/>
    <x v="8"/>
    <s v="No"/>
    <s v="cartons"/>
    <s v="RED FLESH SEEDLESS MINIATURE"/>
    <x v="459"/>
    <s v="FLORIDA"/>
    <n v="43350"/>
    <s v="Truck"/>
    <n v="510"/>
    <m/>
    <n v="2025"/>
    <s v="N/A"/>
    <s v="D (domestic)"/>
    <m/>
  </r>
  <r>
    <s v="Watermelons"/>
    <x v="8"/>
    <s v="No"/>
    <s v="24 inch bins"/>
    <s v="RED FLESH SEEDLESS TYPE"/>
    <x v="459"/>
    <s v="FLORIDA"/>
    <n v="4614400"/>
    <s v="Truck"/>
    <n v="11536"/>
    <m/>
    <n v="2025"/>
    <s v="N/A"/>
    <s v="D (domestic)"/>
    <m/>
  </r>
  <r>
    <s v="Watermelons"/>
    <x v="12"/>
    <s v="No"/>
    <s v="24 inch bins"/>
    <s v="RED FLESH SEEDED TYPE"/>
    <x v="459"/>
    <s v="GEORGIA"/>
    <n v="851200"/>
    <s v="Truck"/>
    <n v="2128"/>
    <m/>
    <n v="2025"/>
    <s v="N/A"/>
    <s v="D (domestic)"/>
    <m/>
  </r>
  <r>
    <s v="Watermelons"/>
    <x v="12"/>
    <s v="No"/>
    <s v="cartons"/>
    <s v="RED FLESH SEEDLESS MINIATURE"/>
    <x v="459"/>
    <s v="GEORGIA"/>
    <n v="79475"/>
    <s v="Truck"/>
    <n v="935"/>
    <m/>
    <n v="2025"/>
    <s v="N/A"/>
    <s v="D (domestic)"/>
    <m/>
  </r>
  <r>
    <s v="Watermelons"/>
    <x v="12"/>
    <s v="No"/>
    <s v="24 inch bins"/>
    <s v="RED FLESH SEEDLESS TYPE"/>
    <x v="459"/>
    <s v="GEORGIA"/>
    <n v="9273600"/>
    <s v="Truck"/>
    <n v="23184"/>
    <m/>
    <n v="2025"/>
    <s v="N/A"/>
    <s v="D (domestic)"/>
    <m/>
  </r>
  <r>
    <s v="Watermelons"/>
    <x v="13"/>
    <s v="No"/>
    <s v="24 inch bins"/>
    <s v="RED FLESH SEEDED TYPE"/>
    <x v="459"/>
    <s v="IMPERIAL VALLEY CALIFORNIA"/>
    <n v="8000000"/>
    <s v="Truck"/>
    <n v="20000"/>
    <m/>
    <n v="2025"/>
    <s v="N/A"/>
    <s v="D (domestic)"/>
    <m/>
  </r>
  <r>
    <s v="Watermelons"/>
    <x v="13"/>
    <s v="No"/>
    <s v="cartons"/>
    <s v="RED FLESH SEEDLESS MINIATURE"/>
    <x v="459"/>
    <s v="IMPERIAL VALLEY CALIFORNIA"/>
    <n v="4250000"/>
    <s v="Truck"/>
    <n v="50000"/>
    <m/>
    <n v="2025"/>
    <s v="N/A"/>
    <s v="D (domestic)"/>
    <m/>
  </r>
  <r>
    <s v="Watermelons"/>
    <x v="13"/>
    <s v="No"/>
    <s v="24 inch bins"/>
    <s v="RED FLESH SEEDLESS TYPE"/>
    <x v="459"/>
    <s v="IMPERIAL VALLEY CALIFORNIA"/>
    <n v="36000000"/>
    <s v="Truck"/>
    <n v="90000"/>
    <m/>
    <n v="2025"/>
    <s v="N/A"/>
    <s v="D (domestic)"/>
    <m/>
  </r>
  <r>
    <s v="Watermelons"/>
    <x v="13"/>
    <s v="No"/>
    <s v="24 inch bins"/>
    <s v="RED FLESH SEEDLESS TYPE"/>
    <x v="459"/>
    <s v="PALO VERDE VALLEY CALIFORNIA"/>
    <n v="160000"/>
    <s v="Truck"/>
    <m/>
    <m/>
    <n v="2025"/>
    <s v="N/A"/>
    <s v="D (domestic)"/>
    <m/>
  </r>
  <r>
    <s v="Watermelons"/>
    <x v="10"/>
    <s v="No"/>
    <s v="24 inch bins"/>
    <s v="RED FLESH SEEDED TYPE"/>
    <x v="459"/>
    <s v="CENTRAL ARIZONA"/>
    <n v="80000"/>
    <s v="Truck"/>
    <m/>
    <m/>
    <n v="2025"/>
    <s v="N/A"/>
    <s v="D (domestic)"/>
    <m/>
  </r>
  <r>
    <s v="Watermelons"/>
    <x v="10"/>
    <s v="No"/>
    <s v="cartons"/>
    <s v="RED FLESH SEEDLESS MINIATURE"/>
    <x v="459"/>
    <s v="CENTRAL ARIZONA"/>
    <n v="3400000"/>
    <s v="Truck"/>
    <n v="40000"/>
    <m/>
    <n v="2025"/>
    <s v="N/A"/>
    <s v="D (domestic)"/>
    <m/>
  </r>
  <r>
    <s v="Watermelons"/>
    <x v="10"/>
    <s v="Yes"/>
    <s v="cartons"/>
    <s v="RED FLESH SEEDLESS MINIATURE"/>
    <x v="459"/>
    <s v="WESTERN ARIZONA"/>
    <n v="154530"/>
    <s v="Truck"/>
    <n v="1818"/>
    <m/>
    <n v="2025"/>
    <s v="N/A"/>
    <s v="D (domestic)"/>
    <m/>
  </r>
  <r>
    <s v="Watermelons"/>
    <x v="10"/>
    <s v="No"/>
    <s v="cartons"/>
    <s v="RED FLESH SEEDLESS MINIATURE"/>
    <x v="459"/>
    <s v="WESTERN ARIZONA"/>
    <n v="29750"/>
    <s v="Truck"/>
    <n v="350"/>
    <m/>
    <n v="2025"/>
    <s v="N/A"/>
    <s v="D (domestic)"/>
    <m/>
  </r>
  <r>
    <s v="Watermelons"/>
    <x v="10"/>
    <s v="No"/>
    <s v="24 inch bins"/>
    <s v="RED FLESH SEEDLESS TYPE"/>
    <x v="459"/>
    <s v="WESTERN ARIZONA"/>
    <n v="793200"/>
    <s v="Truck"/>
    <n v="1983"/>
    <m/>
    <n v="2025"/>
    <s v="N/A"/>
    <s v="D (domestic)"/>
    <m/>
  </r>
  <r>
    <s v="Watermelons"/>
    <x v="10"/>
    <s v="No"/>
    <s v="cartons"/>
    <s v="RED FLESH SEEDLESS TYPE"/>
    <x v="459"/>
    <s v="WESTERN ARIZONA"/>
    <n v="37400"/>
    <s v="Truck"/>
    <n v="440"/>
    <m/>
    <n v="2025"/>
    <s v="N/A"/>
    <s v="D (domestic)"/>
    <m/>
  </r>
  <r>
    <s v="Watermelons"/>
    <x v="10"/>
    <s v="No"/>
    <s v="24 inch bins"/>
    <s v="RED FLESH SEEDLESS TYPE"/>
    <x v="459"/>
    <s v="CENTRAL ARIZONA"/>
    <n v="1000000"/>
    <s v="Truck"/>
    <m/>
    <m/>
    <n v="2025"/>
    <s v="N/A"/>
    <s v="D (domestic)"/>
    <m/>
  </r>
  <r>
    <s v="Watermelons"/>
    <x v="10"/>
    <s v="Yes"/>
    <s v="cartons"/>
    <s v="RED FLESH SEEDLESS MINIATURE"/>
    <x v="459"/>
    <s v="WESTERN ARIZONA"/>
    <n v="334050"/>
    <s v="Truck"/>
    <n v="3930"/>
    <m/>
    <n v="2025"/>
    <s v="N/A"/>
    <s v="D (domestic)"/>
    <s v="added for 06/12/2025 on 06/17/2025"/>
  </r>
  <r>
    <s v="Watermelons"/>
    <x v="10"/>
    <s v="No"/>
    <s v="cartons"/>
    <s v="RED FLESH SEEDLESS MINIATURE"/>
    <x v="459"/>
    <s v="WESTERN ARIZONA"/>
    <n v="539750"/>
    <s v="Truck"/>
    <n v="6350"/>
    <m/>
    <n v="2025"/>
    <s v="N/A"/>
    <s v="D (domestic)"/>
    <s v="added for 06/12/2025 on 06/17/2025"/>
  </r>
  <r>
    <s v="Watermelons"/>
    <x v="13"/>
    <s v="No"/>
    <s v="24 inch bins"/>
    <s v="RED FLESH SEEDED TYPE"/>
    <x v="459"/>
    <s v="IMPERIAL VALLEY CALIFORNIA"/>
    <n v="80000"/>
    <s v="Truck"/>
    <m/>
    <m/>
    <n v="2025"/>
    <s v="N/A"/>
    <s v="D (domestic)"/>
    <s v="added for 06/12/2025 on 06/23/2025"/>
  </r>
  <r>
    <s v="Watermelons"/>
    <x v="13"/>
    <s v="No"/>
    <s v="cartons"/>
    <s v="RED FLESH SEEDLESS MINIATURE"/>
    <x v="459"/>
    <s v="IMPERIAL VALLEY CALIFORNIA"/>
    <n v="50000"/>
    <s v="Truck"/>
    <m/>
    <m/>
    <n v="2025"/>
    <s v="N/A"/>
    <s v="D (domestic)"/>
    <s v="added for 06/12/2025 on 06/23/2025"/>
  </r>
  <r>
    <s v="Watermelons"/>
    <x v="13"/>
    <s v="No"/>
    <s v="24 inch bins"/>
    <s v="RED FLESH SEEDLESS TYPE"/>
    <x v="459"/>
    <s v="IMPERIAL VALLEY CALIFORNIA"/>
    <n v="90000"/>
    <s v="Truck"/>
    <m/>
    <m/>
    <n v="2025"/>
    <s v="N/A"/>
    <s v="D (domestic)"/>
    <s v="added for 06/12/2025 on 06/23/2025"/>
  </r>
  <r>
    <s v="Watermelons"/>
    <x v="13"/>
    <s v="No"/>
    <s v="24 inch bins"/>
    <s v="RED FLESH SEEDED TYPE"/>
    <x v="459"/>
    <s v="IMPERIAL VALLEY CALIFORNIA"/>
    <n v="-8000000"/>
    <s v="Truck"/>
    <n v="-20000"/>
    <m/>
    <n v="2025"/>
    <s v="N/A"/>
    <s v="D (domestic)"/>
    <s v="subtracted on 06/23/2025"/>
  </r>
  <r>
    <s v="Watermelons"/>
    <x v="13"/>
    <s v="No"/>
    <s v="cartons"/>
    <s v="RED FLESH SEEDLESS MINIATURE"/>
    <x v="459"/>
    <s v="IMPERIAL VALLEY CALIFORNIA"/>
    <n v="-4250000"/>
    <s v="Truck"/>
    <n v="-50000"/>
    <m/>
    <n v="2025"/>
    <s v="N/A"/>
    <s v="D (domestic)"/>
    <s v="subtracted on 06/23/2025"/>
  </r>
  <r>
    <s v="Watermelons"/>
    <x v="13"/>
    <s v="No"/>
    <s v="24 inch bins"/>
    <s v="RED FLESH SEEDLESS TYPE"/>
    <x v="459"/>
    <s v="IMPERIAL VALLEY CALIFORNIA"/>
    <n v="-36000000"/>
    <s v="Truck"/>
    <n v="-90000"/>
    <m/>
    <n v="2025"/>
    <s v="N/A"/>
    <s v="D (domestic)"/>
    <s v="subtracted on 06/23/2025"/>
  </r>
  <r>
    <s v="Watermelons"/>
    <x v="0"/>
    <s v="No"/>
    <s v="N/A"/>
    <s v="N/A"/>
    <x v="460"/>
    <s v="IMPORTS THROUGH SAN JUAN PUERTO RICO"/>
    <n v="8611"/>
    <s v="Boat"/>
    <m/>
    <m/>
    <n v="2024"/>
    <s v="N/A"/>
    <s v="I (import)"/>
    <m/>
  </r>
  <r>
    <s v="Watermelons"/>
    <x v="9"/>
    <s v="No"/>
    <s v="24 inch bins"/>
    <s v="RED FLESH SEEDED TYPE"/>
    <x v="460"/>
    <s v="LOWER RIO GRANDE VALLEY TEXAS"/>
    <n v="840000"/>
    <s v="Truck"/>
    <m/>
    <m/>
    <n v="2025"/>
    <s v="N/A"/>
    <s v="D (domestic)"/>
    <m/>
  </r>
  <r>
    <s v="Watermelons"/>
    <x v="1"/>
    <s v="No"/>
    <s v="N/A"/>
    <s v="N/A"/>
    <x v="460"/>
    <s v="MEXICO CROSSINGS THROUGH NOGALES ARIZONA"/>
    <n v="1540356"/>
    <s v="Truck"/>
    <m/>
    <m/>
    <n v="2024"/>
    <s v="N/A"/>
    <s v="I (import)"/>
    <m/>
  </r>
  <r>
    <s v="Watermelons"/>
    <x v="9"/>
    <s v="No"/>
    <s v="24 inch bins"/>
    <s v="RED FLESH SEEDLESS TYPE"/>
    <x v="460"/>
    <s v="LOWER RIO GRANDE VALLEY TEXAS"/>
    <n v="5640000"/>
    <s v="Truck"/>
    <m/>
    <m/>
    <n v="2025"/>
    <s v="N/A"/>
    <s v="D (domestic)"/>
    <m/>
  </r>
  <r>
    <s v="Watermelons"/>
    <x v="1"/>
    <s v="Yes"/>
    <s v="N/A"/>
    <s v="RED FLESH SEEDLESS MINIATURE"/>
    <x v="460"/>
    <s v="MEXICO CROSSINGS THROUGH NOGALES ARIZONA"/>
    <n v="50160"/>
    <s v="Truck"/>
    <m/>
    <m/>
    <n v="2024"/>
    <s v="N/A"/>
    <s v="I (import)"/>
    <m/>
  </r>
  <r>
    <s v="Watermelons"/>
    <x v="13"/>
    <s v="No"/>
    <s v="24 inch bins"/>
    <s v="RED FLESH SEEDLESS TYPE"/>
    <x v="460"/>
    <s v="PALO VERDE VALLEY CALIFORNIA"/>
    <n v="800000"/>
    <s v="Truck"/>
    <m/>
    <m/>
    <n v="2025"/>
    <s v="N/A"/>
    <s v="D (domestic)"/>
    <m/>
  </r>
  <r>
    <s v="Watermelons"/>
    <x v="1"/>
    <s v="No"/>
    <s v="N/A"/>
    <s v="RED FLESH SEEDLESS MINIATURE"/>
    <x v="460"/>
    <s v="MEXICO CROSSINGS THROUGH NOGALES ARIZONA"/>
    <n v="345677"/>
    <s v="Truck"/>
    <m/>
    <m/>
    <n v="2024"/>
    <s v="N/A"/>
    <s v="I (import)"/>
    <m/>
  </r>
  <r>
    <s v="Watermelons"/>
    <x v="13"/>
    <s v="No"/>
    <s v="cartons"/>
    <s v="RED FLESH SEEDLESS MINIATURE"/>
    <x v="460"/>
    <s v="IMPERIAL VALLEY CALIFORNIA"/>
    <n v="3480000"/>
    <s v="Truck"/>
    <n v="40000"/>
    <m/>
    <n v="2025"/>
    <s v="N/A"/>
    <s v="D (domestic)"/>
    <m/>
  </r>
  <r>
    <s v="Watermelons"/>
    <x v="1"/>
    <s v="Yes"/>
    <s v="N/A"/>
    <s v="SEEDLESS"/>
    <x v="460"/>
    <s v="MEXICO CROSSINGS THROUGH NOGALES ARIZONA"/>
    <n v="19965"/>
    <s v="Truck"/>
    <m/>
    <m/>
    <n v="2024"/>
    <s v="N/A"/>
    <s v="I (import)"/>
    <m/>
  </r>
  <r>
    <s v="Watermelons"/>
    <x v="13"/>
    <s v="No"/>
    <s v="24 inch bins"/>
    <s v="RED FLESH SEEDLESS TYPE"/>
    <x v="460"/>
    <s v="IMPERIAL VALLEY CALIFORNIA"/>
    <n v="720000"/>
    <s v="Truck"/>
    <m/>
    <m/>
    <n v="2025"/>
    <s v="N/A"/>
    <s v="D (domestic)"/>
    <m/>
  </r>
  <r>
    <s v="Watermelons"/>
    <x v="1"/>
    <s v="No"/>
    <s v="N/A"/>
    <s v="SEEDLESS"/>
    <x v="460"/>
    <s v="MEXICO CROSSINGS THROUGH NOGALES ARIZONA"/>
    <n v="5351086"/>
    <s v="Truck"/>
    <m/>
    <m/>
    <n v="2024"/>
    <s v="N/A"/>
    <s v="I (import)"/>
    <m/>
  </r>
  <r>
    <s v="Watermelons"/>
    <x v="10"/>
    <s v="No"/>
    <s v="24 inch bins"/>
    <s v="RED FLESH SEEDLESS TYPE"/>
    <x v="460"/>
    <s v="CENTRAL ARIZONA"/>
    <n v="1200000"/>
    <s v="Truck"/>
    <m/>
    <m/>
    <n v="2025"/>
    <s v="N/A"/>
    <s v="D (domestic)"/>
    <m/>
  </r>
  <r>
    <s v="Watermelons"/>
    <x v="1"/>
    <s v="No"/>
    <s v="N/A"/>
    <s v="N/A"/>
    <x v="460"/>
    <s v="MEXICO CROSSINGS THROUGH OTAY MESA CALIFORNIA"/>
    <n v="11086"/>
    <s v="Truck"/>
    <m/>
    <m/>
    <n v="2024"/>
    <s v="N/A"/>
    <s v="I (import)"/>
    <m/>
  </r>
  <r>
    <s v="Watermelons"/>
    <x v="10"/>
    <s v="No"/>
    <s v="cartons"/>
    <s v="RED FLESH SEEDLESS MINIATURE"/>
    <x v="460"/>
    <s v="WESTERN ARIZONA"/>
    <n v="263500"/>
    <s v="Truck"/>
    <n v="3100"/>
    <m/>
    <n v="2025"/>
    <s v="N/A"/>
    <s v="D (domestic)"/>
    <m/>
  </r>
  <r>
    <s v="Watermelons"/>
    <x v="1"/>
    <s v="No"/>
    <s v="N/A"/>
    <s v="RED FLESH SEEDLESS MINIATURE"/>
    <x v="460"/>
    <s v="MEXICO CROSSINGS THROUGH SAN LUIS ARIZONA"/>
    <n v="670309"/>
    <s v="Truck"/>
    <m/>
    <m/>
    <n v="2024"/>
    <s v="N/A"/>
    <s v="I (import)"/>
    <m/>
  </r>
  <r>
    <s v="Watermelons"/>
    <x v="10"/>
    <s v="No"/>
    <s v="24 inch bins"/>
    <s v="RED FLESH SEEDLESS TYPE"/>
    <x v="460"/>
    <s v="WESTERN ARIZONA"/>
    <n v="964400"/>
    <s v="Truck"/>
    <n v="2411"/>
    <m/>
    <n v="2025"/>
    <s v="N/A"/>
    <s v="D (domestic)"/>
    <m/>
  </r>
  <r>
    <s v="Watermelons"/>
    <x v="1"/>
    <s v="No"/>
    <s v="N/A"/>
    <s v="N/A"/>
    <x v="460"/>
    <s v="MEXICO CROSSINGS THROUGH CALEXICO CALIFORNIA"/>
    <n v="565588"/>
    <s v="Truck"/>
    <m/>
    <m/>
    <n v="2024"/>
    <s v="N/A"/>
    <s v="I (import)"/>
    <m/>
  </r>
  <r>
    <s v="Watermelons"/>
    <x v="8"/>
    <s v="No"/>
    <s v="24 inch bins"/>
    <s v="RED FLESH SEEDED TYPE"/>
    <x v="460"/>
    <s v="FLORIDA"/>
    <n v="336000"/>
    <s v="Truck"/>
    <n v="840"/>
    <m/>
    <n v="2025"/>
    <s v="N/A"/>
    <s v="D (domestic)"/>
    <m/>
  </r>
  <r>
    <s v="Watermelons"/>
    <x v="1"/>
    <s v="Yes"/>
    <s v="N/A"/>
    <s v="RED FLESH SEEDLESS MINIATURE"/>
    <x v="460"/>
    <s v="MEXICO CROSSINGS THROUGH CALEXICO CALIFORNIA"/>
    <n v="37400"/>
    <s v="Truck"/>
    <m/>
    <m/>
    <n v="2024"/>
    <s v="N/A"/>
    <s v="I (import)"/>
    <m/>
  </r>
  <r>
    <s v="Watermelons"/>
    <x v="8"/>
    <s v="No"/>
    <s v="24 inch bins"/>
    <s v="RED FLESH SEEDLESS TYPE"/>
    <x v="460"/>
    <s v="FLORIDA"/>
    <n v="3718400"/>
    <s v="Truck"/>
    <n v="9296"/>
    <m/>
    <n v="2025"/>
    <s v="N/A"/>
    <s v="D (domestic)"/>
    <m/>
  </r>
  <r>
    <s v="Watermelons"/>
    <x v="1"/>
    <s v="No"/>
    <s v="N/A"/>
    <s v="RED FLESH SEEDLESS MINIATURE"/>
    <x v="460"/>
    <s v="MEXICO CROSSINGS THROUGH CALEXICO CALIFORNIA"/>
    <n v="312059"/>
    <s v="Truck"/>
    <m/>
    <m/>
    <n v="2024"/>
    <s v="N/A"/>
    <s v="I (import)"/>
    <m/>
  </r>
  <r>
    <s v="Watermelons"/>
    <x v="12"/>
    <s v="No"/>
    <s v="24 inch bins"/>
    <s v="RED FLESH SEEDED TYPE"/>
    <x v="460"/>
    <s v="GEORGIA"/>
    <n v="1052800"/>
    <s v="Truck"/>
    <n v="2632"/>
    <m/>
    <n v="2025"/>
    <s v="N/A"/>
    <s v="D (domestic)"/>
    <m/>
  </r>
  <r>
    <s v="Watermelons"/>
    <x v="1"/>
    <s v="No"/>
    <s v="N/A"/>
    <s v="SEEDLESS"/>
    <x v="460"/>
    <s v="MEXICO CROSSINGS THROUGH CALEXICO CALIFORNIA"/>
    <n v="1347500"/>
    <s v="Truck"/>
    <m/>
    <m/>
    <n v="2024"/>
    <s v="N/A"/>
    <s v="I (import)"/>
    <m/>
  </r>
  <r>
    <s v="Watermelons"/>
    <x v="12"/>
    <s v="No"/>
    <s v="cartons"/>
    <s v="RED FLESH SEEDLESS MINIATURE"/>
    <x v="460"/>
    <s v="GEORGIA"/>
    <n v="72250"/>
    <s v="Truck"/>
    <n v="850"/>
    <m/>
    <n v="2025"/>
    <s v="N/A"/>
    <s v="D (domestic)"/>
    <m/>
  </r>
  <r>
    <s v="Watermelons"/>
    <x v="12"/>
    <s v="No"/>
    <s v="24 inch bins"/>
    <s v="RED FLESH SEEDLESS TYPE"/>
    <x v="460"/>
    <s v="GEORGIA"/>
    <n v="165200"/>
    <s v="Truck"/>
    <n v="413"/>
    <m/>
    <n v="2025"/>
    <s v="N/A"/>
    <s v="D (domestic)"/>
    <m/>
  </r>
  <r>
    <s v="Watermelons"/>
    <x v="10"/>
    <s v="Yes"/>
    <s v="cartons"/>
    <s v="RED FLESH SEEDLESS MINIATURE"/>
    <x v="460"/>
    <s v="WESTERN ARIZONA"/>
    <n v="547315"/>
    <s v="Truck"/>
    <n v="6439"/>
    <m/>
    <n v="2025"/>
    <s v="N/A"/>
    <s v="D (domestic)"/>
    <s v="added for 06/13/2025 on 06/18/2025"/>
  </r>
  <r>
    <s v="Watermelons"/>
    <x v="10"/>
    <s v="No"/>
    <s v="cartons"/>
    <s v="RED FLESH SEEDLESS MINIATURE"/>
    <x v="460"/>
    <s v="WESTERN ARIZONA"/>
    <n v="952000"/>
    <s v="Truck"/>
    <n v="11200"/>
    <m/>
    <n v="2025"/>
    <s v="N/A"/>
    <s v="D (domestic)"/>
    <s v="added for 06/13/2025 on 06/18/2025"/>
  </r>
  <r>
    <s v="Watermelons"/>
    <x v="9"/>
    <s v="No"/>
    <s v="24 inch bins"/>
    <s v="RED FLESH SEEDED TYPE"/>
    <x v="461"/>
    <s v="LOWER RIO GRANDE VALLEY TEXAS"/>
    <n v="360000"/>
    <s v="Truck"/>
    <m/>
    <m/>
    <n v="2025"/>
    <s v="N/A"/>
    <s v="D (domestic)"/>
    <m/>
  </r>
  <r>
    <s v="Watermelons"/>
    <x v="9"/>
    <s v="No"/>
    <s v="24 inch bins"/>
    <s v="RED FLESH SEEDLESS TYPE"/>
    <x v="461"/>
    <s v="LOWER RIO GRANDE VALLEY TEXAS"/>
    <n v="4560000"/>
    <s v="Truck"/>
    <m/>
    <m/>
    <n v="2025"/>
    <s v="N/A"/>
    <s v="D (domestic)"/>
    <m/>
  </r>
  <r>
    <s v="Watermelons"/>
    <x v="10"/>
    <s v="No"/>
    <s v="cartons"/>
    <s v="RED FLESH SEEDLESS MINIATURE"/>
    <x v="461"/>
    <s v="CENTRAL ARIZONA"/>
    <n v="3400000"/>
    <s v="Truck"/>
    <n v="40000"/>
    <m/>
    <n v="2025"/>
    <s v="N/A"/>
    <s v="D (domestic)"/>
    <m/>
  </r>
  <r>
    <s v="Watermelons"/>
    <x v="10"/>
    <s v="No"/>
    <s v="24 inch bins"/>
    <s v="RED FLESH SEEDLESS TYPE"/>
    <x v="461"/>
    <s v="CENTRAL ARIZONA"/>
    <n v="1200000"/>
    <s v="Truck"/>
    <m/>
    <m/>
    <n v="2025"/>
    <s v="N/A"/>
    <s v="D (domestic)"/>
    <m/>
  </r>
  <r>
    <s v="Watermelons"/>
    <x v="10"/>
    <s v="No"/>
    <s v="cartons"/>
    <s v="RED FLESH SEEDLESS MINIATURE"/>
    <x v="461"/>
    <s v="WESTERN ARIZONA"/>
    <n v="68000"/>
    <s v="Truck"/>
    <n v="800"/>
    <m/>
    <n v="2025"/>
    <s v="N/A"/>
    <s v="D (domestic)"/>
    <m/>
  </r>
  <r>
    <s v="Watermelons"/>
    <x v="10"/>
    <s v="No"/>
    <s v="24 inch bins"/>
    <s v="RED FLESH SEEDLESS TYPE"/>
    <x v="461"/>
    <s v="WESTERN ARIZONA"/>
    <n v="799200"/>
    <s v="Truck"/>
    <n v="1998"/>
    <m/>
    <n v="2025"/>
    <s v="N/A"/>
    <s v="D (domestic)"/>
    <m/>
  </r>
  <r>
    <s v="Watermelons"/>
    <x v="10"/>
    <s v="No"/>
    <s v="24 inch bins"/>
    <s v="RED FLESH SEEDED TYPE"/>
    <x v="461"/>
    <s v="CENTRAL ARIZONA"/>
    <n v="80000"/>
    <s v="Truck"/>
    <m/>
    <m/>
    <n v="2025"/>
    <s v="N/A"/>
    <s v="D (domestic)"/>
    <m/>
  </r>
  <r>
    <s v="Watermelons"/>
    <x v="12"/>
    <s v="No"/>
    <s v="cartons"/>
    <s v="RED FLESH SEEDLESS MINIATURE"/>
    <x v="461"/>
    <s v="GEORGIA"/>
    <n v="93925"/>
    <s v="Truck"/>
    <n v="1105"/>
    <m/>
    <n v="2025"/>
    <s v="N/A"/>
    <s v="D (domestic)"/>
    <m/>
  </r>
  <r>
    <s v="Watermelons"/>
    <x v="12"/>
    <s v="No"/>
    <s v="24 inch bins"/>
    <s v="RED FLESH SEEDLESS TYPE"/>
    <x v="461"/>
    <s v="GEORGIA"/>
    <n v="8377600"/>
    <s v="Truck"/>
    <n v="20944"/>
    <m/>
    <n v="2025"/>
    <s v="N/A"/>
    <s v="D (domestic)"/>
    <m/>
  </r>
  <r>
    <s v="Watermelons"/>
    <x v="8"/>
    <s v="No"/>
    <s v="24 inch bins"/>
    <s v="RED FLESH SEEDED TYPE"/>
    <x v="461"/>
    <s v="FLORIDA"/>
    <n v="112000"/>
    <s v="Truck"/>
    <n v="280"/>
    <m/>
    <n v="2025"/>
    <s v="N/A"/>
    <s v="D (domestic)"/>
    <m/>
  </r>
  <r>
    <s v="Watermelons"/>
    <x v="8"/>
    <s v="No"/>
    <s v="24 inch bins"/>
    <s v="RED FLESH SEEDLESS TYPE"/>
    <x v="461"/>
    <s v="FLORIDA"/>
    <n v="3449600"/>
    <s v="Truck"/>
    <n v="8624"/>
    <m/>
    <n v="2025"/>
    <s v="N/A"/>
    <s v="D (domestic)"/>
    <m/>
  </r>
  <r>
    <s v="Watermelons"/>
    <x v="12"/>
    <s v="No"/>
    <s v="24 inch bins"/>
    <s v="RED FLESH SEEDED TYPE"/>
    <x v="461"/>
    <s v="GEORGIA"/>
    <n v="739200"/>
    <s v="Truck"/>
    <n v="1848"/>
    <m/>
    <n v="2025"/>
    <s v="N/A"/>
    <s v="D (domestic)"/>
    <m/>
  </r>
  <r>
    <s v="Watermelons"/>
    <x v="10"/>
    <s v="Yes"/>
    <s v="cartons"/>
    <s v="RED FLESH SEEDLESS MINIATURE"/>
    <x v="461"/>
    <s v="WESTERN ARIZONA"/>
    <n v="254830"/>
    <s v="Truck"/>
    <n v="2998"/>
    <m/>
    <n v="2025"/>
    <s v="N/A"/>
    <s v="D (domestic)"/>
    <s v="added for 06/14/2025 on 06/18/2025"/>
  </r>
  <r>
    <s v="Watermelons"/>
    <x v="10"/>
    <s v="No"/>
    <s v="cartons"/>
    <s v="RED FLESH SEEDLESS MINIATURE"/>
    <x v="461"/>
    <s v="WESTERN ARIZONA"/>
    <n v="539750"/>
    <s v="Truck"/>
    <n v="6350"/>
    <m/>
    <n v="2025"/>
    <s v="N/A"/>
    <s v="D (domestic)"/>
    <s v="added for 06/14/2025 on 06/18/2025"/>
  </r>
  <r>
    <s v="Watermelons"/>
    <x v="9"/>
    <s v="No"/>
    <s v="24 inch bins"/>
    <s v="RED FLESH SEEDLESS TYPE"/>
    <x v="461"/>
    <s v="LOWER RIO GRANDE VALLEY TEXAS"/>
    <n v="9996800"/>
    <s v="Truck"/>
    <m/>
    <m/>
    <n v="2025"/>
    <s v="N/A"/>
    <s v="D (domestic)"/>
    <s v="week ending amount"/>
  </r>
  <r>
    <s v="Watermelons"/>
    <x v="10"/>
    <s v="No"/>
    <s v="24 inch bins"/>
    <s v="RED FLESH SEEDLESS TYPE"/>
    <x v="461"/>
    <s v="WESTERN ARIZONA"/>
    <n v="1400192"/>
    <s v="Truck"/>
    <m/>
    <m/>
    <n v="2025"/>
    <s v="N/A"/>
    <s v="D (domestic)"/>
    <s v="week ending amount"/>
  </r>
  <r>
    <s v="Watermelons"/>
    <x v="11"/>
    <s v="No"/>
    <s v="24 inch bins"/>
    <s v="RED FLESH SEEDLESS TYPE"/>
    <x v="461"/>
    <s v="SOUTH CAROLINA"/>
    <n v="443520"/>
    <s v="Truck"/>
    <m/>
    <m/>
    <n v="2025"/>
    <s v="N/A"/>
    <s v="D (domestic)"/>
    <s v="week ending amount"/>
  </r>
  <r>
    <s v="Watermelons"/>
    <x v="12"/>
    <s v="No"/>
    <s v="24 inch bins"/>
    <s v="RED FLESH SEEDLESS TYPE"/>
    <x v="461"/>
    <s v="GEORGIA"/>
    <n v="14008960"/>
    <s v="Truck"/>
    <m/>
    <m/>
    <n v="2025"/>
    <s v="N/A"/>
    <s v="D (domestic)"/>
    <s v="week ending amount"/>
  </r>
  <r>
    <s v="Watermelons"/>
    <x v="12"/>
    <s v="No"/>
    <s v="24 inch bins"/>
    <s v="RED FLESH SEEDED TYPE"/>
    <x v="461"/>
    <s v="GEORGIA"/>
    <n v="1612800"/>
    <s v="Truck"/>
    <m/>
    <m/>
    <n v="2025"/>
    <s v="N/A"/>
    <s v="D (domestic)"/>
    <s v="week ending amount"/>
  </r>
  <r>
    <s v="Watermelons"/>
    <x v="8"/>
    <s v="No"/>
    <s v="24 inch bins"/>
    <s v="RED FLESH SEEDLESS TYPE"/>
    <x v="461"/>
    <s v="FLORIDA"/>
    <n v="12676864"/>
    <s v="Truck"/>
    <m/>
    <m/>
    <n v="2025"/>
    <s v="N/A"/>
    <s v="D (domestic)"/>
    <s v="week ending amount"/>
  </r>
  <r>
    <s v="Watermelons"/>
    <x v="8"/>
    <s v="No"/>
    <s v="24 inch bins"/>
    <s v="RED FLESH SEEDED TYPE"/>
    <x v="461"/>
    <s v="FLORIDA"/>
    <n v="903168"/>
    <s v="Truck"/>
    <m/>
    <m/>
    <n v="2025"/>
    <s v="N/A"/>
    <s v="D (domestic)"/>
    <s v="week ending amount"/>
  </r>
  <r>
    <s v="Watermelons"/>
    <x v="10"/>
    <s v="No"/>
    <s v="24 inch bins"/>
    <s v="RED FLESH SEEDLESS TYPE"/>
    <x v="461"/>
    <s v="CENTRAL ARIZONA"/>
    <n v="1792000"/>
    <s v="Truck"/>
    <m/>
    <m/>
    <n v="2025"/>
    <s v="N/A"/>
    <s v="D (domestic)"/>
    <s v="week ending amount"/>
  </r>
  <r>
    <s v="Watermelons"/>
    <x v="10"/>
    <s v="No"/>
    <s v="24 inch bins"/>
    <s v="RED FLESH SEEDED TYPE"/>
    <x v="461"/>
    <s v="CENTRAL ARIZONA"/>
    <n v="51200"/>
    <s v="Truck"/>
    <m/>
    <m/>
    <n v="2025"/>
    <s v="N/A"/>
    <s v="D (domestic)"/>
    <s v="week ending amount"/>
  </r>
  <r>
    <s v="Watermelons"/>
    <x v="13"/>
    <s v="No"/>
    <s v="24 inch bins"/>
    <s v="RED FLESH SEEDLESS TYPE"/>
    <x v="461"/>
    <s v="IMPERIAL VALLEY CALIFORNIA"/>
    <n v="225728"/>
    <s v="Truck"/>
    <m/>
    <m/>
    <n v="2025"/>
    <s v="N/A"/>
    <s v="D (domestic)"/>
    <s v="week ending amount"/>
  </r>
  <r>
    <s v="Watermelons"/>
    <x v="13"/>
    <s v="No"/>
    <s v="24 inch bins"/>
    <s v="RED FLESH SEEDED TYPE"/>
    <x v="461"/>
    <s v="IMPERIAL VALLEY CALIFORNIA"/>
    <n v="25600"/>
    <s v="Truck"/>
    <m/>
    <m/>
    <n v="2025"/>
    <s v="N/A"/>
    <s v="D (domestic)"/>
    <s v="week ending amount"/>
  </r>
  <r>
    <s v="Watermelons"/>
    <x v="13"/>
    <s v="No"/>
    <s v="24 inch bins"/>
    <s v="RED FLESH SEEDLESS TYPE"/>
    <x v="461"/>
    <s v="PALO VERDE VALLEY CALIFORNIA"/>
    <n v="307200"/>
    <s v="Truck"/>
    <m/>
    <m/>
    <n v="2025"/>
    <s v="N/A"/>
    <s v="D (domestic)"/>
    <s v="week ending amount"/>
  </r>
  <r>
    <s v="Watermelons"/>
    <x v="9"/>
    <s v="No"/>
    <s v="24 inch bins"/>
    <s v="RED FLESH SEEDED TYPE"/>
    <x v="462"/>
    <s v="LOWER RIO GRANDE VALLEY TEXAS"/>
    <n v="560000"/>
    <s v="Truck"/>
    <m/>
    <m/>
    <n v="2025"/>
    <s v="N/A"/>
    <s v="D (domestic)"/>
    <m/>
  </r>
  <r>
    <s v="Watermelons"/>
    <x v="9"/>
    <s v="No"/>
    <s v="24 inch bins"/>
    <s v="RED FLESH SEEDLESS TYPE"/>
    <x v="462"/>
    <s v="LOWER RIO GRANDE VALLEY TEXAS"/>
    <n v="3280000"/>
    <s v="Truck"/>
    <m/>
    <m/>
    <n v="2025"/>
    <s v="N/A"/>
    <s v="D (domestic)"/>
    <m/>
  </r>
  <r>
    <s v="Watermelons"/>
    <x v="12"/>
    <s v="No"/>
    <s v="24 inch bins"/>
    <s v="RED FLESH SEEDLESS TYPE"/>
    <x v="462"/>
    <s v="GEORGIA"/>
    <n v="6921600"/>
    <s v="Truck"/>
    <n v="17304"/>
    <m/>
    <n v="2025"/>
    <s v="N/A"/>
    <s v="D (domestic)"/>
    <m/>
  </r>
  <r>
    <s v="Watermelons"/>
    <x v="8"/>
    <s v="No"/>
    <s v="24 inch bins"/>
    <s v="RED FLESH SEEDED TYPE"/>
    <x v="462"/>
    <s v="FLORIDA"/>
    <n v="246400"/>
    <s v="Truck"/>
    <n v="616"/>
    <m/>
    <n v="2025"/>
    <s v="N/A"/>
    <s v="D (domestic)"/>
    <m/>
  </r>
  <r>
    <s v="Watermelons"/>
    <x v="8"/>
    <s v="No"/>
    <s v="24 inch bins"/>
    <s v="RED FLESH SEEDLESS TYPE"/>
    <x v="462"/>
    <s v="FLORIDA"/>
    <n v="2374400"/>
    <s v="Truck"/>
    <n v="5936"/>
    <m/>
    <n v="2025"/>
    <s v="N/A"/>
    <s v="D (domestic)"/>
    <m/>
  </r>
  <r>
    <s v="Watermelons"/>
    <x v="12"/>
    <s v="No"/>
    <s v="24 inch bins"/>
    <s v="RED FLESH SEEDED TYPE"/>
    <x v="462"/>
    <s v="GEORGIA"/>
    <n v="582400"/>
    <s v="Truck"/>
    <n v="1456"/>
    <m/>
    <n v="2025"/>
    <s v="N/A"/>
    <s v="D (domestic)"/>
    <m/>
  </r>
  <r>
    <s v="Watermelons"/>
    <x v="12"/>
    <s v="No"/>
    <s v="cartons"/>
    <s v="RED FLESH SEEDLESS MINIATURE"/>
    <x v="462"/>
    <s v="GEORGIA"/>
    <n v="50575"/>
    <s v="Truck"/>
    <n v="595"/>
    <m/>
    <n v="2025"/>
    <s v="N/A"/>
    <s v="D (domestic)"/>
    <m/>
  </r>
  <r>
    <s v="Watermelons"/>
    <x v="1"/>
    <s v="No"/>
    <s v="N/A"/>
    <s v="N/A"/>
    <x v="463"/>
    <s v="MEXICO CROSSINGS THROUGH NOGALES ARIZONA"/>
    <n v="2213996"/>
    <s v="Truck"/>
    <m/>
    <m/>
    <n v="2024"/>
    <s v="N/A"/>
    <s v="I (import)"/>
    <m/>
  </r>
  <r>
    <s v="Watermelons"/>
    <x v="1"/>
    <s v="No"/>
    <s v="N/A"/>
    <s v="RED FLESH SEEDLESS MINIATURE"/>
    <x v="463"/>
    <s v="MEXICO CROSSINGS THROUGH NOGALES ARIZONA"/>
    <n v="259666"/>
    <s v="Truck"/>
    <m/>
    <m/>
    <n v="2024"/>
    <s v="N/A"/>
    <s v="I (import)"/>
    <m/>
  </r>
  <r>
    <s v="Watermelons"/>
    <x v="1"/>
    <s v="Yes"/>
    <s v="N/A"/>
    <s v="SEEDLESS"/>
    <x v="463"/>
    <s v="MEXICO CROSSINGS THROUGH NOGALES ARIZONA"/>
    <n v="61710"/>
    <s v="Truck"/>
    <m/>
    <m/>
    <n v="2024"/>
    <s v="N/A"/>
    <s v="I (import)"/>
    <m/>
  </r>
  <r>
    <s v="Watermelons"/>
    <x v="1"/>
    <s v="No"/>
    <s v="N/A"/>
    <s v="SEEDLESS"/>
    <x v="463"/>
    <s v="MEXICO CROSSINGS THROUGH NOGALES ARIZONA"/>
    <n v="7167961"/>
    <s v="Truck"/>
    <m/>
    <m/>
    <n v="2024"/>
    <s v="N/A"/>
    <s v="I (import)"/>
    <m/>
  </r>
  <r>
    <s v="Watermelons"/>
    <x v="1"/>
    <s v="No"/>
    <s v="N/A"/>
    <s v="N/A"/>
    <x v="463"/>
    <s v="MEXICO CROSSINGS THROUGH OTAY MESA CALIFORNIA"/>
    <n v="171882"/>
    <s v="Truck"/>
    <m/>
    <m/>
    <n v="2024"/>
    <s v="N/A"/>
    <s v="I (import)"/>
    <m/>
  </r>
  <r>
    <s v="Watermelons"/>
    <x v="1"/>
    <s v="No"/>
    <s v="N/A"/>
    <s v="SEEDLESS"/>
    <x v="463"/>
    <s v="MEXICO CROSSINGS THROUGH OTAY MESA CALIFORNIA"/>
    <n v="112358"/>
    <s v="Truck"/>
    <m/>
    <m/>
    <n v="2024"/>
    <s v="N/A"/>
    <s v="I (import)"/>
    <m/>
  </r>
  <r>
    <s v="Watermelons"/>
    <x v="1"/>
    <s v="No"/>
    <s v="N/A"/>
    <s v="RED FLESH SEEDLESS MINIATURE"/>
    <x v="463"/>
    <s v="MEXICO CROSSINGS THROUGH SAN LUIS ARIZONA"/>
    <n v="663300"/>
    <s v="Truck"/>
    <m/>
    <m/>
    <n v="2024"/>
    <s v="N/A"/>
    <s v="I (import)"/>
    <m/>
  </r>
  <r>
    <s v="Watermelons"/>
    <x v="1"/>
    <s v="No"/>
    <s v="N/A"/>
    <s v="SEEDLESS"/>
    <x v="463"/>
    <s v="MEXICO CROSSINGS THROUGH SAN LUIS ARIZONA"/>
    <n v="578160"/>
    <s v="Truck"/>
    <m/>
    <m/>
    <n v="2024"/>
    <s v="N/A"/>
    <s v="I (import)"/>
    <m/>
  </r>
  <r>
    <s v="Watermelons"/>
    <x v="1"/>
    <s v="No"/>
    <s v="N/A"/>
    <s v="N/A"/>
    <x v="463"/>
    <s v="MEXICO CROSSINGS THROUGH CALEXICO CALIFORNIA"/>
    <n v="120120"/>
    <s v="Truck"/>
    <m/>
    <m/>
    <n v="2024"/>
    <s v="N/A"/>
    <s v="I (import)"/>
    <m/>
  </r>
  <r>
    <s v="Watermelons"/>
    <x v="1"/>
    <s v="No"/>
    <s v="N/A"/>
    <s v="RED FLESH SEEDLESS MINIATURE"/>
    <x v="463"/>
    <s v="MEXICO CROSSINGS THROUGH CALEXICO CALIFORNIA"/>
    <n v="216196"/>
    <s v="Truck"/>
    <m/>
    <m/>
    <n v="2024"/>
    <s v="N/A"/>
    <s v="I (import)"/>
    <m/>
  </r>
  <r>
    <s v="Watermelons"/>
    <x v="9"/>
    <s v="No"/>
    <s v="24 inch bins"/>
    <s v="RED FLESH SEEDED TYPE"/>
    <x v="463"/>
    <s v="LOWER RIO GRANDE VALLEY TEXAS"/>
    <n v="1160000"/>
    <s v="Truck"/>
    <m/>
    <m/>
    <n v="2025"/>
    <s v="N/A"/>
    <s v="D (domestic)"/>
    <m/>
  </r>
  <r>
    <s v="Watermelons"/>
    <x v="9"/>
    <s v="No"/>
    <s v="24 inch bins"/>
    <s v="RED FLESH SEEDLESS TYPE"/>
    <x v="463"/>
    <s v="LOWER RIO GRANDE VALLEY TEXAS"/>
    <n v="7040000"/>
    <s v="Truck"/>
    <m/>
    <m/>
    <n v="2025"/>
    <s v="N/A"/>
    <s v="D (domestic)"/>
    <m/>
  </r>
  <r>
    <s v="Watermelons"/>
    <x v="13"/>
    <s v="No"/>
    <s v="cartons"/>
    <s v="RED FLESH SEEDLESS MINIATURE"/>
    <x v="463"/>
    <s v="IMPERIAL VALLEY CALIFORNIA"/>
    <n v="1700000"/>
    <s v="Truck"/>
    <n v="20000"/>
    <m/>
    <n v="2025"/>
    <s v="N/A"/>
    <s v="D (domestic)"/>
    <m/>
  </r>
  <r>
    <s v="Watermelons"/>
    <x v="13"/>
    <s v="No"/>
    <s v="24 inch bins"/>
    <s v="RED FLESH SEEDLESS TYPE"/>
    <x v="463"/>
    <s v="IMPERIAL VALLEY CALIFORNIA"/>
    <n v="1425200"/>
    <s v="Truck"/>
    <n v="1563"/>
    <m/>
    <n v="2025"/>
    <s v="N/A"/>
    <s v="D (domestic)"/>
    <m/>
  </r>
  <r>
    <s v="Watermelons"/>
    <x v="10"/>
    <s v="No"/>
    <s v="24 inch bins"/>
    <s v="RED FLESH SEEDLESS TYPE"/>
    <x v="463"/>
    <s v="CENTRAL ARIZONA"/>
    <n v="1000000"/>
    <s v="Truck"/>
    <m/>
    <m/>
    <n v="2025"/>
    <s v="N/A"/>
    <s v="D (domestic)"/>
    <m/>
  </r>
  <r>
    <s v="Watermelons"/>
    <x v="10"/>
    <s v="No"/>
    <s v="cartons"/>
    <s v="RED FLESH SEEDLESS MINIATURE"/>
    <x v="463"/>
    <s v="WESTERN ARIZONA"/>
    <n v="332010"/>
    <s v="Truck"/>
    <n v="3906"/>
    <m/>
    <n v="2025"/>
    <s v="N/A"/>
    <s v="D (domestic)"/>
    <m/>
  </r>
  <r>
    <s v="Watermelons"/>
    <x v="10"/>
    <s v="No"/>
    <s v="24 inch bins"/>
    <s v="RED FLESH SEEDLESS TYPE"/>
    <x v="463"/>
    <s v="WESTERN ARIZONA"/>
    <n v="779200"/>
    <s v="Truck"/>
    <n v="1948"/>
    <m/>
    <n v="2025"/>
    <s v="N/A"/>
    <s v="D (domestic)"/>
    <m/>
  </r>
  <r>
    <s v="Watermelons"/>
    <x v="10"/>
    <s v="No"/>
    <s v="cartons"/>
    <s v="RED FLESH SEEDLESS TYPE"/>
    <x v="463"/>
    <s v="WESTERN ARIZONA"/>
    <n v="29920"/>
    <s v="Truck"/>
    <n v="352"/>
    <m/>
    <n v="2025"/>
    <s v="N/A"/>
    <s v="D (domestic)"/>
    <m/>
  </r>
  <r>
    <s v="Watermelons"/>
    <x v="8"/>
    <s v="No"/>
    <s v="24 inch bins"/>
    <s v="RED FLESH SEEDLESS TYPE"/>
    <x v="463"/>
    <s v="FLORIDA"/>
    <n v="4188800"/>
    <s v="Truck"/>
    <n v="10472"/>
    <m/>
    <n v="2025"/>
    <s v="N/A"/>
    <s v="D (domestic)"/>
    <m/>
  </r>
  <r>
    <s v="Watermelons"/>
    <x v="12"/>
    <s v="No"/>
    <s v="24 inch bins"/>
    <s v="RED FLESH SEEDED TYPE"/>
    <x v="463"/>
    <s v="GEORGIA"/>
    <n v="784000"/>
    <s v="Truck"/>
    <n v="1960"/>
    <m/>
    <n v="2025"/>
    <s v="N/A"/>
    <s v="D (domestic)"/>
    <m/>
  </r>
  <r>
    <s v="Watermelons"/>
    <x v="12"/>
    <s v="No"/>
    <s v="cartons"/>
    <s v="RED FLESH SEEDLESS MINIATURE"/>
    <x v="463"/>
    <s v="GEORGIA"/>
    <n v="86700"/>
    <s v="Truck"/>
    <n v="1020"/>
    <m/>
    <n v="2025"/>
    <s v="N/A"/>
    <s v="D (domestic)"/>
    <m/>
  </r>
  <r>
    <s v="Watermelons"/>
    <x v="12"/>
    <s v="No"/>
    <s v="24 inch bins"/>
    <s v="RED FLESH SEEDLESS TYPE"/>
    <x v="463"/>
    <s v="GEORGIA"/>
    <n v="8422400"/>
    <s v="Truck"/>
    <n v="21056"/>
    <m/>
    <n v="2025"/>
    <s v="N/A"/>
    <s v="D (domestic)"/>
    <m/>
  </r>
  <r>
    <s v="Watermelons"/>
    <x v="11"/>
    <s v="No"/>
    <s v="24 inch bins"/>
    <s v="RED FLESH SEEDED TYPE"/>
    <x v="463"/>
    <s v="SOUTH CAROLINA"/>
    <n v="112000"/>
    <s v="Truck"/>
    <n v="280"/>
    <m/>
    <n v="2025"/>
    <s v="N/A"/>
    <s v="D (domestic)"/>
    <m/>
  </r>
  <r>
    <s v="Watermelons"/>
    <x v="11"/>
    <s v="No"/>
    <s v="24 inch bins"/>
    <s v="RED FLESH SEEDLESS TYPE"/>
    <x v="463"/>
    <s v="SOUTH CAROLINA"/>
    <n v="448000"/>
    <s v="Truck"/>
    <n v="1120"/>
    <m/>
    <n v="2025"/>
    <s v="N/A"/>
    <s v="D (domestic)"/>
    <m/>
  </r>
  <r>
    <s v="Watermelons"/>
    <x v="8"/>
    <s v="No"/>
    <s v="24 inch bins"/>
    <s v="RED FLESH SEEDED TYPE"/>
    <x v="463"/>
    <s v="FLORIDA"/>
    <n v="156800"/>
    <s v="Truck"/>
    <n v="392"/>
    <m/>
    <n v="2025"/>
    <s v="N/A"/>
    <s v="D (domestic)"/>
    <m/>
  </r>
  <r>
    <s v="Watermelons"/>
    <x v="10"/>
    <s v="Yes"/>
    <s v="cartons"/>
    <s v="RED FLESH SEEDLESS MINIATURE"/>
    <x v="463"/>
    <s v="WESTERN ARIZONA"/>
    <n v="335750"/>
    <s v="Truck"/>
    <n v="3950"/>
    <m/>
    <n v="2025"/>
    <s v="N/A"/>
    <s v="D (domestic)"/>
    <s v="added for 06/16/2025 on 06/18/2025"/>
  </r>
  <r>
    <s v="Watermelons"/>
    <x v="10"/>
    <s v="No"/>
    <s v="cartons"/>
    <s v="RED FLESH SEEDLESS MINIATURE"/>
    <x v="463"/>
    <s v="WESTERN ARIZONA"/>
    <n v="1024250"/>
    <s v="Truck"/>
    <n v="12050"/>
    <m/>
    <n v="2025"/>
    <s v="N/A"/>
    <s v="D (domestic)"/>
    <s v="added for 06/16/2025 on 06/18/2025"/>
  </r>
  <r>
    <s v="Watermelons"/>
    <x v="9"/>
    <s v="No"/>
    <s v="24 inch bins"/>
    <s v="RED FLESH SEEDED TYPE"/>
    <x v="464"/>
    <s v="LOWER RIO GRANDE VALLEY TEXAS"/>
    <n v="760000"/>
    <s v="Truck"/>
    <m/>
    <m/>
    <n v="2025"/>
    <s v="N/A"/>
    <s v="D (domestic)"/>
    <m/>
  </r>
  <r>
    <s v="Watermelons"/>
    <x v="1"/>
    <s v="No"/>
    <s v="N/A"/>
    <s v="N/A"/>
    <x v="464"/>
    <s v="MEXICO CROSSINGS THROUGH NOGALES ARIZONA"/>
    <n v="35594"/>
    <s v="Truck"/>
    <m/>
    <m/>
    <n v="2024"/>
    <s v="N/A"/>
    <s v="I (import)"/>
    <m/>
  </r>
  <r>
    <s v="Watermelons"/>
    <x v="9"/>
    <s v="No"/>
    <s v="24 inch bins"/>
    <s v="RED FLESH SEEDLESS TYPE"/>
    <x v="464"/>
    <s v="LOWER RIO GRANDE VALLEY TEXAS"/>
    <n v="6560000"/>
    <s v="Truck"/>
    <m/>
    <m/>
    <n v="2025"/>
    <s v="N/A"/>
    <s v="D (domestic)"/>
    <m/>
  </r>
  <r>
    <s v="Watermelons"/>
    <x v="1"/>
    <s v="Yes"/>
    <s v="N/A"/>
    <s v="RED FLESH SEEDLESS MINIATURE"/>
    <x v="464"/>
    <s v="MEXICO CROSSINGS THROUGH NOGALES ARIZONA"/>
    <n v="14630"/>
    <s v="Truck"/>
    <m/>
    <m/>
    <n v="2024"/>
    <s v="N/A"/>
    <s v="I (import)"/>
    <m/>
  </r>
  <r>
    <s v="Watermelons"/>
    <x v="10"/>
    <s v="No"/>
    <s v="cartons"/>
    <s v="RED FLESH SEEDLESS MINIATURE"/>
    <x v="464"/>
    <s v="CENTRAL ARIZONA"/>
    <n v="1700000"/>
    <s v="Truck"/>
    <n v="20000"/>
    <m/>
    <n v="2025"/>
    <s v="N/A"/>
    <s v="D (domestic)"/>
    <m/>
  </r>
  <r>
    <s v="Watermelons"/>
    <x v="1"/>
    <s v="No"/>
    <s v="N/A"/>
    <s v="RED FLESH SEEDLESS MINIATURE"/>
    <x v="464"/>
    <s v="MEXICO CROSSINGS THROUGH NOGALES ARIZONA"/>
    <n v="7645"/>
    <s v="Truck"/>
    <m/>
    <m/>
    <n v="2024"/>
    <s v="N/A"/>
    <s v="I (import)"/>
    <m/>
  </r>
  <r>
    <s v="Watermelons"/>
    <x v="10"/>
    <s v="No"/>
    <s v="24 inch bins"/>
    <s v="RED FLESH SEEDLESS TYPE"/>
    <x v="464"/>
    <s v="CENTRAL ARIZONA"/>
    <n v="1000000"/>
    <s v="Truck"/>
    <m/>
    <m/>
    <n v="2025"/>
    <s v="N/A"/>
    <s v="D (domestic)"/>
    <m/>
  </r>
  <r>
    <s v="Watermelons"/>
    <x v="1"/>
    <s v="Yes"/>
    <s v="N/A"/>
    <s v="SEEDLESS"/>
    <x v="464"/>
    <s v="MEXICO CROSSINGS THROUGH NOGALES ARIZONA"/>
    <n v="12984"/>
    <s v="Truck"/>
    <m/>
    <m/>
    <n v="2024"/>
    <s v="N/A"/>
    <s v="I (import)"/>
    <m/>
  </r>
  <r>
    <s v="Watermelons"/>
    <x v="10"/>
    <s v="No"/>
    <s v="cartons"/>
    <s v="RED FLESH SEEDLESS MINIATURE"/>
    <x v="464"/>
    <s v="WESTERN ARIZONA"/>
    <n v="259250"/>
    <s v="Truck"/>
    <n v="3050"/>
    <m/>
    <n v="2025"/>
    <s v="N/A"/>
    <s v="D (domestic)"/>
    <m/>
  </r>
  <r>
    <s v="Watermelons"/>
    <x v="1"/>
    <s v="No"/>
    <s v="N/A"/>
    <s v="SEEDLESS"/>
    <x v="464"/>
    <s v="MEXICO CROSSINGS THROUGH NOGALES ARIZONA"/>
    <n v="31702"/>
    <s v="Truck"/>
    <m/>
    <m/>
    <n v="2024"/>
    <s v="N/A"/>
    <s v="I (import)"/>
    <m/>
  </r>
  <r>
    <s v="Watermelons"/>
    <x v="10"/>
    <s v="Yes"/>
    <s v="24 inch bins"/>
    <s v="RED FLESH SEEDLESS TYPE"/>
    <x v="464"/>
    <s v="WESTERN ARIZONA"/>
    <n v="13600"/>
    <s v="Truck"/>
    <n v="34"/>
    <m/>
    <n v="2025"/>
    <s v="N/A"/>
    <s v="D (domestic)"/>
    <m/>
  </r>
  <r>
    <s v="Watermelons"/>
    <x v="1"/>
    <s v="No"/>
    <s v="N/A"/>
    <s v="N/A"/>
    <x v="464"/>
    <s v="MEXICO CROSSINGS THROUGH OTAY MESA CALIFORNIA"/>
    <n v="11825"/>
    <s v="Truck"/>
    <m/>
    <m/>
    <n v="2024"/>
    <s v="N/A"/>
    <s v="I (import)"/>
    <m/>
  </r>
  <r>
    <s v="Watermelons"/>
    <x v="10"/>
    <s v="No"/>
    <s v="24 inch bins"/>
    <s v="RED FLESH SEEDLESS TYPE"/>
    <x v="464"/>
    <s v="WESTERN ARIZONA"/>
    <n v="518400"/>
    <s v="Truck"/>
    <n v="1296"/>
    <m/>
    <n v="2025"/>
    <s v="N/A"/>
    <s v="D (domestic)"/>
    <m/>
  </r>
  <r>
    <s v="Watermelons"/>
    <x v="1"/>
    <s v="No"/>
    <s v="N/A"/>
    <s v="SEEDLESS"/>
    <x v="464"/>
    <s v="MEXICO CROSSINGS THROUGH OTAY MESA CALIFORNIA"/>
    <n v="26761"/>
    <s v="Truck"/>
    <m/>
    <m/>
    <n v="2024"/>
    <s v="N/A"/>
    <s v="I (import)"/>
    <m/>
  </r>
  <r>
    <s v="Watermelons"/>
    <x v="13"/>
    <s v="No"/>
    <s v="24 inch bins"/>
    <s v="RED FLESH SEEDLESS TYPE"/>
    <x v="464"/>
    <s v="IMPERIAL VALLEY CALIFORNIA"/>
    <n v="1200000"/>
    <s v="Truck"/>
    <m/>
    <m/>
    <n v="2025"/>
    <s v="N/A"/>
    <s v="D (domestic)"/>
    <m/>
  </r>
  <r>
    <s v="Watermelons"/>
    <x v="1"/>
    <s v="No"/>
    <s v="N/A"/>
    <s v="RED FLESH SEEDLESS MINIATURE"/>
    <x v="464"/>
    <s v="MEXICO CROSSINGS THROUGH SAN LUIS ARIZONA"/>
    <n v="28125"/>
    <s v="Truck"/>
    <m/>
    <m/>
    <n v="2024"/>
    <s v="N/A"/>
    <s v="I (import)"/>
    <m/>
  </r>
  <r>
    <s v="Watermelons"/>
    <x v="13"/>
    <s v="No"/>
    <s v="24 inch bins"/>
    <s v="RED FLESH SEEDED TYPE"/>
    <x v="464"/>
    <s v="IMPERIAL VALLEY CALIFORNIA"/>
    <n v="80000"/>
    <s v="Truck"/>
    <m/>
    <m/>
    <n v="2025"/>
    <s v="N/A"/>
    <s v="D (domestic)"/>
    <m/>
  </r>
  <r>
    <s v="Watermelons"/>
    <x v="1"/>
    <s v="No"/>
    <s v="N/A"/>
    <s v="SEEDLESS"/>
    <x v="464"/>
    <s v="MEXICO CROSSINGS THROUGH SAN LUIS ARIZONA"/>
    <n v="36222"/>
    <s v="Truck"/>
    <m/>
    <m/>
    <n v="2024"/>
    <s v="N/A"/>
    <s v="I (import)"/>
    <m/>
  </r>
  <r>
    <s v="Watermelons"/>
    <x v="13"/>
    <s v="No"/>
    <s v="cartons"/>
    <s v="RED FLESH SEEDLESS MINIATURE"/>
    <x v="464"/>
    <s v="IMPERIAL VALLEY CALIFORNIA"/>
    <n v="2975000"/>
    <s v="Truck"/>
    <n v="35000"/>
    <m/>
    <n v="2025"/>
    <s v="N/A"/>
    <s v="D (domestic)"/>
    <m/>
  </r>
  <r>
    <s v="Watermelons"/>
    <x v="1"/>
    <s v="No"/>
    <s v="N/A"/>
    <s v="N/A"/>
    <x v="464"/>
    <s v="MEXICO CROSSINGS THROUGH CALEXICO CALIFORNIA"/>
    <n v="10315"/>
    <s v="Truck"/>
    <m/>
    <m/>
    <n v="2024"/>
    <s v="N/A"/>
    <s v="I (import)"/>
    <m/>
  </r>
  <r>
    <s v="Watermelons"/>
    <x v="1"/>
    <s v="No"/>
    <s v="N/A"/>
    <s v="RED FLESH SEEDLESS MINIATURE"/>
    <x v="464"/>
    <s v="MEXICO CROSSINGS THROUGH CALEXICO CALIFORNIA"/>
    <n v="22815"/>
    <s v="Truck"/>
    <m/>
    <m/>
    <n v="2024"/>
    <s v="N/A"/>
    <s v="I (import)"/>
    <m/>
  </r>
  <r>
    <s v="Watermelons"/>
    <x v="1"/>
    <s v="No"/>
    <s v="N/A"/>
    <s v="SEEDLESS"/>
    <x v="464"/>
    <s v="MEXICO CROSSINGS THROUGH CALEXICO CALIFORNIA"/>
    <n v="29510"/>
    <s v="Truck"/>
    <m/>
    <m/>
    <n v="2024"/>
    <s v="N/A"/>
    <s v="I (import)"/>
    <m/>
  </r>
  <r>
    <s v="Watermelons"/>
    <x v="1"/>
    <s v="No"/>
    <s v="N/A"/>
    <s v="N/A"/>
    <x v="464"/>
    <s v="MEXICO CROSSINGS THROUGH PROGRESO TEXAS"/>
    <n v="42174"/>
    <s v="Truck"/>
    <m/>
    <m/>
    <n v="2024"/>
    <s v="N/A"/>
    <s v="I (import)"/>
    <m/>
  </r>
  <r>
    <s v="Watermelons"/>
    <x v="12"/>
    <s v="No"/>
    <s v="24 inch bins"/>
    <s v="RED FLESH SEEDLESS TYPE"/>
    <x v="464"/>
    <s v="GEORGIA"/>
    <n v="9856000"/>
    <s v="Truck"/>
    <n v="24640"/>
    <m/>
    <n v="2025"/>
    <s v="N/A"/>
    <s v="D (domestic)"/>
    <m/>
  </r>
  <r>
    <s v="Watermelons"/>
    <x v="11"/>
    <s v="No"/>
    <s v="24 inch bins"/>
    <s v="RED FLESH SEEDED TYPE"/>
    <x v="464"/>
    <s v="SOUTH CAROLINA"/>
    <n v="156800"/>
    <s v="Truck"/>
    <n v="392"/>
    <m/>
    <n v="2025"/>
    <s v="N/A"/>
    <s v="D (domestic)"/>
    <m/>
  </r>
  <r>
    <s v="Watermelons"/>
    <x v="11"/>
    <s v="No"/>
    <s v="24 inch bins"/>
    <s v="RED FLESH SEEDLESS TYPE"/>
    <x v="464"/>
    <s v="SOUTH CAROLINA"/>
    <n v="784000"/>
    <s v="Truck"/>
    <n v="1960"/>
    <m/>
    <n v="2025"/>
    <s v="N/A"/>
    <s v="D (domestic)"/>
    <m/>
  </r>
  <r>
    <s v="Watermelons"/>
    <x v="12"/>
    <s v="No"/>
    <s v="24 inch bins"/>
    <s v="RED FLESH SEEDED TYPE"/>
    <x v="464"/>
    <s v="GEORGIA"/>
    <n v="1052800"/>
    <s v="Truck"/>
    <n v="2632"/>
    <m/>
    <n v="2025"/>
    <s v="N/A"/>
    <s v="D (domestic)"/>
    <m/>
  </r>
  <r>
    <s v="Watermelons"/>
    <x v="8"/>
    <s v="No"/>
    <s v="24 inch bins"/>
    <s v="RED FLESH SEEDED TYPE"/>
    <x v="464"/>
    <s v="FLORIDA"/>
    <n v="67200"/>
    <s v="Truck"/>
    <n v="168"/>
    <m/>
    <n v="2025"/>
    <s v="N/A"/>
    <s v="D (domestic)"/>
    <m/>
  </r>
  <r>
    <s v="Watermelons"/>
    <x v="8"/>
    <s v="No"/>
    <s v="24 inch bins"/>
    <s v="RED FLESH SEEDLESS TYPE"/>
    <x v="464"/>
    <s v="FLORIDA"/>
    <n v="3830400"/>
    <s v="Truck"/>
    <n v="9576"/>
    <m/>
    <n v="2025"/>
    <s v="N/A"/>
    <s v="D (domestic)"/>
    <m/>
  </r>
  <r>
    <s v="Watermelons"/>
    <x v="12"/>
    <s v="No"/>
    <s v="cartons"/>
    <s v="RED FLESH SEEDLESS MINIATURE"/>
    <x v="464"/>
    <s v="GEORGIA"/>
    <n v="79475"/>
    <s v="Truck"/>
    <n v="935"/>
    <m/>
    <n v="2025"/>
    <s v="N/A"/>
    <s v="D (domestic)"/>
    <m/>
  </r>
  <r>
    <s v="Watermelons"/>
    <x v="10"/>
    <s v="Yes"/>
    <s v="cartons"/>
    <s v="RED FLESH SEEDLESS MINIATURE"/>
    <x v="464"/>
    <s v="WESTERN ARIZONA"/>
    <n v="287300"/>
    <s v="Truck"/>
    <n v="3380"/>
    <m/>
    <n v="2025"/>
    <s v="N/A"/>
    <s v="D (domestic)"/>
    <s v="added for 06/17/2025 on 06/20/2025"/>
  </r>
  <r>
    <s v="Watermelons"/>
    <x v="10"/>
    <s v="No"/>
    <s v="cartons"/>
    <s v="RED FLESH SEEDLESS MINIATURE"/>
    <x v="464"/>
    <s v="WESTERN ARIZONA"/>
    <n v="637500"/>
    <s v="Truck"/>
    <n v="7500"/>
    <m/>
    <n v="2025"/>
    <s v="N/A"/>
    <s v="D (domestic)"/>
    <s v="added for 06/17/2025 on 06/20/2025"/>
  </r>
  <r>
    <s v="Watermelons"/>
    <x v="0"/>
    <s v="No"/>
    <s v="N/A"/>
    <s v="N/A"/>
    <x v="465"/>
    <s v="IMPORTS THROUGH SAN JUAN PUERTO RICO"/>
    <n v="3036"/>
    <s v="Boat"/>
    <m/>
    <m/>
    <n v="2024"/>
    <s v="N/A"/>
    <s v="I (import)"/>
    <m/>
  </r>
  <r>
    <s v="Watermelons"/>
    <x v="9"/>
    <s v="No"/>
    <s v="24 inch bins"/>
    <s v="RED FLESH SEEDED TYPE"/>
    <x v="465"/>
    <s v="LOWER RIO GRANDE VALLEY TEXAS"/>
    <n v="200000"/>
    <s v="Truck"/>
    <m/>
    <m/>
    <n v="2025"/>
    <s v="N/A"/>
    <s v="D (domestic)"/>
    <m/>
  </r>
  <r>
    <s v="Watermelons"/>
    <x v="1"/>
    <s v="No"/>
    <s v="N/A"/>
    <s v="N/A"/>
    <x v="465"/>
    <s v="MEXICO CROSSINGS THROUGH NOGALES ARIZONA"/>
    <n v="2060087"/>
    <s v="Truck"/>
    <m/>
    <m/>
    <n v="2024"/>
    <s v="N/A"/>
    <s v="I (import)"/>
    <m/>
  </r>
  <r>
    <s v="Watermelons"/>
    <x v="9"/>
    <s v="No"/>
    <s v="N/A"/>
    <s v="RED FLESH SEEDLESS TYPE"/>
    <x v="465"/>
    <s v="LOWER RIO GRANDE VALLEY TEXAS"/>
    <n v="80000"/>
    <s v="Truck"/>
    <m/>
    <m/>
    <n v="2025"/>
    <s v="N/A"/>
    <s v="D (domestic)"/>
    <m/>
  </r>
  <r>
    <s v="Watermelons"/>
    <x v="1"/>
    <s v="No"/>
    <s v="N/A"/>
    <s v="RED FLESH SEEDLESS MINIATURE"/>
    <x v="465"/>
    <s v="MEXICO CROSSINGS THROUGH NOGALES ARIZONA"/>
    <n v="382338"/>
    <s v="Truck"/>
    <m/>
    <m/>
    <n v="2024"/>
    <s v="N/A"/>
    <s v="I (import)"/>
    <m/>
  </r>
  <r>
    <s v="Watermelons"/>
    <x v="9"/>
    <s v="No"/>
    <s v="24 inch bins"/>
    <s v="RED FLESH SEEDLESS TYPE"/>
    <x v="465"/>
    <s v="LOWER RIO GRANDE VALLEY TEXAS"/>
    <n v="6240000"/>
    <s v="Truck"/>
    <m/>
    <m/>
    <n v="2025"/>
    <s v="N/A"/>
    <s v="D (domestic)"/>
    <m/>
  </r>
  <r>
    <s v="Watermelons"/>
    <x v="1"/>
    <s v="Yes"/>
    <s v="N/A"/>
    <s v="SEEDLESS"/>
    <x v="465"/>
    <s v="MEXICO CROSSINGS THROUGH NOGALES ARIZONA"/>
    <n v="58656"/>
    <s v="Truck"/>
    <m/>
    <m/>
    <n v="2024"/>
    <s v="N/A"/>
    <s v="I (import)"/>
    <m/>
  </r>
  <r>
    <s v="Watermelons"/>
    <x v="12"/>
    <s v="No"/>
    <s v="cartons"/>
    <s v="RED FLESH SEEDLESS MINIATURE"/>
    <x v="465"/>
    <s v="GEORGIA"/>
    <n v="72250"/>
    <s v="Truck"/>
    <n v="850"/>
    <m/>
    <n v="2025"/>
    <s v="N/A"/>
    <s v="D (domestic)"/>
    <m/>
  </r>
  <r>
    <s v="Watermelons"/>
    <x v="1"/>
    <s v="No"/>
    <s v="N/A"/>
    <s v="SEEDLESS"/>
    <x v="465"/>
    <s v="MEXICO CROSSINGS THROUGH NOGALES ARIZONA"/>
    <n v="6499299"/>
    <s v="Truck"/>
    <m/>
    <m/>
    <n v="2024"/>
    <s v="N/A"/>
    <s v="I (import)"/>
    <m/>
  </r>
  <r>
    <s v="Watermelons"/>
    <x v="12"/>
    <s v="No"/>
    <s v="24 inch bins"/>
    <s v="RED FLESH SEEDLESS TYPE"/>
    <x v="465"/>
    <s v="GEORGIA"/>
    <n v="10953600"/>
    <s v="Truck"/>
    <n v="27384"/>
    <m/>
    <n v="2025"/>
    <s v="N/A"/>
    <s v="D (domestic)"/>
    <m/>
  </r>
  <r>
    <s v="Watermelons"/>
    <x v="1"/>
    <s v="No"/>
    <s v="N/A"/>
    <s v="N/A"/>
    <x v="465"/>
    <s v="MEXICO CROSSINGS THROUGH OTAY MESA CALIFORNIA"/>
    <n v="69012"/>
    <s v="Truck"/>
    <m/>
    <m/>
    <n v="2024"/>
    <s v="N/A"/>
    <s v="I (import)"/>
    <m/>
  </r>
  <r>
    <s v="Watermelons"/>
    <x v="11"/>
    <s v="No"/>
    <s v="24 inch bins"/>
    <s v="RED FLESH SEEDED TYPE"/>
    <x v="465"/>
    <s v="SOUTH CAROLINA"/>
    <n v="156800"/>
    <s v="Truck"/>
    <n v="392"/>
    <m/>
    <n v="2025"/>
    <s v="N/A"/>
    <s v="D (domestic)"/>
    <m/>
  </r>
  <r>
    <s v="Watermelons"/>
    <x v="1"/>
    <s v="No"/>
    <s v="N/A"/>
    <s v="SEEDLESS"/>
    <x v="465"/>
    <s v="MEXICO CROSSINGS THROUGH OTAY MESA CALIFORNIA"/>
    <n v="61248"/>
    <s v="Truck"/>
    <m/>
    <m/>
    <n v="2024"/>
    <s v="N/A"/>
    <s v="I (import)"/>
    <m/>
  </r>
  <r>
    <s v="Watermelons"/>
    <x v="8"/>
    <s v="No"/>
    <s v="24 inch bins"/>
    <s v="RED FLESH SEEDED TYPE"/>
    <x v="465"/>
    <s v="FLORIDA"/>
    <n v="224000"/>
    <s v="Truck"/>
    <n v="560"/>
    <m/>
    <n v="2025"/>
    <s v="N/A"/>
    <s v="D (domestic)"/>
    <m/>
  </r>
  <r>
    <s v="Watermelons"/>
    <x v="1"/>
    <s v="No"/>
    <s v="N/A"/>
    <s v="RED FLESH SEEDLESS MINIATURE"/>
    <x v="465"/>
    <s v="MEXICO CROSSINGS THROUGH SAN LUIS ARIZONA"/>
    <n v="445500"/>
    <s v="Truck"/>
    <m/>
    <m/>
    <n v="2024"/>
    <s v="N/A"/>
    <s v="I (import)"/>
    <m/>
  </r>
  <r>
    <s v="Watermelons"/>
    <x v="8"/>
    <s v="No"/>
    <s v="24 inch bins"/>
    <s v="RED FLESH SEEDLESS TYPE"/>
    <x v="465"/>
    <s v="FLORIDA"/>
    <n v="4233600"/>
    <s v="Truck"/>
    <n v="10584"/>
    <m/>
    <n v="2025"/>
    <s v="N/A"/>
    <s v="D (domestic)"/>
    <m/>
  </r>
  <r>
    <s v="Watermelons"/>
    <x v="1"/>
    <s v="Yes"/>
    <s v="N/A"/>
    <s v="SEEDLESS"/>
    <x v="465"/>
    <s v="MEXICO CROSSINGS THROUGH SAN LUIS ARIZONA"/>
    <n v="19800"/>
    <s v="Truck"/>
    <m/>
    <m/>
    <n v="2024"/>
    <s v="N/A"/>
    <s v="I (import)"/>
    <m/>
  </r>
  <r>
    <s v="Watermelons"/>
    <x v="12"/>
    <s v="No"/>
    <s v="24 inch bins"/>
    <s v="RED FLESH SEEDED TYPE"/>
    <x v="465"/>
    <s v="GEORGIA"/>
    <n v="739200"/>
    <s v="Truck"/>
    <n v="1848"/>
    <m/>
    <n v="2025"/>
    <s v="N/A"/>
    <s v="D (domestic)"/>
    <m/>
  </r>
  <r>
    <s v="Watermelons"/>
    <x v="1"/>
    <s v="No"/>
    <s v="N/A"/>
    <s v="SEEDLESS"/>
    <x v="465"/>
    <s v="MEXICO CROSSINGS THROUGH SAN LUIS ARIZONA"/>
    <n v="324720"/>
    <s v="Truck"/>
    <m/>
    <m/>
    <n v="2024"/>
    <s v="N/A"/>
    <s v="I (import)"/>
    <m/>
  </r>
  <r>
    <s v="Watermelons"/>
    <x v="10"/>
    <s v="No"/>
    <s v="24 inch bins"/>
    <s v="RED FLESH SEEDLESS TYPE"/>
    <x v="465"/>
    <s v="WESTERN ARIZONA"/>
    <n v="833200"/>
    <s v="Truck"/>
    <n v="2083"/>
    <m/>
    <n v="2025"/>
    <s v="N/A"/>
    <s v="D (domestic)"/>
    <s v="added for 06/18/2025 on 06/20/2025"/>
  </r>
  <r>
    <s v="Watermelons"/>
    <x v="1"/>
    <s v="No"/>
    <s v="N/A"/>
    <s v="N/A"/>
    <x v="465"/>
    <s v="MEXICO CROSSINGS THROUGH CALEXICO CALIFORNIA"/>
    <n v="172981"/>
    <s v="Truck"/>
    <m/>
    <m/>
    <n v="2024"/>
    <s v="N/A"/>
    <s v="I (import)"/>
    <m/>
  </r>
  <r>
    <s v="Watermelons"/>
    <x v="10"/>
    <s v="No"/>
    <s v="cartons"/>
    <s v="RED FLESH SEEDLESS TYPE"/>
    <x v="465"/>
    <s v="WESTERN ARIZONA"/>
    <n v="2040"/>
    <s v="Truck"/>
    <n v="24"/>
    <m/>
    <n v="2025"/>
    <s v="N/A"/>
    <s v="D (domestic)"/>
    <s v="added for 06/18/2025 on 06/20/2025"/>
  </r>
  <r>
    <s v="Watermelons"/>
    <x v="1"/>
    <s v="No"/>
    <s v="N/A"/>
    <s v="RED FLESH SEEDLESS MINIATURE"/>
    <x v="465"/>
    <s v="MEXICO CROSSINGS THROUGH CALEXICO CALIFORNIA"/>
    <n v="430795"/>
    <s v="Truck"/>
    <m/>
    <m/>
    <n v="2024"/>
    <s v="N/A"/>
    <s v="I (import)"/>
    <m/>
  </r>
  <r>
    <s v="Watermelons"/>
    <x v="10"/>
    <s v="No"/>
    <s v="cartons"/>
    <s v="RED FLESH SEEDLESS MINIATURE"/>
    <x v="465"/>
    <s v="CENTRAL ARIZONA"/>
    <n v="1700000"/>
    <s v="Truck"/>
    <n v="20000"/>
    <m/>
    <n v="2025"/>
    <s v="N/A"/>
    <s v="D (domestic)"/>
    <s v="added for 06/18/2025 on 06/20/2025"/>
  </r>
  <r>
    <s v="Watermelons"/>
    <x v="1"/>
    <s v="No"/>
    <s v="N/A"/>
    <s v="SEEDLESS"/>
    <x v="465"/>
    <s v="MEXICO CROSSINGS THROUGH CALEXICO CALIFORNIA"/>
    <n v="313698"/>
    <s v="Truck"/>
    <m/>
    <m/>
    <n v="2024"/>
    <s v="N/A"/>
    <s v="I (import)"/>
    <m/>
  </r>
  <r>
    <s v="Watermelons"/>
    <x v="10"/>
    <s v="No"/>
    <s v="24 inch bins"/>
    <s v="RED FLESH SEEDLESS TYPE"/>
    <x v="465"/>
    <s v="CENTRAL ARIZONA"/>
    <n v="1000000"/>
    <s v="Truck"/>
    <m/>
    <m/>
    <n v="2025"/>
    <s v="N/A"/>
    <s v="D (domestic)"/>
    <s v="added for 06/18/2025 on 06/20/2025"/>
  </r>
  <r>
    <s v="Watermelons"/>
    <x v="1"/>
    <s v="No"/>
    <s v="N/A"/>
    <s v="SEEDLESS"/>
    <x v="465"/>
    <s v="MEXICO CROSSINGS THROUGH PROGRESO TEXAS"/>
    <n v="28534"/>
    <s v="Truck"/>
    <m/>
    <m/>
    <n v="2024"/>
    <s v="N/A"/>
    <s v="I (import)"/>
    <m/>
  </r>
  <r>
    <s v="Watermelons"/>
    <x v="10"/>
    <s v="No"/>
    <s v="cartons"/>
    <s v="RED FLESH SEEDLESS MINIATURE"/>
    <x v="465"/>
    <s v="WESTERN ARIZONA"/>
    <n v="259250"/>
    <s v="Truck"/>
    <n v="3050"/>
    <m/>
    <n v="2025"/>
    <s v="N/A"/>
    <s v="D (domestic)"/>
    <s v="added for 06/18/2025 on 06/20/2025"/>
  </r>
  <r>
    <s v="Watermelons"/>
    <x v="13"/>
    <s v="No"/>
    <s v="cartons"/>
    <s v="RED FLESH SEEDLESS MINIATURE"/>
    <x v="465"/>
    <s v="IMPERIAL VALLEY CALIFORNIA"/>
    <n v="3825000"/>
    <s v="Truck"/>
    <n v="45000"/>
    <m/>
    <n v="2025"/>
    <s v="N/A"/>
    <s v="D (domestic)"/>
    <s v="added for 06/18/2025 on 06/20/2025"/>
  </r>
  <r>
    <s v="Watermelons"/>
    <x v="13"/>
    <s v="No"/>
    <s v="24 inch bins"/>
    <s v="RED FLESH SEEDLESS TYPE"/>
    <x v="465"/>
    <s v="IMPERIAL VALLEY CALIFORNIA"/>
    <n v="1200000"/>
    <s v="Truck"/>
    <m/>
    <m/>
    <n v="2025"/>
    <s v="N/A"/>
    <s v="D (domestic)"/>
    <s v="added for 06/18/2025 on 06/20/2025"/>
  </r>
  <r>
    <s v="Watermelons"/>
    <x v="9"/>
    <s v="No"/>
    <s v="24 inch bins"/>
    <s v="RED FLESH SEEDED TYPE"/>
    <x v="466"/>
    <s v="LOWER RIO GRANDE VALLEY TEXAS"/>
    <n v="400000"/>
    <s v="Truck"/>
    <m/>
    <m/>
    <n v="2025"/>
    <s v="N/A"/>
    <s v="D (domestic)"/>
    <m/>
  </r>
  <r>
    <s v="Watermelons"/>
    <x v="9"/>
    <s v="No"/>
    <s v="24 inch bins"/>
    <s v="RED FLESH SEEDLESS TYPE"/>
    <x v="466"/>
    <s v="LOWER RIO GRANDE VALLEY TEXAS"/>
    <n v="5880000"/>
    <s v="Truck"/>
    <m/>
    <m/>
    <n v="2025"/>
    <s v="N/A"/>
    <s v="D (domestic)"/>
    <m/>
  </r>
  <r>
    <s v="Watermelons"/>
    <x v="12"/>
    <s v="No"/>
    <s v="24 inch bins"/>
    <s v="RED FLESH SEEDED TYPE"/>
    <x v="466"/>
    <s v="GEORGIA"/>
    <n v="649600"/>
    <s v="Truck"/>
    <n v="1624"/>
    <m/>
    <n v="2025"/>
    <s v="N/A"/>
    <s v="D (domestic)"/>
    <m/>
  </r>
  <r>
    <s v="Watermelons"/>
    <x v="12"/>
    <s v="No"/>
    <s v="cartons"/>
    <s v="RED FLESH SEEDLESS MINIATURE"/>
    <x v="466"/>
    <s v="GEORGIA"/>
    <n v="72250"/>
    <s v="Truck"/>
    <n v="850"/>
    <m/>
    <n v="2025"/>
    <s v="N/A"/>
    <s v="D (domestic)"/>
    <m/>
  </r>
  <r>
    <s v="Watermelons"/>
    <x v="12"/>
    <s v="No"/>
    <s v="24 inch bins"/>
    <s v="RED FLESH SEEDLESS TYPE"/>
    <x v="466"/>
    <s v="GEORGIA"/>
    <n v="11536000"/>
    <s v="Truck"/>
    <n v="28840"/>
    <m/>
    <n v="2025"/>
    <s v="N/A"/>
    <s v="D (domestic)"/>
    <m/>
  </r>
  <r>
    <s v="Watermelons"/>
    <x v="11"/>
    <s v="No"/>
    <s v="24 inch bins"/>
    <s v="RED FLESH SEEDED TYPE"/>
    <x v="466"/>
    <s v="SOUTH CAROLINA"/>
    <n v="238000"/>
    <s v="Truck"/>
    <n v="595"/>
    <m/>
    <n v="2025"/>
    <s v="N/A"/>
    <s v="D (domestic)"/>
    <m/>
  </r>
  <r>
    <s v="Watermelons"/>
    <x v="11"/>
    <s v="No"/>
    <s v="24 inch bins"/>
    <s v="RED FLESH SEEDLESS TYPE"/>
    <x v="466"/>
    <s v="SOUTH CAROLINA"/>
    <n v="1366400"/>
    <s v="Truck"/>
    <n v="3416"/>
    <m/>
    <n v="2025"/>
    <s v="N/A"/>
    <s v="D (domestic)"/>
    <m/>
  </r>
  <r>
    <s v="Watermelons"/>
    <x v="8"/>
    <s v="No"/>
    <s v="24 inch bins"/>
    <s v="RED FLESH SEEDED TYPE"/>
    <x v="466"/>
    <s v="FLORIDA"/>
    <n v="67200"/>
    <s v="Truck"/>
    <n v="168"/>
    <m/>
    <n v="2025"/>
    <s v="N/A"/>
    <s v="D (domestic)"/>
    <m/>
  </r>
  <r>
    <s v="Watermelons"/>
    <x v="8"/>
    <s v="No"/>
    <s v="24 inch bins"/>
    <s v="RED FLESH SEEDLESS TYPE"/>
    <x v="466"/>
    <s v="FLORIDA"/>
    <n v="2396800"/>
    <s v="Truck"/>
    <n v="5992"/>
    <m/>
    <n v="2025"/>
    <s v="N/A"/>
    <s v="D (domestic)"/>
    <m/>
  </r>
  <r>
    <s v="Watermelons"/>
    <x v="10"/>
    <s v="No"/>
    <s v="cartons"/>
    <s v="RED FLESH SEEDLESS MINIATURE"/>
    <x v="466"/>
    <s v="CENTRAL ARIZONA"/>
    <n v="1700000"/>
    <s v="Truck"/>
    <n v="20000"/>
    <m/>
    <n v="2025"/>
    <s v="N/A"/>
    <s v="D (domestic)"/>
    <m/>
  </r>
  <r>
    <s v="Watermelons"/>
    <x v="10"/>
    <s v="No"/>
    <s v="24 inch bins"/>
    <s v="RED FLESH SEEDLESS TYPE"/>
    <x v="466"/>
    <s v="CENTRAL ARIZONA"/>
    <n v="1000000"/>
    <s v="Truck"/>
    <m/>
    <m/>
    <n v="2025"/>
    <s v="N/A"/>
    <s v="D (domestic)"/>
    <m/>
  </r>
  <r>
    <s v="Watermelons"/>
    <x v="10"/>
    <s v="No"/>
    <s v="cartons"/>
    <s v="RED FLESH SEEDLESS MINIATURE"/>
    <x v="466"/>
    <s v="WESTERN ARIZONA"/>
    <n v="369750"/>
    <s v="Truck"/>
    <n v="4350"/>
    <m/>
    <n v="2025"/>
    <s v="N/A"/>
    <s v="D (domestic)"/>
    <m/>
  </r>
  <r>
    <s v="Watermelons"/>
    <x v="10"/>
    <s v="No"/>
    <s v="24 inch bins"/>
    <s v="RED FLESH SEEDLESS TYPE"/>
    <x v="466"/>
    <s v="WESTERN ARIZONA"/>
    <n v="884400"/>
    <s v="Truck"/>
    <n v="2211"/>
    <m/>
    <n v="2025"/>
    <s v="N/A"/>
    <s v="D (domestic)"/>
    <m/>
  </r>
  <r>
    <s v="Watermelons"/>
    <x v="10"/>
    <s v="No"/>
    <s v="cartons"/>
    <s v="RED FLESH SEEDLESS TYPE"/>
    <x v="466"/>
    <s v="WESTERN ARIZONA"/>
    <n v="61200"/>
    <s v="Truck"/>
    <n v="720"/>
    <m/>
    <n v="2025"/>
    <s v="N/A"/>
    <s v="D (domestic)"/>
    <m/>
  </r>
  <r>
    <s v="Watermelons"/>
    <x v="13"/>
    <s v="No"/>
    <s v="cartons"/>
    <s v="RED FLESH SEEDLESS MINIATURE"/>
    <x v="466"/>
    <s v="IMPERIAL VALLEY CALIFORNIA"/>
    <n v="3400000"/>
    <s v="Truck"/>
    <n v="40000"/>
    <m/>
    <n v="2025"/>
    <s v="N/A"/>
    <s v="D (domestic)"/>
    <m/>
  </r>
  <r>
    <s v="Watermelons"/>
    <x v="13"/>
    <s v="No"/>
    <s v="24 inch bins"/>
    <s v="RED FLESH SEEDLESS TYPE"/>
    <x v="466"/>
    <s v="IMPERIAL VALLEY CALIFORNIA"/>
    <n v="1200000"/>
    <s v="Truck"/>
    <m/>
    <m/>
    <n v="2025"/>
    <s v="N/A"/>
    <s v="D (domestic)"/>
    <m/>
  </r>
  <r>
    <s v="Watermelons"/>
    <x v="10"/>
    <s v="No"/>
    <s v="24 inch bins"/>
    <s v="RED FLESH SEEDLESS TYPE"/>
    <x v="466"/>
    <s v="CENTRAL ARIZONA"/>
    <n v="2600000"/>
    <s v="Truck"/>
    <m/>
    <m/>
    <n v="2025"/>
    <s v="N/A"/>
    <s v="D (domestic)"/>
    <s v="added for 06/19/2025 on 06/25/2025"/>
  </r>
  <r>
    <s v="Watermelons"/>
    <x v="1"/>
    <s v="No"/>
    <s v="N/A"/>
    <s v="N/A"/>
    <x v="467"/>
    <s v="MEXICO CROSSINGS THROUGH NOGALES ARIZONA"/>
    <n v="984632"/>
    <s v="Truck"/>
    <m/>
    <m/>
    <n v="2024"/>
    <s v="N/A"/>
    <s v="I (import)"/>
    <m/>
  </r>
  <r>
    <s v="Watermelons"/>
    <x v="1"/>
    <s v="No"/>
    <s v="N/A"/>
    <s v="RED FLESH SEEDLESS MINIATURE"/>
    <x v="467"/>
    <s v="MEXICO CROSSINGS THROUGH NOGALES ARIZONA"/>
    <n v="285802"/>
    <s v="Truck"/>
    <m/>
    <m/>
    <n v="2024"/>
    <s v="N/A"/>
    <s v="I (import)"/>
    <m/>
  </r>
  <r>
    <s v="Watermelons"/>
    <x v="1"/>
    <s v="Yes"/>
    <s v="N/A"/>
    <s v="SEEDLESS"/>
    <x v="467"/>
    <s v="MEXICO CROSSINGS THROUGH NOGALES ARIZONA"/>
    <n v="19965"/>
    <s v="Truck"/>
    <m/>
    <m/>
    <n v="2024"/>
    <s v="N/A"/>
    <s v="I (import)"/>
    <m/>
  </r>
  <r>
    <s v="Watermelons"/>
    <x v="1"/>
    <s v="No"/>
    <s v="N/A"/>
    <s v="SEEDLESS"/>
    <x v="467"/>
    <s v="MEXICO CROSSINGS THROUGH NOGALES ARIZONA"/>
    <n v="4769703"/>
    <s v="Truck"/>
    <m/>
    <m/>
    <n v="2024"/>
    <s v="N/A"/>
    <s v="I (import)"/>
    <m/>
  </r>
  <r>
    <s v="Watermelons"/>
    <x v="1"/>
    <s v="No"/>
    <s v="N/A"/>
    <s v="N/A"/>
    <x v="467"/>
    <s v="MEXICO CROSSINGS THROUGH OTAY MESA CALIFORNIA"/>
    <n v="21439"/>
    <s v="Truck"/>
    <m/>
    <m/>
    <n v="2024"/>
    <s v="N/A"/>
    <s v="I (import)"/>
    <m/>
  </r>
  <r>
    <s v="Watermelons"/>
    <x v="1"/>
    <s v="No"/>
    <s v="N/A"/>
    <s v="SEEDLESS"/>
    <x v="467"/>
    <s v="MEXICO CROSSINGS THROUGH OTAY MESA CALIFORNIA"/>
    <n v="82790"/>
    <s v="Truck"/>
    <m/>
    <m/>
    <n v="2024"/>
    <s v="N/A"/>
    <s v="I (import)"/>
    <m/>
  </r>
  <r>
    <s v="Watermelons"/>
    <x v="1"/>
    <s v="No"/>
    <s v="N/A"/>
    <s v="RED FLESH SEEDLESS MINIATURE"/>
    <x v="467"/>
    <s v="MEXICO CROSSINGS THROUGH SAN LUIS ARIZONA"/>
    <n v="879450"/>
    <s v="Truck"/>
    <m/>
    <m/>
    <n v="2024"/>
    <s v="N/A"/>
    <s v="I (import)"/>
    <m/>
  </r>
  <r>
    <s v="Watermelons"/>
    <x v="1"/>
    <s v="No"/>
    <s v="N/A"/>
    <s v="SEEDLESS"/>
    <x v="467"/>
    <s v="MEXICO CROSSINGS THROUGH SAN LUIS ARIZONA"/>
    <n v="1260644"/>
    <s v="Truck"/>
    <m/>
    <m/>
    <n v="2024"/>
    <s v="N/A"/>
    <s v="I (import)"/>
    <m/>
  </r>
  <r>
    <s v="Watermelons"/>
    <x v="1"/>
    <s v="No"/>
    <s v="N/A"/>
    <s v="N/A"/>
    <x v="467"/>
    <s v="MEXICO CROSSINGS THROUGH CALEXICO CALIFORNIA"/>
    <n v="133958"/>
    <s v="Truck"/>
    <m/>
    <m/>
    <n v="2024"/>
    <s v="N/A"/>
    <s v="I (import)"/>
    <m/>
  </r>
  <r>
    <s v="Watermelons"/>
    <x v="1"/>
    <s v="No"/>
    <s v="N/A"/>
    <s v="RED FLESH SEEDLESS MINIATURE"/>
    <x v="467"/>
    <s v="MEXICO CROSSINGS THROUGH CALEXICO CALIFORNIA"/>
    <n v="358340"/>
    <s v="Truck"/>
    <m/>
    <m/>
    <n v="2024"/>
    <s v="N/A"/>
    <s v="I (import)"/>
    <m/>
  </r>
  <r>
    <s v="Watermelons"/>
    <x v="1"/>
    <s v="No"/>
    <s v="N/A"/>
    <s v="N/A"/>
    <x v="467"/>
    <s v="MEXICO CROSSINGS THROUGH EAGLE PASS TEXAS"/>
    <n v="122351"/>
    <s v="Truck"/>
    <m/>
    <m/>
    <n v="2024"/>
    <s v="N/A"/>
    <s v="I (import)"/>
    <m/>
  </r>
  <r>
    <s v="Watermelons"/>
    <x v="1"/>
    <s v="No"/>
    <s v="N/A"/>
    <s v="N/A"/>
    <x v="467"/>
    <s v="MEXICO CROSSINGS THROUGH PHARR TEXAS"/>
    <n v="29"/>
    <s v="Truck"/>
    <m/>
    <m/>
    <n v="2024"/>
    <s v="N/A"/>
    <s v="I (import)"/>
    <m/>
  </r>
  <r>
    <s v="Watermelons"/>
    <x v="9"/>
    <s v="No"/>
    <s v="24 inch bins"/>
    <s v="RED FLESH SEEDED TYPE"/>
    <x v="467"/>
    <s v="LOWER RIO GRANDE VALLEY TEXAS"/>
    <n v="800000"/>
    <s v="Truck"/>
    <m/>
    <m/>
    <n v="2025"/>
    <s v="N/A"/>
    <s v="D (domestic)"/>
    <m/>
  </r>
  <r>
    <s v="Watermelons"/>
    <x v="9"/>
    <s v="No"/>
    <s v="24 inch bins"/>
    <s v="RED FLESH SEEDLESS TYPE"/>
    <x v="467"/>
    <s v="LOWER RIO GRANDE VALLEY TEXAS"/>
    <n v="5080000"/>
    <s v="Truck"/>
    <m/>
    <m/>
    <n v="2025"/>
    <s v="N/A"/>
    <s v="D (domestic)"/>
    <m/>
  </r>
  <r>
    <s v="Watermelons"/>
    <x v="13"/>
    <s v="No"/>
    <s v="cartons"/>
    <s v="RED FLESH SEEDLESS MINIATURE"/>
    <x v="467"/>
    <s v="IMPERIAL VALLEY CALIFORNIA"/>
    <n v="1700000"/>
    <s v="Truck"/>
    <n v="20000"/>
    <m/>
    <n v="2025"/>
    <s v="N/A"/>
    <s v="D (domestic)"/>
    <m/>
  </r>
  <r>
    <s v="Watermelons"/>
    <x v="13"/>
    <s v="No"/>
    <s v="24 inch bins"/>
    <s v="RED FLESH SEEDLESS TYPE"/>
    <x v="467"/>
    <s v="IMPERIAL VALLEY CALIFORNIA"/>
    <n v="1600000"/>
    <s v="Truck"/>
    <m/>
    <m/>
    <n v="2025"/>
    <s v="N/A"/>
    <s v="D (domestic)"/>
    <m/>
  </r>
  <r>
    <s v="Watermelons"/>
    <x v="10"/>
    <s v="No"/>
    <s v="cartons"/>
    <s v="RED FLESH SEEDLESS MINIATURE"/>
    <x v="467"/>
    <s v="WESTERN ARIZONA"/>
    <n v="306340"/>
    <s v="Truck"/>
    <n v="3604"/>
    <m/>
    <n v="2025"/>
    <s v="N/A"/>
    <s v="D (domestic)"/>
    <m/>
  </r>
  <r>
    <s v="Watermelons"/>
    <x v="10"/>
    <s v="No"/>
    <s v="24 inch bins"/>
    <s v="RED FLESH SEEDLESS TYPE"/>
    <x v="467"/>
    <s v="WESTERN ARIZONA"/>
    <n v="828000"/>
    <s v="Truck"/>
    <n v="2070"/>
    <m/>
    <n v="2025"/>
    <s v="N/A"/>
    <s v="D (domestic)"/>
    <m/>
  </r>
  <r>
    <s v="Watermelons"/>
    <x v="11"/>
    <s v="No"/>
    <s v="24 inch bins"/>
    <s v="RED FLESH SEEDED TYPE"/>
    <x v="467"/>
    <s v="SOUTH CAROLINA"/>
    <m/>
    <s v="Truck"/>
    <n v="448"/>
    <m/>
    <n v="2025"/>
    <s v="N/A"/>
    <s v="D (domestic)"/>
    <m/>
  </r>
  <r>
    <s v="Watermelons"/>
    <x v="11"/>
    <s v="No"/>
    <s v="24 inch bins"/>
    <s v="RED FLESH SEEDLESS TYPE"/>
    <x v="467"/>
    <s v="SOUTH CAROLINA"/>
    <n v="1590400"/>
    <s v="Truck"/>
    <n v="3976"/>
    <m/>
    <n v="2025"/>
    <s v="N/A"/>
    <s v="D (domestic)"/>
    <m/>
  </r>
  <r>
    <s v="Watermelons"/>
    <x v="8"/>
    <s v="No"/>
    <s v="24 inch bins"/>
    <s v="RED FLESH SEEDED TYPE"/>
    <x v="467"/>
    <s v="FLORIDA"/>
    <n v="67200"/>
    <s v="Truck"/>
    <n v="168"/>
    <m/>
    <n v="2025"/>
    <s v="N/A"/>
    <s v="D (domestic)"/>
    <m/>
  </r>
  <r>
    <s v="Watermelons"/>
    <x v="8"/>
    <s v="No"/>
    <s v="24 inch bins"/>
    <s v="RED FLESH SEEDLESS TYPE"/>
    <x v="467"/>
    <s v="FLORIDA"/>
    <n v="2934400"/>
    <s v="Truck"/>
    <n v="7336"/>
    <m/>
    <n v="2025"/>
    <s v="N/A"/>
    <s v="D (domestic)"/>
    <m/>
  </r>
  <r>
    <s v="Watermelons"/>
    <x v="12"/>
    <s v="No"/>
    <s v="24 inch bins"/>
    <s v="RED FLESH SEEDED TYPE"/>
    <x v="467"/>
    <s v="GEORGIA"/>
    <n v="1232000"/>
    <s v="Truck"/>
    <n v="3080"/>
    <m/>
    <n v="2025"/>
    <s v="N/A"/>
    <s v="D (domestic)"/>
    <m/>
  </r>
  <r>
    <s v="Watermelons"/>
    <x v="12"/>
    <s v="No"/>
    <s v="cartons"/>
    <s v="RED FLESH SEEDLESS MINIATURE"/>
    <x v="467"/>
    <s v="GEORGIA"/>
    <n v="187850"/>
    <s v="Truck"/>
    <n v="2210"/>
    <m/>
    <n v="2025"/>
    <s v="N/A"/>
    <s v="D (domestic)"/>
    <m/>
  </r>
  <r>
    <s v="Watermelons"/>
    <x v="12"/>
    <s v="No"/>
    <s v="24 inch bins"/>
    <s v="RED FLESH SEEDLESS TYPE"/>
    <x v="467"/>
    <s v="GEORGIA"/>
    <n v="12096000"/>
    <s v="Truck"/>
    <n v="30240"/>
    <m/>
    <n v="2025"/>
    <s v="N/A"/>
    <s v="D (domestic)"/>
    <m/>
  </r>
  <r>
    <s v="Watermelons"/>
    <x v="10"/>
    <s v="Yes"/>
    <s v="cartons"/>
    <s v="RED FLESH SEEDLESS MINIATURE"/>
    <x v="467"/>
    <s v="WESTERN ARIZONA"/>
    <n v="459000"/>
    <s v="Truck"/>
    <n v="5400"/>
    <m/>
    <n v="2025"/>
    <s v="N/A"/>
    <s v="D (domestic)"/>
    <s v="added for 06/20/2025 on 06/24/2025"/>
  </r>
  <r>
    <s v="Watermelons"/>
    <x v="10"/>
    <s v="No"/>
    <s v="cartons"/>
    <s v="RED FLESH SEEDLESS MINIATURE"/>
    <x v="467"/>
    <s v="WESTERN ARIZONA"/>
    <n v="1020000"/>
    <s v="Truck"/>
    <n v="12000"/>
    <m/>
    <n v="2025"/>
    <s v="N/A"/>
    <s v="D (domestic)"/>
    <s v="added for 06/20/2025 on 06/24/2025"/>
  </r>
  <r>
    <s v="Watermelons"/>
    <x v="10"/>
    <s v="No"/>
    <s v="24 inch bins"/>
    <s v="RED FLESH SEEDLESS TYPE"/>
    <x v="467"/>
    <s v="CENTRAL ARIZONA"/>
    <n v="2600000"/>
    <s v="Truck"/>
    <m/>
    <m/>
    <n v="2025"/>
    <s v="N/A"/>
    <s v="D (domestic)"/>
    <s v="added for 06/20/2025 on 06/25/2025"/>
  </r>
  <r>
    <s v="Watermelons"/>
    <x v="9"/>
    <s v="No"/>
    <s v="24 inch bins"/>
    <s v="RED FLESH SEEDED TYPE"/>
    <x v="468"/>
    <s v="LOWER RIO GRANDE VALLEY TEXAS"/>
    <n v="440000"/>
    <s v="Truck"/>
    <m/>
    <m/>
    <n v="2025"/>
    <s v="N/A"/>
    <s v="D (domestic)"/>
    <m/>
  </r>
  <r>
    <s v="Watermelons"/>
    <x v="9"/>
    <s v="No"/>
    <s v="24 inch bins"/>
    <s v="RED FLESH SEEDLESS TYPE"/>
    <x v="468"/>
    <s v="LOWER RIO GRANDE VALLEY TEXAS"/>
    <n v="12094400"/>
    <s v="Truck"/>
    <m/>
    <m/>
    <n v="2025"/>
    <s v="N/A"/>
    <s v="D (domestic)"/>
    <s v="week ending amount"/>
  </r>
  <r>
    <s v="Watermelons"/>
    <x v="9"/>
    <s v="No"/>
    <s v="24 inch bins"/>
    <s v="RED FLESH SEEDLESS TYPE"/>
    <x v="468"/>
    <s v="LOWER RIO GRANDE VALLEY TEXAS"/>
    <n v="3880000"/>
    <s v="Truck"/>
    <m/>
    <m/>
    <n v="2025"/>
    <s v="N/A"/>
    <s v="D (domestic)"/>
    <m/>
  </r>
  <r>
    <s v="Watermelons"/>
    <x v="9"/>
    <s v="No"/>
    <s v="24 inch bins"/>
    <s v="RED FLESH SEEDED TYPE"/>
    <x v="468"/>
    <s v="LOWER RIO GRANDE VALLEY TEXAS"/>
    <n v="1382400"/>
    <s v="Truck"/>
    <m/>
    <m/>
    <n v="2025"/>
    <s v="N/A"/>
    <s v="D (domestic)"/>
    <s v="week ending amount"/>
  </r>
  <r>
    <s v="Watermelons"/>
    <x v="13"/>
    <s v="No"/>
    <s v="cartons"/>
    <s v="RED FLESH SEEDLESS MINIATURE"/>
    <x v="468"/>
    <s v="IMPERIAL VALLEY CALIFORNIA"/>
    <n v="1530000"/>
    <s v="Truck"/>
    <n v="18000"/>
    <m/>
    <n v="2025"/>
    <s v="N/A"/>
    <s v="D (domestic)"/>
    <m/>
  </r>
  <r>
    <s v="Watermelons"/>
    <x v="10"/>
    <s v="No"/>
    <s v="24 inch bins"/>
    <s v="RED FLESH SEEDLESS TYPE"/>
    <x v="468"/>
    <s v="WESTERN ARIZONA"/>
    <n v="2280960"/>
    <s v="Truck"/>
    <m/>
    <m/>
    <n v="2025"/>
    <s v="N/A"/>
    <s v="D (domestic)"/>
    <s v="week ending amount"/>
  </r>
  <r>
    <s v="Watermelons"/>
    <x v="13"/>
    <s v="No"/>
    <s v="24 inch bins"/>
    <s v="RED FLESH SEEDLESS TYPE"/>
    <x v="468"/>
    <s v="IMPERIAL VALLEY CALIFORNIA"/>
    <n v="1600000"/>
    <s v="Truck"/>
    <m/>
    <m/>
    <n v="2025"/>
    <s v="N/A"/>
    <s v="D (domestic)"/>
    <m/>
  </r>
  <r>
    <s v="Watermelons"/>
    <x v="11"/>
    <s v="No"/>
    <s v="24 inch bins"/>
    <s v="RED FLESH SEEDLESS TYPE"/>
    <x v="468"/>
    <s v="SOUTH CAROLINA"/>
    <n v="1734656"/>
    <s v="Truck"/>
    <m/>
    <m/>
    <n v="2025"/>
    <s v="N/A"/>
    <s v="D (domestic)"/>
    <s v="week ending amount"/>
  </r>
  <r>
    <s v="Watermelons"/>
    <x v="10"/>
    <s v="No"/>
    <s v="cartons"/>
    <s v="RED FLESH SEEDLESS MINIATURE"/>
    <x v="468"/>
    <s v="WESTERN ARIZONA"/>
    <n v="181815"/>
    <s v="Truck"/>
    <n v="2139"/>
    <m/>
    <n v="2025"/>
    <s v="N/A"/>
    <s v="D (domestic)"/>
    <m/>
  </r>
  <r>
    <s v="Watermelons"/>
    <x v="11"/>
    <s v="No"/>
    <s v="24 inch bins"/>
    <s v="RED FLESH SEEDED TYPE"/>
    <x v="468"/>
    <s v="SOUTH CAROLINA"/>
    <n v="212352"/>
    <s v="Truck"/>
    <m/>
    <m/>
    <n v="2025"/>
    <s v="N/A"/>
    <s v="D (domestic)"/>
    <s v="week ending amount"/>
  </r>
  <r>
    <s v="Watermelons"/>
    <x v="10"/>
    <s v="No"/>
    <s v="24 inch bins"/>
    <s v="RED FLESH SEEDLESS TYPE"/>
    <x v="468"/>
    <s v="WESTERN ARIZONA"/>
    <n v="3271200"/>
    <s v="Truck"/>
    <n v="8178"/>
    <m/>
    <n v="2025"/>
    <s v="N/A"/>
    <s v="D (domestic)"/>
    <m/>
  </r>
  <r>
    <s v="Watermelons"/>
    <x v="12"/>
    <s v="No"/>
    <s v="24 inch bins"/>
    <s v="RED FLESH SEEDLESS TYPE"/>
    <x v="468"/>
    <s v="GEORGIA"/>
    <n v="23288832"/>
    <s v="Truck"/>
    <m/>
    <m/>
    <n v="2025"/>
    <s v="N/A"/>
    <s v="D (domestic)"/>
    <s v="week ending amount"/>
  </r>
  <r>
    <s v="Watermelons"/>
    <x v="12"/>
    <s v="No"/>
    <s v="24 inch bins"/>
    <s v="RED FLESH SEEDED TYPE"/>
    <x v="468"/>
    <s v="GEORGIA"/>
    <n v="1209600"/>
    <s v="Truck"/>
    <n v="3024"/>
    <m/>
    <n v="2025"/>
    <s v="N/A"/>
    <s v="D (domestic)"/>
    <m/>
  </r>
  <r>
    <s v="Watermelons"/>
    <x v="12"/>
    <s v="No"/>
    <s v="24 inch bins"/>
    <s v="RED FLESH SEEDED TYPE"/>
    <x v="468"/>
    <s v="GEORGIA"/>
    <n v="1999872"/>
    <s v="Truck"/>
    <m/>
    <m/>
    <n v="2025"/>
    <s v="N/A"/>
    <s v="D (domestic)"/>
    <s v="week ending amount"/>
  </r>
  <r>
    <s v="Watermelons"/>
    <x v="12"/>
    <s v="No"/>
    <s v="cartons"/>
    <s v="RED FLESH SEEDLESS MINIATURE"/>
    <x v="468"/>
    <s v="GEORGIA"/>
    <n v="101150"/>
    <s v="Truck"/>
    <n v="1190"/>
    <m/>
    <n v="2025"/>
    <s v="N/A"/>
    <s v="D (domestic)"/>
    <m/>
  </r>
  <r>
    <s v="Watermelons"/>
    <x v="8"/>
    <s v="No"/>
    <s v="24 inch bins"/>
    <s v="RED FLESH SEEDLESS TYPE"/>
    <x v="468"/>
    <s v="FLORIDA"/>
    <n v="6874112"/>
    <s v="Truck"/>
    <m/>
    <m/>
    <n v="2025"/>
    <s v="N/A"/>
    <s v="D (domestic)"/>
    <s v="week ending amount"/>
  </r>
  <r>
    <s v="Watermelons"/>
    <x v="12"/>
    <s v="No"/>
    <s v="24 inch bins"/>
    <s v="RED FLESH SEEDLESS TYPE"/>
    <x v="468"/>
    <s v="GEORGIA"/>
    <n v="12992000"/>
    <s v="Truck"/>
    <n v="32480"/>
    <m/>
    <n v="2025"/>
    <s v="N/A"/>
    <s v="D (domestic)"/>
    <m/>
  </r>
  <r>
    <s v="Watermelons"/>
    <x v="8"/>
    <s v="No"/>
    <s v="24 inch bins"/>
    <s v="RED FLESH SEEDED TYPE"/>
    <x v="468"/>
    <s v="FLORIDA"/>
    <n v="286720"/>
    <s v="Truck"/>
    <m/>
    <m/>
    <n v="2025"/>
    <s v="N/A"/>
    <s v="D (domestic)"/>
    <s v="week ending amount"/>
  </r>
  <r>
    <s v="Watermelons"/>
    <x v="11"/>
    <s v="No"/>
    <s v="24 inch bins"/>
    <s v="RED FLESH SEEDED TYPE"/>
    <x v="468"/>
    <s v="SOUTH CAROLINA"/>
    <m/>
    <s v="Truck"/>
    <n v="448"/>
    <m/>
    <n v="2025"/>
    <s v="N/A"/>
    <s v="D (domestic)"/>
    <m/>
  </r>
  <r>
    <s v="Watermelons"/>
    <x v="10"/>
    <s v="No"/>
    <s v="24 inch bins"/>
    <s v="RED FLESH SEEDLESS TYPE"/>
    <x v="468"/>
    <s v="CENTRAL ARIZONA"/>
    <n v="3776000"/>
    <s v="Truck"/>
    <m/>
    <m/>
    <n v="2025"/>
    <s v="N/A"/>
    <s v="D (domestic)"/>
    <s v="week ending amount"/>
  </r>
  <r>
    <s v="Watermelons"/>
    <x v="11"/>
    <s v="No"/>
    <s v="24 inch bins"/>
    <s v="RED FLESH SEEDLESS TYPE"/>
    <x v="468"/>
    <s v="SOUTH CAROLINA"/>
    <n v="1232000"/>
    <s v="Truck"/>
    <n v="3080"/>
    <m/>
    <n v="2025"/>
    <s v="N/A"/>
    <s v="D (domestic)"/>
    <m/>
  </r>
  <r>
    <s v="Watermelons"/>
    <x v="13"/>
    <s v="No"/>
    <s v="24 inch bins"/>
    <s v="RED FLESH SEEDLESS TYPE"/>
    <x v="468"/>
    <s v="IMPERIAL VALLEY CALIFORNIA"/>
    <n v="1576064"/>
    <s v="Truck"/>
    <m/>
    <m/>
    <n v="2025"/>
    <s v="N/A"/>
    <s v="D (domestic)"/>
    <s v="week ending amount"/>
  </r>
  <r>
    <s v="Watermelons"/>
    <x v="8"/>
    <s v="No"/>
    <s v="24 inch bins"/>
    <s v="RED FLESH SEEDED TYPE"/>
    <x v="468"/>
    <s v="FLORIDA"/>
    <n v="67200"/>
    <s v="Truck"/>
    <n v="168"/>
    <m/>
    <n v="2025"/>
    <s v="N/A"/>
    <s v="D (domestic)"/>
    <m/>
  </r>
  <r>
    <s v="Watermelons"/>
    <x v="13"/>
    <s v="No"/>
    <s v="24 inch bins"/>
    <s v="RED FLESH SEEDED TYPE"/>
    <x v="468"/>
    <s v="IMPERIAL VALLEY CALIFORNIA"/>
    <n v="25600"/>
    <s v="Truck"/>
    <m/>
    <m/>
    <n v="2025"/>
    <s v="N/A"/>
    <s v="D (domestic)"/>
    <s v="week ending amount"/>
  </r>
  <r>
    <s v="Watermelons"/>
    <x v="8"/>
    <s v="No"/>
    <s v="24 inch bins"/>
    <s v="RED FLESH SEEDLESS TYPE"/>
    <x v="468"/>
    <s v="FLORIDA"/>
    <n v="1523200"/>
    <s v="Truck"/>
    <n v="3808"/>
    <m/>
    <n v="2025"/>
    <s v="N/A"/>
    <s v="D (domestic)"/>
    <m/>
  </r>
  <r>
    <s v="Watermelons"/>
    <x v="10"/>
    <s v="Yes"/>
    <s v="cartons"/>
    <s v="RED FLESH SEEDLESS MINIATURE"/>
    <x v="468"/>
    <s v="WESTERN ARIZONA"/>
    <n v="494700"/>
    <s v="Truck"/>
    <n v="5820"/>
    <m/>
    <n v="2025"/>
    <s v="N/A"/>
    <s v="D (domestic)"/>
    <s v="added for 06/21/2025 on 06/24/2025"/>
  </r>
  <r>
    <s v="Watermelons"/>
    <x v="10"/>
    <s v="No"/>
    <s v="cartons"/>
    <s v="RED FLESH SEEDLESS MINIATURE"/>
    <x v="468"/>
    <s v="WESTERN ARIZONA"/>
    <n v="977500"/>
    <s v="Truck"/>
    <n v="11500"/>
    <m/>
    <n v="2025"/>
    <s v="N/A"/>
    <s v="D (domestic)"/>
    <s v="added for 06/21/2025 on 06/24/2025"/>
  </r>
  <r>
    <s v="Watermelons"/>
    <x v="10"/>
    <s v="No"/>
    <s v="24 inch bins"/>
    <s v="RED FLESH SEEDLESS TYPE"/>
    <x v="468"/>
    <s v="CENTRAL ARIZONA"/>
    <n v="2600000"/>
    <s v="Truck"/>
    <m/>
    <m/>
    <n v="2025"/>
    <s v="N/A"/>
    <s v="D (domestic)"/>
    <s v="added for 06/21/2025 on 06/25/2025"/>
  </r>
  <r>
    <s v="Watermelons"/>
    <x v="9"/>
    <s v="No"/>
    <s v="24 inch bins"/>
    <s v="RED FLESH SEEDED TYPE"/>
    <x v="469"/>
    <s v="LOWER RIO GRANDE VALLEY TEXAS"/>
    <n v="400000"/>
    <s v="Truck"/>
    <m/>
    <m/>
    <n v="2025"/>
    <s v="N/A"/>
    <s v="D (domestic)"/>
    <m/>
  </r>
  <r>
    <s v="Watermelons"/>
    <x v="9"/>
    <s v="No"/>
    <s v="24 inch bins"/>
    <s v="RED FLESH SEEDLESS TYPE"/>
    <x v="469"/>
    <s v="LOWER RIO GRANDE VALLEY TEXAS"/>
    <n v="2540000"/>
    <s v="Truck"/>
    <m/>
    <m/>
    <n v="2025"/>
    <s v="N/A"/>
    <s v="D (domestic)"/>
    <m/>
  </r>
  <r>
    <s v="Watermelons"/>
    <x v="11"/>
    <s v="No"/>
    <s v="24 inch bins"/>
    <s v="RED FLESH SEEDED TYPE"/>
    <x v="469"/>
    <s v="SOUTH CAROLINA"/>
    <m/>
    <s v="Truck"/>
    <n v="336"/>
    <m/>
    <n v="2025"/>
    <s v="N/A"/>
    <s v="D (domestic)"/>
    <m/>
  </r>
  <r>
    <s v="Watermelons"/>
    <x v="11"/>
    <s v="No"/>
    <s v="24 inch bins"/>
    <s v="RED FLESH SEEDLESS TYPE"/>
    <x v="469"/>
    <s v="SOUTH CAROLINA"/>
    <n v="716800"/>
    <s v="Truck"/>
    <n v="1792"/>
    <m/>
    <n v="2025"/>
    <s v="N/A"/>
    <s v="D (domestic)"/>
    <m/>
  </r>
  <r>
    <s v="Watermelons"/>
    <x v="8"/>
    <s v="No"/>
    <s v="24 inch bins"/>
    <s v="RED FLESH SEEDED TYPE"/>
    <x v="469"/>
    <s v="FLORIDA"/>
    <n v="89600"/>
    <s v="Truck"/>
    <n v="224"/>
    <m/>
    <n v="2025"/>
    <s v="N/A"/>
    <s v="D (domestic)"/>
    <m/>
  </r>
  <r>
    <s v="Watermelons"/>
    <x v="8"/>
    <s v="No"/>
    <s v="24 inch bins"/>
    <s v="RED FLESH SEEDLESS TYPE"/>
    <x v="469"/>
    <s v="FLORIDA"/>
    <n v="1971200"/>
    <s v="Truck"/>
    <n v="4928"/>
    <m/>
    <n v="2025"/>
    <s v="N/A"/>
    <s v="D (domestic)"/>
    <m/>
  </r>
  <r>
    <s v="Watermelons"/>
    <x v="12"/>
    <s v="No"/>
    <s v="24 inch bins"/>
    <s v="RED FLESH SEEDED TYPE"/>
    <x v="469"/>
    <s v="GEORGIA"/>
    <n v="985600"/>
    <s v="Truck"/>
    <n v="2464"/>
    <m/>
    <n v="2025"/>
    <s v="N/A"/>
    <s v="D (domestic)"/>
    <m/>
  </r>
  <r>
    <s v="Watermelons"/>
    <x v="12"/>
    <s v="No"/>
    <s v="cartons"/>
    <s v="RED FLESH SEEDLESS MINIATURE"/>
    <x v="469"/>
    <s v="GEORGIA"/>
    <n v="72250"/>
    <s v="Truck"/>
    <n v="850"/>
    <m/>
    <n v="2025"/>
    <s v="N/A"/>
    <s v="D (domestic)"/>
    <m/>
  </r>
  <r>
    <s v="Watermelons"/>
    <x v="12"/>
    <s v="No"/>
    <s v="24 inch bins"/>
    <s v="RED FLESH SEEDLESS TYPE"/>
    <x v="469"/>
    <s v="GEORGIA"/>
    <n v="10953600"/>
    <s v="Truck"/>
    <n v="27384"/>
    <m/>
    <n v="2025"/>
    <s v="N/A"/>
    <s v="D (domestic)"/>
    <m/>
  </r>
  <r>
    <s v="Watermelons"/>
    <x v="1"/>
    <s v="No"/>
    <s v="N/A"/>
    <s v="N/A"/>
    <x v="470"/>
    <s v="MEXICO CROSSINGS THROUGH NOGALES ARIZONA"/>
    <n v="1168798"/>
    <s v="Truck"/>
    <m/>
    <m/>
    <n v="2024"/>
    <s v="N/A"/>
    <s v="I (import)"/>
    <m/>
  </r>
  <r>
    <s v="Watermelons"/>
    <x v="1"/>
    <s v="No"/>
    <s v="N/A"/>
    <s v="RED FLESH SEEDLESS MINIATURE"/>
    <x v="470"/>
    <s v="MEXICO CROSSINGS THROUGH NOGALES ARIZONA"/>
    <n v="244737"/>
    <s v="Truck"/>
    <m/>
    <m/>
    <n v="2024"/>
    <s v="N/A"/>
    <s v="I (import)"/>
    <m/>
  </r>
  <r>
    <s v="Watermelons"/>
    <x v="1"/>
    <s v="Yes"/>
    <s v="N/A"/>
    <s v="SEEDLESS"/>
    <x v="470"/>
    <s v="MEXICO CROSSINGS THROUGH NOGALES ARIZONA"/>
    <n v="72600"/>
    <s v="Truck"/>
    <m/>
    <m/>
    <n v="2024"/>
    <s v="N/A"/>
    <s v="I (import)"/>
    <m/>
  </r>
  <r>
    <s v="Watermelons"/>
    <x v="1"/>
    <s v="No"/>
    <s v="N/A"/>
    <s v="SEEDLESS"/>
    <x v="470"/>
    <s v="MEXICO CROSSINGS THROUGH NOGALES ARIZONA"/>
    <n v="5177834"/>
    <s v="Truck"/>
    <m/>
    <m/>
    <n v="2024"/>
    <s v="N/A"/>
    <s v="I (import)"/>
    <m/>
  </r>
  <r>
    <s v="Watermelons"/>
    <x v="1"/>
    <s v="No"/>
    <s v="N/A"/>
    <s v="N/A"/>
    <x v="470"/>
    <s v="MEXICO CROSSINGS THROUGH OTAY MESA CALIFORNIA"/>
    <n v="208947"/>
    <s v="Truck"/>
    <m/>
    <m/>
    <n v="2024"/>
    <s v="N/A"/>
    <s v="I (import)"/>
    <m/>
  </r>
  <r>
    <s v="Watermelons"/>
    <x v="1"/>
    <s v="No"/>
    <s v="N/A"/>
    <s v="SEEDLESS"/>
    <x v="470"/>
    <s v="MEXICO CROSSINGS THROUGH OTAY MESA CALIFORNIA"/>
    <n v="109520"/>
    <s v="Truck"/>
    <m/>
    <m/>
    <n v="2024"/>
    <s v="N/A"/>
    <s v="I (import)"/>
    <m/>
  </r>
  <r>
    <s v="Watermelons"/>
    <x v="1"/>
    <s v="No"/>
    <s v="N/A"/>
    <s v="RED FLESH SEEDLESS MINIATURE"/>
    <x v="470"/>
    <s v="MEXICO CROSSINGS THROUGH SAN LUIS ARIZONA"/>
    <n v="442200"/>
    <s v="Truck"/>
    <m/>
    <m/>
    <n v="2024"/>
    <s v="N/A"/>
    <s v="I (import)"/>
    <m/>
  </r>
  <r>
    <s v="Watermelons"/>
    <x v="1"/>
    <s v="No"/>
    <s v="N/A"/>
    <s v="SEEDLESS"/>
    <x v="470"/>
    <s v="MEXICO CROSSINGS THROUGH SAN LUIS ARIZONA"/>
    <n v="556380"/>
    <s v="Truck"/>
    <m/>
    <m/>
    <n v="2024"/>
    <s v="N/A"/>
    <s v="I (import)"/>
    <m/>
  </r>
  <r>
    <s v="Watermelons"/>
    <x v="1"/>
    <s v="No"/>
    <s v="N/A"/>
    <s v="N/A"/>
    <x v="470"/>
    <s v="MEXICO CROSSINGS THROUGH CALEXICO CALIFORNIA"/>
    <n v="272363"/>
    <s v="Truck"/>
    <m/>
    <m/>
    <n v="2024"/>
    <s v="N/A"/>
    <s v="I (import)"/>
    <m/>
  </r>
  <r>
    <s v="Watermelons"/>
    <x v="1"/>
    <s v="No"/>
    <s v="N/A"/>
    <s v="RED FLESH SEEDLESS MINIATURE"/>
    <x v="470"/>
    <s v="MEXICO CROSSINGS THROUGH CALEXICO CALIFORNIA"/>
    <n v="256709"/>
    <s v="Truck"/>
    <m/>
    <m/>
    <n v="2024"/>
    <s v="N/A"/>
    <s v="I (import)"/>
    <m/>
  </r>
  <r>
    <s v="Watermelons"/>
    <x v="1"/>
    <s v="No"/>
    <s v="N/A"/>
    <s v="SEEDLESS"/>
    <x v="470"/>
    <s v="MEXICO CROSSINGS THROUGH CALEXICO CALIFORNIA"/>
    <n v="455070"/>
    <s v="Truck"/>
    <m/>
    <m/>
    <n v="2024"/>
    <s v="N/A"/>
    <s v="I (import)"/>
    <m/>
  </r>
  <r>
    <s v="Watermelons"/>
    <x v="1"/>
    <s v="No"/>
    <s v="N/A"/>
    <s v="N/A"/>
    <x v="470"/>
    <s v="MEXICO CROSSINGS THROUGH EAGLE PASS TEXAS"/>
    <n v="121827"/>
    <s v="Truck"/>
    <m/>
    <m/>
    <n v="2024"/>
    <s v="N/A"/>
    <s v="I (import)"/>
    <m/>
  </r>
  <r>
    <s v="Watermelons"/>
    <x v="0"/>
    <s v="No"/>
    <s v="N/A"/>
    <s v="N/A"/>
    <x v="470"/>
    <s v="IMPORTS THROUGH SAN JUAN PUERTO RICO"/>
    <n v="5287"/>
    <s v="Boat"/>
    <m/>
    <m/>
    <n v="2024"/>
    <s v="N/A"/>
    <s v="I (import)"/>
    <m/>
  </r>
  <r>
    <s v="Watermelons"/>
    <x v="10"/>
    <s v="No"/>
    <s v="cartons"/>
    <s v="RED FLESH SEEDLESS MINIATURE"/>
    <x v="470"/>
    <s v="CENTRAL ARIZONA"/>
    <n v="1020000"/>
    <s v="Truck"/>
    <n v="12000"/>
    <m/>
    <n v="2025"/>
    <s v="N/A"/>
    <s v="D (domestic)"/>
    <m/>
  </r>
  <r>
    <s v="Watermelons"/>
    <x v="10"/>
    <s v="No"/>
    <s v="24 inch bins"/>
    <s v="RED FLESH SEEDLESS TYPE"/>
    <x v="470"/>
    <s v="CENTRAL ARIZONA"/>
    <n v="2000000"/>
    <s v="Truck"/>
    <m/>
    <m/>
    <n v="2025"/>
    <s v="N/A"/>
    <s v="D (domestic)"/>
    <m/>
  </r>
  <r>
    <s v="Watermelons"/>
    <x v="10"/>
    <s v="No"/>
    <s v="cartons"/>
    <s v="RED FLESH SEEDLESS MINIATURE"/>
    <x v="470"/>
    <s v="WESTERN ARIZONA"/>
    <n v="559725"/>
    <s v="Truck"/>
    <n v="6585"/>
    <m/>
    <n v="2025"/>
    <s v="N/A"/>
    <s v="D (domestic)"/>
    <m/>
  </r>
  <r>
    <s v="Watermelons"/>
    <x v="10"/>
    <s v="No"/>
    <s v="24 inch bins"/>
    <s v="RED FLESH SEEDLESS TYPE"/>
    <x v="470"/>
    <s v="WESTERN ARIZONA"/>
    <n v="932000"/>
    <s v="Truck"/>
    <n v="2330"/>
    <m/>
    <n v="2025"/>
    <s v="N/A"/>
    <s v="D (domestic)"/>
    <m/>
  </r>
  <r>
    <s v="Watermelons"/>
    <x v="10"/>
    <s v="No"/>
    <s v="cartons"/>
    <s v="RED FLESH SEEDLESS TYPE"/>
    <x v="470"/>
    <s v="WESTERN ARIZONA"/>
    <n v="13600"/>
    <s v="Truck"/>
    <n v="160"/>
    <m/>
    <n v="2025"/>
    <s v="N/A"/>
    <s v="D (domestic)"/>
    <m/>
  </r>
  <r>
    <s v="Watermelons"/>
    <x v="9"/>
    <s v="No"/>
    <s v="24 inch bins"/>
    <s v="RED FLESH SEEDED TYPE"/>
    <x v="470"/>
    <s v="LOWER RIO GRANDE VALLEY TEXAS"/>
    <n v="880000"/>
    <s v="Truck"/>
    <m/>
    <m/>
    <n v="2025"/>
    <s v="N/A"/>
    <s v="D (domestic)"/>
    <m/>
  </r>
  <r>
    <s v="Watermelons"/>
    <x v="9"/>
    <s v="No"/>
    <s v="24 inch bins"/>
    <s v="RED FLESH SEEDLESS TYPE"/>
    <x v="470"/>
    <s v="LOWER RIO GRANDE VALLEY TEXAS"/>
    <n v="4560000"/>
    <s v="Truck"/>
    <m/>
    <m/>
    <n v="2025"/>
    <s v="N/A"/>
    <s v="D (domestic)"/>
    <m/>
  </r>
  <r>
    <s v="Watermelons"/>
    <x v="13"/>
    <s v="No"/>
    <s v="cartons"/>
    <s v="RED FLESH SEEDLESS MINIATURE"/>
    <x v="470"/>
    <s v="IMPERIAL VALLEY CALIFORNIA"/>
    <n v="1147500"/>
    <s v="Truck"/>
    <n v="13500"/>
    <m/>
    <n v="2025"/>
    <s v="N/A"/>
    <s v="D (domestic)"/>
    <m/>
  </r>
  <r>
    <s v="Watermelons"/>
    <x v="13"/>
    <s v="No"/>
    <s v="24 inch bins"/>
    <s v="RED FLESH SEEDLESS TYPE"/>
    <x v="470"/>
    <s v="IMPERIAL VALLEY CALIFORNIA"/>
    <n v="1000000"/>
    <s v="Truck"/>
    <m/>
    <m/>
    <n v="2025"/>
    <s v="N/A"/>
    <s v="D (domestic)"/>
    <m/>
  </r>
  <r>
    <s v="Watermelons"/>
    <x v="13"/>
    <s v="No"/>
    <s v="24 inch bins"/>
    <s v="RED FLESH SEEDLESS TYPE"/>
    <x v="470"/>
    <s v="PALO VERDE VALLEY CALIFORNIA"/>
    <n v="640000"/>
    <s v="Truck"/>
    <m/>
    <m/>
    <n v="2025"/>
    <s v="N/A"/>
    <s v="D (domestic)"/>
    <m/>
  </r>
  <r>
    <s v="Watermelons"/>
    <x v="11"/>
    <s v="No"/>
    <s v="24 inch bins"/>
    <s v="RED FLESH SEEDED TYPE"/>
    <x v="470"/>
    <s v="SOUTH CAROLINA"/>
    <m/>
    <s v="Truck"/>
    <n v="672"/>
    <m/>
    <n v="2025"/>
    <s v="N/A"/>
    <s v="D (domestic)"/>
    <m/>
  </r>
  <r>
    <s v="Watermelons"/>
    <x v="12"/>
    <s v="No"/>
    <s v="24 inch bins"/>
    <s v="RED FLESH SEEDED TYPE"/>
    <x v="470"/>
    <s v="GEORGIA"/>
    <n v="1164800"/>
    <s v="Truck"/>
    <n v="2912"/>
    <m/>
    <n v="2025"/>
    <s v="N/A"/>
    <s v="D (domestic)"/>
    <m/>
  </r>
  <r>
    <s v="Watermelons"/>
    <x v="8"/>
    <s v="No"/>
    <s v="24 inch bins"/>
    <s v="RED FLESH SEEDED TYPE"/>
    <x v="470"/>
    <s v="FLORIDA"/>
    <n v="67200"/>
    <s v="Truck"/>
    <n v="168"/>
    <m/>
    <n v="2025"/>
    <s v="N/A"/>
    <s v="D (domestic)"/>
    <m/>
  </r>
  <r>
    <s v="Watermelons"/>
    <x v="12"/>
    <s v="No"/>
    <s v="24 inch bins"/>
    <s v="RED FLESH SEEDLESS MINIATURE"/>
    <x v="470"/>
    <s v="GEORGIA"/>
    <n v="510000"/>
    <s v="Truck"/>
    <n v="1275"/>
    <m/>
    <n v="2025"/>
    <s v="N/A"/>
    <s v="D (domestic)"/>
    <m/>
  </r>
  <r>
    <s v="Watermelons"/>
    <x v="12"/>
    <s v="No"/>
    <s v="24 inch bins"/>
    <s v="RED FLESH SEEDLESS TYPE"/>
    <x v="470"/>
    <s v="GEORGIA"/>
    <n v="14403200"/>
    <s v="Truck"/>
    <n v="36008"/>
    <m/>
    <n v="2025"/>
    <s v="N/A"/>
    <s v="D (domestic)"/>
    <m/>
  </r>
  <r>
    <s v="Watermelons"/>
    <x v="11"/>
    <s v="No"/>
    <s v="24 inch bins"/>
    <s v="RED FLESH SEEDLESS TYPE"/>
    <x v="470"/>
    <s v="SOUTH CAROLINA"/>
    <n v="1232000"/>
    <s v="Truck"/>
    <n v="3080"/>
    <m/>
    <n v="2025"/>
    <s v="N/A"/>
    <s v="D (domestic)"/>
    <m/>
  </r>
  <r>
    <s v="Watermelons"/>
    <x v="8"/>
    <s v="No"/>
    <s v="24 inch bins"/>
    <s v="RED FLESH SEEDLESS TYPE"/>
    <x v="470"/>
    <s v="FLORIDA"/>
    <n v="2262400"/>
    <s v="Truck"/>
    <n v="5656"/>
    <m/>
    <n v="2025"/>
    <s v="N/A"/>
    <s v="D (domestic)"/>
    <m/>
  </r>
  <r>
    <s v="Watermelons"/>
    <x v="14"/>
    <s v="No"/>
    <s v="24 inch bins"/>
    <s v="RED FLESH SEEDLESS TYPE"/>
    <x v="470"/>
    <s v="NORTH CAROLINA"/>
    <m/>
    <s v="Truck"/>
    <n v="84"/>
    <m/>
    <n v="2025"/>
    <s v="N/A"/>
    <s v="D (domestic)"/>
    <m/>
  </r>
  <r>
    <s v="Watermelons"/>
    <x v="10"/>
    <s v="No"/>
    <s v="cartons"/>
    <s v="RED FLESH SEEDLESS MINIATURE"/>
    <x v="470"/>
    <s v="CENTRAL ARIZONA"/>
    <n v="850000"/>
    <s v="Truck"/>
    <n v="10000"/>
    <m/>
    <n v="2025"/>
    <s v="N/A"/>
    <s v="D (domestic)"/>
    <s v="added for 06/23/2025 on 06/25/2025"/>
  </r>
  <r>
    <s v="Watermelons"/>
    <x v="10"/>
    <s v="No"/>
    <s v="24 inch bins"/>
    <s v="RED FLESH SEEDLESS TYPE"/>
    <x v="470"/>
    <s v="WESTERN ARIZONA"/>
    <n v="89600"/>
    <s v="Truck"/>
    <n v="224"/>
    <m/>
    <n v="2025"/>
    <s v="N/A"/>
    <s v="D (domestic)"/>
    <s v="added for 06/23/2025 on 06/25/2025"/>
  </r>
  <r>
    <s v="Watermelons"/>
    <x v="10"/>
    <s v="No"/>
    <s v="24 inch bins"/>
    <s v="RED FLESH SEEDLESS TYPE"/>
    <x v="470"/>
    <s v="CENTRAL ARIZONA"/>
    <n v="2600000"/>
    <s v="Truck"/>
    <m/>
    <m/>
    <n v="2025"/>
    <s v="N/A"/>
    <s v="D (domestic)"/>
    <s v="added for 06/23/2025 on 06/25/2025"/>
  </r>
  <r>
    <s v="Watermelons"/>
    <x v="14"/>
    <s v="No"/>
    <s v="24 inch bins"/>
    <s v="RED FLESH SEEDLESS TYPE"/>
    <x v="470"/>
    <s v="NORTH CAROLINA"/>
    <n v="604800"/>
    <s v="Truck"/>
    <n v="1512"/>
    <m/>
    <n v="2025"/>
    <s v="N/A"/>
    <s v="D (domestic)"/>
    <s v="added for 06/23/2025 on 07/01/2025"/>
  </r>
  <r>
    <s v="Watermelons"/>
    <x v="14"/>
    <s v="No"/>
    <s v="24 inch bins"/>
    <s v="RED FLESH SEEDED TYPE"/>
    <x v="470"/>
    <s v="NORTH CAROLINA"/>
    <n v="67200"/>
    <s v="Truck"/>
    <n v="168"/>
    <m/>
    <n v="2025"/>
    <s v="N/A"/>
    <s v="D (domestic)"/>
    <s v="added for 06/23/2025 on 07/01/2025"/>
  </r>
  <r>
    <s v="Watermelons"/>
    <x v="1"/>
    <s v="No"/>
    <s v="N/A"/>
    <s v="N/A"/>
    <x v="471"/>
    <s v="MEXICO CROSSINGS THROUGH NOGALES ARIZONA"/>
    <n v="865997"/>
    <s v="Truck"/>
    <m/>
    <m/>
    <n v="2024"/>
    <s v="N/A"/>
    <s v="I (import)"/>
    <m/>
  </r>
  <r>
    <s v="Watermelons"/>
    <x v="1"/>
    <s v="No"/>
    <s v="N/A"/>
    <s v="RED FLESH SEEDLESS MINIATURE"/>
    <x v="471"/>
    <s v="MEXICO CROSSINGS THROUGH NOGALES ARIZONA"/>
    <n v="235902"/>
    <s v="Truck"/>
    <m/>
    <m/>
    <n v="2024"/>
    <s v="N/A"/>
    <s v="I (import)"/>
    <m/>
  </r>
  <r>
    <s v="Watermelons"/>
    <x v="1"/>
    <s v="Yes"/>
    <s v="N/A"/>
    <s v="SEEDLESS"/>
    <x v="471"/>
    <s v="MEXICO CROSSINGS THROUGH NOGALES ARIZONA"/>
    <n v="48642"/>
    <s v="Truck"/>
    <m/>
    <m/>
    <n v="2024"/>
    <s v="N/A"/>
    <s v="I (import)"/>
    <m/>
  </r>
  <r>
    <s v="Watermelons"/>
    <x v="1"/>
    <s v="No"/>
    <s v="N/A"/>
    <s v="SEEDLESS"/>
    <x v="471"/>
    <s v="MEXICO CROSSINGS THROUGH NOGALES ARIZONA"/>
    <n v="4326533"/>
    <s v="Truck"/>
    <m/>
    <m/>
    <n v="2024"/>
    <s v="N/A"/>
    <s v="I (import)"/>
    <m/>
  </r>
  <r>
    <s v="Watermelons"/>
    <x v="1"/>
    <s v="No"/>
    <s v="N/A"/>
    <s v="RED FLESH SEEDLESS MINIATURE"/>
    <x v="471"/>
    <s v="MEXICO CROSSINGS THROUGH SAN LUIS ARIZONA"/>
    <n v="471900"/>
    <s v="Truck"/>
    <m/>
    <m/>
    <n v="2024"/>
    <s v="N/A"/>
    <s v="I (import)"/>
    <m/>
  </r>
  <r>
    <s v="Watermelons"/>
    <x v="1"/>
    <s v="No"/>
    <s v="N/A"/>
    <s v="SEEDLESS"/>
    <x v="471"/>
    <s v="MEXICO CROSSINGS THROUGH SAN LUIS ARIZONA"/>
    <n v="833580"/>
    <s v="Truck"/>
    <m/>
    <m/>
    <n v="2024"/>
    <s v="N/A"/>
    <s v="I (import)"/>
    <m/>
  </r>
  <r>
    <s v="Watermelons"/>
    <x v="1"/>
    <s v="No"/>
    <s v="N/A"/>
    <s v="N/A"/>
    <x v="471"/>
    <s v="MEXICO CROSSINGS THROUGH CALEXICO CALIFORNIA"/>
    <n v="238792"/>
    <s v="Truck"/>
    <m/>
    <m/>
    <n v="2024"/>
    <s v="N/A"/>
    <s v="I (import)"/>
    <m/>
  </r>
  <r>
    <s v="Watermelons"/>
    <x v="1"/>
    <s v="No"/>
    <s v="N/A"/>
    <s v="RED FLESH SEEDLESS MINIATURE"/>
    <x v="471"/>
    <s v="MEXICO CROSSINGS THROUGH CALEXICO CALIFORNIA"/>
    <n v="224928"/>
    <s v="Truck"/>
    <m/>
    <m/>
    <n v="2024"/>
    <s v="N/A"/>
    <s v="I (import)"/>
    <m/>
  </r>
  <r>
    <s v="Watermelons"/>
    <x v="1"/>
    <s v="No"/>
    <s v="N/A"/>
    <s v="SEEDLESS"/>
    <x v="471"/>
    <s v="MEXICO CROSSINGS THROUGH CALEXICO CALIFORNIA"/>
    <n v="298760"/>
    <s v="Truck"/>
    <m/>
    <m/>
    <n v="2024"/>
    <s v="N/A"/>
    <s v="I (import)"/>
    <m/>
  </r>
  <r>
    <s v="Watermelons"/>
    <x v="1"/>
    <s v="No"/>
    <s v="N/A"/>
    <s v="N/A"/>
    <x v="471"/>
    <s v="MEXICO CROSSINGS THROUGH EAGLE PASS TEXAS"/>
    <n v="41378"/>
    <s v="Truck"/>
    <m/>
    <m/>
    <n v="2024"/>
    <s v="N/A"/>
    <s v="I (import)"/>
    <m/>
  </r>
  <r>
    <s v="Watermelons"/>
    <x v="10"/>
    <s v="No"/>
    <s v="cartons"/>
    <s v="RED FLESH SEEDLESS MINIATURE"/>
    <x v="471"/>
    <s v="WESTERN ARIZONA"/>
    <n v="394910"/>
    <s v="Truck"/>
    <n v="4646"/>
    <m/>
    <n v="2025"/>
    <s v="N/A"/>
    <s v="D (domestic)"/>
    <m/>
  </r>
  <r>
    <s v="Watermelons"/>
    <x v="10"/>
    <s v="No"/>
    <s v="24 inch bins"/>
    <s v="RED FLESH SEEDLESS TYPE"/>
    <x v="471"/>
    <s v="WESTERN ARIZONA"/>
    <n v="896400"/>
    <s v="Truck"/>
    <n v="2241"/>
    <m/>
    <n v="2025"/>
    <s v="N/A"/>
    <s v="D (domestic)"/>
    <m/>
  </r>
  <r>
    <s v="Watermelons"/>
    <x v="10"/>
    <s v="No"/>
    <s v="cartons"/>
    <s v="RED FLESH SEEDLESS MINIATURE"/>
    <x v="471"/>
    <s v="CENTRAL ARIZONA"/>
    <n v="1360000"/>
    <s v="Truck"/>
    <n v="16000"/>
    <m/>
    <n v="2025"/>
    <s v="N/A"/>
    <s v="D (domestic)"/>
    <m/>
  </r>
  <r>
    <s v="Watermelons"/>
    <x v="10"/>
    <s v="No"/>
    <s v="24 inch bins"/>
    <s v="RED FLESH SEEDLESS TYPE"/>
    <x v="471"/>
    <s v="CENTRAL ARIZONA"/>
    <n v="4400000"/>
    <s v="Truck"/>
    <m/>
    <m/>
    <n v="2025"/>
    <s v="N/A"/>
    <s v="D (domestic)"/>
    <m/>
  </r>
  <r>
    <s v="Watermelons"/>
    <x v="13"/>
    <s v="No"/>
    <s v="cartons"/>
    <s v="RED FLESH SEEDLESS MINIATURE"/>
    <x v="471"/>
    <s v="IMPERIAL VALLEY CALIFORNIA"/>
    <n v="1275000"/>
    <s v="Truck"/>
    <n v="15000"/>
    <m/>
    <n v="2025"/>
    <s v="N/A"/>
    <s v="D (domestic)"/>
    <m/>
  </r>
  <r>
    <s v="Watermelons"/>
    <x v="13"/>
    <s v="No"/>
    <s v="24 inch bins"/>
    <s v="RED FLESH SEEDLESS TYPE"/>
    <x v="471"/>
    <s v="IMPERIAL VALLEY CALIFORNIA"/>
    <n v="2200000"/>
    <s v="Truck"/>
    <m/>
    <m/>
    <n v="2025"/>
    <s v="N/A"/>
    <s v="D (domestic)"/>
    <m/>
  </r>
  <r>
    <s v="Watermelons"/>
    <x v="12"/>
    <s v="No"/>
    <s v="24 inch bins"/>
    <s v="RED FLESH SEEDLESS TYPE"/>
    <x v="471"/>
    <s v="GEORGIA"/>
    <n v="17337600"/>
    <s v="Truck"/>
    <n v="43344"/>
    <m/>
    <n v="2025"/>
    <s v="N/A"/>
    <s v="D (domestic)"/>
    <m/>
  </r>
  <r>
    <s v="Watermelons"/>
    <x v="14"/>
    <s v="No"/>
    <s v="24 inch bins"/>
    <s v="RED FLESH SEEDLESS TYPE"/>
    <x v="471"/>
    <s v="NORTH CAROLINA"/>
    <m/>
    <s v="Truck"/>
    <n v="232"/>
    <m/>
    <n v="2025"/>
    <s v="N/A"/>
    <s v="D (domestic)"/>
    <m/>
  </r>
  <r>
    <s v="Watermelons"/>
    <x v="11"/>
    <s v="No"/>
    <s v="24 inch bins"/>
    <s v="RED FLESH SEEDED TYPE"/>
    <x v="471"/>
    <s v="SOUTH CAROLINA"/>
    <m/>
    <s v="Truck"/>
    <n v="448"/>
    <m/>
    <n v="2025"/>
    <s v="N/A"/>
    <s v="D (domestic)"/>
    <m/>
  </r>
  <r>
    <s v="Watermelons"/>
    <x v="11"/>
    <s v="No"/>
    <s v="24 inch bins"/>
    <s v="RED FLESH SEEDLESS TYPE"/>
    <x v="471"/>
    <s v="SOUTH CAROLINA"/>
    <n v="1232000"/>
    <s v="Truck"/>
    <n v="3080"/>
    <m/>
    <n v="2025"/>
    <s v="N/A"/>
    <s v="D (domestic)"/>
    <m/>
  </r>
  <r>
    <s v="Watermelons"/>
    <x v="8"/>
    <s v="No"/>
    <s v="24 inch bins"/>
    <s v="RED FLESH SEEDED TYPE"/>
    <x v="471"/>
    <s v="FLORIDA"/>
    <n v="134400"/>
    <s v="Truck"/>
    <n v="336"/>
    <m/>
    <n v="2025"/>
    <s v="N/A"/>
    <s v="D (domestic)"/>
    <m/>
  </r>
  <r>
    <s v="Watermelons"/>
    <x v="8"/>
    <s v="No"/>
    <s v="24 inch bins"/>
    <s v="RED FLESH SEEDLESS TYPE"/>
    <x v="471"/>
    <s v="FLORIDA"/>
    <n v="1904000"/>
    <s v="Truck"/>
    <n v="4760"/>
    <m/>
    <n v="2025"/>
    <s v="N/A"/>
    <s v="D (domestic)"/>
    <m/>
  </r>
  <r>
    <s v="Watermelons"/>
    <x v="12"/>
    <s v="No"/>
    <s v="24 inch bins"/>
    <s v="RED FLESH SEEDED TYPE"/>
    <x v="471"/>
    <s v="GEORGIA"/>
    <n v="1478400"/>
    <s v="Truck"/>
    <n v="3696"/>
    <m/>
    <n v="2025"/>
    <s v="N/A"/>
    <s v="D (domestic)"/>
    <m/>
  </r>
  <r>
    <s v="Watermelons"/>
    <x v="12"/>
    <s v="No"/>
    <s v="cartons"/>
    <s v="RED FLESH SEEDLESS MINIATURE"/>
    <x v="471"/>
    <s v="GEORGIA"/>
    <n v="122825"/>
    <s v="Truck"/>
    <n v="1445"/>
    <m/>
    <n v="2025"/>
    <s v="N/A"/>
    <s v="D (domestic)"/>
    <m/>
  </r>
  <r>
    <s v="Watermelons"/>
    <x v="9"/>
    <s v="No"/>
    <s v="24 inch bins"/>
    <s v="RED FLESH SEEDED TYPE"/>
    <x v="471"/>
    <s v="LOWER RIO GRANDE VALLEY TEXAS"/>
    <n v="600000"/>
    <s v="Truck"/>
    <m/>
    <m/>
    <n v="2025"/>
    <s v="N/A"/>
    <s v="D (domestic)"/>
    <m/>
  </r>
  <r>
    <s v="Watermelons"/>
    <x v="9"/>
    <s v="No"/>
    <s v="24 inch bins"/>
    <s v="RED FLESH SEEDLESS TYPE"/>
    <x v="471"/>
    <s v="LOWER RIO GRANDE VALLEY TEXAS"/>
    <n v="6600000"/>
    <s v="Truck"/>
    <m/>
    <m/>
    <n v="2025"/>
    <s v="N/A"/>
    <s v="D (domestic)"/>
    <m/>
  </r>
  <r>
    <s v="Watermelons"/>
    <x v="11"/>
    <s v="No"/>
    <s v="24 inch bins"/>
    <s v="RED FLESH SEEDLESS TYPE"/>
    <x v="471"/>
    <s v="SOUTH CAROLINA"/>
    <n v="112000"/>
    <s v="Truck"/>
    <n v="280"/>
    <m/>
    <n v="2025"/>
    <s v="N/A"/>
    <s v="D (domestic)"/>
    <s v="added for 06/24/2025 on 06/26/2025"/>
  </r>
  <r>
    <s v="Watermelons"/>
    <x v="10"/>
    <s v="No"/>
    <s v="24 inch bins"/>
    <s v="RED FLESH SEEDLESS TYPE"/>
    <x v="471"/>
    <s v="WESTERN ARIZONA"/>
    <n v="112400"/>
    <s v="Truck"/>
    <n v="281"/>
    <m/>
    <n v="2025"/>
    <s v="N/A"/>
    <s v="D (domestic)"/>
    <s v="added for 06/24/2025 on 06/26/2025"/>
  </r>
  <r>
    <s v="Watermelons"/>
    <x v="14"/>
    <s v="No"/>
    <s v="24 inch bins"/>
    <s v="RED FLESH SEEDLESS TYPE"/>
    <x v="471"/>
    <s v="NORTH CAROLINA"/>
    <n v="604800"/>
    <s v="Truck"/>
    <n v="1512"/>
    <m/>
    <n v="2025"/>
    <s v="N/A"/>
    <s v="D (domestic)"/>
    <s v="added for 06/24/2025 on 07/01/2025"/>
  </r>
  <r>
    <s v="Watermelons"/>
    <x v="14"/>
    <s v="No"/>
    <s v="24 inch bins"/>
    <s v="RED FLESH SEEDED TYPE"/>
    <x v="471"/>
    <s v="NORTH CAROLINA"/>
    <n v="67200"/>
    <s v="Truck"/>
    <n v="168"/>
    <m/>
    <n v="2025"/>
    <s v="N/A"/>
    <s v="D (domestic)"/>
    <s v="added for 06/24/2025 on 07/01/2025"/>
  </r>
  <r>
    <s v="Watermelons"/>
    <x v="1"/>
    <s v="No"/>
    <s v="N/A"/>
    <s v="N/A"/>
    <x v="472"/>
    <s v="MEXICO CROSSINGS THROUGH NOGALES ARIZONA"/>
    <n v="830768"/>
    <s v="Truck"/>
    <m/>
    <m/>
    <n v="2024"/>
    <s v="N/A"/>
    <s v="I (import)"/>
    <m/>
  </r>
  <r>
    <s v="Watermelons"/>
    <x v="1"/>
    <s v="No"/>
    <s v="N/A"/>
    <s v="RED FLESH SEEDLESS MINIATURE"/>
    <x v="472"/>
    <s v="MEXICO CROSSINGS THROUGH NOGALES ARIZONA"/>
    <n v="183966"/>
    <s v="Truck"/>
    <m/>
    <m/>
    <n v="2024"/>
    <s v="N/A"/>
    <s v="I (import)"/>
    <m/>
  </r>
  <r>
    <s v="Watermelons"/>
    <x v="1"/>
    <s v="Yes"/>
    <s v="N/A"/>
    <s v="SEEDLESS"/>
    <x v="472"/>
    <s v="MEXICO CROSSINGS THROUGH NOGALES ARIZONA"/>
    <n v="10560"/>
    <s v="Truck"/>
    <m/>
    <m/>
    <n v="2024"/>
    <s v="N/A"/>
    <s v="I (import)"/>
    <m/>
  </r>
  <r>
    <s v="Watermelons"/>
    <x v="1"/>
    <s v="No"/>
    <s v="N/A"/>
    <s v="SEEDLESS"/>
    <x v="472"/>
    <s v="MEXICO CROSSINGS THROUGH NOGALES ARIZONA"/>
    <n v="2459490"/>
    <s v="Truck"/>
    <m/>
    <m/>
    <n v="2024"/>
    <s v="N/A"/>
    <s v="I (import)"/>
    <m/>
  </r>
  <r>
    <s v="Watermelons"/>
    <x v="1"/>
    <s v="No"/>
    <s v="N/A"/>
    <s v="SEEDLESS"/>
    <x v="472"/>
    <s v="MEXICO CROSSINGS THROUGH OTAY MESA CALIFORNIA"/>
    <n v="80538"/>
    <s v="Truck"/>
    <m/>
    <m/>
    <n v="2024"/>
    <s v="N/A"/>
    <s v="I (import)"/>
    <m/>
  </r>
  <r>
    <s v="Watermelons"/>
    <x v="1"/>
    <s v="No"/>
    <s v="N/A"/>
    <s v="RED FLESH SEEDLESS MINIATURE"/>
    <x v="472"/>
    <s v="MEXICO CROSSINGS THROUGH SAN LUIS ARIZONA"/>
    <n v="564300"/>
    <s v="Truck"/>
    <m/>
    <m/>
    <n v="2024"/>
    <s v="N/A"/>
    <s v="I (import)"/>
    <m/>
  </r>
  <r>
    <s v="Watermelons"/>
    <x v="1"/>
    <s v="No"/>
    <s v="N/A"/>
    <s v="SEEDLESS"/>
    <x v="472"/>
    <s v="MEXICO CROSSINGS THROUGH SAN LUIS ARIZONA"/>
    <n v="718846"/>
    <s v="Truck"/>
    <m/>
    <m/>
    <n v="2024"/>
    <s v="N/A"/>
    <s v="I (import)"/>
    <m/>
  </r>
  <r>
    <s v="Watermelons"/>
    <x v="1"/>
    <s v="No"/>
    <s v="N/A"/>
    <s v="N/A"/>
    <x v="472"/>
    <s v="MEXICO CROSSINGS THROUGH CALEXICO CALIFORNIA"/>
    <n v="360527"/>
    <s v="Truck"/>
    <m/>
    <m/>
    <n v="2024"/>
    <s v="N/A"/>
    <s v="I (import)"/>
    <m/>
  </r>
  <r>
    <s v="Watermelons"/>
    <x v="1"/>
    <s v="No"/>
    <s v="N/A"/>
    <s v="RED FLESH SEEDLESS MINIATURE"/>
    <x v="472"/>
    <s v="MEXICO CROSSINGS THROUGH CALEXICO CALIFORNIA"/>
    <n v="379984"/>
    <s v="Truck"/>
    <m/>
    <m/>
    <n v="2024"/>
    <s v="N/A"/>
    <s v="I (import)"/>
    <m/>
  </r>
  <r>
    <s v="Watermelons"/>
    <x v="1"/>
    <s v="No"/>
    <s v="N/A"/>
    <s v="SEEDLESS"/>
    <x v="472"/>
    <s v="MEXICO CROSSINGS THROUGH CALEXICO CALIFORNIA"/>
    <n v="505890"/>
    <s v="Truck"/>
    <m/>
    <m/>
    <n v="2024"/>
    <s v="N/A"/>
    <s v="I (import)"/>
    <m/>
  </r>
  <r>
    <s v="Watermelons"/>
    <x v="1"/>
    <s v="No"/>
    <s v="N/A"/>
    <s v="N/A"/>
    <x v="472"/>
    <s v="MEXICO CROSSINGS THROUGH EAGLE PASS TEXAS"/>
    <n v="334858"/>
    <s v="Truck"/>
    <m/>
    <m/>
    <n v="2024"/>
    <s v="N/A"/>
    <s v="I (import)"/>
    <m/>
  </r>
  <r>
    <s v="Watermelons"/>
    <x v="0"/>
    <s v="No"/>
    <s v="N/A"/>
    <s v="N/A"/>
    <x v="472"/>
    <s v="IMPORTS THROUGH SAN JUAN PUERTO RICO"/>
    <n v="10109"/>
    <s v="Boat"/>
    <m/>
    <m/>
    <n v="2024"/>
    <s v="N/A"/>
    <s v="I (import)"/>
    <m/>
  </r>
  <r>
    <s v="Watermelons"/>
    <x v="12"/>
    <s v="No"/>
    <s v="24 inch bins"/>
    <s v="RED FLESH SEEDLESS TYPE"/>
    <x v="472"/>
    <s v="GEORGIA"/>
    <n v="19376000"/>
    <s v="Truck"/>
    <n v="48440"/>
    <m/>
    <n v="2025"/>
    <s v="N/A"/>
    <s v="D (domestic)"/>
    <m/>
  </r>
  <r>
    <s v="Watermelons"/>
    <x v="14"/>
    <s v="No"/>
    <s v="cartons"/>
    <s v="RED FLESH SEEDLESS MINIATURE"/>
    <x v="472"/>
    <s v="NORTH CAROLINA"/>
    <m/>
    <s v="Truck"/>
    <n v="84"/>
    <m/>
    <n v="2025"/>
    <s v="N/A"/>
    <s v="D (domestic)"/>
    <m/>
  </r>
  <r>
    <s v="Watermelons"/>
    <x v="14"/>
    <s v="No"/>
    <s v="24 inch bins"/>
    <s v="RED FLESH SEEDLESS TYPE"/>
    <x v="472"/>
    <s v="NORTH CAROLINA"/>
    <m/>
    <s v="Truck"/>
    <n v="336"/>
    <m/>
    <n v="2025"/>
    <s v="N/A"/>
    <s v="D (domestic)"/>
    <m/>
  </r>
  <r>
    <s v="Watermelons"/>
    <x v="11"/>
    <s v="No"/>
    <s v="24 inch bins"/>
    <s v="RED FLESH SEEDED TYPE"/>
    <x v="472"/>
    <s v="SOUTH CAROLINA"/>
    <m/>
    <s v="Truck"/>
    <n v="560"/>
    <m/>
    <n v="2025"/>
    <s v="N/A"/>
    <s v="D (domestic)"/>
    <m/>
  </r>
  <r>
    <s v="Watermelons"/>
    <x v="11"/>
    <s v="No"/>
    <s v="24 inch bins"/>
    <s v="RED FLESH SEEDLESS TYPE"/>
    <x v="472"/>
    <s v="SOUTH CAROLINA"/>
    <n v="1747200"/>
    <s v="Truck"/>
    <n v="4368"/>
    <m/>
    <n v="2025"/>
    <s v="N/A"/>
    <s v="D (domestic)"/>
    <m/>
  </r>
  <r>
    <s v="Watermelons"/>
    <x v="8"/>
    <s v="No"/>
    <s v="24 inch bins"/>
    <s v="RED FLESH SEEDED TYPE"/>
    <x v="472"/>
    <s v="FLORIDA"/>
    <n v="134400"/>
    <s v="Truck"/>
    <n v="336"/>
    <m/>
    <n v="2025"/>
    <s v="N/A"/>
    <s v="D (domestic)"/>
    <m/>
  </r>
  <r>
    <s v="Watermelons"/>
    <x v="8"/>
    <s v="No"/>
    <s v="24 inch bins"/>
    <s v="RED FLESH SEEDLESS TYPE"/>
    <x v="472"/>
    <s v="FLORIDA"/>
    <n v="1814400"/>
    <s v="Truck"/>
    <n v="4536"/>
    <m/>
    <n v="2025"/>
    <s v="N/A"/>
    <s v="D (domestic)"/>
    <m/>
  </r>
  <r>
    <s v="Watermelons"/>
    <x v="12"/>
    <s v="No"/>
    <s v="24 inch bins"/>
    <s v="RED FLESH SEEDED TYPE"/>
    <x v="472"/>
    <s v="GEORGIA"/>
    <n v="1545600"/>
    <s v="Truck"/>
    <n v="3864"/>
    <m/>
    <n v="2025"/>
    <s v="N/A"/>
    <s v="D (domestic)"/>
    <m/>
  </r>
  <r>
    <s v="Watermelons"/>
    <x v="12"/>
    <s v="No"/>
    <s v="cartons"/>
    <s v="RED FLESH SEEDLESS MINIATURE"/>
    <x v="472"/>
    <s v="GEORGIA"/>
    <n v="101150"/>
    <s v="Truck"/>
    <n v="1190"/>
    <m/>
    <n v="2025"/>
    <s v="N/A"/>
    <s v="D (domestic)"/>
    <m/>
  </r>
  <r>
    <s v="Watermelons"/>
    <x v="13"/>
    <s v="No"/>
    <s v="24 inch bins"/>
    <s v="RED FLESH SEEDLESS TYPE"/>
    <x v="472"/>
    <s v="IMPERIAL VALLEY CALIFORNIA"/>
    <n v="2000000"/>
    <s v="Truck"/>
    <m/>
    <m/>
    <n v="2025"/>
    <s v="N/A"/>
    <s v="D (domestic)"/>
    <m/>
  </r>
  <r>
    <s v="Watermelons"/>
    <x v="13"/>
    <s v="No"/>
    <s v="cartons"/>
    <s v="RED FLESH SEEDLESS MINIATURE"/>
    <x v="472"/>
    <s v="IMPERIAL VALLEY CALIFORNIA"/>
    <n v="1530000"/>
    <s v="Truck"/>
    <n v="18000"/>
    <m/>
    <n v="2025"/>
    <s v="N/A"/>
    <s v="D (domestic)"/>
    <m/>
  </r>
  <r>
    <s v="Watermelons"/>
    <x v="10"/>
    <s v="No"/>
    <s v="cartons"/>
    <s v="RED FLESH SEEDLESS MINIATURE"/>
    <x v="472"/>
    <s v="CENTRAL ARIZONA"/>
    <n v="1275000"/>
    <s v="Truck"/>
    <n v="15000"/>
    <m/>
    <n v="2025"/>
    <s v="N/A"/>
    <s v="D (domestic)"/>
    <m/>
  </r>
  <r>
    <s v="Watermelons"/>
    <x v="10"/>
    <s v="No"/>
    <s v="24 inch bins"/>
    <s v="RED FLESH SEEDLESS TYPE"/>
    <x v="472"/>
    <s v="CENTRAL ARIZONA"/>
    <n v="3000000"/>
    <s v="Truck"/>
    <m/>
    <m/>
    <n v="2025"/>
    <s v="N/A"/>
    <s v="D (domestic)"/>
    <m/>
  </r>
  <r>
    <s v="Watermelons"/>
    <x v="10"/>
    <s v="No"/>
    <s v="cartons"/>
    <s v="RED FLESH SEEDLESS MINIATURE"/>
    <x v="472"/>
    <s v="WESTERN ARIZONA"/>
    <n v="1091315"/>
    <s v="Truck"/>
    <n v="12839"/>
    <m/>
    <n v="2025"/>
    <s v="N/A"/>
    <s v="D (domestic)"/>
    <m/>
  </r>
  <r>
    <s v="Watermelons"/>
    <x v="10"/>
    <s v="No"/>
    <s v="24 inch bins"/>
    <s v="RED FLESH SEEDLESS TYPE"/>
    <x v="472"/>
    <s v="WESTERN ARIZONA"/>
    <n v="779600"/>
    <s v="Truck"/>
    <n v="1949"/>
    <m/>
    <n v="2025"/>
    <s v="N/A"/>
    <s v="D (domestic)"/>
    <m/>
  </r>
  <r>
    <s v="Watermelons"/>
    <x v="9"/>
    <s v="No"/>
    <s v="24 inch bins"/>
    <s v="RED FLESH SEEDED TYPE"/>
    <x v="472"/>
    <s v="LOWER RIO GRANDE VALLEY TEXAS"/>
    <n v="192000"/>
    <s v="Truck"/>
    <m/>
    <m/>
    <n v="2025"/>
    <s v="N/A"/>
    <s v="D (domestic)"/>
    <m/>
  </r>
  <r>
    <s v="Watermelons"/>
    <x v="9"/>
    <s v="No"/>
    <s v="N/A"/>
    <s v="RED FLESH SEEDLESS TYPE"/>
    <x v="472"/>
    <s v="LOWER RIO GRANDE VALLEY TEXAS"/>
    <n v="400000"/>
    <s v="Truck"/>
    <m/>
    <m/>
    <n v="2025"/>
    <s v="N/A"/>
    <s v="D (domestic)"/>
    <m/>
  </r>
  <r>
    <s v="Watermelons"/>
    <x v="9"/>
    <s v="No"/>
    <s v="24 inch bins"/>
    <s v="RED FLESH SEEDLESS TYPE"/>
    <x v="472"/>
    <s v="LOWER RIO GRANDE VALLEY TEXAS"/>
    <n v="5360000"/>
    <s v="Truck"/>
    <m/>
    <m/>
    <n v="2025"/>
    <s v="N/A"/>
    <s v="D (domestic)"/>
    <m/>
  </r>
  <r>
    <s v="Watermelons"/>
    <x v="14"/>
    <s v="No"/>
    <s v="24 inch bins"/>
    <s v="RED FLESH SEEDLESS TYPE"/>
    <x v="472"/>
    <s v="NORTH CAROLINA"/>
    <n v="604800"/>
    <s v="Truck"/>
    <n v="1512"/>
    <m/>
    <n v="2025"/>
    <s v="N/A"/>
    <s v="D (domestic)"/>
    <s v="added for 06/25/2025 on 07/01/2025"/>
  </r>
  <r>
    <s v="Watermelons"/>
    <x v="14"/>
    <s v="No"/>
    <s v="24 inch bins"/>
    <s v="RED FLESH SEEDED TYPE"/>
    <x v="472"/>
    <s v="NORTH CAROLINA"/>
    <n v="67200"/>
    <s v="Truck"/>
    <n v="168"/>
    <m/>
    <n v="2025"/>
    <s v="N/A"/>
    <s v="D (domestic)"/>
    <s v="added for 06/25/2025 on 07/01/2025"/>
  </r>
  <r>
    <s v="Watermelons"/>
    <x v="14"/>
    <s v="No"/>
    <s v="24 inch bins"/>
    <s v="RED FLESH SEEDED TYPE"/>
    <x v="472"/>
    <s v="NORTH CAROLINA"/>
    <n v="44800"/>
    <s v="Truck"/>
    <n v="112"/>
    <m/>
    <n v="2025"/>
    <s v="N/A"/>
    <s v="D (domestic)"/>
    <s v="added for 06/25/2025 on 07/29/2025"/>
  </r>
  <r>
    <s v="Watermelons"/>
    <x v="14"/>
    <s v="No"/>
    <s v="24 inch bins"/>
    <s v="RED FLESH SEEDLESS TYPE"/>
    <x v="472"/>
    <s v="NORTH CAROLINA"/>
    <n v="380800"/>
    <s v="Truck"/>
    <n v="952"/>
    <m/>
    <n v="2025"/>
    <s v="N/A"/>
    <s v="D (domestic)"/>
    <s v="added for 06/25/2025 on 07/29/2025"/>
  </r>
  <r>
    <s v="Watermelons"/>
    <x v="1"/>
    <s v="No"/>
    <s v="N/A"/>
    <s v="N/A"/>
    <x v="473"/>
    <s v="MEXICO CROSSINGS THROUGH NOGALES ARIZONA"/>
    <n v="1306932"/>
    <s v="Truck"/>
    <m/>
    <m/>
    <n v="2024"/>
    <s v="N/A"/>
    <s v="I (import)"/>
    <m/>
  </r>
  <r>
    <s v="Watermelons"/>
    <x v="1"/>
    <s v="Yes"/>
    <s v="N/A"/>
    <s v="SEEDLESS"/>
    <x v="473"/>
    <s v="MEXICO CROSSINGS THROUGH NOGALES ARIZONA"/>
    <n v="12672"/>
    <s v="Truck"/>
    <m/>
    <m/>
    <n v="2024"/>
    <s v="N/A"/>
    <s v="I (import)"/>
    <m/>
  </r>
  <r>
    <s v="Watermelons"/>
    <x v="1"/>
    <s v="No"/>
    <s v="N/A"/>
    <s v="SEEDLESS"/>
    <x v="473"/>
    <s v="MEXICO CROSSINGS THROUGH NOGALES ARIZONA"/>
    <n v="1189564"/>
    <s v="Truck"/>
    <m/>
    <m/>
    <n v="2024"/>
    <s v="N/A"/>
    <s v="I (import)"/>
    <m/>
  </r>
  <r>
    <s v="Watermelons"/>
    <x v="1"/>
    <s v="No"/>
    <s v="N/A"/>
    <s v="N/A"/>
    <x v="473"/>
    <s v="MEXICO CROSSINGS THROUGH OTAY MESA CALIFORNIA"/>
    <n v="115478"/>
    <s v="Truck"/>
    <m/>
    <m/>
    <n v="2024"/>
    <s v="N/A"/>
    <s v="I (import)"/>
    <m/>
  </r>
  <r>
    <s v="Watermelons"/>
    <x v="1"/>
    <s v="No"/>
    <s v="N/A"/>
    <s v="SEEDLESS"/>
    <x v="473"/>
    <s v="MEXICO CROSSINGS THROUGH OTAY MESA CALIFORNIA"/>
    <n v="76032"/>
    <s v="Truck"/>
    <m/>
    <m/>
    <n v="2024"/>
    <s v="N/A"/>
    <s v="I (import)"/>
    <m/>
  </r>
  <r>
    <s v="Watermelons"/>
    <x v="1"/>
    <s v="No"/>
    <s v="N/A"/>
    <s v="RED FLESH SEEDLESS MINIATURE"/>
    <x v="473"/>
    <s v="MEXICO CROSSINGS THROUGH SAN LUIS ARIZONA"/>
    <n v="519750"/>
    <s v="Truck"/>
    <m/>
    <m/>
    <n v="2024"/>
    <s v="N/A"/>
    <s v="I (import)"/>
    <m/>
  </r>
  <r>
    <s v="Watermelons"/>
    <x v="1"/>
    <s v="Yes"/>
    <s v="N/A"/>
    <s v="SEEDLESS"/>
    <x v="473"/>
    <s v="MEXICO CROSSINGS THROUGH SAN LUIS ARIZONA"/>
    <n v="79200"/>
    <s v="Truck"/>
    <m/>
    <m/>
    <n v="2024"/>
    <s v="N/A"/>
    <s v="I (import)"/>
    <m/>
  </r>
  <r>
    <s v="Watermelons"/>
    <x v="1"/>
    <s v="No"/>
    <s v="N/A"/>
    <s v="SEEDLESS"/>
    <x v="473"/>
    <s v="MEXICO CROSSINGS THROUGH SAN LUIS ARIZONA"/>
    <n v="749100"/>
    <s v="Truck"/>
    <m/>
    <m/>
    <n v="2024"/>
    <s v="N/A"/>
    <s v="I (import)"/>
    <m/>
  </r>
  <r>
    <s v="Watermelons"/>
    <x v="1"/>
    <s v="No"/>
    <s v="N/A"/>
    <s v="N/A"/>
    <x v="473"/>
    <s v="MEXICO CROSSINGS THROUGH CALEXICO CALIFORNIA"/>
    <n v="228099"/>
    <s v="Truck"/>
    <m/>
    <m/>
    <n v="2024"/>
    <s v="N/A"/>
    <s v="I (import)"/>
    <m/>
  </r>
  <r>
    <s v="Watermelons"/>
    <x v="1"/>
    <s v="No"/>
    <s v="N/A"/>
    <s v="RED FLESH SEEDLESS MINIATURE"/>
    <x v="473"/>
    <s v="MEXICO CROSSINGS THROUGH CALEXICO CALIFORNIA"/>
    <n v="628962"/>
    <s v="Truck"/>
    <m/>
    <m/>
    <n v="2024"/>
    <s v="N/A"/>
    <s v="I (import)"/>
    <m/>
  </r>
  <r>
    <s v="Watermelons"/>
    <x v="1"/>
    <s v="No"/>
    <s v="N/A"/>
    <s v="SEEDLESS"/>
    <x v="473"/>
    <s v="MEXICO CROSSINGS THROUGH CALEXICO CALIFORNIA"/>
    <n v="226380"/>
    <s v="Truck"/>
    <m/>
    <m/>
    <n v="2024"/>
    <s v="N/A"/>
    <s v="I (import)"/>
    <m/>
  </r>
  <r>
    <s v="Watermelons"/>
    <x v="1"/>
    <s v="No"/>
    <s v="N/A"/>
    <s v="N/A"/>
    <x v="473"/>
    <s v="MEXICO CROSSINGS THROUGH EAGLE PASS TEXAS"/>
    <n v="450670"/>
    <s v="Truck"/>
    <m/>
    <m/>
    <n v="2024"/>
    <s v="N/A"/>
    <s v="I (import)"/>
    <m/>
  </r>
  <r>
    <s v="Watermelons"/>
    <x v="12"/>
    <s v="No"/>
    <s v="24 inch bins"/>
    <s v="RED FLESH SEEDLESS TYPE"/>
    <x v="473"/>
    <s v="GEORGIA"/>
    <n v="19398400"/>
    <s v="Truck"/>
    <n v="48496"/>
    <m/>
    <n v="2025"/>
    <s v="N/A"/>
    <s v="D (domestic)"/>
    <m/>
  </r>
  <r>
    <s v="Watermelons"/>
    <x v="11"/>
    <s v="No"/>
    <s v="24 inch bins"/>
    <s v="RED FLESH SEEDED TYPE"/>
    <x v="473"/>
    <s v="SOUTH CAROLINA"/>
    <n v="145600"/>
    <s v="Truck"/>
    <n v="364"/>
    <m/>
    <n v="2025"/>
    <s v="N/A"/>
    <s v="D (domestic)"/>
    <m/>
  </r>
  <r>
    <s v="Watermelons"/>
    <x v="11"/>
    <s v="No"/>
    <s v="24 inch bins"/>
    <s v="RED FLESH SEEDLESS TYPE"/>
    <x v="473"/>
    <s v="SOUTH CAROLINA"/>
    <n v="1444800"/>
    <s v="Truck"/>
    <n v="3612"/>
    <m/>
    <n v="2025"/>
    <s v="N/A"/>
    <s v="D (domestic)"/>
    <m/>
  </r>
  <r>
    <s v="Watermelons"/>
    <x v="8"/>
    <s v="No"/>
    <s v="24 inch bins"/>
    <s v="RED FLESH SEEDED TYPE"/>
    <x v="473"/>
    <s v="FLORIDA"/>
    <n v="112000"/>
    <s v="Truck"/>
    <n v="280"/>
    <m/>
    <n v="2025"/>
    <s v="N/A"/>
    <s v="D (domestic)"/>
    <m/>
  </r>
  <r>
    <s v="Watermelons"/>
    <x v="8"/>
    <s v="No"/>
    <s v="24 inch bins"/>
    <s v="RED FLESH SEEDLESS TYPE"/>
    <x v="473"/>
    <s v="FLORIDA"/>
    <n v="1635200"/>
    <s v="Truck"/>
    <n v="4088"/>
    <m/>
    <n v="2025"/>
    <s v="N/A"/>
    <s v="D (domestic)"/>
    <m/>
  </r>
  <r>
    <s v="Watermelons"/>
    <x v="12"/>
    <s v="No"/>
    <s v="24 inch bins"/>
    <s v="RED FLESH SEEDED TYPE"/>
    <x v="473"/>
    <s v="GEORGIA"/>
    <n v="1500800"/>
    <s v="Truck"/>
    <n v="3752"/>
    <m/>
    <n v="2025"/>
    <s v="N/A"/>
    <s v="D (domestic)"/>
    <m/>
  </r>
  <r>
    <s v="Watermelons"/>
    <x v="12"/>
    <s v="No"/>
    <s v="cartons"/>
    <s v="RED FLESH SEEDLESS MINIATURE"/>
    <x v="473"/>
    <s v="GEORGIA"/>
    <n v="86700"/>
    <s v="Truck"/>
    <n v="1020"/>
    <m/>
    <n v="2025"/>
    <s v="N/A"/>
    <s v="D (domestic)"/>
    <m/>
  </r>
  <r>
    <s v="Watermelons"/>
    <x v="9"/>
    <s v="No"/>
    <s v="24 inch bins"/>
    <s v="RED FLESH SEEDED TYPE"/>
    <x v="473"/>
    <s v="LOWER RIO GRANDE VALLEY TEXAS"/>
    <n v="440000"/>
    <s v="Truck"/>
    <m/>
    <m/>
    <n v="2025"/>
    <s v="N/A"/>
    <s v="D (domestic)"/>
    <m/>
  </r>
  <r>
    <s v="Watermelons"/>
    <x v="9"/>
    <s v="No"/>
    <s v="24 inch bins"/>
    <s v="RED FLESH SEEDLESS TYPE"/>
    <x v="473"/>
    <s v="LOWER RIO GRANDE VALLEY TEXAS"/>
    <n v="3520000"/>
    <s v="Truck"/>
    <m/>
    <m/>
    <n v="2025"/>
    <s v="N/A"/>
    <s v="D (domestic)"/>
    <m/>
  </r>
  <r>
    <s v="Watermelons"/>
    <x v="10"/>
    <s v="No"/>
    <s v="cartons"/>
    <s v="RED FLESH SEEDLESS MINIATURE"/>
    <x v="473"/>
    <s v="CENTRAL ARIZONA"/>
    <n v="1530000"/>
    <s v="Truck"/>
    <n v="18000"/>
    <m/>
    <n v="2025"/>
    <s v="N/A"/>
    <s v="D (domestic)"/>
    <m/>
  </r>
  <r>
    <s v="Watermelons"/>
    <x v="10"/>
    <s v="No"/>
    <s v="24 inch bins"/>
    <s v="RED FLESH SEEDLESS TYPE"/>
    <x v="473"/>
    <s v="CENTRAL ARIZONA"/>
    <n v="4200000"/>
    <s v="Truck"/>
    <m/>
    <m/>
    <n v="2025"/>
    <s v="N/A"/>
    <s v="D (domestic)"/>
    <m/>
  </r>
  <r>
    <s v="Watermelons"/>
    <x v="13"/>
    <s v="No"/>
    <s v="cartons"/>
    <s v="RED FLESH SEEDLESS MINIATURE"/>
    <x v="473"/>
    <s v="IMPERIAL VALLEY CALIFORNIA"/>
    <n v="1487500"/>
    <s v="Truck"/>
    <n v="17500"/>
    <m/>
    <n v="2025"/>
    <s v="N/A"/>
    <s v="D (domestic)"/>
    <m/>
  </r>
  <r>
    <s v="Watermelons"/>
    <x v="13"/>
    <s v="No"/>
    <s v="24 inch bins"/>
    <s v="RED FLESH SEEDLESS TYPE"/>
    <x v="473"/>
    <s v="IMPERIAL VALLEY CALIFORNIA"/>
    <n v="2400000"/>
    <s v="Truck"/>
    <m/>
    <m/>
    <n v="2025"/>
    <s v="N/A"/>
    <s v="D (domestic)"/>
    <m/>
  </r>
  <r>
    <s v="Watermelons"/>
    <x v="10"/>
    <s v="Yes"/>
    <s v="cartons"/>
    <s v="RED FLESH SEEDLESS MINIATURE"/>
    <x v="473"/>
    <s v="WESTERN ARIZONA"/>
    <n v="157250"/>
    <s v="Truck"/>
    <n v="1850"/>
    <m/>
    <n v="2025"/>
    <s v="N/A"/>
    <s v="D (domestic)"/>
    <s v="added for 06/26/2025 on 06/30/2025"/>
  </r>
  <r>
    <s v="Watermelons"/>
    <x v="10"/>
    <s v="No"/>
    <s v="cartons"/>
    <s v="RED FLESH SEEDLESS MINIATURE"/>
    <x v="473"/>
    <s v="WESTERN ARIZONA"/>
    <n v="1478575"/>
    <s v="Truck"/>
    <n v="17395"/>
    <m/>
    <n v="2025"/>
    <s v="N/A"/>
    <s v="D (domestic)"/>
    <s v="added for 06/26/2025 on 06/30/2025"/>
  </r>
  <r>
    <s v="Watermelons"/>
    <x v="10"/>
    <s v="Yes"/>
    <s v="24 inch bins"/>
    <s v="RED FLESH SEEDLESS TYPE"/>
    <x v="473"/>
    <s v="WESTERN ARIZONA"/>
    <n v="21600"/>
    <s v="Truck"/>
    <n v="54"/>
    <m/>
    <n v="2025"/>
    <s v="N/A"/>
    <s v="D (domestic)"/>
    <s v="added for 06/26/2025 on 06/30/2025"/>
  </r>
  <r>
    <s v="Watermelons"/>
    <x v="10"/>
    <s v="No"/>
    <s v="24 inch bins"/>
    <s v="RED FLESH SEEDLESS TYPE"/>
    <x v="473"/>
    <s v="WESTERN ARIZONA"/>
    <n v="796800"/>
    <s v="Truck"/>
    <n v="1992"/>
    <m/>
    <n v="2025"/>
    <s v="N/A"/>
    <s v="D (domestic)"/>
    <s v="added for 06/26/2025 on 06/30/2025"/>
  </r>
  <r>
    <s v="Watermelons"/>
    <x v="14"/>
    <s v="No"/>
    <s v="24 inch bins"/>
    <s v="RED FLESH SEEDED TYPE"/>
    <x v="473"/>
    <s v="NORTH CAROLINA"/>
    <n v="235200"/>
    <s v="Truck"/>
    <n v="588"/>
    <m/>
    <n v="2025"/>
    <s v="N/A"/>
    <s v="D (domestic)"/>
    <s v="added for 06/26/2025 on 06/30/2025"/>
  </r>
  <r>
    <s v="Watermelons"/>
    <x v="14"/>
    <s v="No"/>
    <s v="24 inch bins"/>
    <s v="RED FLESH SEEDLESS TYPE"/>
    <x v="473"/>
    <s v="NORTH CAROLINA"/>
    <n v="67200"/>
    <s v="Truck"/>
    <n v="168"/>
    <m/>
    <n v="2025"/>
    <s v="N/A"/>
    <s v="D (domestic)"/>
    <s v="added for 06/26/2025 on 06/30/2025"/>
  </r>
  <r>
    <s v="Watermelons"/>
    <x v="14"/>
    <s v="No"/>
    <s v="24 inch bins"/>
    <s v="RED FLESH SEEDED TYPE"/>
    <x v="473"/>
    <s v="NORTH CAROLINA"/>
    <n v="67200"/>
    <s v="Truck"/>
    <n v="168"/>
    <m/>
    <n v="2025"/>
    <s v="N/A"/>
    <s v="D (domestic)"/>
    <s v="added for 06/26/2025 on 07/01/2025"/>
  </r>
  <r>
    <s v="Watermelons"/>
    <x v="14"/>
    <s v="No"/>
    <s v="24 inch bins"/>
    <s v="RED FLESH SEEDLESS TYPE"/>
    <x v="473"/>
    <s v="NORTH CAROLINA"/>
    <n v="604800"/>
    <s v="Truck"/>
    <n v="1512"/>
    <m/>
    <n v="2025"/>
    <s v="N/A"/>
    <s v="D (domestic)"/>
    <s v="added for 06/26/2025 on 07/01/2025"/>
  </r>
  <r>
    <s v="Watermelons"/>
    <x v="14"/>
    <s v="No"/>
    <s v="24 inch bins"/>
    <s v="RED FLESH SEEDED TYPE"/>
    <x v="473"/>
    <s v="NORTH CAROLINA"/>
    <n v="22400"/>
    <s v="Truck"/>
    <n v="56"/>
    <m/>
    <n v="2025"/>
    <s v="N/A"/>
    <s v="D (domestic)"/>
    <s v="added for 06/26/2025 on 07/29/2025"/>
  </r>
  <r>
    <s v="Watermelons"/>
    <x v="14"/>
    <s v="No"/>
    <s v="24 inch bins"/>
    <s v="RED FLESH SEEDLESS TYPE"/>
    <x v="473"/>
    <s v="NORTH CAROLINA"/>
    <n v="470400"/>
    <s v="Truck"/>
    <n v="1176"/>
    <m/>
    <n v="2025"/>
    <s v="N/A"/>
    <s v="D (domestic)"/>
    <s v="added for 06/26/2025 on 07/29/2025"/>
  </r>
  <r>
    <s v="Watermelons"/>
    <x v="1"/>
    <s v="No"/>
    <s v="N/A"/>
    <s v="N/A"/>
    <x v="474"/>
    <s v="MEXICO CROSSINGS THROUGH NOGALES ARIZONA"/>
    <n v="630485"/>
    <s v="Truck"/>
    <m/>
    <m/>
    <n v="2024"/>
    <s v="N/A"/>
    <s v="I (import)"/>
    <m/>
  </r>
  <r>
    <s v="Watermelons"/>
    <x v="10"/>
    <s v="No"/>
    <s v="cartons"/>
    <s v="RED FLESH SEEDLESS TYPE"/>
    <x v="474"/>
    <s v="WESTERN ARIZONA"/>
    <n v="8160"/>
    <s v="Truck"/>
    <n v="96"/>
    <m/>
    <n v="2025"/>
    <s v="N/A"/>
    <s v="D (domestic)"/>
    <m/>
  </r>
  <r>
    <s v="Watermelons"/>
    <x v="1"/>
    <s v="No"/>
    <s v="N/A"/>
    <s v="SEEDLESS"/>
    <x v="474"/>
    <s v="MEXICO CROSSINGS THROUGH NOGALES ARIZONA"/>
    <n v="2341009"/>
    <s v="Truck"/>
    <m/>
    <m/>
    <n v="2024"/>
    <s v="N/A"/>
    <s v="I (import)"/>
    <m/>
  </r>
  <r>
    <s v="Watermelons"/>
    <x v="10"/>
    <s v="No"/>
    <s v="cartons"/>
    <s v="RED FLESH SEEDLESS MINIATURE"/>
    <x v="474"/>
    <s v="CENTRAL ARIZONA"/>
    <n v="1700000"/>
    <s v="Truck"/>
    <n v="20000"/>
    <m/>
    <n v="2025"/>
    <s v="N/A"/>
    <s v="D (domestic)"/>
    <m/>
  </r>
  <r>
    <s v="Watermelons"/>
    <x v="1"/>
    <s v="No"/>
    <s v="N/A"/>
    <s v="N/A"/>
    <x v="474"/>
    <s v="MEXICO CROSSINGS THROUGH OTAY MESA CALIFORNIA"/>
    <n v="114297"/>
    <s v="Truck"/>
    <m/>
    <m/>
    <n v="2024"/>
    <s v="N/A"/>
    <s v="I (import)"/>
    <m/>
  </r>
  <r>
    <s v="Watermelons"/>
    <x v="10"/>
    <s v="No"/>
    <s v="24 inch bins"/>
    <s v="RED FLESH SEEDLESS TYPE"/>
    <x v="474"/>
    <s v="CENTRAL ARIZONA"/>
    <n v="4000000"/>
    <s v="Truck"/>
    <m/>
    <m/>
    <n v="2025"/>
    <s v="N/A"/>
    <s v="D (domestic)"/>
    <m/>
  </r>
  <r>
    <s v="Watermelons"/>
    <x v="1"/>
    <s v="No"/>
    <s v="N/A"/>
    <s v="SEEDLESS"/>
    <x v="474"/>
    <s v="MEXICO CROSSINGS THROUGH OTAY MESA CALIFORNIA"/>
    <n v="177408"/>
    <s v="Truck"/>
    <m/>
    <m/>
    <n v="2024"/>
    <s v="N/A"/>
    <s v="I (import)"/>
    <m/>
  </r>
  <r>
    <s v="Watermelons"/>
    <x v="10"/>
    <s v="Yes"/>
    <s v="cartons"/>
    <s v="RED FLESH SEEDLESS MINIATURE"/>
    <x v="474"/>
    <s v="WESTERN ARIZONA"/>
    <n v="270640"/>
    <s v="Truck"/>
    <n v="3184"/>
    <m/>
    <n v="2025"/>
    <s v="N/A"/>
    <s v="D (domestic)"/>
    <m/>
  </r>
  <r>
    <s v="Watermelons"/>
    <x v="1"/>
    <s v="No"/>
    <s v="N/A"/>
    <s v="RED FLESH SEEDLESS MINIATURE"/>
    <x v="474"/>
    <s v="MEXICO CROSSINGS THROUGH SAN LUIS ARIZONA"/>
    <n v="689700"/>
    <s v="Truck"/>
    <m/>
    <m/>
    <n v="2024"/>
    <s v="N/A"/>
    <s v="I (import)"/>
    <m/>
  </r>
  <r>
    <s v="Watermelons"/>
    <x v="10"/>
    <s v="No"/>
    <s v="cartons"/>
    <s v="RED FLESH SEEDLESS MINIATURE"/>
    <x v="474"/>
    <s v="WESTERN ARIZONA"/>
    <n v="2310300"/>
    <s v="Truck"/>
    <n v="27180"/>
    <m/>
    <n v="2025"/>
    <s v="N/A"/>
    <s v="D (domestic)"/>
    <m/>
  </r>
  <r>
    <s v="Watermelons"/>
    <x v="1"/>
    <s v="Yes"/>
    <s v="N/A"/>
    <s v="SEEDLESS"/>
    <x v="474"/>
    <s v="MEXICO CROSSINGS THROUGH SAN LUIS ARIZONA"/>
    <n v="842160"/>
    <s v="Truck"/>
    <m/>
    <m/>
    <n v="2024"/>
    <s v="N/A"/>
    <s v="I (import)"/>
    <m/>
  </r>
  <r>
    <s v="Watermelons"/>
    <x v="10"/>
    <s v="Yes"/>
    <s v="24 inch bins"/>
    <s v="RED FLESH SEEDLESS TYPE"/>
    <x v="474"/>
    <s v="WESTERN ARIZONA"/>
    <n v="6400"/>
    <s v="Truck"/>
    <n v="16"/>
    <m/>
    <n v="2025"/>
    <s v="N/A"/>
    <s v="D (domestic)"/>
    <m/>
  </r>
  <r>
    <s v="Watermelons"/>
    <x v="1"/>
    <s v="No"/>
    <s v="N/A"/>
    <s v="SEEDLESS"/>
    <x v="474"/>
    <s v="MEXICO CROSSINGS THROUGH SAN LUIS ARIZONA"/>
    <n v="694320"/>
    <s v="Truck"/>
    <m/>
    <m/>
    <n v="2024"/>
    <s v="N/A"/>
    <s v="I (import)"/>
    <m/>
  </r>
  <r>
    <s v="Watermelons"/>
    <x v="10"/>
    <s v="No"/>
    <s v="24 inch bins"/>
    <s v="RED FLESH SEEDLESS TYPE"/>
    <x v="474"/>
    <s v="WESTERN ARIZONA"/>
    <n v="978000"/>
    <s v="Truck"/>
    <n v="2445"/>
    <m/>
    <n v="2025"/>
    <s v="N/A"/>
    <s v="D (domestic)"/>
    <m/>
  </r>
  <r>
    <s v="Watermelons"/>
    <x v="1"/>
    <s v="No"/>
    <s v="N/A"/>
    <s v="N/A"/>
    <x v="474"/>
    <s v="MEXICO CROSSINGS THROUGH CALEXICO CALIFORNIA"/>
    <n v="271528"/>
    <s v="Truck"/>
    <m/>
    <m/>
    <n v="2024"/>
    <s v="N/A"/>
    <s v="I (import)"/>
    <m/>
  </r>
  <r>
    <s v="Watermelons"/>
    <x v="9"/>
    <s v="No"/>
    <s v="24 inch bins"/>
    <s v="RED FLESH SEEDED TYPE"/>
    <x v="474"/>
    <s v="SOUTH TEXAS"/>
    <n v="760000"/>
    <s v="Truck"/>
    <m/>
    <m/>
    <n v="2025"/>
    <s v="N/A"/>
    <s v="D (domestic)"/>
    <m/>
  </r>
  <r>
    <s v="Watermelons"/>
    <x v="1"/>
    <s v="No"/>
    <s v="N/A"/>
    <s v="RED FLESH SEEDLESS MINIATURE"/>
    <x v="474"/>
    <s v="MEXICO CROSSINGS THROUGH CALEXICO CALIFORNIA"/>
    <n v="325516"/>
    <s v="Truck"/>
    <m/>
    <m/>
    <n v="2024"/>
    <s v="N/A"/>
    <s v="I (import)"/>
    <m/>
  </r>
  <r>
    <s v="Watermelons"/>
    <x v="9"/>
    <s v="No"/>
    <s v="24 inch bins"/>
    <s v="RED FLESH SEEDLESS TYPE"/>
    <x v="474"/>
    <s v="SOUTH TEXAS"/>
    <n v="5040000"/>
    <s v="Truck"/>
    <m/>
    <m/>
    <n v="2025"/>
    <s v="N/A"/>
    <s v="D (domestic)"/>
    <m/>
  </r>
  <r>
    <s v="Watermelons"/>
    <x v="1"/>
    <s v="No"/>
    <s v="N/A"/>
    <s v="SEEDLESS"/>
    <x v="474"/>
    <s v="MEXICO CROSSINGS THROUGH CALEXICO CALIFORNIA"/>
    <n v="766150"/>
    <s v="Truck"/>
    <m/>
    <m/>
    <n v="2024"/>
    <s v="N/A"/>
    <s v="I (import)"/>
    <m/>
  </r>
  <r>
    <s v="Watermelons"/>
    <x v="13"/>
    <s v="No"/>
    <s v="24 inch bins"/>
    <s v="RED FLESH SEEDED TYPE"/>
    <x v="474"/>
    <s v="IMPERIAL VALLEY CALIFORNIA"/>
    <n v="80000"/>
    <s v="Truck"/>
    <m/>
    <m/>
    <n v="2025"/>
    <s v="N/A"/>
    <s v="D (domestic)"/>
    <m/>
  </r>
  <r>
    <s v="Watermelons"/>
    <x v="1"/>
    <s v="No"/>
    <s v="N/A"/>
    <s v="N/A"/>
    <x v="474"/>
    <s v="MEXICO CROSSINGS THROUGH EAGLE PASS TEXAS"/>
    <n v="364184"/>
    <s v="Truck"/>
    <m/>
    <m/>
    <n v="2024"/>
    <s v="N/A"/>
    <s v="I (import)"/>
    <m/>
  </r>
  <r>
    <s v="Watermelons"/>
    <x v="13"/>
    <s v="No"/>
    <s v="cartons"/>
    <s v="RED FLESH SEEDLESS MINIATURE"/>
    <x v="474"/>
    <s v="IMPERIAL VALLEY CALIFORNIA"/>
    <n v="1700000"/>
    <s v="Truck"/>
    <n v="20000"/>
    <m/>
    <n v="2025"/>
    <s v="N/A"/>
    <s v="D (domestic)"/>
    <m/>
  </r>
  <r>
    <s v="Watermelons"/>
    <x v="0"/>
    <s v="No"/>
    <s v="N/A"/>
    <s v="N/A"/>
    <x v="474"/>
    <s v="IMPORTS THROUGH SAN JUAN PUERTO RICO"/>
    <n v="6684"/>
    <s v="Boat"/>
    <m/>
    <m/>
    <n v="2024"/>
    <s v="N/A"/>
    <s v="I (import)"/>
    <m/>
  </r>
  <r>
    <s v="Watermelons"/>
    <x v="13"/>
    <s v="No"/>
    <s v="24 inch bins"/>
    <s v="RED FLESH SEEDLESS TYPE"/>
    <x v="474"/>
    <s v="IMPERIAL VALLEY CALIFORNIA"/>
    <n v="2800000"/>
    <s v="Truck"/>
    <m/>
    <m/>
    <n v="2025"/>
    <s v="N/A"/>
    <s v="D (domestic)"/>
    <m/>
  </r>
  <r>
    <s v="Watermelons"/>
    <x v="14"/>
    <s v="No"/>
    <s v="24 inch bins"/>
    <s v="RED FLESH SEEDED TYPE"/>
    <x v="474"/>
    <s v="NORTH CAROLINA"/>
    <n v="168000"/>
    <s v="Truck"/>
    <n v="420"/>
    <m/>
    <n v="2025"/>
    <s v="N/A"/>
    <s v="D (domestic)"/>
    <m/>
  </r>
  <r>
    <s v="Watermelons"/>
    <x v="14"/>
    <s v="No"/>
    <s v="24 inch bins"/>
    <s v="RED FLESH SEEDLESS TYPE"/>
    <x v="474"/>
    <s v="NORTH CAROLINA"/>
    <n v="201600"/>
    <s v="Truck"/>
    <n v="504"/>
    <m/>
    <n v="2025"/>
    <s v="N/A"/>
    <s v="D (domestic)"/>
    <m/>
  </r>
  <r>
    <s v="Watermelons"/>
    <x v="11"/>
    <s v="No"/>
    <s v="24 inch bins"/>
    <s v="RED FLESH SEEDED TYPE"/>
    <x v="474"/>
    <s v="SOUTH CAROLINA"/>
    <n v="179200"/>
    <s v="Truck"/>
    <n v="448"/>
    <m/>
    <n v="2025"/>
    <s v="N/A"/>
    <s v="D (domestic)"/>
    <m/>
  </r>
  <r>
    <s v="Watermelons"/>
    <x v="11"/>
    <s v="No"/>
    <s v="24 inch bins"/>
    <s v="RED FLESH SEEDLESS TYPE"/>
    <x v="474"/>
    <s v="SOUTH CAROLINA"/>
    <n v="1702400"/>
    <s v="Truck"/>
    <n v="4256"/>
    <m/>
    <n v="2025"/>
    <s v="N/A"/>
    <s v="D (domestic)"/>
    <m/>
  </r>
  <r>
    <s v="Watermelons"/>
    <x v="8"/>
    <s v="No"/>
    <s v="24 inch bins"/>
    <s v="RED FLESH SEEDED TYPE"/>
    <x v="474"/>
    <s v="FLORIDA"/>
    <n v="44800"/>
    <s v="Truck"/>
    <n v="112"/>
    <m/>
    <n v="2025"/>
    <s v="N/A"/>
    <s v="D (domestic)"/>
    <m/>
  </r>
  <r>
    <s v="Watermelons"/>
    <x v="8"/>
    <s v="No"/>
    <s v="24 inch bins"/>
    <s v="RED FLESH SEEDLESS TYPE"/>
    <x v="474"/>
    <s v="FLORIDA"/>
    <n v="2419200"/>
    <s v="Truck"/>
    <n v="6048"/>
    <m/>
    <n v="2025"/>
    <s v="N/A"/>
    <s v="D (domestic)"/>
    <m/>
  </r>
  <r>
    <s v="Watermelons"/>
    <x v="12"/>
    <s v="No"/>
    <s v="24 inch bins"/>
    <s v="RED FLESH SEEDED TYPE"/>
    <x v="474"/>
    <s v="GEORGIA"/>
    <n v="1500800"/>
    <s v="Truck"/>
    <n v="3752"/>
    <m/>
    <n v="2025"/>
    <s v="N/A"/>
    <s v="D (domestic)"/>
    <m/>
  </r>
  <r>
    <s v="Watermelons"/>
    <x v="12"/>
    <s v="No"/>
    <s v="cartons"/>
    <s v="RED FLESH SEEDLESS MINIATURE"/>
    <x v="474"/>
    <s v="GEORGIA"/>
    <n v="65025"/>
    <s v="Truck"/>
    <n v="765"/>
    <m/>
    <n v="2025"/>
    <s v="N/A"/>
    <s v="D (domestic)"/>
    <m/>
  </r>
  <r>
    <s v="Watermelons"/>
    <x v="12"/>
    <s v="No"/>
    <s v="24 inch bins"/>
    <s v="RED FLESH SEEDLESS TYPE"/>
    <x v="474"/>
    <s v="GEORGIA"/>
    <n v="16240000"/>
    <s v="Truck"/>
    <n v="40600"/>
    <m/>
    <n v="2025"/>
    <s v="N/A"/>
    <s v="D (domestic)"/>
    <m/>
  </r>
  <r>
    <s v="Watermelons"/>
    <x v="14"/>
    <s v="No"/>
    <s v="24 inch bins"/>
    <s v="RED FLESH SEEDLESS TYPE"/>
    <x v="474"/>
    <s v="NORTH CAROLINA"/>
    <n v="604800"/>
    <s v="Truck"/>
    <n v="1512"/>
    <m/>
    <n v="2025"/>
    <s v="N/A"/>
    <s v="D (domestic)"/>
    <s v="added for 06/27/2025 on 07/01/2025"/>
  </r>
  <r>
    <s v="Watermelons"/>
    <x v="14"/>
    <s v="No"/>
    <s v="24 inch bins"/>
    <s v="RED FLESH SEEDED TYPE"/>
    <x v="474"/>
    <s v="NORTH CAROLINA"/>
    <n v="67200"/>
    <s v="Truck"/>
    <n v="168"/>
    <m/>
    <n v="2025"/>
    <s v="N/A"/>
    <s v="D (domestic)"/>
    <s v="added for 06/27/2025 on 07/01/2025"/>
  </r>
  <r>
    <s v="Watermelons"/>
    <x v="14"/>
    <s v="No"/>
    <s v="24 inch bins"/>
    <s v="RED FLESH SEEDED TYPE"/>
    <x v="474"/>
    <s v="NORTH CAROLINA"/>
    <n v="44800"/>
    <s v="Truck"/>
    <n v="112"/>
    <m/>
    <n v="2025"/>
    <s v="N/A"/>
    <s v="D (domestic)"/>
    <s v="added for 06/27/2025 on 07/29/2025"/>
  </r>
  <r>
    <s v="Watermelons"/>
    <x v="14"/>
    <s v="No"/>
    <s v="24 inch bins"/>
    <s v="RED FLESH SEEDLESS TYPE"/>
    <x v="474"/>
    <s v="NORTH CAROLINA"/>
    <n v="291200"/>
    <s v="Truck"/>
    <n v="728"/>
    <m/>
    <n v="2025"/>
    <s v="N/A"/>
    <s v="D (domestic)"/>
    <s v="added for 06/27/2025 on 07/29/2025"/>
  </r>
  <r>
    <s v="Watermelons"/>
    <x v="13"/>
    <s v="No"/>
    <s v="24 inch bins"/>
    <s v="RED FLESH SEEDLESS TYPE"/>
    <x v="474"/>
    <s v="SAN JOAQUIN VALLEY CALIFORNIA"/>
    <n v="400000"/>
    <s v="Truck"/>
    <m/>
    <m/>
    <n v="2025"/>
    <s v="N/A"/>
    <s v="D (domestic)"/>
    <s v="added for 06/27/2025 on 07/31/2025"/>
  </r>
  <r>
    <s v="Watermelons"/>
    <x v="10"/>
    <s v="No"/>
    <s v="cartons"/>
    <s v="RED FLESH SEEDLESS MINIATURE"/>
    <x v="475"/>
    <s v="CENTRAL ARIZONA"/>
    <n v="1530000"/>
    <s v="Truck"/>
    <n v="18000"/>
    <m/>
    <n v="2025"/>
    <s v="N/A"/>
    <s v="D (domestic)"/>
    <m/>
  </r>
  <r>
    <s v="Watermelons"/>
    <x v="10"/>
    <s v="No"/>
    <s v="24 inch bins"/>
    <s v="RED FLESH SEEDLESS TYPE"/>
    <x v="475"/>
    <s v="CENTRAL ARIZONA"/>
    <n v="3600000"/>
    <s v="Truck"/>
    <m/>
    <m/>
    <n v="2025"/>
    <s v="N/A"/>
    <s v="D (domestic)"/>
    <m/>
  </r>
  <r>
    <s v="Watermelons"/>
    <x v="10"/>
    <s v="No"/>
    <s v="cartons"/>
    <s v="RED FLESH SEEDLESS MINIATURE"/>
    <x v="475"/>
    <s v="WESTERN ARIZONA"/>
    <n v="816000"/>
    <s v="Truck"/>
    <n v="9600"/>
    <m/>
    <n v="2025"/>
    <s v="N/A"/>
    <s v="D (domestic)"/>
    <m/>
  </r>
  <r>
    <s v="Watermelons"/>
    <x v="10"/>
    <s v="No"/>
    <s v="24 inch bins"/>
    <s v="RED FLESH SEEDLESS TYPE"/>
    <x v="475"/>
    <s v="WESTERN ARIZONA"/>
    <n v="5008000"/>
    <s v="Truck"/>
    <n v="12520"/>
    <m/>
    <n v="2025"/>
    <s v="N/A"/>
    <s v="D (domestic)"/>
    <m/>
  </r>
  <r>
    <s v="Watermelons"/>
    <x v="9"/>
    <s v="No"/>
    <s v="24 inch bins"/>
    <s v="RED FLESH SEEDED TYPE"/>
    <x v="475"/>
    <s v="SOUTH TEXAS"/>
    <n v="520000"/>
    <s v="Truck"/>
    <m/>
    <m/>
    <n v="2025"/>
    <s v="N/A"/>
    <s v="D (domestic)"/>
    <m/>
  </r>
  <r>
    <s v="Watermelons"/>
    <x v="9"/>
    <s v="No"/>
    <s v="24 inch bins"/>
    <s v="RED FLESH SEEDLESS TYPE"/>
    <x v="475"/>
    <s v="SOUTH TEXAS"/>
    <n v="4280000"/>
    <s v="Truck"/>
    <m/>
    <m/>
    <n v="2025"/>
    <s v="N/A"/>
    <s v="D (domestic)"/>
    <m/>
  </r>
  <r>
    <s v="Watermelons"/>
    <x v="13"/>
    <s v="No"/>
    <s v="cartons"/>
    <s v="RED FLESH SEEDLESS MINIATURE"/>
    <x v="475"/>
    <s v="IMPERIAL VALLEY CALIFORNIA"/>
    <n v="1360000"/>
    <s v="Truck"/>
    <n v="16000"/>
    <m/>
    <n v="2025"/>
    <s v="N/A"/>
    <s v="D (domestic)"/>
    <m/>
  </r>
  <r>
    <s v="Watermelons"/>
    <x v="13"/>
    <s v="No"/>
    <s v="24 inch bins"/>
    <s v="RED FLESH SEEDLESS TYPE"/>
    <x v="475"/>
    <s v="IMPERIAL VALLEY CALIFORNIA"/>
    <n v="1200000"/>
    <s v="Truck"/>
    <m/>
    <m/>
    <n v="2025"/>
    <s v="N/A"/>
    <s v="D (domestic)"/>
    <m/>
  </r>
  <r>
    <s v="Watermelons"/>
    <x v="14"/>
    <s v="No"/>
    <s v="24 inch bins"/>
    <s v="RED FLESH SEEDLESS TYPE"/>
    <x v="475"/>
    <s v="NORTH CAROLINA"/>
    <n v="201600"/>
    <s v="Truck"/>
    <n v="504"/>
    <m/>
    <n v="2025"/>
    <s v="N/A"/>
    <s v="D (domestic)"/>
    <m/>
  </r>
  <r>
    <s v="Watermelons"/>
    <x v="11"/>
    <s v="No"/>
    <s v="24 inch bins"/>
    <s v="RED FLESH SEEDED TYPE"/>
    <x v="475"/>
    <s v="SOUTH CAROLINA"/>
    <n v="145600"/>
    <s v="Truck"/>
    <n v="364"/>
    <m/>
    <n v="2025"/>
    <s v="N/A"/>
    <s v="D (domestic)"/>
    <m/>
  </r>
  <r>
    <s v="Watermelons"/>
    <x v="11"/>
    <s v="No"/>
    <s v="24 inch bins"/>
    <s v="RED FLESH SEEDLESS TYPE"/>
    <x v="475"/>
    <s v="SOUTH CAROLINA"/>
    <n v="2072000"/>
    <s v="Truck"/>
    <n v="5180"/>
    <m/>
    <n v="2025"/>
    <s v="N/A"/>
    <s v="D (domestic)"/>
    <m/>
  </r>
  <r>
    <s v="Watermelons"/>
    <x v="8"/>
    <s v="No"/>
    <s v="24 inch bins"/>
    <s v="RED FLESH SEEDED TYPE"/>
    <x v="475"/>
    <s v="FLORIDA"/>
    <n v="22400"/>
    <s v="Truck"/>
    <n v="56"/>
    <m/>
    <n v="2025"/>
    <s v="N/A"/>
    <s v="D (domestic)"/>
    <m/>
  </r>
  <r>
    <s v="Watermelons"/>
    <x v="8"/>
    <s v="No"/>
    <s v="24 inch bins"/>
    <s v="RED FLESH SEEDLESS TYPE"/>
    <x v="475"/>
    <s v="FLORIDA"/>
    <n v="1926400"/>
    <s v="Truck"/>
    <n v="4816"/>
    <m/>
    <n v="2025"/>
    <s v="N/A"/>
    <s v="D (domestic)"/>
    <m/>
  </r>
  <r>
    <s v="Watermelons"/>
    <x v="12"/>
    <s v="No"/>
    <s v="24 inch bins"/>
    <s v="RED FLESH SEEDED TYPE"/>
    <x v="475"/>
    <s v="GEORGIA"/>
    <n v="1209600"/>
    <s v="Truck"/>
    <n v="3024"/>
    <m/>
    <n v="2025"/>
    <s v="N/A"/>
    <s v="D (domestic)"/>
    <m/>
  </r>
  <r>
    <s v="Watermelons"/>
    <x v="12"/>
    <s v="No"/>
    <s v="cartons"/>
    <s v="RED FLESH SEEDLESS MINIATURE"/>
    <x v="475"/>
    <s v="GEORGIA"/>
    <n v="57800"/>
    <s v="Truck"/>
    <n v="680"/>
    <m/>
    <n v="2025"/>
    <s v="N/A"/>
    <s v="D (domestic)"/>
    <m/>
  </r>
  <r>
    <s v="Watermelons"/>
    <x v="12"/>
    <s v="No"/>
    <s v="24 inch bins"/>
    <s v="RED FLESH SEEDLESS TYPE"/>
    <x v="475"/>
    <s v="GEORGIA"/>
    <n v="15948800"/>
    <s v="Truck"/>
    <n v="39872"/>
    <m/>
    <n v="2025"/>
    <s v="N/A"/>
    <s v="D (domestic)"/>
    <m/>
  </r>
  <r>
    <s v="Watermelons"/>
    <x v="14"/>
    <s v="No"/>
    <s v="24 inch bins"/>
    <s v="RED FLESH SEEDED TYPE"/>
    <x v="475"/>
    <s v="NORTH CAROLINA"/>
    <n v="33600"/>
    <s v="Truck"/>
    <n v="84"/>
    <m/>
    <n v="2025"/>
    <s v="N/A"/>
    <s v="D (domestic)"/>
    <m/>
  </r>
  <r>
    <s v="Watermelons"/>
    <x v="10"/>
    <s v="No"/>
    <s v="cartons"/>
    <s v="RED FLESH SEEDLESS MINIATURE"/>
    <x v="475"/>
    <s v="WESTERN ARIZONA"/>
    <n v="140250"/>
    <s v="Truck"/>
    <n v="1650"/>
    <m/>
    <n v="2025"/>
    <s v="N/A"/>
    <s v="D (domestic)"/>
    <s v="added for 06/28/2025 on 07/01/2025"/>
  </r>
  <r>
    <s v="Watermelons"/>
    <x v="10"/>
    <s v="No"/>
    <s v="24 inch bins"/>
    <s v="RED FLESH SEEDLESS TYPE"/>
    <x v="475"/>
    <s v="WESTERN ARIZONA"/>
    <n v="195600"/>
    <s v="Truck"/>
    <n v="489"/>
    <m/>
    <n v="2025"/>
    <s v="N/A"/>
    <s v="D (domestic)"/>
    <s v="added for 06/28/2025 on 07/01/2025"/>
  </r>
  <r>
    <s v="Watermelons"/>
    <x v="10"/>
    <s v="No"/>
    <s v="cartons"/>
    <s v="RED FLESH SEEDLESS MINIATURE"/>
    <x v="475"/>
    <s v="WESTERN ARIZONA"/>
    <n v="140250"/>
    <s v="Truck"/>
    <n v="1650"/>
    <m/>
    <n v="2025"/>
    <s v="N/A"/>
    <s v="D (domestic)"/>
    <s v="added for 06/28/2025 on 07/02/2025"/>
  </r>
  <r>
    <s v="Watermelons"/>
    <x v="10"/>
    <s v="No"/>
    <s v="24 inch bins"/>
    <s v="RED FLESH SEEDLESS TYPE"/>
    <x v="475"/>
    <s v="WESTERN ARIZONA"/>
    <n v="195600"/>
    <s v="Truck"/>
    <n v="489"/>
    <m/>
    <n v="2025"/>
    <s v="N/A"/>
    <s v="D (domestic)"/>
    <s v="added for 06/28/2025 on 07/02/2025"/>
  </r>
  <r>
    <s v="Watermelons"/>
    <x v="13"/>
    <s v="No"/>
    <s v="24 inch bins"/>
    <s v="RED FLESH SEEDLESS TYPE"/>
    <x v="475"/>
    <s v="SAN JOAQUIN VALLEY CALIFORNIA"/>
    <n v="320000"/>
    <s v="Truck"/>
    <m/>
    <m/>
    <n v="2025"/>
    <s v="N/A"/>
    <s v="D (domestic)"/>
    <s v="added for 06/28/2025 on 07/31/2025"/>
  </r>
  <r>
    <s v="Watermelons"/>
    <x v="9"/>
    <s v="No"/>
    <s v="24 inch bins"/>
    <s v="RED FLESH SEEDLESS TYPE"/>
    <x v="475"/>
    <s v="LOWER RIO GRANDE VALLEY TEXAS"/>
    <n v="6099200"/>
    <s v="Truck"/>
    <m/>
    <m/>
    <n v="2025"/>
    <s v="N/A"/>
    <s v="D (domestic)"/>
    <s v="week ending amount"/>
  </r>
  <r>
    <s v="Watermelons"/>
    <x v="9"/>
    <s v="No"/>
    <s v="24 inch bins"/>
    <s v="RED FLESH SEEDED TYPE"/>
    <x v="475"/>
    <s v="LOWER RIO GRANDE VALLEY TEXAS"/>
    <n v="803840"/>
    <s v="Truck"/>
    <m/>
    <m/>
    <n v="2025"/>
    <s v="N/A"/>
    <s v="D (domestic)"/>
    <s v="week ending amount"/>
  </r>
  <r>
    <s v="Watermelons"/>
    <x v="10"/>
    <s v="No"/>
    <s v="24 inch bins"/>
    <s v="RED FLESH SEEDLESS TYPE"/>
    <x v="475"/>
    <s v="WESTERN ARIZONA"/>
    <n v="3203840"/>
    <s v="Truck"/>
    <m/>
    <m/>
    <n v="2025"/>
    <s v="N/A"/>
    <s v="D (domestic)"/>
    <s v="week ending amount"/>
  </r>
  <r>
    <s v="Watermelons"/>
    <x v="9"/>
    <s v="No"/>
    <s v="24 inch bins"/>
    <s v="RED FLESH SEEDLESS TYPE"/>
    <x v="475"/>
    <s v="SOUTH TEXAS"/>
    <n v="2982400"/>
    <s v="Truck"/>
    <m/>
    <m/>
    <n v="2025"/>
    <s v="N/A"/>
    <s v="D (domestic)"/>
    <s v="week ending amount"/>
  </r>
  <r>
    <s v="Watermelons"/>
    <x v="9"/>
    <s v="No"/>
    <s v="24 inch bins"/>
    <s v="RED FLESH SEEDED TYPE"/>
    <x v="475"/>
    <s v="SOUTH TEXAS"/>
    <n v="409600"/>
    <s v="Truck"/>
    <m/>
    <m/>
    <n v="2025"/>
    <s v="N/A"/>
    <s v="D (domestic)"/>
    <s v="week ending amount"/>
  </r>
  <r>
    <s v="Watermelons"/>
    <x v="11"/>
    <s v="No"/>
    <s v="24 inch bins"/>
    <s v="RED FLESH SEEDLESS TYPE"/>
    <x v="475"/>
    <s v="SOUTH CAROLINA"/>
    <n v="3282944"/>
    <s v="Truck"/>
    <m/>
    <m/>
    <n v="2025"/>
    <s v="N/A"/>
    <s v="D (domestic)"/>
    <s v="week ending amount"/>
  </r>
  <r>
    <s v="Watermelons"/>
    <x v="11"/>
    <s v="No"/>
    <s v="24 inch bins"/>
    <s v="RED FLESH SEEDED TYPE"/>
    <x v="475"/>
    <s v="SOUTH CAROLINA"/>
    <n v="150528"/>
    <s v="Truck"/>
    <m/>
    <m/>
    <n v="2025"/>
    <s v="N/A"/>
    <s v="D (domestic)"/>
    <s v="week ending amount"/>
  </r>
  <r>
    <s v="Watermelons"/>
    <x v="14"/>
    <s v="No"/>
    <s v="24 inch bins"/>
    <s v="RED FLESH SEEDLESS TYPE"/>
    <x v="475"/>
    <s v="NORTH CAROLINA"/>
    <n v="1483776"/>
    <s v="Truck"/>
    <m/>
    <m/>
    <n v="2025"/>
    <s v="N/A"/>
    <s v="D (domestic)"/>
    <s v="week ending amount"/>
  </r>
  <r>
    <s v="Watermelons"/>
    <x v="14"/>
    <s v="No"/>
    <s v="24 inch bins"/>
    <s v="RED FLESH SEEDED TYPE"/>
    <x v="475"/>
    <s v="NORTH CAROLINA"/>
    <n v="283136"/>
    <s v="Truck"/>
    <m/>
    <m/>
    <n v="2025"/>
    <s v="N/A"/>
    <s v="D (domestic)"/>
    <s v="week ending amount"/>
  </r>
  <r>
    <s v="Watermelons"/>
    <x v="12"/>
    <s v="No"/>
    <s v="24 inch bins"/>
    <s v="RED FLESH SEEDLESS TYPE"/>
    <x v="475"/>
    <s v="GEORGIA"/>
    <n v="36370432"/>
    <s v="Truck"/>
    <m/>
    <m/>
    <n v="2025"/>
    <s v="N/A"/>
    <s v="D (domestic)"/>
    <s v="week ending amount"/>
  </r>
  <r>
    <s v="Watermelons"/>
    <x v="12"/>
    <s v="No"/>
    <s v="24 inch bins"/>
    <s v="RED FLESH SEEDLESS MINIATURE"/>
    <x v="475"/>
    <s v="GEORGIA"/>
    <n v="163200"/>
    <s v="Truck"/>
    <m/>
    <m/>
    <n v="2025"/>
    <s v="N/A"/>
    <s v="D (domestic)"/>
    <s v="week ending amount"/>
  </r>
  <r>
    <s v="Watermelons"/>
    <x v="12"/>
    <s v="No"/>
    <s v="24 inch bins"/>
    <s v="RED FLESH SEEDED TYPE"/>
    <x v="475"/>
    <s v="GEORGIA"/>
    <n v="3003392"/>
    <s v="Truck"/>
    <m/>
    <m/>
    <n v="2025"/>
    <s v="N/A"/>
    <s v="D (domestic)"/>
    <s v="week ending amount"/>
  </r>
  <r>
    <s v="Watermelons"/>
    <x v="8"/>
    <s v="No"/>
    <s v="24 inch bins"/>
    <s v="RED FLESH SEEDLESS TYPE"/>
    <x v="475"/>
    <s v="FLORIDA"/>
    <n v="4458496"/>
    <s v="Truck"/>
    <m/>
    <m/>
    <n v="2025"/>
    <s v="N/A"/>
    <s v="D (domestic)"/>
    <s v="week ending amount"/>
  </r>
  <r>
    <s v="Watermelons"/>
    <x v="8"/>
    <s v="No"/>
    <s v="24 inch bins"/>
    <s v="RED FLESH SEEDED TYPE"/>
    <x v="475"/>
    <s v="FLORIDA"/>
    <n v="193536"/>
    <s v="Truck"/>
    <m/>
    <m/>
    <n v="2025"/>
    <s v="N/A"/>
    <s v="D (domestic)"/>
    <s v="week ending amount"/>
  </r>
  <r>
    <s v="Watermelons"/>
    <x v="10"/>
    <s v="No"/>
    <s v="24 inch bins"/>
    <s v="RED FLESH SEEDLESS TYPE"/>
    <x v="475"/>
    <s v="CENTRAL ARIZONA"/>
    <n v="7616000"/>
    <s v="Truck"/>
    <m/>
    <m/>
    <n v="2025"/>
    <s v="N/A"/>
    <s v="D (domestic)"/>
    <s v="week ending amount"/>
  </r>
  <r>
    <s v="Watermelons"/>
    <x v="13"/>
    <s v="No"/>
    <s v="24 inch bins"/>
    <s v="RED FLESH SEEDLESS TYPE"/>
    <x v="475"/>
    <s v="IMPERIAL VALLEY CALIFORNIA"/>
    <n v="3712000"/>
    <s v="Truck"/>
    <m/>
    <m/>
    <n v="2025"/>
    <s v="N/A"/>
    <s v="D (domestic)"/>
    <s v="week ending amount"/>
  </r>
  <r>
    <s v="Watermelons"/>
    <x v="13"/>
    <s v="No"/>
    <s v="24 inch bins"/>
    <s v="RED FLESH SEEDED TYPE"/>
    <x v="475"/>
    <s v="IMPERIAL VALLEY CALIFORNIA"/>
    <n v="25600"/>
    <s v="Truck"/>
    <m/>
    <m/>
    <n v="2025"/>
    <s v="N/A"/>
    <s v="D (domestic)"/>
    <s v="week ending amount"/>
  </r>
  <r>
    <s v="Watermelons"/>
    <x v="13"/>
    <s v="No"/>
    <s v="24 inch bins"/>
    <s v="RED FLESH SEEDLESS TYPE"/>
    <x v="475"/>
    <s v="PALO VERDE VALLEY CALIFORNIA"/>
    <n v="204800"/>
    <s v="Truck"/>
    <m/>
    <m/>
    <n v="2025"/>
    <s v="N/A"/>
    <s v="D (domestic)"/>
    <s v="week ending amount"/>
  </r>
  <r>
    <s v="Watermelons"/>
    <x v="13"/>
    <s v="No"/>
    <s v="24 inch bins"/>
    <s v="RED FLESH SEEDLESS TYPE"/>
    <x v="475"/>
    <s v="SAN JOAQUIN VALLEY CALIFORNIA"/>
    <n v="230400"/>
    <s v="Truck"/>
    <m/>
    <m/>
    <n v="2025"/>
    <s v="N/A"/>
    <s v="D (domestic)"/>
    <s v="week ending amount"/>
  </r>
  <r>
    <s v="Watermelons"/>
    <x v="10"/>
    <s v="No"/>
    <s v="24 inch bins"/>
    <s v="RED FLESH SEEDLESS TYPE"/>
    <x v="476"/>
    <s v="WESTERN ARIZONA"/>
    <n v="22800"/>
    <s v="Truck"/>
    <n v="57"/>
    <m/>
    <n v="2025"/>
    <s v="N/A"/>
    <s v="D (domestic)"/>
    <m/>
  </r>
  <r>
    <s v="Watermelons"/>
    <x v="9"/>
    <s v="No"/>
    <s v="24 inch bins"/>
    <s v="RED FLESH SEEDED TYPE"/>
    <x v="476"/>
    <s v="SOUTH TEXAS"/>
    <n v="680000"/>
    <s v="Truck"/>
    <m/>
    <m/>
    <n v="2025"/>
    <s v="N/A"/>
    <s v="D (domestic)"/>
    <m/>
  </r>
  <r>
    <s v="Watermelons"/>
    <x v="9"/>
    <s v="No"/>
    <s v="24 inch bins"/>
    <s v="RED FLESH SEEDLESS TYPE"/>
    <x v="476"/>
    <s v="SOUTH TEXAS"/>
    <n v="3680000"/>
    <s v="Truck"/>
    <m/>
    <m/>
    <n v="2025"/>
    <s v="N/A"/>
    <s v="D (domestic)"/>
    <m/>
  </r>
  <r>
    <s v="Watermelons"/>
    <x v="12"/>
    <s v="No"/>
    <s v="24 inch bins"/>
    <s v="RED FLESH SEEDED TYPE"/>
    <x v="476"/>
    <s v="GEORGIA"/>
    <n v="15948800"/>
    <s v="Truck"/>
    <n v="39872"/>
    <m/>
    <n v="2025"/>
    <s v="N/A"/>
    <s v="D (domestic)"/>
    <m/>
  </r>
  <r>
    <s v="Watermelons"/>
    <x v="12"/>
    <s v="No"/>
    <s v="cartons"/>
    <s v="RED FLESH SEEDLESS MINIATURE"/>
    <x v="476"/>
    <s v="GEORGIA"/>
    <n v="50575"/>
    <s v="Truck"/>
    <n v="595"/>
    <m/>
    <n v="2025"/>
    <s v="N/A"/>
    <s v="D (domestic)"/>
    <m/>
  </r>
  <r>
    <s v="Watermelons"/>
    <x v="14"/>
    <s v="No"/>
    <s v="24 inch bins"/>
    <s v="RED FLESH SEEDED TYPE"/>
    <x v="476"/>
    <s v="NORTH CAROLINA"/>
    <n v="67200"/>
    <s v="Truck"/>
    <n v="168"/>
    <m/>
    <n v="2025"/>
    <s v="N/A"/>
    <s v="D (domestic)"/>
    <m/>
  </r>
  <r>
    <s v="Watermelons"/>
    <x v="14"/>
    <s v="No"/>
    <s v="24 inch bins"/>
    <s v="RED FLESH SEEDLESS TYPE"/>
    <x v="476"/>
    <s v="NORTH CAROLINA"/>
    <n v="268800"/>
    <s v="Truck"/>
    <n v="672"/>
    <m/>
    <n v="2025"/>
    <s v="N/A"/>
    <s v="D (domestic)"/>
    <m/>
  </r>
  <r>
    <s v="Watermelons"/>
    <x v="11"/>
    <s v="No"/>
    <s v="24 inch bins"/>
    <s v="RED FLESH SEEDED TYPE"/>
    <x v="476"/>
    <s v="SOUTH CAROLINA"/>
    <n v="156800"/>
    <s v="Truck"/>
    <n v="392"/>
    <m/>
    <n v="2025"/>
    <s v="N/A"/>
    <s v="D (domestic)"/>
    <m/>
  </r>
  <r>
    <s v="Watermelons"/>
    <x v="11"/>
    <s v="No"/>
    <s v="24 inch bins"/>
    <s v="RED FLESH SEEDLESS TYPE"/>
    <x v="476"/>
    <s v="SOUTH CAROLINA"/>
    <n v="1971200"/>
    <s v="Truck"/>
    <n v="4928"/>
    <m/>
    <n v="2025"/>
    <s v="N/A"/>
    <s v="D (domestic)"/>
    <m/>
  </r>
  <r>
    <s v="Watermelons"/>
    <x v="8"/>
    <s v="No"/>
    <s v="24 inch bins"/>
    <s v="RED FLESH SEEDED TYPE"/>
    <x v="476"/>
    <s v="FLORIDA"/>
    <n v="22400"/>
    <s v="Truck"/>
    <n v="56"/>
    <m/>
    <n v="2025"/>
    <s v="N/A"/>
    <s v="D (domestic)"/>
    <m/>
  </r>
  <r>
    <s v="Watermelons"/>
    <x v="8"/>
    <s v="No"/>
    <s v="24 inch bins"/>
    <s v="RED FLESH SEEDLESS TYPE"/>
    <x v="476"/>
    <s v="FLORIDA"/>
    <n v="1859200"/>
    <s v="Truck"/>
    <n v="4648"/>
    <m/>
    <n v="2025"/>
    <s v="N/A"/>
    <s v="D (domestic)"/>
    <m/>
  </r>
  <r>
    <s v="Watermelons"/>
    <x v="12"/>
    <s v="No"/>
    <s v="24 inch bins"/>
    <s v="RED FLESH SEEDED TYPE"/>
    <x v="476"/>
    <s v="GEORGIA"/>
    <n v="1500800"/>
    <s v="Truck"/>
    <n v="3752"/>
    <m/>
    <n v="2025"/>
    <s v="N/A"/>
    <s v="D (domestic)"/>
    <s v="added for 06/29/2025 on 07/09/2025"/>
  </r>
  <r>
    <s v="Watermelons"/>
    <x v="12"/>
    <s v="No"/>
    <s v="24 inch bins"/>
    <s v="RED FLESH SEEDED TYPE"/>
    <x v="476"/>
    <s v="GEORGIA"/>
    <n v="-14985600"/>
    <s v="Truck"/>
    <n v="-37464"/>
    <m/>
    <n v="2025"/>
    <s v="N/A"/>
    <s v="D (domestic)"/>
    <s v="subtracted on 07/09/2025"/>
  </r>
  <r>
    <s v="Watermelons"/>
    <x v="1"/>
    <s v="No"/>
    <s v="N/A"/>
    <s v="N/A"/>
    <x v="477"/>
    <s v="MEXICO CROSSINGS THROUGH NOGALES ARIZONA"/>
    <n v="402162"/>
    <s v="Truck"/>
    <m/>
    <m/>
    <n v="2024"/>
    <s v="N/A"/>
    <s v="I (import)"/>
    <m/>
  </r>
  <r>
    <s v="Watermelons"/>
    <x v="13"/>
    <s v="No"/>
    <s v="cartons"/>
    <s v="RED FLESH SEEDLESS MINIATURE"/>
    <x v="477"/>
    <s v="IMPERIAL VALLEY CALIFORNIA"/>
    <n v="850000"/>
    <s v="Truck"/>
    <n v="10000"/>
    <m/>
    <n v="2025"/>
    <s v="N/A"/>
    <s v="D (domestic)"/>
    <m/>
  </r>
  <r>
    <s v="Watermelons"/>
    <x v="1"/>
    <s v="No"/>
    <s v="N/A"/>
    <s v="RED FLESH SEEDLESS MINIATURE"/>
    <x v="477"/>
    <s v="MEXICO CROSSINGS THROUGH NOGALES ARIZONA"/>
    <n v="348766"/>
    <s v="Truck"/>
    <m/>
    <m/>
    <n v="2024"/>
    <s v="N/A"/>
    <s v="I (import)"/>
    <m/>
  </r>
  <r>
    <s v="Watermelons"/>
    <x v="13"/>
    <s v="No"/>
    <s v="24 inch bins"/>
    <s v="RED FLESH SEEDLESS TYPE"/>
    <x v="477"/>
    <s v="IMPERIAL VALLEY CALIFORNIA"/>
    <n v="1000000"/>
    <s v="Truck"/>
    <m/>
    <m/>
    <n v="2025"/>
    <s v="N/A"/>
    <s v="D (domestic)"/>
    <m/>
  </r>
  <r>
    <s v="Watermelons"/>
    <x v="1"/>
    <s v="No"/>
    <s v="N/A"/>
    <s v="SEEDLESS"/>
    <x v="477"/>
    <s v="MEXICO CROSSINGS THROUGH NOGALES ARIZONA"/>
    <n v="3941190"/>
    <s v="Truck"/>
    <m/>
    <m/>
    <n v="2024"/>
    <s v="N/A"/>
    <s v="I (import)"/>
    <m/>
  </r>
  <r>
    <s v="Watermelons"/>
    <x v="13"/>
    <s v="No"/>
    <s v="cartons"/>
    <s v="RED FLESH SEEDLESS TYPE"/>
    <x v="477"/>
    <s v="IMPERIAL VALLEY CALIFORNIA"/>
    <n v="340000"/>
    <s v="Truck"/>
    <n v="4000"/>
    <m/>
    <n v="2025"/>
    <s v="N/A"/>
    <s v="D (domestic)"/>
    <m/>
  </r>
  <r>
    <s v="Watermelons"/>
    <x v="1"/>
    <s v="No"/>
    <s v="N/A"/>
    <s v="N/A"/>
    <x v="477"/>
    <s v="MEXICO CROSSINGS THROUGH OTAY MESA CALIFORNIA"/>
    <n v="9280"/>
    <s v="Truck"/>
    <m/>
    <m/>
    <n v="2024"/>
    <s v="N/A"/>
    <s v="I (import)"/>
    <m/>
  </r>
  <r>
    <s v="Watermelons"/>
    <x v="10"/>
    <s v="No"/>
    <s v="24 inch bins"/>
    <s v="RED FLESH SEEDED TYPE"/>
    <x v="477"/>
    <s v="CENTRAL ARIZONA"/>
    <n v="80000"/>
    <s v="Truck"/>
    <m/>
    <m/>
    <n v="2025"/>
    <s v="N/A"/>
    <s v="D (domestic)"/>
    <m/>
  </r>
  <r>
    <s v="Watermelons"/>
    <x v="1"/>
    <s v="Yes"/>
    <s v="N/A"/>
    <s v="RED FLESH SEEDLESS MINIATURE"/>
    <x v="477"/>
    <s v="MEXICO CROSSINGS THROUGH SAN LUIS ARIZONA"/>
    <n v="35"/>
    <s v="Truck"/>
    <m/>
    <m/>
    <n v="2024"/>
    <s v="N/A"/>
    <s v="I (import)"/>
    <m/>
  </r>
  <r>
    <s v="Watermelons"/>
    <x v="10"/>
    <s v="No"/>
    <s v="cartons"/>
    <s v="RED FLESH SEEDLESS MINIATURE"/>
    <x v="477"/>
    <s v="CENTRAL ARIZONA"/>
    <n v="1530000"/>
    <s v="Truck"/>
    <n v="18000"/>
    <m/>
    <n v="2025"/>
    <s v="N/A"/>
    <s v="D (domestic)"/>
    <m/>
  </r>
  <r>
    <s v="Watermelons"/>
    <x v="1"/>
    <s v="No"/>
    <s v="N/A"/>
    <s v="RED FLESH SEEDLESS MINIATURE"/>
    <x v="477"/>
    <s v="MEXICO CROSSINGS THROUGH SAN LUIS ARIZONA"/>
    <n v="336600"/>
    <s v="Truck"/>
    <m/>
    <m/>
    <n v="2024"/>
    <s v="N/A"/>
    <s v="I (import)"/>
    <m/>
  </r>
  <r>
    <s v="Watermelons"/>
    <x v="10"/>
    <s v="No"/>
    <s v="24 inch bins"/>
    <s v="RED FLESH SEEDLESS TYPE"/>
    <x v="477"/>
    <s v="CENTRAL ARIZONA"/>
    <n v="5040000"/>
    <s v="Truck"/>
    <m/>
    <m/>
    <n v="2025"/>
    <s v="N/A"/>
    <s v="D (domestic)"/>
    <m/>
  </r>
  <r>
    <s v="Watermelons"/>
    <x v="1"/>
    <s v="Yes"/>
    <s v="N/A"/>
    <s v="SEEDLESS"/>
    <x v="477"/>
    <s v="MEXICO CROSSINGS THROUGH SAN LUIS ARIZONA"/>
    <n v="355080"/>
    <s v="Truck"/>
    <m/>
    <m/>
    <n v="2024"/>
    <s v="N/A"/>
    <s v="I (import)"/>
    <m/>
  </r>
  <r>
    <s v="Watermelons"/>
    <x v="10"/>
    <s v="No"/>
    <s v="cartons"/>
    <s v="RED FLESH SEEDLESS MINIATURE"/>
    <x v="477"/>
    <s v="WESTERN ARIZONA"/>
    <n v="684590"/>
    <s v="Truck"/>
    <n v="8054"/>
    <m/>
    <n v="2025"/>
    <s v="N/A"/>
    <s v="D (domestic)"/>
    <m/>
  </r>
  <r>
    <s v="Watermelons"/>
    <x v="1"/>
    <s v="No"/>
    <s v="N/A"/>
    <s v="SEEDLESS"/>
    <x v="477"/>
    <s v="MEXICO CROSSINGS THROUGH SAN LUIS ARIZONA"/>
    <n v="554400"/>
    <s v="Truck"/>
    <m/>
    <m/>
    <n v="2024"/>
    <s v="N/A"/>
    <s v="I (import)"/>
    <m/>
  </r>
  <r>
    <s v="Watermelons"/>
    <x v="10"/>
    <s v="No"/>
    <s v="24 inch bins"/>
    <s v="RED FLESH SEEDLESS TYPE"/>
    <x v="477"/>
    <s v="WESTERN ARIZONA"/>
    <n v="855600"/>
    <s v="Truck"/>
    <n v="2139"/>
    <m/>
    <n v="2025"/>
    <s v="N/A"/>
    <s v="D (domestic)"/>
    <m/>
  </r>
  <r>
    <s v="Watermelons"/>
    <x v="1"/>
    <s v="No"/>
    <s v="N/A"/>
    <s v="N/A"/>
    <x v="477"/>
    <s v="MEXICO CROSSINGS THROUGH CALEXICO CALIFORNIA"/>
    <n v="193688"/>
    <s v="Truck"/>
    <m/>
    <m/>
    <n v="2024"/>
    <s v="N/A"/>
    <s v="I (import)"/>
    <m/>
  </r>
  <r>
    <s v="Watermelons"/>
    <x v="10"/>
    <s v="Yes"/>
    <s v="cartons"/>
    <s v="RED FLESH SEEDLESS MINIATURE"/>
    <x v="477"/>
    <s v="WESTERN ARIZONA"/>
    <n v="42500"/>
    <s v="Truck"/>
    <n v="500"/>
    <m/>
    <n v="2025"/>
    <s v="N/A"/>
    <s v="D (domestic)"/>
    <s v="added for 06/30/2025 on 07/02/2025"/>
  </r>
  <r>
    <s v="Watermelons"/>
    <x v="1"/>
    <s v="Yes"/>
    <s v="N/A"/>
    <s v="RED FLESH SEEDLESS MINIATURE"/>
    <x v="477"/>
    <s v="MEXICO CROSSINGS THROUGH CALEXICO CALIFORNIA"/>
    <n v="74800"/>
    <s v="Truck"/>
    <m/>
    <m/>
    <n v="2024"/>
    <s v="N/A"/>
    <s v="I (import)"/>
    <m/>
  </r>
  <r>
    <s v="Watermelons"/>
    <x v="10"/>
    <s v="No"/>
    <s v="cartons"/>
    <s v="RED FLESH SEEDLESS MINIATURE"/>
    <x v="477"/>
    <s v="WESTERN ARIZONA"/>
    <n v="1215500"/>
    <s v="Truck"/>
    <n v="14300"/>
    <m/>
    <n v="2025"/>
    <s v="N/A"/>
    <s v="D (domestic)"/>
    <s v="added for 06/30/2025 on 07/02/2025"/>
  </r>
  <r>
    <s v="Watermelons"/>
    <x v="1"/>
    <s v="No"/>
    <s v="N/A"/>
    <s v="RED FLESH SEEDLESS MINIATURE"/>
    <x v="477"/>
    <s v="MEXICO CROSSINGS THROUGH CALEXICO CALIFORNIA"/>
    <n v="188648"/>
    <s v="Truck"/>
    <m/>
    <m/>
    <n v="2024"/>
    <s v="N/A"/>
    <s v="I (import)"/>
    <m/>
  </r>
  <r>
    <s v="Watermelons"/>
    <x v="10"/>
    <s v="No"/>
    <s v="24 inch bins"/>
    <s v="RED FLESH SEEDLESS TYPE"/>
    <x v="477"/>
    <s v="WESTERN ARIZONA"/>
    <n v="347600"/>
    <s v="Truck"/>
    <n v="869"/>
    <m/>
    <n v="2025"/>
    <s v="N/A"/>
    <s v="D (domestic)"/>
    <s v="added for 06/30/2025 on 07/02/2025"/>
  </r>
  <r>
    <s v="Watermelons"/>
    <x v="1"/>
    <s v="No"/>
    <s v="N/A"/>
    <s v="SEEDLESS"/>
    <x v="477"/>
    <s v="MEXICO CROSSINGS THROUGH CALEXICO CALIFORNIA"/>
    <n v="451682"/>
    <s v="Truck"/>
    <m/>
    <m/>
    <n v="2024"/>
    <s v="N/A"/>
    <s v="I (import)"/>
    <m/>
  </r>
  <r>
    <s v="Watermelons"/>
    <x v="10"/>
    <s v="No"/>
    <s v="cartons"/>
    <s v="RED FLESH SEEDLESS TYPE"/>
    <x v="477"/>
    <s v="WESTERN ARIZONA"/>
    <n v="23120"/>
    <s v="Truck"/>
    <n v="272"/>
    <m/>
    <n v="2025"/>
    <s v="N/A"/>
    <s v="D (domestic)"/>
    <s v="added for 06/30/2025 on 07/02/2025"/>
  </r>
  <r>
    <s v="Watermelons"/>
    <x v="1"/>
    <s v="No"/>
    <s v="N/A"/>
    <s v="N/A"/>
    <x v="477"/>
    <s v="MEXICO CROSSINGS THROUGH EAGLE PASS TEXAS"/>
    <n v="370198"/>
    <s v="Truck"/>
    <m/>
    <m/>
    <n v="2024"/>
    <s v="N/A"/>
    <s v="I (import)"/>
    <m/>
  </r>
  <r>
    <s v="Watermelons"/>
    <x v="13"/>
    <s v="No"/>
    <s v="24 inch bins"/>
    <s v="RED FLESH SEEDLESS TYPE"/>
    <x v="477"/>
    <s v="SAN JOAQUIN VALLEY CALIFORNIA"/>
    <n v="200000"/>
    <s v="Truck"/>
    <m/>
    <m/>
    <n v="2025"/>
    <s v="N/A"/>
    <s v="D (domestic)"/>
    <s v="added for 06/30/2025 on 07/31/2025"/>
  </r>
  <r>
    <s v="Watermelons"/>
    <x v="1"/>
    <s v="No"/>
    <s v="N/A"/>
    <s v="N/A"/>
    <x v="477"/>
    <s v="MEXICO CROSSINGS THROUGH SANTA TERESA NEW MEXICO"/>
    <n v="49896"/>
    <s v="Truck"/>
    <m/>
    <m/>
    <n v="2024"/>
    <s v="N/A"/>
    <s v="I (import)"/>
    <m/>
  </r>
  <r>
    <s v="Watermelons"/>
    <x v="9"/>
    <s v="No"/>
    <s v="24 inch bins"/>
    <s v="RED FLESH SEEDED TYPE"/>
    <x v="477"/>
    <s v="SOUTH TEXAS"/>
    <n v="760000"/>
    <s v="Truck"/>
    <m/>
    <m/>
    <n v="2025"/>
    <s v="N/A"/>
    <s v="D (domestic)"/>
    <m/>
  </r>
  <r>
    <s v="Watermelons"/>
    <x v="9"/>
    <s v="No"/>
    <s v="24 inch bins"/>
    <s v="RED FLESH SEEDLESS TYPE"/>
    <x v="477"/>
    <s v="SOUTH TEXAS"/>
    <n v="5840000"/>
    <s v="Truck"/>
    <m/>
    <m/>
    <n v="2025"/>
    <s v="N/A"/>
    <s v="D (domestic)"/>
    <m/>
  </r>
  <r>
    <s v="Watermelons"/>
    <x v="15"/>
    <s v="No"/>
    <s v="24 inch bins"/>
    <s v="RED FLESH SEEDLESS TYPE"/>
    <x v="477"/>
    <s v="SOUTHEAST MISSOURI"/>
    <n v="44800"/>
    <s v="Truck"/>
    <n v="112"/>
    <m/>
    <n v="2025"/>
    <s v="N/A"/>
    <s v="D (domestic)"/>
    <m/>
  </r>
  <r>
    <s v="Watermelons"/>
    <x v="12"/>
    <s v="No"/>
    <s v="cartons"/>
    <s v="RED FLESH SEEDLESS MINIATURE"/>
    <x v="477"/>
    <s v="GEORGIA"/>
    <n v="137275"/>
    <s v="Truck"/>
    <n v="1615"/>
    <m/>
    <n v="2025"/>
    <s v="N/A"/>
    <s v="D (domestic)"/>
    <m/>
  </r>
  <r>
    <s v="Watermelons"/>
    <x v="12"/>
    <s v="No"/>
    <s v="24 inch bins"/>
    <s v="RED FLESH SEEDLESS TYPE"/>
    <x v="477"/>
    <s v="GEORGIA"/>
    <n v="20899200"/>
    <s v="Truck"/>
    <n v="52248"/>
    <m/>
    <n v="2025"/>
    <s v="N/A"/>
    <s v="D (domestic)"/>
    <m/>
  </r>
  <r>
    <s v="Watermelons"/>
    <x v="14"/>
    <s v="No"/>
    <s v="24 inch bins"/>
    <s v="RED FLESH SEEDED TYPE"/>
    <x v="477"/>
    <s v="NORTH CAROLINA"/>
    <n v="168000"/>
    <s v="Truck"/>
    <n v="420"/>
    <m/>
    <n v="2025"/>
    <s v="N/A"/>
    <s v="D (domestic)"/>
    <m/>
  </r>
  <r>
    <s v="Watermelons"/>
    <x v="14"/>
    <s v="No"/>
    <s v="24 inch bins"/>
    <s v="RED FLESH SEEDLESS TYPE"/>
    <x v="477"/>
    <s v="NORTH CAROLINA"/>
    <n v="571200"/>
    <s v="Truck"/>
    <n v="1428"/>
    <m/>
    <n v="2025"/>
    <s v="N/A"/>
    <s v="D (domestic)"/>
    <m/>
  </r>
  <r>
    <s v="Watermelons"/>
    <x v="11"/>
    <s v="No"/>
    <s v="24 inch bins"/>
    <s v="RED FLESH SEEDED TYPE"/>
    <x v="477"/>
    <s v="SOUTH CAROLINA"/>
    <n v="112000"/>
    <s v="Truck"/>
    <n v="280"/>
    <m/>
    <n v="2025"/>
    <s v="N/A"/>
    <s v="D (domestic)"/>
    <m/>
  </r>
  <r>
    <s v="Watermelons"/>
    <x v="11"/>
    <s v="No"/>
    <s v="24 inch bins"/>
    <s v="RED FLESH SEEDLESS TYPE"/>
    <x v="477"/>
    <s v="SOUTH CAROLINA"/>
    <n v="2396800"/>
    <s v="Truck"/>
    <n v="5992"/>
    <m/>
    <n v="2025"/>
    <s v="N/A"/>
    <s v="D (domestic)"/>
    <m/>
  </r>
  <r>
    <s v="Watermelons"/>
    <x v="8"/>
    <s v="No"/>
    <s v="24 inch bins"/>
    <s v="RED FLESH SEEDED TYPE"/>
    <x v="477"/>
    <s v="FLORIDA"/>
    <n v="112000"/>
    <s v="Truck"/>
    <n v="280"/>
    <m/>
    <n v="2025"/>
    <s v="N/A"/>
    <s v="D (domestic)"/>
    <m/>
  </r>
  <r>
    <s v="Watermelons"/>
    <x v="8"/>
    <s v="No"/>
    <s v="24 inch bins"/>
    <s v="RED FLESH SEEDLESS TYPE"/>
    <x v="477"/>
    <s v="FLORIDA"/>
    <n v="1321600"/>
    <s v="Truck"/>
    <n v="3304"/>
    <m/>
    <n v="2025"/>
    <s v="N/A"/>
    <s v="D (domestic)"/>
    <m/>
  </r>
  <r>
    <s v="Watermelons"/>
    <x v="12"/>
    <s v="No"/>
    <s v="24 inch bins"/>
    <s v="RED FLESH SEEDED TYPE"/>
    <x v="477"/>
    <s v="GEORGIA"/>
    <n v="1881600"/>
    <s v="Truck"/>
    <n v="4704"/>
    <m/>
    <n v="2025"/>
    <s v="N/A"/>
    <s v="D (domestic)"/>
    <m/>
  </r>
  <r>
    <s v="Watermelons"/>
    <x v="10"/>
    <s v="No"/>
    <s v="24 inch bins"/>
    <s v="RED FLESH SEEDED TYPE"/>
    <x v="478"/>
    <s v="CENTRAL ARIZONA"/>
    <n v="80000"/>
    <s v="Truck"/>
    <m/>
    <m/>
    <n v="2025"/>
    <s v="N/A"/>
    <s v="D (domestic)"/>
    <m/>
  </r>
  <r>
    <s v="Watermelons"/>
    <x v="10"/>
    <s v="No"/>
    <s v="cartons"/>
    <s v="RED FLESH SEEDLESS MINIATURE"/>
    <x v="478"/>
    <s v="CENTRAL ARIZONA"/>
    <n v="1700000"/>
    <s v="Truck"/>
    <n v="20000"/>
    <m/>
    <n v="2025"/>
    <s v="N/A"/>
    <s v="D (domestic)"/>
    <m/>
  </r>
  <r>
    <s v="Watermelons"/>
    <x v="10"/>
    <s v="No"/>
    <s v="24 inch bins"/>
    <s v="RED FLESH SEEDLESS TYPE"/>
    <x v="478"/>
    <s v="CENTRAL ARIZONA"/>
    <n v="5280000"/>
    <s v="Truck"/>
    <m/>
    <m/>
    <n v="2025"/>
    <s v="N/A"/>
    <s v="D (domestic)"/>
    <m/>
  </r>
  <r>
    <s v="Watermelons"/>
    <x v="10"/>
    <s v="No"/>
    <s v="cartons"/>
    <s v="RED FLESH SEEDLESS MINIATURE"/>
    <x v="478"/>
    <s v="WESTERN ARIZONA"/>
    <n v="238000"/>
    <s v="Truck"/>
    <n v="2800"/>
    <m/>
    <n v="2025"/>
    <s v="N/A"/>
    <s v="D (domestic)"/>
    <m/>
  </r>
  <r>
    <s v="Watermelons"/>
    <x v="10"/>
    <s v="No"/>
    <s v="24 inch bins"/>
    <s v="RED FLESH SEEDLESS TYPE"/>
    <x v="478"/>
    <s v="WESTERN ARIZONA"/>
    <n v="810000"/>
    <s v="Truck"/>
    <n v="2025"/>
    <m/>
    <n v="2025"/>
    <s v="N/A"/>
    <s v="D (domestic)"/>
    <m/>
  </r>
  <r>
    <s v="Watermelons"/>
    <x v="10"/>
    <s v="No"/>
    <s v="cartons"/>
    <s v="RED FLESH SEEDLESS TYPE"/>
    <x v="478"/>
    <s v="WESTERN ARIZONA"/>
    <n v="6800"/>
    <s v="Truck"/>
    <n v="80"/>
    <m/>
    <n v="2025"/>
    <s v="N/A"/>
    <s v="D (domestic)"/>
    <m/>
  </r>
  <r>
    <s v="Watermelons"/>
    <x v="1"/>
    <s v="No"/>
    <s v="N/A"/>
    <s v="N/A"/>
    <x v="478"/>
    <s v="MEXICO CROSSINGS THROUGH NOGALES ARIZONA"/>
    <n v="775474"/>
    <s v="Truck"/>
    <m/>
    <m/>
    <n v="2024"/>
    <s v="N/A"/>
    <s v="I (import)"/>
    <m/>
  </r>
  <r>
    <s v="Watermelons"/>
    <x v="1"/>
    <s v="No"/>
    <s v="N/A"/>
    <s v="RED FLESH SEEDLESS MINIATURE"/>
    <x v="478"/>
    <s v="MEXICO CROSSINGS THROUGH NOGALES ARIZONA"/>
    <n v="64856"/>
    <s v="Truck"/>
    <m/>
    <m/>
    <n v="2024"/>
    <s v="N/A"/>
    <s v="I (import)"/>
    <m/>
  </r>
  <r>
    <s v="Watermelons"/>
    <x v="1"/>
    <s v="No"/>
    <s v="N/A"/>
    <s v="SEEDLESS"/>
    <x v="478"/>
    <s v="MEXICO CROSSINGS THROUGH NOGALES ARIZONA"/>
    <n v="1365445"/>
    <s v="Truck"/>
    <m/>
    <m/>
    <n v="2024"/>
    <s v="N/A"/>
    <s v="I (import)"/>
    <m/>
  </r>
  <r>
    <s v="Watermelons"/>
    <x v="1"/>
    <s v="No"/>
    <s v="N/A"/>
    <s v="N/A"/>
    <x v="478"/>
    <s v="MEXICO CROSSINGS THROUGH OTAY MESA CALIFORNIA"/>
    <n v="43617"/>
    <s v="Truck"/>
    <m/>
    <m/>
    <n v="2024"/>
    <s v="N/A"/>
    <s v="I (import)"/>
    <m/>
  </r>
  <r>
    <s v="Watermelons"/>
    <x v="1"/>
    <s v="No"/>
    <s v="N/A"/>
    <s v="SEEDLESS"/>
    <x v="478"/>
    <s v="MEXICO CROSSINGS THROUGH SAN LUIS ARIZONA"/>
    <n v="811800"/>
    <s v="Truck"/>
    <m/>
    <m/>
    <n v="2024"/>
    <s v="N/A"/>
    <s v="I (import)"/>
    <m/>
  </r>
  <r>
    <s v="Watermelons"/>
    <x v="1"/>
    <s v="No"/>
    <s v="N/A"/>
    <s v="N/A"/>
    <x v="478"/>
    <s v="MEXICO CROSSINGS THROUGH CALEXICO CALIFORNIA"/>
    <n v="148095"/>
    <s v="Truck"/>
    <m/>
    <m/>
    <n v="2024"/>
    <s v="N/A"/>
    <s v="I (import)"/>
    <m/>
  </r>
  <r>
    <s v="Watermelons"/>
    <x v="1"/>
    <s v="Yes"/>
    <s v="N/A"/>
    <s v="RED FLESH SEEDLESS MINIATURE"/>
    <x v="478"/>
    <s v="MEXICO CROSSINGS THROUGH CALEXICO CALIFORNIA"/>
    <n v="37400"/>
    <s v="Truck"/>
    <m/>
    <m/>
    <n v="2024"/>
    <s v="N/A"/>
    <s v="I (import)"/>
    <m/>
  </r>
  <r>
    <s v="Watermelons"/>
    <x v="1"/>
    <s v="No"/>
    <s v="N/A"/>
    <s v="RED FLESH SEEDLESS MINIATURE"/>
    <x v="478"/>
    <s v="MEXICO CROSSINGS THROUGH CALEXICO CALIFORNIA"/>
    <n v="363377"/>
    <s v="Truck"/>
    <m/>
    <m/>
    <n v="2024"/>
    <s v="N/A"/>
    <s v="I (import)"/>
    <m/>
  </r>
  <r>
    <s v="Watermelons"/>
    <x v="1"/>
    <s v="No"/>
    <s v="N/A"/>
    <s v="SEEDLESS"/>
    <x v="478"/>
    <s v="MEXICO CROSSINGS THROUGH CALEXICO CALIFORNIA"/>
    <n v="352660"/>
    <s v="Truck"/>
    <m/>
    <m/>
    <n v="2024"/>
    <s v="N/A"/>
    <s v="I (import)"/>
    <m/>
  </r>
  <r>
    <s v="Watermelons"/>
    <x v="1"/>
    <s v="No"/>
    <s v="N/A"/>
    <s v="N/A"/>
    <x v="478"/>
    <s v="MEXICO CROSSINGS THROUGH EAGLE PASS TEXAS"/>
    <n v="575612"/>
    <s v="Truck"/>
    <m/>
    <m/>
    <n v="2024"/>
    <s v="N/A"/>
    <s v="I (import)"/>
    <m/>
  </r>
  <r>
    <s v="Watermelons"/>
    <x v="1"/>
    <s v="No"/>
    <s v="N/A"/>
    <s v="N/A"/>
    <x v="478"/>
    <s v="MEXICO CROSSINGS THROUGH PROGRESO TEXAS"/>
    <n v="294404"/>
    <s v="Truck"/>
    <m/>
    <m/>
    <n v="2024"/>
    <s v="N/A"/>
    <s v="I (import)"/>
    <m/>
  </r>
  <r>
    <s v="Watermelons"/>
    <x v="1"/>
    <s v="No"/>
    <s v="N/A"/>
    <s v="N/A"/>
    <x v="478"/>
    <s v="MEXICO CROSSINGS THROUGH SANTA TERESA NEW MEXICO"/>
    <n v="102643"/>
    <s v="Truck"/>
    <m/>
    <m/>
    <n v="2024"/>
    <s v="N/A"/>
    <s v="I (import)"/>
    <m/>
  </r>
  <r>
    <s v="Watermelons"/>
    <x v="9"/>
    <s v="No"/>
    <s v="24 inch bins"/>
    <s v="RED FLESH SEEDED TYPE"/>
    <x v="478"/>
    <s v="SOUTH TEXAS"/>
    <n v="240000"/>
    <s v="Truck"/>
    <m/>
    <m/>
    <n v="2025"/>
    <s v="N/A"/>
    <s v="D (domestic)"/>
    <m/>
  </r>
  <r>
    <s v="Watermelons"/>
    <x v="9"/>
    <s v="No"/>
    <s v="24 inch bins"/>
    <s v="RED FLESH SEEDLESS TYPE"/>
    <x v="478"/>
    <s v="SOUTH TEXAS"/>
    <n v="6200000"/>
    <s v="Truck"/>
    <m/>
    <m/>
    <n v="2025"/>
    <s v="N/A"/>
    <s v="D (domestic)"/>
    <m/>
  </r>
  <r>
    <s v="Watermelons"/>
    <x v="13"/>
    <s v="No"/>
    <s v="24 inch bins"/>
    <s v="RED FLESH SEEDLESS TYPE"/>
    <x v="478"/>
    <s v="PALO VERDE VALLEY CALIFORNIA"/>
    <n v="800000"/>
    <s v="Truck"/>
    <m/>
    <m/>
    <n v="2025"/>
    <s v="N/A"/>
    <s v="D (domestic)"/>
    <m/>
  </r>
  <r>
    <s v="Watermelons"/>
    <x v="13"/>
    <s v="No"/>
    <s v="24 inch bins"/>
    <s v="RED FLESH SEEDLESS TYPE"/>
    <x v="478"/>
    <s v="IMPERIAL VALLEY CALIFORNIA"/>
    <n v="400000"/>
    <s v="Truck"/>
    <m/>
    <m/>
    <n v="2025"/>
    <s v="N/A"/>
    <s v="D (domestic)"/>
    <m/>
  </r>
  <r>
    <s v="Watermelons"/>
    <x v="13"/>
    <s v="No"/>
    <s v="cartons"/>
    <s v="RED FLESH SEEDLESS TYPE"/>
    <x v="478"/>
    <s v="IMPERIAL VALLEY CALIFORNIA"/>
    <n v="212500"/>
    <s v="Truck"/>
    <n v="2500"/>
    <m/>
    <n v="2025"/>
    <s v="N/A"/>
    <s v="D (domestic)"/>
    <m/>
  </r>
  <r>
    <s v="Watermelons"/>
    <x v="13"/>
    <s v="No"/>
    <s v="cartons"/>
    <s v="RED FLESH SEEDLESS MINIATURE"/>
    <x v="478"/>
    <s v="IMPERIAL VALLEY CALIFORNIA"/>
    <n v="1105000"/>
    <s v="Truck"/>
    <n v="13000"/>
    <m/>
    <n v="2025"/>
    <s v="N/A"/>
    <s v="D (domestic)"/>
    <m/>
  </r>
  <r>
    <s v="Watermelons"/>
    <x v="13"/>
    <s v="No"/>
    <s v="cartons"/>
    <s v="RED FLESH SEEDLESS MINIATURE"/>
    <x v="478"/>
    <s v="PALO VERDE VALLEY CALIFORNIA"/>
    <n v="1275000"/>
    <s v="Truck"/>
    <n v="15000"/>
    <m/>
    <n v="2025"/>
    <s v="N/A"/>
    <s v="D (domestic)"/>
    <m/>
  </r>
  <r>
    <s v="Watermelons"/>
    <x v="12"/>
    <s v="No"/>
    <s v="24 inch bins"/>
    <s v="RED FLESH SEEDED TYPE"/>
    <x v="478"/>
    <s v="GEORGIA"/>
    <n v="1635200"/>
    <s v="Truck"/>
    <n v="4088"/>
    <m/>
    <n v="2025"/>
    <s v="N/A"/>
    <s v="D (domestic)"/>
    <m/>
  </r>
  <r>
    <s v="Watermelons"/>
    <x v="11"/>
    <s v="No"/>
    <s v="24 inch bins"/>
    <s v="RED FLESH SEEDLESS TYPE"/>
    <x v="478"/>
    <s v="SOUTH CAROLINA"/>
    <n v="2262400"/>
    <s v="Truck"/>
    <n v="5656"/>
    <m/>
    <n v="2025"/>
    <s v="N/A"/>
    <s v="D (domestic)"/>
    <m/>
  </r>
  <r>
    <s v="Watermelons"/>
    <x v="11"/>
    <s v="No"/>
    <s v="24 inch bins"/>
    <s v="RED FLESH SEEDED TYPE"/>
    <x v="478"/>
    <s v="SOUTH CAROLINA"/>
    <n v="134400"/>
    <s v="Truck"/>
    <n v="336"/>
    <m/>
    <n v="2025"/>
    <s v="N/A"/>
    <s v="D (domestic)"/>
    <m/>
  </r>
  <r>
    <s v="Watermelons"/>
    <x v="8"/>
    <s v="No"/>
    <s v="24 inch bins"/>
    <s v="RED FLESH SEEDED TYPE"/>
    <x v="478"/>
    <s v="FLORIDA"/>
    <n v="22400"/>
    <s v="Truck"/>
    <n v="56"/>
    <m/>
    <n v="2025"/>
    <s v="N/A"/>
    <s v="D (domestic)"/>
    <m/>
  </r>
  <r>
    <s v="Watermelons"/>
    <x v="8"/>
    <s v="No"/>
    <s v="24 inch bins"/>
    <s v="RED FLESH SEEDLESS TYPE"/>
    <x v="478"/>
    <s v="FLORIDA"/>
    <n v="1276800"/>
    <s v="Truck"/>
    <n v="3192"/>
    <m/>
    <n v="2025"/>
    <s v="N/A"/>
    <s v="D (domestic)"/>
    <m/>
  </r>
  <r>
    <s v="Watermelons"/>
    <x v="15"/>
    <s v="No"/>
    <s v="24 inch bins"/>
    <s v="RED FLESH SEEDLESS TYPE"/>
    <x v="478"/>
    <s v="SOUTHEAST MISSOURI"/>
    <n v="67200"/>
    <s v="Truck"/>
    <n v="168"/>
    <m/>
    <n v="2025"/>
    <s v="N/A"/>
    <s v="D (domestic)"/>
    <m/>
  </r>
  <r>
    <s v="Watermelons"/>
    <x v="14"/>
    <s v="No"/>
    <s v="24 inch bins"/>
    <s v="RED FLESH SEEDED TYPE"/>
    <x v="478"/>
    <s v="NORTH CAROLINA"/>
    <n v="67200"/>
    <s v="Truck"/>
    <n v="168"/>
    <m/>
    <n v="2025"/>
    <s v="N/A"/>
    <s v="D (domestic)"/>
    <m/>
  </r>
  <r>
    <s v="Watermelons"/>
    <x v="14"/>
    <s v="No"/>
    <s v="24 inch bins"/>
    <s v="RED FLESH SEEDLESS TYPE"/>
    <x v="478"/>
    <s v="NORTH CAROLINA"/>
    <n v="504000"/>
    <s v="Truck"/>
    <n v="1260"/>
    <m/>
    <n v="2025"/>
    <s v="N/A"/>
    <s v="D (domestic)"/>
    <m/>
  </r>
  <r>
    <s v="Watermelons"/>
    <x v="12"/>
    <s v="No"/>
    <s v="24 inch bins"/>
    <s v="RED FLESH SEEDLESS TYPE"/>
    <x v="478"/>
    <s v="GEORGIA"/>
    <n v="17404800"/>
    <s v="Truck"/>
    <n v="43512"/>
    <m/>
    <n v="2025"/>
    <s v="N/A"/>
    <s v="D (domestic)"/>
    <m/>
  </r>
  <r>
    <s v="Watermelons"/>
    <x v="12"/>
    <s v="No"/>
    <s v="cartons"/>
    <s v="RED FLESH SEEDLESS MINIATURE"/>
    <x v="478"/>
    <s v="GEORGIA"/>
    <n v="137275"/>
    <s v="Truck"/>
    <n v="1615"/>
    <m/>
    <n v="2025"/>
    <s v="N/A"/>
    <s v="D (domestic)"/>
    <m/>
  </r>
  <r>
    <s v="Watermelons"/>
    <x v="10"/>
    <s v="Yes"/>
    <s v="cartons"/>
    <s v="RED FLESH SEEDLESS MINIATURE"/>
    <x v="478"/>
    <s v="WESTERN ARIZONA"/>
    <n v="17000"/>
    <s v="Truck"/>
    <n v="200"/>
    <m/>
    <n v="2025"/>
    <s v="N/A"/>
    <s v="D (domestic)"/>
    <s v="added for 07/01/2025 on 07/07/2025"/>
  </r>
  <r>
    <s v="Watermelons"/>
    <x v="10"/>
    <s v="No"/>
    <s v="cartons"/>
    <s v="RED FLESH SEEDLESS MINIATURE"/>
    <x v="478"/>
    <s v="WESTERN ARIZONA"/>
    <n v="612000"/>
    <s v="Truck"/>
    <n v="7200"/>
    <m/>
    <n v="2025"/>
    <s v="N/A"/>
    <s v="D (domestic)"/>
    <s v="added for 07/01/2025 on 07/07/2025"/>
  </r>
  <r>
    <s v="Watermelons"/>
    <x v="13"/>
    <s v="No"/>
    <s v="24 inch bins"/>
    <s v="RED FLESH SEEDLESS TYPE"/>
    <x v="478"/>
    <s v="SAN JOAQUIN VALLEY CALIFORNIA"/>
    <n v="1000000"/>
    <s v="Truck"/>
    <m/>
    <m/>
    <n v="2025"/>
    <s v="N/A"/>
    <s v="D (domestic)"/>
    <s v="added for 07/01/2025 on 07/17/2025"/>
  </r>
  <r>
    <s v="Watermelons"/>
    <x v="13"/>
    <s v="No"/>
    <s v="24 inch bins"/>
    <s v="RED FLESH SEEDLESS TYPE"/>
    <x v="478"/>
    <s v="SAN JOAQUIN VALLEY CALIFORNIA"/>
    <n v="240000"/>
    <s v="Truck"/>
    <m/>
    <m/>
    <n v="2025"/>
    <s v="N/A"/>
    <s v="D (domestic)"/>
    <s v="added for 07/01/2025 on 07/31/2025"/>
  </r>
  <r>
    <s v="Watermelons"/>
    <x v="1"/>
    <s v="No"/>
    <s v="N/A"/>
    <s v="N/A"/>
    <x v="479"/>
    <s v="MEXICO CROSSINGS THROUGH NOGALES ARIZONA"/>
    <n v="203210"/>
    <s v="Truck"/>
    <m/>
    <m/>
    <n v="2024"/>
    <s v="N/A"/>
    <s v="I (import)"/>
    <m/>
  </r>
  <r>
    <s v="Watermelons"/>
    <x v="9"/>
    <s v="No"/>
    <s v="24 inch bins"/>
    <s v="RED FLESH SEEDED TYPE"/>
    <x v="479"/>
    <s v="SOUTH TEXAS"/>
    <n v="640000"/>
    <s v="Truck"/>
    <m/>
    <m/>
    <n v="2025"/>
    <s v="N/A"/>
    <s v="D (domestic)"/>
    <m/>
  </r>
  <r>
    <s v="Watermelons"/>
    <x v="1"/>
    <s v="No"/>
    <s v="N/A"/>
    <s v="RED FLESH SEEDLESS MINIATURE"/>
    <x v="479"/>
    <s v="MEXICO CROSSINGS THROUGH NOGALES ARIZONA"/>
    <n v="105391"/>
    <s v="Truck"/>
    <m/>
    <m/>
    <n v="2024"/>
    <s v="N/A"/>
    <s v="I (import)"/>
    <m/>
  </r>
  <r>
    <s v="Watermelons"/>
    <x v="9"/>
    <s v="No"/>
    <s v="24 inch bins"/>
    <s v="RED FLESH SEEDLESS TYPE"/>
    <x v="479"/>
    <s v="SOUTH TEXAS"/>
    <n v="6610000"/>
    <s v="Truck"/>
    <m/>
    <m/>
    <n v="2025"/>
    <s v="N/A"/>
    <s v="D (domestic)"/>
    <m/>
  </r>
  <r>
    <s v="Watermelons"/>
    <x v="1"/>
    <s v="No"/>
    <s v="N/A"/>
    <s v="SEEDLESS"/>
    <x v="479"/>
    <s v="MEXICO CROSSINGS THROUGH NOGALES ARIZONA"/>
    <n v="2446946"/>
    <s v="Truck"/>
    <m/>
    <m/>
    <n v="2024"/>
    <s v="N/A"/>
    <s v="I (import)"/>
    <m/>
  </r>
  <r>
    <s v="Watermelons"/>
    <x v="12"/>
    <s v="No"/>
    <s v="24 inch bins"/>
    <s v="RED FLESH SEEDLESS TYPE"/>
    <x v="479"/>
    <s v="GEORGIA"/>
    <n v="16352000"/>
    <s v="Truck"/>
    <n v="40880"/>
    <m/>
    <n v="2025"/>
    <s v="N/A"/>
    <s v="D (domestic)"/>
    <m/>
  </r>
  <r>
    <s v="Watermelons"/>
    <x v="1"/>
    <s v="No"/>
    <s v="N/A"/>
    <s v="N/A"/>
    <x v="479"/>
    <s v="MEXICO CROSSINGS THROUGH OTAY MESA CALIFORNIA"/>
    <n v="31777"/>
    <s v="Truck"/>
    <m/>
    <m/>
    <n v="2024"/>
    <s v="N/A"/>
    <s v="I (import)"/>
    <m/>
  </r>
  <r>
    <s v="Watermelons"/>
    <x v="14"/>
    <s v="No"/>
    <s v="24 inch bins"/>
    <s v="RED FLESH SEEDED TYPE"/>
    <x v="479"/>
    <s v="NORTH CAROLINA"/>
    <n v="67200"/>
    <s v="Truck"/>
    <n v="168"/>
    <m/>
    <n v="2025"/>
    <s v="N/A"/>
    <s v="D (domestic)"/>
    <m/>
  </r>
  <r>
    <s v="Watermelons"/>
    <x v="1"/>
    <s v="No"/>
    <s v="N/A"/>
    <s v="SEEDLESS"/>
    <x v="479"/>
    <s v="MEXICO CROSSINGS THROUGH OTAY MESA CALIFORNIA"/>
    <n v="19008"/>
    <s v="Truck"/>
    <m/>
    <m/>
    <n v="2024"/>
    <s v="N/A"/>
    <s v="I (import)"/>
    <m/>
  </r>
  <r>
    <s v="Watermelons"/>
    <x v="14"/>
    <s v="No"/>
    <s v="24 inch bins"/>
    <s v="RED FLESH SEEDLESS TYPE"/>
    <x v="479"/>
    <s v="NORTH CAROLINA"/>
    <n v="168000"/>
    <s v="Truck"/>
    <n v="420"/>
    <m/>
    <n v="2025"/>
    <s v="N/A"/>
    <s v="D (domestic)"/>
    <m/>
  </r>
  <r>
    <s v="Watermelons"/>
    <x v="1"/>
    <s v="No"/>
    <s v="N/A"/>
    <s v="RED FLESH SEEDLESS MINIATURE"/>
    <x v="479"/>
    <s v="MEXICO CROSSINGS THROUGH SAN LUIS ARIZONA"/>
    <n v="384120"/>
    <s v="Truck"/>
    <m/>
    <m/>
    <n v="2024"/>
    <s v="N/A"/>
    <s v="I (import)"/>
    <m/>
  </r>
  <r>
    <s v="Watermelons"/>
    <x v="11"/>
    <s v="No"/>
    <s v="24 inch bins"/>
    <s v="RED FLESH SEEDED TYPE"/>
    <x v="479"/>
    <s v="SOUTH CAROLINA"/>
    <n v="89600"/>
    <s v="Truck"/>
    <n v="224"/>
    <m/>
    <n v="2025"/>
    <s v="N/A"/>
    <s v="D (domestic)"/>
    <m/>
  </r>
  <r>
    <s v="Watermelons"/>
    <x v="1"/>
    <s v="No"/>
    <s v="N/A"/>
    <s v="SEEDLESS"/>
    <x v="479"/>
    <s v="MEXICO CROSSINGS THROUGH SAN LUIS ARIZONA"/>
    <n v="1419000"/>
    <s v="Truck"/>
    <m/>
    <m/>
    <n v="2024"/>
    <s v="N/A"/>
    <s v="I (import)"/>
    <m/>
  </r>
  <r>
    <s v="Watermelons"/>
    <x v="11"/>
    <s v="No"/>
    <s v="24 inch bins"/>
    <s v="RED FLESH SEEDLESS TYPE"/>
    <x v="479"/>
    <s v="SOUTH CAROLINA"/>
    <n v="1881600"/>
    <s v="Truck"/>
    <n v="4704"/>
    <m/>
    <n v="2025"/>
    <s v="N/A"/>
    <s v="D (domestic)"/>
    <m/>
  </r>
  <r>
    <s v="Watermelons"/>
    <x v="1"/>
    <s v="No"/>
    <s v="N/A"/>
    <s v="N/A"/>
    <x v="479"/>
    <s v="MEXICO CROSSINGS THROUGH CALEXICO CALIFORNIA"/>
    <n v="120120"/>
    <s v="Truck"/>
    <m/>
    <m/>
    <n v="2024"/>
    <s v="N/A"/>
    <s v="I (import)"/>
    <m/>
  </r>
  <r>
    <s v="Watermelons"/>
    <x v="15"/>
    <s v="No"/>
    <s v="24 inch bins"/>
    <s v="RED FLESH SEEDLESS TYPE"/>
    <x v="479"/>
    <s v="SOUTHEAST MISSOURI"/>
    <n v="44800"/>
    <s v="Truck"/>
    <n v="112"/>
    <m/>
    <n v="2025"/>
    <s v="N/A"/>
    <s v="D (domestic)"/>
    <m/>
  </r>
  <r>
    <s v="Watermelons"/>
    <x v="1"/>
    <s v="No"/>
    <s v="N/A"/>
    <s v="RED FLESH SEEDLESS MINIATURE"/>
    <x v="479"/>
    <s v="MEXICO CROSSINGS THROUGH CALEXICO CALIFORNIA"/>
    <n v="186160"/>
    <s v="Truck"/>
    <m/>
    <m/>
    <n v="2024"/>
    <s v="N/A"/>
    <s v="I (import)"/>
    <m/>
  </r>
  <r>
    <s v="Watermelons"/>
    <x v="8"/>
    <s v="No"/>
    <s v="24 inch bins"/>
    <s v="RED FLESH SEEDED TYPE"/>
    <x v="479"/>
    <s v="FLORIDA"/>
    <n v="67200"/>
    <s v="Truck"/>
    <n v="168"/>
    <m/>
    <n v="2025"/>
    <s v="N/A"/>
    <s v="D (domestic)"/>
    <m/>
  </r>
  <r>
    <s v="Watermelons"/>
    <x v="1"/>
    <s v="No"/>
    <s v="N/A"/>
    <s v="N/A"/>
    <x v="479"/>
    <s v="MEXICO CROSSINGS THROUGH EAGLE PASS TEXAS"/>
    <n v="1560055"/>
    <s v="Truck"/>
    <m/>
    <m/>
    <n v="2024"/>
    <s v="N/A"/>
    <s v="I (import)"/>
    <m/>
  </r>
  <r>
    <s v="Watermelons"/>
    <x v="8"/>
    <s v="No"/>
    <s v="24 inch bins"/>
    <s v="RED FLESH SEEDLESS TYPE"/>
    <x v="479"/>
    <s v="FLORIDA"/>
    <n v="806400"/>
    <s v="Truck"/>
    <n v="2016"/>
    <m/>
    <n v="2025"/>
    <s v="N/A"/>
    <s v="D (domestic)"/>
    <m/>
  </r>
  <r>
    <s v="Watermelons"/>
    <x v="1"/>
    <s v="No"/>
    <s v="N/A"/>
    <s v="N/A"/>
    <x v="479"/>
    <s v="MEXICO CROSSINGS THROUGH EL PASO TEXAS"/>
    <n v="25080"/>
    <s v="Truck"/>
    <m/>
    <m/>
    <n v="2024"/>
    <s v="N/A"/>
    <s v="I (import)"/>
    <m/>
  </r>
  <r>
    <s v="Watermelons"/>
    <x v="12"/>
    <s v="No"/>
    <s v="24 inch bins"/>
    <s v="RED FLESH SEEDED TYPE"/>
    <x v="479"/>
    <s v="GEORGIA"/>
    <n v="1456000"/>
    <s v="Truck"/>
    <n v="3640"/>
    <m/>
    <n v="2025"/>
    <s v="N/A"/>
    <s v="D (domestic)"/>
    <m/>
  </r>
  <r>
    <s v="Watermelons"/>
    <x v="1"/>
    <s v="No"/>
    <s v="N/A"/>
    <s v="RED FLESH SEEDLESS MINIATURE"/>
    <x v="479"/>
    <s v="MEXICO CROSSINGS THROUGH PRESIDIO TEXAS"/>
    <n v="184404"/>
    <s v="Truck"/>
    <m/>
    <m/>
    <n v="2024"/>
    <s v="N/A"/>
    <s v="I (import)"/>
    <m/>
  </r>
  <r>
    <s v="Watermelons"/>
    <x v="12"/>
    <s v="No"/>
    <s v="cartons"/>
    <s v="RED FLESH SEEDLESS MINIATURE"/>
    <x v="479"/>
    <s v="GEORGIA"/>
    <n v="115600"/>
    <s v="Truck"/>
    <n v="1360"/>
    <m/>
    <n v="2025"/>
    <s v="N/A"/>
    <s v="D (domestic)"/>
    <m/>
  </r>
  <r>
    <s v="Watermelons"/>
    <x v="1"/>
    <s v="No"/>
    <s v="N/A"/>
    <s v="SEEDLESS"/>
    <x v="479"/>
    <s v="MEXICO CROSSINGS THROUGH PROGRESO TEXAS"/>
    <n v="75768"/>
    <s v="Truck"/>
    <m/>
    <m/>
    <n v="2024"/>
    <s v="N/A"/>
    <s v="I (import)"/>
    <m/>
  </r>
  <r>
    <s v="Watermelons"/>
    <x v="13"/>
    <s v="No"/>
    <s v="cartons"/>
    <s v="RED FLESH SEEDLESS MINIATURE"/>
    <x v="479"/>
    <s v="IMPERIAL VALLEY CALIFORNIA"/>
    <n v="1530000"/>
    <s v="Truck"/>
    <n v="18000"/>
    <m/>
    <n v="2025"/>
    <s v="N/A"/>
    <s v="D (domestic)"/>
    <m/>
  </r>
  <r>
    <s v="Watermelons"/>
    <x v="1"/>
    <s v="No"/>
    <s v="N/A"/>
    <s v="N/A"/>
    <x v="479"/>
    <s v="MEXICO CROSSINGS THROUGH SANTA TERESA NEW MEXICO"/>
    <n v="99792"/>
    <s v="Truck"/>
    <m/>
    <m/>
    <n v="2024"/>
    <s v="N/A"/>
    <s v="I (import)"/>
    <m/>
  </r>
  <r>
    <s v="Watermelons"/>
    <x v="13"/>
    <s v="No"/>
    <s v="24 inch bins"/>
    <s v="RED FLESH SEEDLESS TYPE"/>
    <x v="479"/>
    <s v="IMPERIAL VALLEY CALIFORNIA"/>
    <n v="1000000"/>
    <s v="Truck"/>
    <m/>
    <m/>
    <n v="2025"/>
    <s v="N/A"/>
    <s v="D (domestic)"/>
    <m/>
  </r>
  <r>
    <s v="Watermelons"/>
    <x v="0"/>
    <s v="No"/>
    <s v="N/A"/>
    <s v="N/A"/>
    <x v="479"/>
    <s v="IMPORTS THROUGH SAN JUAN PUERTO RICO"/>
    <n v="13633"/>
    <s v="Boat"/>
    <m/>
    <m/>
    <n v="2024"/>
    <s v="N/A"/>
    <s v="I (import)"/>
    <m/>
  </r>
  <r>
    <s v="Watermelons"/>
    <x v="13"/>
    <s v="No"/>
    <s v="24 inch bins"/>
    <s v="RED FLESH SEEDED TYPE"/>
    <x v="479"/>
    <s v="PALO VERDE VALLEY CALIFORNIA"/>
    <n v="80000"/>
    <s v="Truck"/>
    <m/>
    <m/>
    <n v="2025"/>
    <s v="N/A"/>
    <s v="D (domestic)"/>
    <m/>
  </r>
  <r>
    <s v="Watermelons"/>
    <x v="10"/>
    <s v="Yes"/>
    <s v="cartons"/>
    <s v="RED FLESH SEEDLESS MINIATURE"/>
    <x v="479"/>
    <s v="WESTERN ARIZONA"/>
    <n v="178500"/>
    <s v="Truck"/>
    <n v="2100"/>
    <m/>
    <n v="2025"/>
    <s v="N/A"/>
    <s v="D (domestic)"/>
    <s v="added for 07/02/2025 on 07/07/2025"/>
  </r>
  <r>
    <s v="Watermelons"/>
    <x v="13"/>
    <s v="No"/>
    <s v="cartons"/>
    <s v="RED FLESH SEEDLESS MINIATURE"/>
    <x v="479"/>
    <s v="PALO VERDE VALLEY CALIFORNIA"/>
    <n v="2550000"/>
    <s v="Truck"/>
    <n v="30000"/>
    <m/>
    <n v="2025"/>
    <s v="N/A"/>
    <s v="D (domestic)"/>
    <m/>
  </r>
  <r>
    <s v="Watermelons"/>
    <x v="10"/>
    <s v="No"/>
    <s v="cartons"/>
    <s v="RED FLESH SEEDLESS MINIATURE"/>
    <x v="479"/>
    <s v="WESTERN ARIZONA"/>
    <n v="588625"/>
    <s v="Truck"/>
    <n v="6925"/>
    <m/>
    <n v="2025"/>
    <s v="N/A"/>
    <s v="D (domestic)"/>
    <s v="added for 07/02/2025 on 07/07/2025"/>
  </r>
  <r>
    <s v="Watermelons"/>
    <x v="13"/>
    <s v="No"/>
    <s v="24 inch bins"/>
    <s v="RED FLESH SEEDLESS TYPE"/>
    <x v="479"/>
    <s v="PALO VERDE VALLEY CALIFORNIA"/>
    <n v="1600000"/>
    <s v="Truck"/>
    <m/>
    <m/>
    <n v="2025"/>
    <s v="N/A"/>
    <s v="D (domestic)"/>
    <m/>
  </r>
  <r>
    <s v="Watermelons"/>
    <x v="14"/>
    <s v="No"/>
    <s v="24 inch bins"/>
    <s v="RED FLESH SEEDED TYPE"/>
    <x v="479"/>
    <s v="NORTH CAROLINA"/>
    <n v="134400"/>
    <s v="Truck"/>
    <n v="336"/>
    <m/>
    <n v="2025"/>
    <s v="N/A"/>
    <s v="D (domestic)"/>
    <s v="added for 07/02/2025 on 07/07/2025"/>
  </r>
  <r>
    <s v="Watermelons"/>
    <x v="10"/>
    <s v="No"/>
    <s v="24 inch bins"/>
    <s v="RED FLESH SEEDED TYPE"/>
    <x v="479"/>
    <s v="CENTRAL ARIZONA"/>
    <n v="80000"/>
    <s v="Truck"/>
    <m/>
    <m/>
    <n v="2025"/>
    <s v="N/A"/>
    <s v="D (domestic)"/>
    <m/>
  </r>
  <r>
    <s v="Watermelons"/>
    <x v="14"/>
    <s v="No"/>
    <s v="24 inch bins"/>
    <s v="RED FLESH SEEDLESS TYPE"/>
    <x v="479"/>
    <s v="NORTH CAROLINA"/>
    <n v="403200"/>
    <s v="Truck"/>
    <n v="1008"/>
    <m/>
    <n v="2025"/>
    <s v="N/A"/>
    <s v="D (domestic)"/>
    <s v="added for 07/02/2025 on 07/07/2025"/>
  </r>
  <r>
    <s v="Watermelons"/>
    <x v="10"/>
    <s v="No"/>
    <s v="cartons"/>
    <s v="RED FLESH SEEDLESS MINIATURE"/>
    <x v="479"/>
    <s v="CENTRAL ARIZONA"/>
    <n v="2040000"/>
    <s v="Truck"/>
    <n v="24000"/>
    <m/>
    <n v="2025"/>
    <s v="N/A"/>
    <s v="D (domestic)"/>
    <m/>
  </r>
  <r>
    <s v="Watermelons"/>
    <x v="13"/>
    <s v="No"/>
    <s v="24 inch bins"/>
    <s v="RED FLESH SEEDLESS TYPE"/>
    <x v="479"/>
    <s v="SAN JOAQUIN VALLEY CALIFORNIA"/>
    <n v="1000000"/>
    <s v="Truck"/>
    <m/>
    <m/>
    <n v="2025"/>
    <s v="N/A"/>
    <s v="D (domestic)"/>
    <s v="added for 07/02/2025 on 07/17/2025"/>
  </r>
  <r>
    <s v="Watermelons"/>
    <x v="10"/>
    <s v="No"/>
    <s v="24 inch bins"/>
    <s v="RED FLESH SEEDLESS TYPE"/>
    <x v="479"/>
    <s v="CENTRAL ARIZONA"/>
    <n v="5000000"/>
    <s v="Truck"/>
    <m/>
    <m/>
    <n v="2025"/>
    <s v="N/A"/>
    <s v="D (domestic)"/>
    <m/>
  </r>
  <r>
    <s v="Watermelons"/>
    <x v="13"/>
    <s v="No"/>
    <s v="24 inch bins"/>
    <s v="RED FLESH SEEDLESS TYPE"/>
    <x v="479"/>
    <s v="SAN JOAQUIN VALLEY CALIFORNIA"/>
    <n v="600000"/>
    <s v="Truck"/>
    <m/>
    <m/>
    <n v="2025"/>
    <s v="N/A"/>
    <s v="D (domestic)"/>
    <s v="added for 07/02/2025 on 07/23/2025"/>
  </r>
  <r>
    <s v="Watermelons"/>
    <x v="10"/>
    <s v="No"/>
    <s v="cartons"/>
    <s v="RED FLESH SEEDLESS MINIATURE"/>
    <x v="479"/>
    <s v="WESTERN ARIZONA"/>
    <n v="376125"/>
    <s v="Truck"/>
    <n v="4425"/>
    <m/>
    <n v="2025"/>
    <s v="N/A"/>
    <s v="D (domestic)"/>
    <m/>
  </r>
  <r>
    <s v="Watermelons"/>
    <x v="13"/>
    <s v="No"/>
    <s v="24 inch bins"/>
    <s v="RED FLESH SEEDLESS TYPE"/>
    <x v="479"/>
    <s v="SAN JOAQUIN VALLEY CALIFORNIA"/>
    <n v="320000"/>
    <s v="Truck"/>
    <m/>
    <m/>
    <n v="2025"/>
    <s v="N/A"/>
    <s v="D (domestic)"/>
    <s v="added for 07/02/2025 on 07/31/2025"/>
  </r>
  <r>
    <s v="Watermelons"/>
    <x v="10"/>
    <s v="No"/>
    <s v="24 inch bins"/>
    <s v="RED FLESH SEEDLESS TYPE"/>
    <x v="479"/>
    <s v="WESTERN ARIZONA"/>
    <n v="777200"/>
    <s v="Truck"/>
    <n v="1943"/>
    <m/>
    <n v="2025"/>
    <s v="N/A"/>
    <s v="D (domestic)"/>
    <m/>
  </r>
  <r>
    <s v="Watermelons"/>
    <x v="10"/>
    <s v="No"/>
    <s v="cartons"/>
    <s v="RED FLESH SEEDLESS TYPE"/>
    <x v="479"/>
    <s v="WESTERN ARIZONA"/>
    <n v="19040"/>
    <s v="Truck"/>
    <n v="224"/>
    <m/>
    <n v="2025"/>
    <s v="N/A"/>
    <s v="D (domestic)"/>
    <m/>
  </r>
  <r>
    <s v="Watermelons"/>
    <x v="1"/>
    <s v="No"/>
    <s v="N/A"/>
    <s v="N/A"/>
    <x v="480"/>
    <s v="MEXICO CROSSINGS THROUGH NOGALES ARIZONA"/>
    <n v="234707"/>
    <s v="Truck"/>
    <m/>
    <m/>
    <n v="2024"/>
    <s v="N/A"/>
    <s v="I (import)"/>
    <m/>
  </r>
  <r>
    <s v="Watermelons"/>
    <x v="1"/>
    <s v="No"/>
    <s v="N/A"/>
    <s v="RED FLESH SEEDLESS MINIATURE"/>
    <x v="480"/>
    <s v="MEXICO CROSSINGS THROUGH NOGALES ARIZONA"/>
    <n v="126469"/>
    <s v="Truck"/>
    <m/>
    <m/>
    <n v="2024"/>
    <s v="N/A"/>
    <s v="I (import)"/>
    <m/>
  </r>
  <r>
    <s v="Watermelons"/>
    <x v="1"/>
    <s v="No"/>
    <s v="N/A"/>
    <s v="SEEDLESS"/>
    <x v="480"/>
    <s v="MEXICO CROSSINGS THROUGH NOGALES ARIZONA"/>
    <n v="1439464"/>
    <s v="Truck"/>
    <m/>
    <m/>
    <n v="2024"/>
    <s v="N/A"/>
    <s v="I (import)"/>
    <m/>
  </r>
  <r>
    <s v="Watermelons"/>
    <x v="1"/>
    <s v="No"/>
    <s v="N/A"/>
    <s v="N/A"/>
    <x v="480"/>
    <s v="MEXICO CROSSINGS THROUGH OTAY MESA CALIFORNIA"/>
    <n v="121495"/>
    <s v="Truck"/>
    <m/>
    <m/>
    <n v="2024"/>
    <s v="N/A"/>
    <s v="I (import)"/>
    <m/>
  </r>
  <r>
    <s v="Watermelons"/>
    <x v="1"/>
    <s v="No"/>
    <s v="N/A"/>
    <s v="SEEDLESS"/>
    <x v="480"/>
    <s v="MEXICO CROSSINGS THROUGH OTAY MESA CALIFORNIA"/>
    <n v="16896"/>
    <s v="Truck"/>
    <m/>
    <m/>
    <n v="2024"/>
    <s v="N/A"/>
    <s v="I (import)"/>
    <m/>
  </r>
  <r>
    <s v="Watermelons"/>
    <x v="1"/>
    <s v="No"/>
    <s v="N/A"/>
    <s v="RED FLESH SEEDLESS MINIATURE"/>
    <x v="480"/>
    <s v="MEXICO CROSSINGS THROUGH SAN LUIS ARIZONA"/>
    <n v="153120"/>
    <s v="Truck"/>
    <m/>
    <m/>
    <n v="2024"/>
    <s v="N/A"/>
    <s v="I (import)"/>
    <m/>
  </r>
  <r>
    <s v="Watermelons"/>
    <x v="1"/>
    <s v="No"/>
    <s v="N/A"/>
    <s v="SEEDLESS"/>
    <x v="480"/>
    <s v="MEXICO CROSSINGS THROUGH SAN LUIS ARIZONA"/>
    <n v="1504800"/>
    <s v="Truck"/>
    <m/>
    <m/>
    <n v="2024"/>
    <s v="N/A"/>
    <s v="I (import)"/>
    <m/>
  </r>
  <r>
    <s v="Watermelons"/>
    <x v="1"/>
    <s v="No"/>
    <s v="N/A"/>
    <s v="N/A"/>
    <x v="480"/>
    <s v="MEXICO CROSSINGS THROUGH CALEXICO CALIFORNIA"/>
    <n v="312620"/>
    <s v="Truck"/>
    <m/>
    <m/>
    <n v="2024"/>
    <s v="N/A"/>
    <s v="I (import)"/>
    <m/>
  </r>
  <r>
    <s v="Watermelons"/>
    <x v="1"/>
    <s v="No"/>
    <s v="N/A"/>
    <s v="RED FLESH SEEDLESS MINIATURE"/>
    <x v="480"/>
    <s v="MEXICO CROSSINGS THROUGH CALEXICO CALIFORNIA"/>
    <n v="143554"/>
    <s v="Truck"/>
    <m/>
    <m/>
    <n v="2024"/>
    <s v="N/A"/>
    <s v="I (import)"/>
    <m/>
  </r>
  <r>
    <s v="Watermelons"/>
    <x v="1"/>
    <s v="No"/>
    <s v="N/A"/>
    <s v="SEEDLESS"/>
    <x v="480"/>
    <s v="MEXICO CROSSINGS THROUGH CALEXICO CALIFORNIA"/>
    <n v="313698"/>
    <s v="Truck"/>
    <m/>
    <m/>
    <n v="2024"/>
    <s v="N/A"/>
    <s v="I (import)"/>
    <m/>
  </r>
  <r>
    <s v="Watermelons"/>
    <x v="1"/>
    <s v="No"/>
    <s v="N/A"/>
    <s v="N/A"/>
    <x v="480"/>
    <s v="MEXICO CROSSINGS THROUGH EAGLE PASS TEXAS"/>
    <n v="371078"/>
    <s v="Truck"/>
    <m/>
    <m/>
    <n v="2024"/>
    <s v="N/A"/>
    <s v="I (import)"/>
    <m/>
  </r>
  <r>
    <s v="Watermelons"/>
    <x v="1"/>
    <s v="No"/>
    <s v="N/A"/>
    <s v="RED FLESH SEEDLESS MINIATURE"/>
    <x v="480"/>
    <s v="MEXICO CROSSINGS THROUGH PRESIDIO TEXAS"/>
    <n v="184404"/>
    <s v="Truck"/>
    <m/>
    <m/>
    <n v="2024"/>
    <s v="N/A"/>
    <s v="I (import)"/>
    <m/>
  </r>
  <r>
    <s v="Watermelons"/>
    <x v="1"/>
    <s v="No"/>
    <s v="N/A"/>
    <s v="SEEDLESS"/>
    <x v="480"/>
    <s v="MEXICO CROSSINGS THROUGH PRESIDIO TEXAS"/>
    <n v="375562"/>
    <s v="Truck"/>
    <m/>
    <m/>
    <n v="2024"/>
    <s v="N/A"/>
    <s v="I (import)"/>
    <m/>
  </r>
  <r>
    <s v="Watermelons"/>
    <x v="1"/>
    <s v="No"/>
    <s v="N/A"/>
    <s v="N/A"/>
    <x v="480"/>
    <s v="MEXICO CROSSINGS THROUGH SANTA TERESA NEW MEXICO"/>
    <n v="99792"/>
    <s v="Truck"/>
    <m/>
    <m/>
    <n v="2024"/>
    <s v="N/A"/>
    <s v="I (import)"/>
    <m/>
  </r>
  <r>
    <s v="Watermelons"/>
    <x v="0"/>
    <s v="No"/>
    <s v="N/A"/>
    <s v="N/A"/>
    <x v="480"/>
    <s v="IMPORTS THROUGH SAN JUAN PUERTO RICO"/>
    <n v="1404"/>
    <s v="Boat"/>
    <m/>
    <m/>
    <n v="2024"/>
    <s v="N/A"/>
    <s v="I (import)"/>
    <m/>
  </r>
  <r>
    <s v="Watermelons"/>
    <x v="10"/>
    <s v="No"/>
    <s v="24 inch bins"/>
    <s v="RED FLESH SEEDED TYPE"/>
    <x v="480"/>
    <s v="CENTRAL ARIZONA"/>
    <n v="80000"/>
    <s v="Truck"/>
    <m/>
    <m/>
    <n v="2025"/>
    <s v="N/A"/>
    <s v="D (domestic)"/>
    <m/>
  </r>
  <r>
    <s v="Watermelons"/>
    <x v="10"/>
    <s v="No"/>
    <s v="cartons"/>
    <s v="RED FLESH SEEDLESS MINIATURE"/>
    <x v="480"/>
    <s v="CENTRAL ARIZONA"/>
    <n v="1912500"/>
    <s v="Truck"/>
    <n v="22500"/>
    <m/>
    <n v="2025"/>
    <s v="N/A"/>
    <s v="D (domestic)"/>
    <m/>
  </r>
  <r>
    <s v="Watermelons"/>
    <x v="10"/>
    <s v="No"/>
    <s v="24 inch bins"/>
    <s v="RED FLESH SEEDLESS TYPE"/>
    <x v="480"/>
    <s v="CENTRAL ARIZONA"/>
    <n v="4000000"/>
    <s v="Truck"/>
    <m/>
    <m/>
    <n v="2025"/>
    <s v="N/A"/>
    <s v="D (domestic)"/>
    <m/>
  </r>
  <r>
    <s v="Watermelons"/>
    <x v="10"/>
    <s v="No"/>
    <s v="cartons"/>
    <s v="RED FLESH SEEDLESS MINIATURE"/>
    <x v="480"/>
    <s v="WESTERN ARIZONA"/>
    <n v="627810"/>
    <s v="Truck"/>
    <n v="7386"/>
    <m/>
    <n v="2025"/>
    <s v="N/A"/>
    <s v="D (domestic)"/>
    <m/>
  </r>
  <r>
    <s v="Watermelons"/>
    <x v="10"/>
    <s v="No"/>
    <s v="24 inch bins"/>
    <s v="RED FLESH SEEDLESS TYPE"/>
    <x v="480"/>
    <s v="WESTERN ARIZONA"/>
    <n v="331200"/>
    <s v="Truck"/>
    <n v="828"/>
    <m/>
    <n v="2025"/>
    <s v="N/A"/>
    <s v="D (domestic)"/>
    <m/>
  </r>
  <r>
    <s v="Watermelons"/>
    <x v="10"/>
    <s v="No"/>
    <s v="cartons"/>
    <s v="RED FLESH SEEDLESS TYPE"/>
    <x v="480"/>
    <s v="WESTERN ARIZONA"/>
    <n v="33320"/>
    <s v="Truck"/>
    <n v="392"/>
    <m/>
    <n v="2025"/>
    <s v="N/A"/>
    <s v="D (domestic)"/>
    <m/>
  </r>
  <r>
    <s v="Watermelons"/>
    <x v="13"/>
    <s v="No"/>
    <s v="24 inch bins"/>
    <s v="RED FLESH SEEDED TYPE"/>
    <x v="480"/>
    <s v="IMPERIAL VALLEY CALIFORNIA"/>
    <n v="80000"/>
    <s v="Truck"/>
    <m/>
    <m/>
    <n v="2025"/>
    <s v="N/A"/>
    <s v="D (domestic)"/>
    <m/>
  </r>
  <r>
    <s v="Watermelons"/>
    <x v="13"/>
    <s v="No"/>
    <s v="cartons"/>
    <s v="RED FLESH SEEDLESS MINIATURE"/>
    <x v="480"/>
    <s v="IMPERIAL VALLEY CALIFORNIA"/>
    <n v="1700000"/>
    <s v="Truck"/>
    <n v="20000"/>
    <m/>
    <n v="2025"/>
    <s v="N/A"/>
    <s v="D (domestic)"/>
    <m/>
  </r>
  <r>
    <s v="Watermelons"/>
    <x v="13"/>
    <s v="No"/>
    <s v="24 inch bins"/>
    <s v="RED FLESH SEEDLESS TYPE"/>
    <x v="480"/>
    <s v="IMPERIAL VALLEY CALIFORNIA"/>
    <n v="1200000"/>
    <s v="Truck"/>
    <m/>
    <m/>
    <n v="2025"/>
    <s v="N/A"/>
    <s v="D (domestic)"/>
    <m/>
  </r>
  <r>
    <s v="Watermelons"/>
    <x v="12"/>
    <s v="No"/>
    <s v="24 inch bins"/>
    <s v="RED FLESH SEEDLESS TYPE"/>
    <x v="480"/>
    <s v="GEORGIA"/>
    <n v="13260800"/>
    <s v="Truck"/>
    <n v="33152"/>
    <m/>
    <n v="2025"/>
    <s v="N/A"/>
    <s v="D (domestic)"/>
    <m/>
  </r>
  <r>
    <s v="Watermelons"/>
    <x v="14"/>
    <s v="No"/>
    <s v="24 inch bins"/>
    <s v="RED FLESH SEEDED TYPE"/>
    <x v="480"/>
    <s v="NORTH CAROLINA"/>
    <n v="67200"/>
    <s v="Truck"/>
    <n v="168"/>
    <m/>
    <n v="2025"/>
    <s v="N/A"/>
    <s v="D (domestic)"/>
    <m/>
  </r>
  <r>
    <s v="Watermelons"/>
    <x v="14"/>
    <s v="No"/>
    <s v="24 inch bins"/>
    <s v="RED FLESH SEEDLESS TYPE"/>
    <x v="480"/>
    <s v="NORTH CAROLINA"/>
    <n v="840000"/>
    <s v="Truck"/>
    <n v="2100"/>
    <m/>
    <n v="2025"/>
    <s v="N/A"/>
    <s v="D (domestic)"/>
    <m/>
  </r>
  <r>
    <s v="Watermelons"/>
    <x v="11"/>
    <s v="No"/>
    <s v="24 inch bins"/>
    <s v="RED FLESH SEEDED TYPE"/>
    <x v="480"/>
    <s v="SOUTH CAROLINA"/>
    <n v="22400"/>
    <s v="Truck"/>
    <n v="56"/>
    <m/>
    <n v="2025"/>
    <s v="N/A"/>
    <s v="D (domestic)"/>
    <m/>
  </r>
  <r>
    <s v="Watermelons"/>
    <x v="11"/>
    <s v="No"/>
    <s v="24 inch bins"/>
    <s v="RED FLESH SEEDLESS TYPE"/>
    <x v="480"/>
    <s v="SOUTH CAROLINA"/>
    <n v="985600"/>
    <s v="Truck"/>
    <n v="2464"/>
    <m/>
    <n v="2025"/>
    <s v="N/A"/>
    <s v="D (domestic)"/>
    <m/>
  </r>
  <r>
    <s v="Watermelons"/>
    <x v="8"/>
    <s v="No"/>
    <s v="24 inch bins"/>
    <s v="RED FLESH SEEDED TYPE"/>
    <x v="480"/>
    <s v="FLORIDA"/>
    <n v="44800"/>
    <s v="Truck"/>
    <n v="112"/>
    <m/>
    <n v="2025"/>
    <s v="N/A"/>
    <s v="D (domestic)"/>
    <m/>
  </r>
  <r>
    <s v="Watermelons"/>
    <x v="8"/>
    <s v="No"/>
    <s v="24 inch bins"/>
    <s v="RED FLESH SEEDLESS TYPE"/>
    <x v="480"/>
    <s v="FLORIDA"/>
    <n v="694400"/>
    <s v="Truck"/>
    <n v="1736"/>
    <m/>
    <n v="2025"/>
    <s v="N/A"/>
    <s v="D (domestic)"/>
    <m/>
  </r>
  <r>
    <s v="Watermelons"/>
    <x v="12"/>
    <s v="No"/>
    <s v="24 inch bins"/>
    <s v="RED FLESH SEEDED TYPE"/>
    <x v="480"/>
    <s v="GEORGIA"/>
    <n v="1187200"/>
    <s v="Truck"/>
    <n v="2968"/>
    <m/>
    <n v="2025"/>
    <s v="N/A"/>
    <s v="D (domestic)"/>
    <m/>
  </r>
  <r>
    <s v="Watermelons"/>
    <x v="12"/>
    <s v="No"/>
    <s v="cartons"/>
    <s v="RED FLESH SEEDLESS MINIATURE"/>
    <x v="480"/>
    <s v="GEORGIA"/>
    <n v="223975"/>
    <s v="Truck"/>
    <n v="2635"/>
    <m/>
    <n v="2025"/>
    <s v="N/A"/>
    <s v="D (domestic)"/>
    <m/>
  </r>
  <r>
    <s v="Watermelons"/>
    <x v="10"/>
    <s v="Yes"/>
    <s v="cartons"/>
    <s v="RED FLESH SEEDLESS MINIATURE"/>
    <x v="480"/>
    <s v="WESTERN ARIZONA"/>
    <n v="153000"/>
    <s v="Truck"/>
    <n v="1800"/>
    <m/>
    <n v="2025"/>
    <s v="N/A"/>
    <s v="D (domestic)"/>
    <s v="added for 07/03/2025 on 07/08/2025"/>
  </r>
  <r>
    <s v="Watermelons"/>
    <x v="10"/>
    <s v="No"/>
    <s v="cartons"/>
    <s v="RED FLESH SEEDLESS MINIATURE"/>
    <x v="480"/>
    <s v="WESTERN ARIZONA"/>
    <n v="1011500"/>
    <s v="Truck"/>
    <n v="11900"/>
    <m/>
    <n v="2025"/>
    <s v="N/A"/>
    <s v="D (domestic)"/>
    <s v="added for 07/03/2025 on 07/08/2025"/>
  </r>
  <r>
    <s v="Watermelons"/>
    <x v="13"/>
    <s v="No"/>
    <s v="24 inch bins"/>
    <s v="RED FLESH SEEDLESS TYPE"/>
    <x v="480"/>
    <s v="SAN JOAQUIN VALLEY CALIFORNIA"/>
    <n v="800000"/>
    <s v="Truck"/>
    <m/>
    <m/>
    <n v="2025"/>
    <s v="N/A"/>
    <s v="D (domestic)"/>
    <s v="added for 07/03/2025 on 07/17/2025"/>
  </r>
  <r>
    <s v="Watermelons"/>
    <x v="13"/>
    <s v="No"/>
    <s v="24 inch bins"/>
    <s v="RED FLESH SEEDLESS TYPE"/>
    <x v="480"/>
    <s v="SAN JOAQUIN VALLEY CALIFORNIA"/>
    <n v="560000"/>
    <s v="Truck"/>
    <m/>
    <m/>
    <n v="2025"/>
    <s v="N/A"/>
    <s v="D (domestic)"/>
    <s v="added for 07/03/2025 on 07/23/2025"/>
  </r>
  <r>
    <s v="Watermelons"/>
    <x v="13"/>
    <s v="No"/>
    <s v="24 inch bins"/>
    <s v="RED FLESH SEEDLESS TYPE"/>
    <x v="480"/>
    <s v="SAN JOAQUIN VALLEY CALIFORNIA"/>
    <n v="1000000"/>
    <s v="Truck"/>
    <m/>
    <m/>
    <n v="2025"/>
    <s v="N/A"/>
    <s v="D (domestic)"/>
    <s v="added for 07/03/2025 on 07/25/2025"/>
  </r>
  <r>
    <s v="Watermelons"/>
    <x v="13"/>
    <s v="No"/>
    <s v="24 inch bins"/>
    <s v="RED FLESH SEEDLESS TYPE"/>
    <x v="480"/>
    <s v="SAN JOAQUIN VALLEY CALIFORNIA"/>
    <n v="200000"/>
    <s v="Truck"/>
    <m/>
    <m/>
    <n v="2025"/>
    <s v="N/A"/>
    <s v="D (domestic)"/>
    <s v="added for 07/03/2025 on 07/31/2025"/>
  </r>
  <r>
    <s v="Watermelons"/>
    <x v="9"/>
    <s v="No"/>
    <s v="24 inch bins"/>
    <s v="RED FLESH SEEDED TYPE"/>
    <x v="481"/>
    <s v="SOUTH TEXAS"/>
    <n v="280000"/>
    <s v="Truck"/>
    <m/>
    <m/>
    <n v="2025"/>
    <s v="N/A"/>
    <s v="D (domestic)"/>
    <m/>
  </r>
  <r>
    <s v="Watermelons"/>
    <x v="9"/>
    <s v="No"/>
    <s v="24 inch bins"/>
    <s v="RED FLESH SEEDLESS TYPE"/>
    <x v="481"/>
    <s v="SOUTH TEXAS"/>
    <n v="1680000"/>
    <s v="Truck"/>
    <m/>
    <m/>
    <n v="2025"/>
    <s v="N/A"/>
    <s v="D (domestic)"/>
    <m/>
  </r>
  <r>
    <s v="Watermelons"/>
    <x v="10"/>
    <s v="No"/>
    <s v="cartons"/>
    <s v="RED FLESH SEEDLESS MINIATURE"/>
    <x v="481"/>
    <s v="WESTERN ARIZONA"/>
    <n v="124185"/>
    <s v="Truck"/>
    <n v="1461"/>
    <m/>
    <n v="2025"/>
    <s v="N/A"/>
    <s v="D (domestic)"/>
    <m/>
  </r>
  <r>
    <s v="Watermelons"/>
    <x v="10"/>
    <s v="No"/>
    <s v="24 inch bins"/>
    <s v="RED FLESH SEEDLESS TYPE"/>
    <x v="481"/>
    <s v="WESTERN ARIZONA"/>
    <n v="139200"/>
    <s v="Truck"/>
    <n v="348"/>
    <m/>
    <n v="2025"/>
    <s v="N/A"/>
    <s v="D (domestic)"/>
    <m/>
  </r>
  <r>
    <s v="Watermelons"/>
    <x v="12"/>
    <s v="No"/>
    <s v="24 inch bins"/>
    <s v="RED FLESH SEEDLESS MINIATURE"/>
    <x v="481"/>
    <s v="GEORGIA"/>
    <n v="170000"/>
    <s v="Truck"/>
    <n v="425"/>
    <m/>
    <n v="2025"/>
    <s v="N/A"/>
    <s v="D (domestic)"/>
    <m/>
  </r>
  <r>
    <s v="Watermelons"/>
    <x v="12"/>
    <s v="No"/>
    <s v="24 inch bins"/>
    <s v="RED FLESH SEEDLESS TYPE"/>
    <x v="481"/>
    <s v="GEORGIA"/>
    <n v="8713600"/>
    <s v="Truck"/>
    <n v="21784"/>
    <m/>
    <n v="2025"/>
    <s v="N/A"/>
    <s v="D (domestic)"/>
    <m/>
  </r>
  <r>
    <s v="Watermelons"/>
    <x v="14"/>
    <s v="No"/>
    <s v="24 inch bins"/>
    <s v="RED FLESH SEEDED TYPE"/>
    <x v="481"/>
    <s v="NORTH CAROLINA"/>
    <n v="67200"/>
    <s v="Truck"/>
    <n v="168"/>
    <m/>
    <n v="2025"/>
    <s v="N/A"/>
    <s v="D (domestic)"/>
    <m/>
  </r>
  <r>
    <s v="Watermelons"/>
    <x v="14"/>
    <s v="No"/>
    <s v="24 inch bins"/>
    <s v="RED FLESH SEEDLESS TYPE"/>
    <x v="481"/>
    <s v="NORTH CAROLINA"/>
    <n v="974400"/>
    <s v="Truck"/>
    <n v="2436"/>
    <m/>
    <n v="2025"/>
    <s v="N/A"/>
    <s v="D (domestic)"/>
    <m/>
  </r>
  <r>
    <s v="Watermelons"/>
    <x v="11"/>
    <s v="No"/>
    <s v="24 inch bins"/>
    <s v="RED FLESH SEEDED TYPE"/>
    <x v="481"/>
    <s v="SOUTH CAROLINA"/>
    <n v="44800"/>
    <s v="Truck"/>
    <n v="112"/>
    <m/>
    <n v="2025"/>
    <s v="N/A"/>
    <s v="D (domestic)"/>
    <m/>
  </r>
  <r>
    <s v="Watermelons"/>
    <x v="11"/>
    <s v="No"/>
    <s v="24 inch bins"/>
    <s v="RED FLESH SEEDLESS TYPE"/>
    <x v="481"/>
    <s v="SOUTH CAROLINA"/>
    <n v="627200"/>
    <s v="Truck"/>
    <n v="1568"/>
    <m/>
    <n v="2025"/>
    <s v="N/A"/>
    <s v="D (domestic)"/>
    <m/>
  </r>
  <r>
    <s v="Watermelons"/>
    <x v="8"/>
    <s v="No"/>
    <s v="24 inch bins"/>
    <s v="RED FLESH SEEDED TYPE"/>
    <x v="481"/>
    <s v="FLORIDA"/>
    <n v="67200"/>
    <s v="Truck"/>
    <n v="168"/>
    <m/>
    <n v="2025"/>
    <s v="N/A"/>
    <s v="D (domestic)"/>
    <m/>
  </r>
  <r>
    <s v="Watermelons"/>
    <x v="8"/>
    <s v="No"/>
    <s v="24 inch bins"/>
    <s v="RED FLESH SEEDLESS TYPE"/>
    <x v="481"/>
    <s v="FLORIDA"/>
    <n v="403200"/>
    <s v="Truck"/>
    <n v="1008"/>
    <m/>
    <n v="2025"/>
    <s v="N/A"/>
    <s v="D (domestic)"/>
    <m/>
  </r>
  <r>
    <s v="Watermelons"/>
    <x v="12"/>
    <s v="No"/>
    <s v="24 inch bins"/>
    <s v="RED FLESH SEEDED TYPE"/>
    <x v="481"/>
    <s v="GEORGIA"/>
    <n v="627200"/>
    <s v="Truck"/>
    <n v="1568"/>
    <m/>
    <n v="2025"/>
    <s v="N/A"/>
    <s v="D (domestic)"/>
    <m/>
  </r>
  <r>
    <s v="Watermelons"/>
    <x v="10"/>
    <s v="Yes"/>
    <s v="cartons"/>
    <s v="RED FLESH SEEDLESS MINIATURE"/>
    <x v="481"/>
    <s v="WESTERN ARIZONA"/>
    <n v="238000"/>
    <s v="Truck"/>
    <n v="2800"/>
    <m/>
    <n v="2025"/>
    <s v="N/A"/>
    <s v="D (domestic)"/>
    <s v="added for 07/04/2025 on 07/08/2025"/>
  </r>
  <r>
    <s v="Watermelons"/>
    <x v="10"/>
    <s v="No"/>
    <s v="cartons"/>
    <s v="RED FLESH SEEDLESS MINIATURE"/>
    <x v="481"/>
    <s v="WESTERN ARIZONA"/>
    <n v="1013540"/>
    <s v="Truck"/>
    <n v="11924"/>
    <m/>
    <n v="2025"/>
    <s v="N/A"/>
    <s v="D (domestic)"/>
    <s v="added for 07/04/2025 on 07/08/2025"/>
  </r>
  <r>
    <s v="Watermelons"/>
    <x v="9"/>
    <s v="No"/>
    <s v="24 inch bins"/>
    <s v="RED FLESH SEEDED TYPE"/>
    <x v="482"/>
    <s v="SOUTH TEXAS"/>
    <n v="280000"/>
    <s v="Truck"/>
    <m/>
    <m/>
    <n v="2025"/>
    <s v="N/A"/>
    <s v="D (domestic)"/>
    <m/>
  </r>
  <r>
    <s v="Watermelons"/>
    <x v="9"/>
    <s v="No"/>
    <s v="24 inch bins"/>
    <s v="RED FLESH SEEDLESS TYPE"/>
    <x v="482"/>
    <s v="SOUTH TEXAS"/>
    <n v="1360000"/>
    <s v="Truck"/>
    <m/>
    <m/>
    <n v="2025"/>
    <s v="N/A"/>
    <s v="D (domestic)"/>
    <m/>
  </r>
  <r>
    <s v="Watermelons"/>
    <x v="10"/>
    <s v="No"/>
    <s v="24 inch bins"/>
    <s v="RED FLESH SEEDLESS TYPE"/>
    <x v="482"/>
    <s v="WESTERN ARIZONA"/>
    <n v="374800"/>
    <s v="Truck"/>
    <n v="937"/>
    <m/>
    <n v="2025"/>
    <s v="N/A"/>
    <s v="D (domestic)"/>
    <m/>
  </r>
  <r>
    <s v="Watermelons"/>
    <x v="10"/>
    <s v="No"/>
    <s v="cartons"/>
    <s v="RED FLESH SEEDLESS MINIATURE"/>
    <x v="482"/>
    <s v="CENTRAL ARIZONA"/>
    <n v="2040000"/>
    <s v="Truck"/>
    <n v="24000"/>
    <m/>
    <n v="2025"/>
    <s v="N/A"/>
    <s v="D (domestic)"/>
    <m/>
  </r>
  <r>
    <s v="Watermelons"/>
    <x v="10"/>
    <s v="No"/>
    <s v="24 inch bins"/>
    <s v="RED FLESH SEEDLESS TYPE"/>
    <x v="482"/>
    <s v="CENTRAL ARIZONA"/>
    <n v="3200000"/>
    <s v="Truck"/>
    <m/>
    <m/>
    <n v="2025"/>
    <s v="N/A"/>
    <s v="D (domestic)"/>
    <m/>
  </r>
  <r>
    <s v="Watermelons"/>
    <x v="10"/>
    <s v="No"/>
    <s v="cartons"/>
    <s v="RED FLESH SEEDLESS MINIATURE"/>
    <x v="482"/>
    <s v="WESTERN ARIZONA"/>
    <n v="357000"/>
    <s v="Truck"/>
    <n v="4200"/>
    <m/>
    <n v="2025"/>
    <s v="N/A"/>
    <s v="D (domestic)"/>
    <m/>
  </r>
  <r>
    <s v="Watermelons"/>
    <x v="13"/>
    <s v="No"/>
    <s v="24 inch bins"/>
    <s v="RED FLESH SEEDLESS TYPE"/>
    <x v="482"/>
    <s v="IMPERIAL VALLEY CALIFORNIA"/>
    <n v="1000000"/>
    <s v="Truck"/>
    <m/>
    <m/>
    <n v="2025"/>
    <s v="N/A"/>
    <s v="D (domestic)"/>
    <m/>
  </r>
  <r>
    <s v="Watermelons"/>
    <x v="13"/>
    <s v="No"/>
    <s v="cartons"/>
    <s v="RED FLESH SEEDLESS MINIATURE"/>
    <x v="482"/>
    <s v="IMPERIAL VALLEY CALIFORNIA"/>
    <n v="1700000"/>
    <s v="Truck"/>
    <n v="20000"/>
    <m/>
    <n v="2025"/>
    <s v="N/A"/>
    <s v="D (domestic)"/>
    <m/>
  </r>
  <r>
    <s v="Watermelons"/>
    <x v="14"/>
    <s v="No"/>
    <s v="24 inch bins"/>
    <s v="RED FLESH SEEDED TYPE"/>
    <x v="482"/>
    <s v="NORTH CAROLINA"/>
    <n v="67200"/>
    <s v="Truck"/>
    <n v="168"/>
    <m/>
    <n v="2025"/>
    <s v="N/A"/>
    <s v="D (domestic)"/>
    <m/>
  </r>
  <r>
    <s v="Watermelons"/>
    <x v="14"/>
    <s v="No"/>
    <s v="24 inch bins"/>
    <s v="RED FLESH SEEDLESS TYPE"/>
    <x v="482"/>
    <s v="NORTH CAROLINA"/>
    <n v="504000"/>
    <s v="Truck"/>
    <n v="1260"/>
    <m/>
    <n v="2025"/>
    <s v="N/A"/>
    <s v="D (domestic)"/>
    <m/>
  </r>
  <r>
    <s v="Watermelons"/>
    <x v="11"/>
    <s v="No"/>
    <s v="24 inch bins"/>
    <s v="RED FLESH SEEDED TYPE"/>
    <x v="482"/>
    <s v="SOUTH CAROLINA"/>
    <n v="22400"/>
    <s v="Truck"/>
    <n v="56"/>
    <m/>
    <n v="2025"/>
    <s v="N/A"/>
    <s v="D (domestic)"/>
    <m/>
  </r>
  <r>
    <s v="Watermelons"/>
    <x v="11"/>
    <s v="No"/>
    <s v="24 inch bins"/>
    <s v="RED FLESH SEEDLESS TYPE"/>
    <x v="482"/>
    <s v="SOUTH CAROLINA"/>
    <n v="627200"/>
    <s v="Truck"/>
    <n v="1568"/>
    <m/>
    <n v="2025"/>
    <s v="N/A"/>
    <s v="D (domestic)"/>
    <m/>
  </r>
  <r>
    <s v="Watermelons"/>
    <x v="8"/>
    <s v="No"/>
    <s v="24 inch bins"/>
    <s v="RED FLESH SEEDLESS TYPE"/>
    <x v="482"/>
    <s v="FLORIDA"/>
    <n v="425600"/>
    <s v="Truck"/>
    <n v="1064"/>
    <m/>
    <n v="2025"/>
    <s v="N/A"/>
    <s v="D (domestic)"/>
    <m/>
  </r>
  <r>
    <s v="Watermelons"/>
    <x v="12"/>
    <s v="No"/>
    <s v="24 inch bins"/>
    <s v="RED FLESH SEEDED TYPE"/>
    <x v="482"/>
    <s v="GEORGIA"/>
    <n v="739200"/>
    <s v="Truck"/>
    <n v="1848"/>
    <m/>
    <n v="2025"/>
    <s v="N/A"/>
    <s v="D (domestic)"/>
    <m/>
  </r>
  <r>
    <s v="Watermelons"/>
    <x v="12"/>
    <s v="No"/>
    <s v="cartons"/>
    <s v="RED FLESH SEEDLESS MINIATURE"/>
    <x v="482"/>
    <s v="GEORGIA"/>
    <n v="115600"/>
    <s v="Truck"/>
    <n v="1360"/>
    <m/>
    <n v="2025"/>
    <s v="N/A"/>
    <s v="D (domestic)"/>
    <m/>
  </r>
  <r>
    <s v="Watermelons"/>
    <x v="12"/>
    <s v="No"/>
    <s v="24 inch bins"/>
    <s v="RED FLESH SEEDLESS TYPE"/>
    <x v="482"/>
    <s v="GEORGIA"/>
    <n v="12678400"/>
    <s v="Truck"/>
    <n v="31696"/>
    <m/>
    <n v="2025"/>
    <s v="N/A"/>
    <s v="D (domestic)"/>
    <m/>
  </r>
  <r>
    <s v="Watermelons"/>
    <x v="10"/>
    <s v="Yes"/>
    <s v="cartons"/>
    <s v="RED FLESH SEEDLESS MINIATURE"/>
    <x v="482"/>
    <s v="WESTERN ARIZONA"/>
    <n v="38250"/>
    <s v="Truck"/>
    <n v="450"/>
    <m/>
    <n v="2025"/>
    <s v="N/A"/>
    <s v="D (domestic)"/>
    <s v="added for 07/05/2025 on 07/08/2025"/>
  </r>
  <r>
    <s v="Watermelons"/>
    <x v="10"/>
    <s v="No"/>
    <s v="cartons"/>
    <s v="RED FLESH SEEDLESS MINIATURE"/>
    <x v="482"/>
    <s v="WESTERN ARIZONA"/>
    <n v="1619250"/>
    <s v="Truck"/>
    <n v="19050"/>
    <m/>
    <n v="2025"/>
    <s v="N/A"/>
    <s v="D (domestic)"/>
    <s v="added for 07/05/2025 on 07/08/2025"/>
  </r>
  <r>
    <s v="Watermelons"/>
    <x v="13"/>
    <s v="No"/>
    <s v="24 inch bins"/>
    <s v="RED FLESH SEEDLESS TYPE"/>
    <x v="482"/>
    <s v="SAN JOAQUIN VALLEY CALIFORNIA"/>
    <n v="800000"/>
    <s v="Truck"/>
    <m/>
    <m/>
    <n v="2025"/>
    <s v="N/A"/>
    <s v="D (domestic)"/>
    <s v="added for 07/05/2025 on 07/17/2025"/>
  </r>
  <r>
    <s v="Watermelons"/>
    <x v="13"/>
    <s v="No"/>
    <s v="24 inch bins"/>
    <s v="RED FLESH SEEDLESS TYPE"/>
    <x v="482"/>
    <s v="SAN JOAQUIN VALLEY CALIFORNIA"/>
    <n v="640000"/>
    <s v="Truck"/>
    <m/>
    <m/>
    <n v="2025"/>
    <s v="N/A"/>
    <s v="D (domestic)"/>
    <s v="added for 07/05/2025 on 07/23/2025"/>
  </r>
  <r>
    <s v="Watermelons"/>
    <x v="13"/>
    <s v="No"/>
    <s v="24 inch bins"/>
    <s v="RED FLESH SEEDLESS TYPE"/>
    <x v="482"/>
    <s v="SAN JOAQUIN VALLEY CALIFORNIA"/>
    <n v="1200000"/>
    <s v="Truck"/>
    <m/>
    <m/>
    <n v="2025"/>
    <s v="N/A"/>
    <s v="D (domestic)"/>
    <s v="added for 07/05/2025 on 07/25/2025"/>
  </r>
  <r>
    <s v="Watermelons"/>
    <x v="13"/>
    <s v="No"/>
    <s v="24 inch bins"/>
    <s v="RED FLESH SEEDLESS TYPE"/>
    <x v="482"/>
    <s v="SAN JOAQUIN VALLEY CALIFORNIA"/>
    <n v="240000"/>
    <s v="Truck"/>
    <m/>
    <m/>
    <n v="2025"/>
    <s v="N/A"/>
    <s v="D (domestic)"/>
    <s v="added for 07/05/2025 on 07/31/2025"/>
  </r>
  <r>
    <s v="Watermelons"/>
    <x v="10"/>
    <s v="No"/>
    <s v="24 inch bins"/>
    <s v="RED FLESH SEEDLESS TYPE"/>
    <x v="482"/>
    <s v="WESTERN ARIZONA"/>
    <n v="1563008"/>
    <s v="Truck"/>
    <m/>
    <m/>
    <n v="2025"/>
    <s v="N/A"/>
    <s v="D (domestic)"/>
    <s v="week ending amount"/>
  </r>
  <r>
    <s v="Watermelons"/>
    <x v="15"/>
    <s v="No"/>
    <s v="24 inch bins"/>
    <s v="RED FLESH SEEDLESS TYPE"/>
    <x v="482"/>
    <s v="SOUTHEAST MISSOURI"/>
    <n v="64512"/>
    <s v="Truck"/>
    <m/>
    <m/>
    <n v="2025"/>
    <s v="N/A"/>
    <s v="D (domestic)"/>
    <s v="week ending amount"/>
  </r>
  <r>
    <s v="Watermelons"/>
    <x v="9"/>
    <s v="No"/>
    <s v="24 inch bins"/>
    <s v="RED FLESH SEEDED TYPE"/>
    <x v="482"/>
    <s v="SOUTH TEXAS"/>
    <n v="1382400"/>
    <s v="Truck"/>
    <m/>
    <m/>
    <n v="2025"/>
    <s v="N/A"/>
    <s v="D (domestic)"/>
    <s v="week ending amount"/>
  </r>
  <r>
    <s v="Watermelons"/>
    <x v="9"/>
    <s v="No"/>
    <s v="24 inch bins"/>
    <s v="RED FLESH SEEDLESS TYPE"/>
    <x v="482"/>
    <s v="SOUTH TEXAS"/>
    <n v="11164800"/>
    <s v="Truck"/>
    <m/>
    <m/>
    <n v="2025"/>
    <s v="N/A"/>
    <s v="D (domestic)"/>
    <s v="week ending amount"/>
  </r>
  <r>
    <s v="Watermelons"/>
    <x v="11"/>
    <s v="No"/>
    <s v="24 inch bins"/>
    <s v="RED FLESH SEEDLESS TYPE"/>
    <x v="482"/>
    <s v="SOUTH CAROLINA"/>
    <n v="4838400"/>
    <s v="Truck"/>
    <m/>
    <m/>
    <n v="2025"/>
    <s v="N/A"/>
    <s v="D (domestic)"/>
    <s v="week ending amount"/>
  </r>
  <r>
    <s v="Watermelons"/>
    <x v="11"/>
    <s v="No"/>
    <s v="24 inch bins"/>
    <s v="RED FLESH SEEDED TYPE"/>
    <x v="482"/>
    <s v="SOUTH CAROLINA"/>
    <n v="272384"/>
    <s v="Truck"/>
    <m/>
    <m/>
    <n v="2025"/>
    <s v="N/A"/>
    <s v="D (domestic)"/>
    <s v="week ending amount"/>
  </r>
  <r>
    <s v="Watermelons"/>
    <x v="14"/>
    <s v="No"/>
    <s v="24 inch bins"/>
    <s v="RED FLESH SEEDLESS TYPE"/>
    <x v="482"/>
    <s v="NORTH CAROLINA"/>
    <n v="1623552"/>
    <s v="Truck"/>
    <m/>
    <m/>
    <n v="2025"/>
    <s v="N/A"/>
    <s v="D (domestic)"/>
    <s v="week ending amount"/>
  </r>
  <r>
    <s v="Watermelons"/>
    <x v="14"/>
    <s v="No"/>
    <s v="24 inch bins"/>
    <s v="RED FLESH SEEDED TYPE"/>
    <x v="482"/>
    <s v="NORTH CAROLINA"/>
    <n v="301056"/>
    <s v="Truck"/>
    <m/>
    <m/>
    <n v="2025"/>
    <s v="N/A"/>
    <s v="D (domestic)"/>
    <s v="week ending amount"/>
  </r>
  <r>
    <s v="Watermelons"/>
    <x v="12"/>
    <s v="No"/>
    <s v="24 inch bins"/>
    <s v="RED FLESH SEEDLESS TYPE"/>
    <x v="482"/>
    <s v="GEORGIA"/>
    <n v="35266560"/>
    <s v="Truck"/>
    <m/>
    <m/>
    <n v="2025"/>
    <s v="N/A"/>
    <s v="D (domestic)"/>
    <s v="week ending amount"/>
  </r>
  <r>
    <s v="Watermelons"/>
    <x v="12"/>
    <s v="No"/>
    <s v="24 inch bins"/>
    <s v="RED FLESH SEEDLESS MINIATURE"/>
    <x v="482"/>
    <s v="GEORGIA"/>
    <n v="54400"/>
    <s v="Truck"/>
    <m/>
    <m/>
    <n v="2025"/>
    <s v="N/A"/>
    <s v="D (domestic)"/>
    <s v="week ending amount"/>
  </r>
  <r>
    <s v="Watermelons"/>
    <x v="12"/>
    <s v="No"/>
    <s v="24 inch bins"/>
    <s v="RED FLESH SEEDED TYPE"/>
    <x v="482"/>
    <s v="GEORGIA"/>
    <n v="4587520"/>
    <s v="Truck"/>
    <m/>
    <m/>
    <n v="2025"/>
    <s v="N/A"/>
    <s v="D (domestic)"/>
    <s v="week ending amount"/>
  </r>
  <r>
    <s v="Watermelons"/>
    <x v="8"/>
    <s v="No"/>
    <s v="24 inch bins"/>
    <s v="RED FLESH SEEDLESS TYPE"/>
    <x v="482"/>
    <s v="FLORIDA"/>
    <n v="3189760"/>
    <s v="Truck"/>
    <m/>
    <m/>
    <n v="2025"/>
    <s v="N/A"/>
    <s v="D (domestic)"/>
    <s v="week ending amount"/>
  </r>
  <r>
    <s v="Watermelons"/>
    <x v="8"/>
    <s v="No"/>
    <s v="24 inch bins"/>
    <s v="RED FLESH SEEDED TYPE"/>
    <x v="482"/>
    <s v="FLORIDA"/>
    <n v="150528"/>
    <s v="Truck"/>
    <m/>
    <m/>
    <n v="2025"/>
    <s v="N/A"/>
    <s v="D (domestic)"/>
    <s v="week ending amount"/>
  </r>
  <r>
    <s v="Watermelons"/>
    <x v="10"/>
    <s v="No"/>
    <s v="24 inch bins"/>
    <s v="RED FLESH SEEDLESS TYPE"/>
    <x v="482"/>
    <s v="CENTRAL ARIZONA"/>
    <n v="8819200"/>
    <s v="Truck"/>
    <m/>
    <m/>
    <n v="2025"/>
    <s v="N/A"/>
    <s v="D (domestic)"/>
    <s v="week ending amount"/>
  </r>
  <r>
    <s v="Watermelons"/>
    <x v="10"/>
    <s v="No"/>
    <s v="24 inch bins"/>
    <s v="RED FLESH SEEDED TYPE"/>
    <x v="482"/>
    <s v="CENTRAL ARIZONA"/>
    <n v="128000"/>
    <s v="Truck"/>
    <m/>
    <m/>
    <n v="2025"/>
    <s v="N/A"/>
    <s v="D (domestic)"/>
    <s v="week ending amount"/>
  </r>
  <r>
    <s v="Watermelons"/>
    <x v="13"/>
    <s v="No"/>
    <s v="24 inch bins"/>
    <s v="RED FLESH SEEDLESS TYPE"/>
    <x v="482"/>
    <s v="IMPERIAL VALLEY CALIFORNIA"/>
    <n v="1792000"/>
    <s v="Truck"/>
    <m/>
    <m/>
    <n v="2025"/>
    <s v="N/A"/>
    <s v="D (domestic)"/>
    <s v="week ending amount"/>
  </r>
  <r>
    <s v="Watermelons"/>
    <x v="13"/>
    <s v="No"/>
    <s v="24 inch bins"/>
    <s v="RED FLESH SEEDED TYPE"/>
    <x v="482"/>
    <s v="IMPERIAL VALLEY CALIFORNIA"/>
    <n v="25600"/>
    <s v="Truck"/>
    <m/>
    <m/>
    <n v="2025"/>
    <s v="N/A"/>
    <s v="D (domestic)"/>
    <s v="week ending amount"/>
  </r>
  <r>
    <s v="Watermelons"/>
    <x v="13"/>
    <s v="No"/>
    <s v="24 inch bins"/>
    <s v="RED FLESH SEEDED TYPE"/>
    <x v="482"/>
    <s v="PALO VERDE VALLEY CALIFORNIA"/>
    <n v="25600"/>
    <s v="Truck"/>
    <m/>
    <m/>
    <n v="2025"/>
    <s v="N/A"/>
    <s v="D (domestic)"/>
    <s v="week ending amount"/>
  </r>
  <r>
    <s v="Watermelons"/>
    <x v="13"/>
    <s v="No"/>
    <s v="24 inch bins"/>
    <s v="RED FLESH SEEDLESS TYPE"/>
    <x v="482"/>
    <s v="PALO VERDE VALLEY CALIFORNIA"/>
    <n v="768000"/>
    <s v="Truck"/>
    <m/>
    <m/>
    <n v="2025"/>
    <s v="N/A"/>
    <s v="D (domestic)"/>
    <s v="week ending amount"/>
  </r>
  <r>
    <s v="Watermelons"/>
    <x v="13"/>
    <s v="No"/>
    <s v="24 inch bins"/>
    <s v="RED FLESH SEEDLESS TYPE"/>
    <x v="482"/>
    <s v="SAN JOAQUIN VALLEY CALIFORNIA"/>
    <n v="2880000"/>
    <s v="Truck"/>
    <m/>
    <m/>
    <n v="2025"/>
    <s v="N/A"/>
    <s v="D (domestic)"/>
    <s v="week ending amount"/>
  </r>
  <r>
    <s v="Watermelons"/>
    <x v="9"/>
    <s v="No"/>
    <s v="24 inch bins"/>
    <s v="RED FLESH SEEDED TYPE"/>
    <x v="483"/>
    <s v="SOUTH TEXAS"/>
    <n v="280000"/>
    <s v="Truck"/>
    <m/>
    <m/>
    <n v="2025"/>
    <s v="N/A"/>
    <s v="D (domestic)"/>
    <m/>
  </r>
  <r>
    <s v="Watermelons"/>
    <x v="9"/>
    <s v="No"/>
    <s v="24 inch bins"/>
    <s v="RED FLESH SEEDLESS TYPE"/>
    <x v="483"/>
    <s v="SOUTH TEXAS"/>
    <n v="1200000"/>
    <s v="Truck"/>
    <m/>
    <m/>
    <n v="2025"/>
    <s v="N/A"/>
    <s v="D (domestic)"/>
    <m/>
  </r>
  <r>
    <s v="Watermelons"/>
    <x v="14"/>
    <s v="No"/>
    <s v="24 inch bins"/>
    <s v="RED FLESH SEEDLESS TYPE"/>
    <x v="483"/>
    <s v="NORTH CAROLINA"/>
    <n v="2690000"/>
    <s v="Truck"/>
    <n v="6725"/>
    <m/>
    <n v="2025"/>
    <s v="N/A"/>
    <s v="D (domestic)"/>
    <m/>
  </r>
  <r>
    <s v="Watermelons"/>
    <x v="11"/>
    <s v="No"/>
    <s v="24 inch bins"/>
    <s v="RED FLESH SEEDLESS TYPE"/>
    <x v="483"/>
    <s v="SOUTH CAROLINA"/>
    <n v="537600"/>
    <s v="Truck"/>
    <n v="1344"/>
    <m/>
    <n v="2025"/>
    <s v="N/A"/>
    <s v="D (domestic)"/>
    <m/>
  </r>
  <r>
    <s v="Watermelons"/>
    <x v="8"/>
    <s v="No"/>
    <s v="24 inch bins"/>
    <s v="RED FLESH SEEDED TYPE"/>
    <x v="483"/>
    <s v="FLORIDA"/>
    <n v="44800"/>
    <s v="Truck"/>
    <n v="112"/>
    <m/>
    <n v="2025"/>
    <s v="N/A"/>
    <s v="D (domestic)"/>
    <m/>
  </r>
  <r>
    <s v="Watermelons"/>
    <x v="8"/>
    <s v="No"/>
    <s v="24 inch bins"/>
    <s v="RED FLESH SEEDLESS TYPE"/>
    <x v="483"/>
    <s v="FLORIDA"/>
    <n v="403200"/>
    <s v="Truck"/>
    <n v="1008"/>
    <m/>
    <n v="2025"/>
    <s v="N/A"/>
    <s v="D (domestic)"/>
    <m/>
  </r>
  <r>
    <s v="Watermelons"/>
    <x v="12"/>
    <s v="No"/>
    <s v="24 inch bins"/>
    <s v="RED FLESH SEEDED TYPE"/>
    <x v="483"/>
    <s v="GEORGIA"/>
    <n v="649600"/>
    <s v="Truck"/>
    <n v="1624"/>
    <m/>
    <n v="2025"/>
    <s v="N/A"/>
    <s v="D (domestic)"/>
    <m/>
  </r>
  <r>
    <s v="Watermelons"/>
    <x v="12"/>
    <s v="No"/>
    <s v="cartons"/>
    <s v="RED FLESH SEEDLESS MINIATURE"/>
    <x v="483"/>
    <s v="GEORGIA"/>
    <n v="43350"/>
    <s v="Truck"/>
    <n v="510"/>
    <m/>
    <n v="2025"/>
    <s v="N/A"/>
    <s v="D (domestic)"/>
    <m/>
  </r>
  <r>
    <s v="Watermelons"/>
    <x v="12"/>
    <s v="No"/>
    <s v="24 inch bins"/>
    <s v="RED FLESH SEEDLESS TYPE"/>
    <x v="483"/>
    <s v="GEORGIA"/>
    <n v="9676800"/>
    <s v="Truck"/>
    <n v="24192"/>
    <m/>
    <n v="2025"/>
    <s v="N/A"/>
    <s v="D (domestic)"/>
    <m/>
  </r>
  <r>
    <s v="Watermelons"/>
    <x v="14"/>
    <s v="No"/>
    <s v="24 inch bins"/>
    <s v="RED FLESH SEEDED TYPE"/>
    <x v="483"/>
    <s v="NORTH CAROLINA"/>
    <n v="100800"/>
    <s v="Truck"/>
    <n v="252"/>
    <m/>
    <n v="2025"/>
    <s v="N/A"/>
    <s v="D (domestic)"/>
    <m/>
  </r>
  <r>
    <s v="Watermelons"/>
    <x v="1"/>
    <s v="No"/>
    <s v="N/A"/>
    <s v="N/A"/>
    <x v="484"/>
    <s v="MEXICO CROSSINGS THROUGH NOGALES ARIZONA"/>
    <n v="125737"/>
    <s v="Truck"/>
    <m/>
    <m/>
    <n v="2024"/>
    <s v="N/A"/>
    <s v="I (import)"/>
    <m/>
  </r>
  <r>
    <s v="Watermelons"/>
    <x v="14"/>
    <s v="No"/>
    <s v="24 inch bins"/>
    <s v="RED FLESH SEEDED TYPE"/>
    <x v="484"/>
    <s v="NORTH CAROLINA"/>
    <n v="100800"/>
    <s v="Truck"/>
    <n v="252"/>
    <m/>
    <n v="2025"/>
    <s v="N/A"/>
    <s v="D (domestic)"/>
    <m/>
  </r>
  <r>
    <s v="Watermelons"/>
    <x v="1"/>
    <s v="No"/>
    <s v="N/A"/>
    <s v="RED FLESH SEEDLESS MINIATURE"/>
    <x v="484"/>
    <s v="MEXICO CROSSINGS THROUGH NOGALES ARIZONA"/>
    <n v="45399"/>
    <s v="Truck"/>
    <m/>
    <m/>
    <n v="2024"/>
    <s v="N/A"/>
    <s v="I (import)"/>
    <m/>
  </r>
  <r>
    <s v="Watermelons"/>
    <x v="14"/>
    <s v="No"/>
    <s v="24 inch bins"/>
    <s v="RED FLESH SEEDLESS TYPE"/>
    <x v="484"/>
    <s v="NORTH CAROLINA"/>
    <n v="1041600"/>
    <s v="Truck"/>
    <n v="2604"/>
    <m/>
    <n v="2025"/>
    <s v="N/A"/>
    <s v="D (domestic)"/>
    <m/>
  </r>
  <r>
    <s v="Watermelons"/>
    <x v="1"/>
    <s v="No"/>
    <s v="N/A"/>
    <s v="SEEDLESS"/>
    <x v="484"/>
    <s v="MEXICO CROSSINGS THROUGH NOGALES ARIZONA"/>
    <n v="214045"/>
    <s v="Truck"/>
    <m/>
    <m/>
    <n v="2024"/>
    <s v="N/A"/>
    <s v="I (import)"/>
    <m/>
  </r>
  <r>
    <s v="Watermelons"/>
    <x v="11"/>
    <s v="No"/>
    <s v="24 inch bins"/>
    <s v="RED FLESH SEEDLESS TYPE"/>
    <x v="484"/>
    <s v="SOUTH CAROLINA"/>
    <n v="942400"/>
    <s v="Truck"/>
    <n v="2356"/>
    <m/>
    <n v="2025"/>
    <s v="N/A"/>
    <s v="D (domestic)"/>
    <m/>
  </r>
  <r>
    <s v="Watermelons"/>
    <x v="1"/>
    <s v="No"/>
    <s v="N/A"/>
    <s v="N/A"/>
    <x v="484"/>
    <s v="MEXICO CROSSINGS THROUGH OTAY MESA CALIFORNIA"/>
    <n v="6796"/>
    <s v="Truck"/>
    <m/>
    <m/>
    <n v="2024"/>
    <s v="N/A"/>
    <s v="I (import)"/>
    <m/>
  </r>
  <r>
    <s v="Watermelons"/>
    <x v="15"/>
    <s v="No"/>
    <s v="24 inch bins"/>
    <s v="RED FLESH SEEDLESS TYPE"/>
    <x v="484"/>
    <s v="SOUTHEAST MISSOURI"/>
    <n v="336000"/>
    <s v="Truck"/>
    <n v="840"/>
    <m/>
    <n v="2025"/>
    <s v="N/A"/>
    <s v="D (domestic)"/>
    <m/>
  </r>
  <r>
    <s v="Watermelons"/>
    <x v="1"/>
    <s v="No"/>
    <s v="N/A"/>
    <s v="RED FLESH SEEDLESS MINIATURE"/>
    <x v="484"/>
    <s v="MEXICO CROSSINGS THROUGH SAN LUIS ARIZONA"/>
    <n v="85800"/>
    <s v="Truck"/>
    <m/>
    <m/>
    <n v="2024"/>
    <s v="N/A"/>
    <s v="I (import)"/>
    <m/>
  </r>
  <r>
    <s v="Watermelons"/>
    <x v="8"/>
    <s v="No"/>
    <s v="24 inch bins"/>
    <s v="RED FLESH SEEDLESS TYPE"/>
    <x v="484"/>
    <s v="FLORIDA"/>
    <n v="492800"/>
    <s v="Truck"/>
    <n v="1232"/>
    <m/>
    <n v="2025"/>
    <s v="N/A"/>
    <s v="D (domestic)"/>
    <m/>
  </r>
  <r>
    <s v="Watermelons"/>
    <x v="1"/>
    <s v="No"/>
    <s v="N/A"/>
    <s v="SEEDLESS"/>
    <x v="484"/>
    <s v="MEXICO CROSSINGS THROUGH SAN LUIS ARIZONA"/>
    <n v="747120"/>
    <s v="Truck"/>
    <m/>
    <m/>
    <n v="2024"/>
    <s v="N/A"/>
    <s v="I (import)"/>
    <m/>
  </r>
  <r>
    <s v="Watermelons"/>
    <x v="12"/>
    <s v="No"/>
    <s v="24 inch bins"/>
    <s v="RED FLESH SEEDED TYPE"/>
    <x v="484"/>
    <s v="GEORGIA"/>
    <n v="672000"/>
    <s v="Truck"/>
    <n v="1680"/>
    <m/>
    <n v="2025"/>
    <s v="N/A"/>
    <s v="D (domestic)"/>
    <m/>
  </r>
  <r>
    <s v="Watermelons"/>
    <x v="1"/>
    <s v="No"/>
    <s v="N/A"/>
    <s v="N/A"/>
    <x v="484"/>
    <s v="MEXICO CROSSINGS THROUGH CALEXICO CALIFORNIA"/>
    <n v="243320"/>
    <s v="Truck"/>
    <m/>
    <m/>
    <n v="2024"/>
    <s v="N/A"/>
    <s v="I (import)"/>
    <m/>
  </r>
  <r>
    <s v="Watermelons"/>
    <x v="12"/>
    <s v="No"/>
    <s v="cartons"/>
    <s v="RED FLESH SEEDLESS MINIATURE"/>
    <x v="484"/>
    <s v="GEORGIA"/>
    <n v="122825"/>
    <s v="Truck"/>
    <n v="1445"/>
    <m/>
    <n v="2025"/>
    <s v="N/A"/>
    <s v="D (domestic)"/>
    <m/>
  </r>
  <r>
    <s v="Watermelons"/>
    <x v="1"/>
    <s v="No"/>
    <s v="N/A"/>
    <s v="RED FLESH SEEDLESS MINIATURE"/>
    <x v="484"/>
    <s v="MEXICO CROSSINGS THROUGH CALEXICO CALIFORNIA"/>
    <n v="110366"/>
    <s v="Truck"/>
    <m/>
    <m/>
    <n v="2024"/>
    <s v="N/A"/>
    <s v="I (import)"/>
    <m/>
  </r>
  <r>
    <s v="Watermelons"/>
    <x v="12"/>
    <s v="No"/>
    <s v="24 inch bins"/>
    <s v="RED FLESH SEEDLESS TYPE"/>
    <x v="484"/>
    <s v="GEORGIA"/>
    <n v="10528000"/>
    <s v="Truck"/>
    <n v="26320"/>
    <m/>
    <n v="2025"/>
    <s v="N/A"/>
    <s v="D (domestic)"/>
    <m/>
  </r>
  <r>
    <s v="Watermelons"/>
    <x v="1"/>
    <s v="No"/>
    <s v="N/A"/>
    <s v="SEEDLESS"/>
    <x v="484"/>
    <s v="MEXICO CROSSINGS THROUGH CALEXICO CALIFORNIA"/>
    <n v="409332"/>
    <s v="Truck"/>
    <m/>
    <m/>
    <n v="2024"/>
    <s v="N/A"/>
    <s v="I (import)"/>
    <m/>
  </r>
  <r>
    <s v="Watermelons"/>
    <x v="13"/>
    <s v="No"/>
    <s v="cartons"/>
    <s v="RED FLESH SEEDLESS MINIATURE"/>
    <x v="484"/>
    <s v="PALO VERDE VALLEY CALIFORNIA"/>
    <n v="1572500"/>
    <s v="Truck"/>
    <n v="18500"/>
    <m/>
    <n v="2025"/>
    <s v="N/A"/>
    <s v="D (domestic)"/>
    <s v="added for 07/07/2025 on 07/09/2025"/>
  </r>
  <r>
    <s v="Watermelons"/>
    <x v="1"/>
    <s v="No"/>
    <s v="N/A"/>
    <s v="N/A"/>
    <x v="484"/>
    <s v="MEXICO CROSSINGS THROUGH EAGLE PASS TEXAS"/>
    <n v="414370"/>
    <s v="Truck"/>
    <m/>
    <m/>
    <n v="2024"/>
    <s v="N/A"/>
    <s v="I (import)"/>
    <m/>
  </r>
  <r>
    <s v="Watermelons"/>
    <x v="13"/>
    <s v="No"/>
    <s v="24 inch bins"/>
    <s v="RED FLESH SEEDLESS TYPE"/>
    <x v="484"/>
    <s v="PALO VERDE VALLEY CALIFORNIA"/>
    <n v="1000000"/>
    <s v="Truck"/>
    <m/>
    <m/>
    <n v="2025"/>
    <s v="N/A"/>
    <s v="D (domestic)"/>
    <s v="added for 07/07/2025 on 07/09/2025"/>
  </r>
  <r>
    <s v="Watermelons"/>
    <x v="1"/>
    <s v="No"/>
    <s v="N/A"/>
    <s v="RED FLESH SEEDLESS MINIATURE"/>
    <x v="484"/>
    <s v="MEXICO CROSSINGS THROUGH PRESIDIO TEXAS"/>
    <n v="230505"/>
    <s v="Truck"/>
    <m/>
    <m/>
    <n v="2024"/>
    <s v="N/A"/>
    <s v="I (import)"/>
    <m/>
  </r>
  <r>
    <s v="Watermelons"/>
    <x v="10"/>
    <s v="Yes"/>
    <s v="cartons"/>
    <s v="RED FLESH SEEDLESS MINIATURE"/>
    <x v="484"/>
    <s v="WESTERN ARIZONA"/>
    <n v="63750"/>
    <s v="Truck"/>
    <n v="750"/>
    <m/>
    <n v="2025"/>
    <s v="N/A"/>
    <s v="D (domestic)"/>
    <s v="added for 07/07/2025 on 07/09/2025"/>
  </r>
  <r>
    <s v="Watermelons"/>
    <x v="1"/>
    <s v="No"/>
    <s v="N/A"/>
    <s v="SEEDLESS"/>
    <x v="484"/>
    <s v="MEXICO CROSSINGS THROUGH PRESIDIO TEXAS"/>
    <n v="344916"/>
    <s v="Truck"/>
    <m/>
    <m/>
    <n v="2024"/>
    <s v="N/A"/>
    <s v="I (import)"/>
    <m/>
  </r>
  <r>
    <s v="Watermelons"/>
    <x v="10"/>
    <s v="No"/>
    <s v="cartons"/>
    <s v="RED FLESH SEEDLESS MINIATURE"/>
    <x v="484"/>
    <s v="WESTERN ARIZONA"/>
    <n v="607750"/>
    <s v="Truck"/>
    <n v="7150"/>
    <m/>
    <n v="2025"/>
    <s v="N/A"/>
    <s v="D (domestic)"/>
    <s v="added for 07/07/2025 on 07/09/2025"/>
  </r>
  <r>
    <s v="Watermelons"/>
    <x v="1"/>
    <s v="No"/>
    <s v="N/A"/>
    <s v="N/A"/>
    <x v="484"/>
    <s v="MEXICO CROSSINGS THROUGH SANTA TERESA NEW MEXICO"/>
    <n v="149688"/>
    <s v="Truck"/>
    <m/>
    <m/>
    <n v="2024"/>
    <s v="N/A"/>
    <s v="I (import)"/>
    <m/>
  </r>
  <r>
    <s v="Watermelons"/>
    <x v="13"/>
    <s v="No"/>
    <s v="24 inch bins"/>
    <s v="RED FLESH SEEDLESS TYPE"/>
    <x v="484"/>
    <s v="SAN JOAQUIN VALLEY CALIFORNIA"/>
    <n v="2400000"/>
    <s v="Truck"/>
    <m/>
    <m/>
    <n v="2025"/>
    <s v="N/A"/>
    <s v="D (domestic)"/>
    <s v="added for 07/07/2025 on 07/14/2025"/>
  </r>
  <r>
    <s v="Watermelons"/>
    <x v="13"/>
    <s v="No"/>
    <s v="cartons"/>
    <s v="RED FLESH SEEDLESS MINIATURE"/>
    <x v="484"/>
    <s v="IMPERIAL VALLEY CALIFORNIA"/>
    <n v="1360000"/>
    <s v="Truck"/>
    <n v="16000"/>
    <m/>
    <n v="2025"/>
    <s v="N/A"/>
    <s v="D (domestic)"/>
    <m/>
  </r>
  <r>
    <s v="Watermelons"/>
    <x v="10"/>
    <s v="No"/>
    <s v="24 inch bins"/>
    <s v="RED FLESH SEEDLESS TYPE"/>
    <x v="484"/>
    <s v="CENTRAL ARIZONA"/>
    <n v="1040000"/>
    <s v="Truck"/>
    <m/>
    <m/>
    <n v="2025"/>
    <s v="N/A"/>
    <s v="D (domestic)"/>
    <s v="added for 07/07/2025 on 07/17/2025"/>
  </r>
  <r>
    <s v="Watermelons"/>
    <x v="13"/>
    <s v="No"/>
    <s v="24 inch bins"/>
    <s v="RED FLESH SEEDLESS TYPE"/>
    <x v="484"/>
    <s v="IMPERIAL VALLEY CALIFORNIA"/>
    <n v="800000"/>
    <s v="Truck"/>
    <m/>
    <m/>
    <n v="2025"/>
    <s v="N/A"/>
    <s v="D (domestic)"/>
    <m/>
  </r>
  <r>
    <s v="Watermelons"/>
    <x v="13"/>
    <s v="No"/>
    <s v="24 inch bins"/>
    <s v="RED FLESH SEEDLESS TYPE"/>
    <x v="484"/>
    <s v="SAN JOAQUIN VALLEY CALIFORNIA"/>
    <n v="640000"/>
    <s v="Truck"/>
    <m/>
    <m/>
    <n v="2025"/>
    <s v="N/A"/>
    <s v="D (domestic)"/>
    <s v="added for 07/07/2025 on 07/23/2025"/>
  </r>
  <r>
    <s v="Watermelons"/>
    <x v="10"/>
    <s v="No"/>
    <s v="24 inch bins"/>
    <s v="RED FLESH SEEDED TYPE"/>
    <x v="484"/>
    <s v="CENTRAL ARIZONA"/>
    <n v="80000"/>
    <s v="Truck"/>
    <m/>
    <m/>
    <n v="2025"/>
    <s v="N/A"/>
    <s v="D (domestic)"/>
    <m/>
  </r>
  <r>
    <s v="Watermelons"/>
    <x v="13"/>
    <s v="No"/>
    <s v="24 inch bins"/>
    <s v="RED FLESH SEEDLESS MINIATURE"/>
    <x v="484"/>
    <s v="SAN JOAQUIN VALLEY CALIFORNIA"/>
    <n v="1200000"/>
    <s v="Truck"/>
    <m/>
    <m/>
    <n v="2025"/>
    <s v="N/A"/>
    <s v="D (domestic)"/>
    <s v="added for 07/07/2025 on 07/25/2025"/>
  </r>
  <r>
    <s v="Watermelons"/>
    <x v="10"/>
    <s v="No"/>
    <s v="cartons"/>
    <s v="RED FLESH SEEDLESS MINIATURE"/>
    <x v="484"/>
    <s v="CENTRAL ARIZONA"/>
    <n v="1912500"/>
    <s v="Truck"/>
    <n v="22500"/>
    <m/>
    <n v="2025"/>
    <s v="N/A"/>
    <s v="D (domestic)"/>
    <m/>
  </r>
  <r>
    <s v="Watermelons"/>
    <x v="10"/>
    <s v="No"/>
    <s v="24 inch bins"/>
    <s v="RED FLESH SEEDLESS TYPE"/>
    <x v="484"/>
    <s v="CENTRAL ARIZONA"/>
    <n v="4000000"/>
    <s v="Truck"/>
    <m/>
    <m/>
    <n v="2025"/>
    <s v="N/A"/>
    <s v="D (domestic)"/>
    <m/>
  </r>
  <r>
    <s v="Watermelons"/>
    <x v="10"/>
    <s v="No"/>
    <s v="cartons"/>
    <s v="RED FLESH SEEDLESS MINIATURE"/>
    <x v="484"/>
    <s v="WESTERN ARIZONA"/>
    <n v="41055"/>
    <s v="Truck"/>
    <n v="483"/>
    <m/>
    <n v="2025"/>
    <s v="N/A"/>
    <s v="D (domestic)"/>
    <m/>
  </r>
  <r>
    <s v="Watermelons"/>
    <x v="10"/>
    <s v="No"/>
    <s v="24 inch bins"/>
    <s v="RED FLESH SEEDLESS TYPE"/>
    <x v="484"/>
    <s v="WESTERN ARIZONA"/>
    <n v="5200"/>
    <s v="Truck"/>
    <n v="13"/>
    <m/>
    <n v="2025"/>
    <s v="N/A"/>
    <s v="D (domestic)"/>
    <m/>
  </r>
  <r>
    <s v="Watermelons"/>
    <x v="9"/>
    <s v="No"/>
    <s v="24 inch bins"/>
    <s v="RED FLESH SEEDED TYPE"/>
    <x v="484"/>
    <s v="SOUTH TEXAS"/>
    <n v="520000"/>
    <s v="Truck"/>
    <m/>
    <m/>
    <n v="2025"/>
    <s v="N/A"/>
    <s v="D (domestic)"/>
    <m/>
  </r>
  <r>
    <s v="Watermelons"/>
    <x v="9"/>
    <s v="No"/>
    <s v="24 inch bins"/>
    <s v="RED FLESH SEEDLESS TYPE"/>
    <x v="484"/>
    <s v="SOUTH TEXAS"/>
    <n v="2840000"/>
    <s v="Truck"/>
    <m/>
    <m/>
    <n v="2025"/>
    <s v="N/A"/>
    <s v="D (domestic)"/>
    <m/>
  </r>
  <r>
    <s v="Watermelons"/>
    <x v="1"/>
    <s v="No"/>
    <s v="N/A"/>
    <s v="N/A"/>
    <x v="485"/>
    <s v="MEXICO CROSSINGS THROUGH NOGALES ARIZONA"/>
    <n v="96397"/>
    <s v="Truck"/>
    <m/>
    <m/>
    <n v="2024"/>
    <s v="N/A"/>
    <s v="I (import)"/>
    <m/>
  </r>
  <r>
    <s v="Watermelons"/>
    <x v="1"/>
    <s v="No"/>
    <s v="N/A"/>
    <s v="RED FLESH SEEDLESS MINIATURE"/>
    <x v="485"/>
    <s v="MEXICO CROSSINGS THROUGH NOGALES ARIZONA"/>
    <n v="68099"/>
    <s v="Truck"/>
    <m/>
    <m/>
    <n v="2024"/>
    <s v="N/A"/>
    <s v="I (import)"/>
    <m/>
  </r>
  <r>
    <s v="Watermelons"/>
    <x v="1"/>
    <s v="No"/>
    <s v="N/A"/>
    <s v="SEEDLESS"/>
    <x v="485"/>
    <s v="MEXICO CROSSINGS THROUGH NOGALES ARIZONA"/>
    <n v="450241"/>
    <s v="Truck"/>
    <m/>
    <m/>
    <n v="2024"/>
    <s v="N/A"/>
    <s v="I (import)"/>
    <m/>
  </r>
  <r>
    <s v="Watermelons"/>
    <x v="1"/>
    <s v="No"/>
    <s v="N/A"/>
    <s v="N/A"/>
    <x v="485"/>
    <s v="MEXICO CROSSINGS THROUGH OTAY MESA CALIFORNIA"/>
    <n v="11000"/>
    <s v="Truck"/>
    <m/>
    <m/>
    <n v="2024"/>
    <s v="N/A"/>
    <s v="I (import)"/>
    <m/>
  </r>
  <r>
    <s v="Watermelons"/>
    <x v="1"/>
    <s v="No"/>
    <s v="N/A"/>
    <s v="RED FLESH SEEDLESS MINIATURE"/>
    <x v="485"/>
    <s v="MEXICO CROSSINGS THROUGH SAN LUIS ARIZONA"/>
    <n v="117480"/>
    <s v="Truck"/>
    <m/>
    <m/>
    <n v="2024"/>
    <s v="N/A"/>
    <s v="I (import)"/>
    <m/>
  </r>
  <r>
    <s v="Watermelons"/>
    <x v="1"/>
    <s v="No"/>
    <s v="N/A"/>
    <s v="SEEDLESS"/>
    <x v="485"/>
    <s v="MEXICO CROSSINGS THROUGH SAN LUIS ARIZONA"/>
    <n v="9240"/>
    <s v="Truck"/>
    <m/>
    <m/>
    <n v="2024"/>
    <s v="N/A"/>
    <s v="I (import)"/>
    <m/>
  </r>
  <r>
    <s v="Watermelons"/>
    <x v="1"/>
    <s v="No"/>
    <s v="N/A"/>
    <s v="N/A"/>
    <x v="485"/>
    <s v="MEXICO CROSSINGS THROUGH CALEXICO CALIFORNIA"/>
    <n v="14630"/>
    <s v="Truck"/>
    <m/>
    <m/>
    <n v="2024"/>
    <s v="N/A"/>
    <s v="I (import)"/>
    <m/>
  </r>
  <r>
    <s v="Watermelons"/>
    <x v="1"/>
    <s v="No"/>
    <s v="N/A"/>
    <s v="RED FLESH SEEDLESS MINIATURE"/>
    <x v="485"/>
    <s v="MEXICO CROSSINGS THROUGH CALEXICO CALIFORNIA"/>
    <n v="102428"/>
    <s v="Truck"/>
    <m/>
    <m/>
    <n v="2024"/>
    <s v="N/A"/>
    <s v="I (import)"/>
    <m/>
  </r>
  <r>
    <s v="Watermelons"/>
    <x v="1"/>
    <s v="No"/>
    <s v="N/A"/>
    <s v="SEEDLESS"/>
    <x v="485"/>
    <s v="MEXICO CROSSINGS THROUGH CALEXICO CALIFORNIA"/>
    <n v="123970"/>
    <s v="Truck"/>
    <m/>
    <m/>
    <n v="2024"/>
    <s v="N/A"/>
    <s v="I (import)"/>
    <m/>
  </r>
  <r>
    <s v="Watermelons"/>
    <x v="1"/>
    <s v="No"/>
    <s v="N/A"/>
    <s v="N/A"/>
    <x v="485"/>
    <s v="MEXICO CROSSINGS THROUGH EAGLE PASS TEXAS"/>
    <n v="295128"/>
    <s v="Truck"/>
    <m/>
    <m/>
    <n v="2024"/>
    <s v="N/A"/>
    <s v="I (import)"/>
    <m/>
  </r>
  <r>
    <s v="Watermelons"/>
    <x v="1"/>
    <s v="No"/>
    <s v="N/A"/>
    <s v="N/A"/>
    <x v="485"/>
    <s v="MEXICO CROSSINGS THROUGH PRESIDIO TEXAS"/>
    <n v="42900"/>
    <s v="Truck"/>
    <m/>
    <m/>
    <n v="2024"/>
    <s v="N/A"/>
    <s v="I (import)"/>
    <m/>
  </r>
  <r>
    <s v="Watermelons"/>
    <x v="1"/>
    <s v="No"/>
    <s v="N/A"/>
    <s v="RED FLESH SEEDLESS MINIATURE"/>
    <x v="485"/>
    <s v="MEXICO CROSSINGS THROUGH PRESIDIO TEXAS"/>
    <n v="180213"/>
    <s v="Truck"/>
    <m/>
    <m/>
    <n v="2024"/>
    <s v="N/A"/>
    <s v="I (import)"/>
    <m/>
  </r>
  <r>
    <s v="Watermelons"/>
    <x v="1"/>
    <s v="No"/>
    <s v="N/A"/>
    <s v="SEEDLESS"/>
    <x v="485"/>
    <s v="MEXICO CROSSINGS THROUGH PRESIDIO TEXAS"/>
    <n v="306350"/>
    <s v="Truck"/>
    <m/>
    <m/>
    <n v="2024"/>
    <s v="N/A"/>
    <s v="I (import)"/>
    <m/>
  </r>
  <r>
    <s v="Watermelons"/>
    <x v="1"/>
    <s v="No"/>
    <s v="N/A"/>
    <s v="N/A"/>
    <x v="485"/>
    <s v="MEXICO CROSSINGS THROUGH PROGRESO TEXAS"/>
    <n v="529210"/>
    <s v="Truck"/>
    <m/>
    <m/>
    <n v="2024"/>
    <s v="N/A"/>
    <s v="I (import)"/>
    <m/>
  </r>
  <r>
    <s v="Watermelons"/>
    <x v="1"/>
    <s v="No"/>
    <s v="N/A"/>
    <s v="N/A"/>
    <x v="485"/>
    <s v="MEXICO CROSSINGS THROUGH SANTA TERESA NEW MEXICO"/>
    <n v="155390"/>
    <s v="Truck"/>
    <m/>
    <m/>
    <n v="2024"/>
    <s v="N/A"/>
    <s v="I (import)"/>
    <m/>
  </r>
  <r>
    <s v="Watermelons"/>
    <x v="9"/>
    <s v="No"/>
    <s v="24 inch bins"/>
    <s v="RED FLESH SEEDED TYPE"/>
    <x v="485"/>
    <s v="TEXAS"/>
    <n v="440000"/>
    <s v="Truck"/>
    <m/>
    <m/>
    <n v="2025"/>
    <s v="N/A"/>
    <s v="D (domestic)"/>
    <m/>
  </r>
  <r>
    <s v="Watermelons"/>
    <x v="9"/>
    <s v="No"/>
    <s v="24 inch bins"/>
    <s v="RED FLESH SEEDLESS TYPE"/>
    <x v="485"/>
    <s v="TEXAS"/>
    <n v="1720000"/>
    <s v="Truck"/>
    <m/>
    <m/>
    <n v="2025"/>
    <s v="N/A"/>
    <s v="D (domestic)"/>
    <m/>
  </r>
  <r>
    <s v="Watermelons"/>
    <x v="14"/>
    <s v="No"/>
    <s v="24 inch bins"/>
    <s v="RED FLESH SEEDED TYPE"/>
    <x v="485"/>
    <s v="NORTH CAROLINA"/>
    <n v="94400"/>
    <s v="Truck"/>
    <n v="236"/>
    <m/>
    <n v="2025"/>
    <s v="N/A"/>
    <s v="D (domestic)"/>
    <m/>
  </r>
  <r>
    <s v="Watermelons"/>
    <x v="14"/>
    <s v="No"/>
    <s v="24 inch bins"/>
    <s v="RED FLESH SEEDLESS TYPE"/>
    <x v="485"/>
    <s v="NORTH CAROLINA"/>
    <n v="1075200"/>
    <s v="Truck"/>
    <n v="2688"/>
    <m/>
    <n v="2025"/>
    <s v="N/A"/>
    <s v="D (domestic)"/>
    <m/>
  </r>
  <r>
    <s v="Watermelons"/>
    <x v="11"/>
    <s v="No"/>
    <s v="24 inch bins"/>
    <s v="RED FLESH SEEDED TYPE"/>
    <x v="485"/>
    <s v="SOUTH CAROLINA"/>
    <n v="112000"/>
    <s v="Truck"/>
    <n v="280"/>
    <m/>
    <n v="2025"/>
    <s v="N/A"/>
    <s v="D (domestic)"/>
    <m/>
  </r>
  <r>
    <s v="Watermelons"/>
    <x v="11"/>
    <s v="No"/>
    <s v="24 inch bins"/>
    <s v="RED FLESH SEEDLESS TYPE"/>
    <x v="485"/>
    <s v="SOUTH CAROLINA"/>
    <n v="1276800"/>
    <s v="Truck"/>
    <n v="3192"/>
    <m/>
    <n v="2025"/>
    <s v="N/A"/>
    <s v="D (domestic)"/>
    <m/>
  </r>
  <r>
    <s v="Watermelons"/>
    <x v="15"/>
    <s v="No"/>
    <s v="24 inch bins"/>
    <s v="RED FLESH SEEDED TYPE"/>
    <x v="485"/>
    <s v="SOUTHEAST MISSOURI"/>
    <n v="22400"/>
    <s v="Truck"/>
    <n v="56"/>
    <m/>
    <n v="2025"/>
    <s v="N/A"/>
    <s v="D (domestic)"/>
    <m/>
  </r>
  <r>
    <s v="Watermelons"/>
    <x v="15"/>
    <s v="No"/>
    <s v="24 inch bins"/>
    <s v="RED FLESH SEEDLESS TYPE"/>
    <x v="485"/>
    <s v="SOUTHEAST MISSOURI"/>
    <n v="268800"/>
    <s v="Truck"/>
    <n v="672"/>
    <m/>
    <n v="2025"/>
    <s v="N/A"/>
    <s v="D (domestic)"/>
    <m/>
  </r>
  <r>
    <s v="Watermelons"/>
    <x v="8"/>
    <s v="No"/>
    <s v="24 inch bins"/>
    <s v="RED FLESH SEEDED TYPE"/>
    <x v="485"/>
    <s v="FLORIDA"/>
    <n v="22400"/>
    <s v="Truck"/>
    <n v="56"/>
    <m/>
    <n v="2025"/>
    <s v="N/A"/>
    <s v="D (domestic)"/>
    <m/>
  </r>
  <r>
    <s v="Watermelons"/>
    <x v="8"/>
    <s v="No"/>
    <s v="24 inch bins"/>
    <s v="RED FLESH SEEDLESS TYPE"/>
    <x v="485"/>
    <s v="FLORIDA"/>
    <n v="537600"/>
    <s v="Truck"/>
    <n v="1344"/>
    <m/>
    <n v="2025"/>
    <s v="N/A"/>
    <s v="D (domestic)"/>
    <m/>
  </r>
  <r>
    <s v="Watermelons"/>
    <x v="12"/>
    <s v="No"/>
    <s v="24 inch bins"/>
    <s v="RED FLESH SEEDED TYPE"/>
    <x v="485"/>
    <s v="GEORGIA"/>
    <n v="918400"/>
    <s v="Truck"/>
    <n v="2296"/>
    <m/>
    <n v="2025"/>
    <s v="N/A"/>
    <s v="D (domestic)"/>
    <m/>
  </r>
  <r>
    <s v="Watermelons"/>
    <x v="12"/>
    <s v="No"/>
    <s v="cartons"/>
    <s v="RED FLESH SEEDLESS MINIATURE"/>
    <x v="485"/>
    <s v="GEORGIA"/>
    <n v="122825"/>
    <s v="Truck"/>
    <n v="1445"/>
    <m/>
    <n v="2025"/>
    <s v="N/A"/>
    <s v="D (domestic)"/>
    <m/>
  </r>
  <r>
    <s v="Watermelons"/>
    <x v="12"/>
    <s v="No"/>
    <s v="24 inch bins"/>
    <s v="RED FLESH SEEDLESS TYPE"/>
    <x v="485"/>
    <s v="GEORGIA"/>
    <n v="9856000"/>
    <s v="Truck"/>
    <n v="24640"/>
    <m/>
    <n v="2025"/>
    <s v="N/A"/>
    <s v="D (domestic)"/>
    <m/>
  </r>
  <r>
    <s v="Watermelons"/>
    <x v="13"/>
    <s v="No"/>
    <s v="cartons"/>
    <s v="RED FLESH SEEDLESS MINIATURE"/>
    <x v="485"/>
    <s v="IMPERIAL VALLEY CALIFORNIA"/>
    <n v="1912500"/>
    <s v="Truck"/>
    <n v="22500"/>
    <m/>
    <n v="2025"/>
    <s v="N/A"/>
    <s v="D (domestic)"/>
    <m/>
  </r>
  <r>
    <s v="Watermelons"/>
    <x v="13"/>
    <s v="No"/>
    <s v="24 inch bins"/>
    <s v="RED FLESH SEEDLESS TYPE"/>
    <x v="485"/>
    <s v="IMPERIAL VALLEY CALIFORNIA"/>
    <n v="1000000"/>
    <s v="Truck"/>
    <m/>
    <m/>
    <n v="2025"/>
    <s v="N/A"/>
    <s v="D (domestic)"/>
    <m/>
  </r>
  <r>
    <s v="Watermelons"/>
    <x v="13"/>
    <s v="No"/>
    <s v="cartons"/>
    <s v="RED FLESH SEEDLESS MINIATURE"/>
    <x v="485"/>
    <s v="PALO VERDE VALLEY CALIFORNIA"/>
    <n v="1700000"/>
    <s v="Truck"/>
    <n v="20000"/>
    <m/>
    <n v="2025"/>
    <s v="N/A"/>
    <s v="D (domestic)"/>
    <m/>
  </r>
  <r>
    <s v="Watermelons"/>
    <x v="13"/>
    <s v="No"/>
    <s v="24 inch bins"/>
    <s v="RED FLESH SEEDLESS TYPE"/>
    <x v="485"/>
    <s v="PALO VERDE VALLEY CALIFORNIA"/>
    <n v="1000000"/>
    <s v="Truck"/>
    <m/>
    <m/>
    <n v="2025"/>
    <s v="N/A"/>
    <s v="D (domestic)"/>
    <m/>
  </r>
  <r>
    <s v="Watermelons"/>
    <x v="10"/>
    <s v="No"/>
    <s v="cartons"/>
    <s v="RED FLESH SEEDLESS TYPE"/>
    <x v="485"/>
    <s v="WESTERN ARIZONA"/>
    <n v="11900"/>
    <s v="Truck"/>
    <n v="140"/>
    <m/>
    <n v="2025"/>
    <s v="N/A"/>
    <s v="D (domestic)"/>
    <m/>
  </r>
  <r>
    <s v="Watermelons"/>
    <x v="10"/>
    <s v="No"/>
    <s v="24 inch bins"/>
    <s v="RED FLESH SEEDED TYPE"/>
    <x v="485"/>
    <s v="CENTRAL ARIZONA"/>
    <n v="80000"/>
    <s v="Truck"/>
    <m/>
    <m/>
    <n v="2025"/>
    <s v="N/A"/>
    <s v="D (domestic)"/>
    <m/>
  </r>
  <r>
    <s v="Watermelons"/>
    <x v="10"/>
    <s v="No"/>
    <s v="cartons"/>
    <s v="RED FLESH SEEDLESS MINIATURE"/>
    <x v="485"/>
    <s v="CENTRAL ARIZONA"/>
    <n v="1912500"/>
    <s v="Truck"/>
    <n v="22500"/>
    <m/>
    <n v="2025"/>
    <s v="N/A"/>
    <s v="D (domestic)"/>
    <m/>
  </r>
  <r>
    <s v="Watermelons"/>
    <x v="10"/>
    <s v="No"/>
    <s v="24 inch bins"/>
    <s v="RED FLESH SEEDLESS TYPE"/>
    <x v="485"/>
    <s v="CENTRAL ARIZONA"/>
    <n v="3080000"/>
    <s v="Truck"/>
    <m/>
    <m/>
    <n v="2025"/>
    <s v="N/A"/>
    <s v="D (domestic)"/>
    <m/>
  </r>
  <r>
    <s v="Watermelons"/>
    <x v="10"/>
    <s v="Yes"/>
    <s v="cartons"/>
    <s v="RED FLESH SEEDLESS MINIATURE"/>
    <x v="485"/>
    <s v="WESTERN ARIZONA"/>
    <n v="9350"/>
    <s v="Truck"/>
    <n v="110"/>
    <m/>
    <n v="2025"/>
    <s v="N/A"/>
    <s v="D (domestic)"/>
    <m/>
  </r>
  <r>
    <s v="Watermelons"/>
    <x v="10"/>
    <s v="No"/>
    <s v="cartons"/>
    <s v="RED FLESH SEEDLESS MINIATURE"/>
    <x v="485"/>
    <s v="WESTERN ARIZONA"/>
    <n v="721650"/>
    <s v="Truck"/>
    <n v="8490"/>
    <m/>
    <n v="2025"/>
    <s v="N/A"/>
    <s v="D (domestic)"/>
    <m/>
  </r>
  <r>
    <s v="Watermelons"/>
    <x v="10"/>
    <s v="No"/>
    <s v="24 inch bins"/>
    <s v="RED FLESH SEEDLESS TYPE"/>
    <x v="485"/>
    <s v="WESTERN ARIZONA"/>
    <n v="324000"/>
    <s v="Truck"/>
    <n v="810"/>
    <m/>
    <n v="2025"/>
    <s v="N/A"/>
    <s v="D (domestic)"/>
    <m/>
  </r>
  <r>
    <s v="Watermelons"/>
    <x v="13"/>
    <s v="No"/>
    <s v="24 inch bins"/>
    <s v="RED FLESH SEEDLESS TYPE"/>
    <x v="485"/>
    <s v="SAN JOAQUIN VALLEY CALIFORNIA"/>
    <n v="2400000"/>
    <s v="Truck"/>
    <m/>
    <m/>
    <n v="2025"/>
    <s v="N/A"/>
    <s v="D (domestic)"/>
    <s v="added for 07/08/2025 on 07/14/2025"/>
  </r>
  <r>
    <s v="Watermelons"/>
    <x v="10"/>
    <s v="No"/>
    <s v="24 inch bins"/>
    <s v="RED FLESH SEEDLESS TYPE"/>
    <x v="485"/>
    <s v="CENTRAL ARIZONA"/>
    <n v="1000000"/>
    <s v="Truck"/>
    <m/>
    <m/>
    <n v="2025"/>
    <s v="N/A"/>
    <s v="D (domestic)"/>
    <s v="added for 07/08/2025 on 07/17/2025"/>
  </r>
  <r>
    <s v="Watermelons"/>
    <x v="13"/>
    <s v="No"/>
    <s v="24 inch bins"/>
    <s v="RED FLESH SEEDLESS TYPE"/>
    <x v="485"/>
    <s v="SAN JOAQUIN VALLEY CALIFORNIA"/>
    <n v="680000"/>
    <s v="Truck"/>
    <m/>
    <m/>
    <n v="2025"/>
    <s v="N/A"/>
    <s v="D (domestic)"/>
    <s v="added for 07/08/2025 on 07/23/2025"/>
  </r>
  <r>
    <s v="Watermelons"/>
    <x v="13"/>
    <s v="No"/>
    <s v="24 inch bins"/>
    <s v="RED FLESH SEEDLESS TYPE"/>
    <x v="485"/>
    <s v="SAN JOAQUIN VALLEY CALIFORNIA"/>
    <n v="1280000"/>
    <s v="Truck"/>
    <m/>
    <m/>
    <n v="2025"/>
    <s v="N/A"/>
    <s v="D (domestic)"/>
    <s v="added for 07/08/2025 on 07/25/2025"/>
  </r>
  <r>
    <s v="Watermelons"/>
    <x v="1"/>
    <s v="No"/>
    <s v="N/A"/>
    <s v="RED FLESH SEEDLESS MINIATURE"/>
    <x v="486"/>
    <s v="MEXICO CROSSINGS THROUGH NOGALES ARIZONA"/>
    <n v="56749"/>
    <s v="Truck"/>
    <m/>
    <m/>
    <n v="2024"/>
    <s v="N/A"/>
    <s v="I (import)"/>
    <m/>
  </r>
  <r>
    <s v="Watermelons"/>
    <x v="1"/>
    <s v="No"/>
    <s v="N/A"/>
    <s v="SEEDLESS"/>
    <x v="486"/>
    <s v="MEXICO CROSSINGS THROUGH NOGALES ARIZONA"/>
    <n v="367347"/>
    <s v="Truck"/>
    <m/>
    <m/>
    <n v="2024"/>
    <s v="N/A"/>
    <s v="I (import)"/>
    <m/>
  </r>
  <r>
    <s v="Watermelons"/>
    <x v="1"/>
    <s v="No"/>
    <s v="N/A"/>
    <s v="N/A"/>
    <x v="486"/>
    <s v="MEXICO CROSSINGS THROUGH OTAY MESA CALIFORNIA"/>
    <n v="40493"/>
    <s v="Truck"/>
    <m/>
    <m/>
    <n v="2024"/>
    <s v="N/A"/>
    <s v="I (import)"/>
    <m/>
  </r>
  <r>
    <s v="Watermelons"/>
    <x v="1"/>
    <s v="No"/>
    <s v="N/A"/>
    <s v="SEEDLESS"/>
    <x v="486"/>
    <s v="MEXICO CROSSINGS THROUGH OTAY MESA CALIFORNIA"/>
    <n v="228096"/>
    <s v="Truck"/>
    <m/>
    <m/>
    <n v="2024"/>
    <s v="N/A"/>
    <s v="I (import)"/>
    <m/>
  </r>
  <r>
    <s v="Watermelons"/>
    <x v="1"/>
    <s v="No"/>
    <s v="N/A"/>
    <s v="RED FLESH SEEDLESS MINIATURE"/>
    <x v="486"/>
    <s v="MEXICO CROSSINGS THROUGH SAN LUIS ARIZONA"/>
    <n v="52800"/>
    <s v="Truck"/>
    <m/>
    <m/>
    <n v="2024"/>
    <s v="N/A"/>
    <s v="I (import)"/>
    <m/>
  </r>
  <r>
    <s v="Watermelons"/>
    <x v="1"/>
    <s v="No"/>
    <s v="N/A"/>
    <s v="SEEDLESS"/>
    <x v="486"/>
    <s v="MEXICO CROSSINGS THROUGH SAN LUIS ARIZONA"/>
    <n v="308220"/>
    <s v="Truck"/>
    <m/>
    <m/>
    <n v="2024"/>
    <s v="N/A"/>
    <s v="I (import)"/>
    <m/>
  </r>
  <r>
    <s v="Watermelons"/>
    <x v="1"/>
    <s v="Yes"/>
    <s v="N/A"/>
    <s v="RED FLESH SEEDLESS MINIATURE"/>
    <x v="486"/>
    <s v="MEXICO CROSSINGS THROUGH CALEXICO CALIFORNIA"/>
    <n v="75724"/>
    <s v="Truck"/>
    <m/>
    <m/>
    <n v="2024"/>
    <s v="N/A"/>
    <s v="I (import)"/>
    <m/>
  </r>
  <r>
    <s v="Watermelons"/>
    <x v="1"/>
    <s v="No"/>
    <s v="N/A"/>
    <s v="N/A"/>
    <x v="486"/>
    <s v="MEXICO CROSSINGS THROUGH EAGLE PASS TEXAS"/>
    <n v="1311803"/>
    <s v="Truck"/>
    <m/>
    <m/>
    <n v="2024"/>
    <s v="N/A"/>
    <s v="I (import)"/>
    <m/>
  </r>
  <r>
    <s v="Watermelons"/>
    <x v="1"/>
    <s v="No"/>
    <s v="N/A"/>
    <s v="RED FLESH SEEDLESS MINIATURE"/>
    <x v="486"/>
    <s v="MEXICO CROSSINGS THROUGH PRESIDIO TEXAS"/>
    <n v="414909"/>
    <s v="Truck"/>
    <m/>
    <m/>
    <n v="2024"/>
    <s v="N/A"/>
    <s v="I (import)"/>
    <m/>
  </r>
  <r>
    <s v="Watermelons"/>
    <x v="1"/>
    <s v="No"/>
    <s v="N/A"/>
    <s v="N/A"/>
    <x v="486"/>
    <s v="MEXICO CROSSINGS THROUGH PROGRESO TEXAS"/>
    <n v="159984"/>
    <s v="Truck"/>
    <m/>
    <m/>
    <n v="2024"/>
    <s v="N/A"/>
    <s v="I (import)"/>
    <m/>
  </r>
  <r>
    <s v="Watermelons"/>
    <x v="1"/>
    <s v="No"/>
    <s v="N/A"/>
    <s v="SEEDLESS"/>
    <x v="486"/>
    <s v="MEXICO CROSSINGS THROUGH PROGRESO TEXAS"/>
    <n v="79640"/>
    <s v="Truck"/>
    <m/>
    <m/>
    <n v="2024"/>
    <s v="N/A"/>
    <s v="I (import)"/>
    <m/>
  </r>
  <r>
    <s v="Watermelons"/>
    <x v="1"/>
    <s v="No"/>
    <s v="N/A"/>
    <s v="N/A"/>
    <x v="486"/>
    <s v="MEXICO CROSSINGS THROUGH SANTA TERESA NEW MEXICO"/>
    <n v="202435"/>
    <s v="Truck"/>
    <m/>
    <m/>
    <n v="2024"/>
    <s v="N/A"/>
    <s v="I (import)"/>
    <m/>
  </r>
  <r>
    <s v="Watermelons"/>
    <x v="10"/>
    <s v="No"/>
    <s v="24 inch bins"/>
    <s v="RED FLESH SEEDLESS TYPE"/>
    <x v="486"/>
    <s v="CENTRAL ARIZONA"/>
    <n v="3000000"/>
    <s v="Truck"/>
    <m/>
    <m/>
    <n v="2025"/>
    <s v="N/A"/>
    <s v="D (domestic)"/>
    <m/>
  </r>
  <r>
    <s v="Watermelons"/>
    <x v="10"/>
    <s v="No"/>
    <s v="cartons"/>
    <s v="RED FLESH SEEDLESS MINIATURE"/>
    <x v="486"/>
    <s v="CENTRAL ARIZONA"/>
    <n v="1530000"/>
    <s v="Truck"/>
    <n v="18000"/>
    <m/>
    <n v="2025"/>
    <s v="N/A"/>
    <s v="D (domestic)"/>
    <m/>
  </r>
  <r>
    <s v="Watermelons"/>
    <x v="9"/>
    <s v="No"/>
    <s v="24 inch bins"/>
    <s v="RED FLESH SEEDED TYPE"/>
    <x v="486"/>
    <s v="TEXAS"/>
    <n v="520000"/>
    <s v="Truck"/>
    <m/>
    <m/>
    <n v="2025"/>
    <s v="N/A"/>
    <s v="D (domestic)"/>
    <m/>
  </r>
  <r>
    <s v="Watermelons"/>
    <x v="9"/>
    <s v="No"/>
    <s v="24 inch bins"/>
    <s v="RED FLESH SEEDLESS TYPE"/>
    <x v="486"/>
    <s v="TEXAS"/>
    <n v="2280000"/>
    <s v="Truck"/>
    <m/>
    <m/>
    <n v="2025"/>
    <s v="N/A"/>
    <s v="D (domestic)"/>
    <m/>
  </r>
  <r>
    <s v="Watermelons"/>
    <x v="11"/>
    <s v="No"/>
    <s v="24 inch bins"/>
    <s v="RED FLESH SEEDLESS TYPE"/>
    <x v="486"/>
    <s v="SOUTH CAROLINA"/>
    <n v="918400"/>
    <s v="Truck"/>
    <n v="2296"/>
    <m/>
    <n v="2025"/>
    <s v="N/A"/>
    <s v="D (domestic)"/>
    <m/>
  </r>
  <r>
    <s v="Watermelons"/>
    <x v="15"/>
    <s v="No"/>
    <s v="24 inch bins"/>
    <s v="RED FLESH SEEDED TYPE"/>
    <x v="486"/>
    <s v="SOUTHEAST MISSOURI"/>
    <n v="89600"/>
    <s v="Truck"/>
    <n v="224"/>
    <m/>
    <n v="2025"/>
    <s v="N/A"/>
    <s v="D (domestic)"/>
    <m/>
  </r>
  <r>
    <s v="Watermelons"/>
    <x v="15"/>
    <s v="No"/>
    <s v="24 inch bins"/>
    <s v="RED FLESH SEEDLESS TYPE"/>
    <x v="486"/>
    <s v="SOUTHEAST MISSOURI"/>
    <n v="896000"/>
    <s v="Truck"/>
    <n v="2240"/>
    <m/>
    <n v="2025"/>
    <s v="N/A"/>
    <s v="D (domestic)"/>
    <m/>
  </r>
  <r>
    <s v="Watermelons"/>
    <x v="8"/>
    <s v="No"/>
    <s v="24 inch bins"/>
    <s v="RED FLESH SEEDLESS TYPE"/>
    <x v="486"/>
    <s v="FLORIDA"/>
    <n v="380800"/>
    <s v="Truck"/>
    <n v="952"/>
    <m/>
    <n v="2025"/>
    <s v="N/A"/>
    <s v="D (domestic)"/>
    <m/>
  </r>
  <r>
    <s v="Watermelons"/>
    <x v="12"/>
    <s v="No"/>
    <s v="24 inch bins"/>
    <s v="RED FLESH SEEDED TYPE"/>
    <x v="486"/>
    <s v="GEORGIA"/>
    <n v="761600"/>
    <s v="Truck"/>
    <n v="1904"/>
    <m/>
    <n v="2025"/>
    <s v="N/A"/>
    <s v="D (domestic)"/>
    <m/>
  </r>
  <r>
    <s v="Watermelons"/>
    <x v="12"/>
    <s v="No"/>
    <s v="24 inch bins"/>
    <s v="RED FLESH SEEDLESS TYPE"/>
    <x v="486"/>
    <s v="GEORGIA"/>
    <n v="9744000"/>
    <s v="Truck"/>
    <n v="24360"/>
    <m/>
    <n v="2025"/>
    <s v="N/A"/>
    <s v="D (domestic)"/>
    <m/>
  </r>
  <r>
    <s v="Watermelons"/>
    <x v="14"/>
    <s v="No"/>
    <s v="24 inch bins"/>
    <s v="RED FLESH SEEDLESS TYPE"/>
    <x v="486"/>
    <s v="NORTH CAROLINA"/>
    <n v="1478400"/>
    <s v="Truck"/>
    <n v="3696"/>
    <m/>
    <n v="2025"/>
    <s v="N/A"/>
    <s v="D (domestic)"/>
    <m/>
  </r>
  <r>
    <s v="Watermelons"/>
    <x v="11"/>
    <s v="No"/>
    <s v="24 inch bins"/>
    <s v="RED FLESH SEEDED TYPE"/>
    <x v="486"/>
    <s v="SOUTH CAROLINA"/>
    <n v="44800"/>
    <s v="Truck"/>
    <n v="112"/>
    <m/>
    <n v="2025"/>
    <s v="N/A"/>
    <s v="D (domestic)"/>
    <m/>
  </r>
  <r>
    <s v="Watermelons"/>
    <x v="12"/>
    <s v="No"/>
    <s v="cartons"/>
    <s v="RED FLESH SEEDLESS MINIATURE"/>
    <x v="486"/>
    <s v="GEORGIA"/>
    <n v="108375"/>
    <s v="Truck"/>
    <n v="1275"/>
    <m/>
    <n v="2025"/>
    <s v="N/A"/>
    <s v="D (domestic)"/>
    <m/>
  </r>
  <r>
    <s v="Watermelons"/>
    <x v="13"/>
    <s v="No"/>
    <s v="cartons"/>
    <s v="RED FLESH SEEDLESS MINIATURE"/>
    <x v="486"/>
    <s v="PALO VERDE VALLEY CALIFORNIA"/>
    <n v="1190000"/>
    <s v="Truck"/>
    <n v="14000"/>
    <m/>
    <n v="2025"/>
    <s v="N/A"/>
    <s v="D (domestic)"/>
    <m/>
  </r>
  <r>
    <s v="Watermelons"/>
    <x v="13"/>
    <s v="No"/>
    <s v="24 inch bins"/>
    <s v="RED FLESH SEEDLESS TYPE"/>
    <x v="486"/>
    <s v="PALO VERDE VALLEY CALIFORNIA"/>
    <n v="360000"/>
    <s v="Truck"/>
    <m/>
    <m/>
    <n v="2025"/>
    <s v="N/A"/>
    <s v="D (domestic)"/>
    <m/>
  </r>
  <r>
    <s v="Watermelons"/>
    <x v="13"/>
    <s v="No"/>
    <s v="cartons"/>
    <s v="RED FLESH SEEDLESS MINIATURE"/>
    <x v="486"/>
    <s v="IMPERIAL VALLEY CALIFORNIA"/>
    <n v="807500"/>
    <s v="Truck"/>
    <n v="9500"/>
    <m/>
    <n v="2025"/>
    <s v="N/A"/>
    <s v="D (domestic)"/>
    <m/>
  </r>
  <r>
    <s v="Watermelons"/>
    <x v="13"/>
    <s v="No"/>
    <s v="24 inch bins"/>
    <s v="RED FLESH SEEDLESS TYPE"/>
    <x v="486"/>
    <s v="IMPERIAL VALLEY CALIFORNIA"/>
    <n v="440000"/>
    <s v="Truck"/>
    <m/>
    <m/>
    <n v="2025"/>
    <s v="N/A"/>
    <s v="D (domestic)"/>
    <m/>
  </r>
  <r>
    <s v="Watermelons"/>
    <x v="10"/>
    <s v="No"/>
    <s v="cartons"/>
    <s v="RED FLESH SEEDLESS MINIATURE"/>
    <x v="486"/>
    <s v="WESTERN ARIZONA"/>
    <n v="174165"/>
    <s v="Truck"/>
    <n v="2049"/>
    <m/>
    <n v="2025"/>
    <s v="N/A"/>
    <s v="D (domestic)"/>
    <s v="added for 07/09/2025 on 07/14/2025"/>
  </r>
  <r>
    <s v="Watermelons"/>
    <x v="10"/>
    <s v="No"/>
    <s v="24 inch bins"/>
    <s v="RED FLESH SEEDLESS TYPE"/>
    <x v="486"/>
    <s v="WESTERN ARIZONA"/>
    <n v="309200"/>
    <s v="Truck"/>
    <n v="773"/>
    <m/>
    <n v="2025"/>
    <s v="N/A"/>
    <s v="D (domestic)"/>
    <s v="added for 07/09/2025 on 07/14/2025"/>
  </r>
  <r>
    <s v="Watermelons"/>
    <x v="13"/>
    <s v="No"/>
    <s v="24 inch bins"/>
    <s v="RED FLESH SEEDLESS TYPE"/>
    <x v="486"/>
    <s v="SAN JOAQUIN VALLEY CALIFORNIA"/>
    <n v="2400000"/>
    <s v="Truck"/>
    <m/>
    <m/>
    <n v="2025"/>
    <s v="N/A"/>
    <s v="D (domestic)"/>
    <s v="added for 07/09/2025 on 07/14/2025"/>
  </r>
  <r>
    <s v="Watermelons"/>
    <x v="10"/>
    <s v="No"/>
    <s v="24 inch bins"/>
    <s v="RED FLESH SEEDLESS TYPE"/>
    <x v="486"/>
    <s v="CENTRAL ARIZONA"/>
    <n v="960000"/>
    <s v="Truck"/>
    <m/>
    <m/>
    <n v="2025"/>
    <s v="N/A"/>
    <s v="D (domestic)"/>
    <s v="added for 07/09/2025 on 07/17/2025"/>
  </r>
  <r>
    <s v="Watermelons"/>
    <x v="13"/>
    <s v="No"/>
    <s v="24 inch bins"/>
    <s v="RED FLESH SEEDLESS TYPE"/>
    <x v="486"/>
    <s v="SAN JOAQUIN VALLEY CALIFORNIA"/>
    <n v="720000"/>
    <s v="Truck"/>
    <m/>
    <m/>
    <n v="2025"/>
    <s v="N/A"/>
    <s v="D (domestic)"/>
    <s v="added for 07/09/2025 on 07/23/2025"/>
  </r>
  <r>
    <s v="Watermelons"/>
    <x v="13"/>
    <s v="No"/>
    <s v="24 inch bins"/>
    <s v="RED FLESH SEEDLESS TYPE"/>
    <x v="486"/>
    <s v="SAN JOAQUIN VALLEY CALIFORNIA"/>
    <n v="1320000"/>
    <s v="Truck"/>
    <m/>
    <m/>
    <n v="2025"/>
    <s v="N/A"/>
    <s v="D (domestic)"/>
    <s v="added for 07/09/2025 on 07/25/2025"/>
  </r>
  <r>
    <s v="Watermelons"/>
    <x v="9"/>
    <s v="No"/>
    <s v="24 inch bins"/>
    <s v="RED FLESH SEEDED TYPE"/>
    <x v="487"/>
    <s v="TEXAS"/>
    <n v="400000"/>
    <s v="Truck"/>
    <m/>
    <m/>
    <n v="2025"/>
    <s v="N/A"/>
    <s v="D (domestic)"/>
    <m/>
  </r>
  <r>
    <s v="Watermelons"/>
    <x v="10"/>
    <s v="No"/>
    <s v="cartons"/>
    <s v="RED FLESH SEEDLESS MINIATURE"/>
    <x v="487"/>
    <s v="WESTERN ARIZONA"/>
    <n v="207400"/>
    <s v="Truck"/>
    <n v="2440"/>
    <m/>
    <n v="2025"/>
    <s v="N/A"/>
    <s v="D (domestic)"/>
    <s v="added for 07/10/2025 on 07/14/2025"/>
  </r>
  <r>
    <s v="Watermelons"/>
    <x v="9"/>
    <s v="No"/>
    <s v="24 inch bins"/>
    <s v="RED FLESH SEEDLESS TYPE"/>
    <x v="487"/>
    <s v="TEXAS"/>
    <n v="2280000"/>
    <s v="Truck"/>
    <m/>
    <m/>
    <n v="2025"/>
    <s v="N/A"/>
    <s v="D (domestic)"/>
    <m/>
  </r>
  <r>
    <s v="Watermelons"/>
    <x v="10"/>
    <s v="No"/>
    <s v="24 inch bins"/>
    <s v="RED FLESH SEEDLESS TYPE"/>
    <x v="487"/>
    <s v="WESTERN ARIZONA"/>
    <n v="133200"/>
    <s v="Truck"/>
    <n v="333"/>
    <m/>
    <n v="2025"/>
    <s v="N/A"/>
    <s v="D (domestic)"/>
    <s v="added for 07/10/2025 on 07/14/2025"/>
  </r>
  <r>
    <s v="Watermelons"/>
    <x v="10"/>
    <s v="No"/>
    <s v="24 inch bins"/>
    <s v="RED FLESH SEEDED TYPE"/>
    <x v="487"/>
    <s v="CENTRAL ARIZONA"/>
    <n v="100000"/>
    <s v="Truck"/>
    <m/>
    <m/>
    <n v="2025"/>
    <s v="N/A"/>
    <s v="D (domestic)"/>
    <m/>
  </r>
  <r>
    <s v="Watermelons"/>
    <x v="13"/>
    <s v="No"/>
    <s v="24 inch bins"/>
    <s v="RED FLESH SEEDLESS TYPE"/>
    <x v="487"/>
    <s v="SAN JOAQUIN VALLEY CALIFORNIA"/>
    <n v="2000000"/>
    <s v="Truck"/>
    <m/>
    <m/>
    <n v="2025"/>
    <s v="N/A"/>
    <s v="D (domestic)"/>
    <s v="added for 07/10/2025 on 07/14/2025"/>
  </r>
  <r>
    <s v="Watermelons"/>
    <x v="10"/>
    <s v="No"/>
    <s v="cartons"/>
    <s v="RED FLESH SEEDLESS MINIATURE"/>
    <x v="487"/>
    <s v="CENTRAL ARIZONA"/>
    <n v="2210000"/>
    <s v="Truck"/>
    <n v="26000"/>
    <m/>
    <n v="2025"/>
    <s v="N/A"/>
    <s v="D (domestic)"/>
    <m/>
  </r>
  <r>
    <s v="Watermelons"/>
    <x v="10"/>
    <s v="No"/>
    <s v="24 inch bins"/>
    <s v="RED FLESH SEEDLESS TYPE"/>
    <x v="487"/>
    <s v="CENTRAL ARIZONA"/>
    <n v="1000000"/>
    <s v="Truck"/>
    <m/>
    <m/>
    <n v="2025"/>
    <s v="N/A"/>
    <s v="D (domestic)"/>
    <s v="added for 07/10/2025 on 07/17/2025"/>
  </r>
  <r>
    <s v="Watermelons"/>
    <x v="10"/>
    <s v="No"/>
    <s v="24 inch bins"/>
    <s v="RED FLESH SEEDLESS TYPE"/>
    <x v="487"/>
    <s v="CENTRAL ARIZONA"/>
    <n v="3400000"/>
    <s v="Truck"/>
    <m/>
    <m/>
    <n v="2025"/>
    <s v="N/A"/>
    <s v="D (domestic)"/>
    <m/>
  </r>
  <r>
    <s v="Watermelons"/>
    <x v="13"/>
    <s v="No"/>
    <s v="24 inch bins"/>
    <s v="RED FLESH SEEDLESS TYPE"/>
    <x v="487"/>
    <s v="SAN JOAQUIN VALLEY CALIFORNIA"/>
    <n v="800000"/>
    <s v="Truck"/>
    <m/>
    <m/>
    <n v="2025"/>
    <s v="N/A"/>
    <s v="D (domestic)"/>
    <s v="added for 07/10/2025 on 07/23/2025"/>
  </r>
  <r>
    <s v="Watermelons"/>
    <x v="12"/>
    <s v="No"/>
    <s v="24 inch bins"/>
    <s v="RED FLESH SEEDLESS TYPE"/>
    <x v="487"/>
    <s v="GEORGIA"/>
    <n v="8601600"/>
    <s v="Truck"/>
    <n v="21504"/>
    <m/>
    <n v="2025"/>
    <s v="N/A"/>
    <s v="D (domestic)"/>
    <m/>
  </r>
  <r>
    <s v="Watermelons"/>
    <x v="13"/>
    <s v="No"/>
    <s v="24 inch bins"/>
    <s v="RED FLESH SEEDLESS TYPE"/>
    <x v="487"/>
    <s v="SAN JOAQUIN VALLEY CALIFORNIA"/>
    <n v="1440000"/>
    <s v="Truck"/>
    <m/>
    <m/>
    <n v="2025"/>
    <s v="N/A"/>
    <s v="D (domestic)"/>
    <s v="added for 07/10/2025 on 07/25/2025"/>
  </r>
  <r>
    <s v="Watermelons"/>
    <x v="14"/>
    <s v="No"/>
    <s v="24 inch bins"/>
    <s v="RED FLESH SEEDLESS TYPE"/>
    <x v="487"/>
    <s v="NORTH CAROLINA"/>
    <n v="940800"/>
    <s v="Truck"/>
    <n v="2352"/>
    <m/>
    <n v="2025"/>
    <s v="N/A"/>
    <s v="D (domestic)"/>
    <m/>
  </r>
  <r>
    <s v="Watermelons"/>
    <x v="11"/>
    <s v="No"/>
    <s v="24 inch bins"/>
    <s v="RED FLESH SEEDLESS TYPE"/>
    <x v="487"/>
    <s v="SOUTH CAROLINA"/>
    <n v="448000"/>
    <s v="Truck"/>
    <n v="1120"/>
    <m/>
    <n v="2025"/>
    <s v="N/A"/>
    <s v="D (domestic)"/>
    <m/>
  </r>
  <r>
    <s v="Watermelons"/>
    <x v="15"/>
    <s v="No"/>
    <s v="24 inch bins"/>
    <s v="RED FLESH SEEDED TYPE"/>
    <x v="487"/>
    <s v="SOUTHEAST MISSOURI"/>
    <n v="44800"/>
    <s v="Truck"/>
    <n v="112"/>
    <m/>
    <n v="2025"/>
    <s v="N/A"/>
    <s v="D (domestic)"/>
    <m/>
  </r>
  <r>
    <s v="Watermelons"/>
    <x v="15"/>
    <s v="No"/>
    <s v="24 inch bins"/>
    <s v="RED FLESH SEEDLESS TYPE"/>
    <x v="487"/>
    <s v="SOUTHEAST MISSOURI"/>
    <n v="1366400"/>
    <s v="Truck"/>
    <n v="3416"/>
    <m/>
    <n v="2025"/>
    <s v="N/A"/>
    <s v="D (domestic)"/>
    <m/>
  </r>
  <r>
    <s v="Watermelons"/>
    <x v="8"/>
    <s v="No"/>
    <s v="24 inch bins"/>
    <s v="RED FLESH SEEDLESS TYPE"/>
    <x v="487"/>
    <s v="FLORIDA"/>
    <n v="291200"/>
    <s v="Truck"/>
    <n v="728"/>
    <m/>
    <n v="2025"/>
    <s v="N/A"/>
    <s v="D (domestic)"/>
    <m/>
  </r>
  <r>
    <s v="Watermelons"/>
    <x v="12"/>
    <s v="No"/>
    <s v="24 inch bins"/>
    <s v="RED FLESH SEEDED TYPE"/>
    <x v="487"/>
    <s v="GEORGIA"/>
    <n v="537600"/>
    <s v="Truck"/>
    <n v="1344"/>
    <m/>
    <n v="2025"/>
    <s v="N/A"/>
    <s v="D (domestic)"/>
    <m/>
  </r>
  <r>
    <s v="Watermelons"/>
    <x v="12"/>
    <s v="No"/>
    <s v="cartons"/>
    <s v="RED FLESH SEEDLESS MINIATURE"/>
    <x v="487"/>
    <s v="GEORGIA"/>
    <n v="151725"/>
    <s v="Truck"/>
    <n v="1785"/>
    <m/>
    <n v="2025"/>
    <s v="N/A"/>
    <s v="D (domestic)"/>
    <m/>
  </r>
  <r>
    <s v="Watermelons"/>
    <x v="13"/>
    <s v="No"/>
    <s v="24 inch bins"/>
    <s v="RED FLESH SEEDED TYPE"/>
    <x v="487"/>
    <s v="IMPERIAL VALLEY CALIFORNIA"/>
    <n v="100000"/>
    <s v="Truck"/>
    <m/>
    <m/>
    <n v="2025"/>
    <s v="N/A"/>
    <s v="D (domestic)"/>
    <m/>
  </r>
  <r>
    <s v="Watermelons"/>
    <x v="13"/>
    <s v="No"/>
    <s v="24 inch bins"/>
    <s v="RED FLESH SEEDLESS TYPE"/>
    <x v="487"/>
    <s v="IMPERIAL VALLEY CALIFORNIA"/>
    <n v="440000"/>
    <s v="Truck"/>
    <m/>
    <m/>
    <n v="2025"/>
    <s v="N/A"/>
    <s v="D (domestic)"/>
    <m/>
  </r>
  <r>
    <s v="Watermelons"/>
    <x v="13"/>
    <s v="No"/>
    <s v="24 inch bins"/>
    <s v="RED FLESH SEEDLESS TYPE"/>
    <x v="487"/>
    <s v="PALO VERDE VALLEY CALIFORNIA"/>
    <n v="400000"/>
    <s v="Truck"/>
    <m/>
    <m/>
    <n v="2025"/>
    <s v="N/A"/>
    <s v="D (domestic)"/>
    <m/>
  </r>
  <r>
    <s v="Watermelons"/>
    <x v="13"/>
    <s v="No"/>
    <s v="cartons"/>
    <s v="RED FLESH SEEDLESS MINIATURE"/>
    <x v="487"/>
    <s v="IMPERIAL VALLEY CALIFORNIA"/>
    <n v="1912500"/>
    <s v="Truck"/>
    <n v="22500"/>
    <m/>
    <n v="2025"/>
    <s v="N/A"/>
    <s v="D (domestic)"/>
    <m/>
  </r>
  <r>
    <s v="Watermelons"/>
    <x v="13"/>
    <s v="No"/>
    <s v="cartons"/>
    <s v="RED FLESH SEEDLESS MINIATURE"/>
    <x v="487"/>
    <s v="PALO VERDE VALLEY CALIFORNIA"/>
    <n v="850000"/>
    <s v="Truck"/>
    <n v="10000"/>
    <m/>
    <n v="2025"/>
    <s v="N/A"/>
    <s v="D (domestic)"/>
    <m/>
  </r>
  <r>
    <s v="Watermelons"/>
    <x v="0"/>
    <s v="No"/>
    <s v="N/A"/>
    <s v="N/A"/>
    <x v="487"/>
    <s v="IMPORTS THROUGH SAN JUAN PUERTO RICO"/>
    <n v="4673"/>
    <s v="Boat"/>
    <m/>
    <m/>
    <n v="2024"/>
    <s v="N/A"/>
    <s v="I (import)"/>
    <m/>
  </r>
  <r>
    <s v="Watermelons"/>
    <x v="1"/>
    <s v="No"/>
    <s v="N/A"/>
    <s v="RED FLESH SEEDLESS MINIATURE"/>
    <x v="487"/>
    <s v="MEXICO CROSSINGS THROUGH NOGALES ARIZONA"/>
    <n v="145926"/>
    <s v="Truck"/>
    <m/>
    <m/>
    <n v="2024"/>
    <s v="N/A"/>
    <s v="I (import)"/>
    <m/>
  </r>
  <r>
    <s v="Watermelons"/>
    <x v="1"/>
    <s v="No"/>
    <s v="N/A"/>
    <s v="SEEDLESS"/>
    <x v="487"/>
    <s v="MEXICO CROSSINGS THROUGH NOGALES ARIZONA"/>
    <n v="601616"/>
    <s v="Truck"/>
    <m/>
    <m/>
    <n v="2024"/>
    <s v="N/A"/>
    <s v="I (import)"/>
    <m/>
  </r>
  <r>
    <s v="Watermelons"/>
    <x v="1"/>
    <s v="No"/>
    <s v="N/A"/>
    <s v="N/A"/>
    <x v="487"/>
    <s v="MEXICO CROSSINGS THROUGH OTAY MESA CALIFORNIA"/>
    <n v="30683"/>
    <s v="Truck"/>
    <m/>
    <m/>
    <n v="2024"/>
    <s v="N/A"/>
    <s v="I (import)"/>
    <m/>
  </r>
  <r>
    <s v="Watermelons"/>
    <x v="1"/>
    <s v="No"/>
    <s v="N/A"/>
    <s v="SEEDLESS"/>
    <x v="487"/>
    <s v="MEXICO CROSSINGS THROUGH OTAY MESA CALIFORNIA"/>
    <n v="161920"/>
    <s v="Truck"/>
    <m/>
    <m/>
    <n v="2024"/>
    <s v="N/A"/>
    <s v="I (import)"/>
    <m/>
  </r>
  <r>
    <s v="Watermelons"/>
    <x v="1"/>
    <s v="No"/>
    <s v="N/A"/>
    <s v="RED FLESH SEEDLESS MINIATURE"/>
    <x v="487"/>
    <s v="MEXICO CROSSINGS THROUGH SAN LUIS ARIZONA"/>
    <n v="21450"/>
    <s v="Truck"/>
    <m/>
    <m/>
    <n v="2024"/>
    <s v="N/A"/>
    <s v="I (import)"/>
    <m/>
  </r>
  <r>
    <s v="Watermelons"/>
    <x v="1"/>
    <s v="No"/>
    <s v="N/A"/>
    <s v="SEEDLESS"/>
    <x v="487"/>
    <s v="MEXICO CROSSINGS THROUGH SAN LUIS ARIZONA"/>
    <n v="266640"/>
    <s v="Truck"/>
    <m/>
    <m/>
    <n v="2024"/>
    <s v="N/A"/>
    <s v="I (import)"/>
    <m/>
  </r>
  <r>
    <s v="Watermelons"/>
    <x v="1"/>
    <s v="No"/>
    <s v="N/A"/>
    <s v="N/A"/>
    <x v="487"/>
    <s v="MEXICO CROSSINGS THROUGH EL PASO TEXAS"/>
    <n v="6160"/>
    <s v="Truck"/>
    <m/>
    <m/>
    <n v="2024"/>
    <s v="N/A"/>
    <s v="I (import)"/>
    <m/>
  </r>
  <r>
    <s v="Watermelons"/>
    <x v="1"/>
    <s v="No"/>
    <s v="N/A"/>
    <s v="SEEDLESS"/>
    <x v="487"/>
    <s v="MEXICO CROSSINGS THROUGH PRESIDIO TEXAS"/>
    <n v="857912"/>
    <s v="Truck"/>
    <m/>
    <m/>
    <n v="2024"/>
    <s v="N/A"/>
    <s v="I (import)"/>
    <m/>
  </r>
  <r>
    <s v="Watermelons"/>
    <x v="1"/>
    <s v="No"/>
    <s v="N/A"/>
    <s v="N/A"/>
    <x v="487"/>
    <s v="MEXICO CROSSINGS THROUGH PROGRESO TEXAS"/>
    <n v="153245"/>
    <s v="Truck"/>
    <m/>
    <m/>
    <n v="2024"/>
    <s v="N/A"/>
    <s v="I (import)"/>
    <m/>
  </r>
  <r>
    <s v="Watermelons"/>
    <x v="1"/>
    <s v="No"/>
    <s v="N/A"/>
    <s v="N/A"/>
    <x v="487"/>
    <s v="MEXICO CROSSINGS THROUGH SANTA TERESA NEW MEXICO"/>
    <n v="299376"/>
    <s v="Truck"/>
    <m/>
    <m/>
    <n v="2024"/>
    <s v="N/A"/>
    <s v="I (import)"/>
    <m/>
  </r>
  <r>
    <s v="Watermelons"/>
    <x v="9"/>
    <s v="No"/>
    <s v="24 inch bins"/>
    <s v="RED FLESH SEEDED TYPE"/>
    <x v="488"/>
    <s v="TEXAS"/>
    <n v="200000"/>
    <s v="Truck"/>
    <m/>
    <m/>
    <n v="2025"/>
    <s v="N/A"/>
    <s v="D (domestic)"/>
    <m/>
  </r>
  <r>
    <s v="Watermelons"/>
    <x v="9"/>
    <s v="No"/>
    <s v="24 inch bins"/>
    <s v="RED FLESH SEEDLESS TYPE"/>
    <x v="488"/>
    <s v="TEXAS"/>
    <n v="1920000"/>
    <s v="Truck"/>
    <m/>
    <m/>
    <n v="2025"/>
    <s v="N/A"/>
    <s v="D (domestic)"/>
    <m/>
  </r>
  <r>
    <s v="Watermelons"/>
    <x v="10"/>
    <s v="No"/>
    <s v="24 inch bins"/>
    <s v="RED FLESH SEEDED TYPE"/>
    <x v="488"/>
    <s v="CENTRAL ARIZONA"/>
    <n v="100000"/>
    <s v="Truck"/>
    <m/>
    <m/>
    <n v="2025"/>
    <s v="N/A"/>
    <s v="D (domestic)"/>
    <m/>
  </r>
  <r>
    <s v="Watermelons"/>
    <x v="10"/>
    <s v="No"/>
    <s v="cartons"/>
    <s v="RED FLESH SEEDLESS MINIATURE"/>
    <x v="488"/>
    <s v="CENTRAL ARIZONA"/>
    <n v="2380000"/>
    <s v="Truck"/>
    <n v="28000"/>
    <m/>
    <n v="2025"/>
    <s v="N/A"/>
    <s v="D (domestic)"/>
    <m/>
  </r>
  <r>
    <s v="Watermelons"/>
    <x v="10"/>
    <s v="No"/>
    <s v="24 inch bins"/>
    <s v="RED FLESH SEEDLESS TYPE"/>
    <x v="488"/>
    <s v="CENTRAL ARIZONA"/>
    <n v="3600000"/>
    <s v="Truck"/>
    <m/>
    <m/>
    <n v="2025"/>
    <s v="N/A"/>
    <s v="D (domestic)"/>
    <m/>
  </r>
  <r>
    <s v="Watermelons"/>
    <x v="10"/>
    <s v="No"/>
    <s v="24 inch bins"/>
    <s v="RED FLESH SEEDLESS MINIATURE"/>
    <x v="488"/>
    <s v="WESTERN ARIZONA"/>
    <n v="100000"/>
    <s v="Truck"/>
    <n v="250"/>
    <m/>
    <n v="2025"/>
    <s v="N/A"/>
    <s v="D (domestic)"/>
    <m/>
  </r>
  <r>
    <s v="Watermelons"/>
    <x v="10"/>
    <s v="No"/>
    <s v="cartons"/>
    <s v="RED FLESH SEEDLESS TYPE"/>
    <x v="488"/>
    <s v="WESTERN ARIZONA"/>
    <n v="263670"/>
    <s v="Truck"/>
    <n v="3102"/>
    <m/>
    <n v="2025"/>
    <s v="N/A"/>
    <s v="D (domestic)"/>
    <m/>
  </r>
  <r>
    <s v="Watermelons"/>
    <x v="13"/>
    <s v="No"/>
    <s v="24 inch bins"/>
    <s v="RED FLESH SEEDLESS TYPE"/>
    <x v="488"/>
    <s v="SAN JOAQUIN VALLEY CALIFORNIA"/>
    <n v="2040000"/>
    <s v="Truck"/>
    <m/>
    <m/>
    <n v="2025"/>
    <s v="N/A"/>
    <s v="D (domestic)"/>
    <m/>
  </r>
  <r>
    <s v="Watermelons"/>
    <x v="13"/>
    <s v="No"/>
    <s v="24 inch bins"/>
    <s v="RED FLESH SEEDED TYPE"/>
    <x v="488"/>
    <s v="PALO VERDE VALLEY CALIFORNIA"/>
    <n v="80000"/>
    <s v="Truck"/>
    <m/>
    <m/>
    <n v="2025"/>
    <s v="N/A"/>
    <s v="D (domestic)"/>
    <m/>
  </r>
  <r>
    <s v="Watermelons"/>
    <x v="13"/>
    <s v="No"/>
    <s v="cartons"/>
    <s v="RED FLESH SEEDLESS MINIATURE"/>
    <x v="488"/>
    <s v="PALO VERDE VALLEY CALIFORNIA"/>
    <n v="1700000"/>
    <s v="Truck"/>
    <n v="20000"/>
    <m/>
    <n v="2025"/>
    <s v="N/A"/>
    <s v="D (domestic)"/>
    <m/>
  </r>
  <r>
    <s v="Watermelons"/>
    <x v="13"/>
    <s v="No"/>
    <s v="24 inch bins"/>
    <s v="RED FLESH SEEDLESS TYPE"/>
    <x v="488"/>
    <s v="PALO VERDE VALLEY CALIFORNIA"/>
    <n v="400000"/>
    <s v="Truck"/>
    <m/>
    <m/>
    <n v="2025"/>
    <s v="N/A"/>
    <s v="D (domestic)"/>
    <m/>
  </r>
  <r>
    <s v="Watermelons"/>
    <x v="13"/>
    <s v="No"/>
    <s v="cartons"/>
    <s v="RED FLESH SEEDLESS MINIATURE"/>
    <x v="488"/>
    <s v="IMPERIAL VALLEY CALIFORNIA"/>
    <n v="1062500"/>
    <s v="Truck"/>
    <n v="12500"/>
    <m/>
    <n v="2025"/>
    <s v="N/A"/>
    <s v="D (domestic)"/>
    <m/>
  </r>
  <r>
    <s v="Watermelons"/>
    <x v="13"/>
    <s v="No"/>
    <s v="24 inch bins"/>
    <s v="RED FLESH SEEDLESS TYPE"/>
    <x v="488"/>
    <s v="IMPERIAL VALLEY CALIFORNIA"/>
    <n v="400000"/>
    <s v="Truck"/>
    <m/>
    <m/>
    <n v="2025"/>
    <s v="N/A"/>
    <s v="D (domestic)"/>
    <m/>
  </r>
  <r>
    <s v="Watermelons"/>
    <x v="13"/>
    <s v="No"/>
    <s v="cartons"/>
    <s v="RED FLESH SEEDLESS MINIATURE"/>
    <x v="488"/>
    <s v="SAN JOAQUIN VALLEY CALIFORNIA"/>
    <n v="4250000"/>
    <s v="Truck"/>
    <n v="50000"/>
    <m/>
    <n v="2025"/>
    <s v="N/A"/>
    <s v="D (domestic)"/>
    <m/>
  </r>
  <r>
    <s v="Watermelons"/>
    <x v="1"/>
    <s v="No"/>
    <s v="N/A"/>
    <s v="SEEDLESS"/>
    <x v="488"/>
    <s v="MEXICO CROSSINGS THROUGH NOGALES ARIZONA"/>
    <n v="356664"/>
    <s v="Truck"/>
    <m/>
    <m/>
    <n v="2024"/>
    <s v="N/A"/>
    <s v="I (import)"/>
    <m/>
  </r>
  <r>
    <s v="Watermelons"/>
    <x v="1"/>
    <s v="No"/>
    <s v="N/A"/>
    <s v="N/A"/>
    <x v="488"/>
    <s v="MEXICO CROSSINGS THROUGH OTAY MESA CALIFORNIA"/>
    <n v="17200"/>
    <s v="Truck"/>
    <m/>
    <m/>
    <n v="2024"/>
    <s v="N/A"/>
    <s v="I (import)"/>
    <m/>
  </r>
  <r>
    <s v="Watermelons"/>
    <x v="1"/>
    <s v="No"/>
    <s v="N/A"/>
    <s v="SEEDLESS"/>
    <x v="488"/>
    <s v="MEXICO CROSSINGS THROUGH OTAY MESA CALIFORNIA"/>
    <n v="181817"/>
    <s v="Truck"/>
    <m/>
    <m/>
    <n v="2024"/>
    <s v="N/A"/>
    <s v="I (import)"/>
    <m/>
  </r>
  <r>
    <s v="Watermelons"/>
    <x v="1"/>
    <s v="No"/>
    <s v="N/A"/>
    <s v="SEEDLESS"/>
    <x v="488"/>
    <s v="MEXICO CROSSINGS THROUGH SAN LUIS ARIZONA"/>
    <n v="44220"/>
    <s v="Truck"/>
    <m/>
    <m/>
    <n v="2024"/>
    <s v="N/A"/>
    <s v="I (import)"/>
    <m/>
  </r>
  <r>
    <s v="Watermelons"/>
    <x v="1"/>
    <s v="No"/>
    <s v="N/A"/>
    <s v="N/A"/>
    <x v="488"/>
    <s v="MEXICO CROSSINGS THROUGH CALEXICO CALIFORNIA"/>
    <n v="160160"/>
    <s v="Truck"/>
    <m/>
    <m/>
    <n v="2024"/>
    <s v="N/A"/>
    <s v="I (import)"/>
    <m/>
  </r>
  <r>
    <s v="Watermelons"/>
    <x v="1"/>
    <s v="No"/>
    <s v="N/A"/>
    <s v="N/A"/>
    <x v="488"/>
    <s v="MEXICO CROSSINGS THROUGH EAGLE PASS TEXAS"/>
    <n v="670490"/>
    <s v="Truck"/>
    <m/>
    <m/>
    <n v="2024"/>
    <s v="N/A"/>
    <s v="I (import)"/>
    <m/>
  </r>
  <r>
    <s v="Watermelons"/>
    <x v="1"/>
    <s v="No"/>
    <s v="N/A"/>
    <s v="RED FLESH SEEDLESS MINIATURE"/>
    <x v="488"/>
    <s v="MEXICO CROSSINGS THROUGH PRESIDIO TEXAS"/>
    <n v="276606"/>
    <s v="Truck"/>
    <m/>
    <m/>
    <n v="2024"/>
    <s v="N/A"/>
    <s v="I (import)"/>
    <m/>
  </r>
  <r>
    <s v="Watermelons"/>
    <x v="1"/>
    <s v="No"/>
    <s v="N/A"/>
    <s v="SEEDLESS"/>
    <x v="488"/>
    <s v="MEXICO CROSSINGS THROUGH PRESIDIO TEXAS"/>
    <n v="164736"/>
    <s v="Truck"/>
    <m/>
    <m/>
    <n v="2024"/>
    <s v="N/A"/>
    <s v="I (import)"/>
    <m/>
  </r>
  <r>
    <s v="Watermelons"/>
    <x v="1"/>
    <s v="No"/>
    <s v="N/A"/>
    <s v="N/A"/>
    <x v="488"/>
    <s v="MEXICO CROSSINGS THROUGH PROGRESO TEXAS"/>
    <n v="156187"/>
    <s v="Truck"/>
    <m/>
    <m/>
    <n v="2024"/>
    <s v="N/A"/>
    <s v="I (import)"/>
    <m/>
  </r>
  <r>
    <s v="Watermelons"/>
    <x v="1"/>
    <s v="No"/>
    <s v="N/A"/>
    <s v="N/A"/>
    <x v="488"/>
    <s v="MEXICO CROSSINGS THROUGH SANTA TERESA NEW MEXICO"/>
    <n v="299376"/>
    <s v="Truck"/>
    <m/>
    <m/>
    <n v="2024"/>
    <s v="N/A"/>
    <s v="I (import)"/>
    <m/>
  </r>
  <r>
    <s v="Watermelons"/>
    <x v="15"/>
    <s v="No"/>
    <s v="24 inch bins"/>
    <s v="RED FLESH SEEDLESS TYPE"/>
    <x v="488"/>
    <s v="SOUTHEAST MISSOURI"/>
    <n v="1120000"/>
    <s v="Truck"/>
    <n v="2800"/>
    <m/>
    <n v="2025"/>
    <s v="N/A"/>
    <s v="D (domestic)"/>
    <m/>
  </r>
  <r>
    <s v="Watermelons"/>
    <x v="12"/>
    <s v="No"/>
    <s v="cartons"/>
    <s v="RED FLESH SEEDLESS MINIATURE"/>
    <x v="488"/>
    <s v="GEORGIA"/>
    <n v="50575"/>
    <s v="Truck"/>
    <n v="595"/>
    <m/>
    <n v="2025"/>
    <s v="N/A"/>
    <s v="D (domestic)"/>
    <m/>
  </r>
  <r>
    <s v="Watermelons"/>
    <x v="12"/>
    <s v="No"/>
    <s v="24 inch bins"/>
    <s v="RED FLESH SEEDLESS TYPE"/>
    <x v="488"/>
    <s v="GEORGIA"/>
    <n v="5555200"/>
    <s v="Truck"/>
    <n v="13888"/>
    <m/>
    <n v="2025"/>
    <s v="N/A"/>
    <s v="D (domestic)"/>
    <m/>
  </r>
  <r>
    <s v="Watermelons"/>
    <x v="14"/>
    <s v="No"/>
    <s v="24 inch bins"/>
    <s v="RED FLESH SEEDED TYPE"/>
    <x v="488"/>
    <s v="NORTH CAROLINA"/>
    <n v="156800"/>
    <s v="Truck"/>
    <n v="392"/>
    <m/>
    <n v="2025"/>
    <s v="N/A"/>
    <s v="D (domestic)"/>
    <m/>
  </r>
  <r>
    <s v="Watermelons"/>
    <x v="14"/>
    <s v="No"/>
    <s v="24 inch bins"/>
    <s v="RED FLESH SEEDLESS TYPE"/>
    <x v="488"/>
    <s v="NORTH CAROLINA"/>
    <n v="1433600"/>
    <s v="Truck"/>
    <n v="3584"/>
    <m/>
    <n v="2025"/>
    <s v="N/A"/>
    <s v="D (domestic)"/>
    <m/>
  </r>
  <r>
    <s v="Watermelons"/>
    <x v="11"/>
    <s v="No"/>
    <s v="24 inch bins"/>
    <s v="RED FLESH SEEDED TYPE"/>
    <x v="488"/>
    <s v="SOUTH CAROLINA"/>
    <n v="22400"/>
    <s v="Truck"/>
    <n v="56"/>
    <m/>
    <n v="2025"/>
    <s v="N/A"/>
    <s v="D (domestic)"/>
    <m/>
  </r>
  <r>
    <s v="Watermelons"/>
    <x v="11"/>
    <s v="No"/>
    <s v="24 inch bins"/>
    <s v="RED FLESH SEEDLESS TYPE"/>
    <x v="488"/>
    <s v="SOUTH CAROLINA"/>
    <n v="627200"/>
    <s v="Truck"/>
    <n v="1568"/>
    <m/>
    <n v="2025"/>
    <s v="N/A"/>
    <s v="D (domestic)"/>
    <m/>
  </r>
  <r>
    <s v="Watermelons"/>
    <x v="8"/>
    <s v="No"/>
    <s v="24 inch bins"/>
    <s v="RED FLESH SEEDLESS TYPE"/>
    <x v="488"/>
    <s v="FLORIDA"/>
    <n v="358400"/>
    <s v="Truck"/>
    <n v="896"/>
    <m/>
    <n v="2025"/>
    <s v="N/A"/>
    <s v="D (domestic)"/>
    <m/>
  </r>
  <r>
    <s v="Watermelons"/>
    <x v="12"/>
    <s v="No"/>
    <s v="24 inch bins"/>
    <s v="RED FLESH SEEDED TYPE"/>
    <x v="488"/>
    <s v="GEORGIA"/>
    <n v="89600"/>
    <s v="Truck"/>
    <n v="224"/>
    <m/>
    <n v="2025"/>
    <s v="N/A"/>
    <s v="D (domestic)"/>
    <m/>
  </r>
  <r>
    <s v="Watermelons"/>
    <x v="10"/>
    <s v="No"/>
    <s v="24 inch bins"/>
    <s v="RED FLESH SEEDLESS TYPE"/>
    <x v="488"/>
    <s v="CENTRAL ARIZONA"/>
    <n v="1040000"/>
    <s v="Truck"/>
    <m/>
    <m/>
    <n v="2025"/>
    <s v="N/A"/>
    <s v="D (domestic)"/>
    <s v="added for 07/11/2025 on 07/17/2025"/>
  </r>
  <r>
    <s v="Watermelons"/>
    <x v="13"/>
    <s v="No"/>
    <s v="24 inch bins"/>
    <s v="RED FLESH SEEDLESS TYPE"/>
    <x v="488"/>
    <s v="SAN JOAQUIN VALLEY CALIFORNIA"/>
    <n v="1640000"/>
    <s v="Truck"/>
    <m/>
    <m/>
    <n v="2025"/>
    <s v="N/A"/>
    <s v="D (domestic)"/>
    <s v="added for 07/11/2025 on 07/23/2025"/>
  </r>
  <r>
    <s v="Watermelons"/>
    <x v="13"/>
    <s v="No"/>
    <s v="24 inch bins"/>
    <s v="RED FLESH SEEDLESS TYPE"/>
    <x v="488"/>
    <s v="SAN JOAQUIN VALLEY CALIFORNIA"/>
    <n v="1520000"/>
    <s v="Truck"/>
    <m/>
    <m/>
    <n v="2025"/>
    <s v="N/A"/>
    <s v="D (domestic)"/>
    <s v="added for 07/11/2025 on 07/25/2025"/>
  </r>
  <r>
    <s v="Watermelons"/>
    <x v="9"/>
    <s v="No"/>
    <s v="24 inch bins"/>
    <s v="RED FLESH SEEDED TYPE"/>
    <x v="489"/>
    <s v="TEXAS"/>
    <n v="200000"/>
    <s v="Truck"/>
    <m/>
    <m/>
    <n v="2025"/>
    <s v="N/A"/>
    <s v="D (domestic)"/>
    <m/>
  </r>
  <r>
    <s v="Watermelons"/>
    <x v="9"/>
    <s v="No"/>
    <s v="24 inch bins"/>
    <s v="RED FLESH SEEDLESS TYPE"/>
    <x v="489"/>
    <s v="TEXAS"/>
    <n v="1880000"/>
    <s v="Truck"/>
    <m/>
    <m/>
    <n v="2025"/>
    <s v="N/A"/>
    <s v="D (domestic)"/>
    <m/>
  </r>
  <r>
    <s v="Watermelons"/>
    <x v="10"/>
    <s v="No"/>
    <s v="cartons"/>
    <s v="RED FLESH SEEDLESS MINIATURE"/>
    <x v="489"/>
    <s v="CENTRAL ARIZONA"/>
    <n v="2337500"/>
    <s v="Truck"/>
    <n v="27500"/>
    <m/>
    <n v="2025"/>
    <s v="N/A"/>
    <s v="D (domestic)"/>
    <m/>
  </r>
  <r>
    <s v="Watermelons"/>
    <x v="10"/>
    <s v="No"/>
    <s v="24 inch bins"/>
    <s v="RED FLESH SEEDLESS TYPE"/>
    <x v="489"/>
    <s v="CENTRAL ARIZONA"/>
    <n v="3400000"/>
    <s v="Truck"/>
    <m/>
    <m/>
    <n v="2025"/>
    <s v="N/A"/>
    <s v="D (domestic)"/>
    <m/>
  </r>
  <r>
    <s v="Watermelons"/>
    <x v="10"/>
    <s v="No"/>
    <s v="cartons"/>
    <s v="RED FLESH SEEDLESS MINIATURE"/>
    <x v="489"/>
    <s v="WESTERN ARIZONA"/>
    <n v="21250"/>
    <s v="Truck"/>
    <n v="250"/>
    <m/>
    <n v="2025"/>
    <s v="N/A"/>
    <s v="D (domestic)"/>
    <m/>
  </r>
  <r>
    <s v="Watermelons"/>
    <x v="10"/>
    <s v="No"/>
    <s v="24 inch bins"/>
    <s v="RED FLESH SEEDLESS TYPE"/>
    <x v="489"/>
    <s v="WESTERN ARIZONA"/>
    <n v="844000"/>
    <s v="Truck"/>
    <n v="2110"/>
    <m/>
    <n v="2025"/>
    <s v="N/A"/>
    <s v="D (domestic)"/>
    <m/>
  </r>
  <r>
    <s v="Watermelons"/>
    <x v="13"/>
    <s v="No"/>
    <s v="cartons"/>
    <s v="RED FLESH SEEDLESS MINIATURE"/>
    <x v="489"/>
    <s v="SAN JOAQUIN VALLEY CALIFORNIA"/>
    <n v="2380000"/>
    <s v="Truck"/>
    <n v="28000"/>
    <m/>
    <n v="2025"/>
    <s v="N/A"/>
    <s v="D (domestic)"/>
    <m/>
  </r>
  <r>
    <s v="Watermelons"/>
    <x v="13"/>
    <s v="No"/>
    <s v="24 inch bins"/>
    <s v="RED FLESH SEEDLESS TYPE"/>
    <x v="489"/>
    <s v="SAN JOAQUIN VALLEY CALIFORNIA"/>
    <n v="2400000"/>
    <s v="Truck"/>
    <m/>
    <m/>
    <n v="2025"/>
    <s v="N/A"/>
    <s v="D (domestic)"/>
    <m/>
  </r>
  <r>
    <s v="Watermelons"/>
    <x v="11"/>
    <s v="No"/>
    <s v="24 inch bins"/>
    <s v="RED FLESH SEEDED TYPE"/>
    <x v="489"/>
    <s v="SOUTH CAROLINA"/>
    <n v="44800"/>
    <s v="Truck"/>
    <n v="112"/>
    <m/>
    <n v="2025"/>
    <s v="N/A"/>
    <s v="D (domestic)"/>
    <m/>
  </r>
  <r>
    <s v="Watermelons"/>
    <x v="11"/>
    <s v="No"/>
    <s v="24 inch bins"/>
    <s v="RED FLESH SEEDLESS TYPE"/>
    <x v="489"/>
    <s v="SOUTH CAROLINA"/>
    <n v="1568000"/>
    <s v="Truck"/>
    <n v="3920"/>
    <m/>
    <n v="2025"/>
    <s v="N/A"/>
    <s v="D (domestic)"/>
    <m/>
  </r>
  <r>
    <s v="Watermelons"/>
    <x v="15"/>
    <s v="No"/>
    <s v="24 inch bins"/>
    <s v="RED FLESH SEEDED TYPE"/>
    <x v="489"/>
    <s v="SOUTHEAST MISSOURI"/>
    <n v="448000"/>
    <s v="Truck"/>
    <n v="1120"/>
    <m/>
    <n v="2025"/>
    <s v="N/A"/>
    <s v="D (domestic)"/>
    <m/>
  </r>
  <r>
    <s v="Watermelons"/>
    <x v="15"/>
    <s v="No"/>
    <s v="cartons"/>
    <s v="RED FLESH SEEDED TYPE"/>
    <x v="489"/>
    <s v="SOUTHEAST MISSOURI"/>
    <n v="57800"/>
    <s v="Truck"/>
    <n v="680"/>
    <m/>
    <n v="2025"/>
    <s v="N/A"/>
    <s v="D (domestic)"/>
    <m/>
  </r>
  <r>
    <s v="Watermelons"/>
    <x v="15"/>
    <s v="No"/>
    <s v="24 inch bins"/>
    <s v="RED FLESH SEEDLESS TYPE"/>
    <x v="489"/>
    <s v="SOUTHEAST MISSOURI"/>
    <n v="2329600"/>
    <s v="Truck"/>
    <n v="5824"/>
    <m/>
    <n v="2025"/>
    <s v="N/A"/>
    <s v="D (domestic)"/>
    <m/>
  </r>
  <r>
    <s v="Watermelons"/>
    <x v="8"/>
    <s v="No"/>
    <s v="24 inch bins"/>
    <s v="RED FLESH SEEDLESS TYPE"/>
    <x v="489"/>
    <s v="FLORIDA"/>
    <n v="896000"/>
    <s v="Truck"/>
    <n v="2240"/>
    <m/>
    <n v="2025"/>
    <s v="N/A"/>
    <s v="D (domestic)"/>
    <m/>
  </r>
  <r>
    <s v="Watermelons"/>
    <x v="12"/>
    <s v="No"/>
    <s v="24 inch bins"/>
    <s v="RED FLESH SEEDED TYPE"/>
    <x v="489"/>
    <s v="GEORGIA"/>
    <n v="448000"/>
    <s v="Truck"/>
    <n v="1120"/>
    <m/>
    <n v="2025"/>
    <s v="N/A"/>
    <s v="D (domestic)"/>
    <m/>
  </r>
  <r>
    <s v="Watermelons"/>
    <x v="12"/>
    <s v="No"/>
    <s v="cartons"/>
    <s v="RED FLESH SEEDLESS MINIATURE"/>
    <x v="489"/>
    <s v="GEORGIA"/>
    <n v="43350"/>
    <s v="Truck"/>
    <n v="510"/>
    <m/>
    <n v="2025"/>
    <s v="N/A"/>
    <s v="D (domestic)"/>
    <m/>
  </r>
  <r>
    <s v="Watermelons"/>
    <x v="12"/>
    <s v="No"/>
    <s v="24 inch bins"/>
    <s v="RED FLESH SEEDLESS TYPE"/>
    <x v="489"/>
    <s v="GEORGIA"/>
    <n v="4748800"/>
    <s v="Truck"/>
    <n v="11872"/>
    <m/>
    <n v="2025"/>
    <s v="N/A"/>
    <s v="D (domestic)"/>
    <m/>
  </r>
  <r>
    <s v="Watermelons"/>
    <x v="14"/>
    <s v="No"/>
    <s v="24 inch bins"/>
    <s v="RED FLESH SEEDED TYPE"/>
    <x v="489"/>
    <s v="NORTH CAROLINA"/>
    <n v="134400"/>
    <s v="Truck"/>
    <n v="336"/>
    <m/>
    <n v="2025"/>
    <s v="N/A"/>
    <s v="D (domestic)"/>
    <m/>
  </r>
  <r>
    <s v="Watermelons"/>
    <x v="14"/>
    <s v="No"/>
    <s v="24 inch bins"/>
    <s v="RED FLESH SEEDLESS TYPE"/>
    <x v="489"/>
    <s v="NORTH CAROLINA"/>
    <n v="1926400"/>
    <s v="Truck"/>
    <n v="4816"/>
    <m/>
    <n v="2025"/>
    <s v="N/A"/>
    <s v="D (domestic)"/>
    <m/>
  </r>
  <r>
    <s v="Watermelons"/>
    <x v="10"/>
    <s v="No"/>
    <s v="24 inch bins"/>
    <s v="RED FLESH SEEDLESS TYPE"/>
    <x v="489"/>
    <s v="CENTRAL ARIZONA"/>
    <n v="1000000"/>
    <s v="Truck"/>
    <m/>
    <m/>
    <n v="2025"/>
    <s v="N/A"/>
    <s v="D (domestic)"/>
    <s v="added for 07/12/2025 on 07/17/2025"/>
  </r>
  <r>
    <s v="Watermelons"/>
    <x v="13"/>
    <s v="No"/>
    <s v="24 inch bins"/>
    <s v="RED FLESH SEEDLESS TYPE"/>
    <x v="489"/>
    <s v="SAN JOAQUIN VALLEY CALIFORNIA"/>
    <n v="880000"/>
    <s v="Truck"/>
    <m/>
    <m/>
    <n v="2025"/>
    <s v="N/A"/>
    <s v="D (domestic)"/>
    <s v="added for 07/12/2025 on 07/23/2025"/>
  </r>
  <r>
    <s v="Watermelons"/>
    <x v="13"/>
    <s v="No"/>
    <s v="24 inch bins"/>
    <s v="RED FLESH SEEDLESS TYPE"/>
    <x v="489"/>
    <s v="SAN JOAQUIN VALLEY CALIFORNIA"/>
    <n v="1520000"/>
    <s v="Truck"/>
    <m/>
    <m/>
    <n v="2025"/>
    <s v="N/A"/>
    <s v="D (domestic)"/>
    <s v="added for 07/12/2025 on 07/25/2025"/>
  </r>
  <r>
    <s v="Watermelons"/>
    <x v="10"/>
    <s v="No"/>
    <s v="24 inch bins"/>
    <s v="RED FLESH SEEDLESS TYPE"/>
    <x v="489"/>
    <s v="WESTERN ARIZONA"/>
    <n v="516992"/>
    <s v="Truck"/>
    <m/>
    <m/>
    <n v="2025"/>
    <s v="N/A"/>
    <s v="D (domestic)"/>
    <s v="week ending amount"/>
  </r>
  <r>
    <s v="Watermelons"/>
    <x v="10"/>
    <s v="No"/>
    <s v="24 inch bins"/>
    <s v="RED FLESH SEEDLESS MINIATURE"/>
    <x v="489"/>
    <s v="WESTERN ARIZONA"/>
    <n v="32000"/>
    <s v="Truck"/>
    <m/>
    <m/>
    <n v="2025"/>
    <s v="N/A"/>
    <s v="D (domestic)"/>
    <s v="week ending amount"/>
  </r>
  <r>
    <s v="Watermelons"/>
    <x v="9"/>
    <s v="No"/>
    <s v="24 inch bins"/>
    <s v="RED FLESH SEEDLESS TYPE"/>
    <x v="489"/>
    <s v="TEXAS"/>
    <n v="3225600"/>
    <s v="Truck"/>
    <m/>
    <m/>
    <n v="2025"/>
    <s v="N/A"/>
    <s v="D (domestic)"/>
    <s v="week ending amount"/>
  </r>
  <r>
    <s v="Watermelons"/>
    <x v="9"/>
    <s v="No"/>
    <s v="24 inch bins"/>
    <s v="RED FLESH SEEDED TYPE"/>
    <x v="489"/>
    <s v="TEXAS"/>
    <n v="563200"/>
    <s v="Truck"/>
    <m/>
    <m/>
    <n v="2025"/>
    <s v="N/A"/>
    <s v="D (domestic)"/>
    <s v="week ending amount"/>
  </r>
  <r>
    <s v="Watermelons"/>
    <x v="15"/>
    <s v="No"/>
    <s v="24 inch bins"/>
    <s v="RED FLESH SEEDLESS TYPE"/>
    <x v="489"/>
    <s v="SOUTHEAST MISSOURI"/>
    <n v="2329600"/>
    <s v="Truck"/>
    <m/>
    <m/>
    <n v="2025"/>
    <s v="N/A"/>
    <s v="D (domestic)"/>
    <s v="week ending amount"/>
  </r>
  <r>
    <s v="Watermelons"/>
    <x v="9"/>
    <s v="No"/>
    <s v="24 inch bins"/>
    <s v="RED FLESH SEEDED TYPE"/>
    <x v="489"/>
    <s v="SOUTH TEXAS"/>
    <n v="256000"/>
    <s v="Truck"/>
    <m/>
    <m/>
    <n v="2025"/>
    <s v="N/A"/>
    <s v="D (domestic)"/>
    <s v="week ending amount"/>
  </r>
  <r>
    <s v="Watermelons"/>
    <x v="9"/>
    <s v="No"/>
    <s v="24 inch bins"/>
    <s v="RED FLESH SEEDLESS TYPE"/>
    <x v="489"/>
    <s v="SOUTH TEXAS"/>
    <n v="1292800"/>
    <s v="Truck"/>
    <m/>
    <m/>
    <n v="2025"/>
    <s v="N/A"/>
    <s v="D (domestic)"/>
    <s v="week ending amount"/>
  </r>
  <r>
    <s v="Watermelons"/>
    <x v="15"/>
    <s v="No"/>
    <s v="24 inch bins"/>
    <s v="RED FLESH SEEDED TYPE"/>
    <x v="489"/>
    <s v="SOUTHEAST MISSOURI"/>
    <n v="448000"/>
    <s v="Truck"/>
    <m/>
    <m/>
    <n v="2025"/>
    <s v="N/A"/>
    <s v="D (domestic)"/>
    <s v="week ending amount"/>
  </r>
  <r>
    <s v="Watermelons"/>
    <x v="11"/>
    <s v="No"/>
    <s v="24 inch bins"/>
    <s v="RED FLESH SEEDLESS TYPE"/>
    <x v="489"/>
    <s v="SOUTH CAROLINA"/>
    <n v="2021888"/>
    <s v="Truck"/>
    <m/>
    <m/>
    <n v="2025"/>
    <s v="N/A"/>
    <s v="D (domestic)"/>
    <s v="week ending amount"/>
  </r>
  <r>
    <s v="Watermelons"/>
    <x v="11"/>
    <s v="No"/>
    <s v="24 inch bins"/>
    <s v="RED FLESH SEEDED TYPE"/>
    <x v="489"/>
    <s v="SOUTH CAROLINA"/>
    <n v="44800"/>
    <s v="Truck"/>
    <m/>
    <m/>
    <n v="2025"/>
    <s v="N/A"/>
    <s v="D (domestic)"/>
    <s v="week ending amount"/>
  </r>
  <r>
    <s v="Watermelons"/>
    <x v="14"/>
    <s v="No"/>
    <s v="24 inch bins"/>
    <s v="RED FLESH SEEDLESS TYPE"/>
    <x v="489"/>
    <s v="NORTH CAROLINA"/>
    <n v="1926400"/>
    <s v="Truck"/>
    <m/>
    <m/>
    <n v="2025"/>
    <s v="N/A"/>
    <s v="D (domestic)"/>
    <s v="week ending amount"/>
  </r>
  <r>
    <s v="Watermelons"/>
    <x v="14"/>
    <s v="No"/>
    <s v="24 inch bins"/>
    <s v="RED FLESH SEEDED TYPE"/>
    <x v="489"/>
    <s v="NORTH CAROLINA"/>
    <n v="134400"/>
    <s v="Truck"/>
    <m/>
    <m/>
    <n v="2025"/>
    <s v="N/A"/>
    <s v="D (domestic)"/>
    <s v="week ending amount"/>
  </r>
  <r>
    <s v="Watermelons"/>
    <x v="12"/>
    <s v="No"/>
    <s v="24 inch bins"/>
    <s v="RED FLESH SEEDLESS TYPE"/>
    <x v="489"/>
    <s v="GEORGIA"/>
    <n v="18787328"/>
    <s v="Truck"/>
    <m/>
    <m/>
    <n v="2025"/>
    <s v="N/A"/>
    <s v="D (domestic)"/>
    <s v="week ending amount"/>
  </r>
  <r>
    <s v="Watermelons"/>
    <x v="12"/>
    <s v="No"/>
    <s v="24 inch bins"/>
    <s v="RED FLESH SEEDED TYPE"/>
    <x v="489"/>
    <s v="GEORGIA"/>
    <n v="1304576"/>
    <s v="Truck"/>
    <m/>
    <m/>
    <n v="2025"/>
    <s v="N/A"/>
    <s v="D (domestic)"/>
    <s v="week ending amount"/>
  </r>
  <r>
    <s v="Watermelons"/>
    <x v="8"/>
    <s v="No"/>
    <s v="24 inch bins"/>
    <s v="RED FLESH SEEDLESS TYPE"/>
    <x v="489"/>
    <s v="FLORIDA"/>
    <n v="1075200"/>
    <s v="Truck"/>
    <m/>
    <m/>
    <n v="2025"/>
    <s v="N/A"/>
    <s v="D (domestic)"/>
    <s v="week ending amount"/>
  </r>
  <r>
    <s v="Watermelons"/>
    <x v="8"/>
    <s v="No"/>
    <s v="24 inch bins"/>
    <s v="RED FLESH SEEDED TYPE"/>
    <x v="489"/>
    <s v="FLORIDA"/>
    <n v="21504"/>
    <s v="Truck"/>
    <m/>
    <m/>
    <n v="2025"/>
    <s v="N/A"/>
    <s v="D (domestic)"/>
    <s v="week ending amount"/>
  </r>
  <r>
    <s v="Watermelons"/>
    <x v="10"/>
    <s v="No"/>
    <s v="24 inch bins"/>
    <s v="RED FLESH SEEDLESS TYPE"/>
    <x v="489"/>
    <s v="CENTRAL ARIZONA"/>
    <n v="8486400"/>
    <s v="Truck"/>
    <m/>
    <m/>
    <n v="2025"/>
    <s v="N/A"/>
    <s v="D (domestic)"/>
    <s v="week ending amount"/>
  </r>
  <r>
    <s v="Watermelons"/>
    <x v="10"/>
    <s v="No"/>
    <s v="24 inch bins"/>
    <s v="RED FLESH SEEDED TYPE"/>
    <x v="489"/>
    <s v="CENTRAL ARIZONA"/>
    <n v="115200"/>
    <s v="Truck"/>
    <m/>
    <m/>
    <n v="2025"/>
    <s v="N/A"/>
    <s v="D (domestic)"/>
    <s v="week ending amount"/>
  </r>
  <r>
    <s v="Watermelons"/>
    <x v="13"/>
    <s v="No"/>
    <s v="24 inch bins"/>
    <s v="RED FLESH SEEDLESS TYPE"/>
    <x v="489"/>
    <s v="IMPERIAL VALLEY CALIFORNIA"/>
    <n v="985600"/>
    <s v="Truck"/>
    <m/>
    <m/>
    <n v="2025"/>
    <s v="N/A"/>
    <s v="D (domestic)"/>
    <s v="week ending amount"/>
  </r>
  <r>
    <s v="Watermelons"/>
    <x v="13"/>
    <s v="No"/>
    <s v="24 inch bins"/>
    <s v="RED FLESH SEEDED TYPE"/>
    <x v="489"/>
    <s v="IMPERIAL VALLEY CALIFORNIA"/>
    <n v="32000"/>
    <s v="Truck"/>
    <m/>
    <m/>
    <n v="2025"/>
    <s v="N/A"/>
    <s v="D (domestic)"/>
    <s v="week ending amount"/>
  </r>
  <r>
    <s v="Watermelons"/>
    <x v="13"/>
    <s v="No"/>
    <s v="24 inch bins"/>
    <s v="RED FLESH SEEDLESS TYPE"/>
    <x v="489"/>
    <s v="PALO VERDE VALLEY CALIFORNIA"/>
    <n v="1011200"/>
    <s v="Truck"/>
    <m/>
    <m/>
    <n v="2025"/>
    <s v="N/A"/>
    <s v="D (domestic)"/>
    <s v="week ending amount"/>
  </r>
  <r>
    <s v="Watermelons"/>
    <x v="13"/>
    <s v="No"/>
    <s v="24 inch bins"/>
    <s v="RED FLESH SEEDED TYPE"/>
    <x v="489"/>
    <s v="PALO VERDE VALLEY CALIFORNIA"/>
    <n v="25600"/>
    <s v="Truck"/>
    <m/>
    <m/>
    <n v="2025"/>
    <s v="N/A"/>
    <s v="D (domestic)"/>
    <s v="week ending amount"/>
  </r>
  <r>
    <s v="Watermelons"/>
    <x v="13"/>
    <s v="No"/>
    <s v="24 inch bins"/>
    <s v="RED FLESH SEEDLESS TYPE"/>
    <x v="489"/>
    <s v="SAN JOAQUIN VALLEY CALIFORNIA"/>
    <n v="8345600"/>
    <s v="Truck"/>
    <m/>
    <m/>
    <n v="2025"/>
    <s v="N/A"/>
    <s v="D (domestic)"/>
    <s v="week ending amount"/>
  </r>
  <r>
    <s v="Watermelons"/>
    <x v="13"/>
    <s v="No"/>
    <s v="24 inch bins"/>
    <s v="RED FLESH SEEDLESS MINIATURE"/>
    <x v="489"/>
    <s v="SAN JOAQUIN VALLEY CALIFORNIA"/>
    <n v="384000"/>
    <s v="Truck"/>
    <m/>
    <m/>
    <n v="2025"/>
    <s v="N/A"/>
    <s v="D (domestic)"/>
    <s v="week ending amount"/>
  </r>
  <r>
    <s v="Watermelons"/>
    <x v="9"/>
    <s v="No"/>
    <s v="24 inch bins"/>
    <s v="RED FLESH SEEDED TYPE"/>
    <x v="490"/>
    <s v="TEXAS"/>
    <n v="280000"/>
    <s v="Truck"/>
    <m/>
    <m/>
    <n v="2025"/>
    <s v="N/A"/>
    <s v="D (domestic)"/>
    <m/>
  </r>
  <r>
    <s v="Watermelons"/>
    <x v="9"/>
    <s v="No"/>
    <s v="24 inch bins"/>
    <s v="RED FLESH SEEDLESS TYPE"/>
    <x v="490"/>
    <s v="TEXAS"/>
    <n v="1040000"/>
    <s v="Truck"/>
    <m/>
    <m/>
    <n v="2025"/>
    <s v="N/A"/>
    <s v="D (domestic)"/>
    <m/>
  </r>
  <r>
    <s v="Watermelons"/>
    <x v="14"/>
    <s v="No"/>
    <s v="24 inch bins"/>
    <s v="RED FLESH SEEDLESS TYPE"/>
    <x v="490"/>
    <s v="NORTH CAROLINA"/>
    <n v="582400"/>
    <s v="Truck"/>
    <n v="1456"/>
    <m/>
    <n v="2025"/>
    <s v="N/A"/>
    <s v="D (domestic)"/>
    <m/>
  </r>
  <r>
    <s v="Watermelons"/>
    <x v="11"/>
    <s v="No"/>
    <s v="24 inch bins"/>
    <s v="RED FLESH SEEDED TYPE"/>
    <x v="490"/>
    <s v="SOUTH CAROLINA"/>
    <n v="224000"/>
    <s v="Truck"/>
    <n v="560"/>
    <m/>
    <n v="2025"/>
    <s v="N/A"/>
    <s v="D (domestic)"/>
    <m/>
  </r>
  <r>
    <s v="Watermelons"/>
    <x v="11"/>
    <s v="No"/>
    <s v="24 inch bins"/>
    <s v="RED FLESH SEEDLESS TYPE"/>
    <x v="490"/>
    <s v="SOUTH CAROLINA"/>
    <n v="761600"/>
    <s v="Truck"/>
    <n v="1904"/>
    <m/>
    <n v="2025"/>
    <s v="N/A"/>
    <s v="D (domestic)"/>
    <m/>
  </r>
  <r>
    <s v="Watermelons"/>
    <x v="15"/>
    <s v="No"/>
    <s v="24 inch bins"/>
    <s v="RED FLESH SEEDED TYPE"/>
    <x v="490"/>
    <s v="SOUTHEAST MISSOURI"/>
    <n v="268800"/>
    <s v="Truck"/>
    <n v="672"/>
    <m/>
    <n v="2025"/>
    <s v="N/A"/>
    <s v="D (domestic)"/>
    <m/>
  </r>
  <r>
    <s v="Watermelons"/>
    <x v="15"/>
    <s v="No"/>
    <s v="cartons"/>
    <s v="RED FLESH SEEDLESS MINIATURE"/>
    <x v="490"/>
    <s v="SOUTHEAST MISSOURI"/>
    <n v="50575"/>
    <s v="Truck"/>
    <n v="595"/>
    <m/>
    <n v="2025"/>
    <s v="N/A"/>
    <s v="D (domestic)"/>
    <m/>
  </r>
  <r>
    <s v="Watermelons"/>
    <x v="15"/>
    <s v="No"/>
    <s v="24 inch bins"/>
    <s v="RED FLESH SEEDLESS TYPE"/>
    <x v="490"/>
    <s v="SOUTHEAST MISSOURI"/>
    <n v="1209600"/>
    <s v="Truck"/>
    <n v="3024"/>
    <m/>
    <n v="2025"/>
    <s v="N/A"/>
    <s v="D (domestic)"/>
    <m/>
  </r>
  <r>
    <s v="Watermelons"/>
    <x v="12"/>
    <s v="No"/>
    <s v="24 inch bins"/>
    <s v="RED FLESH SEEDED TYPE"/>
    <x v="490"/>
    <s v="GEORGIA"/>
    <n v="403200"/>
    <s v="Truck"/>
    <n v="1008"/>
    <m/>
    <n v="2025"/>
    <s v="N/A"/>
    <s v="D (domestic)"/>
    <m/>
  </r>
  <r>
    <s v="Watermelons"/>
    <x v="12"/>
    <s v="No"/>
    <s v="cartons"/>
    <s v="RED FLESH SEEDLESS MINIATURE"/>
    <x v="490"/>
    <s v="GEORGIA"/>
    <n v="43350"/>
    <s v="Truck"/>
    <n v="510"/>
    <m/>
    <n v="2025"/>
    <s v="N/A"/>
    <s v="D (domestic)"/>
    <m/>
  </r>
  <r>
    <s v="Watermelons"/>
    <x v="12"/>
    <s v="No"/>
    <s v="24 inch bins"/>
    <s v="RED FLESH SEEDLESS TYPE"/>
    <x v="490"/>
    <s v="GEORGIA"/>
    <n v="4748800"/>
    <s v="Truck"/>
    <n v="11872"/>
    <m/>
    <n v="2025"/>
    <s v="N/A"/>
    <s v="D (domestic)"/>
    <m/>
  </r>
  <r>
    <s v="Watermelons"/>
    <x v="14"/>
    <s v="No"/>
    <s v="24 inch bins"/>
    <s v="RED FLESH SEEDED TYPE"/>
    <x v="490"/>
    <s v="NORTH CAROLINA"/>
    <n v="246400"/>
    <s v="Truck"/>
    <n v="616"/>
    <m/>
    <n v="2025"/>
    <s v="N/A"/>
    <s v="D (domestic)"/>
    <m/>
  </r>
  <r>
    <s v="Watermelons"/>
    <x v="14"/>
    <s v="No"/>
    <s v="cartons"/>
    <s v="RED FLESH SEEDED TYPE"/>
    <x v="490"/>
    <s v="NORTH CAROLINA"/>
    <n v="28900"/>
    <s v="Truck"/>
    <n v="340"/>
    <m/>
    <n v="2025"/>
    <s v="N/A"/>
    <s v="D (domestic)"/>
    <m/>
  </r>
  <r>
    <s v="Watermelons"/>
    <x v="0"/>
    <s v="No"/>
    <s v="N/A"/>
    <s v="N/A"/>
    <x v="491"/>
    <s v="IMPORTS THROUGH SAN JUAN PUERTO RICO"/>
    <n v="6235"/>
    <s v="Boat"/>
    <m/>
    <m/>
    <n v="2024"/>
    <s v="N/A"/>
    <s v="I (import)"/>
    <m/>
  </r>
  <r>
    <s v="Watermelons"/>
    <x v="1"/>
    <s v="No"/>
    <s v="N/A"/>
    <s v="RED FLESH SEEDLESS MINIATURE"/>
    <x v="491"/>
    <s v="MEXICO CROSSINGS THROUGH NOGALES ARIZONA"/>
    <n v="14593"/>
    <s v="Truck"/>
    <m/>
    <m/>
    <n v="2024"/>
    <s v="N/A"/>
    <s v="I (import)"/>
    <m/>
  </r>
  <r>
    <s v="Watermelons"/>
    <x v="1"/>
    <s v="No"/>
    <s v="N/A"/>
    <s v="SEEDLESS"/>
    <x v="491"/>
    <s v="MEXICO CROSSINGS THROUGH NOGALES ARIZONA"/>
    <n v="340560"/>
    <s v="Truck"/>
    <m/>
    <m/>
    <n v="2024"/>
    <s v="N/A"/>
    <s v="I (import)"/>
    <m/>
  </r>
  <r>
    <s v="Watermelons"/>
    <x v="1"/>
    <s v="No"/>
    <s v="N/A"/>
    <s v="N/A"/>
    <x v="491"/>
    <s v="MEXICO CROSSINGS THROUGH OTAY MESA CALIFORNIA"/>
    <n v="5344"/>
    <s v="Truck"/>
    <m/>
    <m/>
    <n v="2024"/>
    <s v="N/A"/>
    <s v="I (import)"/>
    <m/>
  </r>
  <r>
    <s v="Watermelons"/>
    <x v="1"/>
    <s v="No"/>
    <s v="N/A"/>
    <s v="N/A"/>
    <x v="491"/>
    <s v="MEXICO CROSSINGS THROUGH CALEXICO CALIFORNIA"/>
    <n v="80080"/>
    <s v="Truck"/>
    <m/>
    <m/>
    <n v="2024"/>
    <s v="N/A"/>
    <s v="I (import)"/>
    <m/>
  </r>
  <r>
    <s v="Watermelons"/>
    <x v="1"/>
    <s v="No"/>
    <s v="N/A"/>
    <s v="N/A"/>
    <x v="491"/>
    <s v="MEXICO CROSSINGS THROUGH EAGLE PASS TEXAS"/>
    <n v="626230"/>
    <s v="Truck"/>
    <m/>
    <m/>
    <n v="2024"/>
    <s v="N/A"/>
    <s v="I (import)"/>
    <m/>
  </r>
  <r>
    <s v="Watermelons"/>
    <x v="1"/>
    <s v="No"/>
    <s v="N/A"/>
    <s v="RED FLESH SEEDLESS MINIATURE"/>
    <x v="491"/>
    <s v="MEXICO CROSSINGS THROUGH PRESIDIO TEXAS"/>
    <n v="92202"/>
    <s v="Truck"/>
    <m/>
    <m/>
    <n v="2024"/>
    <s v="N/A"/>
    <s v="I (import)"/>
    <m/>
  </r>
  <r>
    <s v="Watermelons"/>
    <x v="1"/>
    <s v="No"/>
    <s v="N/A"/>
    <s v="SEEDLESS"/>
    <x v="491"/>
    <s v="MEXICO CROSSINGS THROUGH PRESIDIO TEXAS"/>
    <n v="364408"/>
    <s v="Truck"/>
    <m/>
    <m/>
    <n v="2024"/>
    <s v="N/A"/>
    <s v="I (import)"/>
    <m/>
  </r>
  <r>
    <s v="Watermelons"/>
    <x v="1"/>
    <s v="No"/>
    <s v="N/A"/>
    <s v="N/A"/>
    <x v="491"/>
    <s v="MEXICO CROSSINGS THROUGH SANTA TERESA NEW MEXICO"/>
    <n v="349272"/>
    <s v="Truck"/>
    <m/>
    <m/>
    <n v="2024"/>
    <s v="N/A"/>
    <s v="I (import)"/>
    <m/>
  </r>
  <r>
    <s v="Watermelons"/>
    <x v="1"/>
    <s v="No"/>
    <s v="N/A"/>
    <s v="RED FLESH SEEDLESS MINIATURE"/>
    <x v="491"/>
    <s v="IMPORTS THROUGH YSLETA TEXAS"/>
    <n v="230505"/>
    <s v="Truck"/>
    <m/>
    <m/>
    <n v="2024"/>
    <s v="N/A"/>
    <s v="I (import)"/>
    <m/>
  </r>
  <r>
    <s v="Watermelons"/>
    <x v="9"/>
    <s v="No"/>
    <s v="24 inch bins"/>
    <s v="RED FLESH SEEDED TYPE"/>
    <x v="491"/>
    <s v="TEXAS"/>
    <n v="200000"/>
    <s v="Truck"/>
    <m/>
    <m/>
    <n v="2025"/>
    <s v="N/A"/>
    <s v="D (domestic)"/>
    <m/>
  </r>
  <r>
    <s v="Watermelons"/>
    <x v="9"/>
    <s v="No"/>
    <s v="24 inch bins"/>
    <s v="RED FLESH SEEDLESS TYPE"/>
    <x v="491"/>
    <s v="TEXAS"/>
    <n v="1320000"/>
    <s v="Truck"/>
    <m/>
    <m/>
    <n v="2025"/>
    <s v="N/A"/>
    <s v="D (domestic)"/>
    <m/>
  </r>
  <r>
    <s v="Watermelons"/>
    <x v="13"/>
    <s v="No"/>
    <s v="24 inch bins"/>
    <s v="RED FLESH SEEDLESS TYPE"/>
    <x v="491"/>
    <s v="PALO VERDE VALLEY CALIFORNIA"/>
    <n v="400000"/>
    <s v="Truck"/>
    <m/>
    <m/>
    <n v="2025"/>
    <s v="N/A"/>
    <s v="D (domestic)"/>
    <m/>
  </r>
  <r>
    <s v="Watermelons"/>
    <x v="13"/>
    <s v="Yes"/>
    <s v="24 inch bins"/>
    <s v="RED FLESH SEEDLESS TYPE"/>
    <x v="491"/>
    <s v="SAN JOAQUIN VALLEY CALIFORNIA"/>
    <n v="200000"/>
    <s v="Truck"/>
    <m/>
    <m/>
    <n v="2025"/>
    <s v="N/A"/>
    <s v="D (domestic)"/>
    <m/>
  </r>
  <r>
    <s v="Watermelons"/>
    <x v="13"/>
    <s v="No"/>
    <s v="24 inch bins"/>
    <s v="RED FLESH SEEDLESS TYPE"/>
    <x v="491"/>
    <s v="SAN JOAQUIN VALLEY CALIFORNIA"/>
    <n v="1200000"/>
    <s v="Truck"/>
    <m/>
    <m/>
    <n v="2025"/>
    <s v="N/A"/>
    <s v="D (domestic)"/>
    <m/>
  </r>
  <r>
    <s v="Watermelons"/>
    <x v="13"/>
    <s v="No"/>
    <s v="24 inch bins"/>
    <s v="RED FLESH SEEDLESS TYPE"/>
    <x v="491"/>
    <s v="IMPERIAL VALLEY CALIFORNIA"/>
    <n v="360000"/>
    <s v="Truck"/>
    <m/>
    <m/>
    <n v="2025"/>
    <s v="N/A"/>
    <s v="D (domestic)"/>
    <m/>
  </r>
  <r>
    <s v="Watermelons"/>
    <x v="13"/>
    <s v="No"/>
    <s v="cartons"/>
    <s v="RED FLESH SEEDLESS MINIATURE"/>
    <x v="491"/>
    <s v="IMPERIAL VALLEY CALIFORNIA"/>
    <n v="1530000"/>
    <s v="Truck"/>
    <n v="18000"/>
    <m/>
    <n v="2025"/>
    <s v="N/A"/>
    <s v="D (domestic)"/>
    <m/>
  </r>
  <r>
    <s v="Watermelons"/>
    <x v="13"/>
    <s v="No"/>
    <s v="cartons"/>
    <s v="RED FLESH SEEDLESS MINIATURE"/>
    <x v="491"/>
    <s v="SAN JOAQUIN VALLEY CALIFORNIA"/>
    <n v="2762500"/>
    <s v="Truck"/>
    <n v="32500"/>
    <m/>
    <n v="2025"/>
    <s v="N/A"/>
    <s v="D (domestic)"/>
    <m/>
  </r>
  <r>
    <s v="Watermelons"/>
    <x v="13"/>
    <s v="No"/>
    <s v="cartons"/>
    <s v="RED FLESH SEEDLESS MINIATURE"/>
    <x v="491"/>
    <s v="PALO VERDE VALLEY CALIFORNIA"/>
    <n v="1530000"/>
    <s v="Truck"/>
    <n v="18000"/>
    <m/>
    <n v="2025"/>
    <s v="N/A"/>
    <s v="D (domestic)"/>
    <m/>
  </r>
  <r>
    <s v="Watermelons"/>
    <x v="10"/>
    <s v="No"/>
    <s v="cartons"/>
    <s v="RED FLESH SEEDLESS MINIATURE"/>
    <x v="491"/>
    <s v="CENTRAL ARIZONA"/>
    <n v="2720000"/>
    <s v="Truck"/>
    <n v="32000"/>
    <m/>
    <n v="2025"/>
    <s v="N/A"/>
    <s v="D (domestic)"/>
    <m/>
  </r>
  <r>
    <s v="Watermelons"/>
    <x v="10"/>
    <s v="No"/>
    <s v="24 inch bins"/>
    <s v="RED FLESH SEEDLESS TYPE"/>
    <x v="491"/>
    <s v="CENTRAL ARIZONA"/>
    <n v="3200000"/>
    <s v="Truck"/>
    <m/>
    <m/>
    <n v="2025"/>
    <s v="N/A"/>
    <s v="D (domestic)"/>
    <m/>
  </r>
  <r>
    <s v="Watermelons"/>
    <x v="10"/>
    <s v="No"/>
    <s v="cartons"/>
    <s v="RED FLESH SEEDLESS MINIATURE"/>
    <x v="491"/>
    <s v="WESTERN ARIZONA"/>
    <n v="33320"/>
    <s v="Truck"/>
    <n v="392"/>
    <m/>
    <n v="2025"/>
    <s v="N/A"/>
    <s v="D (domestic)"/>
    <m/>
  </r>
  <r>
    <s v="Watermelons"/>
    <x v="10"/>
    <s v="No"/>
    <s v="24 inch bins"/>
    <s v="RED FLESH SEEDLESS TYPE"/>
    <x v="491"/>
    <s v="WESTERN ARIZONA"/>
    <n v="40000"/>
    <s v="Truck"/>
    <n v="100"/>
    <m/>
    <n v="2025"/>
    <s v="N/A"/>
    <s v="D (domestic)"/>
    <m/>
  </r>
  <r>
    <s v="Watermelons"/>
    <x v="11"/>
    <s v="No"/>
    <s v="24 inch bins"/>
    <s v="RED FLESH SEEDLESS TYPE"/>
    <x v="491"/>
    <s v="SOUTH CAROLINA"/>
    <n v="492800"/>
    <s v="Truck"/>
    <n v="1232"/>
    <m/>
    <n v="2025"/>
    <s v="N/A"/>
    <s v="D (domestic)"/>
    <m/>
  </r>
  <r>
    <s v="Watermelons"/>
    <x v="15"/>
    <s v="No"/>
    <s v="24 inch bins"/>
    <s v="RED FLESH SEEDED TYPE"/>
    <x v="491"/>
    <s v="SOUTHEAST MISSOURI"/>
    <n v="224000"/>
    <s v="Truck"/>
    <n v="560"/>
    <m/>
    <n v="2025"/>
    <s v="N/A"/>
    <s v="D (domestic)"/>
    <m/>
  </r>
  <r>
    <s v="Watermelons"/>
    <x v="15"/>
    <s v="No"/>
    <s v="24 inch bins"/>
    <s v="RED FLESH SEEDLESS TYPE"/>
    <x v="491"/>
    <s v="SOUTHEAST MISSOURI"/>
    <n v="1456000"/>
    <s v="Truck"/>
    <n v="3640"/>
    <m/>
    <n v="2025"/>
    <s v="N/A"/>
    <s v="D (domestic)"/>
    <m/>
  </r>
  <r>
    <s v="Watermelons"/>
    <x v="12"/>
    <s v="No"/>
    <s v="cartons"/>
    <s v="RED FLESH SEEDLESS MINIATURE"/>
    <x v="491"/>
    <s v="GEORGIA"/>
    <n v="43350"/>
    <s v="Truck"/>
    <n v="510"/>
    <m/>
    <n v="2025"/>
    <s v="N/A"/>
    <s v="D (domestic)"/>
    <m/>
  </r>
  <r>
    <s v="Watermelons"/>
    <x v="12"/>
    <s v="No"/>
    <s v="24 inch bins"/>
    <s v="RED FLESH SEEDLESS TYPE"/>
    <x v="491"/>
    <s v="GEORGIA"/>
    <n v="3203200"/>
    <s v="Truck"/>
    <n v="8008"/>
    <m/>
    <n v="2025"/>
    <s v="N/A"/>
    <s v="D (domestic)"/>
    <m/>
  </r>
  <r>
    <s v="Watermelons"/>
    <x v="14"/>
    <s v="No"/>
    <s v="24 inch bins"/>
    <s v="RED FLESH SEEDED TYPE"/>
    <x v="491"/>
    <s v="NORTH CAROLINA"/>
    <n v="694400"/>
    <s v="Truck"/>
    <n v="1736"/>
    <m/>
    <n v="2025"/>
    <s v="N/A"/>
    <s v="D (domestic)"/>
    <m/>
  </r>
  <r>
    <s v="Watermelons"/>
    <x v="14"/>
    <s v="No"/>
    <s v="cartons"/>
    <s v="RED FLESH SEEDLESS MINIATURE"/>
    <x v="491"/>
    <s v="NORTH CAROLINA"/>
    <n v="28900"/>
    <s v="Truck"/>
    <n v="340"/>
    <m/>
    <n v="2025"/>
    <s v="N/A"/>
    <s v="D (domestic)"/>
    <m/>
  </r>
  <r>
    <s v="Watermelons"/>
    <x v="14"/>
    <s v="No"/>
    <s v="24 inch bins"/>
    <s v="RED FLESH SEEDLESS TYPE"/>
    <x v="491"/>
    <s v="NORTH CAROLINA"/>
    <n v="3068800"/>
    <s v="Truck"/>
    <n v="7672"/>
    <m/>
    <n v="2025"/>
    <s v="N/A"/>
    <s v="D (domestic)"/>
    <m/>
  </r>
  <r>
    <s v="Watermelons"/>
    <x v="11"/>
    <s v="No"/>
    <s v="24 inch bins"/>
    <s v="RED FLESH SEEDED TYPE"/>
    <x v="491"/>
    <s v="SOUTH CAROLINA"/>
    <n v="67200"/>
    <s v="Truck"/>
    <n v="168"/>
    <m/>
    <n v="2025"/>
    <s v="N/A"/>
    <s v="D (domestic)"/>
    <m/>
  </r>
  <r>
    <s v="Watermelons"/>
    <x v="20"/>
    <s v="No"/>
    <s v="24 inch bins"/>
    <s v="RED FLESH SEEDLESS TYPE"/>
    <x v="491"/>
    <s v="EASTERN SHORE VIRGINIA"/>
    <n v="44800"/>
    <s v="Truck"/>
    <n v="112"/>
    <m/>
    <n v="2025"/>
    <s v="N/A"/>
    <s v="D (domestic)"/>
    <m/>
  </r>
  <r>
    <s v="Watermelons"/>
    <x v="8"/>
    <s v="No"/>
    <s v="24 inch bins"/>
    <s v="RED FLESH SEEDED TYPE"/>
    <x v="491"/>
    <s v="FLORIDA"/>
    <n v="470400"/>
    <s v="Truck"/>
    <n v="1176"/>
    <m/>
    <n v="2025"/>
    <s v="N/A"/>
    <s v="D (domestic)"/>
    <m/>
  </r>
  <r>
    <s v="Watermelons"/>
    <x v="10"/>
    <s v="No"/>
    <s v="24 inch bins"/>
    <s v="RED FLESH SEEDLESS TYPE"/>
    <x v="491"/>
    <s v="CENTRAL ARIZONA"/>
    <n v="1200000"/>
    <s v="Truck"/>
    <m/>
    <m/>
    <n v="2025"/>
    <s v="N/A"/>
    <s v="D (domestic)"/>
    <s v="added for 07/14/2025 on 07/17/2025"/>
  </r>
  <r>
    <s v="Watermelons"/>
    <x v="13"/>
    <s v="No"/>
    <s v="24 inch bins"/>
    <s v="RED FLESH SEEDLESS TYPE"/>
    <x v="491"/>
    <s v="SAN JOAQUIN VALLEY CALIFORNIA"/>
    <n v="920000"/>
    <s v="Truck"/>
    <m/>
    <m/>
    <n v="2025"/>
    <s v="N/A"/>
    <s v="D (domestic)"/>
    <s v="added for 07/14/2025 on 07/23/2025"/>
  </r>
  <r>
    <s v="Watermelons"/>
    <x v="13"/>
    <s v="No"/>
    <s v="24 inch bins"/>
    <s v="RED FLESH SEEDLESS TYPE"/>
    <x v="491"/>
    <s v="SAN JOAQUIN VALLEY CALIFORNIA"/>
    <n v="1560000"/>
    <s v="Truck"/>
    <m/>
    <m/>
    <n v="2025"/>
    <s v="N/A"/>
    <s v="D (domestic)"/>
    <s v="added for 07/14/2025 on 07/25/2025"/>
  </r>
  <r>
    <s v="Watermelons"/>
    <x v="1"/>
    <s v="No"/>
    <s v="N/A"/>
    <s v="N/A"/>
    <x v="492"/>
    <s v="MEXICO CROSSINGS THROUGH OTAY MESA CALIFORNIA"/>
    <n v="16896"/>
    <s v="Truck"/>
    <m/>
    <m/>
    <n v="2024"/>
    <s v="N/A"/>
    <s v="I (import)"/>
    <m/>
  </r>
  <r>
    <s v="Watermelons"/>
    <x v="9"/>
    <s v="No"/>
    <s v="24 inch bins"/>
    <s v="RED FLESH SEEDED TYPE"/>
    <x v="492"/>
    <s v="TEXAS"/>
    <n v="320000"/>
    <s v="Truck"/>
    <m/>
    <m/>
    <n v="2025"/>
    <s v="N/A"/>
    <s v="D (domestic)"/>
    <m/>
  </r>
  <r>
    <s v="Watermelons"/>
    <x v="1"/>
    <s v="No"/>
    <s v="N/A"/>
    <s v="SEEDLESS"/>
    <x v="492"/>
    <s v="MEXICO CROSSINGS THROUGH OTAY MESA CALIFORNIA"/>
    <n v="62515"/>
    <s v="Truck"/>
    <m/>
    <m/>
    <n v="2024"/>
    <s v="N/A"/>
    <s v="I (import)"/>
    <m/>
  </r>
  <r>
    <s v="Watermelons"/>
    <x v="9"/>
    <s v="No"/>
    <s v="24 inch bins"/>
    <s v="RED FLESH SEEDLESS TYPE"/>
    <x v="492"/>
    <s v="TEXAS"/>
    <n v="1400000"/>
    <s v="Truck"/>
    <m/>
    <m/>
    <n v="2025"/>
    <s v="N/A"/>
    <s v="D (domestic)"/>
    <m/>
  </r>
  <r>
    <s v="Watermelons"/>
    <x v="1"/>
    <s v="No"/>
    <s v="N/A"/>
    <s v="N/A"/>
    <x v="492"/>
    <s v="MEXICO CROSSINGS THROUGH CALEXICO CALIFORNIA"/>
    <n v="80080"/>
    <s v="Truck"/>
    <m/>
    <m/>
    <n v="2024"/>
    <s v="N/A"/>
    <s v="I (import)"/>
    <m/>
  </r>
  <r>
    <s v="Watermelons"/>
    <x v="19"/>
    <s v="No"/>
    <s v="24 inch bins"/>
    <s v="RED FLESH SEEDLESS TYPE"/>
    <x v="492"/>
    <s v="MARYLAND"/>
    <n v="134400"/>
    <s v="Truck"/>
    <n v="336"/>
    <m/>
    <n v="2025"/>
    <s v="N/A"/>
    <s v="D (domestic)"/>
    <m/>
  </r>
  <r>
    <s v="Watermelons"/>
    <x v="1"/>
    <s v="No"/>
    <s v="N/A"/>
    <s v="N/A"/>
    <x v="492"/>
    <s v="MEXICO CROSSINGS THROUGH EAGLE PASS TEXAS"/>
    <n v="125321"/>
    <s v="Truck"/>
    <m/>
    <m/>
    <n v="2024"/>
    <s v="N/A"/>
    <s v="I (import)"/>
    <m/>
  </r>
  <r>
    <s v="Watermelons"/>
    <x v="8"/>
    <s v="No"/>
    <s v="24 inch bins"/>
    <s v="RED FLESH SEEDLESS TYPE"/>
    <x v="492"/>
    <s v="FLORIDA"/>
    <n v="537600"/>
    <s v="Truck"/>
    <n v="1344"/>
    <m/>
    <n v="2025"/>
    <s v="N/A"/>
    <s v="D (domestic)"/>
    <m/>
  </r>
  <r>
    <s v="Watermelons"/>
    <x v="1"/>
    <s v="No"/>
    <s v="N/A"/>
    <s v="RED FLESH SEEDLESS MINIATURE"/>
    <x v="492"/>
    <s v="MEXICO CROSSINGS THROUGH PRESIDIO TEXAS"/>
    <n v="507111"/>
    <s v="Truck"/>
    <m/>
    <m/>
    <n v="2024"/>
    <s v="N/A"/>
    <s v="I (import)"/>
    <m/>
  </r>
  <r>
    <s v="Watermelons"/>
    <x v="14"/>
    <s v="No"/>
    <s v="24 inch bins"/>
    <s v="RED FLESH SEEDLESS TYPE"/>
    <x v="492"/>
    <s v="NORTH CAROLINA"/>
    <n v="2912000"/>
    <s v="Truck"/>
    <n v="7280"/>
    <m/>
    <n v="2025"/>
    <s v="N/A"/>
    <s v="D (domestic)"/>
    <m/>
  </r>
  <r>
    <s v="Watermelons"/>
    <x v="1"/>
    <s v="No"/>
    <s v="N/A"/>
    <s v="SEEDLESS"/>
    <x v="492"/>
    <s v="MEXICO CROSSINGS THROUGH PRESIDIO TEXAS"/>
    <n v="940500"/>
    <s v="Truck"/>
    <m/>
    <m/>
    <n v="2024"/>
    <s v="N/A"/>
    <s v="I (import)"/>
    <m/>
  </r>
  <r>
    <s v="Watermelons"/>
    <x v="11"/>
    <s v="No"/>
    <s v="24 inch bins"/>
    <s v="RED FLESH SEEDED TYPE"/>
    <x v="492"/>
    <s v="SOUTH CAROLINA"/>
    <n v="44800"/>
    <s v="Truck"/>
    <n v="112"/>
    <m/>
    <n v="2025"/>
    <s v="N/A"/>
    <s v="D (domestic)"/>
    <m/>
  </r>
  <r>
    <s v="Watermelons"/>
    <x v="1"/>
    <s v="No"/>
    <s v="N/A"/>
    <s v="N/A"/>
    <x v="492"/>
    <s v="MEXICO CROSSINGS THROUGH PROGRESO TEXAS"/>
    <n v="79200"/>
    <s v="Truck"/>
    <m/>
    <m/>
    <n v="2024"/>
    <s v="N/A"/>
    <s v="I (import)"/>
    <m/>
  </r>
  <r>
    <s v="Watermelons"/>
    <x v="11"/>
    <s v="No"/>
    <s v="24 inch bins"/>
    <s v="RED FLESH SEEDLESS TYPE"/>
    <x v="492"/>
    <s v="SOUTH CAROLINA"/>
    <n v="1478400"/>
    <s v="Truck"/>
    <n v="3696"/>
    <m/>
    <n v="2025"/>
    <s v="N/A"/>
    <s v="D (domestic)"/>
    <m/>
  </r>
  <r>
    <s v="Watermelons"/>
    <x v="1"/>
    <s v="No"/>
    <s v="N/A"/>
    <s v="N/A"/>
    <x v="492"/>
    <s v="MEXICO CROSSINGS THROUGH SANTA TERESA NEW MEXICO"/>
    <n v="548856"/>
    <s v="Truck"/>
    <m/>
    <m/>
    <n v="2024"/>
    <s v="N/A"/>
    <s v="I (import)"/>
    <m/>
  </r>
  <r>
    <s v="Watermelons"/>
    <x v="15"/>
    <s v="No"/>
    <s v="24 inch bins"/>
    <s v="RED FLESH SEEDED TYPE"/>
    <x v="492"/>
    <s v="SOUTHEAST MISSOURI"/>
    <n v="268800"/>
    <s v="Truck"/>
    <n v="672"/>
    <m/>
    <n v="2025"/>
    <s v="N/A"/>
    <s v="D (domestic)"/>
    <m/>
  </r>
  <r>
    <s v="Watermelons"/>
    <x v="0"/>
    <s v="No"/>
    <s v="N/A"/>
    <s v="N/A"/>
    <x v="492"/>
    <s v="IMPORTS THROUGH SAN JUAN PUERTO RICO"/>
    <n v="1988"/>
    <s v="Boat"/>
    <m/>
    <m/>
    <n v="2024"/>
    <s v="N/A"/>
    <s v="I (import)"/>
    <m/>
  </r>
  <r>
    <s v="Watermelons"/>
    <x v="15"/>
    <s v="No"/>
    <s v="24 inch bins"/>
    <s v="RED FLESH SEEDLESS TYPE"/>
    <x v="492"/>
    <s v="SOUTHEAST MISSOURI"/>
    <n v="1948800"/>
    <s v="Truck"/>
    <n v="4872"/>
    <m/>
    <n v="2025"/>
    <s v="N/A"/>
    <s v="D (domestic)"/>
    <m/>
  </r>
  <r>
    <s v="Watermelons"/>
    <x v="12"/>
    <s v="No"/>
    <s v="24 inch bins"/>
    <s v="RED FLESH SEEDED TYPE"/>
    <x v="492"/>
    <s v="GEORGIA"/>
    <n v="224000"/>
    <s v="Truck"/>
    <n v="560"/>
    <m/>
    <n v="2025"/>
    <s v="N/A"/>
    <s v="D (domestic)"/>
    <m/>
  </r>
  <r>
    <s v="Watermelons"/>
    <x v="12"/>
    <s v="No"/>
    <s v="24 inch bins"/>
    <s v="RED FLESH SEEDLESS TYPE"/>
    <x v="492"/>
    <s v="GEORGIA"/>
    <n v="5062400"/>
    <s v="Truck"/>
    <n v="12656"/>
    <m/>
    <n v="2025"/>
    <s v="N/A"/>
    <s v="D (domestic)"/>
    <m/>
  </r>
  <r>
    <s v="Watermelons"/>
    <x v="16"/>
    <s v="No"/>
    <s v="24 inch bins"/>
    <s v="RED FLESH SEEDED TYPE"/>
    <x v="492"/>
    <s v="INDIANA"/>
    <n v="112000"/>
    <s v="Truck"/>
    <n v="280"/>
    <m/>
    <n v="2025"/>
    <s v="N/A"/>
    <s v="D (domestic)"/>
    <m/>
  </r>
  <r>
    <s v="Watermelons"/>
    <x v="16"/>
    <s v="No"/>
    <s v="24 inch bins"/>
    <s v="RED FLESH SEEDLESS TYPE"/>
    <x v="492"/>
    <s v="INDIANA"/>
    <n v="313600"/>
    <s v="Truck"/>
    <n v="784"/>
    <m/>
    <n v="2025"/>
    <s v="N/A"/>
    <s v="D (domestic)"/>
    <m/>
  </r>
  <r>
    <s v="Watermelons"/>
    <x v="14"/>
    <s v="No"/>
    <s v="24 inch bins"/>
    <s v="RED FLESH SEEDED TYPE"/>
    <x v="492"/>
    <s v="NORTH CAROLINA"/>
    <n v="179200"/>
    <s v="Truck"/>
    <n v="448"/>
    <m/>
    <n v="2025"/>
    <s v="N/A"/>
    <s v="D (domestic)"/>
    <m/>
  </r>
  <r>
    <s v="Watermelons"/>
    <x v="14"/>
    <s v="No"/>
    <s v="cartons"/>
    <s v="RED FLESH SEEDLESS MINIATURE"/>
    <x v="492"/>
    <s v="NORTH CAROLINA"/>
    <n v="21675"/>
    <s v="Truck"/>
    <n v="255"/>
    <m/>
    <n v="2025"/>
    <s v="N/A"/>
    <s v="D (domestic)"/>
    <m/>
  </r>
  <r>
    <s v="Watermelons"/>
    <x v="16"/>
    <s v="No"/>
    <s v="cartons"/>
    <s v="RED FLESH SEEDLESS MINIATURE"/>
    <x v="492"/>
    <s v="INDIANA"/>
    <n v="57800"/>
    <s v="Truck"/>
    <n v="680"/>
    <m/>
    <n v="2025"/>
    <s v="N/A"/>
    <s v="D (domestic)"/>
    <m/>
  </r>
  <r>
    <s v="Watermelons"/>
    <x v="13"/>
    <s v="Yes"/>
    <s v="24 inch bins"/>
    <s v="RED FLESH SEEDLESS TYPE"/>
    <x v="492"/>
    <s v="SAN JOAQUIN VALLEY CALIFORNIA"/>
    <n v="400000"/>
    <s v="Truck"/>
    <m/>
    <m/>
    <n v="2025"/>
    <s v="N/A"/>
    <s v="D (domestic)"/>
    <m/>
  </r>
  <r>
    <s v="Watermelons"/>
    <x v="13"/>
    <s v="No"/>
    <s v="24 inch bins"/>
    <s v="RED FLESH SEEDLESS TYPE"/>
    <x v="492"/>
    <s v="IMPERIAL VALLEY CALIFORNIA"/>
    <n v="320000"/>
    <s v="Truck"/>
    <m/>
    <m/>
    <n v="2025"/>
    <s v="N/A"/>
    <s v="D (domestic)"/>
    <m/>
  </r>
  <r>
    <s v="Watermelons"/>
    <x v="13"/>
    <s v="No"/>
    <s v="24 inch bins"/>
    <s v="RED FLESH SEEDLESS TYPE"/>
    <x v="492"/>
    <s v="SAN JOAQUIN VALLEY CALIFORNIA"/>
    <n v="1600000"/>
    <s v="Truck"/>
    <m/>
    <m/>
    <n v="2025"/>
    <s v="N/A"/>
    <s v="D (domestic)"/>
    <m/>
  </r>
  <r>
    <s v="Watermelons"/>
    <x v="13"/>
    <s v="No"/>
    <s v="24 inch bins"/>
    <s v="RED FLESH SEEDLESS TYPE"/>
    <x v="492"/>
    <s v="PALO VERDE VALLEY CALIFORNIA"/>
    <n v="320000"/>
    <s v="Truck"/>
    <m/>
    <m/>
    <n v="2025"/>
    <s v="N/A"/>
    <s v="D (domestic)"/>
    <m/>
  </r>
  <r>
    <s v="Watermelons"/>
    <x v="13"/>
    <s v="No"/>
    <s v="cartons"/>
    <s v="RED FLESH SEEDLESS MINIATURE"/>
    <x v="492"/>
    <s v="IMPERIAL VALLEY CALIFORNIA"/>
    <n v="1190000"/>
    <s v="Truck"/>
    <n v="14000"/>
    <m/>
    <n v="2025"/>
    <s v="N/A"/>
    <s v="D (domestic)"/>
    <m/>
  </r>
  <r>
    <s v="Watermelons"/>
    <x v="13"/>
    <s v="No"/>
    <s v="cartons"/>
    <s v="RED FLESH SEEDLESS MINIATURE"/>
    <x v="492"/>
    <s v="PALO VERDE VALLEY CALIFORNIA"/>
    <n v="1275000"/>
    <s v="Truck"/>
    <n v="15000"/>
    <m/>
    <n v="2025"/>
    <s v="N/A"/>
    <s v="D (domestic)"/>
    <m/>
  </r>
  <r>
    <s v="Watermelons"/>
    <x v="13"/>
    <s v="No"/>
    <s v="cartons"/>
    <s v="RED FLESH SEEDLESS MINIATURE"/>
    <x v="492"/>
    <s v="SAN JOAQUIN VALLEY CALIFORNIA"/>
    <n v="2975000"/>
    <s v="Truck"/>
    <n v="35000"/>
    <m/>
    <n v="2025"/>
    <s v="N/A"/>
    <s v="D (domestic)"/>
    <m/>
  </r>
  <r>
    <s v="Watermelons"/>
    <x v="10"/>
    <s v="No"/>
    <s v="24 inch bins"/>
    <s v="RED FLESH SEEDLESS TYPE"/>
    <x v="492"/>
    <s v="CENTRAL ARIZONA"/>
    <n v="2400000"/>
    <s v="Truck"/>
    <m/>
    <m/>
    <n v="2025"/>
    <s v="N/A"/>
    <s v="D (domestic)"/>
    <m/>
  </r>
  <r>
    <s v="Watermelons"/>
    <x v="10"/>
    <s v="No"/>
    <s v="cartons"/>
    <s v="RED FLESH SEEDLESS MINIATURE"/>
    <x v="492"/>
    <s v="CENTRAL ARIZONA"/>
    <n v="1360000"/>
    <s v="Truck"/>
    <n v="16000"/>
    <m/>
    <n v="2025"/>
    <s v="N/A"/>
    <s v="D (domestic)"/>
    <m/>
  </r>
  <r>
    <s v="Watermelons"/>
    <x v="10"/>
    <s v="No"/>
    <s v="cartons"/>
    <s v="RED FLESH SEEDLESS MINIATURE"/>
    <x v="492"/>
    <s v="WESTERN ARIZONA"/>
    <n v="6545"/>
    <s v="Truck"/>
    <n v="77"/>
    <m/>
    <n v="2025"/>
    <s v="N/A"/>
    <s v="D (domestic)"/>
    <s v="added for 07/15/2025 on 07/17/2025"/>
  </r>
  <r>
    <s v="Watermelons"/>
    <x v="10"/>
    <s v="No"/>
    <s v="24 inch bins"/>
    <s v="RED FLESH SEEDLESS TYPE"/>
    <x v="492"/>
    <s v="CENTRAL ARIZONA"/>
    <n v="1160000"/>
    <s v="Truck"/>
    <m/>
    <m/>
    <n v="2025"/>
    <s v="N/A"/>
    <s v="D (domestic)"/>
    <s v="added for 07/15/2025 on 07/17/2025"/>
  </r>
  <r>
    <s v="Watermelons"/>
    <x v="13"/>
    <s v="No"/>
    <s v="24 inch bins"/>
    <s v="RED FLESH SEEDLESS TYPE"/>
    <x v="492"/>
    <s v="SAN JOAQUIN VALLEY CALIFORNIA"/>
    <n v="920000"/>
    <s v="Truck"/>
    <m/>
    <m/>
    <n v="2025"/>
    <s v="N/A"/>
    <s v="D (domestic)"/>
    <s v="added for 07/15/2025 on 07/23/2025"/>
  </r>
  <r>
    <s v="Watermelons"/>
    <x v="13"/>
    <s v="No"/>
    <s v="24 inch bins"/>
    <s v="RED FLESH SEEDLESS TYPE"/>
    <x v="492"/>
    <s v="SAN JOAQUIN VALLEY CALIFORNIA"/>
    <n v="1520000"/>
    <s v="Truck"/>
    <m/>
    <m/>
    <n v="2025"/>
    <s v="N/A"/>
    <s v="D (domestic)"/>
    <s v="added for 07/15/2025 on 07/25/2025"/>
  </r>
  <r>
    <s v="Watermelons"/>
    <x v="0"/>
    <s v="No"/>
    <s v="N/A"/>
    <s v="N/A"/>
    <x v="493"/>
    <s v="IMPORTS THROUGH SAN JUAN PUERTO RICO"/>
    <n v="1360"/>
    <s v="Boat"/>
    <m/>
    <m/>
    <n v="2024"/>
    <s v="N/A"/>
    <s v="I (import)"/>
    <m/>
  </r>
  <r>
    <s v="Watermelons"/>
    <x v="1"/>
    <s v="No"/>
    <s v="N/A"/>
    <s v="SEEDLESS"/>
    <x v="493"/>
    <s v="MEXICO CROSSINGS THROUGH NOGALES ARIZONA"/>
    <n v="217140"/>
    <s v="Truck"/>
    <m/>
    <m/>
    <n v="2024"/>
    <s v="N/A"/>
    <s v="I (import)"/>
    <m/>
  </r>
  <r>
    <s v="Watermelons"/>
    <x v="1"/>
    <s v="No"/>
    <s v="N/A"/>
    <s v="N/A"/>
    <x v="493"/>
    <s v="MEXICO CROSSINGS THROUGH OTAY MESA CALIFORNIA"/>
    <n v="3942"/>
    <s v="Truck"/>
    <m/>
    <m/>
    <n v="2024"/>
    <s v="N/A"/>
    <s v="I (import)"/>
    <m/>
  </r>
  <r>
    <s v="Watermelons"/>
    <x v="1"/>
    <s v="No"/>
    <s v="N/A"/>
    <s v="SEEDLESS"/>
    <x v="493"/>
    <s v="MEXICO CROSSINGS THROUGH OTAY MESA CALIFORNIA"/>
    <n v="38016"/>
    <s v="Truck"/>
    <m/>
    <m/>
    <n v="2024"/>
    <s v="N/A"/>
    <s v="I (import)"/>
    <m/>
  </r>
  <r>
    <s v="Watermelons"/>
    <x v="1"/>
    <s v="No"/>
    <s v="N/A"/>
    <s v="N/A"/>
    <x v="493"/>
    <s v="MEXICO CROSSINGS THROUGH EAGLE PASS TEXAS"/>
    <n v="2554231"/>
    <s v="Truck"/>
    <m/>
    <m/>
    <n v="2024"/>
    <s v="N/A"/>
    <s v="I (import)"/>
    <m/>
  </r>
  <r>
    <s v="Watermelons"/>
    <x v="1"/>
    <s v="No"/>
    <s v="N/A"/>
    <s v="N/A"/>
    <x v="493"/>
    <s v="MEXICO CROSSINGS THROUGH LAREDO TEXAS"/>
    <n v="6591"/>
    <s v="Truck"/>
    <m/>
    <m/>
    <n v="2024"/>
    <s v="N/A"/>
    <s v="I (import)"/>
    <m/>
  </r>
  <r>
    <s v="Watermelons"/>
    <x v="1"/>
    <s v="No"/>
    <s v="N/A"/>
    <s v="RED FLESH SEEDLESS MINIATURE"/>
    <x v="493"/>
    <s v="MEXICO CROSSINGS THROUGH PRESIDIO TEXAS"/>
    <n v="184404"/>
    <s v="Truck"/>
    <m/>
    <m/>
    <n v="2024"/>
    <s v="N/A"/>
    <s v="I (import)"/>
    <m/>
  </r>
  <r>
    <s v="Watermelons"/>
    <x v="1"/>
    <s v="No"/>
    <s v="N/A"/>
    <s v="SEEDLESS"/>
    <x v="493"/>
    <s v="MEXICO CROSSINGS THROUGH PRESIDIO TEXAS"/>
    <n v="298496"/>
    <s v="Truck"/>
    <m/>
    <m/>
    <n v="2024"/>
    <s v="N/A"/>
    <s v="I (import)"/>
    <m/>
  </r>
  <r>
    <s v="Watermelons"/>
    <x v="1"/>
    <s v="No"/>
    <s v="N/A"/>
    <s v="N/A"/>
    <x v="493"/>
    <s v="MEXICO CROSSINGS THROUGH PROGRESO TEXAS"/>
    <n v="235272"/>
    <s v="Truck"/>
    <m/>
    <m/>
    <n v="2024"/>
    <s v="N/A"/>
    <s v="I (import)"/>
    <m/>
  </r>
  <r>
    <s v="Watermelons"/>
    <x v="1"/>
    <s v="No"/>
    <s v="N/A"/>
    <s v="SEEDLESS"/>
    <x v="493"/>
    <s v="MEXICO CROSSINGS THROUGH PROGRESO TEXAS"/>
    <n v="243870"/>
    <s v="Truck"/>
    <m/>
    <m/>
    <n v="2024"/>
    <s v="N/A"/>
    <s v="I (import)"/>
    <m/>
  </r>
  <r>
    <s v="Watermelons"/>
    <x v="1"/>
    <s v="No"/>
    <s v="N/A"/>
    <s v="N/A"/>
    <x v="493"/>
    <s v="MEXICO CROSSINGS THROUGH SANTA TERESA NEW MEXICO"/>
    <n v="449064"/>
    <s v="Truck"/>
    <m/>
    <m/>
    <n v="2024"/>
    <s v="N/A"/>
    <s v="I (import)"/>
    <m/>
  </r>
  <r>
    <s v="Watermelons"/>
    <x v="9"/>
    <s v="No"/>
    <s v="24 inch bins"/>
    <s v="RED FLESH SEEDED TYPE"/>
    <x v="493"/>
    <s v="TEXAS"/>
    <n v="280000"/>
    <s v="Truck"/>
    <m/>
    <m/>
    <n v="2025"/>
    <s v="N/A"/>
    <s v="D (domestic)"/>
    <m/>
  </r>
  <r>
    <s v="Watermelons"/>
    <x v="9"/>
    <s v="No"/>
    <s v="24 inch bins"/>
    <s v="RED FLESH SEEDLESS TYPE"/>
    <x v="493"/>
    <s v="TEXAS"/>
    <n v="1360000"/>
    <s v="Truck"/>
    <m/>
    <m/>
    <n v="2025"/>
    <s v="N/A"/>
    <s v="D (domestic)"/>
    <m/>
  </r>
  <r>
    <s v="Watermelons"/>
    <x v="15"/>
    <s v="No"/>
    <s v="24 inch bins"/>
    <s v="RED FLESH SEEDLESS TYPE"/>
    <x v="493"/>
    <s v="SOUTHEAST MISSOURI"/>
    <n v="2620800"/>
    <s v="Truck"/>
    <n v="6552"/>
    <m/>
    <n v="2025"/>
    <s v="N/A"/>
    <s v="D (domestic)"/>
    <m/>
  </r>
  <r>
    <s v="Watermelons"/>
    <x v="14"/>
    <s v="No"/>
    <s v="24 inch bins"/>
    <s v="RED FLESH SEEDED TYPE"/>
    <x v="493"/>
    <s v="NORTH CAROLINA"/>
    <n v="380800"/>
    <s v="Truck"/>
    <n v="952"/>
    <m/>
    <n v="2025"/>
    <s v="N/A"/>
    <s v="D (domestic)"/>
    <m/>
  </r>
  <r>
    <s v="Watermelons"/>
    <x v="14"/>
    <s v="No"/>
    <s v="cartons"/>
    <s v="RED FLESH SEEDLESS MINIATURE"/>
    <x v="493"/>
    <s v="NORTH CAROLINA"/>
    <n v="14450"/>
    <s v="Truck"/>
    <n v="170"/>
    <m/>
    <n v="2025"/>
    <s v="N/A"/>
    <s v="D (domestic)"/>
    <m/>
  </r>
  <r>
    <s v="Watermelons"/>
    <x v="14"/>
    <s v="No"/>
    <s v="24 inch bins"/>
    <s v="RED FLESH SEEDLESS TYPE"/>
    <x v="493"/>
    <s v="NORTH CAROLINA"/>
    <n v="3606400"/>
    <s v="Truck"/>
    <n v="9016"/>
    <m/>
    <n v="2025"/>
    <s v="N/A"/>
    <s v="D (domestic)"/>
    <m/>
  </r>
  <r>
    <s v="Watermelons"/>
    <x v="11"/>
    <s v="No"/>
    <s v="24 inch bins"/>
    <s v="RED FLESH SEEDED TYPE"/>
    <x v="493"/>
    <s v="SOUTH CAROLINA"/>
    <n v="112000"/>
    <s v="Truck"/>
    <n v="280"/>
    <m/>
    <n v="2025"/>
    <s v="N/A"/>
    <s v="D (domestic)"/>
    <m/>
  </r>
  <r>
    <s v="Watermelons"/>
    <x v="11"/>
    <s v="No"/>
    <s v="24 inch bins"/>
    <s v="RED FLESH SEEDLESS TYPE"/>
    <x v="493"/>
    <s v="SOUTH CAROLINA"/>
    <n v="1142400"/>
    <s v="Truck"/>
    <n v="2856"/>
    <m/>
    <n v="2025"/>
    <s v="N/A"/>
    <s v="D (domestic)"/>
    <m/>
  </r>
  <r>
    <s v="Watermelons"/>
    <x v="15"/>
    <s v="No"/>
    <s v="24 inch bins"/>
    <s v="RED FLESH SEEDED TYPE"/>
    <x v="493"/>
    <s v="SOUTHEAST MISSOURI"/>
    <n v="268800"/>
    <s v="Truck"/>
    <n v="672"/>
    <m/>
    <n v="2025"/>
    <s v="N/A"/>
    <s v="D (domestic)"/>
    <m/>
  </r>
  <r>
    <s v="Watermelons"/>
    <x v="8"/>
    <s v="No"/>
    <s v="24 inch bins"/>
    <s v="RED FLESH SEEDLESS TYPE"/>
    <x v="493"/>
    <s v="FLORIDA"/>
    <n v="492800"/>
    <s v="Truck"/>
    <n v="1232"/>
    <m/>
    <n v="2025"/>
    <s v="N/A"/>
    <s v="D (domestic)"/>
    <m/>
  </r>
  <r>
    <s v="Watermelons"/>
    <x v="12"/>
    <s v="No"/>
    <s v="24 inch bins"/>
    <s v="RED FLESH SEEDED TYPE"/>
    <x v="493"/>
    <s v="GEORGIA"/>
    <n v="44800"/>
    <s v="Truck"/>
    <n v="112"/>
    <m/>
    <n v="2025"/>
    <s v="N/A"/>
    <s v="D (domestic)"/>
    <m/>
  </r>
  <r>
    <s v="Watermelons"/>
    <x v="12"/>
    <s v="No"/>
    <s v="24 inch bins"/>
    <s v="RED FLESH SEEDLESS TYPE"/>
    <x v="493"/>
    <s v="GEORGIA"/>
    <n v="4009600"/>
    <s v="Truck"/>
    <n v="10024"/>
    <m/>
    <n v="2025"/>
    <s v="N/A"/>
    <s v="D (domestic)"/>
    <m/>
  </r>
  <r>
    <s v="Watermelons"/>
    <x v="16"/>
    <s v="No"/>
    <s v="24 inch bins"/>
    <s v="RED FLESH SEEDED TYPE"/>
    <x v="493"/>
    <s v="INDIANA"/>
    <n v="89600"/>
    <s v="Truck"/>
    <n v="224"/>
    <m/>
    <n v="2025"/>
    <s v="N/A"/>
    <s v="D (domestic)"/>
    <m/>
  </r>
  <r>
    <s v="Watermelons"/>
    <x v="16"/>
    <s v="No"/>
    <s v="24 inch bins"/>
    <s v="RED FLESH SEEDLESS TYPE"/>
    <x v="493"/>
    <s v="INDIANA"/>
    <n v="468400"/>
    <s v="Truck"/>
    <n v="1171"/>
    <m/>
    <n v="2025"/>
    <s v="N/A"/>
    <s v="D (domestic)"/>
    <m/>
  </r>
  <r>
    <s v="Watermelons"/>
    <x v="17"/>
    <s v="No"/>
    <s v="24 inch bins"/>
    <s v="RED FLESH SEEDLESS TYPE"/>
    <x v="493"/>
    <s v="MICHIGAN"/>
    <n v="134400"/>
    <s v="Truck"/>
    <n v="336"/>
    <m/>
    <n v="2025"/>
    <s v="N/A"/>
    <s v="D (domestic)"/>
    <m/>
  </r>
  <r>
    <s v="Watermelons"/>
    <x v="18"/>
    <s v="No"/>
    <s v="24 inch bins"/>
    <s v="RED FLESH SEEDLESS TYPE"/>
    <x v="493"/>
    <s v="DELAWARE"/>
    <n v="22400"/>
    <s v="Truck"/>
    <n v="56"/>
    <m/>
    <n v="2025"/>
    <s v="N/A"/>
    <s v="D (domestic)"/>
    <m/>
  </r>
  <r>
    <s v="Watermelons"/>
    <x v="13"/>
    <s v="No"/>
    <s v="24 inch bins"/>
    <s v="RED FLESH SEEDLESS TYPE"/>
    <x v="493"/>
    <s v="PALO VERDE VALLEY CALIFORNIA"/>
    <n v="280000"/>
    <s v="Truck"/>
    <m/>
    <m/>
    <n v="2025"/>
    <s v="N/A"/>
    <s v="D (domestic)"/>
    <m/>
  </r>
  <r>
    <s v="Watermelons"/>
    <x v="13"/>
    <s v="No"/>
    <s v="cartons"/>
    <s v="RED FLESH SEEDLESS MINIATURE"/>
    <x v="493"/>
    <s v="IMPERIAL VALLEY CALIFORNIA"/>
    <n v="1487500"/>
    <s v="Truck"/>
    <n v="17500"/>
    <m/>
    <n v="2025"/>
    <s v="N/A"/>
    <s v="D (domestic)"/>
    <m/>
  </r>
  <r>
    <s v="Watermelons"/>
    <x v="13"/>
    <s v="No"/>
    <s v="24 inch bins"/>
    <s v="RED FLESH SEEDLESS TYPE"/>
    <x v="493"/>
    <s v="IMPERIAL VALLEY CALIFORNIA"/>
    <n v="280000"/>
    <s v="Truck"/>
    <m/>
    <m/>
    <n v="2025"/>
    <s v="N/A"/>
    <s v="D (domestic)"/>
    <m/>
  </r>
  <r>
    <s v="Watermelons"/>
    <x v="13"/>
    <s v="No"/>
    <s v="24 inch bins"/>
    <s v="RED FLESH SEEDLESS TYPE"/>
    <x v="493"/>
    <s v="SAN JOAQUIN VALLEY CALIFORNIA"/>
    <n v="5000000"/>
    <s v="Truck"/>
    <m/>
    <m/>
    <n v="2025"/>
    <s v="N/A"/>
    <s v="D (domestic)"/>
    <m/>
  </r>
  <r>
    <s v="Watermelons"/>
    <x v="13"/>
    <s v="No"/>
    <s v="cartons"/>
    <s v="RED FLESH SEEDLESS MINIATURE"/>
    <x v="493"/>
    <s v="PALO VERDE VALLEY CALIFORNIA"/>
    <n v="1190000"/>
    <s v="Truck"/>
    <n v="14000"/>
    <m/>
    <n v="2025"/>
    <s v="N/A"/>
    <s v="D (domestic)"/>
    <m/>
  </r>
  <r>
    <s v="Watermelons"/>
    <x v="13"/>
    <s v="No"/>
    <s v="cartons"/>
    <s v="RED FLESH SEEDLESS MINIATURE"/>
    <x v="493"/>
    <s v="SAN JOAQUIN VALLEY CALIFORNIA"/>
    <n v="2975000"/>
    <s v="Truck"/>
    <n v="35000"/>
    <m/>
    <n v="2025"/>
    <s v="N/A"/>
    <s v="D (domestic)"/>
    <m/>
  </r>
  <r>
    <s v="Watermelons"/>
    <x v="13"/>
    <s v="Yes"/>
    <s v="24 inch bins"/>
    <s v="RED FLESH SEEDLESS TYPE"/>
    <x v="493"/>
    <s v="SAN JOAQUIN VALLEY CALIFORNIA"/>
    <n v="400000"/>
    <s v="Truck"/>
    <m/>
    <m/>
    <n v="2025"/>
    <s v="N/A"/>
    <s v="D (domestic)"/>
    <m/>
  </r>
  <r>
    <s v="Watermelons"/>
    <x v="10"/>
    <s v="No"/>
    <s v="cartons"/>
    <s v="RED FLESH SEEDLESS MINIATURE"/>
    <x v="493"/>
    <s v="CENTRAL ARIZONA"/>
    <n v="2975000"/>
    <s v="Truck"/>
    <n v="35000"/>
    <m/>
    <n v="2025"/>
    <s v="N/A"/>
    <s v="D (domestic)"/>
    <m/>
  </r>
  <r>
    <s v="Watermelons"/>
    <x v="10"/>
    <s v="No"/>
    <s v="24 inch bins"/>
    <s v="RED FLESH SEEDLESS TYPE"/>
    <x v="493"/>
    <s v="CENTRAL ARIZONA"/>
    <n v="6200000"/>
    <s v="Truck"/>
    <m/>
    <m/>
    <n v="2025"/>
    <s v="N/A"/>
    <s v="D (domestic)"/>
    <m/>
  </r>
  <r>
    <s v="Watermelons"/>
    <x v="10"/>
    <s v="No"/>
    <s v="cartons"/>
    <s v="RED FLESH SEEDLESS MINIATURE"/>
    <x v="493"/>
    <s v="WESTERN ARIZONA"/>
    <n v="3230"/>
    <s v="Truck"/>
    <n v="38"/>
    <m/>
    <n v="2025"/>
    <s v="N/A"/>
    <s v="D (domestic)"/>
    <m/>
  </r>
  <r>
    <s v="Watermelons"/>
    <x v="13"/>
    <s v="No"/>
    <s v="24 inch bins"/>
    <s v="RED FLESH SEEDLESS TYPE"/>
    <x v="493"/>
    <s v="SAN JOAQUIN VALLEY CALIFORNIA"/>
    <n v="960000"/>
    <s v="Truck"/>
    <m/>
    <m/>
    <n v="2025"/>
    <s v="N/A"/>
    <s v="D (domestic)"/>
    <s v="added for 07/16/2025 on 07/23/2025"/>
  </r>
  <r>
    <s v="Watermelons"/>
    <x v="14"/>
    <s v="No"/>
    <s v="24 inch bins"/>
    <s v="RED FLESH SEEDLESS TYPE"/>
    <x v="493"/>
    <s v="NORTH CAROLINA"/>
    <n v="22400"/>
    <s v="Truck"/>
    <n v="56"/>
    <m/>
    <n v="2025"/>
    <s v="N/A"/>
    <s v="D (domestic)"/>
    <s v="added for 07/16/2025 on 07/24/2025"/>
  </r>
  <r>
    <s v="Watermelons"/>
    <x v="13"/>
    <s v="No"/>
    <s v="24 inch bins"/>
    <s v="RED FLESH SEEDLESS TYPE"/>
    <x v="493"/>
    <s v="SAN JOAQUIN VALLEY CALIFORNIA"/>
    <n v="1560000"/>
    <s v="Truck"/>
    <m/>
    <m/>
    <n v="2025"/>
    <s v="N/A"/>
    <s v="D (domestic)"/>
    <s v="added for 07/16/2025 on 07/25/2025"/>
  </r>
  <r>
    <s v="Watermelons"/>
    <x v="1"/>
    <s v="No"/>
    <s v="N/A"/>
    <s v="SEEDLESS"/>
    <x v="494"/>
    <s v="MEXICO CROSSINGS THROUGH NOGALES ARIZONA"/>
    <n v="210210"/>
    <s v="Truck"/>
    <m/>
    <m/>
    <n v="2024"/>
    <s v="N/A"/>
    <s v="I (import)"/>
    <m/>
  </r>
  <r>
    <s v="Watermelons"/>
    <x v="1"/>
    <s v="No"/>
    <s v="N/A"/>
    <s v="N/A"/>
    <x v="494"/>
    <s v="MEXICO CROSSINGS THROUGH OTAY MESA CALIFORNIA"/>
    <n v="23265"/>
    <s v="Truck"/>
    <m/>
    <m/>
    <n v="2024"/>
    <s v="N/A"/>
    <s v="I (import)"/>
    <m/>
  </r>
  <r>
    <s v="Watermelons"/>
    <x v="1"/>
    <s v="No"/>
    <s v="N/A"/>
    <s v="RED FLESH SEEDLESS MINIATURE"/>
    <x v="494"/>
    <s v="MEXICO CROSSINGS THROUGH PRESIDIO TEXAS"/>
    <n v="507111"/>
    <s v="Truck"/>
    <m/>
    <m/>
    <n v="2024"/>
    <s v="N/A"/>
    <s v="I (import)"/>
    <m/>
  </r>
  <r>
    <s v="Watermelons"/>
    <x v="1"/>
    <s v="No"/>
    <s v="N/A"/>
    <s v="N/A"/>
    <x v="494"/>
    <s v="MEXICO CROSSINGS THROUGH PROGRESO TEXAS"/>
    <n v="70730"/>
    <s v="Truck"/>
    <m/>
    <m/>
    <n v="2024"/>
    <s v="N/A"/>
    <s v="I (import)"/>
    <m/>
  </r>
  <r>
    <s v="Watermelons"/>
    <x v="1"/>
    <s v="No"/>
    <s v="N/A"/>
    <s v="N/A"/>
    <x v="494"/>
    <s v="MEXICO CROSSINGS THROUGH SANTA TERESA NEW MEXICO"/>
    <n v="249480"/>
    <s v="Truck"/>
    <m/>
    <m/>
    <n v="2024"/>
    <s v="N/A"/>
    <s v="I (import)"/>
    <m/>
  </r>
  <r>
    <s v="Watermelons"/>
    <x v="9"/>
    <s v="No"/>
    <s v="24 inch bins"/>
    <s v="RED FLESH SEEDED TYPE"/>
    <x v="494"/>
    <s v="TEXAS"/>
    <n v="360000"/>
    <s v="Truck"/>
    <m/>
    <m/>
    <n v="2025"/>
    <s v="N/A"/>
    <s v="D (domestic)"/>
    <m/>
  </r>
  <r>
    <s v="Watermelons"/>
    <x v="9"/>
    <s v="No"/>
    <s v="24 inch bins"/>
    <s v="RED FLESH SEEDLESS TYPE"/>
    <x v="494"/>
    <s v="TEXAS"/>
    <n v="1760000"/>
    <s v="Truck"/>
    <m/>
    <m/>
    <n v="2025"/>
    <s v="N/A"/>
    <s v="D (domestic)"/>
    <m/>
  </r>
  <r>
    <s v="Watermelons"/>
    <x v="18"/>
    <s v="No"/>
    <s v="24 inch bins"/>
    <s v="RED FLESH SEEDLESS TYPE"/>
    <x v="494"/>
    <s v="DELAWARE"/>
    <n v="67200"/>
    <s v="Truck"/>
    <n v="168"/>
    <m/>
    <n v="2025"/>
    <s v="N/A"/>
    <s v="D (domestic)"/>
    <m/>
  </r>
  <r>
    <s v="Watermelons"/>
    <x v="12"/>
    <s v="No"/>
    <s v="24 inch bins"/>
    <s v="RED FLESH SEEDED TYPE"/>
    <x v="494"/>
    <s v="GEORGIA"/>
    <n v="112000"/>
    <s v="Truck"/>
    <n v="280"/>
    <m/>
    <n v="2025"/>
    <s v="N/A"/>
    <s v="D (domestic)"/>
    <m/>
  </r>
  <r>
    <s v="Watermelons"/>
    <x v="12"/>
    <s v="No"/>
    <s v="24 inch bins"/>
    <s v="RED FLESH SEEDLESS TYPE"/>
    <x v="494"/>
    <s v="GEORGIA"/>
    <n v="3001600"/>
    <s v="Truck"/>
    <n v="7504"/>
    <m/>
    <n v="2025"/>
    <s v="N/A"/>
    <s v="D (domestic)"/>
    <m/>
  </r>
  <r>
    <s v="Watermelons"/>
    <x v="16"/>
    <s v="No"/>
    <s v="24 inch bins"/>
    <s v="RED FLESH SEEDLESS TYPE"/>
    <x v="494"/>
    <s v="INDIANA"/>
    <n v="873600"/>
    <s v="Truck"/>
    <n v="2184"/>
    <m/>
    <n v="2025"/>
    <s v="N/A"/>
    <s v="D (domestic)"/>
    <m/>
  </r>
  <r>
    <s v="Watermelons"/>
    <x v="14"/>
    <s v="No"/>
    <s v="24 inch bins"/>
    <s v="RED FLESH SEEDED TYPE"/>
    <x v="494"/>
    <s v="NORTH CAROLINA"/>
    <n v="403200"/>
    <s v="Truck"/>
    <n v="1008"/>
    <m/>
    <n v="2025"/>
    <s v="N/A"/>
    <s v="D (domestic)"/>
    <m/>
  </r>
  <r>
    <s v="Watermelons"/>
    <x v="14"/>
    <s v="No"/>
    <s v="24 inch bins"/>
    <s v="RED FLESH SEEDLESS TYPE"/>
    <x v="494"/>
    <s v="NORTH CAROLINA"/>
    <n v="4412800"/>
    <s v="Truck"/>
    <n v="11032"/>
    <m/>
    <n v="2025"/>
    <s v="N/A"/>
    <s v="D (domestic)"/>
    <m/>
  </r>
  <r>
    <s v="Watermelons"/>
    <x v="11"/>
    <s v="No"/>
    <s v="24 inch bins"/>
    <s v="RED FLESH SEEDED TYPE"/>
    <x v="494"/>
    <s v="SOUTH CAROLINA"/>
    <n v="112000"/>
    <s v="Truck"/>
    <n v="280"/>
    <m/>
    <n v="2025"/>
    <s v="N/A"/>
    <s v="D (domestic)"/>
    <m/>
  </r>
  <r>
    <s v="Watermelons"/>
    <x v="11"/>
    <s v="No"/>
    <s v="24 inch bins"/>
    <s v="RED FLESH SEEDLESS TYPE"/>
    <x v="494"/>
    <s v="SOUTH CAROLINA"/>
    <n v="896000"/>
    <s v="Truck"/>
    <n v="2240"/>
    <m/>
    <n v="2025"/>
    <s v="N/A"/>
    <s v="D (domestic)"/>
    <m/>
  </r>
  <r>
    <s v="Watermelons"/>
    <x v="19"/>
    <s v="No"/>
    <s v="24 inch bins"/>
    <s v="RED FLESH SEEDLESS TYPE"/>
    <x v="494"/>
    <s v="MARYLAND"/>
    <n v="134400"/>
    <s v="Truck"/>
    <n v="336"/>
    <m/>
    <n v="2025"/>
    <s v="N/A"/>
    <s v="D (domestic)"/>
    <m/>
  </r>
  <r>
    <s v="Watermelons"/>
    <x v="8"/>
    <s v="No"/>
    <s v="24 inch bins"/>
    <s v="RED FLESH SEEDLESS TYPE"/>
    <x v="494"/>
    <s v="FLORIDA"/>
    <n v="537600"/>
    <s v="Truck"/>
    <n v="1344"/>
    <m/>
    <n v="2025"/>
    <s v="N/A"/>
    <s v="D (domestic)"/>
    <m/>
  </r>
  <r>
    <s v="Watermelons"/>
    <x v="17"/>
    <s v="No"/>
    <s v="24 inch bins"/>
    <s v="RED FLESH SEEDLESS TYPE"/>
    <x v="494"/>
    <s v="MICHIGAN"/>
    <n v="224000"/>
    <s v="Truck"/>
    <n v="560"/>
    <m/>
    <n v="2025"/>
    <s v="N/A"/>
    <s v="D (domestic)"/>
    <m/>
  </r>
  <r>
    <s v="Watermelons"/>
    <x v="16"/>
    <s v="No"/>
    <s v="24 inch bins"/>
    <s v="RED FLESH SEEDED TYPE"/>
    <x v="494"/>
    <s v="INDIANA"/>
    <n v="67200"/>
    <s v="Truck"/>
    <n v="168"/>
    <m/>
    <n v="2025"/>
    <s v="N/A"/>
    <s v="D (domestic)"/>
    <m/>
  </r>
  <r>
    <s v="Watermelons"/>
    <x v="16"/>
    <s v="No"/>
    <s v="cartons"/>
    <s v="RED FLESH SEEDLESS MINIATURE"/>
    <x v="494"/>
    <s v="INDIANA"/>
    <n v="57800"/>
    <s v="Truck"/>
    <n v="680"/>
    <m/>
    <n v="2025"/>
    <s v="N/A"/>
    <s v="D (domestic)"/>
    <m/>
  </r>
  <r>
    <s v="Watermelons"/>
    <x v="10"/>
    <s v="No"/>
    <s v="N/A"/>
    <s v="N/A"/>
    <x v="494"/>
    <s v="WESTERN ARIZONA"/>
    <m/>
    <s v="Truck"/>
    <n v="110"/>
    <m/>
    <n v="2025"/>
    <s v="N/A"/>
    <s v="D (domestic)"/>
    <s v="added for 07/17/2025 on 07/21/2025"/>
  </r>
  <r>
    <s v="Watermelons"/>
    <x v="10"/>
    <s v="No"/>
    <s v="24 inch bins"/>
    <s v="RED FLESH SEEDLESS TYPE"/>
    <x v="494"/>
    <s v="CENTRAL ARIZONA"/>
    <n v="1400000"/>
    <s v="Truck"/>
    <m/>
    <m/>
    <n v="2025"/>
    <s v="N/A"/>
    <s v="D (domestic)"/>
    <s v="added for 07/17/2025 on 07/21/2025"/>
  </r>
  <r>
    <s v="Watermelons"/>
    <x v="10"/>
    <s v="No"/>
    <s v="cartons"/>
    <s v="RED FLESH SEEDLESS MINIATURE"/>
    <x v="494"/>
    <s v="CENTRAL ARIZONA"/>
    <n v="595000"/>
    <s v="Truck"/>
    <n v="7000"/>
    <m/>
    <n v="2025"/>
    <s v="N/A"/>
    <s v="D (domestic)"/>
    <s v="added for 07/17/2025 on 07/21/2025"/>
  </r>
  <r>
    <s v="Watermelons"/>
    <x v="13"/>
    <s v="No"/>
    <s v="24 inch bins"/>
    <s v="RED FLESH SEEDED TYPE"/>
    <x v="494"/>
    <s v="SAN JOAQUIN VALLEY CALIFORNIA"/>
    <n v="320000"/>
    <s v="Truck"/>
    <m/>
    <m/>
    <n v="2025"/>
    <s v="N/A"/>
    <s v="D (domestic)"/>
    <s v="added for 07/17/2025 on 07/21/2025"/>
  </r>
  <r>
    <s v="Watermelons"/>
    <x v="13"/>
    <s v="No"/>
    <s v="24 inch bins"/>
    <s v="RED FLESH SEEDLESS TYPE"/>
    <x v="494"/>
    <s v="SAN JOAQUIN VALLEY CALIFORNIA"/>
    <n v="2000000"/>
    <s v="Truck"/>
    <m/>
    <m/>
    <n v="2025"/>
    <s v="N/A"/>
    <s v="D (domestic)"/>
    <s v="added for 07/17/2025 on 07/21/2025"/>
  </r>
  <r>
    <s v="Watermelons"/>
    <x v="13"/>
    <s v="No"/>
    <s v="cartons"/>
    <s v="RED FLESH SEEDLESS MINIATURE"/>
    <x v="494"/>
    <s v="SAN JOAQUIN VALLEY CALIFORNIA"/>
    <n v="1275000"/>
    <s v="Truck"/>
    <n v="15000"/>
    <m/>
    <n v="2025"/>
    <s v="N/A"/>
    <s v="D (domestic)"/>
    <s v="added for 07/17/2025 on 07/21/2025"/>
  </r>
  <r>
    <s v="Watermelons"/>
    <x v="13"/>
    <s v="No"/>
    <s v="24 inch bins"/>
    <s v="RED FLESH SEEDLESS TYPE"/>
    <x v="494"/>
    <s v="SAN JOAQUIN VALLEY CALIFORNIA"/>
    <n v="920000"/>
    <s v="Truck"/>
    <m/>
    <m/>
    <n v="2025"/>
    <s v="N/A"/>
    <s v="D (domestic)"/>
    <s v="added for 07/17/2025 on 07/23/2025"/>
  </r>
  <r>
    <s v="Watermelons"/>
    <x v="14"/>
    <s v="No"/>
    <s v="24 inch bins"/>
    <s v="RED FLESH SEEDLESS TYPE"/>
    <x v="494"/>
    <s v="NORTH CAROLINA"/>
    <n v="201600"/>
    <s v="Truck"/>
    <n v="504"/>
    <m/>
    <n v="2025"/>
    <s v="N/A"/>
    <s v="D (domestic)"/>
    <s v="added for 07/17/2025 on 07/24/2025"/>
  </r>
  <r>
    <s v="Watermelons"/>
    <x v="13"/>
    <s v="No"/>
    <s v="24 inch bins"/>
    <s v="RED FLESH SEEDLESS TYPE"/>
    <x v="494"/>
    <s v="SAN JOAQUIN VALLEY CALIFORNIA"/>
    <n v="1600000"/>
    <s v="Truck"/>
    <m/>
    <m/>
    <n v="2025"/>
    <s v="N/A"/>
    <s v="D (domestic)"/>
    <s v="added for 07/17/2025 on 07/25/2025"/>
  </r>
  <r>
    <s v="Watermelons"/>
    <x v="10"/>
    <s v="No"/>
    <s v="24 inch bins"/>
    <s v="RED FLESH SEEDLESS MINIATURE"/>
    <x v="495"/>
    <s v="CENTRAL ARIZONA"/>
    <n v="1000000"/>
    <s v="Truck"/>
    <m/>
    <m/>
    <n v="2025"/>
    <s v="N/A"/>
    <s v="D (domestic)"/>
    <m/>
  </r>
  <r>
    <s v="Watermelons"/>
    <x v="13"/>
    <s v="No"/>
    <s v="24 inch bins"/>
    <s v="RED FLESH SEEDLESS TYPE"/>
    <x v="495"/>
    <s v="SAN JOAQUIN VALLEY CALIFORNIA"/>
    <n v="1000000"/>
    <s v="Truck"/>
    <m/>
    <m/>
    <n v="2025"/>
    <s v="N/A"/>
    <s v="D (domestic)"/>
    <s v="added for 07/18/2025 on 07/23/2025"/>
  </r>
  <r>
    <s v="Watermelons"/>
    <x v="10"/>
    <s v="No"/>
    <s v="cartons"/>
    <s v="RED FLESH SEEDLESS MINIATURE"/>
    <x v="495"/>
    <s v="CENTRAL ARIZONA"/>
    <n v="425000"/>
    <s v="Truck"/>
    <n v="5000"/>
    <m/>
    <n v="2025"/>
    <s v="N/A"/>
    <s v="D (domestic)"/>
    <m/>
  </r>
  <r>
    <s v="Watermelons"/>
    <x v="14"/>
    <s v="No"/>
    <s v="24 inch bins"/>
    <s v="RED FLESH SEEDLESS TYPE"/>
    <x v="495"/>
    <s v="NORTH CAROLINA"/>
    <n v="313600"/>
    <s v="Truck"/>
    <n v="784"/>
    <m/>
    <n v="2025"/>
    <s v="N/A"/>
    <s v="D (domestic)"/>
    <s v="added for 07/18/2025 on 07/24/2025"/>
  </r>
  <r>
    <s v="Watermelons"/>
    <x v="13"/>
    <s v="No"/>
    <s v="24 inch bins"/>
    <s v="RED FLESH SEEDED TYPE"/>
    <x v="495"/>
    <s v="SAN JOAQUIN VALLEY CALIFORNIA"/>
    <n v="320000"/>
    <s v="Truck"/>
    <m/>
    <m/>
    <n v="2025"/>
    <s v="N/A"/>
    <s v="D (domestic)"/>
    <m/>
  </r>
  <r>
    <s v="Watermelons"/>
    <x v="13"/>
    <s v="No"/>
    <s v="24 inch bins"/>
    <s v="RED FLESH SEEDLESS TYPE"/>
    <x v="495"/>
    <s v="SAN JOAQUIN VALLEY CALIFORNIA"/>
    <n v="1600000"/>
    <s v="Truck"/>
    <m/>
    <m/>
    <n v="2025"/>
    <s v="N/A"/>
    <s v="D (domestic)"/>
    <s v="added for 07/18/2025 on 07/25/2025"/>
  </r>
  <r>
    <s v="Watermelons"/>
    <x v="13"/>
    <s v="No"/>
    <s v="24 inch bins"/>
    <s v="RED FLESH SEEDLESS TYPE"/>
    <x v="495"/>
    <s v="PALO VERDE VALLEY CALIFORNIA"/>
    <n v="200000"/>
    <s v="Truck"/>
    <m/>
    <m/>
    <n v="2025"/>
    <s v="N/A"/>
    <s v="D (domestic)"/>
    <m/>
  </r>
  <r>
    <s v="Watermelons"/>
    <x v="13"/>
    <s v="No"/>
    <s v="24 inch bins"/>
    <s v="RED FLESH SEEDLESS TYPE"/>
    <x v="495"/>
    <s v="SAN JOAQUIN VALLEY CALIFORNIA"/>
    <n v="3720000"/>
    <s v="Truck"/>
    <m/>
    <m/>
    <n v="2025"/>
    <s v="N/A"/>
    <s v="D (domestic)"/>
    <m/>
  </r>
  <r>
    <s v="Watermelons"/>
    <x v="13"/>
    <s v="No"/>
    <s v="cartons"/>
    <s v="RED FLESH SEEDLESS MINIATURE"/>
    <x v="495"/>
    <s v="SAN JOAQUIN VALLEY CALIFORNIA"/>
    <n v="765000"/>
    <s v="Truck"/>
    <n v="9000"/>
    <m/>
    <n v="2025"/>
    <s v="N/A"/>
    <s v="D (domestic)"/>
    <m/>
  </r>
  <r>
    <s v="Watermelons"/>
    <x v="13"/>
    <s v="No"/>
    <s v="cartons"/>
    <s v="N/A"/>
    <x v="495"/>
    <s v="PALO VERDE VALLEY CALIFORNIA"/>
    <n v="850000"/>
    <s v="Truck"/>
    <n v="10000"/>
    <m/>
    <n v="2025"/>
    <s v="N/A"/>
    <s v="D (domestic)"/>
    <m/>
  </r>
  <r>
    <s v="Watermelons"/>
    <x v="15"/>
    <s v="No"/>
    <s v="24 inch bins"/>
    <s v="RED FLESH SEEDED TYPE"/>
    <x v="495"/>
    <s v="SOUTHEAST MISSOURI"/>
    <n v="403200"/>
    <s v="Truck"/>
    <n v="1008"/>
    <m/>
    <n v="2025"/>
    <s v="N/A"/>
    <s v="D (domestic)"/>
    <m/>
  </r>
  <r>
    <s v="Watermelons"/>
    <x v="15"/>
    <s v="No"/>
    <s v="24 inch bins"/>
    <s v="RED FLESH SEEDLESS TYPE"/>
    <x v="495"/>
    <s v="SOUTHEAST MISSOURI"/>
    <n v="3561600"/>
    <s v="Truck"/>
    <n v="8904"/>
    <m/>
    <n v="2025"/>
    <s v="N/A"/>
    <s v="D (domestic)"/>
    <m/>
  </r>
  <r>
    <s v="Watermelons"/>
    <x v="14"/>
    <s v="No"/>
    <s v="24 inch bins"/>
    <s v="RED FLESH SEEDED TYPE"/>
    <x v="495"/>
    <s v="NORTH CAROLINA"/>
    <n v="179200"/>
    <s v="Truck"/>
    <n v="448"/>
    <m/>
    <n v="2025"/>
    <s v="N/A"/>
    <s v="D (domestic)"/>
    <m/>
  </r>
  <r>
    <s v="Watermelons"/>
    <x v="14"/>
    <s v="No"/>
    <s v="24 inch bins"/>
    <s v="RED FLESH SEEDLESS TYPE"/>
    <x v="495"/>
    <s v="NORTH CAROLINA"/>
    <n v="1892800"/>
    <s v="Truck"/>
    <n v="4732"/>
    <m/>
    <n v="2025"/>
    <s v="N/A"/>
    <s v="D (domestic)"/>
    <m/>
  </r>
  <r>
    <s v="Watermelons"/>
    <x v="11"/>
    <s v="No"/>
    <s v="24 inch bins"/>
    <s v="RED FLESH SEEDLESS TYPE"/>
    <x v="495"/>
    <s v="SOUTH CAROLINA"/>
    <n v="638400"/>
    <s v="Truck"/>
    <n v="1596"/>
    <m/>
    <n v="2025"/>
    <s v="N/A"/>
    <s v="D (domestic)"/>
    <m/>
  </r>
  <r>
    <s v="Watermelons"/>
    <x v="11"/>
    <s v="No"/>
    <s v="24 inch bins"/>
    <s v="RED FLESH SEEDED TYPE"/>
    <x v="495"/>
    <s v="SOUTH CAROLINA"/>
    <n v="22400"/>
    <s v="Truck"/>
    <n v="56"/>
    <m/>
    <n v="2025"/>
    <s v="N/A"/>
    <s v="D (domestic)"/>
    <m/>
  </r>
  <r>
    <s v="Watermelons"/>
    <x v="18"/>
    <s v="No"/>
    <s v="24 inch bins"/>
    <s v="RED FLESH SEEDED TYPE"/>
    <x v="495"/>
    <s v="DELAWARE"/>
    <n v="28000"/>
    <s v="Truck"/>
    <n v="70"/>
    <m/>
    <n v="2025"/>
    <s v="N/A"/>
    <s v="D (domestic)"/>
    <m/>
  </r>
  <r>
    <s v="Watermelons"/>
    <x v="18"/>
    <s v="No"/>
    <s v="24 inch bins"/>
    <s v="RED FLESH SEEDLESS TYPE"/>
    <x v="495"/>
    <s v="DELAWARE"/>
    <n v="72800"/>
    <s v="Truck"/>
    <n v="182"/>
    <m/>
    <n v="2025"/>
    <s v="N/A"/>
    <s v="D (domestic)"/>
    <m/>
  </r>
  <r>
    <s v="Watermelons"/>
    <x v="16"/>
    <s v="No"/>
    <s v="24 inch bins"/>
    <s v="RED FLESH SEEDLESS TYPE"/>
    <x v="495"/>
    <s v="INDIANA"/>
    <n v="1680000"/>
    <s v="Truck"/>
    <n v="4200"/>
    <m/>
    <n v="2025"/>
    <s v="N/A"/>
    <s v="D (domestic)"/>
    <m/>
  </r>
  <r>
    <s v="Watermelons"/>
    <x v="17"/>
    <s v="No"/>
    <s v="24 inch bins"/>
    <s v="RED FLESH SEEDLESS TYPE"/>
    <x v="495"/>
    <s v="MICHIGAN"/>
    <n v="313600"/>
    <s v="Truck"/>
    <n v="784"/>
    <m/>
    <n v="2025"/>
    <s v="N/A"/>
    <s v="D (domestic)"/>
    <m/>
  </r>
  <r>
    <s v="Watermelons"/>
    <x v="16"/>
    <s v="No"/>
    <s v="24 inch bins"/>
    <s v="RED FLESH SEEDED TYPE"/>
    <x v="495"/>
    <s v="INDIANA"/>
    <n v="560000"/>
    <s v="Truck"/>
    <n v="1400"/>
    <m/>
    <n v="2025"/>
    <s v="N/A"/>
    <s v="D (domestic)"/>
    <m/>
  </r>
  <r>
    <s v="Watermelons"/>
    <x v="8"/>
    <s v="No"/>
    <s v="24 inch bins"/>
    <s v="RED FLESH SEEDLESS TYPE"/>
    <x v="495"/>
    <s v="FLORIDA"/>
    <n v="268800"/>
    <s v="Truck"/>
    <n v="672"/>
    <m/>
    <n v="2025"/>
    <s v="N/A"/>
    <s v="D (domestic)"/>
    <m/>
  </r>
  <r>
    <s v="Watermelons"/>
    <x v="19"/>
    <s v="No"/>
    <s v="24 inch bins"/>
    <s v="RED FLESH SEEDED TYPE"/>
    <x v="495"/>
    <s v="MARYLAND"/>
    <n v="28000"/>
    <s v="Truck"/>
    <n v="70"/>
    <m/>
    <n v="2025"/>
    <s v="N/A"/>
    <s v="D (domestic)"/>
    <m/>
  </r>
  <r>
    <s v="Watermelons"/>
    <x v="19"/>
    <s v="No"/>
    <s v="24 inch bins"/>
    <s v="RED FLESH SEEDLESS TYPE"/>
    <x v="495"/>
    <s v="MARYLAND"/>
    <n v="296800"/>
    <s v="Truck"/>
    <n v="742"/>
    <m/>
    <n v="2025"/>
    <s v="N/A"/>
    <s v="D (domestic)"/>
    <m/>
  </r>
  <r>
    <s v="Watermelons"/>
    <x v="12"/>
    <s v="No"/>
    <s v="24 inch bins"/>
    <s v="RED FLESH SEEDLESS TYPE"/>
    <x v="495"/>
    <s v="GEORGIA"/>
    <n v="1926400"/>
    <s v="Truck"/>
    <n v="4816"/>
    <m/>
    <n v="2025"/>
    <s v="N/A"/>
    <s v="D (domestic)"/>
    <m/>
  </r>
  <r>
    <s v="Watermelons"/>
    <x v="15"/>
    <s v="No"/>
    <s v="cartons"/>
    <s v="RED FLESH SEEDLESS MINIATURE"/>
    <x v="495"/>
    <s v="SOUTHEAST MISSOURI"/>
    <n v="57800"/>
    <s v="Truck"/>
    <n v="680"/>
    <m/>
    <n v="2025"/>
    <s v="N/A"/>
    <s v="D (domestic)"/>
    <m/>
  </r>
  <r>
    <s v="Watermelons"/>
    <x v="16"/>
    <s v="No"/>
    <s v="cartons"/>
    <s v="RED FLESH SEEDLESS MINIATURE"/>
    <x v="495"/>
    <s v="INDIANA"/>
    <n v="57800"/>
    <s v="Truck"/>
    <n v="680"/>
    <m/>
    <n v="2025"/>
    <s v="N/A"/>
    <s v="D (domestic)"/>
    <m/>
  </r>
  <r>
    <s v="Watermelons"/>
    <x v="9"/>
    <s v="No"/>
    <s v="24 inch bins"/>
    <s v="RED FLESH SEEDED TYPE"/>
    <x v="495"/>
    <s v="TEXAS"/>
    <n v="280000"/>
    <s v="Truck"/>
    <m/>
    <m/>
    <n v="2025"/>
    <s v="N/A"/>
    <s v="D (domestic)"/>
    <m/>
  </r>
  <r>
    <s v="Watermelons"/>
    <x v="9"/>
    <s v="No"/>
    <s v="24 inch bins"/>
    <s v="RED FLESH SEEDLESS TYPE"/>
    <x v="495"/>
    <s v="TEXAS"/>
    <n v="1880000"/>
    <s v="Truck"/>
    <m/>
    <m/>
    <n v="2025"/>
    <s v="N/A"/>
    <s v="D (domestic)"/>
    <m/>
  </r>
  <r>
    <s v="Watermelons"/>
    <x v="1"/>
    <s v="No"/>
    <s v="N/A"/>
    <s v="SEEDLESS"/>
    <x v="495"/>
    <s v="MEXICO CROSSINGS THROUGH NOGALES ARIZONA"/>
    <n v="46200"/>
    <s v="Truck"/>
    <m/>
    <m/>
    <n v="2024"/>
    <s v="N/A"/>
    <s v="I (import)"/>
    <m/>
  </r>
  <r>
    <s v="Watermelons"/>
    <x v="1"/>
    <s v="No"/>
    <s v="N/A"/>
    <s v="N/A"/>
    <x v="495"/>
    <s v="MEXICO CROSSINGS THROUGH OTAY MESA CALIFORNIA"/>
    <n v="7379"/>
    <s v="Truck"/>
    <m/>
    <m/>
    <n v="2024"/>
    <s v="N/A"/>
    <s v="I (import)"/>
    <m/>
  </r>
  <r>
    <s v="Watermelons"/>
    <x v="1"/>
    <s v="No"/>
    <s v="N/A"/>
    <s v="N/A"/>
    <x v="495"/>
    <s v="MEXICO CROSSINGS THROUGH CALEXICO CALIFORNIA"/>
    <n v="40040"/>
    <s v="Truck"/>
    <m/>
    <m/>
    <n v="2024"/>
    <s v="N/A"/>
    <s v="I (import)"/>
    <m/>
  </r>
  <r>
    <s v="Watermelons"/>
    <x v="1"/>
    <s v="No"/>
    <s v="N/A"/>
    <s v="N/A"/>
    <x v="495"/>
    <s v="MEXICO CROSSINGS THROUGH EAGLE PASS TEXAS"/>
    <n v="251698"/>
    <s v="Truck"/>
    <m/>
    <m/>
    <n v="2024"/>
    <s v="N/A"/>
    <s v="I (import)"/>
    <m/>
  </r>
  <r>
    <s v="Watermelons"/>
    <x v="1"/>
    <s v="No"/>
    <s v="N/A"/>
    <s v="N/A"/>
    <x v="495"/>
    <s v="MEXICO CROSSINGS THROUGH EL PASO TEXAS"/>
    <n v="4620"/>
    <s v="Truck"/>
    <m/>
    <m/>
    <n v="2024"/>
    <s v="N/A"/>
    <s v="I (import)"/>
    <m/>
  </r>
  <r>
    <s v="Watermelons"/>
    <x v="1"/>
    <s v="No"/>
    <s v="N/A"/>
    <s v="RED FLESH SEEDLESS MINIATURE"/>
    <x v="495"/>
    <s v="MEXICO CROSSINGS THROUGH PRESIDIO TEXAS"/>
    <n v="230505"/>
    <s v="Truck"/>
    <m/>
    <m/>
    <n v="2024"/>
    <s v="N/A"/>
    <s v="I (import)"/>
    <m/>
  </r>
  <r>
    <s v="Watermelons"/>
    <x v="1"/>
    <s v="No"/>
    <s v="N/A"/>
    <s v="SEEDLESS"/>
    <x v="495"/>
    <s v="MEXICO CROSSINGS THROUGH PRESIDIO TEXAS"/>
    <n v="660836"/>
    <s v="Truck"/>
    <m/>
    <m/>
    <n v="2024"/>
    <s v="N/A"/>
    <s v="I (import)"/>
    <m/>
  </r>
  <r>
    <s v="Watermelons"/>
    <x v="1"/>
    <s v="No"/>
    <s v="N/A"/>
    <s v="N/A"/>
    <x v="495"/>
    <s v="MEXICO CROSSINGS THROUGH PROGRESO TEXAS"/>
    <n v="160204"/>
    <s v="Truck"/>
    <m/>
    <m/>
    <n v="2024"/>
    <s v="N/A"/>
    <s v="I (import)"/>
    <m/>
  </r>
  <r>
    <s v="Watermelons"/>
    <x v="1"/>
    <s v="No"/>
    <s v="N/A"/>
    <s v="N/A"/>
    <x v="495"/>
    <s v="MEXICO CROSSINGS THROUGH SANTA TERESA NEW MEXICO"/>
    <n v="498960"/>
    <s v="Truck"/>
    <m/>
    <m/>
    <n v="2024"/>
    <s v="N/A"/>
    <s v="I (import)"/>
    <m/>
  </r>
  <r>
    <s v="Watermelons"/>
    <x v="13"/>
    <s v="No"/>
    <s v="24 inch bins"/>
    <s v="RED FLESH SEEDED TYPE"/>
    <x v="496"/>
    <s v="SAN JOAQUIN VALLEY CALIFORNIA"/>
    <n v="480000"/>
    <s v="Truck"/>
    <m/>
    <m/>
    <n v="2025"/>
    <s v="N/A"/>
    <s v="D (domestic)"/>
    <m/>
  </r>
  <r>
    <s v="Watermelons"/>
    <x v="13"/>
    <s v="No"/>
    <s v="24 inch bins"/>
    <s v="RED FLESH SEEDLESS TYPE"/>
    <x v="496"/>
    <s v="SAN JOAQUIN VALLEY CALIFORNIA"/>
    <n v="4400000"/>
    <s v="Truck"/>
    <m/>
    <m/>
    <n v="2025"/>
    <s v="N/A"/>
    <s v="D (domestic)"/>
    <m/>
  </r>
  <r>
    <s v="Watermelons"/>
    <x v="13"/>
    <s v="No"/>
    <s v="cartons"/>
    <s v="RED FLESH SEEDLESS TYPE"/>
    <x v="496"/>
    <s v="SAN JOAQUIN VALLEY CALIFORNIA"/>
    <n v="25500"/>
    <s v="Truck"/>
    <n v="300"/>
    <m/>
    <n v="2025"/>
    <s v="N/A"/>
    <s v="D (domestic)"/>
    <m/>
  </r>
  <r>
    <s v="Watermelons"/>
    <x v="13"/>
    <s v="No"/>
    <s v="cartons"/>
    <s v="RED FLESH SEEDLESS MINIATURE"/>
    <x v="496"/>
    <s v="SAN JOAQUIN VALLEY CALIFORNIA"/>
    <n v="1020000"/>
    <s v="Truck"/>
    <n v="12000"/>
    <m/>
    <n v="2025"/>
    <s v="N/A"/>
    <s v="D (domestic)"/>
    <m/>
  </r>
  <r>
    <s v="Watermelons"/>
    <x v="15"/>
    <s v="No"/>
    <s v="24 inch bins"/>
    <s v="RED FLESH SEEDED TYPE"/>
    <x v="496"/>
    <s v="SOUTHEAST MISSOURI"/>
    <n v="291200"/>
    <s v="Truck"/>
    <n v="728"/>
    <m/>
    <n v="2025"/>
    <s v="N/A"/>
    <s v="D (domestic)"/>
    <m/>
  </r>
  <r>
    <s v="Watermelons"/>
    <x v="15"/>
    <s v="No"/>
    <s v="24 inch bins"/>
    <s v="RED FLESH SEEDLESS TYPE"/>
    <x v="496"/>
    <s v="SOUTHEAST MISSOURI"/>
    <n v="3427200"/>
    <s v="Truck"/>
    <n v="8568"/>
    <m/>
    <n v="2025"/>
    <s v="N/A"/>
    <s v="D (domestic)"/>
    <m/>
  </r>
  <r>
    <s v="Watermelons"/>
    <x v="14"/>
    <s v="No"/>
    <s v="24 inch bins"/>
    <s v="RED FLESH SEEDED TYPE"/>
    <x v="496"/>
    <s v="NORTH CAROLINA"/>
    <n v="134400"/>
    <s v="Truck"/>
    <n v="336"/>
    <m/>
    <n v="2025"/>
    <s v="N/A"/>
    <s v="D (domestic)"/>
    <m/>
  </r>
  <r>
    <s v="Watermelons"/>
    <x v="14"/>
    <s v="No"/>
    <s v="24 inch bins"/>
    <s v="RED FLESH SEEDLESS TYPE"/>
    <x v="496"/>
    <s v="NORTH CAROLINA"/>
    <n v="1467200"/>
    <s v="Truck"/>
    <n v="3668"/>
    <m/>
    <n v="2025"/>
    <s v="N/A"/>
    <s v="D (domestic)"/>
    <m/>
  </r>
  <r>
    <s v="Watermelons"/>
    <x v="11"/>
    <s v="No"/>
    <s v="24 inch bins"/>
    <s v="RED FLESH SEEDED TYPE"/>
    <x v="496"/>
    <s v="SOUTH CAROLINA"/>
    <n v="22400"/>
    <s v="Truck"/>
    <n v="56"/>
    <m/>
    <n v="2025"/>
    <s v="N/A"/>
    <s v="D (domestic)"/>
    <m/>
  </r>
  <r>
    <s v="Watermelons"/>
    <x v="11"/>
    <s v="No"/>
    <s v="24 inch bins"/>
    <s v="RED FLESH SEEDLESS TYPE"/>
    <x v="496"/>
    <s v="SOUTH CAROLINA"/>
    <n v="526400"/>
    <s v="Truck"/>
    <n v="1316"/>
    <m/>
    <n v="2025"/>
    <s v="N/A"/>
    <s v="D (domestic)"/>
    <m/>
  </r>
  <r>
    <s v="Watermelons"/>
    <x v="18"/>
    <s v="No"/>
    <s v="24 inch bins"/>
    <s v="RED FLESH SEEDLESS TYPE"/>
    <x v="496"/>
    <s v="DELAWARE"/>
    <n v="56000"/>
    <s v="Truck"/>
    <n v="140"/>
    <m/>
    <n v="2025"/>
    <s v="N/A"/>
    <s v="D (domestic)"/>
    <m/>
  </r>
  <r>
    <s v="Watermelons"/>
    <x v="16"/>
    <s v="No"/>
    <s v="24 inch bins"/>
    <s v="RED FLESH SEEDED TYPE"/>
    <x v="496"/>
    <s v="INDIANA"/>
    <n v="403200"/>
    <s v="Truck"/>
    <n v="1008"/>
    <m/>
    <n v="2025"/>
    <s v="N/A"/>
    <s v="D (domestic)"/>
    <m/>
  </r>
  <r>
    <s v="Watermelons"/>
    <x v="16"/>
    <s v="No"/>
    <s v="24 inch bins"/>
    <s v="RED FLESH SEEDLESS MINIATURE"/>
    <x v="496"/>
    <s v="INDIANA"/>
    <n v="136000"/>
    <s v="Truck"/>
    <n v="340"/>
    <m/>
    <n v="2025"/>
    <s v="N/A"/>
    <s v="D (domestic)"/>
    <m/>
  </r>
  <r>
    <s v="Watermelons"/>
    <x v="16"/>
    <s v="No"/>
    <s v="24 inch bins"/>
    <s v="RED FLESH SEEDLESS TYPE"/>
    <x v="496"/>
    <s v="INDIANA"/>
    <n v="1747200"/>
    <s v="Truck"/>
    <n v="4368"/>
    <m/>
    <n v="2025"/>
    <s v="N/A"/>
    <s v="D (domestic)"/>
    <m/>
  </r>
  <r>
    <s v="Watermelons"/>
    <x v="19"/>
    <s v="No"/>
    <s v="24 inch bins"/>
    <s v="RED FLESH SEEDLESS TYPE"/>
    <x v="496"/>
    <s v="MARYLAND"/>
    <n v="100800"/>
    <s v="Truck"/>
    <n v="252"/>
    <m/>
    <n v="2025"/>
    <s v="N/A"/>
    <s v="D (domestic)"/>
    <m/>
  </r>
  <r>
    <s v="Watermelons"/>
    <x v="8"/>
    <s v="No"/>
    <s v="24 inch bins"/>
    <s v="RED FLESH SEEDLESS TYPE"/>
    <x v="496"/>
    <s v="FLORIDA"/>
    <n v="22400"/>
    <s v="Truck"/>
    <n v="56"/>
    <m/>
    <n v="2025"/>
    <s v="N/A"/>
    <s v="D (domestic)"/>
    <m/>
  </r>
  <r>
    <s v="Watermelons"/>
    <x v="12"/>
    <s v="No"/>
    <s v="24 inch bins"/>
    <s v="RED FLESH SEEDLESS TYPE"/>
    <x v="496"/>
    <s v="GEORGIA"/>
    <n v="1680000"/>
    <s v="Truck"/>
    <n v="4200"/>
    <m/>
    <n v="2025"/>
    <s v="N/A"/>
    <s v="D (domestic)"/>
    <m/>
  </r>
  <r>
    <s v="Watermelons"/>
    <x v="9"/>
    <s v="No"/>
    <s v="24 inch bins"/>
    <s v="RED FLESH SEEDED TYPE"/>
    <x v="496"/>
    <s v="TEXAS"/>
    <n v="240000"/>
    <s v="Truck"/>
    <m/>
    <m/>
    <n v="2025"/>
    <s v="N/A"/>
    <s v="D (domestic)"/>
    <m/>
  </r>
  <r>
    <s v="Watermelons"/>
    <x v="9"/>
    <s v="No"/>
    <s v="24 inch bins"/>
    <s v="RED FLESH SEEDLESS TYPE"/>
    <x v="496"/>
    <s v="TEXAS"/>
    <n v="1520000"/>
    <s v="Truck"/>
    <m/>
    <m/>
    <n v="2025"/>
    <s v="N/A"/>
    <s v="D (domestic)"/>
    <m/>
  </r>
  <r>
    <s v="Watermelons"/>
    <x v="13"/>
    <s v="No"/>
    <s v="24 inch bins"/>
    <s v="RED FLESH SEEDLESS TYPE"/>
    <x v="496"/>
    <s v="SAN JOAQUIN VALLEY CALIFORNIA"/>
    <n v="960000"/>
    <s v="Truck"/>
    <m/>
    <m/>
    <n v="2025"/>
    <s v="N/A"/>
    <s v="D (domestic)"/>
    <s v="added for 07/19/2025 on 07/23/2025"/>
  </r>
  <r>
    <s v="Watermelons"/>
    <x v="14"/>
    <s v="No"/>
    <s v="24 inch bins"/>
    <s v="RED FLESH SEEDLESS TYPE"/>
    <x v="496"/>
    <s v="NORTH CAROLINA"/>
    <n v="112000"/>
    <s v="Truck"/>
    <n v="280"/>
    <m/>
    <n v="2025"/>
    <s v="N/A"/>
    <s v="D (domestic)"/>
    <s v="added for 07/19/2025 on 07/24/2025"/>
  </r>
  <r>
    <s v="Watermelons"/>
    <x v="13"/>
    <s v="No"/>
    <s v="24 inch bins"/>
    <s v="RED FLESH SEEDLESS TYPE"/>
    <x v="496"/>
    <s v="SAN JOAQUIN VALLEY CALIFORNIA"/>
    <n v="1640000"/>
    <s v="Truck"/>
    <m/>
    <m/>
    <n v="2025"/>
    <s v="N/A"/>
    <s v="D (domestic)"/>
    <s v="added for 07/19/2025 on 07/25/2025"/>
  </r>
  <r>
    <s v="Watermelons"/>
    <x v="13"/>
    <s v="No"/>
    <s v="24 inch bins"/>
    <s v="RED FLESH SEEDED TYPE"/>
    <x v="496"/>
    <s v="SAN JOAQUIN VALLEY CALIFORNIA"/>
    <n v="358400"/>
    <s v="Truck"/>
    <m/>
    <m/>
    <n v="2025"/>
    <s v="N/A"/>
    <s v="D (domestic)"/>
    <s v="week ending amount"/>
  </r>
  <r>
    <s v="Watermelons"/>
    <x v="19"/>
    <s v="No"/>
    <s v="24 inch bins"/>
    <s v="RED FLESH SEEDLESS TYPE"/>
    <x v="496"/>
    <s v="MARYLAND"/>
    <n v="213248"/>
    <s v="Truck"/>
    <m/>
    <m/>
    <n v="2025"/>
    <s v="N/A"/>
    <s v="D (domestic)"/>
    <s v="week ending amount"/>
  </r>
  <r>
    <s v="Watermelons"/>
    <x v="19"/>
    <s v="No"/>
    <s v="24 inch bins"/>
    <s v="RED FLESH SEEDED TYPE"/>
    <x v="496"/>
    <s v="MARYLAND"/>
    <n v="8960"/>
    <s v="Truck"/>
    <m/>
    <m/>
    <n v="2025"/>
    <s v="N/A"/>
    <s v="D (domestic)"/>
    <s v="week ending amount"/>
  </r>
  <r>
    <s v="Watermelons"/>
    <x v="9"/>
    <s v="No"/>
    <s v="24 inch bins"/>
    <s v="RED FLESH SEEDLESS TYPE"/>
    <x v="496"/>
    <s v="TEXAS"/>
    <n v="3289600"/>
    <s v="Truck"/>
    <m/>
    <m/>
    <n v="2025"/>
    <s v="N/A"/>
    <s v="D (domestic)"/>
    <s v="week ending amount"/>
  </r>
  <r>
    <s v="Watermelons"/>
    <x v="9"/>
    <s v="No"/>
    <s v="24 inch bins"/>
    <s v="RED FLESH SEEDED TYPE"/>
    <x v="496"/>
    <s v="TEXAS"/>
    <n v="627200"/>
    <s v="Truck"/>
    <m/>
    <m/>
    <n v="2025"/>
    <s v="N/A"/>
    <s v="D (domestic)"/>
    <s v="week ending amount"/>
  </r>
  <r>
    <s v="Watermelons"/>
    <x v="15"/>
    <s v="No"/>
    <s v="24 inch bins"/>
    <s v="RED FLESH SEEDLESS TYPE"/>
    <x v="496"/>
    <s v="SOUTHEAST MISSOURI"/>
    <n v="4551680"/>
    <s v="Truck"/>
    <m/>
    <m/>
    <n v="2025"/>
    <s v="N/A"/>
    <s v="D (domestic)"/>
    <s v="week ending amount"/>
  </r>
  <r>
    <s v="Watermelons"/>
    <x v="15"/>
    <s v="No"/>
    <s v="24 inch bins"/>
    <s v="RED FLESH SEEDED TYPE"/>
    <x v="496"/>
    <s v="SOUTHEAST MISSOURI"/>
    <n v="551936"/>
    <s v="Truck"/>
    <m/>
    <m/>
    <n v="2025"/>
    <s v="N/A"/>
    <s v="D (domestic)"/>
    <s v="week ending amount"/>
  </r>
  <r>
    <s v="Watermelons"/>
    <x v="11"/>
    <s v="No"/>
    <s v="24 inch bins"/>
    <s v="RED FLESH SEEDLESS TYPE"/>
    <x v="496"/>
    <s v="SOUTH CAROLINA"/>
    <n v="1899520"/>
    <s v="Truck"/>
    <m/>
    <m/>
    <n v="2025"/>
    <s v="N/A"/>
    <s v="D (domestic)"/>
    <s v="week ending amount"/>
  </r>
  <r>
    <s v="Watermelons"/>
    <x v="11"/>
    <s v="No"/>
    <s v="24 inch bins"/>
    <s v="RED FLESH SEEDED TYPE"/>
    <x v="496"/>
    <s v="SOUTH CAROLINA"/>
    <n v="193536"/>
    <s v="Truck"/>
    <m/>
    <m/>
    <n v="2025"/>
    <s v="N/A"/>
    <s v="D (domestic)"/>
    <s v="week ending amount"/>
  </r>
  <r>
    <s v="Watermelons"/>
    <x v="14"/>
    <s v="No"/>
    <s v="24 inch bins"/>
    <s v="RED FLESH SEEDLESS TYPE"/>
    <x v="496"/>
    <s v="NORTH CAROLINA"/>
    <n v="5949440"/>
    <s v="Truck"/>
    <m/>
    <m/>
    <n v="2025"/>
    <s v="N/A"/>
    <s v="D (domestic)"/>
    <s v="week ending amount"/>
  </r>
  <r>
    <s v="Watermelons"/>
    <x v="14"/>
    <s v="No"/>
    <s v="24 inch bins"/>
    <s v="RED FLESH SEEDED TYPE"/>
    <x v="496"/>
    <s v="NORTH CAROLINA"/>
    <n v="709632"/>
    <s v="Truck"/>
    <m/>
    <m/>
    <n v="2025"/>
    <s v="N/A"/>
    <s v="D (domestic)"/>
    <s v="week ending amount"/>
  </r>
  <r>
    <s v="Watermelons"/>
    <x v="17"/>
    <s v="No"/>
    <s v="24 inch bins"/>
    <s v="RED FLESH SEEDLESS TYPE"/>
    <x v="496"/>
    <s v="MICHIGAN"/>
    <n v="215040"/>
    <s v="Truck"/>
    <m/>
    <m/>
    <n v="2025"/>
    <s v="N/A"/>
    <s v="D (domestic)"/>
    <s v="week ending amount"/>
  </r>
  <r>
    <s v="Watermelons"/>
    <x v="16"/>
    <s v="No"/>
    <s v="24 inch bins"/>
    <s v="RED FLESH SEEDLESS TYPE"/>
    <x v="496"/>
    <s v="INDIANA"/>
    <n v="1626496"/>
    <s v="Truck"/>
    <m/>
    <m/>
    <n v="2025"/>
    <s v="N/A"/>
    <s v="D (domestic)"/>
    <s v="week ending amount"/>
  </r>
  <r>
    <s v="Watermelons"/>
    <x v="16"/>
    <s v="No"/>
    <s v="24 inch bins"/>
    <s v="RED FLESH SEEDLESS MINIATURE"/>
    <x v="496"/>
    <s v="INDIANA"/>
    <n v="57800"/>
    <s v="Truck"/>
    <m/>
    <m/>
    <n v="2025"/>
    <s v="N/A"/>
    <s v="D (domestic)"/>
    <s v="week ending amount"/>
  </r>
  <r>
    <s v="Watermelons"/>
    <x v="12"/>
    <s v="No"/>
    <s v="24 inch bins"/>
    <s v="RED FLESH SEEDLESS TYPE"/>
    <x v="496"/>
    <s v="GEORGIA"/>
    <n v="7562240"/>
    <s v="Truck"/>
    <m/>
    <m/>
    <n v="2025"/>
    <s v="N/A"/>
    <s v="D (domestic)"/>
    <s v="week ending amount"/>
  </r>
  <r>
    <s v="Watermelons"/>
    <x v="16"/>
    <s v="No"/>
    <s v="24 inch bins"/>
    <s v="RED FLESH SEEDED TYPE"/>
    <x v="496"/>
    <s v="INDIANA"/>
    <n v="394240"/>
    <s v="Truck"/>
    <m/>
    <m/>
    <n v="2025"/>
    <s v="N/A"/>
    <s v="D (domestic)"/>
    <s v="week ending amount"/>
  </r>
  <r>
    <s v="Watermelons"/>
    <x v="12"/>
    <s v="No"/>
    <s v="24 inch bins"/>
    <s v="RED FLESH SEEDED TYPE"/>
    <x v="496"/>
    <s v="GEORGIA"/>
    <n v="250880"/>
    <s v="Truck"/>
    <m/>
    <m/>
    <n v="2025"/>
    <s v="N/A"/>
    <s v="D (domestic)"/>
    <s v="week ending amount"/>
  </r>
  <r>
    <s v="Watermelons"/>
    <x v="8"/>
    <s v="No"/>
    <s v="24 inch bins"/>
    <s v="RED FLESH SEEDLESS TYPE"/>
    <x v="496"/>
    <s v="FLORIDA"/>
    <n v="594944"/>
    <s v="Truck"/>
    <m/>
    <m/>
    <n v="2025"/>
    <s v="N/A"/>
    <s v="D (domestic)"/>
    <s v="week ending amount"/>
  </r>
  <r>
    <s v="Watermelons"/>
    <x v="8"/>
    <s v="No"/>
    <s v="24 inch bins"/>
    <s v="RED FLESH SEEDED TYPE"/>
    <x v="496"/>
    <s v="FLORIDA"/>
    <n v="150528"/>
    <s v="Truck"/>
    <m/>
    <m/>
    <n v="2025"/>
    <s v="N/A"/>
    <s v="D (domestic)"/>
    <s v="week ending amount"/>
  </r>
  <r>
    <s v="Watermelons"/>
    <x v="20"/>
    <s v="No"/>
    <s v="24 inch bins"/>
    <s v="RED FLESH SEEDLESS TYPE"/>
    <x v="496"/>
    <s v="EASTERN SHORE VIRGINIA"/>
    <n v="14336"/>
    <s v="Truck"/>
    <m/>
    <m/>
    <n v="2025"/>
    <s v="N/A"/>
    <s v="D (domestic)"/>
    <s v="week ending amount"/>
  </r>
  <r>
    <s v="Watermelons"/>
    <x v="18"/>
    <s v="No"/>
    <s v="24 inch bins"/>
    <s v="RED FLESH SEEDLESS TYPE"/>
    <x v="496"/>
    <s v="DELAWARE"/>
    <n v="69888"/>
    <s v="Truck"/>
    <m/>
    <m/>
    <n v="2025"/>
    <s v="N/A"/>
    <s v="D (domestic)"/>
    <s v="week ending amount"/>
  </r>
  <r>
    <s v="Watermelons"/>
    <x v="18"/>
    <s v="No"/>
    <s v="24 inch bins"/>
    <s v="RED FLESH SEEDED TYPE"/>
    <x v="496"/>
    <s v="DELAWARE"/>
    <n v="8960"/>
    <s v="Truck"/>
    <m/>
    <m/>
    <n v="2025"/>
    <s v="N/A"/>
    <s v="D (domestic)"/>
    <s v="week ending amount"/>
  </r>
  <r>
    <s v="Watermelons"/>
    <x v="10"/>
    <s v="No"/>
    <s v="24 inch bins"/>
    <s v="RED FLESH SEEDLESS TYPE"/>
    <x v="496"/>
    <s v="CENTRAL ARIZONA"/>
    <n v="4992000"/>
    <s v="Truck"/>
    <m/>
    <m/>
    <n v="2025"/>
    <s v="N/A"/>
    <s v="D (domestic)"/>
    <s v="week ending amount"/>
  </r>
  <r>
    <s v="Watermelons"/>
    <x v="10"/>
    <s v="No"/>
    <s v="24 inch bins"/>
    <s v="RED FLESH SEEDLESS MINIATURE"/>
    <x v="496"/>
    <s v="CENTRAL ARIZONA"/>
    <n v="320000"/>
    <s v="Truck"/>
    <m/>
    <m/>
    <n v="2025"/>
    <s v="N/A"/>
    <s v="D (domestic)"/>
    <s v="week ending amount"/>
  </r>
  <r>
    <s v="Watermelons"/>
    <x v="13"/>
    <s v="No"/>
    <s v="24 inch bins"/>
    <s v="RED FLESH SEEDLESS TYPE"/>
    <x v="496"/>
    <s v="IMPERIAL VALLEY CALIFORNIA"/>
    <n v="307200"/>
    <s v="Truck"/>
    <m/>
    <m/>
    <n v="2025"/>
    <s v="N/A"/>
    <s v="D (domestic)"/>
    <s v="week ending amount"/>
  </r>
  <r>
    <s v="Watermelons"/>
    <x v="13"/>
    <s v="No"/>
    <s v="24 inch bins"/>
    <s v="RED FLESH SEEDLESS TYPE"/>
    <x v="496"/>
    <s v="PALO VERDE VALLEY CALIFORNIA"/>
    <n v="384000"/>
    <s v="Truck"/>
    <m/>
    <m/>
    <n v="2025"/>
    <s v="N/A"/>
    <s v="D (domestic)"/>
    <s v="week ending amount"/>
  </r>
  <r>
    <s v="Watermelons"/>
    <x v="13"/>
    <s v="No"/>
    <s v="24 inch bins"/>
    <s v="RED FLESH SEEDLESS TYPE"/>
    <x v="496"/>
    <s v="SAN JOAQUIN VALLEY CALIFORNIA"/>
    <n v="10905600"/>
    <s v="Truck"/>
    <m/>
    <m/>
    <n v="2025"/>
    <s v="N/A"/>
    <s v="D (domestic)"/>
    <s v="week ending amount"/>
  </r>
  <r>
    <s v="Watermelons"/>
    <x v="15"/>
    <s v="No"/>
    <s v="24 inch bins"/>
    <s v="RED FLESH SEEDED TYPE"/>
    <x v="497"/>
    <s v="SOUTHEAST MISSOURI"/>
    <n v="201600"/>
    <s v="Truck"/>
    <n v="504"/>
    <m/>
    <n v="2025"/>
    <s v="N/A"/>
    <s v="D (domestic)"/>
    <m/>
  </r>
  <r>
    <s v="Watermelons"/>
    <x v="15"/>
    <s v="No"/>
    <s v="24 inch bins"/>
    <s v="RED FLESH SEEDLESS TYPE"/>
    <x v="497"/>
    <s v="SOUTHEAST MISSOURI"/>
    <n v="2172800"/>
    <s v="Truck"/>
    <n v="5432"/>
    <m/>
    <n v="2025"/>
    <s v="N/A"/>
    <s v="D (domestic)"/>
    <m/>
  </r>
  <r>
    <s v="Watermelons"/>
    <x v="14"/>
    <s v="No"/>
    <s v="24 inch bins"/>
    <s v="RED FLESH SEEDED TYPE"/>
    <x v="497"/>
    <s v="NORTH CAROLINA"/>
    <n v="67200"/>
    <s v="Truck"/>
    <n v="168"/>
    <m/>
    <n v="2025"/>
    <s v="N/A"/>
    <s v="D (domestic)"/>
    <m/>
  </r>
  <r>
    <s v="Watermelons"/>
    <x v="14"/>
    <s v="No"/>
    <s v="24 inch bins"/>
    <s v="RED FLESH SEEDLESS TYPE"/>
    <x v="497"/>
    <s v="NORTH CAROLINA"/>
    <n v="1422400"/>
    <s v="Truck"/>
    <n v="3556"/>
    <m/>
    <n v="2025"/>
    <s v="N/A"/>
    <s v="D (domestic)"/>
    <m/>
  </r>
  <r>
    <s v="Watermelons"/>
    <x v="11"/>
    <s v="No"/>
    <s v="24 inch bins"/>
    <s v="RED FLESH SEEDLESS TYPE"/>
    <x v="497"/>
    <s v="SOUTH CAROLINA"/>
    <n v="257600"/>
    <s v="Truck"/>
    <n v="644"/>
    <m/>
    <n v="2025"/>
    <s v="N/A"/>
    <s v="D (domestic)"/>
    <m/>
  </r>
  <r>
    <s v="Watermelons"/>
    <x v="18"/>
    <s v="No"/>
    <s v="24 inch bins"/>
    <s v="RED FLESH SEEDLESS TYPE"/>
    <x v="497"/>
    <s v="DELAWARE"/>
    <n v="123200"/>
    <s v="Truck"/>
    <n v="308"/>
    <m/>
    <n v="2025"/>
    <s v="N/A"/>
    <s v="D (domestic)"/>
    <m/>
  </r>
  <r>
    <s v="Watermelons"/>
    <x v="16"/>
    <s v="No"/>
    <s v="24 inch bins"/>
    <s v="RED FLESH SEEDLESS TYPE"/>
    <x v="497"/>
    <s v="INDIANA"/>
    <n v="1321600"/>
    <s v="Truck"/>
    <n v="3304"/>
    <m/>
    <n v="2025"/>
    <s v="N/A"/>
    <s v="D (domestic)"/>
    <m/>
  </r>
  <r>
    <s v="Watermelons"/>
    <x v="16"/>
    <s v="No"/>
    <s v="24 inch bins"/>
    <s v="RED FLESH SEEDED TYPE"/>
    <x v="497"/>
    <s v="INDIANA"/>
    <n v="224000"/>
    <s v="Truck"/>
    <n v="560"/>
    <m/>
    <n v="2025"/>
    <s v="N/A"/>
    <s v="D (domestic)"/>
    <m/>
  </r>
  <r>
    <s v="Watermelons"/>
    <x v="8"/>
    <s v="No"/>
    <s v="24 inch bins"/>
    <s v="RED FLESH SEEDLESS TYPE"/>
    <x v="497"/>
    <s v="FLORIDA"/>
    <n v="313600"/>
    <s v="Truck"/>
    <n v="784"/>
    <m/>
    <n v="2025"/>
    <s v="N/A"/>
    <s v="D (domestic)"/>
    <m/>
  </r>
  <r>
    <s v="Watermelons"/>
    <x v="12"/>
    <s v="No"/>
    <s v="24 inch bins"/>
    <s v="RED FLESH SEEDLESS TYPE"/>
    <x v="497"/>
    <s v="GEORGIA"/>
    <n v="1366400"/>
    <s v="Truck"/>
    <n v="3416"/>
    <m/>
    <n v="2025"/>
    <s v="N/A"/>
    <s v="D (domestic)"/>
    <m/>
  </r>
  <r>
    <s v="Watermelons"/>
    <x v="16"/>
    <s v="No"/>
    <s v="cartons"/>
    <s v="RED FLESH SEEDLESS MINIATURE"/>
    <x v="497"/>
    <s v="INDIANA"/>
    <n v="36125"/>
    <s v="Truck"/>
    <n v="425"/>
    <m/>
    <n v="2025"/>
    <s v="N/A"/>
    <s v="D (domestic)"/>
    <m/>
  </r>
  <r>
    <s v="Watermelons"/>
    <x v="9"/>
    <s v="No"/>
    <s v="24 inch bins"/>
    <s v="RED FLESH SEEDED TYPE"/>
    <x v="497"/>
    <s v="TEXAS"/>
    <n v="280000"/>
    <s v="Truck"/>
    <m/>
    <m/>
    <n v="2025"/>
    <s v="N/A"/>
    <s v="D (domestic)"/>
    <m/>
  </r>
  <r>
    <s v="Watermelons"/>
    <x v="9"/>
    <s v="No"/>
    <s v="24 inch bins"/>
    <s v="RED FLESH SEEDLESS TYPE"/>
    <x v="497"/>
    <s v="TEXAS"/>
    <n v="920000"/>
    <s v="Truck"/>
    <m/>
    <m/>
    <n v="2025"/>
    <s v="N/A"/>
    <s v="D (domestic)"/>
    <m/>
  </r>
  <r>
    <s v="Watermelons"/>
    <x v="14"/>
    <s v="No"/>
    <s v="24 inch bins"/>
    <s v="RED FLESH SEEDLESS TYPE"/>
    <x v="497"/>
    <s v="NORTH CAROLINA"/>
    <n v="112000"/>
    <s v="Truck"/>
    <n v="280"/>
    <m/>
    <n v="2025"/>
    <s v="N/A"/>
    <s v="D (domestic)"/>
    <s v="added for 07/20/2025 on 07/24/2025"/>
  </r>
  <r>
    <s v="Watermelons"/>
    <x v="1"/>
    <s v="No"/>
    <s v="N/A"/>
    <s v="SEEDLESS"/>
    <x v="498"/>
    <s v="MEXICO CROSSINGS THROUGH NOGALES ARIZONA"/>
    <n v="46200"/>
    <s v="Truck"/>
    <m/>
    <m/>
    <n v="2024"/>
    <s v="N/A"/>
    <s v="I (import)"/>
    <m/>
  </r>
  <r>
    <s v="Watermelons"/>
    <x v="1"/>
    <s v="No"/>
    <s v="N/A"/>
    <s v="N/A"/>
    <x v="498"/>
    <s v="MEXICO CROSSINGS THROUGH OTAY MESA CALIFORNIA"/>
    <n v="21120"/>
    <s v="Truck"/>
    <m/>
    <m/>
    <n v="2024"/>
    <s v="N/A"/>
    <s v="I (import)"/>
    <m/>
  </r>
  <r>
    <s v="Watermelons"/>
    <x v="1"/>
    <s v="No"/>
    <s v="N/A"/>
    <s v="SEEDLESS"/>
    <x v="498"/>
    <s v="MEXICO CROSSINGS THROUGH OTAY MESA CALIFORNIA"/>
    <n v="92928"/>
    <s v="Truck"/>
    <m/>
    <m/>
    <n v="2024"/>
    <s v="N/A"/>
    <s v="I (import)"/>
    <m/>
  </r>
  <r>
    <s v="Watermelons"/>
    <x v="1"/>
    <s v="No"/>
    <s v="N/A"/>
    <s v="N/A"/>
    <x v="498"/>
    <s v="MEXICO CROSSINGS THROUGH CALEXICO CALIFORNIA"/>
    <n v="40040"/>
    <s v="Truck"/>
    <m/>
    <m/>
    <n v="2024"/>
    <s v="N/A"/>
    <s v="I (import)"/>
    <m/>
  </r>
  <r>
    <s v="Watermelons"/>
    <x v="1"/>
    <s v="No"/>
    <s v="N/A"/>
    <s v="N/A"/>
    <x v="498"/>
    <s v="MEXICO CROSSINGS THROUGH EAGLE PASS TEXAS"/>
    <n v="168656"/>
    <s v="Truck"/>
    <m/>
    <m/>
    <n v="2024"/>
    <s v="N/A"/>
    <s v="I (import)"/>
    <m/>
  </r>
  <r>
    <s v="Watermelons"/>
    <x v="1"/>
    <s v="No"/>
    <s v="N/A"/>
    <s v="RED FLESH SEEDLESS MINIATURE"/>
    <x v="498"/>
    <s v="MEXICO CROSSINGS THROUGH PRESIDIO TEXAS"/>
    <n v="276606"/>
    <s v="Truck"/>
    <m/>
    <m/>
    <n v="2024"/>
    <s v="N/A"/>
    <s v="I (import)"/>
    <m/>
  </r>
  <r>
    <s v="Watermelons"/>
    <x v="1"/>
    <s v="No"/>
    <s v="N/A"/>
    <s v="N/A"/>
    <x v="498"/>
    <s v="MEXICO CROSSINGS THROUGH PROGRESO TEXAS"/>
    <n v="160785"/>
    <s v="Truck"/>
    <m/>
    <m/>
    <n v="2024"/>
    <s v="N/A"/>
    <s v="I (import)"/>
    <m/>
  </r>
  <r>
    <s v="Watermelons"/>
    <x v="1"/>
    <s v="No"/>
    <s v="N/A"/>
    <s v="N/A"/>
    <x v="498"/>
    <s v="MEXICO CROSSINGS THROUGH SANTA TERESA NEW MEXICO"/>
    <n v="449064"/>
    <s v="Truck"/>
    <m/>
    <m/>
    <n v="2024"/>
    <s v="N/A"/>
    <s v="I (import)"/>
    <m/>
  </r>
  <r>
    <s v="Watermelons"/>
    <x v="10"/>
    <s v="No"/>
    <s v="cartons"/>
    <s v="RED FLESH SEEDLESS MINIATURE"/>
    <x v="498"/>
    <s v="CENTRAL ARIZONA"/>
    <n v="799000"/>
    <s v="Truck"/>
    <n v="9400"/>
    <m/>
    <n v="2025"/>
    <s v="N/A"/>
    <s v="D (domestic)"/>
    <m/>
  </r>
  <r>
    <s v="Watermelons"/>
    <x v="10"/>
    <s v="No"/>
    <s v="24 inch bins"/>
    <s v="RED FLESH SEEDLESS TYPE"/>
    <x v="498"/>
    <s v="CENTRAL ARIZONA"/>
    <n v="2620000"/>
    <s v="Truck"/>
    <m/>
    <m/>
    <n v="2025"/>
    <s v="N/A"/>
    <s v="D (domestic)"/>
    <m/>
  </r>
  <r>
    <s v="Watermelons"/>
    <x v="9"/>
    <s v="No"/>
    <s v="24 inch bins"/>
    <s v="RED FLESH SEEDED TYPE"/>
    <x v="498"/>
    <s v="TEXAS"/>
    <n v="360000"/>
    <s v="Truck"/>
    <m/>
    <m/>
    <n v="2025"/>
    <s v="N/A"/>
    <s v="D (domestic)"/>
    <m/>
  </r>
  <r>
    <s v="Watermelons"/>
    <x v="9"/>
    <s v="No"/>
    <s v="24 inch bins"/>
    <s v="RED FLESH SEEDLESS TYPE"/>
    <x v="498"/>
    <s v="TEXAS"/>
    <n v="1640000"/>
    <s v="Truck"/>
    <m/>
    <m/>
    <n v="2025"/>
    <s v="N/A"/>
    <s v="D (domestic)"/>
    <m/>
  </r>
  <r>
    <s v="Watermelons"/>
    <x v="15"/>
    <s v="No"/>
    <s v="24 inch bins"/>
    <s v="RED FLESH SEEDLESS TYPE"/>
    <x v="498"/>
    <s v="SOUTHEAST MISSOURI"/>
    <n v="2777600"/>
    <s v="Truck"/>
    <n v="6944"/>
    <m/>
    <n v="2025"/>
    <s v="N/A"/>
    <s v="D (domestic)"/>
    <m/>
  </r>
  <r>
    <s v="Watermelons"/>
    <x v="19"/>
    <s v="No"/>
    <s v="24 inch bins"/>
    <s v="RED FLESH SEEDLESS TYPE"/>
    <x v="498"/>
    <s v="MARYLAND"/>
    <n v="67200"/>
    <s v="Truck"/>
    <n v="168"/>
    <m/>
    <n v="2025"/>
    <s v="N/A"/>
    <s v="D (domestic)"/>
    <m/>
  </r>
  <r>
    <s v="Watermelons"/>
    <x v="17"/>
    <s v="No"/>
    <s v="24 inch bins"/>
    <s v="RED FLESH SEEDED TYPE"/>
    <x v="498"/>
    <s v="MICHIGAN"/>
    <n v="67200"/>
    <s v="Truck"/>
    <n v="168"/>
    <m/>
    <n v="2025"/>
    <s v="N/A"/>
    <s v="D (domestic)"/>
    <m/>
  </r>
  <r>
    <s v="Watermelons"/>
    <x v="17"/>
    <s v="No"/>
    <s v="24 inch bins"/>
    <s v="RED FLESH SEEDLESS TYPE"/>
    <x v="498"/>
    <s v="MICHIGAN"/>
    <n v="358400"/>
    <s v="Truck"/>
    <n v="896"/>
    <m/>
    <n v="2025"/>
    <s v="N/A"/>
    <s v="D (domestic)"/>
    <m/>
  </r>
  <r>
    <s v="Watermelons"/>
    <x v="14"/>
    <s v="No"/>
    <s v="24 inch bins"/>
    <s v="RED FLESH SEEDED TYPE"/>
    <x v="498"/>
    <s v="NORTH CAROLINA"/>
    <n v="112000"/>
    <s v="Truck"/>
    <n v="280"/>
    <m/>
    <n v="2025"/>
    <s v="N/A"/>
    <s v="D (domestic)"/>
    <m/>
  </r>
  <r>
    <s v="Watermelons"/>
    <x v="14"/>
    <s v="No"/>
    <s v="24 inch bins"/>
    <s v="RED FLESH SEEDLESS TYPE"/>
    <x v="498"/>
    <s v="NORTH CAROLINA"/>
    <n v="2539200"/>
    <s v="Truck"/>
    <n v="6348"/>
    <m/>
    <n v="2025"/>
    <s v="N/A"/>
    <s v="D (domestic)"/>
    <m/>
  </r>
  <r>
    <s v="Watermelons"/>
    <x v="11"/>
    <s v="No"/>
    <s v="24 inch bins"/>
    <s v="RED FLESH SEEDLESS TYPE"/>
    <x v="498"/>
    <s v="SOUTH CAROLINA"/>
    <n v="862400"/>
    <s v="Truck"/>
    <n v="2156"/>
    <m/>
    <n v="2025"/>
    <s v="N/A"/>
    <s v="D (domestic)"/>
    <m/>
  </r>
  <r>
    <s v="Watermelons"/>
    <x v="15"/>
    <s v="No"/>
    <s v="24 inch bins"/>
    <s v="RED FLESH SEEDED TYPE"/>
    <x v="498"/>
    <s v="SOUTHEAST MISSOURI"/>
    <n v="179200"/>
    <s v="Truck"/>
    <n v="448"/>
    <m/>
    <n v="2025"/>
    <s v="N/A"/>
    <s v="D (domestic)"/>
    <m/>
  </r>
  <r>
    <s v="Watermelons"/>
    <x v="18"/>
    <s v="No"/>
    <s v="24 inch bins"/>
    <s v="RED FLESH SEEDLESS TYPE"/>
    <x v="498"/>
    <s v="DELAWARE"/>
    <n v="684400"/>
    <s v="Truck"/>
    <n v="1711"/>
    <m/>
    <n v="2025"/>
    <s v="N/A"/>
    <s v="D (domestic)"/>
    <m/>
  </r>
  <r>
    <s v="Watermelons"/>
    <x v="8"/>
    <s v="No"/>
    <s v="24 inch bins"/>
    <s v="RED FLESH SEEDLESS TYPE"/>
    <x v="498"/>
    <s v="FLORIDA"/>
    <n v="358400"/>
    <s v="Truck"/>
    <n v="896"/>
    <m/>
    <n v="2025"/>
    <s v="N/A"/>
    <s v="D (domestic)"/>
    <m/>
  </r>
  <r>
    <s v="Watermelons"/>
    <x v="12"/>
    <s v="No"/>
    <s v="24 inch bins"/>
    <s v="RED FLESH SEEDLESS TYPE"/>
    <x v="498"/>
    <s v="GEORGIA"/>
    <n v="1724800"/>
    <s v="Truck"/>
    <n v="4312"/>
    <m/>
    <n v="2025"/>
    <s v="N/A"/>
    <s v="D (domestic)"/>
    <m/>
  </r>
  <r>
    <s v="Watermelons"/>
    <x v="16"/>
    <s v="No"/>
    <s v="24 inch bins"/>
    <s v="RED FLESH SEEDED TYPE"/>
    <x v="498"/>
    <s v="INDIANA"/>
    <n v="224000"/>
    <s v="Truck"/>
    <n v="560"/>
    <m/>
    <n v="2025"/>
    <s v="N/A"/>
    <s v="D (domestic)"/>
    <m/>
  </r>
  <r>
    <s v="Watermelons"/>
    <x v="16"/>
    <s v="No"/>
    <s v="cartons"/>
    <s v="RED FLESH SEEDLESS MINIATURE"/>
    <x v="498"/>
    <s v="INDIANA"/>
    <n v="21675"/>
    <s v="Truck"/>
    <n v="255"/>
    <m/>
    <n v="2025"/>
    <s v="N/A"/>
    <s v="D (domestic)"/>
    <m/>
  </r>
  <r>
    <s v="Watermelons"/>
    <x v="16"/>
    <s v="No"/>
    <s v="24 inch bins"/>
    <s v="RED FLESH SEEDLESS TYPE"/>
    <x v="498"/>
    <s v="INDIANA"/>
    <n v="1120000"/>
    <s v="Truck"/>
    <n v="2800"/>
    <m/>
    <n v="2025"/>
    <s v="N/A"/>
    <s v="D (domestic)"/>
    <m/>
  </r>
  <r>
    <s v="Watermelons"/>
    <x v="18"/>
    <s v="No"/>
    <s v="24 inch bins"/>
    <s v="RED FLESH SEEDED TYPE"/>
    <x v="498"/>
    <s v="DELAWARE"/>
    <n v="22400"/>
    <s v="Truck"/>
    <n v="56"/>
    <m/>
    <n v="2025"/>
    <s v="N/A"/>
    <s v="D (domestic)"/>
    <m/>
  </r>
  <r>
    <s v="Watermelons"/>
    <x v="13"/>
    <s v="Yes"/>
    <s v="24 inch bins"/>
    <s v="RED FLESH SEEDLESS TYPE"/>
    <x v="498"/>
    <s v="SAN JOAQUIN VALLEY CALIFORNIA"/>
    <n v="600000"/>
    <s v="Truck"/>
    <m/>
    <m/>
    <n v="2025"/>
    <s v="N/A"/>
    <s v="D (domestic)"/>
    <m/>
  </r>
  <r>
    <s v="Watermelons"/>
    <x v="13"/>
    <s v="No"/>
    <s v="24 inch bins"/>
    <s v="RED FLESH SEEDLESS TYPE"/>
    <x v="498"/>
    <s v="SAN JOAQUIN VALLEY CALIFORNIA"/>
    <n v="4045600"/>
    <s v="Truck"/>
    <n v="114"/>
    <m/>
    <n v="2025"/>
    <s v="N/A"/>
    <s v="D (domestic)"/>
    <m/>
  </r>
  <r>
    <s v="Watermelons"/>
    <x v="13"/>
    <s v="No"/>
    <s v="24 inch bins"/>
    <s v="RED FLESH SEEDED TYPE"/>
    <x v="498"/>
    <s v="SAN JOAQUIN VALLEY CALIFORNIA"/>
    <n v="600000"/>
    <s v="Truck"/>
    <m/>
    <m/>
    <n v="2025"/>
    <s v="N/A"/>
    <s v="D (domestic)"/>
    <m/>
  </r>
  <r>
    <s v="Watermelons"/>
    <x v="13"/>
    <s v="No"/>
    <s v="cartons"/>
    <s v="RED FLESH SEEDLESS MINIATURE"/>
    <x v="498"/>
    <s v="SAN JOAQUIN VALLEY CALIFORNIA"/>
    <n v="1275000"/>
    <s v="Truck"/>
    <n v="15000"/>
    <m/>
    <n v="2025"/>
    <s v="N/A"/>
    <s v="D (domestic)"/>
    <m/>
  </r>
  <r>
    <s v="Watermelons"/>
    <x v="13"/>
    <s v="Yes"/>
    <s v="cartons"/>
    <s v="RED FLESH SEEDLESS MINIATURE"/>
    <x v="498"/>
    <s v="SAN JOAQUIN VALLEY CALIFORNIA"/>
    <n v="935000"/>
    <s v="Truck"/>
    <n v="11000"/>
    <m/>
    <n v="2025"/>
    <s v="N/A"/>
    <s v="D (domestic)"/>
    <m/>
  </r>
  <r>
    <s v="Watermelons"/>
    <x v="13"/>
    <s v="No"/>
    <s v="24 inch bins"/>
    <s v="RED FLESH SEEDLESS TYPE"/>
    <x v="498"/>
    <s v="SAN JOAQUIN VALLEY CALIFORNIA"/>
    <n v="1040000"/>
    <s v="Truck"/>
    <m/>
    <m/>
    <n v="2025"/>
    <s v="N/A"/>
    <s v="D (domestic)"/>
    <s v="added for 07/21/2025 on 07/23/2025"/>
  </r>
  <r>
    <s v="Watermelons"/>
    <x v="14"/>
    <s v="No"/>
    <s v="24 inch bins"/>
    <s v="RED FLESH SEEDLESS TYPE"/>
    <x v="498"/>
    <s v="NORTH CAROLINA"/>
    <n v="134400"/>
    <s v="Truck"/>
    <n v="336"/>
    <m/>
    <n v="2025"/>
    <s v="N/A"/>
    <s v="D (domestic)"/>
    <s v="added for 07/21/2025 on 07/23/2025"/>
  </r>
  <r>
    <s v="Watermelons"/>
    <x v="14"/>
    <s v="No"/>
    <s v="24 inch bins"/>
    <s v="RED FLESH SEEDLESS TYPE"/>
    <x v="498"/>
    <s v="NORTH CAROLINA"/>
    <n v="246400"/>
    <s v="Truck"/>
    <n v="616"/>
    <m/>
    <n v="2025"/>
    <s v="N/A"/>
    <s v="D (domestic)"/>
    <s v="added for 07/21/2025 on 07/24/2025"/>
  </r>
  <r>
    <s v="Watermelons"/>
    <x v="13"/>
    <s v="No"/>
    <s v="24 inch bins"/>
    <s v="RED FLESH SEEDLESS MINIATURE"/>
    <x v="498"/>
    <s v="SAN JOAQUIN VALLEY CALIFORNIA"/>
    <n v="1600000"/>
    <s v="Truck"/>
    <m/>
    <m/>
    <n v="2025"/>
    <s v="N/A"/>
    <s v="D (domestic)"/>
    <s v="added for 07/21/2025 on 07/25/2025"/>
  </r>
  <r>
    <s v="Watermelons"/>
    <x v="0"/>
    <s v="No"/>
    <s v="N/A"/>
    <s v="N/A"/>
    <x v="499"/>
    <s v="IMPORTS THROUGH SAN JUAN PUERTO RICO"/>
    <n v="14436"/>
    <s v="Boat"/>
    <m/>
    <m/>
    <n v="2024"/>
    <s v="N/A"/>
    <s v="I (import)"/>
    <m/>
  </r>
  <r>
    <s v="Watermelons"/>
    <x v="1"/>
    <s v="No"/>
    <s v="N/A"/>
    <s v="SEEDLESS"/>
    <x v="499"/>
    <s v="MEXICO CROSSINGS THROUGH NOGALES ARIZONA"/>
    <n v="46200"/>
    <s v="Truck"/>
    <m/>
    <m/>
    <n v="2024"/>
    <s v="N/A"/>
    <s v="I (import)"/>
    <m/>
  </r>
  <r>
    <s v="Watermelons"/>
    <x v="1"/>
    <s v="No"/>
    <s v="N/A"/>
    <s v="N/A"/>
    <x v="499"/>
    <s v="MEXICO CROSSINGS THROUGH CALEXICO CALIFORNIA"/>
    <n v="40040"/>
    <s v="Truck"/>
    <m/>
    <m/>
    <n v="2024"/>
    <s v="N/A"/>
    <s v="I (import)"/>
    <m/>
  </r>
  <r>
    <s v="Watermelons"/>
    <x v="1"/>
    <s v="No"/>
    <s v="N/A"/>
    <s v="N/A"/>
    <x v="499"/>
    <s v="MEXICO CROSSINGS THROUGH EAGLE PASS TEXAS"/>
    <n v="251632"/>
    <s v="Truck"/>
    <m/>
    <m/>
    <n v="2024"/>
    <s v="N/A"/>
    <s v="I (import)"/>
    <m/>
  </r>
  <r>
    <s v="Watermelons"/>
    <x v="1"/>
    <s v="No"/>
    <s v="N/A"/>
    <s v="N/A"/>
    <x v="499"/>
    <s v="MEXICO CROSSINGS THROUGH LAREDO TEXAS"/>
    <n v="821"/>
    <s v="Truck"/>
    <m/>
    <m/>
    <n v="2024"/>
    <s v="N/A"/>
    <s v="I (import)"/>
    <m/>
  </r>
  <r>
    <s v="Watermelons"/>
    <x v="1"/>
    <s v="No"/>
    <s v="N/A"/>
    <s v="RED FLESH SEEDLESS MINIATURE"/>
    <x v="499"/>
    <s v="MEXICO CROSSINGS THROUGH PRESIDIO TEXAS"/>
    <n v="92202"/>
    <s v="Truck"/>
    <m/>
    <m/>
    <n v="2024"/>
    <s v="N/A"/>
    <s v="I (import)"/>
    <m/>
  </r>
  <r>
    <s v="Watermelons"/>
    <x v="1"/>
    <s v="No"/>
    <s v="N/A"/>
    <s v="SEEDLESS"/>
    <x v="499"/>
    <s v="MEXICO CROSSINGS THROUGH PRESIDIO TEXAS"/>
    <n v="857428"/>
    <s v="Truck"/>
    <m/>
    <m/>
    <n v="2024"/>
    <s v="N/A"/>
    <s v="I (import)"/>
    <m/>
  </r>
  <r>
    <s v="Watermelons"/>
    <x v="1"/>
    <s v="No"/>
    <s v="N/A"/>
    <s v="N/A"/>
    <x v="499"/>
    <s v="MEXICO CROSSINGS THROUGH PROGRESO TEXAS"/>
    <n v="238597"/>
    <s v="Truck"/>
    <m/>
    <m/>
    <n v="2024"/>
    <s v="N/A"/>
    <s v="I (import)"/>
    <m/>
  </r>
  <r>
    <s v="Watermelons"/>
    <x v="1"/>
    <s v="No"/>
    <s v="N/A"/>
    <s v="N/A"/>
    <x v="499"/>
    <s v="MEXICO CROSSINGS THROUGH SANTA TERESA NEW MEXICO"/>
    <n v="299376"/>
    <s v="Truck"/>
    <m/>
    <m/>
    <n v="2024"/>
    <s v="N/A"/>
    <s v="I (import)"/>
    <m/>
  </r>
  <r>
    <s v="Watermelons"/>
    <x v="13"/>
    <s v="No"/>
    <s v="24 inch bins"/>
    <s v="RED FLESH SEEDLESS TYPE"/>
    <x v="499"/>
    <s v="SAN JOAQUIN VALLEY CALIFORNIA"/>
    <n v="2805600"/>
    <s v="Truck"/>
    <n v="514"/>
    <m/>
    <n v="2025"/>
    <s v="N/A"/>
    <s v="D (domestic)"/>
    <m/>
  </r>
  <r>
    <s v="Watermelons"/>
    <x v="13"/>
    <s v="No"/>
    <s v="cartons"/>
    <s v="RED FLESH SEEDLESS MINIATURE"/>
    <x v="499"/>
    <s v="SAN JOAQUIN VALLEY CALIFORNIA"/>
    <n v="1275000"/>
    <s v="Truck"/>
    <n v="15000"/>
    <m/>
    <n v="2025"/>
    <s v="N/A"/>
    <s v="D (domestic)"/>
    <m/>
  </r>
  <r>
    <s v="Watermelons"/>
    <x v="9"/>
    <s v="No"/>
    <s v="24 inch bins"/>
    <s v="RED FLESH SEEDED TYPE"/>
    <x v="499"/>
    <s v="TEXAS"/>
    <n v="400000"/>
    <s v="Truck"/>
    <m/>
    <m/>
    <n v="2025"/>
    <s v="N/A"/>
    <s v="D (domestic)"/>
    <m/>
  </r>
  <r>
    <s v="Watermelons"/>
    <x v="9"/>
    <s v="No"/>
    <s v="24 inch bins"/>
    <s v="RED FLESH SEEDLESS TYPE"/>
    <x v="499"/>
    <s v="TEXAS"/>
    <n v="1680000"/>
    <s v="Truck"/>
    <m/>
    <m/>
    <n v="2025"/>
    <s v="N/A"/>
    <s v="D (domestic)"/>
    <m/>
  </r>
  <r>
    <s v="Watermelons"/>
    <x v="10"/>
    <s v="No"/>
    <s v="24 inch bins"/>
    <s v="RED FLESH SEEDLESS TYPE"/>
    <x v="499"/>
    <s v="CENTRAL ARIZONA"/>
    <n v="4360000"/>
    <s v="Truck"/>
    <m/>
    <m/>
    <n v="2025"/>
    <s v="N/A"/>
    <s v="D (domestic)"/>
    <m/>
  </r>
  <r>
    <s v="Watermelons"/>
    <x v="10"/>
    <s v="No"/>
    <s v="cartons"/>
    <s v="RED FLESH SEEDLESS MINIATURE"/>
    <x v="499"/>
    <s v="CENTRAL ARIZONA"/>
    <n v="1912500"/>
    <s v="Truck"/>
    <n v="22500"/>
    <m/>
    <n v="2025"/>
    <s v="N/A"/>
    <s v="D (domestic)"/>
    <m/>
  </r>
  <r>
    <s v="Watermelons"/>
    <x v="15"/>
    <s v="No"/>
    <s v="24 inch bins"/>
    <s v="RED FLESH SEEDLESS TYPE"/>
    <x v="499"/>
    <s v="SOUTHEAST MISSOURI"/>
    <n v="2486400"/>
    <s v="Truck"/>
    <n v="6216"/>
    <m/>
    <n v="2025"/>
    <s v="N/A"/>
    <s v="D (domestic)"/>
    <m/>
  </r>
  <r>
    <s v="Watermelons"/>
    <x v="19"/>
    <s v="No"/>
    <s v="24 inch bins"/>
    <s v="RED FLESH SEEDED TYPE"/>
    <x v="499"/>
    <s v="MARYLAND"/>
    <n v="22400"/>
    <s v="Truck"/>
    <n v="56"/>
    <m/>
    <n v="2025"/>
    <s v="N/A"/>
    <s v="D (domestic)"/>
    <m/>
  </r>
  <r>
    <s v="Watermelons"/>
    <x v="19"/>
    <s v="No"/>
    <s v="24 inch bins"/>
    <s v="RED FLESH SEEDLESS TYPE"/>
    <x v="499"/>
    <s v="MARYLAND"/>
    <n v="112000"/>
    <s v="Truck"/>
    <n v="280"/>
    <m/>
    <n v="2025"/>
    <s v="N/A"/>
    <s v="D (domestic)"/>
    <m/>
  </r>
  <r>
    <s v="Watermelons"/>
    <x v="14"/>
    <s v="No"/>
    <s v="24 inch bins"/>
    <s v="RED FLESH SEEDED TYPE"/>
    <x v="499"/>
    <s v="NORTH CAROLINA"/>
    <n v="291200"/>
    <s v="Truck"/>
    <n v="728"/>
    <m/>
    <n v="2025"/>
    <s v="N/A"/>
    <s v="D (domestic)"/>
    <m/>
  </r>
  <r>
    <s v="Watermelons"/>
    <x v="14"/>
    <s v="No"/>
    <s v="24 inch bins"/>
    <s v="RED FLESH SEEDLESS TYPE"/>
    <x v="499"/>
    <s v="NORTH CAROLINA"/>
    <n v="3158400"/>
    <s v="Truck"/>
    <n v="7896"/>
    <m/>
    <n v="2025"/>
    <s v="N/A"/>
    <s v="D (domestic)"/>
    <m/>
  </r>
  <r>
    <s v="Watermelons"/>
    <x v="11"/>
    <s v="No"/>
    <s v="24 inch bins"/>
    <s v="RED FLESH SEEDED TYPE"/>
    <x v="499"/>
    <s v="SOUTH CAROLINA"/>
    <n v="22400"/>
    <s v="Truck"/>
    <n v="56"/>
    <m/>
    <n v="2025"/>
    <s v="N/A"/>
    <s v="D (domestic)"/>
    <m/>
  </r>
  <r>
    <s v="Watermelons"/>
    <x v="11"/>
    <s v="No"/>
    <s v="24 inch bins"/>
    <s v="RED FLESH SEEDLESS TYPE"/>
    <x v="499"/>
    <s v="SOUTH CAROLINA"/>
    <n v="582400"/>
    <s v="Truck"/>
    <n v="1456"/>
    <m/>
    <n v="2025"/>
    <s v="N/A"/>
    <s v="D (domestic)"/>
    <m/>
  </r>
  <r>
    <s v="Watermelons"/>
    <x v="15"/>
    <s v="No"/>
    <s v="24 inch bins"/>
    <s v="RED FLESH SEEDED TYPE"/>
    <x v="499"/>
    <s v="SOUTHEAST MISSOURI"/>
    <n v="268800"/>
    <s v="Truck"/>
    <n v="672"/>
    <m/>
    <n v="2025"/>
    <s v="N/A"/>
    <s v="D (domestic)"/>
    <m/>
  </r>
  <r>
    <s v="Watermelons"/>
    <x v="15"/>
    <s v="No"/>
    <s v="cartons"/>
    <s v="RED FLESH SEEDLESS MINIATURE"/>
    <x v="499"/>
    <s v="SOUTHEAST MISSOURI"/>
    <n v="36125"/>
    <s v="Truck"/>
    <n v="425"/>
    <m/>
    <n v="2025"/>
    <s v="N/A"/>
    <s v="D (domestic)"/>
    <m/>
  </r>
  <r>
    <s v="Watermelons"/>
    <x v="12"/>
    <s v="No"/>
    <s v="24 inch bins"/>
    <s v="RED FLESH SEEDLESS TYPE"/>
    <x v="499"/>
    <s v="GEORGIA"/>
    <n v="1568000"/>
    <s v="Truck"/>
    <n v="3920"/>
    <m/>
    <n v="2025"/>
    <s v="N/A"/>
    <s v="D (domestic)"/>
    <m/>
  </r>
  <r>
    <s v="Watermelons"/>
    <x v="16"/>
    <s v="No"/>
    <s v="24 inch bins"/>
    <s v="RED FLESH SEEDED TYPE"/>
    <x v="499"/>
    <s v="INDIANA"/>
    <n v="336000"/>
    <s v="Truck"/>
    <n v="840"/>
    <m/>
    <n v="2025"/>
    <s v="N/A"/>
    <s v="D (domestic)"/>
    <m/>
  </r>
  <r>
    <s v="Watermelons"/>
    <x v="16"/>
    <s v="No"/>
    <s v="cartons"/>
    <s v="RED FLESH SEEDLESS MINIATURE"/>
    <x v="499"/>
    <s v="INDIANA"/>
    <n v="21675"/>
    <s v="Truck"/>
    <n v="255"/>
    <m/>
    <n v="2025"/>
    <s v="N/A"/>
    <s v="D (domestic)"/>
    <m/>
  </r>
  <r>
    <s v="Watermelons"/>
    <x v="16"/>
    <s v="No"/>
    <s v="24 inch bins"/>
    <s v="RED FLESH SEEDLESS TYPE"/>
    <x v="499"/>
    <s v="INDIANA"/>
    <n v="1456000"/>
    <s v="Truck"/>
    <n v="3640"/>
    <m/>
    <n v="2025"/>
    <s v="N/A"/>
    <s v="D (domestic)"/>
    <m/>
  </r>
  <r>
    <s v="Watermelons"/>
    <x v="17"/>
    <s v="No"/>
    <s v="24 inch bins"/>
    <s v="RED FLESH SEEDED TYPE"/>
    <x v="499"/>
    <s v="MICHIGAN"/>
    <n v="44800"/>
    <s v="Truck"/>
    <n v="112"/>
    <m/>
    <n v="2025"/>
    <s v="N/A"/>
    <s v="D (domestic)"/>
    <m/>
  </r>
  <r>
    <s v="Watermelons"/>
    <x v="17"/>
    <s v="No"/>
    <s v="24 inch bins"/>
    <s v="RED FLESH SEEDLESS TYPE"/>
    <x v="499"/>
    <s v="MICHIGAN"/>
    <n v="224000"/>
    <s v="Truck"/>
    <n v="560"/>
    <m/>
    <n v="2025"/>
    <s v="N/A"/>
    <s v="D (domestic)"/>
    <m/>
  </r>
  <r>
    <s v="Watermelons"/>
    <x v="18"/>
    <s v="No"/>
    <s v="24 inch bins"/>
    <s v="RED FLESH SEEDED TYPE"/>
    <x v="499"/>
    <s v="DELAWARE"/>
    <n v="61600"/>
    <s v="Truck"/>
    <n v="154"/>
    <m/>
    <n v="2025"/>
    <s v="N/A"/>
    <s v="D (domestic)"/>
    <m/>
  </r>
  <r>
    <s v="Watermelons"/>
    <x v="18"/>
    <s v="No"/>
    <s v="24 inch bins"/>
    <s v="RED FLESH SEEDLESS TYPE"/>
    <x v="499"/>
    <s v="DELAWARE"/>
    <n v="1153600"/>
    <s v="Truck"/>
    <n v="2884"/>
    <m/>
    <n v="2025"/>
    <s v="N/A"/>
    <s v="D (domestic)"/>
    <m/>
  </r>
  <r>
    <s v="Watermelons"/>
    <x v="8"/>
    <s v="No"/>
    <s v="24 inch bins"/>
    <s v="RED FLESH SEEDLESS TYPE"/>
    <x v="499"/>
    <s v="FLORIDA"/>
    <n v="179200"/>
    <s v="Truck"/>
    <n v="448"/>
    <m/>
    <n v="2025"/>
    <s v="N/A"/>
    <s v="D (domestic)"/>
    <m/>
  </r>
  <r>
    <s v="Watermelons"/>
    <x v="12"/>
    <s v="No"/>
    <s v="24 inch bins"/>
    <s v="RED FLESH SEEDLESS TYPE"/>
    <x v="499"/>
    <s v="GEORGIA"/>
    <n v="470400"/>
    <s v="Truck"/>
    <n v="1176"/>
    <m/>
    <n v="2025"/>
    <s v="N/A"/>
    <s v="D (domestic)"/>
    <s v="added for 07/22/2025 on 07/24/2025"/>
  </r>
  <r>
    <s v="Watermelons"/>
    <x v="14"/>
    <s v="No"/>
    <s v="24 inch bins"/>
    <s v="RED FLESH SEEDLESS TYPE"/>
    <x v="499"/>
    <s v="NORTH CAROLINA"/>
    <n v="336000"/>
    <s v="Truck"/>
    <n v="840"/>
    <m/>
    <n v="2025"/>
    <s v="N/A"/>
    <s v="D (domestic)"/>
    <s v="added for 07/22/2025 on 07/24/2025"/>
  </r>
  <r>
    <s v="Watermelons"/>
    <x v="13"/>
    <s v="No"/>
    <s v="24 inch bins"/>
    <s v="RED FLESH SEEDLESS TYPE"/>
    <x v="499"/>
    <s v="SAN JOAQUIN VALLEY CALIFORNIA"/>
    <n v="1640000"/>
    <s v="Truck"/>
    <m/>
    <m/>
    <n v="2025"/>
    <s v="N/A"/>
    <s v="D (domestic)"/>
    <s v="added for 07/22/2025 on 07/25/2025"/>
  </r>
  <r>
    <s v="Watermelons"/>
    <x v="10"/>
    <s v="No"/>
    <s v="24 inch bins"/>
    <s v="RED FLESH SEEDLESS TYPE"/>
    <x v="500"/>
    <s v="CENTRAL ARIZONA"/>
    <n v="4020000"/>
    <s v="Truck"/>
    <m/>
    <m/>
    <n v="2025"/>
    <s v="N/A"/>
    <s v="D (domestic)"/>
    <m/>
  </r>
  <r>
    <s v="Watermelons"/>
    <x v="1"/>
    <s v="No"/>
    <s v="N/A"/>
    <s v="SEEDLESS"/>
    <x v="500"/>
    <s v="MEXICO CROSSINGS THROUGH NOGALES ARIZONA"/>
    <n v="46200"/>
    <s v="Truck"/>
    <m/>
    <m/>
    <n v="2024"/>
    <s v="N/A"/>
    <s v="I (import)"/>
    <m/>
  </r>
  <r>
    <s v="Watermelons"/>
    <x v="10"/>
    <s v="No"/>
    <s v="cartons"/>
    <s v="RED FLESH SEEDLESS MINIATURE"/>
    <x v="500"/>
    <s v="CENTRAL ARIZONA"/>
    <n v="1190000"/>
    <s v="Truck"/>
    <n v="14000"/>
    <m/>
    <n v="2025"/>
    <s v="N/A"/>
    <s v="D (domestic)"/>
    <m/>
  </r>
  <r>
    <s v="Watermelons"/>
    <x v="1"/>
    <s v="No"/>
    <s v="N/A"/>
    <s v="N/A"/>
    <x v="500"/>
    <s v="MEXICO CROSSINGS THROUGH OTAY MESA CALIFORNIA"/>
    <n v="11968"/>
    <s v="Truck"/>
    <m/>
    <m/>
    <n v="2024"/>
    <s v="N/A"/>
    <s v="I (import)"/>
    <m/>
  </r>
  <r>
    <s v="Watermelons"/>
    <x v="19"/>
    <s v="No"/>
    <s v="24 inch bins"/>
    <s v="RED FLESH SEEDLESS TYPE"/>
    <x v="500"/>
    <s v="MARYLAND"/>
    <n v="862400"/>
    <s v="Truck"/>
    <n v="2156"/>
    <m/>
    <n v="2025"/>
    <s v="N/A"/>
    <s v="D (domestic)"/>
    <m/>
  </r>
  <r>
    <s v="Watermelons"/>
    <x v="1"/>
    <s v="No"/>
    <s v="N/A"/>
    <s v="SEEDLESS"/>
    <x v="500"/>
    <s v="MEXICO CROSSINGS THROUGH OTAY MESA CALIFORNIA"/>
    <n v="102080"/>
    <s v="Truck"/>
    <m/>
    <m/>
    <n v="2024"/>
    <s v="N/A"/>
    <s v="I (import)"/>
    <m/>
  </r>
  <r>
    <s v="Watermelons"/>
    <x v="15"/>
    <s v="No"/>
    <s v="24 inch bins"/>
    <s v="RED FLESH SEEDLESS TYPE"/>
    <x v="500"/>
    <s v="MISSOURI"/>
    <n v="3404800"/>
    <s v="Truck"/>
    <n v="8512"/>
    <m/>
    <n v="2025"/>
    <s v="N/A"/>
    <s v="D (domestic)"/>
    <m/>
  </r>
  <r>
    <s v="Watermelons"/>
    <x v="1"/>
    <s v="No"/>
    <s v="N/A"/>
    <s v="N/A"/>
    <x v="500"/>
    <s v="MEXICO CROSSINGS THROUGH CALEXICO CALIFORNIA"/>
    <n v="80080"/>
    <s v="Truck"/>
    <m/>
    <m/>
    <n v="2024"/>
    <s v="N/A"/>
    <s v="I (import)"/>
    <m/>
  </r>
  <r>
    <s v="Watermelons"/>
    <x v="14"/>
    <s v="No"/>
    <s v="24 inch bins"/>
    <s v="RED FLESH SEEDED TYPE"/>
    <x v="500"/>
    <s v="NORTH CAROLINA"/>
    <n v="235200"/>
    <s v="Truck"/>
    <n v="588"/>
    <m/>
    <n v="2025"/>
    <s v="N/A"/>
    <s v="D (domestic)"/>
    <m/>
  </r>
  <r>
    <s v="Watermelons"/>
    <x v="1"/>
    <s v="No"/>
    <s v="N/A"/>
    <s v="N/A"/>
    <x v="500"/>
    <s v="MEXICO CROSSINGS THROUGH EAGLE PASS TEXAS"/>
    <n v="1407490"/>
    <s v="Truck"/>
    <m/>
    <m/>
    <n v="2024"/>
    <s v="N/A"/>
    <s v="I (import)"/>
    <m/>
  </r>
  <r>
    <s v="Watermelons"/>
    <x v="14"/>
    <s v="No"/>
    <s v="cartons"/>
    <s v="RED FLESH SEEDLESS MINIATURE"/>
    <x v="500"/>
    <s v="NORTH CAROLINA"/>
    <n v="21675"/>
    <s v="Truck"/>
    <n v="255"/>
    <m/>
    <n v="2025"/>
    <s v="N/A"/>
    <s v="D (domestic)"/>
    <m/>
  </r>
  <r>
    <s v="Watermelons"/>
    <x v="1"/>
    <s v="No"/>
    <s v="N/A"/>
    <s v="N/A"/>
    <x v="500"/>
    <s v="MEXICO CROSSINGS THROUGH EL PASO TEXAS"/>
    <n v="21560"/>
    <s v="Truck"/>
    <m/>
    <m/>
    <n v="2024"/>
    <s v="N/A"/>
    <s v="I (import)"/>
    <m/>
  </r>
  <r>
    <s v="Watermelons"/>
    <x v="14"/>
    <s v="No"/>
    <s v="24 inch bins"/>
    <s v="RED FLESH SEEDLESS TYPE"/>
    <x v="500"/>
    <s v="NORTH CAROLINA"/>
    <n v="3315200"/>
    <s v="Truck"/>
    <n v="8288"/>
    <m/>
    <n v="2025"/>
    <s v="N/A"/>
    <s v="D (domestic)"/>
    <m/>
  </r>
  <r>
    <s v="Watermelons"/>
    <x v="1"/>
    <s v="No"/>
    <s v="N/A"/>
    <s v="RED FLESH SEEDLESS MINIATURE"/>
    <x v="500"/>
    <s v="MEXICO CROSSINGS THROUGH PRESIDIO TEXAS"/>
    <n v="230505"/>
    <s v="Truck"/>
    <m/>
    <m/>
    <n v="2024"/>
    <s v="N/A"/>
    <s v="I (import)"/>
    <m/>
  </r>
  <r>
    <s v="Watermelons"/>
    <x v="11"/>
    <s v="No"/>
    <s v="24 inch bins"/>
    <s v="RED FLESH SEEDED TYPE"/>
    <x v="500"/>
    <s v="SOUTH CAROLINA"/>
    <n v="22400"/>
    <s v="Truck"/>
    <n v="56"/>
    <m/>
    <n v="2025"/>
    <s v="N/A"/>
    <s v="D (domestic)"/>
    <m/>
  </r>
  <r>
    <s v="Watermelons"/>
    <x v="1"/>
    <s v="No"/>
    <s v="N/A"/>
    <s v="SEEDLESS"/>
    <x v="500"/>
    <s v="MEXICO CROSSINGS THROUGH PRESIDIO TEXAS"/>
    <n v="785576"/>
    <s v="Truck"/>
    <m/>
    <m/>
    <n v="2024"/>
    <s v="N/A"/>
    <s v="I (import)"/>
    <m/>
  </r>
  <r>
    <s v="Watermelons"/>
    <x v="11"/>
    <s v="No"/>
    <s v="24 inch bins"/>
    <s v="RED FLESH SEEDLESS TYPE"/>
    <x v="500"/>
    <s v="SOUTH CAROLINA"/>
    <n v="526400"/>
    <s v="Truck"/>
    <n v="1316"/>
    <m/>
    <n v="2025"/>
    <s v="N/A"/>
    <s v="D (domestic)"/>
    <m/>
  </r>
  <r>
    <s v="Watermelons"/>
    <x v="1"/>
    <s v="No"/>
    <s v="N/A"/>
    <s v="N/A"/>
    <x v="500"/>
    <s v="MEXICO CROSSINGS THROUGH PROGRESO TEXAS"/>
    <n v="623561"/>
    <s v="Truck"/>
    <m/>
    <m/>
    <n v="2024"/>
    <s v="N/A"/>
    <s v="I (import)"/>
    <m/>
  </r>
  <r>
    <s v="Watermelons"/>
    <x v="16"/>
    <s v="No"/>
    <s v="cartons"/>
    <s v="RED FLESH SEEDLESS MINIATURE"/>
    <x v="500"/>
    <s v="INDIANA"/>
    <n v="21675"/>
    <s v="Truck"/>
    <n v="255"/>
    <m/>
    <n v="2025"/>
    <s v="N/A"/>
    <s v="D (domestic)"/>
    <m/>
  </r>
  <r>
    <s v="Watermelons"/>
    <x v="1"/>
    <s v="No"/>
    <s v="N/A"/>
    <s v="SEEDLESS"/>
    <x v="500"/>
    <s v="MEXICO CROSSINGS THROUGH PROGRESO TEXAS"/>
    <n v="1650330"/>
    <s v="Truck"/>
    <m/>
    <m/>
    <n v="2024"/>
    <s v="N/A"/>
    <s v="I (import)"/>
    <m/>
  </r>
  <r>
    <s v="Watermelons"/>
    <x v="16"/>
    <s v="No"/>
    <s v="24 inch bins"/>
    <s v="RED FLESH SEEDLESS TYPE"/>
    <x v="500"/>
    <s v="INDIANA"/>
    <n v="2979200"/>
    <s v="Truck"/>
    <n v="7448"/>
    <m/>
    <n v="2025"/>
    <s v="N/A"/>
    <s v="D (domestic)"/>
    <m/>
  </r>
  <r>
    <s v="Watermelons"/>
    <x v="1"/>
    <s v="No"/>
    <s v="N/A"/>
    <s v="N/A"/>
    <x v="500"/>
    <s v="MEXICO CROSSINGS THROUGH SANTA TERESA NEW MEXICO"/>
    <n v="404184"/>
    <s v="Truck"/>
    <m/>
    <m/>
    <n v="2024"/>
    <s v="N/A"/>
    <s v="I (import)"/>
    <m/>
  </r>
  <r>
    <s v="Watermelons"/>
    <x v="17"/>
    <s v="No"/>
    <s v="24 inch bins"/>
    <s v="RED FLESH SEEDED TYPE"/>
    <x v="500"/>
    <s v="MICHIGAN"/>
    <n v="67200"/>
    <s v="Truck"/>
    <n v="168"/>
    <m/>
    <n v="2025"/>
    <s v="N/A"/>
    <s v="D (domestic)"/>
    <m/>
  </r>
  <r>
    <s v="Watermelons"/>
    <x v="9"/>
    <s v="No"/>
    <s v="24 inch bins"/>
    <s v="RED FLESH SEEDED TYPE"/>
    <x v="500"/>
    <s v="TEXAS"/>
    <n v="360000"/>
    <s v="Truck"/>
    <m/>
    <m/>
    <n v="2025"/>
    <s v="N/A"/>
    <s v="D (domestic)"/>
    <m/>
  </r>
  <r>
    <s v="Watermelons"/>
    <x v="17"/>
    <s v="No"/>
    <s v="24 inch bins"/>
    <s v="RED FLESH SEEDLESS TYPE"/>
    <x v="500"/>
    <s v="MICHIGAN"/>
    <n v="268800"/>
    <s v="Truck"/>
    <n v="672"/>
    <m/>
    <n v="2025"/>
    <s v="N/A"/>
    <s v="D (domestic)"/>
    <m/>
  </r>
  <r>
    <s v="Watermelons"/>
    <x v="9"/>
    <s v="No"/>
    <s v="24 inch bins"/>
    <s v="RED FLESH SEEDLESS TYPE"/>
    <x v="500"/>
    <s v="TEXAS"/>
    <n v="1240000"/>
    <s v="Truck"/>
    <m/>
    <m/>
    <n v="2025"/>
    <s v="N/A"/>
    <s v="D (domestic)"/>
    <m/>
  </r>
  <r>
    <s v="Watermelons"/>
    <x v="15"/>
    <s v="No"/>
    <s v="24 inch bins"/>
    <s v="RED FLESH SEEDED TYPE"/>
    <x v="500"/>
    <s v="MISSOURI"/>
    <n v="246400"/>
    <s v="Truck"/>
    <n v="616"/>
    <m/>
    <n v="2025"/>
    <s v="N/A"/>
    <s v="D (domestic)"/>
    <m/>
  </r>
  <r>
    <s v="Watermelons"/>
    <x v="21"/>
    <s v="No"/>
    <s v="24 inch bins"/>
    <s v="RED FLESH SEEDLESS TYPE"/>
    <x v="500"/>
    <s v="TEXAS AND OKLAHOMA"/>
    <n v="320000"/>
    <s v="Truck"/>
    <m/>
    <m/>
    <n v="2025"/>
    <s v="N/A"/>
    <s v="D (domestic)"/>
    <m/>
  </r>
  <r>
    <s v="Watermelons"/>
    <x v="15"/>
    <s v="No"/>
    <s v="cartons"/>
    <s v="RED FLESH SEEDLESS MINIATURE"/>
    <x v="500"/>
    <s v="MISSOURI"/>
    <n v="36125"/>
    <s v="Truck"/>
    <n v="425"/>
    <m/>
    <n v="2025"/>
    <s v="N/A"/>
    <s v="D (domestic)"/>
    <m/>
  </r>
  <r>
    <s v="Watermelons"/>
    <x v="13"/>
    <s v="Yes"/>
    <s v="24 inch bins"/>
    <s v="RED FLESH SEEDLESS TYPE"/>
    <x v="500"/>
    <s v="SAN JOAQUIN VALLEY CALIFORNIA"/>
    <n v="320000"/>
    <s v="Truck"/>
    <m/>
    <m/>
    <n v="2025"/>
    <s v="N/A"/>
    <s v="D (domestic)"/>
    <m/>
  </r>
  <r>
    <s v="Watermelons"/>
    <x v="18"/>
    <s v="No"/>
    <s v="24 inch bins"/>
    <s v="RED FLESH SEEDED TYPE"/>
    <x v="500"/>
    <s v="DELAWARE"/>
    <n v="33600"/>
    <s v="Truck"/>
    <n v="84"/>
    <m/>
    <n v="2025"/>
    <s v="N/A"/>
    <s v="D (domestic)"/>
    <m/>
  </r>
  <r>
    <s v="Watermelons"/>
    <x v="13"/>
    <s v="No"/>
    <s v="24 inch bins"/>
    <s v="RED FLESH SEEDLESS TYPE"/>
    <x v="500"/>
    <s v="SAN JOAQUIN VALLEY CALIFORNIA"/>
    <n v="3200000"/>
    <s v="Truck"/>
    <m/>
    <m/>
    <n v="2025"/>
    <s v="N/A"/>
    <s v="D (domestic)"/>
    <m/>
  </r>
  <r>
    <s v="Watermelons"/>
    <x v="18"/>
    <s v="No"/>
    <s v="24 inch bins"/>
    <s v="RED FLESH SEEDLESS TYPE"/>
    <x v="500"/>
    <s v="DELAWARE"/>
    <n v="627200"/>
    <s v="Truck"/>
    <n v="1568"/>
    <m/>
    <n v="2025"/>
    <s v="N/A"/>
    <s v="D (domestic)"/>
    <m/>
  </r>
  <r>
    <s v="Watermelons"/>
    <x v="13"/>
    <s v="No"/>
    <s v="24 inch bins"/>
    <s v="RED FLESH SEEDED TYPE"/>
    <x v="500"/>
    <s v="SAN JOAQUIN VALLEY CALIFORNIA"/>
    <n v="600000"/>
    <s v="Truck"/>
    <m/>
    <m/>
    <n v="2025"/>
    <s v="N/A"/>
    <s v="D (domestic)"/>
    <m/>
  </r>
  <r>
    <s v="Watermelons"/>
    <x v="8"/>
    <s v="No"/>
    <s v="24 inch bins"/>
    <s v="RED FLESH SEEDLESS TYPE"/>
    <x v="500"/>
    <s v="FLORIDA"/>
    <n v="313600"/>
    <s v="Truck"/>
    <n v="784"/>
    <m/>
    <n v="2025"/>
    <s v="N/A"/>
    <s v="D (domestic)"/>
    <m/>
  </r>
  <r>
    <s v="Watermelons"/>
    <x v="13"/>
    <s v="No"/>
    <s v="cartons"/>
    <s v="RED FLESH SEEDLESS MINIATURE"/>
    <x v="500"/>
    <s v="SAN JOAQUIN VALLEY CALIFORNIA"/>
    <n v="2720000"/>
    <s v="Truck"/>
    <n v="32000"/>
    <m/>
    <n v="2025"/>
    <s v="N/A"/>
    <s v="D (domestic)"/>
    <m/>
  </r>
  <r>
    <s v="Watermelons"/>
    <x v="12"/>
    <s v="No"/>
    <s v="24 inch bins"/>
    <s v="RED FLESH SEEDED TYPE"/>
    <x v="500"/>
    <s v="GEORGIA"/>
    <n v="67200"/>
    <s v="Truck"/>
    <n v="168"/>
    <m/>
    <n v="2025"/>
    <s v="N/A"/>
    <s v="D (domestic)"/>
    <m/>
  </r>
  <r>
    <s v="Watermelons"/>
    <x v="13"/>
    <s v="No"/>
    <s v="24 inch bins"/>
    <s v="RED FLESH SEEDLESS TYPE"/>
    <x v="500"/>
    <s v="SAN JOAQUIN VALLEY CALIFORNIA"/>
    <n v="1680000"/>
    <s v="Truck"/>
    <m/>
    <m/>
    <n v="2025"/>
    <s v="N/A"/>
    <s v="D (domestic)"/>
    <s v="added for 07/23/2025 on 07/25/2025"/>
  </r>
  <r>
    <s v="Watermelons"/>
    <x v="12"/>
    <s v="No"/>
    <s v="24 inch bins"/>
    <s v="RED FLESH SEEDLESS TYPE"/>
    <x v="500"/>
    <s v="GEORGIA"/>
    <n v="1859200"/>
    <s v="Truck"/>
    <n v="4648"/>
    <m/>
    <n v="2025"/>
    <s v="N/A"/>
    <s v="D (domestic)"/>
    <m/>
  </r>
  <r>
    <s v="Watermelons"/>
    <x v="16"/>
    <s v="No"/>
    <s v="24 inch bins"/>
    <s v="RED FLESH SEEDED TYPE"/>
    <x v="500"/>
    <s v="INDIANA"/>
    <n v="403200"/>
    <s v="Truck"/>
    <n v="1008"/>
    <m/>
    <n v="2025"/>
    <s v="N/A"/>
    <s v="D (domestic)"/>
    <m/>
  </r>
  <r>
    <s v="Watermelons"/>
    <x v="9"/>
    <s v="No"/>
    <s v="24 inch bins"/>
    <s v="RED FLESH SEEDED TYPE"/>
    <x v="501"/>
    <s v="TEXAS"/>
    <n v="320000"/>
    <s v="Truck"/>
    <m/>
    <m/>
    <n v="2025"/>
    <s v="N/A"/>
    <s v="D (domestic)"/>
    <m/>
  </r>
  <r>
    <s v="Watermelons"/>
    <x v="9"/>
    <s v="No"/>
    <s v="24 inch bins"/>
    <s v="RED FLESH SEEDLESS TYPE"/>
    <x v="501"/>
    <s v="TEXAS"/>
    <n v="1360000"/>
    <s v="Truck"/>
    <m/>
    <m/>
    <n v="2025"/>
    <s v="N/A"/>
    <s v="D (domestic)"/>
    <m/>
  </r>
  <r>
    <s v="Watermelons"/>
    <x v="21"/>
    <s v="No"/>
    <s v="24 inch bins"/>
    <s v="RED FLESH SEEDLESS TYPE"/>
    <x v="501"/>
    <s v="TEXAS AND OKLAHOMA"/>
    <n v="200000"/>
    <s v="Truck"/>
    <m/>
    <m/>
    <n v="2025"/>
    <s v="N/A"/>
    <s v="D (domestic)"/>
    <m/>
  </r>
  <r>
    <s v="Watermelons"/>
    <x v="15"/>
    <s v="No"/>
    <s v="24 inch bins"/>
    <s v="RED FLESH SEEDED TYPE"/>
    <x v="501"/>
    <s v="SOUTHEAST MISSOURI"/>
    <n v="268800"/>
    <s v="Truck"/>
    <n v="672"/>
    <m/>
    <n v="2025"/>
    <s v="N/A"/>
    <s v="D (domestic)"/>
    <m/>
  </r>
  <r>
    <s v="Watermelons"/>
    <x v="15"/>
    <s v="No"/>
    <s v="cartons"/>
    <s v="RED FLESH SEEDLESS MINIATURE"/>
    <x v="501"/>
    <s v="SOUTHEAST MISSOURI"/>
    <n v="21675"/>
    <s v="Truck"/>
    <n v="255"/>
    <m/>
    <n v="2025"/>
    <s v="N/A"/>
    <s v="D (domestic)"/>
    <m/>
  </r>
  <r>
    <s v="Watermelons"/>
    <x v="15"/>
    <s v="No"/>
    <s v="24 inch bins"/>
    <s v="RED FLESH SEEDLESS TYPE"/>
    <x v="501"/>
    <s v="SOUTHEAST MISSOURI"/>
    <n v="2710400"/>
    <s v="Truck"/>
    <n v="6776"/>
    <m/>
    <n v="2025"/>
    <s v="N/A"/>
    <s v="D (domestic)"/>
    <m/>
  </r>
  <r>
    <s v="Watermelons"/>
    <x v="19"/>
    <s v="No"/>
    <s v="24 inch bins"/>
    <s v="RED FLESH SEEDED TYPE"/>
    <x v="501"/>
    <s v="MARYLAND"/>
    <n v="28000"/>
    <s v="Truck"/>
    <n v="70"/>
    <m/>
    <n v="2025"/>
    <s v="N/A"/>
    <s v="D (domestic)"/>
    <m/>
  </r>
  <r>
    <s v="Watermelons"/>
    <x v="19"/>
    <s v="No"/>
    <s v="24 inch bins"/>
    <s v="RED FLESH SEEDLESS TYPE"/>
    <x v="501"/>
    <s v="MARYLAND"/>
    <n v="1092000"/>
    <s v="Truck"/>
    <n v="2730"/>
    <m/>
    <n v="2025"/>
    <s v="N/A"/>
    <s v="D (domestic)"/>
    <m/>
  </r>
  <r>
    <s v="Watermelons"/>
    <x v="16"/>
    <s v="No"/>
    <s v="24 inch bins"/>
    <s v="RED FLESH SEEDLESS TYPE"/>
    <x v="501"/>
    <s v="INDIANA"/>
    <n v="2576000"/>
    <s v="Truck"/>
    <n v="6440"/>
    <m/>
    <n v="2025"/>
    <s v="N/A"/>
    <s v="D (domestic)"/>
    <m/>
  </r>
  <r>
    <s v="Watermelons"/>
    <x v="17"/>
    <s v="No"/>
    <s v="24 inch bins"/>
    <s v="RED FLESH SEEDED TYPE"/>
    <x v="501"/>
    <s v="MICHIGAN"/>
    <n v="67200"/>
    <s v="Truck"/>
    <n v="168"/>
    <m/>
    <n v="2025"/>
    <s v="N/A"/>
    <s v="D (domestic)"/>
    <m/>
  </r>
  <r>
    <s v="Watermelons"/>
    <x v="17"/>
    <s v="No"/>
    <s v="24 inch bins"/>
    <s v="RED FLESH SEEDLESS TYPE"/>
    <x v="501"/>
    <s v="MICHIGAN"/>
    <n v="380800"/>
    <s v="Truck"/>
    <n v="952"/>
    <m/>
    <n v="2025"/>
    <s v="N/A"/>
    <s v="D (domestic)"/>
    <m/>
  </r>
  <r>
    <s v="Watermelons"/>
    <x v="14"/>
    <s v="No"/>
    <s v="24 inch bins"/>
    <s v="RED FLESH SEEDED TYPE"/>
    <x v="501"/>
    <s v="NORTH CAROLINA"/>
    <n v="67200"/>
    <s v="Truck"/>
    <n v="168"/>
    <m/>
    <n v="2025"/>
    <s v="N/A"/>
    <s v="D (domestic)"/>
    <m/>
  </r>
  <r>
    <s v="Watermelons"/>
    <x v="14"/>
    <s v="No"/>
    <s v="24 inch bins"/>
    <s v="RED FLESH SEEDLESS TYPE"/>
    <x v="501"/>
    <s v="NORTH CAROLINA"/>
    <n v="2676800"/>
    <s v="Truck"/>
    <n v="6692"/>
    <m/>
    <n v="2025"/>
    <s v="N/A"/>
    <s v="D (domestic)"/>
    <m/>
  </r>
  <r>
    <s v="Watermelons"/>
    <x v="11"/>
    <s v="No"/>
    <s v="24 inch bins"/>
    <s v="RED FLESH SEEDLESS TYPE"/>
    <x v="501"/>
    <s v="SOUTH CAROLINA"/>
    <n v="660800"/>
    <s v="Truck"/>
    <n v="1652"/>
    <m/>
    <n v="2025"/>
    <s v="N/A"/>
    <s v="D (domestic)"/>
    <m/>
  </r>
  <r>
    <s v="Watermelons"/>
    <x v="8"/>
    <s v="No"/>
    <s v="24 inch bins"/>
    <s v="RED FLESH SEEDED TYPE"/>
    <x v="501"/>
    <s v="FLORIDA"/>
    <n v="22400"/>
    <s v="Truck"/>
    <n v="56"/>
    <m/>
    <n v="2025"/>
    <s v="N/A"/>
    <s v="D (domestic)"/>
    <m/>
  </r>
  <r>
    <s v="Watermelons"/>
    <x v="8"/>
    <s v="No"/>
    <s v="24 inch bins"/>
    <s v="RED FLESH SEEDLESS TYPE"/>
    <x v="501"/>
    <s v="FLORIDA"/>
    <n v="336000"/>
    <s v="Truck"/>
    <n v="840"/>
    <m/>
    <n v="2025"/>
    <s v="N/A"/>
    <s v="D (domestic)"/>
    <m/>
  </r>
  <r>
    <s v="Watermelons"/>
    <x v="12"/>
    <s v="No"/>
    <s v="24 inch bins"/>
    <s v="RED FLESH SEEDED TYPE"/>
    <x v="501"/>
    <s v="GEORGIA"/>
    <n v="67200"/>
    <s v="Truck"/>
    <n v="168"/>
    <m/>
    <n v="2025"/>
    <s v="N/A"/>
    <s v="D (domestic)"/>
    <m/>
  </r>
  <r>
    <s v="Watermelons"/>
    <x v="12"/>
    <s v="No"/>
    <s v="24 inch bins"/>
    <s v="RED FLESH SEEDLESS TYPE"/>
    <x v="501"/>
    <s v="GEORGIA"/>
    <n v="2240000"/>
    <s v="Truck"/>
    <n v="5600"/>
    <m/>
    <n v="2025"/>
    <s v="N/A"/>
    <s v="D (domestic)"/>
    <m/>
  </r>
  <r>
    <s v="Watermelons"/>
    <x v="16"/>
    <s v="No"/>
    <s v="24 inch bins"/>
    <s v="RED FLESH SEEDED TYPE"/>
    <x v="501"/>
    <s v="INDIANA"/>
    <n v="380800"/>
    <s v="Truck"/>
    <n v="952"/>
    <m/>
    <n v="2025"/>
    <s v="N/A"/>
    <s v="D (domestic)"/>
    <m/>
  </r>
  <r>
    <s v="Watermelons"/>
    <x v="16"/>
    <s v="No"/>
    <s v="cartons"/>
    <s v="RED FLESH SEEDLESS MINIATURE"/>
    <x v="501"/>
    <s v="INDIANA"/>
    <n v="21675"/>
    <s v="Truck"/>
    <n v="255"/>
    <m/>
    <n v="2025"/>
    <s v="N/A"/>
    <s v="D (domestic)"/>
    <m/>
  </r>
  <r>
    <s v="Watermelons"/>
    <x v="18"/>
    <s v="No"/>
    <s v="24 inch bins"/>
    <s v="RED FLESH SEEDED TYPE"/>
    <x v="501"/>
    <s v="DELAWARE"/>
    <n v="50400"/>
    <s v="Truck"/>
    <n v="126"/>
    <m/>
    <n v="2025"/>
    <s v="N/A"/>
    <s v="D (domestic)"/>
    <m/>
  </r>
  <r>
    <s v="Watermelons"/>
    <x v="18"/>
    <s v="No"/>
    <s v="24 inch bins"/>
    <s v="RED FLESH SEEDLESS TYPE"/>
    <x v="501"/>
    <s v="DELAWARE"/>
    <n v="655200"/>
    <s v="Truck"/>
    <n v="1638"/>
    <m/>
    <n v="2025"/>
    <s v="N/A"/>
    <s v="D (domestic)"/>
    <m/>
  </r>
  <r>
    <s v="Watermelons"/>
    <x v="13"/>
    <s v="Yes"/>
    <s v="24 inch bins"/>
    <s v="RED FLESH SEEDLESS TYPE"/>
    <x v="501"/>
    <s v="SAN JOAQUIN VALLEY CALIFORNIA"/>
    <n v="1000000"/>
    <s v="Truck"/>
    <m/>
    <m/>
    <n v="2025"/>
    <s v="N/A"/>
    <s v="D (domestic)"/>
    <m/>
  </r>
  <r>
    <s v="Watermelons"/>
    <x v="13"/>
    <s v="No"/>
    <s v="24 inch bins"/>
    <s v="RED FLESH SEEDLESS TYPE"/>
    <x v="501"/>
    <s v="SAN JOAQUIN VALLEY CALIFORNIA"/>
    <n v="6560000"/>
    <s v="Truck"/>
    <n v="5000"/>
    <m/>
    <n v="2025"/>
    <s v="N/A"/>
    <s v="D (domestic)"/>
    <m/>
  </r>
  <r>
    <s v="Watermelons"/>
    <x v="13"/>
    <s v="No"/>
    <s v="24 inch bins"/>
    <s v="RED FLESH SEEDLESS TYPE"/>
    <x v="501"/>
    <s v="PALO VERDE VALLEY CALIFORNIA"/>
    <n v="320000"/>
    <s v="Truck"/>
    <m/>
    <m/>
    <n v="2025"/>
    <s v="N/A"/>
    <s v="D (domestic)"/>
    <m/>
  </r>
  <r>
    <s v="Watermelons"/>
    <x v="13"/>
    <s v="No"/>
    <s v="cartons"/>
    <s v="RED FLESH SEEDLESS MINIATURE"/>
    <x v="501"/>
    <s v="SAN JOAQUIN VALLEY CALIFORNIA"/>
    <n v="1530000"/>
    <s v="Truck"/>
    <n v="18000"/>
    <m/>
    <n v="2025"/>
    <s v="N/A"/>
    <s v="D (domestic)"/>
    <m/>
  </r>
  <r>
    <s v="Watermelons"/>
    <x v="1"/>
    <s v="No"/>
    <s v="N/A"/>
    <s v="SEEDLESS"/>
    <x v="501"/>
    <s v="MEXICO CROSSINGS THROUGH NOGALES ARIZONA"/>
    <n v="46200"/>
    <s v="Truck"/>
    <m/>
    <m/>
    <n v="2024"/>
    <s v="N/A"/>
    <s v="I (import)"/>
    <m/>
  </r>
  <r>
    <s v="Watermelons"/>
    <x v="1"/>
    <s v="No"/>
    <s v="N/A"/>
    <s v="N/A"/>
    <x v="501"/>
    <s v="MEXICO CROSSINGS THROUGH EL PASO TEXAS"/>
    <n v="12320"/>
    <s v="Truck"/>
    <m/>
    <m/>
    <n v="2024"/>
    <s v="N/A"/>
    <s v="I (import)"/>
    <m/>
  </r>
  <r>
    <s v="Watermelons"/>
    <x v="1"/>
    <s v="No"/>
    <s v="N/A"/>
    <s v="RED FLESH SEEDLESS MINIATURE"/>
    <x v="501"/>
    <s v="MEXICO CROSSINGS THROUGH PRESIDIO TEXAS"/>
    <n v="322707"/>
    <s v="Truck"/>
    <m/>
    <m/>
    <n v="2024"/>
    <s v="N/A"/>
    <s v="I (import)"/>
    <m/>
  </r>
  <r>
    <s v="Watermelons"/>
    <x v="1"/>
    <s v="No"/>
    <s v="N/A"/>
    <s v="N/A"/>
    <x v="501"/>
    <s v="MEXICO CROSSINGS THROUGH PROGRESO TEXAS"/>
    <n v="469392"/>
    <s v="Truck"/>
    <m/>
    <m/>
    <n v="2024"/>
    <s v="N/A"/>
    <s v="I (import)"/>
    <m/>
  </r>
  <r>
    <s v="Watermelons"/>
    <x v="1"/>
    <s v="No"/>
    <s v="N/A"/>
    <s v="N/A"/>
    <x v="501"/>
    <s v="MEXICO CROSSINGS THROUGH RIO GRANDE CITY TEXAS"/>
    <n v="163174"/>
    <s v="Truck"/>
    <m/>
    <m/>
    <n v="2024"/>
    <s v="N/A"/>
    <s v="I (import)"/>
    <m/>
  </r>
  <r>
    <s v="Watermelons"/>
    <x v="1"/>
    <s v="No"/>
    <s v="N/A"/>
    <s v="N/A"/>
    <x v="501"/>
    <s v="MEXICO CROSSINGS THROUGH SANTA TERESA NEW MEXICO"/>
    <n v="99792"/>
    <s v="Truck"/>
    <m/>
    <m/>
    <n v="2024"/>
    <s v="N/A"/>
    <s v="I (import)"/>
    <m/>
  </r>
  <r>
    <s v="Watermelons"/>
    <x v="0"/>
    <s v="No"/>
    <s v="N/A"/>
    <s v="N/A"/>
    <x v="501"/>
    <s v="IMPORTS THROUGH SAN JUAN PUERTO RICO"/>
    <n v="2794"/>
    <s v="Boat"/>
    <m/>
    <m/>
    <n v="2024"/>
    <s v="N/A"/>
    <s v="I (import)"/>
    <m/>
  </r>
  <r>
    <s v="Watermelons"/>
    <x v="10"/>
    <s v="No"/>
    <s v="24 inch bins"/>
    <s v="RED FLESH SEEDED TYPE"/>
    <x v="501"/>
    <s v="CENTRAL ARIZONA"/>
    <n v="600000"/>
    <s v="Truck"/>
    <m/>
    <m/>
    <n v="2025"/>
    <s v="N/A"/>
    <s v="D (domestic)"/>
    <m/>
  </r>
  <r>
    <s v="Watermelons"/>
    <x v="10"/>
    <s v="No"/>
    <s v="24 inch bins"/>
    <s v="RED FLESH SEEDLESS MINIATURE"/>
    <x v="501"/>
    <s v="CENTRAL ARIZONA"/>
    <n v="14000000"/>
    <s v="Truck"/>
    <n v="35000"/>
    <m/>
    <n v="2025"/>
    <s v="N/A"/>
    <s v="D (domestic)"/>
    <m/>
  </r>
  <r>
    <s v="Watermelons"/>
    <x v="10"/>
    <s v="No"/>
    <s v="24 inch bins"/>
    <s v="RED FLESH SEEDLESS TYPE"/>
    <x v="501"/>
    <s v="CENTRAL ARIZONA"/>
    <n v="3640000"/>
    <s v="Truck"/>
    <m/>
    <m/>
    <n v="2025"/>
    <s v="N/A"/>
    <s v="D (domestic)"/>
    <m/>
  </r>
  <r>
    <s v="Watermelons"/>
    <x v="14"/>
    <s v="No"/>
    <s v="24 inch bins"/>
    <s v="RED FLESH SEEDLESS TYPE"/>
    <x v="501"/>
    <s v="NORTH CAROLINA"/>
    <n v="224000"/>
    <s v="Truck"/>
    <n v="560"/>
    <m/>
    <n v="2025"/>
    <s v="N/A"/>
    <s v="D (domestic)"/>
    <s v="added for 07/24/2025 on 07/28/2025"/>
  </r>
  <r>
    <s v="Watermelons"/>
    <x v="1"/>
    <s v="No"/>
    <s v="N/A"/>
    <s v="RED FLESH SEEDLESS MINIATURE"/>
    <x v="502"/>
    <s v="MEXICO CROSSINGS THROUGH NOGALES ARIZONA"/>
    <n v="17835"/>
    <s v="Truck"/>
    <m/>
    <m/>
    <n v="2024"/>
    <s v="N/A"/>
    <s v="I (import)"/>
    <m/>
  </r>
  <r>
    <s v="Watermelons"/>
    <x v="1"/>
    <s v="No"/>
    <s v="N/A"/>
    <s v="SEEDLESS"/>
    <x v="502"/>
    <s v="MEXICO CROSSINGS THROUGH NOGALES ARIZONA"/>
    <n v="92400"/>
    <s v="Truck"/>
    <m/>
    <m/>
    <n v="2024"/>
    <s v="N/A"/>
    <s v="I (import)"/>
    <m/>
  </r>
  <r>
    <s v="Watermelons"/>
    <x v="1"/>
    <s v="No"/>
    <s v="N/A"/>
    <s v="SEEDLESS"/>
    <x v="502"/>
    <s v="MEXICO CROSSINGS THROUGH OTAY MESA CALIFORNIA"/>
    <n v="38016"/>
    <s v="Truck"/>
    <m/>
    <m/>
    <n v="2024"/>
    <s v="N/A"/>
    <s v="I (import)"/>
    <m/>
  </r>
  <r>
    <s v="Watermelons"/>
    <x v="1"/>
    <s v="No"/>
    <s v="N/A"/>
    <s v="N/A"/>
    <x v="502"/>
    <s v="MEXICO CROSSINGS THROUGH EAGLE PASS TEXAS"/>
    <n v="247326"/>
    <s v="Truck"/>
    <m/>
    <m/>
    <n v="2024"/>
    <s v="N/A"/>
    <s v="I (import)"/>
    <m/>
  </r>
  <r>
    <s v="Watermelons"/>
    <x v="1"/>
    <s v="No"/>
    <s v="N/A"/>
    <s v="RED FLESH SEEDLESS MINIATURE"/>
    <x v="502"/>
    <s v="MEXICO CROSSINGS THROUGH PRESIDIO TEXAS"/>
    <n v="230505"/>
    <s v="Truck"/>
    <m/>
    <m/>
    <n v="2024"/>
    <s v="N/A"/>
    <s v="I (import)"/>
    <m/>
  </r>
  <r>
    <s v="Watermelons"/>
    <x v="1"/>
    <s v="No"/>
    <s v="N/A"/>
    <s v="SEEDLESS"/>
    <x v="502"/>
    <s v="MEXICO CROSSINGS THROUGH PRESIDIO TEXAS"/>
    <n v="364672"/>
    <s v="Truck"/>
    <m/>
    <m/>
    <n v="2024"/>
    <s v="N/A"/>
    <s v="I (import)"/>
    <m/>
  </r>
  <r>
    <s v="Watermelons"/>
    <x v="1"/>
    <s v="No"/>
    <s v="N/A"/>
    <s v="N/A"/>
    <x v="502"/>
    <s v="MEXICO CROSSINGS THROUGH PROGRESO TEXAS"/>
    <n v="82060"/>
    <s v="Truck"/>
    <m/>
    <m/>
    <n v="2024"/>
    <s v="N/A"/>
    <s v="I (import)"/>
    <m/>
  </r>
  <r>
    <s v="Watermelons"/>
    <x v="1"/>
    <s v="No"/>
    <s v="N/A"/>
    <s v="N/A"/>
    <x v="502"/>
    <s v="MEXICO CROSSINGS THROUGH SANTA TERESA NEW MEXICO"/>
    <n v="349272"/>
    <s v="Truck"/>
    <m/>
    <m/>
    <n v="2024"/>
    <s v="N/A"/>
    <s v="I (import)"/>
    <m/>
  </r>
  <r>
    <s v="Watermelons"/>
    <x v="0"/>
    <s v="No"/>
    <s v="N/A"/>
    <s v="N/A"/>
    <x v="502"/>
    <s v="IMPORTS THROUGH SAN JUAN PUERTO RICO"/>
    <n v="16874"/>
    <s v="Boat"/>
    <m/>
    <m/>
    <n v="2024"/>
    <s v="N/A"/>
    <s v="I (import)"/>
    <m/>
  </r>
  <r>
    <s v="Watermelons"/>
    <x v="9"/>
    <s v="No"/>
    <s v="24 inch bins"/>
    <s v="RED FLESH SEEDED TYPE"/>
    <x v="502"/>
    <s v="TEXAS"/>
    <n v="440000"/>
    <s v="Truck"/>
    <m/>
    <m/>
    <n v="2025"/>
    <s v="N/A"/>
    <s v="D (domestic)"/>
    <m/>
  </r>
  <r>
    <s v="Watermelons"/>
    <x v="9"/>
    <s v="No"/>
    <s v="24 inch bins"/>
    <s v="RED FLESH SEEDLESS TYPE"/>
    <x v="502"/>
    <s v="TEXAS"/>
    <n v="1520000"/>
    <s v="Truck"/>
    <m/>
    <m/>
    <n v="2025"/>
    <s v="N/A"/>
    <s v="D (domestic)"/>
    <m/>
  </r>
  <r>
    <s v="Watermelons"/>
    <x v="10"/>
    <s v="No"/>
    <s v="cartons"/>
    <s v="RED FLESH SEEDLESS MINIATURE"/>
    <x v="502"/>
    <s v="CENTRAL ARIZONA"/>
    <n v="977500"/>
    <s v="Truck"/>
    <n v="11500"/>
    <m/>
    <n v="2025"/>
    <s v="N/A"/>
    <s v="D (domestic)"/>
    <m/>
  </r>
  <r>
    <s v="Watermelons"/>
    <x v="10"/>
    <s v="No"/>
    <s v="24 inch bins"/>
    <s v="RED FLESH SEEDLESS TYPE"/>
    <x v="502"/>
    <s v="CENTRAL ARIZONA"/>
    <n v="3160000"/>
    <s v="Truck"/>
    <n v="700"/>
    <m/>
    <n v="2025"/>
    <s v="N/A"/>
    <s v="D (domestic)"/>
    <m/>
  </r>
  <r>
    <s v="Watermelons"/>
    <x v="13"/>
    <s v="Yes"/>
    <s v="cartons"/>
    <s v="RED FLESH SEEDLESS MINIATURE"/>
    <x v="502"/>
    <s v="SAN JOAQUIN VALLEY CALIFORNIA"/>
    <n v="425000"/>
    <s v="Truck"/>
    <n v="5000"/>
    <m/>
    <n v="2025"/>
    <s v="N/A"/>
    <s v="D (domestic)"/>
    <m/>
  </r>
  <r>
    <s v="Watermelons"/>
    <x v="13"/>
    <s v="No"/>
    <s v="cartons"/>
    <s v="RED FLESH SEEDLESS MINIATURE"/>
    <x v="502"/>
    <s v="SAN JOAQUIN VALLEY CALIFORNIA"/>
    <n v="2975000"/>
    <s v="Truck"/>
    <n v="35000"/>
    <m/>
    <n v="2025"/>
    <s v="N/A"/>
    <s v="D (domestic)"/>
    <m/>
  </r>
  <r>
    <s v="Watermelons"/>
    <x v="13"/>
    <s v="No"/>
    <s v="24 inch bins"/>
    <s v="RED FLESH SEEDLESS TYPE"/>
    <x v="502"/>
    <s v="SAN JOAQUIN VALLEY CALIFORNIA"/>
    <n v="5600000"/>
    <s v="Truck"/>
    <m/>
    <m/>
    <n v="2025"/>
    <s v="N/A"/>
    <s v="D (domestic)"/>
    <m/>
  </r>
  <r>
    <s v="Watermelons"/>
    <x v="13"/>
    <s v="Yes"/>
    <s v="24 inch bins"/>
    <s v="RED FLESH SEEDLESS MINIATURE"/>
    <x v="502"/>
    <s v="SAN JOAQUIN VALLEY CALIFORNIA"/>
    <n v="200000"/>
    <s v="Truck"/>
    <m/>
    <m/>
    <n v="2025"/>
    <s v="N/A"/>
    <s v="D (domestic)"/>
    <m/>
  </r>
  <r>
    <s v="Watermelons"/>
    <x v="11"/>
    <s v="No"/>
    <s v="24 inch bins"/>
    <s v="RED FLESH SEEDLESS TYPE"/>
    <x v="502"/>
    <s v="SOUTH CAROLINA"/>
    <n v="537600"/>
    <s v="Truck"/>
    <n v="1344"/>
    <m/>
    <n v="2025"/>
    <s v="N/A"/>
    <s v="D (domestic)"/>
    <m/>
  </r>
  <r>
    <s v="Watermelons"/>
    <x v="15"/>
    <s v="No"/>
    <s v="24 inch bins"/>
    <s v="RED FLESH SEEDED TYPE"/>
    <x v="502"/>
    <s v="SOUTHEAST MISSOURI"/>
    <n v="313600"/>
    <s v="Truck"/>
    <n v="784"/>
    <m/>
    <n v="2025"/>
    <s v="N/A"/>
    <s v="D (domestic)"/>
    <m/>
  </r>
  <r>
    <s v="Watermelons"/>
    <x v="15"/>
    <s v="No"/>
    <s v="cartons"/>
    <s v="RED FLESH SEEDLESS MINIATURE"/>
    <x v="502"/>
    <s v="SOUTHEAST MISSOURI"/>
    <n v="36125"/>
    <s v="Truck"/>
    <n v="425"/>
    <m/>
    <n v="2025"/>
    <s v="N/A"/>
    <s v="D (domestic)"/>
    <m/>
  </r>
  <r>
    <s v="Watermelons"/>
    <x v="15"/>
    <s v="No"/>
    <s v="24 inch bins"/>
    <s v="RED FLESH SEEDLESS TYPE"/>
    <x v="502"/>
    <s v="SOUTHEAST MISSOURI"/>
    <n v="2822400"/>
    <s v="Truck"/>
    <n v="7056"/>
    <m/>
    <n v="2025"/>
    <s v="N/A"/>
    <s v="D (domestic)"/>
    <m/>
  </r>
  <r>
    <s v="Watermelons"/>
    <x v="19"/>
    <s v="No"/>
    <s v="24 inch bins"/>
    <s v="RED FLESH SEEDED TYPE"/>
    <x v="502"/>
    <s v="MARYLAND"/>
    <n v="11200"/>
    <s v="Truck"/>
    <n v="28"/>
    <m/>
    <n v="2025"/>
    <s v="N/A"/>
    <s v="D (domestic)"/>
    <m/>
  </r>
  <r>
    <s v="Watermelons"/>
    <x v="19"/>
    <s v="No"/>
    <s v="24 inch bins"/>
    <s v="RED FLESH SEEDLESS TYPE"/>
    <x v="502"/>
    <s v="MARYLAND"/>
    <n v="548800"/>
    <s v="Truck"/>
    <n v="1372"/>
    <m/>
    <n v="2025"/>
    <s v="N/A"/>
    <s v="D (domestic)"/>
    <m/>
  </r>
  <r>
    <s v="Watermelons"/>
    <x v="16"/>
    <s v="No"/>
    <s v="24 inch bins"/>
    <s v="RED FLESH SEEDLESS TYPE"/>
    <x v="502"/>
    <s v="INDIANA"/>
    <n v="2016000"/>
    <s v="Truck"/>
    <n v="5040"/>
    <m/>
    <n v="2025"/>
    <s v="N/A"/>
    <s v="D (domestic)"/>
    <m/>
  </r>
  <r>
    <s v="Watermelons"/>
    <x v="17"/>
    <s v="No"/>
    <s v="24 inch bins"/>
    <s v="RED FLESH SEEDED TYPE"/>
    <x v="502"/>
    <s v="MICHIGAN"/>
    <n v="67200"/>
    <s v="Truck"/>
    <n v="168"/>
    <m/>
    <n v="2025"/>
    <s v="N/A"/>
    <s v="D (domestic)"/>
    <m/>
  </r>
  <r>
    <s v="Watermelons"/>
    <x v="17"/>
    <s v="No"/>
    <s v="24 inch bins"/>
    <s v="RED FLESH SEEDLESS TYPE"/>
    <x v="502"/>
    <s v="MICHIGAN"/>
    <n v="604800"/>
    <s v="Truck"/>
    <n v="1512"/>
    <m/>
    <n v="2025"/>
    <s v="N/A"/>
    <s v="D (domestic)"/>
    <m/>
  </r>
  <r>
    <s v="Watermelons"/>
    <x v="14"/>
    <s v="No"/>
    <s v="24 inch bins"/>
    <s v="RED FLESH SEEDED TYPE"/>
    <x v="502"/>
    <s v="NORTH CAROLINA"/>
    <n v="67200"/>
    <s v="Truck"/>
    <n v="168"/>
    <m/>
    <n v="2025"/>
    <s v="N/A"/>
    <s v="D (domestic)"/>
    <m/>
  </r>
  <r>
    <s v="Watermelons"/>
    <x v="14"/>
    <s v="No"/>
    <s v="24 inch bins"/>
    <s v="RED FLESH SEEDLESS TYPE"/>
    <x v="502"/>
    <s v="NORTH CAROLINA"/>
    <n v="2037600"/>
    <s v="Truck"/>
    <n v="5094"/>
    <m/>
    <n v="2025"/>
    <s v="N/A"/>
    <s v="D (domestic)"/>
    <m/>
  </r>
  <r>
    <s v="Watermelons"/>
    <x v="11"/>
    <s v="No"/>
    <s v="24 inch bins"/>
    <s v="RED FLESH SEEDED TYPE"/>
    <x v="502"/>
    <s v="SOUTH CAROLINA"/>
    <n v="44800"/>
    <s v="Truck"/>
    <n v="112"/>
    <m/>
    <n v="2025"/>
    <s v="N/A"/>
    <s v="D (domestic)"/>
    <m/>
  </r>
  <r>
    <s v="Watermelons"/>
    <x v="18"/>
    <s v="No"/>
    <s v="24 inch bins"/>
    <s v="RED FLESH SEEDED TYPE"/>
    <x v="502"/>
    <s v="DELAWARE"/>
    <n v="11200"/>
    <s v="Truck"/>
    <n v="28"/>
    <m/>
    <n v="2025"/>
    <s v="N/A"/>
    <s v="D (domestic)"/>
    <m/>
  </r>
  <r>
    <s v="Watermelons"/>
    <x v="18"/>
    <s v="No"/>
    <s v="24 inch bins"/>
    <s v="RED FLESH SEEDLESS TYPE"/>
    <x v="502"/>
    <s v="DELAWARE"/>
    <n v="638400"/>
    <s v="Truck"/>
    <n v="1596"/>
    <m/>
    <n v="2025"/>
    <s v="N/A"/>
    <s v="D (domestic)"/>
    <m/>
  </r>
  <r>
    <s v="Watermelons"/>
    <x v="12"/>
    <s v="No"/>
    <s v="24 inch bins"/>
    <s v="RED FLESH SEEDLESS TYPE"/>
    <x v="502"/>
    <s v="GEORGIA"/>
    <n v="963200"/>
    <s v="Truck"/>
    <n v="2408"/>
    <m/>
    <n v="2025"/>
    <s v="N/A"/>
    <s v="D (domestic)"/>
    <m/>
  </r>
  <r>
    <s v="Watermelons"/>
    <x v="16"/>
    <s v="No"/>
    <s v="24 inch bins"/>
    <s v="RED FLESH SEEDED TYPE"/>
    <x v="502"/>
    <s v="INDIANA"/>
    <n v="403200"/>
    <s v="Truck"/>
    <n v="1008"/>
    <m/>
    <n v="2025"/>
    <s v="N/A"/>
    <s v="D (domestic)"/>
    <m/>
  </r>
  <r>
    <s v="Watermelons"/>
    <x v="16"/>
    <s v="No"/>
    <s v="cartons"/>
    <s v="RED FLESH SEEDLESS MINIATURE"/>
    <x v="502"/>
    <s v="INDIANA"/>
    <n v="425"/>
    <s v="Truck"/>
    <n v="595"/>
    <m/>
    <n v="2025"/>
    <s v="N/A"/>
    <s v="D (domestic)"/>
    <m/>
  </r>
  <r>
    <s v="Watermelons"/>
    <x v="9"/>
    <s v="No"/>
    <s v="24 inch bins"/>
    <s v="RED FLESH SEEDED TYPE"/>
    <x v="503"/>
    <s v="TEXAS"/>
    <n v="120000"/>
    <s v="Truck"/>
    <m/>
    <m/>
    <n v="2025"/>
    <s v="N/A"/>
    <s v="D (domestic)"/>
    <m/>
  </r>
  <r>
    <s v="Watermelons"/>
    <x v="9"/>
    <s v="No"/>
    <s v="24 inch bins"/>
    <s v="RED FLESH SEEDLESS TYPE"/>
    <x v="503"/>
    <s v="TEXAS"/>
    <n v="1200000"/>
    <s v="Truck"/>
    <m/>
    <m/>
    <n v="2025"/>
    <s v="N/A"/>
    <s v="D (domestic)"/>
    <m/>
  </r>
  <r>
    <s v="Watermelons"/>
    <x v="10"/>
    <s v="No"/>
    <s v="24 inch bins"/>
    <s v="RED FLESH SEEDLESS TYPE"/>
    <x v="503"/>
    <s v="CENTRAL ARIZONA"/>
    <n v="2660000"/>
    <s v="Truck"/>
    <n v="350"/>
    <m/>
    <n v="2025"/>
    <s v="N/A"/>
    <s v="D (domestic)"/>
    <m/>
  </r>
  <r>
    <s v="Watermelons"/>
    <x v="10"/>
    <s v="No"/>
    <s v="cartons"/>
    <s v="RED FLESH SEEDLESS MINIATURE"/>
    <x v="503"/>
    <s v="CENTRAL ARIZONA"/>
    <n v="680000"/>
    <s v="Truck"/>
    <n v="8000"/>
    <m/>
    <n v="2025"/>
    <s v="N/A"/>
    <s v="D (domestic)"/>
    <m/>
  </r>
  <r>
    <s v="Watermelons"/>
    <x v="13"/>
    <s v="No"/>
    <s v="cartons"/>
    <s v="RED FLESH SEEDLESS MINIATURE"/>
    <x v="503"/>
    <s v="SAN JOAQUIN VALLEY CALIFORNIA"/>
    <n v="1870000"/>
    <s v="Truck"/>
    <n v="22000"/>
    <m/>
    <n v="2025"/>
    <s v="N/A"/>
    <s v="D (domestic)"/>
    <m/>
  </r>
  <r>
    <s v="Watermelons"/>
    <x v="13"/>
    <s v="No"/>
    <s v="24 inch bins"/>
    <s v="RED FLESH SEEDLESS TYPE"/>
    <x v="503"/>
    <s v="SAN JOAQUIN VALLEY CALIFORNIA"/>
    <n v="2040000"/>
    <s v="Truck"/>
    <m/>
    <m/>
    <n v="2025"/>
    <s v="N/A"/>
    <s v="D (domestic)"/>
    <m/>
  </r>
  <r>
    <s v="Watermelons"/>
    <x v="11"/>
    <s v="No"/>
    <s v="24 inch bins"/>
    <s v="RED FLESH SEEDLESS TYPE"/>
    <x v="503"/>
    <s v="SOUTH CAROLINA"/>
    <n v="537600"/>
    <s v="Truck"/>
    <n v="1344"/>
    <m/>
    <n v="2025"/>
    <s v="N/A"/>
    <s v="D (domestic)"/>
    <m/>
  </r>
  <r>
    <s v="Watermelons"/>
    <x v="15"/>
    <s v="No"/>
    <s v="24 inch bins"/>
    <s v="RED FLESH SEEDED TYPE"/>
    <x v="503"/>
    <s v="SOUTHEAST MISSOURI"/>
    <n v="246400"/>
    <s v="Truck"/>
    <n v="616"/>
    <m/>
    <n v="2025"/>
    <s v="N/A"/>
    <s v="D (domestic)"/>
    <m/>
  </r>
  <r>
    <s v="Watermelons"/>
    <x v="15"/>
    <s v="No"/>
    <s v="cartons"/>
    <s v="RED FLESH SEEDLESS MINIATURE"/>
    <x v="503"/>
    <s v="SOUTHEAST MISSOURI"/>
    <n v="36125"/>
    <s v="Truck"/>
    <n v="425"/>
    <m/>
    <n v="2025"/>
    <s v="N/A"/>
    <s v="D (domestic)"/>
    <m/>
  </r>
  <r>
    <s v="Watermelons"/>
    <x v="15"/>
    <s v="No"/>
    <s v="24 inch bins"/>
    <s v="RED FLESH SEEDLESS TYPE"/>
    <x v="503"/>
    <s v="SOUTHEAST MISSOURI"/>
    <n v="3068800"/>
    <s v="Truck"/>
    <n v="7672"/>
    <m/>
    <n v="2025"/>
    <s v="N/A"/>
    <s v="D (domestic)"/>
    <m/>
  </r>
  <r>
    <s v="Watermelons"/>
    <x v="19"/>
    <s v="No"/>
    <s v="24 inch bins"/>
    <s v="RED FLESH SEEDLESS TYPE"/>
    <x v="503"/>
    <s v="MARYLAND"/>
    <n v="504000"/>
    <s v="Truck"/>
    <n v="1260"/>
    <m/>
    <n v="2025"/>
    <s v="N/A"/>
    <s v="D (domestic)"/>
    <m/>
  </r>
  <r>
    <s v="Watermelons"/>
    <x v="16"/>
    <s v="No"/>
    <s v="24 inch bins"/>
    <s v="RED FLESH SEEDLESS TYPE"/>
    <x v="503"/>
    <s v="INDIANA"/>
    <n v="1993600"/>
    <s v="Truck"/>
    <n v="4984"/>
    <m/>
    <n v="2025"/>
    <s v="N/A"/>
    <s v="D (domestic)"/>
    <m/>
  </r>
  <r>
    <s v="Watermelons"/>
    <x v="17"/>
    <s v="No"/>
    <s v="24 inch bins"/>
    <s v="RED FLESH SEEDED TYPE"/>
    <x v="503"/>
    <s v="MICHIGAN"/>
    <n v="67200"/>
    <s v="Truck"/>
    <n v="168"/>
    <m/>
    <n v="2025"/>
    <s v="N/A"/>
    <s v="D (domestic)"/>
    <m/>
  </r>
  <r>
    <s v="Watermelons"/>
    <x v="17"/>
    <s v="No"/>
    <s v="24 inch bins"/>
    <s v="RED FLESH SEEDLESS TYPE"/>
    <x v="503"/>
    <s v="MICHIGAN"/>
    <n v="515200"/>
    <s v="Truck"/>
    <n v="1288"/>
    <m/>
    <n v="2025"/>
    <s v="N/A"/>
    <s v="D (domestic)"/>
    <m/>
  </r>
  <r>
    <s v="Watermelons"/>
    <x v="14"/>
    <s v="No"/>
    <s v="24 inch bins"/>
    <s v="RED FLESH SEEDED TYPE"/>
    <x v="503"/>
    <s v="NORTH CAROLINA"/>
    <n v="156800"/>
    <s v="Truck"/>
    <n v="392"/>
    <m/>
    <n v="2025"/>
    <s v="N/A"/>
    <s v="D (domestic)"/>
    <m/>
  </r>
  <r>
    <s v="Watermelons"/>
    <x v="14"/>
    <s v="No"/>
    <s v="24 inch bins"/>
    <s v="RED FLESH SEEDLESS TYPE"/>
    <x v="503"/>
    <s v="NORTH CAROLINA"/>
    <n v="2150800"/>
    <s v="Truck"/>
    <n v="5377"/>
    <m/>
    <n v="2025"/>
    <s v="N/A"/>
    <s v="D (domestic)"/>
    <m/>
  </r>
  <r>
    <s v="Watermelons"/>
    <x v="11"/>
    <s v="No"/>
    <s v="24 inch bins"/>
    <s v="RED FLESH SEEDED TYPE"/>
    <x v="503"/>
    <s v="SOUTH CAROLINA"/>
    <n v="89600"/>
    <s v="Truck"/>
    <n v="224"/>
    <m/>
    <n v="2025"/>
    <s v="N/A"/>
    <s v="D (domestic)"/>
    <m/>
  </r>
  <r>
    <s v="Watermelons"/>
    <x v="18"/>
    <s v="No"/>
    <s v="24 inch bins"/>
    <s v="RED FLESH SEEDED TYPE"/>
    <x v="503"/>
    <s v="DELAWARE"/>
    <n v="44800"/>
    <s v="Truck"/>
    <n v="112"/>
    <m/>
    <n v="2025"/>
    <s v="N/A"/>
    <s v="D (domestic)"/>
    <m/>
  </r>
  <r>
    <s v="Watermelons"/>
    <x v="18"/>
    <s v="No"/>
    <s v="24 inch bins"/>
    <s v="RED FLESH SEEDLESS TYPE"/>
    <x v="503"/>
    <s v="DELAWARE"/>
    <n v="1747200"/>
    <s v="Truck"/>
    <n v="4368"/>
    <m/>
    <n v="2025"/>
    <s v="N/A"/>
    <s v="D (domestic)"/>
    <m/>
  </r>
  <r>
    <s v="Watermelons"/>
    <x v="12"/>
    <s v="No"/>
    <s v="24 inch bins"/>
    <s v="RED FLESH SEEDLESS TYPE"/>
    <x v="503"/>
    <s v="GEORGIA"/>
    <n v="940800"/>
    <s v="Truck"/>
    <n v="2352"/>
    <m/>
    <n v="2025"/>
    <s v="N/A"/>
    <s v="D (domestic)"/>
    <m/>
  </r>
  <r>
    <s v="Watermelons"/>
    <x v="16"/>
    <s v="No"/>
    <s v="24 inch bins"/>
    <s v="RED FLESH SEEDED TYPE"/>
    <x v="503"/>
    <s v="INDIANA"/>
    <n v="739200"/>
    <s v="Truck"/>
    <n v="1848"/>
    <m/>
    <n v="2025"/>
    <s v="N/A"/>
    <s v="D (domestic)"/>
    <m/>
  </r>
  <r>
    <s v="Watermelons"/>
    <x v="13"/>
    <s v="No"/>
    <s v="24 inch bins"/>
    <s v="RED FLESH SEEDED TYPE"/>
    <x v="503"/>
    <s v="SAN JOAQUIN VALLEY CALIFORNIA"/>
    <n v="384000"/>
    <s v="Truck"/>
    <m/>
    <m/>
    <n v="2025"/>
    <s v="N/A"/>
    <s v="D (domestic)"/>
    <s v="week ending amount"/>
  </r>
  <r>
    <s v="Watermelons"/>
    <x v="19"/>
    <s v="No"/>
    <s v="24 inch bins"/>
    <s v="RED FLESH SEEDLESS TYPE"/>
    <x v="503"/>
    <s v="MARYLAND"/>
    <n v="1019648"/>
    <s v="Truck"/>
    <m/>
    <m/>
    <n v="2025"/>
    <s v="N/A"/>
    <s v="D (domestic)"/>
    <s v="week ending amount"/>
  </r>
  <r>
    <s v="Watermelons"/>
    <x v="19"/>
    <s v="No"/>
    <s v="24 inch bins"/>
    <s v="RED FLESH SEEDED TYPE"/>
    <x v="503"/>
    <s v="MARYLAND"/>
    <n v="19712"/>
    <s v="Truck"/>
    <m/>
    <m/>
    <n v="2025"/>
    <s v="N/A"/>
    <s v="D (domestic)"/>
    <s v="week ending amount"/>
  </r>
  <r>
    <s v="Watermelons"/>
    <x v="21"/>
    <s v="No"/>
    <s v="24 inch bins"/>
    <s v="RED FLESH SEEDLESS TYPE"/>
    <x v="503"/>
    <s v="TEXAS AND OKLAHOMA"/>
    <n v="5873024"/>
    <s v="Truck"/>
    <m/>
    <m/>
    <n v="2025"/>
    <s v="N/A"/>
    <s v="D (domestic)"/>
    <s v="week ending amount"/>
  </r>
  <r>
    <s v="Watermelons"/>
    <x v="9"/>
    <s v="No"/>
    <s v="24 inch bins"/>
    <s v="RED FLESH SEEDLESS TYPE"/>
    <x v="503"/>
    <s v="TEXAS"/>
    <n v="3059200"/>
    <s v="Truck"/>
    <m/>
    <m/>
    <n v="2025"/>
    <s v="N/A"/>
    <s v="D (domestic)"/>
    <s v="week ending amount"/>
  </r>
  <r>
    <s v="Watermelons"/>
    <x v="9"/>
    <s v="No"/>
    <s v="24 inch bins"/>
    <s v="RED FLESH SEEDED TYPE"/>
    <x v="503"/>
    <s v="TEXAS"/>
    <n v="729600"/>
    <s v="Truck"/>
    <m/>
    <m/>
    <n v="2025"/>
    <s v="N/A"/>
    <s v="D (domestic)"/>
    <s v="week ending amount"/>
  </r>
  <r>
    <s v="Watermelons"/>
    <x v="15"/>
    <s v="No"/>
    <s v="24 inch bins"/>
    <s v="RED FLESH SEEDLESS TYPE"/>
    <x v="503"/>
    <s v="SOUTHEAST MISSOURI"/>
    <n v="5132288"/>
    <s v="Truck"/>
    <m/>
    <m/>
    <n v="2025"/>
    <s v="N/A"/>
    <s v="D (domestic)"/>
    <s v="week ending amount"/>
  </r>
  <r>
    <s v="Watermelons"/>
    <x v="15"/>
    <s v="No"/>
    <s v="24 inch bins"/>
    <s v="RED FLESH SEEDED TYPE"/>
    <x v="503"/>
    <s v="SOUTHEAST MISSOURI"/>
    <n v="473088"/>
    <s v="Truck"/>
    <m/>
    <m/>
    <n v="2025"/>
    <s v="N/A"/>
    <s v="D (domestic)"/>
    <s v="week ending amount"/>
  </r>
  <r>
    <s v="Watermelons"/>
    <x v="11"/>
    <s v="No"/>
    <s v="24 inch bins"/>
    <s v="RED FLESH SEEDLESS TYPE"/>
    <x v="503"/>
    <s v="SOUTH CAROLINA"/>
    <n v="1268736"/>
    <s v="Truck"/>
    <m/>
    <m/>
    <n v="2025"/>
    <s v="N/A"/>
    <s v="D (domestic)"/>
    <s v="week ending amount"/>
  </r>
  <r>
    <s v="Watermelons"/>
    <x v="11"/>
    <s v="No"/>
    <s v="24 inch bins"/>
    <s v="RED FLESH SEEDED TYPE"/>
    <x v="503"/>
    <s v="SOUTH CAROLINA"/>
    <n v="57344"/>
    <s v="Truck"/>
    <m/>
    <m/>
    <n v="2025"/>
    <s v="N/A"/>
    <s v="D (domestic)"/>
    <s v="week ending amount"/>
  </r>
  <r>
    <s v="Watermelons"/>
    <x v="14"/>
    <s v="No"/>
    <s v="24 inch bins"/>
    <s v="RED FLESH SEEDLESS TYPE"/>
    <x v="503"/>
    <s v="NORTH CAROLINA"/>
    <n v="5873024"/>
    <s v="Truck"/>
    <m/>
    <m/>
    <n v="2025"/>
    <s v="N/A"/>
    <s v="D (domestic)"/>
    <s v="week ending amount"/>
  </r>
  <r>
    <s v="Watermelons"/>
    <x v="14"/>
    <s v="No"/>
    <s v="24 inch bins"/>
    <s v="RED FLESH SEEDED TYPE"/>
    <x v="503"/>
    <s v="NORTH CAROLINA"/>
    <n v="318976"/>
    <s v="Truck"/>
    <m/>
    <m/>
    <n v="2025"/>
    <s v="N/A"/>
    <s v="D (domestic)"/>
    <s v="week ending amount"/>
  </r>
  <r>
    <s v="Watermelons"/>
    <x v="15"/>
    <s v="No"/>
    <s v="24 inch bins"/>
    <s v="RED FLESH SEEDED TYPE"/>
    <x v="503"/>
    <s v="MISSOURI"/>
    <n v="78848"/>
    <s v="Truck"/>
    <m/>
    <m/>
    <n v="2025"/>
    <s v="N/A"/>
    <s v="D (domestic)"/>
    <s v="week ending amount"/>
  </r>
  <r>
    <s v="Watermelons"/>
    <x v="15"/>
    <s v="No"/>
    <s v="24 inch bins"/>
    <s v="RED FLESH SEEDLESS TYPE"/>
    <x v="503"/>
    <s v="MISSOURI"/>
    <n v="1089536"/>
    <s v="Truck"/>
    <m/>
    <m/>
    <n v="2025"/>
    <s v="N/A"/>
    <s v="D (domestic)"/>
    <s v="week ending amount"/>
  </r>
  <r>
    <s v="Watermelons"/>
    <x v="17"/>
    <s v="No"/>
    <s v="24 inch bins"/>
    <s v="RED FLESH SEEDLESS TYPE"/>
    <x v="503"/>
    <s v="MICHIGAN"/>
    <n v="752640"/>
    <s v="Truck"/>
    <m/>
    <m/>
    <n v="2025"/>
    <s v="N/A"/>
    <s v="D (domestic)"/>
    <s v="week ending amount"/>
  </r>
  <r>
    <s v="Watermelons"/>
    <x v="17"/>
    <s v="No"/>
    <s v="24 inch bins"/>
    <s v="RED FLESH SEEDED TYPE"/>
    <x v="503"/>
    <s v="MICHIGAN"/>
    <n v="121856"/>
    <s v="Truck"/>
    <m/>
    <m/>
    <n v="2025"/>
    <s v="N/A"/>
    <s v="D (domestic)"/>
    <s v="week ending amount"/>
  </r>
  <r>
    <s v="Watermelons"/>
    <x v="16"/>
    <s v="No"/>
    <s v="24 inch bins"/>
    <s v="RED FLESH SEEDLESS TYPE"/>
    <x v="503"/>
    <s v="INDIANA"/>
    <n v="4307968"/>
    <s v="Truck"/>
    <m/>
    <m/>
    <n v="2025"/>
    <s v="N/A"/>
    <s v="D (domestic)"/>
    <s v="week ending amount"/>
  </r>
  <r>
    <s v="Watermelons"/>
    <x v="16"/>
    <s v="No"/>
    <s v="24 inch bins"/>
    <s v="RED FLESH SEEDED TYPE"/>
    <x v="503"/>
    <s v="INDIANA"/>
    <n v="867328"/>
    <s v="Truck"/>
    <m/>
    <m/>
    <n v="2025"/>
    <s v="N/A"/>
    <s v="D (domestic)"/>
    <s v="week ending amount"/>
  </r>
  <r>
    <s v="Watermelons"/>
    <x v="12"/>
    <s v="No"/>
    <s v="24 inch bins"/>
    <s v="RED FLESH SEEDLESS TYPE"/>
    <x v="503"/>
    <s v="GEORGIA"/>
    <n v="4042752"/>
    <s v="Truck"/>
    <m/>
    <m/>
    <n v="2025"/>
    <s v="N/A"/>
    <s v="D (domestic)"/>
    <s v="week ending amount"/>
  </r>
  <r>
    <s v="Watermelons"/>
    <x v="12"/>
    <s v="No"/>
    <s v="24 inch bins"/>
    <s v="RED FLESH SEEDED TYPE"/>
    <x v="503"/>
    <s v="GEORGIA"/>
    <n v="50176"/>
    <s v="Truck"/>
    <m/>
    <m/>
    <n v="2025"/>
    <s v="N/A"/>
    <s v="D (domestic)"/>
    <s v="week ending amount"/>
  </r>
  <r>
    <s v="Watermelons"/>
    <x v="18"/>
    <s v="No"/>
    <s v="24 inch bins"/>
    <s v="RED FLESH SEEDLESS TYPE"/>
    <x v="503"/>
    <s v="DELAWARE"/>
    <n v="1242240"/>
    <s v="Truck"/>
    <m/>
    <m/>
    <n v="2025"/>
    <s v="N/A"/>
    <s v="D (domestic)"/>
    <s v="week ending amount"/>
  </r>
  <r>
    <s v="Watermelons"/>
    <x v="18"/>
    <s v="No"/>
    <s v="24 inch bins"/>
    <s v="RED FLESH SEEDED TYPE"/>
    <x v="503"/>
    <s v="DELAWARE"/>
    <n v="71680"/>
    <s v="Truck"/>
    <m/>
    <m/>
    <n v="2025"/>
    <s v="N/A"/>
    <s v="D (domestic)"/>
    <s v="week ending amount"/>
  </r>
  <r>
    <s v="Watermelons"/>
    <x v="10"/>
    <s v="No"/>
    <s v="24 inch bins"/>
    <s v="RED FLESH SEEDLESS TYPE"/>
    <x v="503"/>
    <s v="CENTRAL ARIZONA"/>
    <n v="6547200"/>
    <s v="Truck"/>
    <m/>
    <m/>
    <n v="2025"/>
    <s v="N/A"/>
    <s v="D (domestic)"/>
    <s v="week ending amount"/>
  </r>
  <r>
    <s v="Watermelons"/>
    <x v="10"/>
    <s v="No"/>
    <s v="24 inch bins"/>
    <s v="RED FLESH SEEDED TYPE"/>
    <x v="503"/>
    <s v="CENTRAL ARIZONA"/>
    <n v="192000"/>
    <s v="Truck"/>
    <m/>
    <m/>
    <n v="2025"/>
    <s v="N/A"/>
    <s v="D (domestic)"/>
    <s v="week ending amount"/>
  </r>
  <r>
    <s v="Watermelons"/>
    <x v="10"/>
    <s v="No"/>
    <s v="24 inch bins"/>
    <s v="RED FLESH SEEDLESS MINIATURE"/>
    <x v="503"/>
    <s v="CENTRAL ARIZONA"/>
    <n v="4480000"/>
    <s v="Truck"/>
    <m/>
    <m/>
    <n v="2025"/>
    <s v="N/A"/>
    <s v="D (domestic)"/>
    <s v="week ending amount"/>
  </r>
  <r>
    <s v="Watermelons"/>
    <x v="13"/>
    <s v="No"/>
    <s v="24 inch bins"/>
    <s v="RED FLESH SEEDLESS TYPE"/>
    <x v="503"/>
    <s v="PALO VERDE VALLEY CALIFORNIA"/>
    <n v="102400"/>
    <s v="Truck"/>
    <m/>
    <m/>
    <n v="2025"/>
    <s v="N/A"/>
    <s v="D (domestic)"/>
    <s v="week ending amount"/>
  </r>
  <r>
    <s v="Watermelons"/>
    <x v="13"/>
    <s v="No"/>
    <s v="24 inch bins"/>
    <s v="RED FLESH SEEDLESS TYPE"/>
    <x v="503"/>
    <s v="SAN JOAQUIN VALLEY CALIFORNIA"/>
    <n v="43100512"/>
    <s v="Truck"/>
    <m/>
    <m/>
    <n v="2025"/>
    <s v="N/A"/>
    <s v="D (domestic)"/>
    <s v="week ending amount"/>
  </r>
  <r>
    <s v="Watermelons"/>
    <x v="13"/>
    <s v="No"/>
    <s v="24 inch bins"/>
    <s v="RED FLESH SEEDLESS MINIATURE"/>
    <x v="503"/>
    <s v="SAN JOAQUIN VALLEY CALIFORNIA"/>
    <n v="576000"/>
    <s v="Truck"/>
    <m/>
    <m/>
    <n v="2025"/>
    <s v="N/A"/>
    <s v="D (domestic)"/>
    <s v="week ending amount"/>
  </r>
  <r>
    <s v="Watermelons"/>
    <x v="9"/>
    <s v="No"/>
    <s v="24 inch bins"/>
    <s v="RED FLESH SEEDED TYPE"/>
    <x v="504"/>
    <s v="TEXAS"/>
    <n v="240000"/>
    <s v="Truck"/>
    <m/>
    <m/>
    <n v="2025"/>
    <s v="N/A"/>
    <s v="D (domestic)"/>
    <m/>
  </r>
  <r>
    <s v="Watermelons"/>
    <x v="9"/>
    <s v="No"/>
    <s v="24 inch bins"/>
    <s v="RED FLESH SEEDLESS TYPE"/>
    <x v="504"/>
    <s v="TEXAS"/>
    <n v="960000"/>
    <s v="Truck"/>
    <m/>
    <m/>
    <n v="2025"/>
    <s v="N/A"/>
    <s v="D (domestic)"/>
    <m/>
  </r>
  <r>
    <s v="Watermelons"/>
    <x v="11"/>
    <s v="No"/>
    <s v="24 inch bins"/>
    <s v="RED FLESH SEEDLESS TYPE"/>
    <x v="504"/>
    <s v="SOUTH CAROLINA"/>
    <n v="212800"/>
    <s v="Truck"/>
    <n v="532"/>
    <m/>
    <n v="2025"/>
    <s v="N/A"/>
    <s v="D (domestic)"/>
    <m/>
  </r>
  <r>
    <s v="Watermelons"/>
    <x v="15"/>
    <s v="No"/>
    <s v="cartons"/>
    <s v="RED FLESH SEEDED TYPE"/>
    <x v="504"/>
    <s v="SOUTHEAST MISSOURI"/>
    <n v="57120"/>
    <s v="Truck"/>
    <n v="672"/>
    <m/>
    <n v="2025"/>
    <s v="N/A"/>
    <s v="D (domestic)"/>
    <m/>
  </r>
  <r>
    <s v="Watermelons"/>
    <x v="15"/>
    <s v="No"/>
    <s v="cartons"/>
    <s v="RED FLESH SEEDLESS MINIATURE"/>
    <x v="504"/>
    <s v="SOUTHEAST MISSOURI"/>
    <n v="21675"/>
    <s v="Truck"/>
    <n v="255"/>
    <m/>
    <n v="2025"/>
    <s v="N/A"/>
    <s v="D (domestic)"/>
    <m/>
  </r>
  <r>
    <s v="Watermelons"/>
    <x v="15"/>
    <s v="No"/>
    <s v="24 inch bins"/>
    <s v="RED FLESH SEEDLESS TYPE"/>
    <x v="504"/>
    <s v="SOUTHEAST MISSOURI"/>
    <n v="2262400"/>
    <s v="Truck"/>
    <n v="5656"/>
    <m/>
    <n v="2025"/>
    <s v="N/A"/>
    <s v="D (domestic)"/>
    <m/>
  </r>
  <r>
    <s v="Watermelons"/>
    <x v="19"/>
    <s v="No"/>
    <s v="24 inch bins"/>
    <s v="RED FLESH SEEDED TYPE"/>
    <x v="504"/>
    <s v="MARYLAND"/>
    <n v="11200"/>
    <s v="Truck"/>
    <n v="28"/>
    <m/>
    <n v="2025"/>
    <s v="N/A"/>
    <s v="D (domestic)"/>
    <m/>
  </r>
  <r>
    <s v="Watermelons"/>
    <x v="19"/>
    <s v="No"/>
    <s v="24 inch bins"/>
    <s v="RED FLESH SEEDLESS TYPE"/>
    <x v="504"/>
    <s v="MARYLAND"/>
    <n v="560000"/>
    <s v="Truck"/>
    <n v="1400"/>
    <m/>
    <n v="2025"/>
    <s v="N/A"/>
    <s v="D (domestic)"/>
    <m/>
  </r>
  <r>
    <s v="Watermelons"/>
    <x v="16"/>
    <s v="No"/>
    <s v="cartons"/>
    <s v="RED FLESH SEEDLESS MINIATURE"/>
    <x v="504"/>
    <s v="INDIANA"/>
    <n v="36125"/>
    <s v="Truck"/>
    <n v="425"/>
    <m/>
    <n v="2025"/>
    <s v="N/A"/>
    <s v="D (domestic)"/>
    <m/>
  </r>
  <r>
    <s v="Watermelons"/>
    <x v="16"/>
    <s v="No"/>
    <s v="24 inch bins"/>
    <s v="RED FLESH SEEDLESS TYPE"/>
    <x v="504"/>
    <s v="INDIANA"/>
    <n v="2374400"/>
    <s v="Truck"/>
    <n v="5936"/>
    <m/>
    <n v="2025"/>
    <s v="N/A"/>
    <s v="D (domestic)"/>
    <m/>
  </r>
  <r>
    <s v="Watermelons"/>
    <x v="17"/>
    <s v="No"/>
    <s v="24 inch bins"/>
    <s v="RED FLESH SEEDED TYPE"/>
    <x v="504"/>
    <s v="MICHIGAN"/>
    <n v="2000"/>
    <s v="Truck"/>
    <n v="56"/>
    <m/>
    <n v="2025"/>
    <s v="N/A"/>
    <s v="D (domestic)"/>
    <m/>
  </r>
  <r>
    <s v="Watermelons"/>
    <x v="17"/>
    <s v="No"/>
    <s v="24 inch bins"/>
    <s v="RED FLESH SEEDLESS TYPE"/>
    <x v="504"/>
    <s v="MICHIGAN"/>
    <n v="515200"/>
    <s v="Truck"/>
    <n v="1288"/>
    <m/>
    <n v="2025"/>
    <s v="N/A"/>
    <s v="D (domestic)"/>
    <m/>
  </r>
  <r>
    <s v="Watermelons"/>
    <x v="14"/>
    <s v="No"/>
    <s v="24 inch bins"/>
    <s v="RED FLESH SEEDED TYPE"/>
    <x v="504"/>
    <s v="NORTH CAROLINA"/>
    <n v="22400"/>
    <s v="Truck"/>
    <n v="56"/>
    <m/>
    <n v="2025"/>
    <s v="N/A"/>
    <s v="D (domestic)"/>
    <m/>
  </r>
  <r>
    <s v="Watermelons"/>
    <x v="14"/>
    <s v="No"/>
    <s v="24 inch bins"/>
    <s v="RED FLESH SEEDLESS TYPE"/>
    <x v="504"/>
    <s v="NORTH CAROLINA"/>
    <n v="1645600"/>
    <s v="Truck"/>
    <n v="4114"/>
    <m/>
    <n v="2025"/>
    <s v="N/A"/>
    <s v="D (domestic)"/>
    <m/>
  </r>
  <r>
    <s v="Watermelons"/>
    <x v="18"/>
    <s v="No"/>
    <s v="24 inch bins"/>
    <s v="RED FLESH SEEDED TYPE"/>
    <x v="504"/>
    <s v="DELAWARE"/>
    <n v="22400"/>
    <s v="Truck"/>
    <n v="56"/>
    <m/>
    <n v="2025"/>
    <s v="N/A"/>
    <s v="D (domestic)"/>
    <m/>
  </r>
  <r>
    <s v="Watermelons"/>
    <x v="18"/>
    <s v="No"/>
    <s v="24 inch bins"/>
    <s v="RED FLESH SEEDLESS TYPE"/>
    <x v="504"/>
    <s v="DELAWARE"/>
    <n v="784000"/>
    <s v="Truck"/>
    <n v="1960"/>
    <m/>
    <n v="2025"/>
    <s v="N/A"/>
    <s v="D (domestic)"/>
    <m/>
  </r>
  <r>
    <s v="Watermelons"/>
    <x v="12"/>
    <s v="No"/>
    <s v="24 inch bins"/>
    <s v="RED FLESH SEEDLESS TYPE"/>
    <x v="504"/>
    <s v="GEORGIA"/>
    <n v="582400"/>
    <s v="Truck"/>
    <n v="1456"/>
    <m/>
    <n v="2025"/>
    <s v="N/A"/>
    <s v="D (domestic)"/>
    <m/>
  </r>
  <r>
    <s v="Watermelons"/>
    <x v="16"/>
    <s v="No"/>
    <s v="24 inch bins"/>
    <s v="RED FLESH SEEDED TYPE"/>
    <x v="504"/>
    <s v="INDIANA"/>
    <n v="268800"/>
    <s v="Truck"/>
    <n v="672"/>
    <m/>
    <n v="2025"/>
    <s v="N/A"/>
    <s v="D (domestic)"/>
    <m/>
  </r>
  <r>
    <s v="Watermelons"/>
    <x v="1"/>
    <s v="No"/>
    <s v="N/A"/>
    <s v="SEEDLESS"/>
    <x v="505"/>
    <s v="MEXICO CROSSINGS THROUGH OTAY MESA CALIFORNIA"/>
    <n v="137139"/>
    <s v="Truck"/>
    <m/>
    <m/>
    <n v="2024"/>
    <s v="N/A"/>
    <s v="I (import)"/>
    <m/>
  </r>
  <r>
    <s v="Watermelons"/>
    <x v="9"/>
    <s v="No"/>
    <s v="24 inch bins"/>
    <s v="RED FLESH SEEDED TYPE"/>
    <x v="505"/>
    <s v="TEXAS"/>
    <n v="320000"/>
    <s v="Truck"/>
    <m/>
    <m/>
    <n v="2025"/>
    <s v="N/A"/>
    <s v="D (domestic)"/>
    <m/>
  </r>
  <r>
    <s v="Watermelons"/>
    <x v="1"/>
    <s v="No"/>
    <s v="N/A"/>
    <s v="N/A"/>
    <x v="505"/>
    <s v="MEXICO CROSSINGS THROUGH EAGLE PASS TEXAS"/>
    <n v="124661"/>
    <s v="Truck"/>
    <m/>
    <m/>
    <n v="2024"/>
    <s v="N/A"/>
    <s v="I (import)"/>
    <m/>
  </r>
  <r>
    <s v="Watermelons"/>
    <x v="9"/>
    <s v="No"/>
    <s v="24 inch bins"/>
    <s v="RED FLESH SEEDLESS TYPE"/>
    <x v="505"/>
    <s v="TEXAS"/>
    <n v="1440000"/>
    <s v="Truck"/>
    <m/>
    <m/>
    <n v="2025"/>
    <s v="N/A"/>
    <s v="D (domestic)"/>
    <m/>
  </r>
  <r>
    <s v="Watermelons"/>
    <x v="1"/>
    <s v="No"/>
    <s v="N/A"/>
    <s v="RED FLESH SEEDLESS MINIATURE"/>
    <x v="505"/>
    <s v="MEXICO CROSSINGS THROUGH PRESIDIO TEXAS"/>
    <n v="134112"/>
    <s v="Truck"/>
    <m/>
    <m/>
    <n v="2024"/>
    <s v="N/A"/>
    <s v="I (import)"/>
    <m/>
  </r>
  <r>
    <s v="Watermelons"/>
    <x v="10"/>
    <s v="No"/>
    <s v="cartons"/>
    <s v="RED FLESH SEEDLESS MINIATURE"/>
    <x v="505"/>
    <s v="CENTRAL ARIZONA"/>
    <n v="1062500"/>
    <s v="Truck"/>
    <n v="12500"/>
    <m/>
    <n v="2025"/>
    <s v="N/A"/>
    <s v="D (domestic)"/>
    <m/>
  </r>
  <r>
    <s v="Watermelons"/>
    <x v="1"/>
    <s v="No"/>
    <s v="N/A"/>
    <s v="SEEDLESS"/>
    <x v="505"/>
    <s v="MEXICO CROSSINGS THROUGH PRESIDIO TEXAS"/>
    <n v="563684"/>
    <s v="Truck"/>
    <m/>
    <m/>
    <n v="2024"/>
    <s v="N/A"/>
    <s v="I (import)"/>
    <m/>
  </r>
  <r>
    <s v="Watermelons"/>
    <x v="10"/>
    <s v="No"/>
    <s v="24 inch bins"/>
    <s v="RED FLESH SEEDLESS TYPE"/>
    <x v="505"/>
    <s v="CENTRAL ARIZONA"/>
    <n v="2000000"/>
    <s v="Truck"/>
    <m/>
    <m/>
    <n v="2025"/>
    <s v="N/A"/>
    <s v="D (domestic)"/>
    <m/>
  </r>
  <r>
    <s v="Watermelons"/>
    <x v="1"/>
    <s v="No"/>
    <s v="N/A"/>
    <s v="SEEDLESS"/>
    <x v="505"/>
    <s v="MEXICO CROSSINGS THROUGH PROGRESO TEXAS"/>
    <n v="369358"/>
    <s v="Truck"/>
    <m/>
    <m/>
    <n v="2024"/>
    <s v="N/A"/>
    <s v="I (import)"/>
    <m/>
  </r>
  <r>
    <s v="Watermelons"/>
    <x v="13"/>
    <s v="No"/>
    <s v="cartons"/>
    <s v="RED FLESH SEEDLESS MINIATURE"/>
    <x v="505"/>
    <s v="SAN JOAQUIN VALLEY CALIFORNIA"/>
    <n v="2975000"/>
    <s v="Truck"/>
    <n v="35000"/>
    <m/>
    <n v="2025"/>
    <s v="N/A"/>
    <s v="D (domestic)"/>
    <m/>
  </r>
  <r>
    <s v="Watermelons"/>
    <x v="1"/>
    <s v="No"/>
    <s v="N/A"/>
    <s v="N/A"/>
    <x v="505"/>
    <s v="MEXICO CROSSINGS THROUGH SANTA TERESA NEW MEXICO"/>
    <n v="99792"/>
    <s v="Truck"/>
    <m/>
    <m/>
    <n v="2024"/>
    <s v="N/A"/>
    <s v="I (import)"/>
    <m/>
  </r>
  <r>
    <s v="Watermelons"/>
    <x v="13"/>
    <s v="Yes"/>
    <s v="24 inch bins"/>
    <s v="RED FLESH SEEDLESS TYPE"/>
    <x v="505"/>
    <s v="SAN JOAQUIN VALLEY CALIFORNIA"/>
    <n v="400000"/>
    <s v="Truck"/>
    <m/>
    <m/>
    <n v="2025"/>
    <s v="N/A"/>
    <s v="D (domestic)"/>
    <m/>
  </r>
  <r>
    <s v="Watermelons"/>
    <x v="0"/>
    <s v="No"/>
    <s v="N/A"/>
    <s v="N/A"/>
    <x v="505"/>
    <s v="IMPORTS THROUGH SAN JUAN PUERTO RICO"/>
    <n v="1036"/>
    <s v="Boat"/>
    <m/>
    <m/>
    <n v="2024"/>
    <s v="N/A"/>
    <s v="I (import)"/>
    <m/>
  </r>
  <r>
    <s v="Watermelons"/>
    <x v="13"/>
    <s v="No"/>
    <s v="24 inch bins"/>
    <s v="RED FLESH SEEDLESS TYPE"/>
    <x v="505"/>
    <s v="SAN JOAQUIN VALLEY CALIFORNIA"/>
    <n v="4400000"/>
    <s v="Truck"/>
    <m/>
    <m/>
    <n v="2025"/>
    <s v="N/A"/>
    <s v="D (domestic)"/>
    <m/>
  </r>
  <r>
    <s v="Watermelons"/>
    <x v="13"/>
    <s v="No"/>
    <s v="24 inch bins"/>
    <s v="RED FLESH SEEDED TYPE"/>
    <x v="505"/>
    <s v="SAN JOAQUIN VALLEY CALIFORNIA"/>
    <n v="600000"/>
    <s v="Truck"/>
    <m/>
    <m/>
    <n v="2025"/>
    <s v="N/A"/>
    <s v="D (domestic)"/>
    <m/>
  </r>
  <r>
    <s v="Watermelons"/>
    <x v="19"/>
    <s v="No"/>
    <s v="24 inch bins"/>
    <s v="RED FLESH SEEDED TYPE"/>
    <x v="505"/>
    <s v="MARYLAND"/>
    <n v="5600"/>
    <s v="Truck"/>
    <n v="14"/>
    <m/>
    <n v="2025"/>
    <s v="N/A"/>
    <s v="D (domestic)"/>
    <m/>
  </r>
  <r>
    <s v="Watermelons"/>
    <x v="19"/>
    <s v="No"/>
    <s v="24 inch bins"/>
    <s v="RED FLESH SEEDLESS TYPE"/>
    <x v="505"/>
    <s v="MARYLAND"/>
    <n v="397600"/>
    <s v="Truck"/>
    <n v="994"/>
    <m/>
    <n v="2025"/>
    <s v="N/A"/>
    <s v="D (domestic)"/>
    <m/>
  </r>
  <r>
    <s v="Watermelons"/>
    <x v="14"/>
    <s v="No"/>
    <s v="24 inch bins"/>
    <s v="RED FLESH SEEDLESS TYPE"/>
    <x v="505"/>
    <s v="NORTH CAROLINA"/>
    <n v="2721600"/>
    <s v="Truck"/>
    <n v="6804"/>
    <m/>
    <n v="2025"/>
    <s v="N/A"/>
    <s v="D (domestic)"/>
    <m/>
  </r>
  <r>
    <s v="Watermelons"/>
    <x v="11"/>
    <s v="No"/>
    <s v="24 inch bins"/>
    <s v="RED FLESH SEEDED TYPE"/>
    <x v="505"/>
    <s v="SOUTH CAROLINA"/>
    <n v="22400"/>
    <s v="Truck"/>
    <n v="56"/>
    <m/>
    <n v="2025"/>
    <s v="N/A"/>
    <s v="D (domestic)"/>
    <m/>
  </r>
  <r>
    <s v="Watermelons"/>
    <x v="11"/>
    <s v="No"/>
    <s v="24 inch bins"/>
    <s v="RED FLESH SEEDLESS TYPE"/>
    <x v="505"/>
    <s v="SOUTH CAROLINA"/>
    <n v="414400"/>
    <s v="Truck"/>
    <n v="1036"/>
    <m/>
    <n v="2025"/>
    <s v="N/A"/>
    <s v="D (domestic)"/>
    <m/>
  </r>
  <r>
    <s v="Watermelons"/>
    <x v="15"/>
    <s v="No"/>
    <s v="24 inch bins"/>
    <s v="RED FLESH SEEDED TYPE"/>
    <x v="505"/>
    <s v="SOUTHEAST MISSOURI"/>
    <n v="201600"/>
    <s v="Truck"/>
    <n v="504"/>
    <m/>
    <n v="2025"/>
    <s v="N/A"/>
    <s v="D (domestic)"/>
    <m/>
  </r>
  <r>
    <s v="Watermelons"/>
    <x v="15"/>
    <s v="No"/>
    <s v="cartons"/>
    <s v="RED FLESH SEEDLESS MINIATURE"/>
    <x v="505"/>
    <s v="SOUTHEAST MISSOURI"/>
    <n v="36125"/>
    <s v="Truck"/>
    <n v="425"/>
    <m/>
    <n v="2025"/>
    <s v="N/A"/>
    <s v="D (domestic)"/>
    <m/>
  </r>
  <r>
    <s v="Watermelons"/>
    <x v="15"/>
    <s v="No"/>
    <s v="24 inch bins"/>
    <s v="RED FLESH SEEDLESS TYPE"/>
    <x v="505"/>
    <s v="SOUTHEAST MISSOURI"/>
    <n v="2867200"/>
    <s v="Truck"/>
    <n v="7168"/>
    <m/>
    <n v="2025"/>
    <s v="N/A"/>
    <s v="D (domestic)"/>
    <m/>
  </r>
  <r>
    <s v="Watermelons"/>
    <x v="16"/>
    <s v="No"/>
    <s v="24 inch bins"/>
    <s v="RED FLESH SEEDED TYPE"/>
    <x v="505"/>
    <s v="INDIANA"/>
    <n v="380800"/>
    <s v="Truck"/>
    <n v="952"/>
    <m/>
    <n v="2025"/>
    <s v="N/A"/>
    <s v="D (domestic)"/>
    <m/>
  </r>
  <r>
    <s v="Watermelons"/>
    <x v="16"/>
    <s v="No"/>
    <s v="cartons"/>
    <s v="RED FLESH SEEDLESS MINIATURE"/>
    <x v="505"/>
    <s v="INDIANA"/>
    <n v="36125"/>
    <s v="Truck"/>
    <n v="425"/>
    <m/>
    <n v="2025"/>
    <s v="N/A"/>
    <s v="D (domestic)"/>
    <m/>
  </r>
  <r>
    <s v="Watermelons"/>
    <x v="16"/>
    <s v="No"/>
    <s v="24 inch bins"/>
    <s v="RED FLESH SEEDLESS TYPE"/>
    <x v="505"/>
    <s v="INDIANA"/>
    <n v="3337600"/>
    <s v="Truck"/>
    <n v="8344"/>
    <m/>
    <n v="2025"/>
    <s v="N/A"/>
    <s v="D (domestic)"/>
    <m/>
  </r>
  <r>
    <s v="Watermelons"/>
    <x v="17"/>
    <s v="No"/>
    <s v="24 inch bins"/>
    <s v="RED FLESH SEEDED TYPE"/>
    <x v="505"/>
    <s v="MICHIGAN"/>
    <n v="44800"/>
    <s v="Truck"/>
    <n v="112"/>
    <m/>
    <n v="2025"/>
    <s v="N/A"/>
    <s v="D (domestic)"/>
    <m/>
  </r>
  <r>
    <s v="Watermelons"/>
    <x v="17"/>
    <s v="No"/>
    <s v="24 inch bins"/>
    <s v="RED FLESH SEEDLESS TYPE"/>
    <x v="505"/>
    <s v="MICHIGAN"/>
    <n v="828800"/>
    <s v="Truck"/>
    <n v="2072"/>
    <m/>
    <n v="2025"/>
    <s v="N/A"/>
    <s v="D (domestic)"/>
    <m/>
  </r>
  <r>
    <s v="Watermelons"/>
    <x v="14"/>
    <s v="No"/>
    <s v="24 inch bins"/>
    <s v="RED FLESH SEEDED TYPE"/>
    <x v="505"/>
    <s v="NORTH CAROLINA"/>
    <n v="134400"/>
    <s v="Truck"/>
    <n v="336"/>
    <m/>
    <n v="2025"/>
    <s v="N/A"/>
    <s v="D (domestic)"/>
    <m/>
  </r>
  <r>
    <s v="Watermelons"/>
    <x v="18"/>
    <s v="No"/>
    <s v="24 inch bins"/>
    <s v="RED FLESH SEEDED TYPE"/>
    <x v="505"/>
    <s v="DELAWARE"/>
    <n v="61600"/>
    <s v="Truck"/>
    <n v="154"/>
    <m/>
    <n v="2025"/>
    <s v="N/A"/>
    <s v="D (domestic)"/>
    <m/>
  </r>
  <r>
    <s v="Watermelons"/>
    <x v="18"/>
    <s v="No"/>
    <s v="24 inch bins"/>
    <s v="RED FLESH SEEDLESS TYPE"/>
    <x v="505"/>
    <s v="DELAWARE"/>
    <n v="1450400"/>
    <s v="Truck"/>
    <n v="3626"/>
    <m/>
    <n v="2025"/>
    <s v="N/A"/>
    <s v="D (domestic)"/>
    <m/>
  </r>
  <r>
    <s v="Watermelons"/>
    <x v="8"/>
    <s v="No"/>
    <s v="24 inch bins"/>
    <s v="RED FLESH SEEDLESS TYPE"/>
    <x v="505"/>
    <s v="FLORIDA"/>
    <n v="89600"/>
    <s v="Truck"/>
    <n v="224"/>
    <m/>
    <n v="2025"/>
    <s v="N/A"/>
    <s v="D (domestic)"/>
    <m/>
  </r>
  <r>
    <s v="Watermelons"/>
    <x v="12"/>
    <s v="No"/>
    <s v="24 inch bins"/>
    <s v="RED FLESH SEEDLESS TYPE"/>
    <x v="505"/>
    <s v="GEORGIA"/>
    <n v="873600"/>
    <s v="Truck"/>
    <n v="2184"/>
    <m/>
    <n v="2025"/>
    <s v="N/A"/>
    <s v="D (domestic)"/>
    <m/>
  </r>
  <r>
    <s v="Watermelons"/>
    <x v="13"/>
    <s v="No"/>
    <s v="24 inch bins"/>
    <s v="RED FLESH SEEDED TYPE"/>
    <x v="505"/>
    <s v="SAN JOAQUIN VALLEY CALIFORNIA"/>
    <n v="240000"/>
    <s v="Truck"/>
    <m/>
    <m/>
    <n v="2025"/>
    <s v="N/A"/>
    <s v="D (domestic)"/>
    <s v="added for 07/28/2025 on 07/30/2025"/>
  </r>
  <r>
    <s v="Watermelons"/>
    <x v="13"/>
    <s v="No"/>
    <s v="cartons"/>
    <s v="RED FLESH SEEDLESS MINIATURE"/>
    <x v="505"/>
    <s v="SAN JOAQUIN VALLEY CALIFORNIA"/>
    <n v="425000"/>
    <s v="Truck"/>
    <n v="5000"/>
    <m/>
    <n v="2025"/>
    <s v="N/A"/>
    <s v="D (domestic)"/>
    <s v="added for 07/28/2025 on 07/30/2025"/>
  </r>
  <r>
    <s v="Watermelons"/>
    <x v="13"/>
    <s v="No"/>
    <s v="24 inch bins"/>
    <s v="RED FLESH SEEDLESS TYPE"/>
    <x v="505"/>
    <s v="SAN JOAQUIN VALLEY CALIFORNIA"/>
    <n v="1600000"/>
    <s v="Truck"/>
    <m/>
    <m/>
    <n v="2025"/>
    <s v="N/A"/>
    <s v="D (domestic)"/>
    <s v="added for 07/28/2025 on 07/30/2025"/>
  </r>
  <r>
    <s v="Watermelons"/>
    <x v="1"/>
    <s v="No"/>
    <s v="N/A"/>
    <s v="RED FLESH SEEDLESS MINIATURE"/>
    <x v="506"/>
    <s v="MEXICO CROSSINGS THROUGH NOGALES ARIZONA"/>
    <n v="27564"/>
    <s v="Truck"/>
    <m/>
    <m/>
    <n v="2024"/>
    <s v="N/A"/>
    <s v="I (import)"/>
    <m/>
  </r>
  <r>
    <s v="Watermelons"/>
    <x v="1"/>
    <s v="No"/>
    <s v="N/A"/>
    <s v="SEEDLESS"/>
    <x v="506"/>
    <s v="MEXICO CROSSINGS THROUGH NOGALES ARIZONA"/>
    <n v="92400"/>
    <s v="Truck"/>
    <m/>
    <m/>
    <n v="2024"/>
    <s v="N/A"/>
    <s v="I (import)"/>
    <m/>
  </r>
  <r>
    <s v="Watermelons"/>
    <x v="1"/>
    <s v="No"/>
    <s v="N/A"/>
    <s v="SEEDLESS"/>
    <x v="506"/>
    <s v="MEXICO CROSSINGS THROUGH OTAY MESA CALIFORNIA"/>
    <n v="38016"/>
    <s v="Truck"/>
    <m/>
    <m/>
    <n v="2024"/>
    <s v="N/A"/>
    <s v="I (import)"/>
    <m/>
  </r>
  <r>
    <s v="Watermelons"/>
    <x v="1"/>
    <s v="No"/>
    <s v="N/A"/>
    <s v="N/A"/>
    <x v="506"/>
    <s v="MEXICO CROSSINGS THROUGH EAGLE PASS TEXAS"/>
    <n v="124353"/>
    <s v="Truck"/>
    <m/>
    <m/>
    <n v="2024"/>
    <s v="N/A"/>
    <s v="I (import)"/>
    <m/>
  </r>
  <r>
    <s v="Watermelons"/>
    <x v="1"/>
    <s v="No"/>
    <s v="N/A"/>
    <s v="RED FLESH SEEDLESS MINIATURE"/>
    <x v="506"/>
    <s v="MEXICO CROSSINGS THROUGH PRESIDIO TEXAS"/>
    <n v="368808"/>
    <s v="Truck"/>
    <m/>
    <m/>
    <n v="2024"/>
    <s v="N/A"/>
    <s v="I (import)"/>
    <m/>
  </r>
  <r>
    <s v="Watermelons"/>
    <x v="1"/>
    <s v="No"/>
    <s v="N/A"/>
    <s v="SEEDLESS"/>
    <x v="506"/>
    <s v="MEXICO CROSSINGS THROUGH PRESIDIO TEXAS"/>
    <n v="610280"/>
    <s v="Truck"/>
    <m/>
    <m/>
    <n v="2024"/>
    <s v="N/A"/>
    <s v="I (import)"/>
    <m/>
  </r>
  <r>
    <s v="Watermelons"/>
    <x v="1"/>
    <s v="No"/>
    <s v="N/A"/>
    <s v="N/A"/>
    <x v="506"/>
    <s v="MEXICO CROSSINGS THROUGH PROGRESO TEXAS"/>
    <n v="311014"/>
    <s v="Truck"/>
    <m/>
    <m/>
    <n v="2024"/>
    <s v="N/A"/>
    <s v="I (import)"/>
    <m/>
  </r>
  <r>
    <s v="Watermelons"/>
    <x v="1"/>
    <s v="No"/>
    <s v="N/A"/>
    <s v="SEEDLESS"/>
    <x v="506"/>
    <s v="MEXICO CROSSINGS THROUGH PROGRESO TEXAS"/>
    <n v="39952"/>
    <s v="Truck"/>
    <m/>
    <m/>
    <n v="2024"/>
    <s v="N/A"/>
    <s v="I (import)"/>
    <m/>
  </r>
  <r>
    <s v="Watermelons"/>
    <x v="1"/>
    <s v="No"/>
    <s v="N/A"/>
    <s v="N/A"/>
    <x v="506"/>
    <s v="MEXICO CROSSINGS THROUGH SANTA TERESA NEW MEXICO"/>
    <n v="349272"/>
    <s v="Truck"/>
    <m/>
    <m/>
    <n v="2024"/>
    <s v="N/A"/>
    <s v="I (import)"/>
    <m/>
  </r>
  <r>
    <s v="Watermelons"/>
    <x v="1"/>
    <s v="No"/>
    <s v="N/A"/>
    <s v="RED FLESH SEEDLESS MINIATURE"/>
    <x v="506"/>
    <s v="IMPORTS THROUGH YSLETA TEXAS"/>
    <n v="138303"/>
    <s v="Truck"/>
    <m/>
    <m/>
    <n v="2024"/>
    <s v="N/A"/>
    <s v="I (import)"/>
    <m/>
  </r>
  <r>
    <s v="Watermelons"/>
    <x v="9"/>
    <s v="No"/>
    <s v="24 inch bins"/>
    <s v="RED FLESH SEEDED TYPE"/>
    <x v="506"/>
    <s v="TEXAS"/>
    <n v="240000"/>
    <s v="Truck"/>
    <m/>
    <m/>
    <n v="2025"/>
    <s v="N/A"/>
    <s v="D (domestic)"/>
    <m/>
  </r>
  <r>
    <s v="Watermelons"/>
    <x v="9"/>
    <s v="No"/>
    <s v="24 inch bins"/>
    <s v="RED FLESH SEEDLESS TYPE"/>
    <x v="506"/>
    <s v="TEXAS"/>
    <n v="1040000"/>
    <s v="Truck"/>
    <m/>
    <m/>
    <n v="2025"/>
    <s v="N/A"/>
    <s v="D (domestic)"/>
    <m/>
  </r>
  <r>
    <s v="Watermelons"/>
    <x v="19"/>
    <s v="No"/>
    <s v="24 inch bins"/>
    <s v="RED FLESH SEEDED TYPE"/>
    <x v="506"/>
    <s v="MARYLAND"/>
    <n v="112000"/>
    <s v="Truck"/>
    <n v="280"/>
    <m/>
    <n v="2025"/>
    <s v="N/A"/>
    <s v="D (domestic)"/>
    <m/>
  </r>
  <r>
    <s v="Watermelons"/>
    <x v="19"/>
    <s v="No"/>
    <s v="24 inch bins"/>
    <s v="RED FLESH SEEDLESS TYPE"/>
    <x v="506"/>
    <s v="MARYLAND"/>
    <n v="806400"/>
    <s v="Truck"/>
    <n v="2016"/>
    <m/>
    <n v="2025"/>
    <s v="N/A"/>
    <s v="D (domestic)"/>
    <m/>
  </r>
  <r>
    <s v="Watermelons"/>
    <x v="16"/>
    <s v="No"/>
    <s v="24 inch bins"/>
    <s v="RED FLESH SEEDLESS TYPE"/>
    <x v="506"/>
    <s v="INDIANA"/>
    <n v="4614400"/>
    <s v="Truck"/>
    <n v="11536"/>
    <m/>
    <n v="2025"/>
    <s v="N/A"/>
    <s v="D (domestic)"/>
    <m/>
  </r>
  <r>
    <s v="Watermelons"/>
    <x v="17"/>
    <s v="No"/>
    <s v="24 inch bins"/>
    <s v="RED FLESH SEEDED TYPE"/>
    <x v="506"/>
    <s v="MICHIGAN"/>
    <n v="44800"/>
    <s v="Truck"/>
    <n v="112"/>
    <m/>
    <n v="2025"/>
    <s v="N/A"/>
    <s v="D (domestic)"/>
    <m/>
  </r>
  <r>
    <s v="Watermelons"/>
    <x v="17"/>
    <s v="No"/>
    <s v="24 inch bins"/>
    <s v="RED FLESH SEEDLESS TYPE"/>
    <x v="506"/>
    <s v="MICHIGAN"/>
    <n v="1008000"/>
    <s v="Truck"/>
    <n v="2520"/>
    <m/>
    <n v="2025"/>
    <s v="N/A"/>
    <s v="D (domestic)"/>
    <m/>
  </r>
  <r>
    <s v="Watermelons"/>
    <x v="16"/>
    <s v="No"/>
    <s v="24 inch bins"/>
    <s v="RED FLESH SEEDED TYPE"/>
    <x v="506"/>
    <s v="INDIANA"/>
    <n v="492800"/>
    <s v="Truck"/>
    <n v="1232"/>
    <m/>
    <n v="2025"/>
    <s v="N/A"/>
    <s v="D (domestic)"/>
    <m/>
  </r>
  <r>
    <s v="Watermelons"/>
    <x v="8"/>
    <s v="No"/>
    <s v="24 inch bins"/>
    <s v="RED FLESH SEEDLESS TYPE"/>
    <x v="506"/>
    <s v="FLORIDA"/>
    <n v="112000"/>
    <s v="Truck"/>
    <n v="280"/>
    <m/>
    <n v="2025"/>
    <s v="N/A"/>
    <s v="D (domestic)"/>
    <m/>
  </r>
  <r>
    <s v="Watermelons"/>
    <x v="15"/>
    <s v="No"/>
    <s v="24 inch bins"/>
    <s v="RED FLESH SEEDED TYPE"/>
    <x v="506"/>
    <s v="SOUTHEAST MISSOURI"/>
    <n v="134400"/>
    <s v="Truck"/>
    <n v="336"/>
    <m/>
    <n v="2025"/>
    <s v="N/A"/>
    <s v="D (domestic)"/>
    <m/>
  </r>
  <r>
    <s v="Watermelons"/>
    <x v="15"/>
    <s v="No"/>
    <s v="24 inch bins"/>
    <s v="RED FLESH SEEDLESS TYPE"/>
    <x v="506"/>
    <s v="SOUTHEAST MISSOURI"/>
    <n v="2688000"/>
    <s v="Truck"/>
    <n v="6720"/>
    <m/>
    <n v="2025"/>
    <s v="N/A"/>
    <s v="D (domestic)"/>
    <m/>
  </r>
  <r>
    <s v="Watermelons"/>
    <x v="14"/>
    <s v="No"/>
    <s v="24 inch bins"/>
    <s v="RED FLESH SEEDED TYPE"/>
    <x v="506"/>
    <s v="NORTH CAROLINA"/>
    <n v="156800"/>
    <s v="Truck"/>
    <n v="392"/>
    <m/>
    <n v="2025"/>
    <s v="N/A"/>
    <s v="D (domestic)"/>
    <m/>
  </r>
  <r>
    <s v="Watermelons"/>
    <x v="14"/>
    <s v="No"/>
    <s v="24 inch bins"/>
    <s v="RED FLESH SEEDLESS TYPE"/>
    <x v="506"/>
    <s v="NORTH CAROLINA"/>
    <n v="2172800"/>
    <s v="Truck"/>
    <n v="5432"/>
    <m/>
    <n v="2025"/>
    <s v="N/A"/>
    <s v="D (domestic)"/>
    <m/>
  </r>
  <r>
    <s v="Watermelons"/>
    <x v="11"/>
    <s v="No"/>
    <s v="24 inch bins"/>
    <s v="RED FLESH SEEDLESS TYPE"/>
    <x v="506"/>
    <s v="SOUTH CAROLINA"/>
    <n v="358400"/>
    <s v="Truck"/>
    <n v="896"/>
    <m/>
    <n v="2025"/>
    <s v="N/A"/>
    <s v="D (domestic)"/>
    <m/>
  </r>
  <r>
    <s v="Watermelons"/>
    <x v="18"/>
    <s v="No"/>
    <s v="24 inch bins"/>
    <s v="RED FLESH SEEDED TYPE"/>
    <x v="506"/>
    <s v="DELAWARE"/>
    <n v="112000"/>
    <s v="Truck"/>
    <n v="280"/>
    <m/>
    <n v="2025"/>
    <s v="N/A"/>
    <s v="D (domestic)"/>
    <m/>
  </r>
  <r>
    <s v="Watermelons"/>
    <x v="18"/>
    <s v="No"/>
    <s v="24 inch bins"/>
    <s v="RED FLESH SEEDLESS TYPE"/>
    <x v="506"/>
    <s v="DELAWARE"/>
    <n v="1366400"/>
    <s v="Truck"/>
    <n v="3416"/>
    <m/>
    <n v="2025"/>
    <s v="N/A"/>
    <s v="D (domestic)"/>
    <m/>
  </r>
  <r>
    <s v="Watermelons"/>
    <x v="12"/>
    <s v="No"/>
    <s v="24 inch bins"/>
    <s v="RED FLESH SEEDLESS TYPE"/>
    <x v="506"/>
    <s v="GEORGIA"/>
    <n v="582400"/>
    <s v="Truck"/>
    <n v="1456"/>
    <m/>
    <n v="2025"/>
    <s v="N/A"/>
    <s v="D (domestic)"/>
    <m/>
  </r>
  <r>
    <s v="Watermelons"/>
    <x v="16"/>
    <s v="No"/>
    <s v="cartons"/>
    <s v="RED FLESH SEEDLESS MINIATURE"/>
    <x v="506"/>
    <s v="INDIANA"/>
    <n v="50575"/>
    <s v="Truck"/>
    <n v="595"/>
    <m/>
    <n v="2025"/>
    <s v="N/A"/>
    <s v="D (domestic)"/>
    <m/>
  </r>
  <r>
    <s v="Watermelons"/>
    <x v="14"/>
    <s v="No"/>
    <s v="cartons"/>
    <s v="RED FLESH SEEDLESS TYPE"/>
    <x v="506"/>
    <s v="NORTH CAROLINA"/>
    <n v="21675"/>
    <s v="Truck"/>
    <n v="255"/>
    <m/>
    <n v="2025"/>
    <s v="N/A"/>
    <s v="D (domestic)"/>
    <m/>
  </r>
  <r>
    <s v="Watermelons"/>
    <x v="10"/>
    <s v="No"/>
    <s v="cartons"/>
    <s v="RED FLESH SEEDLESS MINIATURE"/>
    <x v="506"/>
    <s v="CENTRAL ARIZONA"/>
    <n v="127500"/>
    <s v="Truck"/>
    <n v="1500"/>
    <m/>
    <n v="2025"/>
    <s v="N/A"/>
    <s v="D (domestic)"/>
    <m/>
  </r>
  <r>
    <s v="Watermelons"/>
    <x v="10"/>
    <s v="No"/>
    <s v="24 inch bins"/>
    <s v="RED FLESH SEEDLESS TYPE"/>
    <x v="506"/>
    <s v="CENTRAL ARIZONA"/>
    <n v="2080000"/>
    <s v="Truck"/>
    <n v="200"/>
    <m/>
    <n v="2025"/>
    <s v="N/A"/>
    <s v="D (domestic)"/>
    <m/>
  </r>
  <r>
    <s v="Watermelons"/>
    <x v="13"/>
    <s v="No"/>
    <s v="24 inch bins"/>
    <s v="RED FLESH SEEDED TYPE"/>
    <x v="506"/>
    <s v="SAN JOAQUIN VALLEY CALIFORNIA"/>
    <n v="80000"/>
    <s v="Truck"/>
    <m/>
    <m/>
    <n v="2025"/>
    <s v="N/A"/>
    <s v="D (domestic)"/>
    <m/>
  </r>
  <r>
    <s v="Watermelons"/>
    <x v="13"/>
    <s v="No"/>
    <s v="cartons"/>
    <s v="RED FLESH SEEDLESS MINIATURE"/>
    <x v="506"/>
    <s v="SAN JOAQUIN VALLEY CALIFORNIA"/>
    <n v="850000"/>
    <s v="Truck"/>
    <n v="10000"/>
    <m/>
    <n v="2025"/>
    <s v="N/A"/>
    <s v="D (domestic)"/>
    <m/>
  </r>
  <r>
    <s v="Watermelons"/>
    <x v="13"/>
    <s v="No"/>
    <s v="24 inch bins"/>
    <s v="RED FLESH SEEDLESS TYPE"/>
    <x v="506"/>
    <s v="SAN JOAQUIN VALLEY CALIFORNIA"/>
    <n v="1840000"/>
    <s v="Truck"/>
    <m/>
    <m/>
    <n v="2025"/>
    <s v="N/A"/>
    <s v="D (domestic)"/>
    <m/>
  </r>
  <r>
    <s v="Watermelons"/>
    <x v="14"/>
    <s v="No"/>
    <s v="24 inch bins"/>
    <s v="RED FLESH SEEDLESS TYPE"/>
    <x v="506"/>
    <s v="NORTH CAROLINA"/>
    <n v="194800"/>
    <s v="Truck"/>
    <n v="487"/>
    <m/>
    <n v="2025"/>
    <s v="N/A"/>
    <s v="D (domestic)"/>
    <s v="added for 07/29/2025 on 08/04/2025"/>
  </r>
  <r>
    <s v="Watermelons"/>
    <x v="1"/>
    <s v="No"/>
    <s v="N/A"/>
    <s v="SEEDLESS"/>
    <x v="507"/>
    <s v="MEXICO CROSSINGS THROUGH NOGALES ARIZONA"/>
    <n v="92400"/>
    <s v="Truck"/>
    <m/>
    <m/>
    <n v="2024"/>
    <s v="N/A"/>
    <s v="I (import)"/>
    <m/>
  </r>
  <r>
    <s v="Watermelons"/>
    <x v="1"/>
    <s v="No"/>
    <s v="N/A"/>
    <s v="N/A"/>
    <x v="507"/>
    <s v="MEXICO CROSSINGS THROUGH OTAY MESA CALIFORNIA"/>
    <n v="4919"/>
    <s v="Truck"/>
    <m/>
    <m/>
    <n v="2024"/>
    <s v="N/A"/>
    <s v="I (import)"/>
    <m/>
  </r>
  <r>
    <s v="Watermelons"/>
    <x v="1"/>
    <s v="No"/>
    <s v="N/A"/>
    <s v="N/A"/>
    <x v="507"/>
    <s v="MEXICO CROSSINGS THROUGH EAGLE PASS TEXAS"/>
    <n v="287201"/>
    <s v="Truck"/>
    <m/>
    <m/>
    <n v="2024"/>
    <s v="N/A"/>
    <s v="I (import)"/>
    <m/>
  </r>
  <r>
    <s v="Watermelons"/>
    <x v="1"/>
    <s v="No"/>
    <s v="N/A"/>
    <s v="N/A"/>
    <x v="507"/>
    <s v="MEXICO CROSSINGS THROUGH EL PASO TEXAS"/>
    <n v="6380"/>
    <s v="Truck"/>
    <m/>
    <m/>
    <n v="2024"/>
    <s v="N/A"/>
    <s v="I (import)"/>
    <m/>
  </r>
  <r>
    <s v="Watermelons"/>
    <x v="1"/>
    <s v="No"/>
    <s v="N/A"/>
    <s v="RED FLESH SEEDLESS MINIATURE"/>
    <x v="507"/>
    <s v="MEXICO CROSSINGS THROUGH PRESIDIO TEXAS"/>
    <n v="276606"/>
    <s v="Truck"/>
    <m/>
    <m/>
    <n v="2024"/>
    <s v="N/A"/>
    <s v="I (import)"/>
    <m/>
  </r>
  <r>
    <s v="Watermelons"/>
    <x v="1"/>
    <s v="No"/>
    <s v="N/A"/>
    <s v="SEEDLESS"/>
    <x v="507"/>
    <s v="MEXICO CROSSINGS THROUGH PRESIDIO TEXAS"/>
    <n v="984852"/>
    <s v="Truck"/>
    <m/>
    <m/>
    <n v="2024"/>
    <s v="N/A"/>
    <s v="I (import)"/>
    <m/>
  </r>
  <r>
    <s v="Watermelons"/>
    <x v="1"/>
    <s v="No"/>
    <s v="N/A"/>
    <s v="N/A"/>
    <x v="507"/>
    <s v="MEXICO CROSSINGS THROUGH PROGRESO TEXAS"/>
    <n v="474976"/>
    <s v="Truck"/>
    <m/>
    <m/>
    <n v="2024"/>
    <s v="N/A"/>
    <s v="I (import)"/>
    <m/>
  </r>
  <r>
    <s v="Watermelons"/>
    <x v="1"/>
    <s v="No"/>
    <s v="N/A"/>
    <s v="SEEDLESS"/>
    <x v="507"/>
    <s v="MEXICO CROSSINGS THROUGH PROGRESO TEXAS"/>
    <n v="2438942"/>
    <s v="Truck"/>
    <m/>
    <m/>
    <n v="2024"/>
    <s v="N/A"/>
    <s v="I (import)"/>
    <m/>
  </r>
  <r>
    <s v="Watermelons"/>
    <x v="1"/>
    <s v="No"/>
    <s v="N/A"/>
    <s v="N/A"/>
    <x v="507"/>
    <s v="MEXICO CROSSINGS THROUGH SANTA TERESA NEW MEXICO"/>
    <n v="548856"/>
    <s v="Truck"/>
    <m/>
    <m/>
    <n v="2024"/>
    <s v="N/A"/>
    <s v="I (import)"/>
    <m/>
  </r>
  <r>
    <s v="Watermelons"/>
    <x v="1"/>
    <s v="No"/>
    <s v="N/A"/>
    <s v="SEEDLESS"/>
    <x v="507"/>
    <s v="IMPORTS THROUGH YSLETA TEXAS"/>
    <n v="92202"/>
    <s v="Truck"/>
    <m/>
    <m/>
    <n v="2024"/>
    <s v="N/A"/>
    <s v="I (import)"/>
    <m/>
  </r>
  <r>
    <s v="Watermelons"/>
    <x v="9"/>
    <s v="No"/>
    <s v="24 inch bins"/>
    <s v="RED FLESH SEEDED TYPE"/>
    <x v="507"/>
    <s v="TEXAS"/>
    <n v="280000"/>
    <s v="Truck"/>
    <m/>
    <m/>
    <n v="2025"/>
    <s v="N/A"/>
    <s v="D (domestic)"/>
    <m/>
  </r>
  <r>
    <s v="Watermelons"/>
    <x v="9"/>
    <s v="No"/>
    <s v="24 inch bins"/>
    <s v="RED FLESH SEEDLESS TYPE"/>
    <x v="507"/>
    <s v="TEXAS"/>
    <n v="1400000"/>
    <s v="Truck"/>
    <m/>
    <m/>
    <n v="2025"/>
    <s v="N/A"/>
    <s v="D (domestic)"/>
    <m/>
  </r>
  <r>
    <s v="Watermelons"/>
    <x v="15"/>
    <s v="No"/>
    <s v="24 inch bins"/>
    <s v="RED FLESH SEEDLESS TYPE"/>
    <x v="507"/>
    <s v="SOUTHEAST MISSOURI"/>
    <n v="3046400"/>
    <s v="Truck"/>
    <n v="7616"/>
    <m/>
    <n v="2025"/>
    <s v="N/A"/>
    <s v="D (domestic)"/>
    <m/>
  </r>
  <r>
    <s v="Watermelons"/>
    <x v="19"/>
    <s v="No"/>
    <s v="24 inch bins"/>
    <s v="RED FLESH SEEDED TYPE"/>
    <x v="507"/>
    <s v="MARYLAND"/>
    <n v="112000"/>
    <s v="Truck"/>
    <n v="280"/>
    <m/>
    <n v="2025"/>
    <s v="N/A"/>
    <s v="D (domestic)"/>
    <m/>
  </r>
  <r>
    <s v="Watermelons"/>
    <x v="19"/>
    <s v="No"/>
    <s v="24 inch bins"/>
    <s v="RED FLESH SEEDLESS TYPE"/>
    <x v="507"/>
    <s v="MARYLAND"/>
    <n v="784000"/>
    <s v="Truck"/>
    <n v="1960"/>
    <m/>
    <n v="2025"/>
    <s v="N/A"/>
    <s v="D (domestic)"/>
    <m/>
  </r>
  <r>
    <s v="Watermelons"/>
    <x v="17"/>
    <s v="No"/>
    <s v="24 inch bins"/>
    <s v="RED FLESH SEEDLESS TYPE"/>
    <x v="507"/>
    <s v="MICHIGAN"/>
    <n v="1008000"/>
    <s v="Truck"/>
    <n v="2520"/>
    <m/>
    <n v="2025"/>
    <s v="N/A"/>
    <s v="D (domestic)"/>
    <m/>
  </r>
  <r>
    <s v="Watermelons"/>
    <x v="14"/>
    <s v="No"/>
    <s v="24 inch bins"/>
    <s v="RED FLESH SEEDED TYPE"/>
    <x v="507"/>
    <s v="NORTH CAROLINA"/>
    <n v="224000"/>
    <s v="Truck"/>
    <n v="560"/>
    <m/>
    <n v="2025"/>
    <s v="N/A"/>
    <s v="D (domestic)"/>
    <m/>
  </r>
  <r>
    <s v="Watermelons"/>
    <x v="14"/>
    <s v="No"/>
    <s v="cartons"/>
    <s v="RED FLESH SEEDLESS MINIATURE"/>
    <x v="507"/>
    <s v="NORTH CAROLINA"/>
    <n v="57800"/>
    <s v="Truck"/>
    <n v="680"/>
    <m/>
    <n v="2025"/>
    <s v="N/A"/>
    <s v="D (domestic)"/>
    <m/>
  </r>
  <r>
    <s v="Watermelons"/>
    <x v="14"/>
    <s v="No"/>
    <s v="24 inch bins"/>
    <s v="RED FLESH SEEDLESS TYPE"/>
    <x v="507"/>
    <s v="NORTH CAROLINA"/>
    <n v="2038400"/>
    <s v="Truck"/>
    <n v="5096"/>
    <m/>
    <n v="2025"/>
    <s v="N/A"/>
    <s v="D (domestic)"/>
    <m/>
  </r>
  <r>
    <s v="Watermelons"/>
    <x v="11"/>
    <s v="No"/>
    <s v="24 inch bins"/>
    <s v="RED FLESH SEEDLESS TYPE"/>
    <x v="507"/>
    <s v="SOUTH CAROLINA"/>
    <n v="582400"/>
    <s v="Truck"/>
    <n v="1456"/>
    <m/>
    <n v="2025"/>
    <s v="N/A"/>
    <s v="D (domestic)"/>
    <m/>
  </r>
  <r>
    <s v="Watermelons"/>
    <x v="15"/>
    <s v="No"/>
    <s v="24 inch bins"/>
    <s v="RED FLESH SEEDED TYPE"/>
    <x v="507"/>
    <s v="SOUTHEAST MISSOURI"/>
    <n v="89600"/>
    <s v="Truck"/>
    <n v="224"/>
    <m/>
    <n v="2025"/>
    <s v="N/A"/>
    <s v="D (domestic)"/>
    <m/>
  </r>
  <r>
    <s v="Watermelons"/>
    <x v="8"/>
    <s v="No"/>
    <s v="24 inch bins"/>
    <s v="RED FLESH SEEDLESS TYPE"/>
    <x v="507"/>
    <s v="FLORIDA"/>
    <n v="112000"/>
    <s v="Truck"/>
    <n v="280"/>
    <m/>
    <n v="2025"/>
    <s v="N/A"/>
    <s v="D (domestic)"/>
    <m/>
  </r>
  <r>
    <s v="Watermelons"/>
    <x v="12"/>
    <s v="No"/>
    <s v="24 inch bins"/>
    <s v="RED FLESH SEEDLESS TYPE"/>
    <x v="507"/>
    <s v="GEORGIA"/>
    <n v="649600"/>
    <s v="Truck"/>
    <n v="1624"/>
    <m/>
    <n v="2025"/>
    <s v="N/A"/>
    <s v="D (domestic)"/>
    <m/>
  </r>
  <r>
    <s v="Watermelons"/>
    <x v="16"/>
    <s v="No"/>
    <s v="24 inch bins"/>
    <s v="RED FLESH SEEDED TYPE"/>
    <x v="507"/>
    <s v="INDIANA"/>
    <n v="515200"/>
    <s v="Truck"/>
    <n v="1288"/>
    <m/>
    <n v="2025"/>
    <s v="N/A"/>
    <s v="D (domestic)"/>
    <m/>
  </r>
  <r>
    <s v="Watermelons"/>
    <x v="16"/>
    <s v="No"/>
    <s v="cartons"/>
    <s v="RED FLESH SEEDLESS MINIATURE"/>
    <x v="507"/>
    <s v="INDIANA"/>
    <n v="57800"/>
    <s v="Truck"/>
    <n v="680"/>
    <m/>
    <n v="2025"/>
    <s v="N/A"/>
    <s v="D (domestic)"/>
    <m/>
  </r>
  <r>
    <s v="Watermelons"/>
    <x v="16"/>
    <s v="No"/>
    <s v="24 inch bins"/>
    <s v="RED FLESH SEEDLESS TYPE"/>
    <x v="507"/>
    <s v="INDIANA"/>
    <n v="3628800"/>
    <s v="Truck"/>
    <n v="9072"/>
    <m/>
    <n v="2025"/>
    <s v="N/A"/>
    <s v="D (domestic)"/>
    <m/>
  </r>
  <r>
    <s v="Watermelons"/>
    <x v="17"/>
    <s v="No"/>
    <s v="24 inch bins"/>
    <s v="RED FLESH SEEDED TYPE"/>
    <x v="507"/>
    <s v="MICHIGAN"/>
    <n v="112000"/>
    <s v="Truck"/>
    <n v="280"/>
    <m/>
    <n v="2025"/>
    <s v="N/A"/>
    <s v="D (domestic)"/>
    <m/>
  </r>
  <r>
    <s v="Watermelons"/>
    <x v="18"/>
    <s v="No"/>
    <s v="24 inch bins"/>
    <s v="RED FLESH SEEDED TYPE"/>
    <x v="507"/>
    <s v="DELAWARE"/>
    <n v="268800"/>
    <s v="Truck"/>
    <n v="672"/>
    <m/>
    <n v="2025"/>
    <s v="N/A"/>
    <s v="D (domestic)"/>
    <m/>
  </r>
  <r>
    <s v="Watermelons"/>
    <x v="18"/>
    <s v="No"/>
    <s v="24 inch bins"/>
    <s v="RED FLESH SEEDLESS TYPE"/>
    <x v="507"/>
    <s v="DELAWARE"/>
    <n v="1568000"/>
    <s v="Truck"/>
    <n v="3920"/>
    <m/>
    <n v="2025"/>
    <s v="N/A"/>
    <s v="D (domestic)"/>
    <m/>
  </r>
  <r>
    <s v="Watermelons"/>
    <x v="13"/>
    <s v="Yes"/>
    <s v="24 inch bins"/>
    <s v="RED FLESH SEEDLESS TYPE"/>
    <x v="507"/>
    <s v="SAN JOAQUIN VALLEY CALIFORNIA"/>
    <n v="200000"/>
    <s v="Truck"/>
    <m/>
    <m/>
    <n v="2025"/>
    <s v="N/A"/>
    <s v="D (domestic)"/>
    <m/>
  </r>
  <r>
    <s v="Watermelons"/>
    <x v="13"/>
    <s v="No"/>
    <s v="24 inch bins"/>
    <s v="RED FLESH SEEDLESS TYPE"/>
    <x v="507"/>
    <s v="SAN JOAQUIN VALLEY CALIFORNIA"/>
    <n v="1191200"/>
    <s v="Truck"/>
    <n v="178"/>
    <m/>
    <n v="2025"/>
    <s v="N/A"/>
    <s v="D (domestic)"/>
    <m/>
  </r>
  <r>
    <s v="Watermelons"/>
    <x v="13"/>
    <s v="No"/>
    <s v="24 inch bins"/>
    <s v="RED FLESH SEEDED TYPE"/>
    <x v="507"/>
    <s v="SAN JOAQUIN VALLEY CALIFORNIA"/>
    <n v="240000"/>
    <s v="Truck"/>
    <m/>
    <m/>
    <n v="2025"/>
    <s v="N/A"/>
    <s v="D (domestic)"/>
    <m/>
  </r>
  <r>
    <s v="Watermelons"/>
    <x v="13"/>
    <s v="Yes"/>
    <s v="cartons"/>
    <s v="RED FLESH SEEDLESS MINIATURE"/>
    <x v="507"/>
    <s v="SAN JOAQUIN VALLEY CALIFORNIA"/>
    <n v="595000"/>
    <s v="Truck"/>
    <n v="7000"/>
    <m/>
    <n v="2025"/>
    <s v="N/A"/>
    <s v="D (domestic)"/>
    <m/>
  </r>
  <r>
    <s v="Watermelons"/>
    <x v="13"/>
    <s v="No"/>
    <s v="cartons"/>
    <s v="RED FLESH SEEDLESS MINIATURE"/>
    <x v="507"/>
    <s v="SAN JOAQUIN VALLEY CALIFORNIA"/>
    <n v="2720000"/>
    <s v="Truck"/>
    <n v="32000"/>
    <m/>
    <n v="2025"/>
    <s v="N/A"/>
    <s v="D (domestic)"/>
    <m/>
  </r>
  <r>
    <s v="Watermelons"/>
    <x v="10"/>
    <s v="No"/>
    <s v="24 inch bins"/>
    <s v="RED FLESH SEEDLESS TYPE"/>
    <x v="507"/>
    <s v="CENTRAL ARIZONA"/>
    <n v="2700000"/>
    <s v="Truck"/>
    <m/>
    <m/>
    <n v="2025"/>
    <s v="N/A"/>
    <s v="D (domestic)"/>
    <m/>
  </r>
  <r>
    <s v="Watermelons"/>
    <x v="10"/>
    <s v="No"/>
    <s v="cartons"/>
    <s v="RED FLESH SEEDLESS TYPE"/>
    <x v="507"/>
    <s v="CENTRAL ARIZONA"/>
    <n v="170000"/>
    <s v="Truck"/>
    <n v="2000"/>
    <m/>
    <n v="2025"/>
    <s v="N/A"/>
    <s v="D (domestic)"/>
    <m/>
  </r>
  <r>
    <s v="Watermelons"/>
    <x v="10"/>
    <s v="No"/>
    <s v="cartons"/>
    <s v="RED FLESH SEEDLESS MINIATURE"/>
    <x v="507"/>
    <s v="CENTRAL ARIZONA"/>
    <n v="680000"/>
    <s v="Truck"/>
    <n v="8000"/>
    <m/>
    <n v="2025"/>
    <s v="N/A"/>
    <s v="D (domestic)"/>
    <m/>
  </r>
  <r>
    <s v="Watermelons"/>
    <x v="9"/>
    <s v="No"/>
    <s v="24 inch bins"/>
    <s v="RED FLESH SEEDED TYPE"/>
    <x v="508"/>
    <s v="TEXAS"/>
    <n v="160000"/>
    <s v="Truck"/>
    <m/>
    <m/>
    <n v="2025"/>
    <s v="N/A"/>
    <s v="D (domestic)"/>
    <m/>
  </r>
  <r>
    <s v="Watermelons"/>
    <x v="10"/>
    <s v="No"/>
    <s v="24 inch bins"/>
    <s v="RED FLESH SEEDLESS TYPE"/>
    <x v="508"/>
    <s v="CENTRAL ARIZONA"/>
    <n v="2240000"/>
    <s v="Truck"/>
    <m/>
    <m/>
    <n v="2025"/>
    <s v="N/A"/>
    <s v="D (domestic)"/>
    <m/>
  </r>
  <r>
    <s v="Watermelons"/>
    <x v="9"/>
    <s v="No"/>
    <s v="24 inch bins"/>
    <s v="RED FLESH SEEDLESS TYPE"/>
    <x v="508"/>
    <s v="TEXAS"/>
    <n v="1000000"/>
    <s v="Truck"/>
    <m/>
    <m/>
    <n v="2025"/>
    <s v="N/A"/>
    <s v="D (domestic)"/>
    <m/>
  </r>
  <r>
    <s v="Watermelons"/>
    <x v="10"/>
    <s v="No"/>
    <s v="cartons"/>
    <s v="RED FLESH SEEDLESS MINIATURE"/>
    <x v="508"/>
    <s v="CENTRAL ARIZONA"/>
    <n v="935000"/>
    <s v="Truck"/>
    <n v="11000"/>
    <m/>
    <n v="2025"/>
    <s v="N/A"/>
    <s v="D (domestic)"/>
    <m/>
  </r>
  <r>
    <s v="Watermelons"/>
    <x v="1"/>
    <s v="No"/>
    <s v="N/A"/>
    <s v="SEEDLESS"/>
    <x v="508"/>
    <s v="MEXICO CROSSINGS THROUGH NOGALES ARIZONA"/>
    <n v="46200"/>
    <s v="Truck"/>
    <m/>
    <m/>
    <n v="2024"/>
    <s v="N/A"/>
    <s v="I (import)"/>
    <m/>
  </r>
  <r>
    <s v="Watermelons"/>
    <x v="16"/>
    <s v="No"/>
    <s v="24 inch bins"/>
    <s v="RED FLESH SEEDLESS TYPE"/>
    <x v="508"/>
    <s v="INDIANA"/>
    <n v="4009600"/>
    <s v="Truck"/>
    <n v="10024"/>
    <m/>
    <n v="2025"/>
    <s v="N/A"/>
    <s v="D (domestic)"/>
    <m/>
  </r>
  <r>
    <s v="Watermelons"/>
    <x v="1"/>
    <s v="No"/>
    <s v="N/A"/>
    <s v="N/A"/>
    <x v="508"/>
    <s v="MEXICO CROSSINGS THROUGH OTAY MESA CALIFORNIA"/>
    <n v="15976"/>
    <s v="Truck"/>
    <m/>
    <m/>
    <n v="2024"/>
    <s v="N/A"/>
    <s v="I (import)"/>
    <m/>
  </r>
  <r>
    <s v="Watermelons"/>
    <x v="18"/>
    <s v="No"/>
    <s v="24 inch bins"/>
    <s v="RED FLESH SEEDED TYPE"/>
    <x v="508"/>
    <s v="DELAWARE"/>
    <n v="89600"/>
    <s v="Truck"/>
    <n v="224"/>
    <m/>
    <n v="2025"/>
    <s v="N/A"/>
    <s v="D (domestic)"/>
    <m/>
  </r>
  <r>
    <s v="Watermelons"/>
    <x v="1"/>
    <s v="No"/>
    <s v="N/A"/>
    <s v="SEEDLESS"/>
    <x v="508"/>
    <s v="MEXICO CROSSINGS THROUGH OTAY MESA CALIFORNIA"/>
    <n v="76736"/>
    <s v="Truck"/>
    <m/>
    <m/>
    <n v="2024"/>
    <s v="N/A"/>
    <s v="I (import)"/>
    <m/>
  </r>
  <r>
    <s v="Watermelons"/>
    <x v="11"/>
    <s v="No"/>
    <s v="24 inch bins"/>
    <s v="RED FLESH SEEDLESS TYPE"/>
    <x v="508"/>
    <s v="SOUTH CAROLINA"/>
    <n v="313600"/>
    <s v="Truck"/>
    <n v="784"/>
    <m/>
    <n v="2025"/>
    <s v="N/A"/>
    <s v="D (domestic)"/>
    <m/>
  </r>
  <r>
    <s v="Watermelons"/>
    <x v="1"/>
    <s v="No"/>
    <s v="N/A"/>
    <s v="N/A"/>
    <x v="508"/>
    <s v="MEXICO CROSSINGS THROUGH EAGLE PASS TEXAS"/>
    <n v="658926"/>
    <s v="Truck"/>
    <m/>
    <m/>
    <n v="2024"/>
    <s v="N/A"/>
    <s v="I (import)"/>
    <m/>
  </r>
  <r>
    <s v="Watermelons"/>
    <x v="15"/>
    <s v="No"/>
    <s v="24 inch bins"/>
    <s v="RED FLESH SEEDED TYPE"/>
    <x v="508"/>
    <s v="SOUTHEAST MISSOURI"/>
    <n v="201600"/>
    <s v="Truck"/>
    <n v="504"/>
    <m/>
    <n v="2025"/>
    <s v="N/A"/>
    <s v="D (domestic)"/>
    <m/>
  </r>
  <r>
    <s v="Watermelons"/>
    <x v="1"/>
    <s v="No"/>
    <s v="N/A"/>
    <s v="RED FLESH SEEDLESS MINIATURE"/>
    <x v="508"/>
    <s v="MEXICO CROSSINGS THROUGH PRESIDIO TEXAS"/>
    <n v="276606"/>
    <s v="Truck"/>
    <m/>
    <m/>
    <n v="2024"/>
    <s v="N/A"/>
    <s v="I (import)"/>
    <m/>
  </r>
  <r>
    <s v="Watermelons"/>
    <x v="15"/>
    <s v="No"/>
    <s v="24 inch bins"/>
    <s v="RED FLESH SEEDLESS TYPE"/>
    <x v="508"/>
    <s v="SOUTHEAST MISSOURI"/>
    <n v="2262400"/>
    <s v="Truck"/>
    <n v="5656"/>
    <m/>
    <n v="2025"/>
    <s v="N/A"/>
    <s v="D (domestic)"/>
    <m/>
  </r>
  <r>
    <s v="Watermelons"/>
    <x v="1"/>
    <s v="No"/>
    <s v="N/A"/>
    <s v="N/A"/>
    <x v="508"/>
    <s v="MEXICO CROSSINGS THROUGH PROGRESO TEXAS"/>
    <n v="616165"/>
    <s v="Truck"/>
    <m/>
    <m/>
    <n v="2024"/>
    <s v="N/A"/>
    <s v="I (import)"/>
    <m/>
  </r>
  <r>
    <s v="Watermelons"/>
    <x v="19"/>
    <s v="No"/>
    <s v="24 inch bins"/>
    <s v="RED FLESH SEEDED TYPE"/>
    <x v="508"/>
    <s v="MARYLAND"/>
    <n v="112000"/>
    <s v="Truck"/>
    <n v="280"/>
    <m/>
    <n v="2025"/>
    <s v="N/A"/>
    <s v="D (domestic)"/>
    <m/>
  </r>
  <r>
    <s v="Watermelons"/>
    <x v="1"/>
    <s v="No"/>
    <s v="N/A"/>
    <s v="N/A"/>
    <x v="508"/>
    <s v="MEXICO CROSSINGS THROUGH RIO GRANDE CITY TEXAS"/>
    <n v="160358"/>
    <s v="Truck"/>
    <m/>
    <m/>
    <n v="2024"/>
    <s v="N/A"/>
    <s v="I (import)"/>
    <m/>
  </r>
  <r>
    <s v="Watermelons"/>
    <x v="19"/>
    <s v="No"/>
    <s v="24 inch bins"/>
    <s v="RED FLESH SEEDLESS TYPE"/>
    <x v="508"/>
    <s v="MARYLAND"/>
    <n v="627200"/>
    <s v="Truck"/>
    <n v="1568"/>
    <m/>
    <n v="2025"/>
    <s v="N/A"/>
    <s v="D (domestic)"/>
    <m/>
  </r>
  <r>
    <s v="Watermelons"/>
    <x v="1"/>
    <s v="No"/>
    <s v="N/A"/>
    <s v="N/A"/>
    <x v="508"/>
    <s v="MEXICO CROSSINGS THROUGH SANTA TERESA NEW MEXICO"/>
    <n v="249480"/>
    <s v="Truck"/>
    <m/>
    <m/>
    <n v="2024"/>
    <s v="N/A"/>
    <s v="I (import)"/>
    <m/>
  </r>
  <r>
    <s v="Watermelons"/>
    <x v="17"/>
    <s v="No"/>
    <s v="24 inch bins"/>
    <s v="RED FLESH SEEDED TYPE"/>
    <x v="508"/>
    <s v="MICHIGAN"/>
    <n v="112000"/>
    <s v="Truck"/>
    <n v="280"/>
    <m/>
    <n v="2025"/>
    <s v="N/A"/>
    <s v="D (domestic)"/>
    <m/>
  </r>
  <r>
    <s v="Watermelons"/>
    <x v="17"/>
    <s v="No"/>
    <s v="24 inch bins"/>
    <s v="RED FLESH SEEDLESS TYPE"/>
    <x v="508"/>
    <s v="MICHIGAN"/>
    <n v="1052800"/>
    <s v="Truck"/>
    <n v="2632"/>
    <m/>
    <n v="2025"/>
    <s v="N/A"/>
    <s v="D (domestic)"/>
    <m/>
  </r>
  <r>
    <s v="Watermelons"/>
    <x v="14"/>
    <s v="No"/>
    <s v="24 inch bins"/>
    <s v="RED FLESH SEEDED TYPE"/>
    <x v="508"/>
    <s v="NORTH CAROLINA"/>
    <n v="336000"/>
    <s v="Truck"/>
    <n v="840"/>
    <m/>
    <n v="2025"/>
    <s v="N/A"/>
    <s v="D (domestic)"/>
    <m/>
  </r>
  <r>
    <s v="Watermelons"/>
    <x v="14"/>
    <s v="No"/>
    <s v="24 inch bins"/>
    <s v="RED FLESH SEEDLESS TYPE"/>
    <x v="508"/>
    <s v="NORTH CAROLINA"/>
    <n v="2060800"/>
    <s v="Truck"/>
    <n v="5152"/>
    <m/>
    <n v="2025"/>
    <s v="N/A"/>
    <s v="D (domestic)"/>
    <m/>
  </r>
  <r>
    <s v="Watermelons"/>
    <x v="11"/>
    <s v="No"/>
    <s v="24 inch bins"/>
    <s v="RED FLESH SEEDED TYPE"/>
    <x v="508"/>
    <s v="SOUTH CAROLINA"/>
    <n v="67200"/>
    <s v="Truck"/>
    <n v="168"/>
    <m/>
    <n v="2025"/>
    <s v="N/A"/>
    <s v="D (domestic)"/>
    <m/>
  </r>
  <r>
    <s v="Watermelons"/>
    <x v="18"/>
    <s v="No"/>
    <s v="24 inch bins"/>
    <s v="RED FLESH SEEDLESS TYPE"/>
    <x v="508"/>
    <s v="DELAWARE"/>
    <n v="1030400"/>
    <s v="Truck"/>
    <n v="2576"/>
    <m/>
    <n v="2025"/>
    <s v="N/A"/>
    <s v="D (domestic)"/>
    <m/>
  </r>
  <r>
    <s v="Watermelons"/>
    <x v="8"/>
    <s v="No"/>
    <s v="24 inch bins"/>
    <s v="RED FLESH SEEDLESS TYPE"/>
    <x v="508"/>
    <s v="FLORIDA"/>
    <n v="89600"/>
    <s v="Truck"/>
    <n v="224"/>
    <m/>
    <n v="2025"/>
    <s v="N/A"/>
    <s v="D (domestic)"/>
    <m/>
  </r>
  <r>
    <s v="Watermelons"/>
    <x v="12"/>
    <s v="No"/>
    <s v="24 inch bins"/>
    <s v="RED FLESH SEEDLESS TYPE"/>
    <x v="508"/>
    <s v="GEORGIA"/>
    <n v="291200"/>
    <s v="Truck"/>
    <n v="728"/>
    <m/>
    <n v="2025"/>
    <s v="N/A"/>
    <s v="D (domestic)"/>
    <m/>
  </r>
  <r>
    <s v="Watermelons"/>
    <x v="16"/>
    <s v="No"/>
    <s v="24 inch bins"/>
    <s v="RED FLESH SEEDED TYPE"/>
    <x v="508"/>
    <s v="INDIANA"/>
    <n v="492800"/>
    <s v="Truck"/>
    <n v="1232"/>
    <m/>
    <n v="2025"/>
    <s v="N/A"/>
    <s v="D (domestic)"/>
    <m/>
  </r>
  <r>
    <s v="Watermelons"/>
    <x v="16"/>
    <s v="No"/>
    <s v="cartons"/>
    <s v="RED FLESH SEEDLESS MINIATURE"/>
    <x v="508"/>
    <s v="INDIANA"/>
    <n v="65025"/>
    <s v="Truck"/>
    <n v="765"/>
    <m/>
    <n v="2025"/>
    <s v="N/A"/>
    <s v="D (domestic)"/>
    <m/>
  </r>
  <r>
    <s v="Watermelons"/>
    <x v="14"/>
    <s v="No"/>
    <s v="cartons"/>
    <s v="RED FLESH SEEDLESS MINIATURE"/>
    <x v="508"/>
    <s v="NORTH CAROLINA"/>
    <n v="43350"/>
    <s v="Truck"/>
    <n v="510"/>
    <m/>
    <n v="2025"/>
    <s v="N/A"/>
    <s v="D (domestic)"/>
    <m/>
  </r>
  <r>
    <s v="Watermelons"/>
    <x v="13"/>
    <s v="No"/>
    <s v="24 inch bins"/>
    <s v="RED FLESH SEEDED TYPE"/>
    <x v="508"/>
    <s v="SAN JOAQUIN VALLEY CALIFORNIA"/>
    <n v="160000"/>
    <s v="Truck"/>
    <m/>
    <m/>
    <n v="2025"/>
    <s v="N/A"/>
    <s v="D (domestic)"/>
    <m/>
  </r>
  <r>
    <s v="Watermelons"/>
    <x v="13"/>
    <s v="No"/>
    <s v="24 inch bins"/>
    <s v="RED FLESH SEEDLESS MINIATURE"/>
    <x v="508"/>
    <s v="SAN JOAQUIN VALLEY CALIFORNIA"/>
    <n v="2800000"/>
    <s v="Truck"/>
    <m/>
    <m/>
    <n v="2025"/>
    <s v="N/A"/>
    <s v="D (domestic)"/>
    <m/>
  </r>
  <r>
    <s v="Watermelons"/>
    <x v="13"/>
    <s v="Yes"/>
    <s v="cartons"/>
    <s v="RED FLESH SEEDLESS MINIATURE"/>
    <x v="508"/>
    <s v="SAN JOAQUIN VALLEY CALIFORNIA"/>
    <n v="595000"/>
    <s v="Truck"/>
    <n v="7000"/>
    <m/>
    <n v="2025"/>
    <s v="N/A"/>
    <s v="D (domestic)"/>
    <m/>
  </r>
  <r>
    <s v="Watermelons"/>
    <x v="13"/>
    <s v="No"/>
    <s v="cartons"/>
    <s v="RED FLESH SEEDLESS MINIATURE"/>
    <x v="508"/>
    <s v="SAN JOAQUIN VALLEY CALIFORNIA"/>
    <n v="1700000"/>
    <s v="Truck"/>
    <n v="20000"/>
    <m/>
    <n v="2025"/>
    <s v="N/A"/>
    <s v="D (domestic)"/>
    <m/>
  </r>
  <r>
    <s v="Watermelons"/>
    <x v="13"/>
    <s v="Yes"/>
    <s v="24 inch bins"/>
    <s v="RED FLESH SEEDLESS TYPE"/>
    <x v="508"/>
    <s v="SAN JOAQUIN VALLEY CALIFORNIA"/>
    <n v="320000"/>
    <s v="Truck"/>
    <m/>
    <m/>
    <n v="2025"/>
    <s v="N/A"/>
    <s v="D (domestic)"/>
    <m/>
  </r>
  <r>
    <s v="Watermelons"/>
    <x v="13"/>
    <s v="No"/>
    <s v="24 inch bins"/>
    <s v="RED FLESH SEEDLESS TYPE"/>
    <x v="508"/>
    <s v="SAN JOAQUIN VALLEY CALIFORNIA"/>
    <n v="1760000"/>
    <s v="Truck"/>
    <m/>
    <m/>
    <n v="2025"/>
    <s v="N/A"/>
    <s v="D (domestic)"/>
    <m/>
  </r>
  <r>
    <s v="Watermelons"/>
    <x v="14"/>
    <s v="No"/>
    <s v="24 inch bins"/>
    <s v="RED FLESH SEEDED TYPE"/>
    <x v="508"/>
    <s v="NORTH CAROLINA"/>
    <n v="22400"/>
    <s v="Truck"/>
    <n v="56"/>
    <m/>
    <n v="2025"/>
    <s v="N/A"/>
    <s v="D (domestic)"/>
    <s v="added for 07/31/2025 on 08/06/2025"/>
  </r>
  <r>
    <s v="Watermelons"/>
    <x v="14"/>
    <s v="No"/>
    <s v="24 inch bins"/>
    <s v="RED FLESH SEEDLESS TYPE"/>
    <x v="508"/>
    <s v="NORTH CAROLINA"/>
    <n v="156800"/>
    <s v="Truck"/>
    <n v="392"/>
    <m/>
    <n v="2025"/>
    <s v="N/A"/>
    <s v="D (domestic)"/>
    <s v="added for 07/31/2025 on 08/06/2025"/>
  </r>
  <r>
    <s v="Watermelons"/>
    <x v="9"/>
    <s v="No"/>
    <s v="24 inch bins"/>
    <s v="RED FLESH SEEDED TYPE"/>
    <x v="509"/>
    <s v="TEXAS"/>
    <n v="240000"/>
    <s v="Truck"/>
    <m/>
    <m/>
    <n v="2025"/>
    <s v="N/A"/>
    <s v="D (domestic)"/>
    <m/>
  </r>
  <r>
    <s v="Watermelons"/>
    <x v="9"/>
    <s v="No"/>
    <s v="24 inch bins"/>
    <s v="RED FLESH SEEDLESS TYPE"/>
    <x v="509"/>
    <s v="TEXAS"/>
    <n v="1240000"/>
    <s v="Truck"/>
    <m/>
    <m/>
    <n v="2025"/>
    <s v="N/A"/>
    <s v="D (domestic)"/>
    <m/>
  </r>
  <r>
    <s v="Watermelons"/>
    <x v="1"/>
    <s v="No"/>
    <s v="N/A"/>
    <s v="SEEDLESS"/>
    <x v="509"/>
    <s v="MEXICO CROSSINGS THROUGH NOGALES ARIZONA"/>
    <n v="46200"/>
    <s v="Truck"/>
    <m/>
    <m/>
    <n v="2024"/>
    <s v="N/A"/>
    <s v="I (import)"/>
    <m/>
  </r>
  <r>
    <s v="Watermelons"/>
    <x v="1"/>
    <s v="No"/>
    <s v="N/A"/>
    <s v="N/A"/>
    <x v="509"/>
    <s v="MEXICO CROSSINGS THROUGH OTAY MESA CALIFORNIA"/>
    <n v="1206"/>
    <s v="Truck"/>
    <m/>
    <m/>
    <n v="2024"/>
    <s v="N/A"/>
    <s v="I (import)"/>
    <m/>
  </r>
  <r>
    <s v="Watermelons"/>
    <x v="1"/>
    <s v="No"/>
    <s v="N/A"/>
    <s v="SEEDLESS"/>
    <x v="509"/>
    <s v="MEXICO CROSSINGS THROUGH OTAY MESA CALIFORNIA"/>
    <n v="21120"/>
    <s v="Truck"/>
    <m/>
    <m/>
    <n v="2024"/>
    <s v="N/A"/>
    <s v="I (import)"/>
    <m/>
  </r>
  <r>
    <s v="Watermelons"/>
    <x v="1"/>
    <s v="No"/>
    <s v="N/A"/>
    <s v="N/A"/>
    <x v="509"/>
    <s v="MEXICO CROSSINGS THROUGH EAGLE PASS TEXAS"/>
    <n v="206250"/>
    <s v="Truck"/>
    <m/>
    <m/>
    <n v="2024"/>
    <s v="N/A"/>
    <s v="I (import)"/>
    <m/>
  </r>
  <r>
    <s v="Watermelons"/>
    <x v="1"/>
    <s v="No"/>
    <s v="N/A"/>
    <s v="RED FLESH SEEDLESS MINIATURE"/>
    <x v="509"/>
    <s v="MEXICO CROSSINGS THROUGH PRESIDIO TEXAS"/>
    <n v="322707"/>
    <s v="Truck"/>
    <m/>
    <m/>
    <n v="2024"/>
    <s v="N/A"/>
    <s v="I (import)"/>
    <m/>
  </r>
  <r>
    <s v="Watermelons"/>
    <x v="1"/>
    <s v="No"/>
    <s v="N/A"/>
    <s v="N/A"/>
    <x v="509"/>
    <s v="MEXICO CROSSINGS THROUGH PROGRESO TEXAS"/>
    <n v="241138"/>
    <s v="Truck"/>
    <m/>
    <m/>
    <n v="2024"/>
    <s v="N/A"/>
    <s v="I (import)"/>
    <m/>
  </r>
  <r>
    <s v="Watermelons"/>
    <x v="1"/>
    <s v="No"/>
    <s v="N/A"/>
    <s v="N/A"/>
    <x v="509"/>
    <s v="MEXICO CROSSINGS THROUGH SANTA TERESA NEW MEXICO"/>
    <n v="349272"/>
    <s v="Truck"/>
    <m/>
    <m/>
    <n v="2024"/>
    <s v="N/A"/>
    <s v="I (import)"/>
    <m/>
  </r>
  <r>
    <s v="Watermelons"/>
    <x v="13"/>
    <s v="Yes"/>
    <s v="24 inch bins"/>
    <s v="RED FLESH SEEDLESS TYPE"/>
    <x v="509"/>
    <s v="SAN JOAQUIN VALLEY CALIFORNIA"/>
    <n v="200000"/>
    <s v="Truck"/>
    <m/>
    <m/>
    <n v="2025"/>
    <s v="N/A"/>
    <s v="D (domestic)"/>
    <m/>
  </r>
  <r>
    <s v="Watermelons"/>
    <x v="13"/>
    <s v="No"/>
    <s v="24 inch bins"/>
    <s v="RED FLESH SEEDLESS TYPE"/>
    <x v="509"/>
    <s v="SAN JOAQUIN VALLEY CALIFORNIA"/>
    <n v="4040000"/>
    <s v="Truck"/>
    <m/>
    <m/>
    <n v="2025"/>
    <s v="N/A"/>
    <s v="D (domestic)"/>
    <m/>
  </r>
  <r>
    <s v="Watermelons"/>
    <x v="13"/>
    <s v="No"/>
    <s v="24 inch bins"/>
    <s v="RED FLESH SEEDED TYPE"/>
    <x v="509"/>
    <s v="SAN JOAQUIN VALLEY CALIFORNIA"/>
    <n v="80000"/>
    <s v="Truck"/>
    <m/>
    <m/>
    <n v="2025"/>
    <s v="N/A"/>
    <s v="D (domestic)"/>
    <m/>
  </r>
  <r>
    <s v="Watermelons"/>
    <x v="13"/>
    <s v="Yes"/>
    <s v="cartons"/>
    <s v="RED FLESH SEEDLESS MINIATURE"/>
    <x v="509"/>
    <s v="SAN JOAQUIN VALLEY CALIFORNIA"/>
    <n v="595000"/>
    <s v="Truck"/>
    <n v="7000"/>
    <m/>
    <n v="2025"/>
    <s v="N/A"/>
    <s v="D (domestic)"/>
    <m/>
  </r>
  <r>
    <s v="Watermelons"/>
    <x v="13"/>
    <s v="No"/>
    <s v="cartons"/>
    <s v="RED FLESH SEEDLESS MINIATURE"/>
    <x v="509"/>
    <s v="SAN JOAQUIN VALLEY CALIFORNIA"/>
    <n v="1360000"/>
    <s v="Truck"/>
    <n v="16000"/>
    <m/>
    <n v="2025"/>
    <s v="N/A"/>
    <s v="D (domestic)"/>
    <m/>
  </r>
  <r>
    <s v="Watermelons"/>
    <x v="10"/>
    <s v="No"/>
    <s v="24 inch bins"/>
    <s v="RED FLESH SEEDLESS TYPE"/>
    <x v="509"/>
    <s v="CENTRAL ARIZONA"/>
    <n v="1880000"/>
    <s v="Truck"/>
    <m/>
    <m/>
    <n v="2025"/>
    <s v="N/A"/>
    <s v="D (domestic)"/>
    <m/>
  </r>
  <r>
    <s v="Watermelons"/>
    <x v="10"/>
    <s v="No"/>
    <s v="cartons"/>
    <s v="RED FLESH SEEDLESS MINIATURE"/>
    <x v="509"/>
    <s v="CENTRAL ARIZONA"/>
    <n v="935000"/>
    <s v="Truck"/>
    <n v="11000"/>
    <m/>
    <n v="2025"/>
    <s v="N/A"/>
    <s v="D (domestic)"/>
    <m/>
  </r>
  <r>
    <s v="Watermelons"/>
    <x v="16"/>
    <s v="No"/>
    <s v="24 inch bins"/>
    <s v="RED FLESH SEEDLESS TYPE"/>
    <x v="509"/>
    <s v="INDIANA"/>
    <n v="3248000"/>
    <s v="Truck"/>
    <n v="8120"/>
    <m/>
    <n v="2025"/>
    <s v="N/A"/>
    <s v="D (domestic)"/>
    <m/>
  </r>
  <r>
    <s v="Watermelons"/>
    <x v="14"/>
    <s v="No"/>
    <s v="24 inch bins"/>
    <s v="RED FLESH SEEDLESS TYPE"/>
    <x v="509"/>
    <s v="NORTH CAROLINA"/>
    <n v="1612800"/>
    <s v="Truck"/>
    <n v="4032"/>
    <m/>
    <n v="2025"/>
    <s v="N/A"/>
    <s v="D (domestic)"/>
    <m/>
  </r>
  <r>
    <s v="Watermelons"/>
    <x v="18"/>
    <s v="No"/>
    <s v="24 inch bins"/>
    <s v="RED FLESH SEEDLESS TYPE"/>
    <x v="509"/>
    <s v="DELAWARE"/>
    <n v="627200"/>
    <s v="Truck"/>
    <n v="1568"/>
    <m/>
    <n v="2025"/>
    <s v="N/A"/>
    <s v="D (domestic)"/>
    <m/>
  </r>
  <r>
    <s v="Watermelons"/>
    <x v="8"/>
    <s v="No"/>
    <s v="24 inch bins"/>
    <s v="RED FLESH SEEDLESS TYPE"/>
    <x v="509"/>
    <s v="FLORIDA"/>
    <n v="44800"/>
    <s v="Truck"/>
    <n v="112"/>
    <m/>
    <n v="2025"/>
    <s v="N/A"/>
    <s v="D (domestic)"/>
    <m/>
  </r>
  <r>
    <s v="Watermelons"/>
    <x v="12"/>
    <s v="No"/>
    <s v="24 inch bins"/>
    <s v="RED FLESH SEEDLESS TYPE"/>
    <x v="509"/>
    <s v="GEORGIA"/>
    <n v="560000"/>
    <s v="Truck"/>
    <n v="1400"/>
    <m/>
    <n v="2025"/>
    <s v="N/A"/>
    <s v="D (domestic)"/>
    <m/>
  </r>
  <r>
    <s v="Watermelons"/>
    <x v="16"/>
    <s v="No"/>
    <s v="24 inch bins"/>
    <s v="RED FLESH SEEDED TYPE"/>
    <x v="509"/>
    <s v="INDIANA"/>
    <n v="448000"/>
    <s v="Truck"/>
    <n v="1120"/>
    <m/>
    <n v="2025"/>
    <s v="N/A"/>
    <s v="D (domestic)"/>
    <m/>
  </r>
  <r>
    <s v="Watermelons"/>
    <x v="11"/>
    <s v="No"/>
    <s v="24 inch bins"/>
    <s v="RED FLESH SEEDLESS TYPE"/>
    <x v="509"/>
    <s v="SOUTH CAROLINA"/>
    <n v="268800"/>
    <s v="Truck"/>
    <n v="672"/>
    <m/>
    <n v="2025"/>
    <s v="N/A"/>
    <s v="D (domestic)"/>
    <m/>
  </r>
  <r>
    <s v="Watermelons"/>
    <x v="15"/>
    <s v="No"/>
    <s v="24 inch bins"/>
    <s v="RED FLESH SEEDED TYPE"/>
    <x v="509"/>
    <s v="SOUTHEAST MISSOURI"/>
    <n v="89600"/>
    <s v="Truck"/>
    <n v="224"/>
    <m/>
    <n v="2025"/>
    <s v="N/A"/>
    <s v="D (domestic)"/>
    <m/>
  </r>
  <r>
    <s v="Watermelons"/>
    <x v="15"/>
    <s v="No"/>
    <s v="24 inch bins"/>
    <s v="RED FLESH SEEDLESS TYPE"/>
    <x v="509"/>
    <s v="SOUTHEAST MISSOURI"/>
    <n v="2508800"/>
    <s v="Truck"/>
    <n v="6272"/>
    <m/>
    <n v="2025"/>
    <s v="N/A"/>
    <s v="D (domestic)"/>
    <m/>
  </r>
  <r>
    <s v="Watermelons"/>
    <x v="19"/>
    <s v="No"/>
    <s v="24 inch bins"/>
    <s v="RED FLESH SEEDED TYPE"/>
    <x v="509"/>
    <s v="MARYLAND"/>
    <n v="44800"/>
    <s v="Truck"/>
    <n v="112"/>
    <m/>
    <n v="2025"/>
    <s v="N/A"/>
    <s v="D (domestic)"/>
    <m/>
  </r>
  <r>
    <s v="Watermelons"/>
    <x v="19"/>
    <s v="No"/>
    <s v="24 inch bins"/>
    <s v="RED FLESH SEEDLESS TYPE"/>
    <x v="509"/>
    <s v="MARYLAND"/>
    <n v="291200"/>
    <s v="Truck"/>
    <n v="728"/>
    <m/>
    <n v="2025"/>
    <s v="N/A"/>
    <s v="D (domestic)"/>
    <m/>
  </r>
  <r>
    <s v="Watermelons"/>
    <x v="17"/>
    <s v="No"/>
    <s v="24 inch bins"/>
    <s v="RED FLESH SEEDED TYPE"/>
    <x v="509"/>
    <s v="MICHIGAN"/>
    <n v="112000"/>
    <s v="Truck"/>
    <n v="280"/>
    <m/>
    <n v="2025"/>
    <s v="N/A"/>
    <s v="D (domestic)"/>
    <m/>
  </r>
  <r>
    <s v="Watermelons"/>
    <x v="17"/>
    <s v="No"/>
    <s v="24 inch bins"/>
    <s v="RED FLESH SEEDLESS TYPE"/>
    <x v="509"/>
    <s v="MICHIGAN"/>
    <n v="1209600"/>
    <s v="Truck"/>
    <n v="3024"/>
    <m/>
    <n v="2025"/>
    <s v="N/A"/>
    <s v="D (domestic)"/>
    <m/>
  </r>
  <r>
    <s v="Watermelons"/>
    <x v="14"/>
    <s v="No"/>
    <s v="24 inch bins"/>
    <s v="RED FLESH SEEDED TYPE"/>
    <x v="509"/>
    <s v="NORTH CAROLINA"/>
    <n v="22400"/>
    <s v="Truck"/>
    <n v="56"/>
    <m/>
    <n v="2025"/>
    <s v="N/A"/>
    <s v="D (domestic)"/>
    <m/>
  </r>
  <r>
    <s v="Watermelons"/>
    <x v="16"/>
    <s v="No"/>
    <s v="cartons"/>
    <s v="RED FLESH SEEDLESS MINIATURE"/>
    <x v="509"/>
    <s v="INDIANA"/>
    <n v="50575"/>
    <s v="Truck"/>
    <n v="595"/>
    <m/>
    <n v="2025"/>
    <s v="N/A"/>
    <s v="D (domestic)"/>
    <m/>
  </r>
  <r>
    <s v="Watermelons"/>
    <x v="14"/>
    <s v="No"/>
    <s v="cartons"/>
    <s v="RED FLESH SEEDLESS MINIATURE"/>
    <x v="509"/>
    <s v="NORTH CAROLINA"/>
    <n v="28900"/>
    <s v="Truck"/>
    <n v="340"/>
    <m/>
    <n v="2025"/>
    <s v="N/A"/>
    <s v="D (domestic)"/>
    <m/>
  </r>
  <r>
    <s v="Watermelons"/>
    <x v="14"/>
    <s v="No"/>
    <s v="24 inch bins"/>
    <s v="RED FLESH SEEDLESS TYPE"/>
    <x v="509"/>
    <s v="NORTH CAROLINA"/>
    <n v="156800"/>
    <s v="Truck"/>
    <n v="392"/>
    <m/>
    <n v="2025"/>
    <s v="N/A"/>
    <s v="D (domestic)"/>
    <s v="added for 08/01/2025 on 08/05/2025"/>
  </r>
  <r>
    <s v="Watermelons"/>
    <x v="14"/>
    <s v="No"/>
    <s v="24 inch bins"/>
    <s v="RED FLESH SEEDED TYPE"/>
    <x v="509"/>
    <s v="NORTH CAROLINA"/>
    <n v="67200"/>
    <s v="Truck"/>
    <n v="168"/>
    <m/>
    <n v="2025"/>
    <s v="N/A"/>
    <s v="D (domestic)"/>
    <s v="added for 08/01/2025 on 08/06/2025"/>
  </r>
  <r>
    <s v="Watermelons"/>
    <x v="14"/>
    <s v="No"/>
    <s v="24 inch bins"/>
    <s v="RED FLESH SEEDLESS TYPE"/>
    <x v="509"/>
    <s v="NORTH CAROLINA"/>
    <n v="156800"/>
    <s v="Truck"/>
    <n v="392"/>
    <m/>
    <n v="2025"/>
    <s v="N/A"/>
    <s v="D (domestic)"/>
    <s v="added for 08/01/2025 on 08/06/2025"/>
  </r>
  <r>
    <s v="Watermelons"/>
    <x v="9"/>
    <s v="No"/>
    <s v="24 inch bins"/>
    <s v="RED FLESH SEEDED TYPE"/>
    <x v="510"/>
    <s v="TEXAS"/>
    <n v="240000"/>
    <s v="Truck"/>
    <m/>
    <m/>
    <n v="2025"/>
    <s v="N/A"/>
    <s v="D (domestic)"/>
    <m/>
  </r>
  <r>
    <s v="Watermelons"/>
    <x v="9"/>
    <s v="No"/>
    <s v="24 inch bins"/>
    <s v="RED FLESH SEEDLESS TYPE"/>
    <x v="510"/>
    <s v="TEXAS"/>
    <n v="1280000"/>
    <s v="Truck"/>
    <m/>
    <m/>
    <n v="2025"/>
    <s v="N/A"/>
    <s v="D (domestic)"/>
    <m/>
  </r>
  <r>
    <s v="Watermelons"/>
    <x v="13"/>
    <s v="No"/>
    <s v="24 inch bins"/>
    <s v="RED FLESH SEEDED TYPE"/>
    <x v="510"/>
    <s v="SAN JOAQUIN VALLEY CALIFORNIA"/>
    <n v="80000"/>
    <s v="Truck"/>
    <m/>
    <m/>
    <n v="2025"/>
    <s v="N/A"/>
    <s v="D (domestic)"/>
    <m/>
  </r>
  <r>
    <s v="Watermelons"/>
    <x v="13"/>
    <s v="No"/>
    <s v="24 inch bins"/>
    <s v="RED FLESH SEEDLESS TYPE"/>
    <x v="510"/>
    <s v="SAN JOAQUIN VALLEY CALIFORNIA"/>
    <n v="4640000"/>
    <s v="Truck"/>
    <m/>
    <m/>
    <n v="2025"/>
    <s v="N/A"/>
    <s v="D (domestic)"/>
    <m/>
  </r>
  <r>
    <s v="Watermelons"/>
    <x v="13"/>
    <s v="No"/>
    <s v="cartons"/>
    <s v="RED FLESH SEEDLESS MINIATURE"/>
    <x v="510"/>
    <s v="SAN JOAQUIN VALLEY CALIFORNIA"/>
    <n v="1955000"/>
    <s v="Truck"/>
    <n v="23000"/>
    <m/>
    <n v="2025"/>
    <s v="N/A"/>
    <s v="D (domestic)"/>
    <m/>
  </r>
  <r>
    <s v="Watermelons"/>
    <x v="10"/>
    <s v="No"/>
    <s v="24 inch bins"/>
    <s v="RED FLESH SEEDLESS TYPE"/>
    <x v="510"/>
    <s v="CENTRAL ARIZONA"/>
    <n v="680000"/>
    <s v="Truck"/>
    <m/>
    <m/>
    <n v="2025"/>
    <s v="N/A"/>
    <s v="D (domestic)"/>
    <m/>
  </r>
  <r>
    <s v="Watermelons"/>
    <x v="10"/>
    <s v="No"/>
    <s v="cartons"/>
    <s v="RED FLESH SEEDLESS MINIATURE"/>
    <x v="510"/>
    <s v="CENTRAL ARIZONA"/>
    <n v="765000"/>
    <s v="Truck"/>
    <n v="9000"/>
    <m/>
    <n v="2025"/>
    <s v="N/A"/>
    <s v="D (domestic)"/>
    <m/>
  </r>
  <r>
    <s v="Watermelons"/>
    <x v="11"/>
    <s v="No"/>
    <s v="24 inch bins"/>
    <s v="RED FLESH SEEDLESS TYPE"/>
    <x v="510"/>
    <s v="SOUTH CAROLINA"/>
    <n v="156800"/>
    <s v="Truck"/>
    <n v="392"/>
    <m/>
    <n v="2025"/>
    <s v="N/A"/>
    <s v="D (domestic)"/>
    <m/>
  </r>
  <r>
    <s v="Watermelons"/>
    <x v="15"/>
    <s v="No"/>
    <s v="24 inch bins"/>
    <s v="RED FLESH SEEDED TYPE"/>
    <x v="510"/>
    <s v="SOUTHEAST MISSOURI"/>
    <n v="89600"/>
    <s v="Truck"/>
    <n v="224"/>
    <m/>
    <n v="2025"/>
    <s v="N/A"/>
    <s v="D (domestic)"/>
    <m/>
  </r>
  <r>
    <s v="Watermelons"/>
    <x v="15"/>
    <s v="No"/>
    <s v="24 inch bins"/>
    <s v="RED FLESH SEEDLESS TYPE"/>
    <x v="510"/>
    <s v="SOUTHEAST MISSOURI"/>
    <n v="1568000"/>
    <s v="Truck"/>
    <n v="3920"/>
    <m/>
    <n v="2025"/>
    <s v="N/A"/>
    <s v="D (domestic)"/>
    <m/>
  </r>
  <r>
    <s v="Watermelons"/>
    <x v="19"/>
    <s v="No"/>
    <s v="24 inch bins"/>
    <s v="RED FLESH SEEDLESS TYPE"/>
    <x v="510"/>
    <s v="MARYLAND"/>
    <n v="526400"/>
    <s v="Truck"/>
    <n v="1316"/>
    <m/>
    <n v="2025"/>
    <s v="N/A"/>
    <s v="D (domestic)"/>
    <m/>
  </r>
  <r>
    <s v="Watermelons"/>
    <x v="14"/>
    <s v="No"/>
    <s v="24 inch bins"/>
    <s v="RED FLESH SEEDLESS TYPE"/>
    <x v="510"/>
    <s v="NORTH CAROLINA"/>
    <n v="1388800"/>
    <s v="Truck"/>
    <n v="3472"/>
    <m/>
    <n v="2025"/>
    <s v="N/A"/>
    <s v="D (domestic)"/>
    <m/>
  </r>
  <r>
    <s v="Watermelons"/>
    <x v="17"/>
    <s v="No"/>
    <s v="24 inch bins"/>
    <s v="RED FLESH SEEDED TYPE"/>
    <x v="510"/>
    <s v="MICHIGAN"/>
    <n v="44800"/>
    <s v="Truck"/>
    <n v="112"/>
    <m/>
    <n v="2025"/>
    <s v="N/A"/>
    <s v="D (domestic)"/>
    <m/>
  </r>
  <r>
    <s v="Watermelons"/>
    <x v="17"/>
    <s v="No"/>
    <s v="24 inch bins"/>
    <s v="RED FLESH SEEDLESS TYPE"/>
    <x v="510"/>
    <s v="MICHIGAN"/>
    <n v="963200"/>
    <s v="Truck"/>
    <n v="2408"/>
    <m/>
    <n v="2025"/>
    <s v="N/A"/>
    <s v="D (domestic)"/>
    <m/>
  </r>
  <r>
    <s v="Watermelons"/>
    <x v="14"/>
    <s v="No"/>
    <s v="24 inch bins"/>
    <s v="RED FLESH SEEDED TYPE"/>
    <x v="510"/>
    <s v="NORTH CAROLINA"/>
    <n v="22400"/>
    <s v="Truck"/>
    <n v="56"/>
    <m/>
    <n v="2025"/>
    <s v="N/A"/>
    <s v="D (domestic)"/>
    <m/>
  </r>
  <r>
    <s v="Watermelons"/>
    <x v="18"/>
    <s v="No"/>
    <s v="24 inch bins"/>
    <s v="RED FLESH SEEDLESS TYPE"/>
    <x v="510"/>
    <s v="DELAWARE"/>
    <n v="952000"/>
    <s v="Truck"/>
    <n v="2380"/>
    <m/>
    <n v="2025"/>
    <s v="N/A"/>
    <s v="D (domestic)"/>
    <m/>
  </r>
  <r>
    <s v="Watermelons"/>
    <x v="12"/>
    <s v="No"/>
    <s v="24 inch bins"/>
    <s v="RED FLESH SEEDED TYPE"/>
    <x v="510"/>
    <s v="GEORGIA"/>
    <n v="313600"/>
    <s v="Truck"/>
    <n v="784"/>
    <m/>
    <n v="2025"/>
    <s v="N/A"/>
    <s v="D (domestic)"/>
    <m/>
  </r>
  <r>
    <s v="Watermelons"/>
    <x v="16"/>
    <s v="No"/>
    <s v="24 inch bins"/>
    <s v="RED FLESH SEEDED TYPE"/>
    <x v="510"/>
    <s v="INDIANA"/>
    <n v="380800"/>
    <s v="Truck"/>
    <n v="952"/>
    <m/>
    <n v="2025"/>
    <s v="N/A"/>
    <s v="D (domestic)"/>
    <m/>
  </r>
  <r>
    <s v="Watermelons"/>
    <x v="16"/>
    <s v="No"/>
    <s v="24 inch bins"/>
    <s v="RED FLESH SEEDLESS TYPE"/>
    <x v="510"/>
    <s v="INDIANA"/>
    <n v="2979200"/>
    <s v="Truck"/>
    <n v="7448"/>
    <m/>
    <n v="2025"/>
    <s v="N/A"/>
    <s v="D (domestic)"/>
    <m/>
  </r>
  <r>
    <s v="Watermelons"/>
    <x v="16"/>
    <s v="No"/>
    <s v="cartons"/>
    <s v="RED FLESH SEEDLESS MINIATURE"/>
    <x v="510"/>
    <s v="INDIANA"/>
    <n v="36125"/>
    <s v="Truck"/>
    <n v="425"/>
    <m/>
    <n v="2025"/>
    <s v="N/A"/>
    <s v="D (domestic)"/>
    <m/>
  </r>
  <r>
    <s v="Watermelons"/>
    <x v="14"/>
    <s v="No"/>
    <s v="cartons"/>
    <s v="RED FLESH SEEDLESS MINIATURE"/>
    <x v="510"/>
    <s v="NORTH CAROLINA"/>
    <n v="21675"/>
    <s v="Truck"/>
    <n v="255"/>
    <m/>
    <n v="2025"/>
    <s v="N/A"/>
    <s v="D (domestic)"/>
    <m/>
  </r>
  <r>
    <s v="Watermelons"/>
    <x v="14"/>
    <s v="No"/>
    <s v="24 inch bins"/>
    <s v="RED FLESH SEEDLESS TYPE"/>
    <x v="510"/>
    <s v="NORTH CAROLINA"/>
    <n v="44800"/>
    <s v="Truck"/>
    <n v="112"/>
    <m/>
    <n v="2025"/>
    <s v="N/A"/>
    <s v="D (domestic)"/>
    <s v="added for 08/02/2025 on 08/05/2025"/>
  </r>
  <r>
    <s v="Watermelons"/>
    <x v="14"/>
    <s v="No"/>
    <s v="24 inch bins"/>
    <s v="RED FLESH SEEDLESS TYPE"/>
    <x v="510"/>
    <s v="NORTH CAROLINA"/>
    <n v="67200"/>
    <s v="Truck"/>
    <n v="168"/>
    <m/>
    <n v="2025"/>
    <s v="N/A"/>
    <s v="D (domestic)"/>
    <s v="added for 08/02/2025 on 08/06/2025"/>
  </r>
  <r>
    <s v="Watermelons"/>
    <x v="13"/>
    <s v="No"/>
    <s v="24 inch bins"/>
    <s v="RED FLESH SEEDED TYPE"/>
    <x v="510"/>
    <s v="SAN JOAQUIN VALLEY CALIFORNIA"/>
    <n v="448000"/>
    <s v="Truck"/>
    <m/>
    <m/>
    <n v="2025"/>
    <s v="N/A"/>
    <s v="D (domestic)"/>
    <s v="week ending amount"/>
  </r>
  <r>
    <s v="Watermelons"/>
    <x v="19"/>
    <s v="No"/>
    <s v="24 inch bins"/>
    <s v="RED FLESH SEEDLESS TYPE"/>
    <x v="510"/>
    <s v="MARYLAND"/>
    <n v="1277696"/>
    <s v="Truck"/>
    <m/>
    <m/>
    <n v="2025"/>
    <s v="N/A"/>
    <s v="D (domestic)"/>
    <s v="week ending amount"/>
  </r>
  <r>
    <s v="Watermelons"/>
    <x v="19"/>
    <s v="No"/>
    <s v="24 inch bins"/>
    <s v="RED FLESH SEEDED TYPE"/>
    <x v="510"/>
    <s v="MARYLAND"/>
    <n v="127232"/>
    <s v="Truck"/>
    <m/>
    <m/>
    <n v="2025"/>
    <s v="N/A"/>
    <s v="D (domestic)"/>
    <s v="week ending amount"/>
  </r>
  <r>
    <s v="Watermelons"/>
    <x v="9"/>
    <s v="No"/>
    <s v="24 inch bins"/>
    <s v="RED FLESH SEEDLESS TYPE"/>
    <x v="510"/>
    <s v="TEXAS"/>
    <n v="2675200"/>
    <s v="Truck"/>
    <m/>
    <m/>
    <n v="2025"/>
    <s v="N/A"/>
    <s v="D (domestic)"/>
    <s v="week ending amount"/>
  </r>
  <r>
    <s v="Watermelons"/>
    <x v="9"/>
    <s v="No"/>
    <s v="24 inch bins"/>
    <s v="RED FLESH SEEDED TYPE"/>
    <x v="510"/>
    <s v="TEXAS"/>
    <n v="550400"/>
    <s v="Truck"/>
    <m/>
    <m/>
    <n v="2025"/>
    <s v="N/A"/>
    <s v="D (domestic)"/>
    <s v="week ending amount"/>
  </r>
  <r>
    <s v="Watermelons"/>
    <x v="15"/>
    <s v="No"/>
    <s v="24 inch bins"/>
    <s v="RED FLESH SEEDLESS TYPE"/>
    <x v="510"/>
    <s v="SOUTHEAST MISSOURI"/>
    <n v="5505024"/>
    <s v="Truck"/>
    <m/>
    <m/>
    <n v="2025"/>
    <s v="N/A"/>
    <s v="D (domestic)"/>
    <s v="week ending amount"/>
  </r>
  <r>
    <s v="Watermelons"/>
    <x v="15"/>
    <s v="No"/>
    <s v="24 inch bins"/>
    <s v="RED FLESH SEEDED TYPE"/>
    <x v="510"/>
    <s v="SOUTHEAST MISSOURI"/>
    <n v="258048"/>
    <s v="Truck"/>
    <m/>
    <m/>
    <n v="2025"/>
    <s v="N/A"/>
    <s v="D (domestic)"/>
    <s v="week ending amount"/>
  </r>
  <r>
    <s v="Watermelons"/>
    <x v="11"/>
    <s v="No"/>
    <s v="24 inch bins"/>
    <s v="RED FLESH SEEDLESS TYPE"/>
    <x v="510"/>
    <s v="SOUTH CAROLINA"/>
    <n v="738304"/>
    <s v="Truck"/>
    <m/>
    <m/>
    <n v="2025"/>
    <s v="N/A"/>
    <s v="D (domestic)"/>
    <s v="week ending amount"/>
  </r>
  <r>
    <s v="Watermelons"/>
    <x v="11"/>
    <s v="No"/>
    <s v="24 inch bins"/>
    <s v="RED FLESH SEEDED TYPE"/>
    <x v="510"/>
    <s v="SOUTH CAROLINA"/>
    <n v="28672"/>
    <s v="Truck"/>
    <m/>
    <m/>
    <n v="2025"/>
    <s v="N/A"/>
    <s v="D (domestic)"/>
    <s v="week ending amount"/>
  </r>
  <r>
    <s v="Watermelons"/>
    <x v="14"/>
    <s v="No"/>
    <s v="24 inch bins"/>
    <s v="RED FLESH SEEDLESS TYPE"/>
    <x v="510"/>
    <s v="NORTH CAROLINA"/>
    <n v="4613760"/>
    <s v="Truck"/>
    <m/>
    <m/>
    <n v="2025"/>
    <s v="N/A"/>
    <s v="D (domestic)"/>
    <s v="week ending amount"/>
  </r>
  <r>
    <s v="Watermelons"/>
    <x v="14"/>
    <s v="No"/>
    <s v="24 inch bins"/>
    <s v="RED FLESH SEEDED TYPE"/>
    <x v="510"/>
    <s v="NORTH CAROLINA"/>
    <n v="322560"/>
    <s v="Truck"/>
    <m/>
    <m/>
    <n v="2025"/>
    <s v="N/A"/>
    <s v="D (domestic)"/>
    <s v="week ending amount"/>
  </r>
  <r>
    <s v="Watermelons"/>
    <x v="17"/>
    <s v="No"/>
    <s v="24 inch bins"/>
    <s v="RED FLESH SEEDLESS TYPE"/>
    <x v="510"/>
    <s v="MICHIGAN"/>
    <n v="2107392"/>
    <s v="Truck"/>
    <m/>
    <m/>
    <n v="2025"/>
    <s v="N/A"/>
    <s v="D (domestic)"/>
    <s v="week ending amount"/>
  </r>
  <r>
    <s v="Watermelons"/>
    <x v="17"/>
    <s v="No"/>
    <s v="24 inch bins"/>
    <s v="RED FLESH SEEDED TYPE"/>
    <x v="510"/>
    <s v="MICHIGAN"/>
    <n v="151168"/>
    <s v="Truck"/>
    <m/>
    <m/>
    <n v="2025"/>
    <s v="N/A"/>
    <s v="D (domestic)"/>
    <s v="week ending amount"/>
  </r>
  <r>
    <s v="Watermelons"/>
    <x v="16"/>
    <s v="No"/>
    <s v="24 inch bins"/>
    <s v="RED FLESH SEEDLESS TYPE"/>
    <x v="510"/>
    <s v="INDIANA"/>
    <n v="7741440"/>
    <s v="Truck"/>
    <m/>
    <m/>
    <n v="2025"/>
    <s v="N/A"/>
    <s v="D (domestic)"/>
    <s v="week ending amount"/>
  </r>
  <r>
    <s v="Watermelons"/>
    <x v="16"/>
    <s v="No"/>
    <s v="24 inch bins"/>
    <s v="RED FLESH SEEDED TYPE"/>
    <x v="510"/>
    <s v="INDIANA"/>
    <n v="953344"/>
    <s v="Truck"/>
    <m/>
    <m/>
    <n v="2025"/>
    <s v="N/A"/>
    <s v="D (domestic)"/>
    <s v="week ending amount"/>
  </r>
  <r>
    <s v="Watermelons"/>
    <x v="12"/>
    <s v="No"/>
    <s v="24 inch bins"/>
    <s v="RED FLESH SEEDLESS TYPE"/>
    <x v="510"/>
    <s v="GEORGIA"/>
    <n v="1132544"/>
    <s v="Truck"/>
    <m/>
    <m/>
    <n v="2025"/>
    <s v="N/A"/>
    <s v="D (domestic)"/>
    <s v="week ending amount"/>
  </r>
  <r>
    <s v="Watermelons"/>
    <x v="12"/>
    <s v="No"/>
    <s v="24 inch bins"/>
    <s v="RED FLESH SEEDED TYPE"/>
    <x v="510"/>
    <s v="GEORGIA"/>
    <n v="100352"/>
    <s v="Truck"/>
    <m/>
    <m/>
    <n v="2025"/>
    <s v="N/A"/>
    <s v="D (domestic)"/>
    <s v="week ending amount"/>
  </r>
  <r>
    <s v="Watermelons"/>
    <x v="8"/>
    <s v="No"/>
    <s v="24 inch bins"/>
    <s v="RED FLESH SEEDLESS TYPE"/>
    <x v="510"/>
    <s v="FLORIDA"/>
    <n v="143360"/>
    <s v="Truck"/>
    <m/>
    <m/>
    <n v="2025"/>
    <s v="N/A"/>
    <s v="D (domestic)"/>
    <s v="week ending amount"/>
  </r>
  <r>
    <s v="Watermelons"/>
    <x v="18"/>
    <s v="No"/>
    <s v="24 inch bins"/>
    <s v="RED FLESH SEEDLESS TYPE"/>
    <x v="510"/>
    <s v="DELAWARE"/>
    <n v="2489088"/>
    <s v="Truck"/>
    <m/>
    <m/>
    <n v="2025"/>
    <s v="N/A"/>
    <s v="D (domestic)"/>
    <s v="week ending amount"/>
  </r>
  <r>
    <s v="Watermelons"/>
    <x v="18"/>
    <s v="No"/>
    <s v="24 inch bins"/>
    <s v="RED FLESH SEEDED TYPE"/>
    <x v="510"/>
    <s v="DELAWARE"/>
    <n v="177408"/>
    <s v="Truck"/>
    <m/>
    <m/>
    <n v="2025"/>
    <s v="N/A"/>
    <s v="D (domestic)"/>
    <s v="week ending amount"/>
  </r>
  <r>
    <s v="Watermelons"/>
    <x v="10"/>
    <s v="No"/>
    <s v="24 inch bins"/>
    <s v="RED FLESH SEEDLESS TYPE"/>
    <x v="510"/>
    <s v="CENTRAL ARIZONA"/>
    <n v="848000"/>
    <s v="Truck"/>
    <m/>
    <m/>
    <n v="2025"/>
    <s v="N/A"/>
    <s v="D (domestic)"/>
    <s v="week ending amount"/>
  </r>
  <r>
    <s v="Watermelons"/>
    <x v="13"/>
    <s v="No"/>
    <s v="24 inch bins"/>
    <s v="RED FLESH SEEDLESS TYPE"/>
    <x v="510"/>
    <s v="SAN JOAQUIN VALLEY CALIFORNIA"/>
    <n v="6589184"/>
    <s v="Truck"/>
    <m/>
    <m/>
    <n v="2025"/>
    <s v="N/A"/>
    <s v="D (domestic)"/>
    <s v="week ending amount"/>
  </r>
  <r>
    <s v="Watermelons"/>
    <x v="13"/>
    <s v="No"/>
    <s v="24 inch bins"/>
    <s v="RED FLESH SEEDLESS MINIATURE"/>
    <x v="510"/>
    <s v="SAN JOAQUIN VALLEY CALIFORNIA"/>
    <n v="896000"/>
    <s v="Truck"/>
    <m/>
    <m/>
    <n v="2025"/>
    <s v="N/A"/>
    <s v="D (domestic)"/>
    <s v="week ending amount"/>
  </r>
  <r>
    <s v="Watermelons"/>
    <x v="9"/>
    <s v="No"/>
    <s v="24 inch bins"/>
    <s v="RED FLESH SEEDED TYPE"/>
    <x v="511"/>
    <s v="TEXAS"/>
    <n v="80000"/>
    <s v="Truck"/>
    <m/>
    <m/>
    <n v="2025"/>
    <s v="N/A"/>
    <s v="D (domestic)"/>
    <m/>
  </r>
  <r>
    <s v="Watermelons"/>
    <x v="19"/>
    <s v="No"/>
    <s v="24 inch bins"/>
    <s v="RED FLESH SEEDLESS TYPE"/>
    <x v="511"/>
    <s v="MARYLAND"/>
    <n v="459200"/>
    <s v="Truck"/>
    <n v="1148"/>
    <m/>
    <n v="2025"/>
    <s v="N/A"/>
    <s v="D (domestic)"/>
    <m/>
  </r>
  <r>
    <s v="Watermelons"/>
    <x v="9"/>
    <s v="No"/>
    <s v="24 inch bins"/>
    <s v="RED FLESH SEEDLESS TYPE"/>
    <x v="511"/>
    <s v="TEXAS"/>
    <n v="720000"/>
    <s v="Truck"/>
    <m/>
    <m/>
    <n v="2025"/>
    <s v="N/A"/>
    <s v="D (domestic)"/>
    <m/>
  </r>
  <r>
    <s v="Watermelons"/>
    <x v="17"/>
    <s v="No"/>
    <s v="24 inch bins"/>
    <s v="RED FLESH SEEDLESS TYPE"/>
    <x v="511"/>
    <s v="MICHIGAN"/>
    <n v="604800"/>
    <s v="Truck"/>
    <n v="1512"/>
    <m/>
    <n v="2025"/>
    <s v="N/A"/>
    <s v="D (domestic)"/>
    <m/>
  </r>
  <r>
    <s v="Watermelons"/>
    <x v="14"/>
    <s v="No"/>
    <s v="24 inch bins"/>
    <s v="RED FLESH SEEDED TYPE"/>
    <x v="511"/>
    <s v="NORTH CAROLINA"/>
    <n v="44800"/>
    <s v="Truck"/>
    <n v="112"/>
    <m/>
    <n v="2025"/>
    <s v="N/A"/>
    <s v="D (domestic)"/>
    <m/>
  </r>
  <r>
    <s v="Watermelons"/>
    <x v="14"/>
    <s v="No"/>
    <s v="24 inch bins"/>
    <s v="RED FLESH SEEDLESS TYPE"/>
    <x v="511"/>
    <s v="NORTH CAROLINA"/>
    <n v="761600"/>
    <s v="Truck"/>
    <n v="1904"/>
    <m/>
    <n v="2025"/>
    <s v="N/A"/>
    <s v="D (domestic)"/>
    <m/>
  </r>
  <r>
    <s v="Watermelons"/>
    <x v="15"/>
    <s v="No"/>
    <s v="24 inch bins"/>
    <s v="RED FLESH SEEDED TYPE"/>
    <x v="511"/>
    <s v="SOUTHEAST MISSOURI"/>
    <n v="89600"/>
    <s v="Truck"/>
    <n v="224"/>
    <m/>
    <n v="2025"/>
    <s v="N/A"/>
    <s v="D (domestic)"/>
    <m/>
  </r>
  <r>
    <s v="Watermelons"/>
    <x v="15"/>
    <s v="No"/>
    <s v="24 inch bins"/>
    <s v="RED FLESH SEEDLESS TYPE"/>
    <x v="511"/>
    <s v="SOUTHEAST MISSOURI"/>
    <n v="1187200"/>
    <s v="Truck"/>
    <n v="2968"/>
    <m/>
    <n v="2025"/>
    <s v="N/A"/>
    <s v="D (domestic)"/>
    <m/>
  </r>
  <r>
    <s v="Watermelons"/>
    <x v="19"/>
    <s v="No"/>
    <s v="24 inch bins"/>
    <s v="RED FLESH SEEDED TYPE"/>
    <x v="511"/>
    <s v="MARYLAND"/>
    <n v="22400"/>
    <s v="Truck"/>
    <n v="56"/>
    <m/>
    <n v="2025"/>
    <s v="N/A"/>
    <s v="D (domestic)"/>
    <m/>
  </r>
  <r>
    <s v="Watermelons"/>
    <x v="18"/>
    <s v="No"/>
    <s v="24 inch bins"/>
    <s v="RED FLESH SEEDLESS TYPE"/>
    <x v="511"/>
    <s v="DELAWARE"/>
    <n v="1131200"/>
    <s v="Truck"/>
    <n v="2828"/>
    <m/>
    <n v="2025"/>
    <s v="N/A"/>
    <s v="D (domestic)"/>
    <m/>
  </r>
  <r>
    <s v="Watermelons"/>
    <x v="12"/>
    <s v="No"/>
    <s v="24 inch bins"/>
    <s v="RED FLESH SEEDLESS TYPE"/>
    <x v="511"/>
    <s v="GEORGIA"/>
    <n v="156800"/>
    <s v="Truck"/>
    <n v="392"/>
    <m/>
    <n v="2025"/>
    <s v="N/A"/>
    <s v="D (domestic)"/>
    <m/>
  </r>
  <r>
    <s v="Watermelons"/>
    <x v="16"/>
    <s v="No"/>
    <s v="24 inch bins"/>
    <s v="RED FLESH SEEDED TYPE"/>
    <x v="511"/>
    <s v="INDIANA"/>
    <n v="224000"/>
    <s v="Truck"/>
    <n v="560"/>
    <m/>
    <n v="2025"/>
    <s v="N/A"/>
    <s v="D (domestic)"/>
    <m/>
  </r>
  <r>
    <s v="Watermelons"/>
    <x v="16"/>
    <s v="No"/>
    <s v="24 inch bins"/>
    <s v="RED FLESH SEEDLESS TYPE"/>
    <x v="511"/>
    <s v="INDIANA"/>
    <n v="2464000"/>
    <s v="Truck"/>
    <n v="6160"/>
    <m/>
    <n v="2025"/>
    <s v="N/A"/>
    <s v="D (domestic)"/>
    <m/>
  </r>
  <r>
    <s v="Watermelons"/>
    <x v="17"/>
    <s v="No"/>
    <s v="24 inch bins"/>
    <s v="RED FLESH SEEDED TYPE"/>
    <x v="511"/>
    <s v="MICHIGAN"/>
    <n v="112000"/>
    <s v="Truck"/>
    <n v="280"/>
    <m/>
    <n v="2025"/>
    <s v="N/A"/>
    <s v="D (domestic)"/>
    <m/>
  </r>
  <r>
    <s v="Watermelons"/>
    <x v="18"/>
    <s v="No"/>
    <s v="24 inch bins"/>
    <s v="RED FLESH SEEDED TYPE"/>
    <x v="511"/>
    <s v="DELAWARE"/>
    <n v="22400"/>
    <s v="Truck"/>
    <n v="56"/>
    <m/>
    <n v="2025"/>
    <s v="N/A"/>
    <s v="D (domestic)"/>
    <m/>
  </r>
  <r>
    <s v="Watermelons"/>
    <x v="16"/>
    <s v="No"/>
    <s v="cartons"/>
    <s v="RED FLESH SEEDLESS MINIATURE"/>
    <x v="511"/>
    <s v="INDIANA"/>
    <n v="21675"/>
    <s v="Truck"/>
    <n v="255"/>
    <m/>
    <n v="2025"/>
    <s v="N/A"/>
    <s v="D (domestic)"/>
    <m/>
  </r>
  <r>
    <s v="Watermelons"/>
    <x v="14"/>
    <s v="No"/>
    <s v="24 inch bins"/>
    <s v="RED FLESH SEEDED TYPE"/>
    <x v="511"/>
    <s v="NORTH CAROLINA"/>
    <n v="22400"/>
    <s v="Truck"/>
    <n v="56"/>
    <m/>
    <n v="2025"/>
    <s v="N/A"/>
    <s v="D (domestic)"/>
    <s v="added for 08/03/2025 on 08/06/2025"/>
  </r>
  <r>
    <s v="Watermelons"/>
    <x v="14"/>
    <s v="No"/>
    <s v="24 inch bins"/>
    <s v="RED FLESH SEEDLESS TYPE"/>
    <x v="511"/>
    <s v="NORTH CAROLINA"/>
    <n v="89600"/>
    <s v="Truck"/>
    <n v="224"/>
    <m/>
    <n v="2025"/>
    <s v="N/A"/>
    <s v="D (domestic)"/>
    <s v="added for 08/03/2025 on 08/06/2025"/>
  </r>
  <r>
    <s v="Watermelons"/>
    <x v="1"/>
    <s v="No"/>
    <s v="N/A"/>
    <s v="N/A"/>
    <x v="512"/>
    <s v="MEXICO CROSSINGS THROUGH EAGLE PASS TEXAS"/>
    <n v="41972"/>
    <s v="Truck"/>
    <m/>
    <m/>
    <n v="2024"/>
    <s v="N/A"/>
    <s v="I (import)"/>
    <m/>
  </r>
  <r>
    <s v="Watermelons"/>
    <x v="1"/>
    <s v="No"/>
    <s v="N/A"/>
    <s v="RED FLESH SEEDLESS MINIATURE"/>
    <x v="512"/>
    <s v="MEXICO CROSSINGS THROUGH PRESIDIO TEXAS"/>
    <n v="184404"/>
    <s v="Truck"/>
    <m/>
    <m/>
    <n v="2024"/>
    <s v="N/A"/>
    <s v="I (import)"/>
    <m/>
  </r>
  <r>
    <s v="Watermelons"/>
    <x v="1"/>
    <s v="No"/>
    <s v="N/A"/>
    <s v="SEEDLESS"/>
    <x v="512"/>
    <s v="MEXICO CROSSINGS THROUGH PRESIDIO TEXAS"/>
    <n v="232364"/>
    <s v="Truck"/>
    <m/>
    <m/>
    <n v="2024"/>
    <s v="N/A"/>
    <s v="I (import)"/>
    <m/>
  </r>
  <r>
    <s v="Watermelons"/>
    <x v="1"/>
    <s v="No"/>
    <s v="N/A"/>
    <s v="N/A"/>
    <x v="512"/>
    <s v="MEXICO CROSSINGS THROUGH PROGRESO TEXAS"/>
    <n v="162668"/>
    <s v="Truck"/>
    <m/>
    <m/>
    <n v="2024"/>
    <s v="N/A"/>
    <s v="I (import)"/>
    <m/>
  </r>
  <r>
    <s v="Watermelons"/>
    <x v="1"/>
    <s v="No"/>
    <s v="N/A"/>
    <s v="SEEDLESS"/>
    <x v="512"/>
    <s v="MEXICO CROSSINGS THROUGH PROGRESO TEXAS"/>
    <n v="72952"/>
    <s v="Truck"/>
    <m/>
    <m/>
    <n v="2024"/>
    <s v="N/A"/>
    <s v="I (import)"/>
    <m/>
  </r>
  <r>
    <s v="Watermelons"/>
    <x v="1"/>
    <s v="No"/>
    <s v="N/A"/>
    <s v="N/A"/>
    <x v="512"/>
    <s v="MEXICO CROSSINGS THROUGH SANTA TERESA NEW MEXICO"/>
    <n v="199584"/>
    <s v="Truck"/>
    <m/>
    <m/>
    <n v="2024"/>
    <s v="N/A"/>
    <s v="I (import)"/>
    <m/>
  </r>
  <r>
    <s v="Watermelons"/>
    <x v="0"/>
    <s v="No"/>
    <s v="N/A"/>
    <s v="N/A"/>
    <x v="512"/>
    <s v="IMPORTS THROUGH SAN JUAN PUERTO RICO"/>
    <n v="10641"/>
    <s v="Boat"/>
    <m/>
    <m/>
    <n v="2024"/>
    <s v="N/A"/>
    <s v="I (import)"/>
    <m/>
  </r>
  <r>
    <s v="Watermelons"/>
    <x v="9"/>
    <s v="No"/>
    <s v="24 inch bins"/>
    <s v="RED FLESH SEEDED TYPE"/>
    <x v="512"/>
    <s v="TEXAS"/>
    <n v="400000"/>
    <s v="Truck"/>
    <m/>
    <m/>
    <n v="2025"/>
    <s v="N/A"/>
    <s v="D (domestic)"/>
    <m/>
  </r>
  <r>
    <s v="Watermelons"/>
    <x v="9"/>
    <s v="No"/>
    <s v="24 inch bins"/>
    <s v="RED FLESH SEEDLESS TYPE"/>
    <x v="512"/>
    <s v="TEXAS"/>
    <n v="2280000"/>
    <s v="Truck"/>
    <m/>
    <m/>
    <n v="2025"/>
    <s v="N/A"/>
    <s v="D (domestic)"/>
    <m/>
  </r>
  <r>
    <s v="Watermelons"/>
    <x v="11"/>
    <s v="No"/>
    <s v="24 inch bins"/>
    <s v="RED FLESH SEEDLESS TYPE"/>
    <x v="512"/>
    <s v="SOUTH CAROLINA"/>
    <n v="156800"/>
    <s v="Truck"/>
    <n v="392"/>
    <m/>
    <n v="2025"/>
    <s v="N/A"/>
    <s v="D (domestic)"/>
    <m/>
  </r>
  <r>
    <s v="Watermelons"/>
    <x v="15"/>
    <s v="No"/>
    <s v="24 inch bins"/>
    <s v="RED FLESH SEEDED TYPE"/>
    <x v="512"/>
    <s v="SOUTHEAST MISSOURI"/>
    <n v="134400"/>
    <s v="Truck"/>
    <n v="336"/>
    <m/>
    <n v="2025"/>
    <s v="N/A"/>
    <s v="D (domestic)"/>
    <m/>
  </r>
  <r>
    <s v="Watermelons"/>
    <x v="15"/>
    <s v="No"/>
    <s v="24 inch bins"/>
    <s v="RED FLESH SEEDLESS TYPE"/>
    <x v="512"/>
    <s v="SOUTHEAST MISSOURI"/>
    <n v="2105600"/>
    <s v="Truck"/>
    <n v="5264"/>
    <m/>
    <n v="2025"/>
    <s v="N/A"/>
    <s v="D (domestic)"/>
    <m/>
  </r>
  <r>
    <s v="Watermelons"/>
    <x v="20"/>
    <s v="No"/>
    <s v="24 inch bins"/>
    <s v="RED FLESH SEEDLESS TYPE"/>
    <x v="512"/>
    <s v="VIRGINIA"/>
    <n v="134400"/>
    <s v="Truck"/>
    <n v="336"/>
    <m/>
    <n v="2025"/>
    <s v="N/A"/>
    <s v="D (domestic)"/>
    <m/>
  </r>
  <r>
    <s v="Watermelons"/>
    <x v="16"/>
    <s v="No"/>
    <s v="24 inch bins"/>
    <s v="RED FLESH SEEDLESS TYPE"/>
    <x v="512"/>
    <s v="INDIANA"/>
    <n v="3337600"/>
    <s v="Truck"/>
    <n v="8344"/>
    <m/>
    <n v="2025"/>
    <s v="N/A"/>
    <s v="D (domestic)"/>
    <m/>
  </r>
  <r>
    <s v="Watermelons"/>
    <x v="17"/>
    <s v="No"/>
    <s v="24 inch bins"/>
    <s v="RED FLESH SEEDED TYPE"/>
    <x v="512"/>
    <s v="MICHIGAN"/>
    <n v="156800"/>
    <s v="Truck"/>
    <n v="392"/>
    <m/>
    <n v="2025"/>
    <s v="N/A"/>
    <s v="D (domestic)"/>
    <m/>
  </r>
  <r>
    <s v="Watermelons"/>
    <x v="17"/>
    <s v="No"/>
    <s v="24 inch bins"/>
    <s v="RED FLESH SEEDLESS TYPE"/>
    <x v="512"/>
    <s v="MICHIGAN"/>
    <n v="1030400"/>
    <s v="Truck"/>
    <n v="2576"/>
    <m/>
    <n v="2025"/>
    <s v="N/A"/>
    <s v="D (domestic)"/>
    <m/>
  </r>
  <r>
    <s v="Watermelons"/>
    <x v="14"/>
    <s v="No"/>
    <s v="24 inch bins"/>
    <s v="RED FLESH SEEDED TYPE"/>
    <x v="512"/>
    <s v="NORTH CAROLINA"/>
    <n v="44800"/>
    <s v="Truck"/>
    <n v="112"/>
    <m/>
    <n v="2025"/>
    <s v="N/A"/>
    <s v="D (domestic)"/>
    <m/>
  </r>
  <r>
    <s v="Watermelons"/>
    <x v="14"/>
    <s v="No"/>
    <s v="cartons"/>
    <s v="RED FLESH SEEDLESS MINIATURE"/>
    <x v="512"/>
    <s v="NORTH CAROLINA"/>
    <n v="14450"/>
    <s v="Truck"/>
    <n v="170"/>
    <m/>
    <n v="2025"/>
    <s v="N/A"/>
    <s v="D (domestic)"/>
    <m/>
  </r>
  <r>
    <s v="Watermelons"/>
    <x v="14"/>
    <s v="No"/>
    <s v="24 inch bins"/>
    <s v="RED FLESH SEEDLESS TYPE"/>
    <x v="512"/>
    <s v="NORTH CAROLINA"/>
    <n v="1471200"/>
    <s v="Truck"/>
    <n v="3678"/>
    <m/>
    <n v="2025"/>
    <s v="N/A"/>
    <s v="D (domestic)"/>
    <m/>
  </r>
  <r>
    <s v="Watermelons"/>
    <x v="18"/>
    <s v="No"/>
    <s v="24 inch bins"/>
    <s v="RED FLESH SEEDED TYPE"/>
    <x v="512"/>
    <s v="DELAWARE"/>
    <n v="11200"/>
    <s v="Truck"/>
    <n v="28"/>
    <m/>
    <n v="2025"/>
    <s v="N/A"/>
    <s v="D (domestic)"/>
    <m/>
  </r>
  <r>
    <s v="Watermelons"/>
    <x v="18"/>
    <s v="No"/>
    <s v="24 inch bins"/>
    <s v="RED FLESH SEEDLESS TYPE"/>
    <x v="512"/>
    <s v="DELAWARE"/>
    <n v="985600"/>
    <s v="Truck"/>
    <n v="2464"/>
    <m/>
    <n v="2025"/>
    <s v="N/A"/>
    <s v="D (domestic)"/>
    <m/>
  </r>
  <r>
    <s v="Watermelons"/>
    <x v="8"/>
    <s v="No"/>
    <s v="24 inch bins"/>
    <s v="RED FLESH SEEDLESS TYPE"/>
    <x v="512"/>
    <s v="FLORIDA"/>
    <n v="156800"/>
    <s v="Truck"/>
    <n v="392"/>
    <m/>
    <n v="2025"/>
    <s v="N/A"/>
    <s v="D (domestic)"/>
    <m/>
  </r>
  <r>
    <s v="Watermelons"/>
    <x v="12"/>
    <s v="No"/>
    <s v="24 inch bins"/>
    <s v="RED FLESH SEEDLESS TYPE"/>
    <x v="512"/>
    <s v="GEORGIA"/>
    <n v="156800"/>
    <s v="Truck"/>
    <n v="392"/>
    <m/>
    <n v="2025"/>
    <s v="N/A"/>
    <s v="D (domestic)"/>
    <m/>
  </r>
  <r>
    <s v="Watermelons"/>
    <x v="16"/>
    <s v="No"/>
    <s v="24 inch bins"/>
    <s v="RED FLESH SEEDED TYPE"/>
    <x v="512"/>
    <s v="INDIANA"/>
    <n v="313600"/>
    <s v="Truck"/>
    <n v="784"/>
    <m/>
    <n v="2025"/>
    <s v="N/A"/>
    <s v="D (domestic)"/>
    <m/>
  </r>
  <r>
    <s v="Watermelons"/>
    <x v="16"/>
    <s v="No"/>
    <s v="cartons"/>
    <s v="RED FLESH SEEDLESS MINIATURE"/>
    <x v="512"/>
    <s v="INDIANA"/>
    <n v="28900"/>
    <s v="Truck"/>
    <n v="340"/>
    <m/>
    <n v="2025"/>
    <s v="N/A"/>
    <s v="D (domestic)"/>
    <m/>
  </r>
  <r>
    <s v="Watermelons"/>
    <x v="19"/>
    <s v="No"/>
    <s v="24 inch bins"/>
    <s v="RED FLESH SEEDED TYPE"/>
    <x v="512"/>
    <s v="MARYLAND"/>
    <n v="22400"/>
    <s v="Truck"/>
    <n v="56"/>
    <m/>
    <n v="2025"/>
    <s v="N/A"/>
    <s v="D (domestic)"/>
    <m/>
  </r>
  <r>
    <s v="Watermelons"/>
    <x v="19"/>
    <s v="No"/>
    <s v="24 inch bins"/>
    <s v="RED FLESH SEEDLESS TYPE"/>
    <x v="512"/>
    <s v="MARYLAND"/>
    <n v="638400"/>
    <s v="Truck"/>
    <n v="1596"/>
    <m/>
    <n v="2025"/>
    <s v="N/A"/>
    <s v="D (domestic)"/>
    <m/>
  </r>
  <r>
    <s v="Watermelons"/>
    <x v="10"/>
    <s v="No"/>
    <s v="cartons"/>
    <s v="RED FLESH SEEDLESS MINIATURE"/>
    <x v="512"/>
    <s v="CENTRAL ARIZONA"/>
    <n v="1020000"/>
    <s v="Truck"/>
    <n v="12000"/>
    <m/>
    <n v="2025"/>
    <s v="N/A"/>
    <s v="D (domestic)"/>
    <m/>
  </r>
  <r>
    <s v="Watermelons"/>
    <x v="10"/>
    <s v="No"/>
    <s v="24 inch bins"/>
    <s v="RED FLESH SEEDLESS TYPE"/>
    <x v="512"/>
    <s v="CENTRAL ARIZONA"/>
    <n v="1860000"/>
    <s v="Truck"/>
    <m/>
    <m/>
    <n v="2025"/>
    <s v="N/A"/>
    <s v="D (domestic)"/>
    <m/>
  </r>
  <r>
    <s v="Watermelons"/>
    <x v="13"/>
    <s v="No"/>
    <s v="24 inch bins"/>
    <s v="RED FLESH SEEDED TYPE"/>
    <x v="512"/>
    <s v="SAN JOAQUIN VALLEY CALIFORNIA"/>
    <n v="200000"/>
    <s v="Truck"/>
    <m/>
    <m/>
    <n v="2025"/>
    <s v="N/A"/>
    <s v="D (domestic)"/>
    <m/>
  </r>
  <r>
    <s v="Watermelons"/>
    <x v="13"/>
    <s v="Yes"/>
    <s v="cartons"/>
    <s v="RED FLESH SEEDLESS MINIATURE"/>
    <x v="512"/>
    <s v="SAN JOAQUIN VALLEY CALIFORNIA"/>
    <n v="697000"/>
    <s v="Truck"/>
    <n v="8200"/>
    <m/>
    <n v="2025"/>
    <s v="N/A"/>
    <s v="D (domestic)"/>
    <m/>
  </r>
  <r>
    <s v="Watermelons"/>
    <x v="13"/>
    <s v="No"/>
    <s v="cartons"/>
    <s v="RED FLESH SEEDLESS MINIATURE"/>
    <x v="512"/>
    <s v="SAN JOAQUIN VALLEY CALIFORNIA"/>
    <n v="1530000"/>
    <s v="Truck"/>
    <n v="18000"/>
    <m/>
    <n v="2025"/>
    <s v="N/A"/>
    <s v="D (domestic)"/>
    <m/>
  </r>
  <r>
    <s v="Watermelons"/>
    <x v="13"/>
    <s v="Yes"/>
    <s v="24 inch bins"/>
    <s v="RED FLESH SEEDLESS TYPE"/>
    <x v="512"/>
    <s v="SAN JOAQUIN VALLEY CALIFORNIA"/>
    <n v="400000"/>
    <s v="Truck"/>
    <m/>
    <m/>
    <n v="2025"/>
    <s v="N/A"/>
    <s v="D (domestic)"/>
    <m/>
  </r>
  <r>
    <s v="Watermelons"/>
    <x v="13"/>
    <s v="No"/>
    <s v="24 inch bins"/>
    <s v="RED FLESH SEEDLESS TYPE"/>
    <x v="512"/>
    <s v="SAN JOAQUIN VALLEY CALIFORNIA"/>
    <n v="3360000"/>
    <s v="Truck"/>
    <m/>
    <m/>
    <n v="2025"/>
    <s v="N/A"/>
    <s v="D (domestic)"/>
    <m/>
  </r>
  <r>
    <s v="Watermelons"/>
    <x v="14"/>
    <s v="No"/>
    <s v="24 inch bins"/>
    <s v="RED FLESH SEEDED TYPE"/>
    <x v="512"/>
    <s v="NORTH CAROLINA"/>
    <n v="44800"/>
    <s v="Truck"/>
    <n v="112"/>
    <m/>
    <n v="2025"/>
    <s v="N/A"/>
    <s v="D (domestic)"/>
    <s v="added for 08/04/2025 on 08/06/2025"/>
  </r>
  <r>
    <s v="Watermelons"/>
    <x v="14"/>
    <s v="No"/>
    <s v="24 inch bins"/>
    <s v="RED FLESH SEEDLESS TYPE"/>
    <x v="512"/>
    <s v="NORTH CAROLINA"/>
    <n v="89600"/>
    <s v="Truck"/>
    <n v="224"/>
    <m/>
    <n v="2025"/>
    <s v="N/A"/>
    <s v="D (domestic)"/>
    <s v="added for 08/04/2025 on 08/06/2025"/>
  </r>
  <r>
    <s v="Watermelons"/>
    <x v="20"/>
    <s v="No"/>
    <s v="24 inch bins"/>
    <s v="RED FLESH SEEDED TYPE"/>
    <x v="512"/>
    <s v="VIRGINIA"/>
    <n v="22400"/>
    <s v="Truck"/>
    <n v="56"/>
    <m/>
    <n v="2025"/>
    <s v="N/A"/>
    <s v="D (domestic)"/>
    <s v="added for 08/04/2025 on 08/19/2025"/>
  </r>
  <r>
    <s v="Watermelons"/>
    <x v="20"/>
    <s v="No"/>
    <s v="24 inch bins"/>
    <s v="RED FLESH SEEDLESS TYPE"/>
    <x v="512"/>
    <s v="VIRGINIA"/>
    <n v="-22400"/>
    <s v="Truck"/>
    <n v="-56"/>
    <m/>
    <n v="2025"/>
    <s v="N/A"/>
    <s v="D (domestic)"/>
    <s v="subtracted on 08/19/2025"/>
  </r>
  <r>
    <s v="Watermelons"/>
    <x v="15"/>
    <s v="No"/>
    <s v="24 inch bins"/>
    <s v="RED FLESH SEEDED TYPE"/>
    <x v="513"/>
    <s v="SOUTHEAST MISSOURI"/>
    <n v="22400"/>
    <s v="Truck"/>
    <n v="56"/>
    <m/>
    <n v="2025"/>
    <s v="N/A"/>
    <s v="D (domestic)"/>
    <m/>
  </r>
  <r>
    <s v="Watermelons"/>
    <x v="0"/>
    <s v="No"/>
    <s v="N/A"/>
    <s v="N/A"/>
    <x v="513"/>
    <s v="IMPORTS THROUGH SAN JUAN PUERTO RICO"/>
    <n v="10789"/>
    <s v="Boat"/>
    <m/>
    <m/>
    <n v="2024"/>
    <s v="N/A"/>
    <s v="I (import)"/>
    <m/>
  </r>
  <r>
    <s v="Watermelons"/>
    <x v="15"/>
    <s v="No"/>
    <s v="24 inch bins"/>
    <s v="RED FLESH SEEDLESS TYPE"/>
    <x v="513"/>
    <s v="SOUTHEAST MISSOURI"/>
    <n v="1948800"/>
    <s v="Truck"/>
    <n v="4872"/>
    <m/>
    <n v="2025"/>
    <s v="N/A"/>
    <s v="D (domestic)"/>
    <m/>
  </r>
  <r>
    <s v="Watermelons"/>
    <x v="1"/>
    <s v="No"/>
    <s v="N/A"/>
    <s v="SEEDLESS"/>
    <x v="513"/>
    <s v="MEXICO CROSSINGS THROUGH OTAY MESA CALIFORNIA"/>
    <n v="38016"/>
    <s v="Truck"/>
    <m/>
    <m/>
    <n v="2024"/>
    <s v="N/A"/>
    <s v="I (import)"/>
    <m/>
  </r>
  <r>
    <s v="Watermelons"/>
    <x v="14"/>
    <s v="No"/>
    <s v="24 inch bins"/>
    <s v="RED FLESH SEEDED TYPE"/>
    <x v="513"/>
    <s v="NORTH CAROLINA"/>
    <n v="89600"/>
    <s v="Truck"/>
    <n v="224"/>
    <m/>
    <n v="2025"/>
    <s v="N/A"/>
    <s v="D (domestic)"/>
    <m/>
  </r>
  <r>
    <s v="Watermelons"/>
    <x v="1"/>
    <s v="No"/>
    <s v="N/A"/>
    <s v="N/A"/>
    <x v="513"/>
    <s v="MEXICO CROSSINGS THROUGH EAGLE PASS TEXAS"/>
    <n v="244534"/>
    <s v="Truck"/>
    <m/>
    <m/>
    <n v="2024"/>
    <s v="N/A"/>
    <s v="I (import)"/>
    <m/>
  </r>
  <r>
    <s v="Watermelons"/>
    <x v="14"/>
    <s v="No"/>
    <s v="24 inch bins"/>
    <s v="RED FLESH SEEDLESS TYPE"/>
    <x v="513"/>
    <s v="NORTH CAROLINA"/>
    <n v="1657600"/>
    <s v="Truck"/>
    <n v="4144"/>
    <m/>
    <n v="2025"/>
    <s v="N/A"/>
    <s v="D (domestic)"/>
    <m/>
  </r>
  <r>
    <s v="Watermelons"/>
    <x v="1"/>
    <s v="No"/>
    <s v="N/A"/>
    <s v="RED FLESH SEEDLESS MINIATURE"/>
    <x v="513"/>
    <s v="MEXICO CROSSINGS THROUGH PRESIDIO TEXAS"/>
    <n v="92202"/>
    <s v="Truck"/>
    <m/>
    <m/>
    <n v="2024"/>
    <s v="N/A"/>
    <s v="I (import)"/>
    <m/>
  </r>
  <r>
    <s v="Watermelons"/>
    <x v="16"/>
    <s v="No"/>
    <s v="24 inch bins"/>
    <s v="RED FLESH SEEDLESS TYPE"/>
    <x v="513"/>
    <s v="INDIANA"/>
    <n v="4076800"/>
    <s v="Truck"/>
    <n v="10192"/>
    <m/>
    <n v="2025"/>
    <s v="N/A"/>
    <s v="D (domestic)"/>
    <m/>
  </r>
  <r>
    <s v="Watermelons"/>
    <x v="1"/>
    <s v="No"/>
    <s v="N/A"/>
    <s v="SEEDLESS"/>
    <x v="513"/>
    <s v="MEXICO CROSSINGS THROUGH PRESIDIO TEXAS"/>
    <n v="164736"/>
    <s v="Truck"/>
    <m/>
    <m/>
    <n v="2024"/>
    <s v="N/A"/>
    <s v="I (import)"/>
    <m/>
  </r>
  <r>
    <s v="Watermelons"/>
    <x v="17"/>
    <s v="No"/>
    <s v="24 inch bins"/>
    <s v="RED FLESH SEEDED TYPE"/>
    <x v="513"/>
    <s v="MICHIGAN"/>
    <n v="156800"/>
    <s v="Truck"/>
    <n v="392"/>
    <m/>
    <n v="2025"/>
    <s v="N/A"/>
    <s v="D (domestic)"/>
    <m/>
  </r>
  <r>
    <s v="Watermelons"/>
    <x v="1"/>
    <s v="No"/>
    <s v="N/A"/>
    <s v="N/A"/>
    <x v="513"/>
    <s v="MEXICO CROSSINGS THROUGH PROGRESO TEXAS"/>
    <n v="158004"/>
    <s v="Truck"/>
    <m/>
    <m/>
    <n v="2024"/>
    <s v="N/A"/>
    <s v="I (import)"/>
    <m/>
  </r>
  <r>
    <s v="Watermelons"/>
    <x v="17"/>
    <s v="No"/>
    <s v="24 inch bins"/>
    <s v="RED FLESH SEEDLESS TYPE"/>
    <x v="513"/>
    <s v="MICHIGAN"/>
    <n v="963200"/>
    <s v="Truck"/>
    <n v="2408"/>
    <m/>
    <n v="2025"/>
    <s v="N/A"/>
    <s v="D (domestic)"/>
    <m/>
  </r>
  <r>
    <s v="Watermelons"/>
    <x v="1"/>
    <s v="No"/>
    <s v="N/A"/>
    <s v="SEEDLESS"/>
    <x v="513"/>
    <s v="MEXICO CROSSINGS THROUGH PROGRESO TEXAS"/>
    <n v="82214"/>
    <s v="Truck"/>
    <m/>
    <m/>
    <n v="2024"/>
    <s v="N/A"/>
    <s v="I (import)"/>
    <m/>
  </r>
  <r>
    <s v="Watermelons"/>
    <x v="16"/>
    <s v="No"/>
    <s v="24 inch bins"/>
    <s v="RED FLESH SEEDED TYPE"/>
    <x v="513"/>
    <s v="INDIANA"/>
    <n v="470400"/>
    <s v="Truck"/>
    <n v="1176"/>
    <m/>
    <n v="2025"/>
    <s v="N/A"/>
    <s v="D (domestic)"/>
    <m/>
  </r>
  <r>
    <s v="Watermelons"/>
    <x v="1"/>
    <s v="No"/>
    <s v="N/A"/>
    <s v="SEEDLESS"/>
    <x v="513"/>
    <s v="MEXICO CROSSINGS THROUGH RIO GRANDE CITY TEXAS"/>
    <n v="83006"/>
    <s v="Truck"/>
    <m/>
    <m/>
    <n v="2024"/>
    <s v="N/A"/>
    <s v="I (import)"/>
    <m/>
  </r>
  <r>
    <s v="Watermelons"/>
    <x v="19"/>
    <s v="No"/>
    <s v="24 inch bins"/>
    <s v="RED FLESH SEEDLESS TYPE"/>
    <x v="513"/>
    <s v="MARYLAND"/>
    <n v="739200"/>
    <s v="Truck"/>
    <n v="1848"/>
    <m/>
    <n v="2025"/>
    <s v="N/A"/>
    <s v="D (domestic)"/>
    <m/>
  </r>
  <r>
    <s v="Watermelons"/>
    <x v="1"/>
    <s v="No"/>
    <s v="N/A"/>
    <s v="N/A"/>
    <x v="513"/>
    <s v="MEXICO CROSSINGS THROUGH SANTA TERESA NEW MEXICO"/>
    <n v="449064"/>
    <s v="Truck"/>
    <m/>
    <m/>
    <n v="2024"/>
    <s v="N/A"/>
    <s v="I (import)"/>
    <m/>
  </r>
  <r>
    <s v="Watermelons"/>
    <x v="11"/>
    <s v="No"/>
    <s v="24 inch bins"/>
    <s v="RED FLESH SEEDLESS TYPE"/>
    <x v="513"/>
    <s v="SOUTH CAROLINA"/>
    <n v="179200"/>
    <s v="Truck"/>
    <n v="448"/>
    <m/>
    <n v="2025"/>
    <s v="N/A"/>
    <s v="D (domestic)"/>
    <m/>
  </r>
  <r>
    <s v="Watermelons"/>
    <x v="13"/>
    <s v="No"/>
    <s v="24 inch bins"/>
    <s v="RED FLESH SEEDED TYPE"/>
    <x v="513"/>
    <s v="SAN JOAQUIN VALLEY CALIFORNIA"/>
    <n v="200000"/>
    <s v="Truck"/>
    <m/>
    <m/>
    <n v="2025"/>
    <s v="N/A"/>
    <s v="D (domestic)"/>
    <m/>
  </r>
  <r>
    <s v="Watermelons"/>
    <x v="18"/>
    <s v="No"/>
    <s v="24 inch bins"/>
    <s v="RED FLESH SEEDED TYPE"/>
    <x v="513"/>
    <s v="DELAWARE"/>
    <n v="22400"/>
    <s v="Truck"/>
    <n v="56"/>
    <m/>
    <n v="2025"/>
    <s v="N/A"/>
    <s v="D (domestic)"/>
    <m/>
  </r>
  <r>
    <s v="Watermelons"/>
    <x v="13"/>
    <s v="Yes"/>
    <s v="24 inch bins"/>
    <s v="RED FLESH SEEDLESS TYPE"/>
    <x v="513"/>
    <s v="SAN JOAQUIN VALLEY CALIFORNIA"/>
    <n v="1200000"/>
    <s v="Truck"/>
    <m/>
    <m/>
    <n v="2025"/>
    <s v="N/A"/>
    <s v="D (domestic)"/>
    <m/>
  </r>
  <r>
    <s v="Watermelons"/>
    <x v="18"/>
    <s v="No"/>
    <s v="24 inch bins"/>
    <s v="RED FLESH SEEDLESS TYPE"/>
    <x v="513"/>
    <s v="DELAWARE"/>
    <n v="1075200"/>
    <s v="Truck"/>
    <n v="2688"/>
    <m/>
    <n v="2025"/>
    <s v="N/A"/>
    <s v="D (domestic)"/>
    <m/>
  </r>
  <r>
    <s v="Watermelons"/>
    <x v="13"/>
    <s v="No"/>
    <s v="24 inch bins"/>
    <s v="RED FLESH SEEDLESS TYPE"/>
    <x v="513"/>
    <s v="SAN JOAQUIN VALLEY CALIFORNIA"/>
    <n v="3120000"/>
    <s v="Truck"/>
    <m/>
    <m/>
    <n v="2025"/>
    <s v="N/A"/>
    <s v="D (domestic)"/>
    <m/>
  </r>
  <r>
    <s v="Watermelons"/>
    <x v="20"/>
    <s v="No"/>
    <s v="24 inch bins"/>
    <s v="RED FLESH SEEDLESS TYPE"/>
    <x v="513"/>
    <s v="VIRGINIA"/>
    <n v="179200"/>
    <s v="Truck"/>
    <n v="448"/>
    <m/>
    <n v="2025"/>
    <s v="N/A"/>
    <s v="D (domestic)"/>
    <m/>
  </r>
  <r>
    <s v="Watermelons"/>
    <x v="13"/>
    <s v="Yes"/>
    <s v="cartons"/>
    <s v="RED FLESH SEEDLESS MINIATURE"/>
    <x v="513"/>
    <s v="SAN JOAQUIN VALLEY CALIFORNIA"/>
    <n v="2397000"/>
    <s v="Truck"/>
    <n v="28200"/>
    <m/>
    <n v="2025"/>
    <s v="N/A"/>
    <s v="D (domestic)"/>
    <m/>
  </r>
  <r>
    <s v="Watermelons"/>
    <x v="16"/>
    <s v="No"/>
    <s v="cartons"/>
    <s v="RED FLESH SEEDLESS MINIATURE"/>
    <x v="513"/>
    <s v="INDIANA"/>
    <n v="50575"/>
    <s v="Truck"/>
    <n v="595"/>
    <m/>
    <n v="2025"/>
    <s v="N/A"/>
    <s v="D (domestic)"/>
    <m/>
  </r>
  <r>
    <s v="Watermelons"/>
    <x v="13"/>
    <s v="No"/>
    <s v="cartons"/>
    <s v="RED FLESH SEEDLESS MINIATURE"/>
    <x v="513"/>
    <s v="SAN JOAQUIN VALLEY CALIFORNIA"/>
    <n v="2125000"/>
    <s v="Truck"/>
    <n v="25000"/>
    <m/>
    <n v="2025"/>
    <s v="N/A"/>
    <s v="D (domestic)"/>
    <m/>
  </r>
  <r>
    <s v="Watermelons"/>
    <x v="14"/>
    <s v="No"/>
    <s v="cartons"/>
    <s v="RED FLESH SEEDLESS MINIATURE"/>
    <x v="513"/>
    <s v="NORTH CAROLINA"/>
    <n v="7225"/>
    <s v="Truck"/>
    <n v="85"/>
    <m/>
    <n v="2025"/>
    <s v="N/A"/>
    <s v="D (domestic)"/>
    <m/>
  </r>
  <r>
    <s v="Watermelons"/>
    <x v="9"/>
    <s v="No"/>
    <s v="24 inch bins"/>
    <s v="RED FLESH SEEDED TYPE"/>
    <x v="513"/>
    <s v="TEXAS"/>
    <n v="480000"/>
    <s v="Truck"/>
    <m/>
    <m/>
    <n v="2025"/>
    <s v="N/A"/>
    <s v="D (domestic)"/>
    <m/>
  </r>
  <r>
    <s v="Watermelons"/>
    <x v="9"/>
    <s v="No"/>
    <s v="24 inch bins"/>
    <s v="RED FLESH SEEDLESS TYPE"/>
    <x v="513"/>
    <s v="TEXAS"/>
    <n v="2040000"/>
    <s v="Truck"/>
    <m/>
    <m/>
    <n v="2025"/>
    <s v="N/A"/>
    <s v="D (domestic)"/>
    <m/>
  </r>
  <r>
    <s v="Watermelons"/>
    <x v="10"/>
    <s v="No"/>
    <s v="24 inch bins"/>
    <s v="RED FLESH SEEDLESS TYPE"/>
    <x v="513"/>
    <s v="CENTRAL ARIZONA"/>
    <n v="1860000"/>
    <s v="Truck"/>
    <m/>
    <m/>
    <n v="2025"/>
    <s v="N/A"/>
    <s v="D (domestic)"/>
    <m/>
  </r>
  <r>
    <s v="Watermelons"/>
    <x v="10"/>
    <s v="No"/>
    <s v="cartons"/>
    <s v="RED FLESH SEEDLESS MINIATURE"/>
    <x v="513"/>
    <s v="CENTRAL ARIZONA"/>
    <n v="765000"/>
    <s v="Truck"/>
    <n v="9000"/>
    <m/>
    <n v="2025"/>
    <s v="N/A"/>
    <s v="D (domestic)"/>
    <m/>
  </r>
  <r>
    <s v="Watermelons"/>
    <x v="20"/>
    <s v="No"/>
    <s v="24 inch bins"/>
    <s v="RED FLESH SEEDED TYPE"/>
    <x v="513"/>
    <s v="VIRGINIA"/>
    <n v="44800"/>
    <s v="Truck"/>
    <n v="112"/>
    <m/>
    <n v="2025"/>
    <s v="N/A"/>
    <s v="D (domestic)"/>
    <s v="added for 08/05/2025 on 08/19/2025"/>
  </r>
  <r>
    <s v="Watermelons"/>
    <x v="20"/>
    <s v="No"/>
    <s v="24 inch bins"/>
    <s v="RED FLESH SEEDLESS TYPE"/>
    <x v="513"/>
    <s v="VIRGINIA"/>
    <n v="-44800"/>
    <s v="Truck"/>
    <n v="-112"/>
    <m/>
    <n v="2025"/>
    <s v="N/A"/>
    <s v="D (domestic)"/>
    <s v="subtracted on 08/19/2025"/>
  </r>
  <r>
    <s v="Watermelons"/>
    <x v="1"/>
    <s v="No"/>
    <s v="N/A"/>
    <s v="N/A"/>
    <x v="514"/>
    <s v="MEXICO CROSSINGS THROUGH EL PASO TEXAS"/>
    <n v="6160"/>
    <s v="Truck"/>
    <m/>
    <m/>
    <n v="2024"/>
    <s v="N/A"/>
    <s v="I (import)"/>
    <m/>
  </r>
  <r>
    <s v="Watermelons"/>
    <x v="1"/>
    <s v="No"/>
    <s v="N/A"/>
    <s v="RED FLESH SEEDLESS MINIATURE"/>
    <x v="514"/>
    <s v="MEXICO CROSSINGS THROUGH PRESIDIO TEXAS"/>
    <n v="184404"/>
    <s v="Truck"/>
    <m/>
    <m/>
    <n v="2024"/>
    <s v="N/A"/>
    <s v="I (import)"/>
    <m/>
  </r>
  <r>
    <s v="Watermelons"/>
    <x v="1"/>
    <s v="No"/>
    <s v="N/A"/>
    <s v="SEEDLESS"/>
    <x v="514"/>
    <s v="MEXICO CROSSINGS THROUGH PRESIDIO TEXAS"/>
    <n v="237732"/>
    <s v="Truck"/>
    <m/>
    <m/>
    <n v="2024"/>
    <s v="N/A"/>
    <s v="I (import)"/>
    <m/>
  </r>
  <r>
    <s v="Watermelons"/>
    <x v="1"/>
    <s v="No"/>
    <s v="N/A"/>
    <s v="N/A"/>
    <x v="514"/>
    <s v="MEXICO CROSSINGS THROUGH PROGRESO TEXAS"/>
    <n v="162140"/>
    <s v="Truck"/>
    <m/>
    <m/>
    <n v="2024"/>
    <s v="N/A"/>
    <s v="I (import)"/>
    <m/>
  </r>
  <r>
    <s v="Watermelons"/>
    <x v="1"/>
    <s v="No"/>
    <s v="N/A"/>
    <s v="SEEDLESS"/>
    <x v="514"/>
    <s v="MEXICO CROSSINGS THROUGH PROGRESO TEXAS"/>
    <n v="2315610"/>
    <s v="Truck"/>
    <m/>
    <m/>
    <n v="2024"/>
    <s v="N/A"/>
    <s v="I (import)"/>
    <m/>
  </r>
  <r>
    <s v="Watermelons"/>
    <x v="1"/>
    <s v="No"/>
    <s v="N/A"/>
    <s v="SEEDLESS"/>
    <x v="514"/>
    <s v="MEXICO CROSSINGS THROUGH RIO GRANDE CITY TEXAS"/>
    <n v="155144"/>
    <s v="Truck"/>
    <m/>
    <m/>
    <n v="2024"/>
    <s v="N/A"/>
    <s v="I (import)"/>
    <m/>
  </r>
  <r>
    <s v="Watermelons"/>
    <x v="1"/>
    <s v="No"/>
    <s v="N/A"/>
    <s v="N/A"/>
    <x v="514"/>
    <s v="MEXICO CROSSINGS THROUGH SANTA TERESA NEW MEXICO"/>
    <n v="299376"/>
    <s v="Truck"/>
    <m/>
    <m/>
    <n v="2024"/>
    <s v="N/A"/>
    <s v="I (import)"/>
    <m/>
  </r>
  <r>
    <s v="Watermelons"/>
    <x v="9"/>
    <s v="No"/>
    <s v="24 inch bins"/>
    <s v="RED FLESH SEEDED TYPE"/>
    <x v="514"/>
    <s v="TEXAS"/>
    <n v="360000"/>
    <s v="Truck"/>
    <m/>
    <m/>
    <n v="2025"/>
    <s v="N/A"/>
    <s v="D (domestic)"/>
    <m/>
  </r>
  <r>
    <s v="Watermelons"/>
    <x v="9"/>
    <s v="No"/>
    <s v="24 inch bins"/>
    <s v="RED FLESH SEEDLESS TYPE"/>
    <x v="514"/>
    <s v="TEXAS"/>
    <n v="1160000"/>
    <s v="Truck"/>
    <m/>
    <m/>
    <n v="2025"/>
    <s v="N/A"/>
    <s v="D (domestic)"/>
    <m/>
  </r>
  <r>
    <s v="Watermelons"/>
    <x v="21"/>
    <s v="No"/>
    <s v="24 inch bins"/>
    <s v="RED FLESH SEEDED TYPE"/>
    <x v="514"/>
    <s v="TEXAS AND OKLAHOMA"/>
    <n v="80000"/>
    <s v="Truck"/>
    <m/>
    <m/>
    <n v="2025"/>
    <s v="N/A"/>
    <s v="D (domestic)"/>
    <m/>
  </r>
  <r>
    <s v="Watermelons"/>
    <x v="21"/>
    <s v="No"/>
    <s v="24 inch bins"/>
    <s v="RED FLESH SEEDLESS TYPE"/>
    <x v="514"/>
    <s v="TEXAS AND OKLAHOMA"/>
    <n v="520000"/>
    <s v="Truck"/>
    <m/>
    <m/>
    <n v="2025"/>
    <s v="N/A"/>
    <s v="D (domestic)"/>
    <m/>
  </r>
  <r>
    <s v="Watermelons"/>
    <x v="18"/>
    <s v="No"/>
    <s v="24 inch bins"/>
    <s v="RED FLESH SEEDLESS TYPE"/>
    <x v="514"/>
    <s v="DELAWARE"/>
    <n v="1030400"/>
    <s v="Truck"/>
    <n v="2576"/>
    <m/>
    <n v="2025"/>
    <s v="N/A"/>
    <s v="D (domestic)"/>
    <m/>
  </r>
  <r>
    <s v="Watermelons"/>
    <x v="8"/>
    <s v="No"/>
    <s v="24 inch bins"/>
    <s v="RED FLESH SEEDLESS TYPE"/>
    <x v="514"/>
    <s v="FLORIDA"/>
    <n v="201600"/>
    <s v="Truck"/>
    <n v="504"/>
    <m/>
    <n v="2025"/>
    <s v="N/A"/>
    <s v="D (domestic)"/>
    <m/>
  </r>
  <r>
    <s v="Watermelons"/>
    <x v="12"/>
    <s v="No"/>
    <s v="24 inch bins"/>
    <s v="RED FLESH SEEDLESS TYPE"/>
    <x v="514"/>
    <s v="GEORGIA"/>
    <n v="134400"/>
    <s v="Truck"/>
    <n v="336"/>
    <m/>
    <n v="2025"/>
    <s v="N/A"/>
    <s v="D (domestic)"/>
    <m/>
  </r>
  <r>
    <s v="Watermelons"/>
    <x v="16"/>
    <s v="No"/>
    <s v="24 inch bins"/>
    <s v="RED FLESH SEEDED TYPE"/>
    <x v="514"/>
    <s v="INDIANA"/>
    <n v="425600"/>
    <s v="Truck"/>
    <n v="1064"/>
    <m/>
    <n v="2025"/>
    <s v="N/A"/>
    <s v="D (domestic)"/>
    <m/>
  </r>
  <r>
    <s v="Watermelons"/>
    <x v="14"/>
    <s v="No"/>
    <s v="24 inch bins"/>
    <s v="RED FLESH SEEDLESS TYPE"/>
    <x v="514"/>
    <s v="NORTH CAROLINA"/>
    <n v="1209600"/>
    <s v="Truck"/>
    <n v="3024"/>
    <m/>
    <n v="2025"/>
    <s v="N/A"/>
    <s v="D (domestic)"/>
    <m/>
  </r>
  <r>
    <s v="Watermelons"/>
    <x v="11"/>
    <s v="No"/>
    <s v="24 inch bins"/>
    <s v="RED FLESH SEEDLESS TYPE"/>
    <x v="514"/>
    <s v="SOUTH CAROLINA"/>
    <n v="112000"/>
    <s v="Truck"/>
    <n v="280"/>
    <m/>
    <n v="2025"/>
    <s v="N/A"/>
    <s v="D (domestic)"/>
    <m/>
  </r>
  <r>
    <s v="Watermelons"/>
    <x v="15"/>
    <s v="No"/>
    <s v="24 inch bins"/>
    <s v="RED FLESH SEEDLESS TYPE"/>
    <x v="514"/>
    <s v="SOUTHEAST MISSOURI"/>
    <n v="1724800"/>
    <s v="Truck"/>
    <n v="4312"/>
    <m/>
    <n v="2025"/>
    <s v="N/A"/>
    <s v="D (domestic)"/>
    <m/>
  </r>
  <r>
    <s v="Watermelons"/>
    <x v="20"/>
    <s v="No"/>
    <s v="24 inch bins"/>
    <s v="RED FLESH SEEDLESS TYPE"/>
    <x v="514"/>
    <s v="VIRGINIA"/>
    <n v="156800"/>
    <s v="Truck"/>
    <n v="392"/>
    <m/>
    <n v="2025"/>
    <s v="N/A"/>
    <s v="D (domestic)"/>
    <m/>
  </r>
  <r>
    <s v="Watermelons"/>
    <x v="19"/>
    <s v="No"/>
    <s v="24 inch bins"/>
    <s v="RED FLESH SEEDLESS TYPE"/>
    <x v="514"/>
    <s v="MARYLAND"/>
    <n v="492800"/>
    <s v="Truck"/>
    <n v="1232"/>
    <m/>
    <n v="2025"/>
    <s v="N/A"/>
    <s v="D (domestic)"/>
    <m/>
  </r>
  <r>
    <s v="Watermelons"/>
    <x v="16"/>
    <s v="No"/>
    <s v="24 inch bins"/>
    <s v="RED FLESH SEEDLESS TYPE"/>
    <x v="514"/>
    <s v="INDIANA"/>
    <n v="3427200"/>
    <s v="Truck"/>
    <n v="8568"/>
    <m/>
    <n v="2025"/>
    <s v="N/A"/>
    <s v="D (domestic)"/>
    <m/>
  </r>
  <r>
    <s v="Watermelons"/>
    <x v="17"/>
    <s v="No"/>
    <s v="24 inch bins"/>
    <s v="RED FLESH SEEDED TYPE"/>
    <x v="514"/>
    <s v="MICHIGAN"/>
    <n v="246400"/>
    <s v="Truck"/>
    <n v="616"/>
    <m/>
    <n v="2025"/>
    <s v="N/A"/>
    <s v="D (domestic)"/>
    <m/>
  </r>
  <r>
    <s v="Watermelons"/>
    <x v="17"/>
    <s v="No"/>
    <s v="24 inch bins"/>
    <s v="RED FLESH SEEDLESS TYPE"/>
    <x v="514"/>
    <s v="MICHIGAN"/>
    <n v="1187200"/>
    <s v="Truck"/>
    <n v="2968"/>
    <m/>
    <n v="2025"/>
    <s v="N/A"/>
    <s v="D (domestic)"/>
    <m/>
  </r>
  <r>
    <s v="Watermelons"/>
    <x v="14"/>
    <s v="No"/>
    <s v="24 inch bins"/>
    <s v="RED FLESH SEEDED TYPE"/>
    <x v="514"/>
    <s v="NORTH CAROLINA"/>
    <n v="67200"/>
    <s v="Truck"/>
    <n v="168"/>
    <m/>
    <n v="2025"/>
    <s v="N/A"/>
    <s v="D (domestic)"/>
    <m/>
  </r>
  <r>
    <s v="Watermelons"/>
    <x v="16"/>
    <s v="No"/>
    <s v="cartons"/>
    <s v="RED FLESH SEEDLESS MINIATURE"/>
    <x v="514"/>
    <s v="INDIANA"/>
    <n v="50575"/>
    <s v="Truck"/>
    <n v="595"/>
    <m/>
    <n v="2025"/>
    <s v="N/A"/>
    <s v="D (domestic)"/>
    <m/>
  </r>
  <r>
    <s v="Watermelons"/>
    <x v="14"/>
    <s v="No"/>
    <s v="cartons"/>
    <s v="RED FLESH SEEDLESS MINIATURE"/>
    <x v="514"/>
    <s v="NORTH CAROLINA"/>
    <n v="7225"/>
    <s v="Truck"/>
    <n v="85"/>
    <m/>
    <n v="2025"/>
    <s v="N/A"/>
    <s v="D (domestic)"/>
    <m/>
  </r>
  <r>
    <s v="Watermelons"/>
    <x v="10"/>
    <s v="No"/>
    <s v="24 inch bins"/>
    <s v="RED FLESH SEEDLESS TYPE"/>
    <x v="514"/>
    <s v="CENTRAL ARIZONA"/>
    <n v="1540000"/>
    <s v="Truck"/>
    <m/>
    <m/>
    <n v="2025"/>
    <s v="N/A"/>
    <s v="D (domestic)"/>
    <m/>
  </r>
  <r>
    <s v="Watermelons"/>
    <x v="10"/>
    <s v="No"/>
    <s v="cartons"/>
    <s v="RED FLESH SEEDLESS MINIATURE"/>
    <x v="514"/>
    <s v="CENTRAL ARIZONA"/>
    <n v="918000"/>
    <s v="Truck"/>
    <n v="10800"/>
    <m/>
    <n v="2025"/>
    <s v="N/A"/>
    <s v="D (domestic)"/>
    <m/>
  </r>
  <r>
    <s v="Watermelons"/>
    <x v="13"/>
    <s v="Yes"/>
    <s v="24 inch bins"/>
    <s v="RED FLESH SEEDLESS TYPE"/>
    <x v="514"/>
    <s v="SAN JOAQUIN VALLEY CALIFORNIA"/>
    <n v="1000000"/>
    <s v="Truck"/>
    <m/>
    <m/>
    <n v="2025"/>
    <s v="N/A"/>
    <s v="D (domestic)"/>
    <m/>
  </r>
  <r>
    <s v="Watermelons"/>
    <x v="13"/>
    <s v="No"/>
    <s v="24 inch bins"/>
    <s v="RED FLESH SEEDLESS TYPE"/>
    <x v="514"/>
    <s v="SAN JOAQUIN VALLEY CALIFORNIA"/>
    <n v="3120000"/>
    <s v="Truck"/>
    <m/>
    <m/>
    <n v="2025"/>
    <s v="N/A"/>
    <s v="D (domestic)"/>
    <m/>
  </r>
  <r>
    <s v="Watermelons"/>
    <x v="13"/>
    <s v="No"/>
    <s v="24 inch bins"/>
    <s v="RED FLESH SEEDED TYPE"/>
    <x v="514"/>
    <s v="SAN JOAQUIN VALLEY CALIFORNIA"/>
    <n v="200000"/>
    <s v="Truck"/>
    <m/>
    <m/>
    <n v="2025"/>
    <s v="N/A"/>
    <s v="D (domestic)"/>
    <m/>
  </r>
  <r>
    <s v="Watermelons"/>
    <x v="13"/>
    <s v="Yes"/>
    <s v="cartons"/>
    <s v="RED FLESH SEEDLESS MINIATURE"/>
    <x v="514"/>
    <s v="SAN JOAQUIN VALLEY CALIFORNIA"/>
    <n v="1164500"/>
    <s v="Truck"/>
    <n v="13700"/>
    <m/>
    <n v="2025"/>
    <s v="N/A"/>
    <s v="D (domestic)"/>
    <m/>
  </r>
  <r>
    <s v="Watermelons"/>
    <x v="13"/>
    <s v="No"/>
    <s v="cartons"/>
    <s v="RED FLESH SEEDLESS MINIATURE"/>
    <x v="514"/>
    <s v="SAN JOAQUIN VALLEY CALIFORNIA"/>
    <n v="1530000"/>
    <s v="Truck"/>
    <n v="18000"/>
    <m/>
    <n v="2025"/>
    <s v="N/A"/>
    <s v="D (domestic)"/>
    <m/>
  </r>
  <r>
    <s v="Watermelons"/>
    <x v="14"/>
    <s v="No"/>
    <s v="24 inch bins"/>
    <s v="RED FLESH SEEDLESS TYPE"/>
    <x v="514"/>
    <s v="NORTH CAROLINA"/>
    <n v="156800"/>
    <s v="Truck"/>
    <n v="392"/>
    <m/>
    <n v="2025"/>
    <s v="N/A"/>
    <s v="D (domestic)"/>
    <s v="added for 08/06/2025 on 08/12/2025"/>
  </r>
  <r>
    <s v="Watermelons"/>
    <x v="14"/>
    <s v="No"/>
    <s v="24 inch bins"/>
    <s v="RED FLESH SEEDED TYPE"/>
    <x v="514"/>
    <s v="NORTH CAROLINA"/>
    <n v="44800"/>
    <s v="Truck"/>
    <n v="112"/>
    <m/>
    <n v="2025"/>
    <s v="N/A"/>
    <s v="D (domestic)"/>
    <s v="added for 08/06/2025 on 08/12/2025"/>
  </r>
  <r>
    <s v="Watermelons"/>
    <x v="20"/>
    <s v="No"/>
    <s v="24 inch bins"/>
    <s v="RED FLESH SEEDED TYPE"/>
    <x v="514"/>
    <s v="VIRGINIA"/>
    <n v="22400"/>
    <s v="Truck"/>
    <n v="56"/>
    <m/>
    <n v="2025"/>
    <s v="N/A"/>
    <s v="D (domestic)"/>
    <s v="added for 08/06/2025 on 08/19/2025"/>
  </r>
  <r>
    <s v="Watermelons"/>
    <x v="20"/>
    <s v="No"/>
    <s v="24 inch bins"/>
    <s v="RED FLESH SEEDLESS TYPE"/>
    <x v="514"/>
    <s v="VIRGINIA"/>
    <n v="-22400"/>
    <s v="Truck"/>
    <n v="-56"/>
    <m/>
    <n v="2025"/>
    <s v="N/A"/>
    <s v="D (domestic)"/>
    <s v="subtracted on 08/19/2025"/>
  </r>
  <r>
    <s v="Watermelons"/>
    <x v="9"/>
    <s v="No"/>
    <s v="24 inch bins"/>
    <s v="RED FLESH SEEDED TYPE"/>
    <x v="515"/>
    <s v="TEXAS"/>
    <n v="240000"/>
    <s v="Truck"/>
    <m/>
    <m/>
    <n v="2025"/>
    <s v="N/A"/>
    <s v="D (domestic)"/>
    <m/>
  </r>
  <r>
    <s v="Watermelons"/>
    <x v="0"/>
    <s v="No"/>
    <s v="N/A"/>
    <s v="N/A"/>
    <x v="515"/>
    <s v="IMPORTS THROUGH SAN JUAN PUERTO RICO"/>
    <n v="59939"/>
    <s v="Boat"/>
    <m/>
    <m/>
    <n v="2024"/>
    <s v="N/A"/>
    <s v="I (import)"/>
    <m/>
  </r>
  <r>
    <s v="Watermelons"/>
    <x v="9"/>
    <s v="No"/>
    <s v="24 inch bins"/>
    <s v="RED FLESH SEEDLESS TYPE"/>
    <x v="515"/>
    <s v="TEXAS"/>
    <n v="1120000"/>
    <s v="Truck"/>
    <m/>
    <m/>
    <n v="2025"/>
    <s v="N/A"/>
    <s v="D (domestic)"/>
    <m/>
  </r>
  <r>
    <s v="Watermelons"/>
    <x v="1"/>
    <s v="No"/>
    <s v="N/A"/>
    <s v="N/A"/>
    <x v="515"/>
    <s v="MEXICO CROSSINGS THROUGH OTAY MESA CALIFORNIA"/>
    <n v="18366"/>
    <s v="Truck"/>
    <m/>
    <m/>
    <n v="2024"/>
    <s v="N/A"/>
    <s v="I (import)"/>
    <m/>
  </r>
  <r>
    <s v="Watermelons"/>
    <x v="21"/>
    <s v="No"/>
    <s v="24 inch bins"/>
    <s v="RED FLESH SEEDED TYPE"/>
    <x v="515"/>
    <s v="TEXAS AND OKLAHOMA"/>
    <n v="40000"/>
    <s v="Truck"/>
    <m/>
    <m/>
    <n v="2025"/>
    <s v="N/A"/>
    <s v="D (domestic)"/>
    <m/>
  </r>
  <r>
    <s v="Watermelons"/>
    <x v="1"/>
    <s v="No"/>
    <s v="N/A"/>
    <s v="SEEDLESS"/>
    <x v="515"/>
    <s v="MEXICO CROSSINGS THROUGH OTAY MESA CALIFORNIA"/>
    <n v="38016"/>
    <s v="Truck"/>
    <m/>
    <m/>
    <n v="2024"/>
    <s v="N/A"/>
    <s v="I (import)"/>
    <m/>
  </r>
  <r>
    <s v="Watermelons"/>
    <x v="21"/>
    <s v="No"/>
    <s v="24 inch bins"/>
    <s v="RED FLESH SEEDLESS TYPE"/>
    <x v="515"/>
    <s v="TEXAS AND OKLAHOMA"/>
    <n v="280000"/>
    <s v="Truck"/>
    <m/>
    <m/>
    <n v="2025"/>
    <s v="N/A"/>
    <s v="D (domestic)"/>
    <m/>
  </r>
  <r>
    <s v="Watermelons"/>
    <x v="1"/>
    <s v="No"/>
    <s v="N/A"/>
    <s v="RED FLESH SEEDLESS MINIATURE"/>
    <x v="515"/>
    <s v="MEXICO CROSSINGS THROUGH PRESIDIO TEXAS"/>
    <n v="322707"/>
    <s v="Truck"/>
    <m/>
    <m/>
    <n v="2024"/>
    <s v="N/A"/>
    <s v="I (import)"/>
    <m/>
  </r>
  <r>
    <s v="Watermelons"/>
    <x v="1"/>
    <s v="No"/>
    <s v="N/A"/>
    <s v="SEEDLESS"/>
    <x v="515"/>
    <s v="MEXICO CROSSINGS THROUGH PRESIDIO TEXAS"/>
    <n v="28160"/>
    <s v="Truck"/>
    <m/>
    <m/>
    <n v="2024"/>
    <s v="N/A"/>
    <s v="I (import)"/>
    <m/>
  </r>
  <r>
    <s v="Watermelons"/>
    <x v="1"/>
    <s v="No"/>
    <s v="N/A"/>
    <s v="N/A"/>
    <x v="515"/>
    <s v="MEXICO CROSSINGS THROUGH PROGRESO TEXAS"/>
    <n v="322155"/>
    <s v="Truck"/>
    <m/>
    <m/>
    <n v="2024"/>
    <s v="N/A"/>
    <s v="I (import)"/>
    <m/>
  </r>
  <r>
    <s v="Watermelons"/>
    <x v="1"/>
    <s v="No"/>
    <s v="N/A"/>
    <s v="N/A"/>
    <x v="515"/>
    <s v="MEXICO CROSSINGS THROUGH RIO GRANDE CITY TEXAS"/>
    <n v="326062"/>
    <s v="Truck"/>
    <m/>
    <m/>
    <n v="2024"/>
    <s v="N/A"/>
    <s v="I (import)"/>
    <m/>
  </r>
  <r>
    <s v="Watermelons"/>
    <x v="1"/>
    <s v="No"/>
    <s v="N/A"/>
    <s v="N/A"/>
    <x v="515"/>
    <s v="MEXICO CROSSINGS THROUGH SANTA TERESA NEW MEXICO"/>
    <n v="449064"/>
    <s v="Truck"/>
    <m/>
    <m/>
    <n v="2024"/>
    <s v="N/A"/>
    <s v="I (import)"/>
    <m/>
  </r>
  <r>
    <s v="Watermelons"/>
    <x v="16"/>
    <s v="No"/>
    <s v="24 inch bins"/>
    <s v="RED FLESH SEEDLESS TYPE"/>
    <x v="515"/>
    <s v="INDIANA"/>
    <n v="3584000"/>
    <s v="Truck"/>
    <n v="8960"/>
    <m/>
    <n v="2025"/>
    <s v="N/A"/>
    <s v="D (domestic)"/>
    <m/>
  </r>
  <r>
    <s v="Watermelons"/>
    <x v="18"/>
    <s v="No"/>
    <s v="24 inch bins"/>
    <s v="RED FLESH SEEDED TYPE"/>
    <x v="515"/>
    <s v="DELAWARE"/>
    <n v="22400"/>
    <s v="Truck"/>
    <n v="56"/>
    <m/>
    <n v="2025"/>
    <s v="N/A"/>
    <s v="D (domestic)"/>
    <m/>
  </r>
  <r>
    <s v="Watermelons"/>
    <x v="20"/>
    <s v="No"/>
    <s v="24 inch bins"/>
    <s v="RED FLESH SEEDLESS TYPE"/>
    <x v="515"/>
    <s v="VIRGINIA"/>
    <n v="67200"/>
    <s v="Truck"/>
    <n v="168"/>
    <m/>
    <n v="2025"/>
    <s v="N/A"/>
    <s v="D (domestic)"/>
    <m/>
  </r>
  <r>
    <s v="Watermelons"/>
    <x v="19"/>
    <s v="No"/>
    <s v="24 inch bins"/>
    <s v="RED FLESH SEEDLESS TYPE"/>
    <x v="515"/>
    <s v="MARYLAND"/>
    <n v="246400"/>
    <s v="Truck"/>
    <n v="616"/>
    <m/>
    <n v="2025"/>
    <s v="N/A"/>
    <s v="D (domestic)"/>
    <m/>
  </r>
  <r>
    <s v="Watermelons"/>
    <x v="17"/>
    <s v="No"/>
    <s v="24 inch bins"/>
    <s v="RED FLESH SEEDED TYPE"/>
    <x v="515"/>
    <s v="MICHIGAN"/>
    <n v="156800"/>
    <s v="Truck"/>
    <n v="392"/>
    <m/>
    <n v="2025"/>
    <s v="N/A"/>
    <s v="D (domestic)"/>
    <m/>
  </r>
  <r>
    <s v="Watermelons"/>
    <x v="17"/>
    <s v="No"/>
    <s v="24 inch bins"/>
    <s v="RED FLESH SEEDLESS TYPE"/>
    <x v="515"/>
    <s v="MICHIGAN"/>
    <n v="940800"/>
    <s v="Truck"/>
    <n v="2352"/>
    <m/>
    <n v="2025"/>
    <s v="N/A"/>
    <s v="D (domestic)"/>
    <m/>
  </r>
  <r>
    <s v="Watermelons"/>
    <x v="14"/>
    <s v="No"/>
    <s v="24 inch bins"/>
    <s v="RED FLESH SEEDLESS TYPE"/>
    <x v="515"/>
    <s v="NORTH CAROLINA"/>
    <m/>
    <s v="Truck"/>
    <m/>
    <m/>
    <n v="2025"/>
    <s v="N/A"/>
    <s v="D (domestic)"/>
    <m/>
  </r>
  <r>
    <s v="Watermelons"/>
    <x v="11"/>
    <s v="No"/>
    <s v="24 inch bins"/>
    <s v="RED FLESH SEEDLESS TYPE"/>
    <x v="515"/>
    <s v="SOUTH CAROLINA"/>
    <n v="134400"/>
    <s v="Truck"/>
    <n v="336"/>
    <m/>
    <n v="2025"/>
    <s v="N/A"/>
    <s v="D (domestic)"/>
    <m/>
  </r>
  <r>
    <s v="Watermelons"/>
    <x v="15"/>
    <s v="No"/>
    <s v="24 inch bins"/>
    <s v="RED FLESH SEEDLESS TYPE"/>
    <x v="515"/>
    <s v="SOUTHEAST MISSOURI"/>
    <n v="1411200"/>
    <s v="Truck"/>
    <n v="3528"/>
    <m/>
    <n v="2025"/>
    <s v="N/A"/>
    <s v="D (domestic)"/>
    <m/>
  </r>
  <r>
    <s v="Watermelons"/>
    <x v="18"/>
    <s v="No"/>
    <s v="24 inch bins"/>
    <s v="RED FLESH SEEDLESS TYPE"/>
    <x v="515"/>
    <s v="DELAWARE"/>
    <n v="1120000"/>
    <s v="Truck"/>
    <n v="2800"/>
    <m/>
    <n v="2025"/>
    <s v="N/A"/>
    <s v="D (domestic)"/>
    <m/>
  </r>
  <r>
    <s v="Watermelons"/>
    <x v="8"/>
    <s v="No"/>
    <s v="24 inch bins"/>
    <s v="RED FLESH SEEDLESS TYPE"/>
    <x v="515"/>
    <s v="FLORIDA"/>
    <n v="134400"/>
    <s v="Truck"/>
    <n v="336"/>
    <m/>
    <n v="2025"/>
    <s v="N/A"/>
    <s v="D (domestic)"/>
    <m/>
  </r>
  <r>
    <s v="Watermelons"/>
    <x v="12"/>
    <s v="No"/>
    <s v="24 inch bins"/>
    <s v="RED FLESH SEEDLESS TYPE"/>
    <x v="515"/>
    <s v="GEORGIA"/>
    <n v="224000"/>
    <s v="Truck"/>
    <n v="560"/>
    <m/>
    <n v="2025"/>
    <s v="N/A"/>
    <s v="D (domestic)"/>
    <m/>
  </r>
  <r>
    <s v="Watermelons"/>
    <x v="16"/>
    <s v="No"/>
    <s v="24 inch bins"/>
    <s v="RED FLESH SEEDED TYPE"/>
    <x v="515"/>
    <s v="INDIANA"/>
    <n v="470400"/>
    <s v="Truck"/>
    <n v="1176"/>
    <m/>
    <n v="2025"/>
    <s v="N/A"/>
    <s v="D (domestic)"/>
    <m/>
  </r>
  <r>
    <s v="Watermelons"/>
    <x v="14"/>
    <s v="No"/>
    <s v="cartons"/>
    <s v="RED FLESH SEEDLESS MINIATURE"/>
    <x v="515"/>
    <s v="NORTH CAROLINA"/>
    <n v="21675"/>
    <s v="Truck"/>
    <n v="255"/>
    <m/>
    <n v="2025"/>
    <s v="N/A"/>
    <s v="D (domestic)"/>
    <m/>
  </r>
  <r>
    <s v="Watermelons"/>
    <x v="16"/>
    <s v="No"/>
    <s v="cartons"/>
    <s v="RED FLESH SEEDLESS MINIATURE"/>
    <x v="515"/>
    <s v="INDIANA"/>
    <n v="57800"/>
    <s v="Truck"/>
    <n v="680"/>
    <m/>
    <n v="2025"/>
    <s v="N/A"/>
    <s v="D (domestic)"/>
    <m/>
  </r>
  <r>
    <s v="Watermelons"/>
    <x v="10"/>
    <s v="No"/>
    <s v="24 inch bins"/>
    <s v="RED FLESH SEEDLESS TYPE"/>
    <x v="515"/>
    <s v="CENTRAL ARIZONA"/>
    <n v="1340000"/>
    <s v="Truck"/>
    <m/>
    <m/>
    <n v="2025"/>
    <s v="N/A"/>
    <s v="D (domestic)"/>
    <m/>
  </r>
  <r>
    <s v="Watermelons"/>
    <x v="10"/>
    <s v="No"/>
    <s v="cartons"/>
    <s v="RED FLESH SEEDLESS MINIATURE"/>
    <x v="515"/>
    <s v="CENTRAL ARIZONA"/>
    <n v="918000"/>
    <s v="Truck"/>
    <n v="10800"/>
    <m/>
    <n v="2025"/>
    <s v="N/A"/>
    <s v="D (domestic)"/>
    <m/>
  </r>
  <r>
    <s v="Watermelons"/>
    <x v="13"/>
    <s v="Yes"/>
    <s v="24 inch bins"/>
    <s v="RED FLESH SEEDLESS MINIATURE"/>
    <x v="515"/>
    <s v="SAN JOAQUIN VALLEY CALIFORNIA"/>
    <n v="1000000"/>
    <s v="Truck"/>
    <m/>
    <m/>
    <n v="2025"/>
    <s v="N/A"/>
    <s v="D (domestic)"/>
    <m/>
  </r>
  <r>
    <s v="Watermelons"/>
    <x v="13"/>
    <s v="No"/>
    <s v="24 inch bins"/>
    <s v="RED FLESH SEEDLESS TYPE"/>
    <x v="515"/>
    <s v="IMPERIAL VALLEY CALIFORNIA"/>
    <n v="4800000"/>
    <s v="Truck"/>
    <m/>
    <m/>
    <n v="2025"/>
    <s v="N/A"/>
    <s v="D (domestic)"/>
    <m/>
  </r>
  <r>
    <s v="Watermelons"/>
    <x v="13"/>
    <s v="Yes"/>
    <s v="cartons"/>
    <s v="RED FLESH SEEDLESS MINIATURE"/>
    <x v="515"/>
    <s v="SAN JOAQUIN VALLEY CALIFORNIA"/>
    <n v="1870000"/>
    <s v="Truck"/>
    <n v="22000"/>
    <m/>
    <n v="2025"/>
    <s v="N/A"/>
    <s v="D (domestic)"/>
    <m/>
  </r>
  <r>
    <s v="Watermelons"/>
    <x v="13"/>
    <s v="No"/>
    <s v="cartons"/>
    <s v="RED FLESH SEEDLESS MINIATURE"/>
    <x v="515"/>
    <s v="SAN JOAQUIN VALLEY CALIFORNIA"/>
    <n v="2720000"/>
    <s v="Truck"/>
    <n v="32000"/>
    <m/>
    <n v="2025"/>
    <s v="N/A"/>
    <s v="D (domestic)"/>
    <m/>
  </r>
  <r>
    <s v="Watermelons"/>
    <x v="18"/>
    <s v="No"/>
    <s v="24 inch bins"/>
    <s v="RED FLESH SEEDLESS TYPE"/>
    <x v="515"/>
    <s v="DELAWARE"/>
    <n v="44800"/>
    <s v="Truck"/>
    <n v="112"/>
    <m/>
    <n v="2025"/>
    <s v="N/A"/>
    <s v="D (domestic)"/>
    <s v="added for 08/07/2025 on 08/11/2025"/>
  </r>
  <r>
    <s v="Watermelons"/>
    <x v="19"/>
    <s v="No"/>
    <s v="24 inch bins"/>
    <s v="RED FLESH SEEDLESS TYPE"/>
    <x v="515"/>
    <s v="MARYLAND"/>
    <n v="44800"/>
    <s v="Truck"/>
    <n v="112"/>
    <m/>
    <n v="2025"/>
    <s v="N/A"/>
    <s v="D (domestic)"/>
    <s v="added for 08/07/2025 on 08/11/2025"/>
  </r>
  <r>
    <s v="Watermelons"/>
    <x v="14"/>
    <s v="No"/>
    <s v="24 inch bins"/>
    <s v="RED FLESH SEEDLESS TYPE"/>
    <x v="515"/>
    <s v="NORTH CAROLINA"/>
    <n v="67200"/>
    <s v="Truck"/>
    <n v="168"/>
    <m/>
    <n v="2025"/>
    <s v="N/A"/>
    <s v="D (domestic)"/>
    <s v="added for 08/07/2025 on 08/12/2025"/>
  </r>
  <r>
    <s v="Watermelons"/>
    <x v="14"/>
    <s v="No"/>
    <s v="24 inch bins"/>
    <s v="RED FLESH SEEDED TYPE"/>
    <x v="515"/>
    <s v="NORTH CAROLINA"/>
    <n v="44800"/>
    <s v="Truck"/>
    <n v="112"/>
    <m/>
    <n v="2025"/>
    <s v="N/A"/>
    <s v="D (domestic)"/>
    <s v="added for 08/07/2025 on 08/12/2025"/>
  </r>
  <r>
    <s v="Watermelons"/>
    <x v="20"/>
    <s v="No"/>
    <s v="24 inch bins"/>
    <s v="RED FLESH SEEDED TYPE"/>
    <x v="515"/>
    <s v="VIRGINIA"/>
    <n v="22400"/>
    <s v="Truck"/>
    <n v="56"/>
    <m/>
    <n v="2025"/>
    <s v="N/A"/>
    <s v="D (domestic)"/>
    <s v="added for 08/07/2025 on 08/19/2025"/>
  </r>
  <r>
    <s v="Watermelons"/>
    <x v="20"/>
    <s v="No"/>
    <s v="24 inch bins"/>
    <s v="RED FLESH SEEDLESS TYPE"/>
    <x v="515"/>
    <s v="VIRGINIA"/>
    <n v="-22400"/>
    <s v="Truck"/>
    <n v="-56"/>
    <m/>
    <n v="2025"/>
    <s v="N/A"/>
    <s v="D (domestic)"/>
    <s v="subtracted on 08/19/2025"/>
  </r>
  <r>
    <s v="Watermelons"/>
    <x v="9"/>
    <s v="No"/>
    <s v="24 inch bins"/>
    <s v="RED FLESH SEEDED TYPE"/>
    <x v="516"/>
    <s v="TEXAS"/>
    <n v="200000"/>
    <s v="Truck"/>
    <m/>
    <m/>
    <n v="2025"/>
    <s v="N/A"/>
    <s v="D (domestic)"/>
    <m/>
  </r>
  <r>
    <s v="Watermelons"/>
    <x v="13"/>
    <s v="No"/>
    <s v="cartons"/>
    <s v="RED FLESH SEEDLESS MINIATURE"/>
    <x v="516"/>
    <s v="SAN JOAQUIN VALLEY CALIFORNIA"/>
    <n v="1317500"/>
    <s v="Truck"/>
    <n v="15500"/>
    <m/>
    <n v="2025"/>
    <s v="N/A"/>
    <s v="D (domestic)"/>
    <m/>
  </r>
  <r>
    <s v="Watermelons"/>
    <x v="9"/>
    <s v="No"/>
    <s v="24 inch bins"/>
    <s v="RED FLESH SEEDLESS TYPE"/>
    <x v="516"/>
    <s v="TEXAS"/>
    <n v="1480000"/>
    <s v="Truck"/>
    <m/>
    <m/>
    <n v="2025"/>
    <s v="N/A"/>
    <s v="D (domestic)"/>
    <m/>
  </r>
  <r>
    <s v="Watermelons"/>
    <x v="13"/>
    <s v="No"/>
    <s v="24 inch bins"/>
    <s v="RED FLESH SEEDLESS TYPE"/>
    <x v="516"/>
    <s v="SAN JOAQUIN VALLEY CALIFORNIA"/>
    <n v="3680000"/>
    <s v="Truck"/>
    <m/>
    <m/>
    <n v="2025"/>
    <s v="N/A"/>
    <s v="D (domestic)"/>
    <m/>
  </r>
  <r>
    <s v="Watermelons"/>
    <x v="21"/>
    <s v="No"/>
    <s v="24 inch bins"/>
    <s v="RED FLESH SEEDLESS TYPE"/>
    <x v="516"/>
    <s v="TEXAS AND OKLAHOMA"/>
    <n v="600000"/>
    <s v="Truck"/>
    <m/>
    <m/>
    <n v="2025"/>
    <s v="N/A"/>
    <s v="D (domestic)"/>
    <m/>
  </r>
  <r>
    <s v="Watermelons"/>
    <x v="13"/>
    <s v="No"/>
    <s v="24 inch bins"/>
    <s v="RED FLESH SEEDED TYPE"/>
    <x v="516"/>
    <s v="SAN JOAQUIN VALLEY CALIFORNIA"/>
    <n v="160000"/>
    <s v="Truck"/>
    <m/>
    <m/>
    <n v="2025"/>
    <s v="N/A"/>
    <s v="D (domestic)"/>
    <m/>
  </r>
  <r>
    <s v="Watermelons"/>
    <x v="15"/>
    <s v="No"/>
    <s v="24 inch bins"/>
    <s v="RED FLESH SEEDLESS TYPE"/>
    <x v="516"/>
    <s v="SOUTHEAST MISSOURI"/>
    <n v="672000"/>
    <s v="Truck"/>
    <n v="1680"/>
    <m/>
    <n v="2025"/>
    <s v="N/A"/>
    <s v="D (domestic)"/>
    <m/>
  </r>
  <r>
    <s v="Watermelons"/>
    <x v="13"/>
    <s v="Yes"/>
    <s v="cartons"/>
    <s v="RED FLESH SEEDLESS MINIATURE"/>
    <x v="516"/>
    <s v="SAN JOAQUIN VALLEY CALIFORNIA"/>
    <n v="212500"/>
    <s v="Truck"/>
    <n v="2500"/>
    <m/>
    <n v="2025"/>
    <s v="N/A"/>
    <s v="D (domestic)"/>
    <m/>
  </r>
  <r>
    <s v="Watermelons"/>
    <x v="19"/>
    <s v="No"/>
    <s v="24 inch bins"/>
    <s v="RED FLESH SEEDLESS TYPE"/>
    <x v="516"/>
    <s v="MARYLAND"/>
    <n v="425600"/>
    <s v="Truck"/>
    <n v="1064"/>
    <m/>
    <n v="2025"/>
    <s v="N/A"/>
    <s v="D (domestic)"/>
    <m/>
  </r>
  <r>
    <s v="Watermelons"/>
    <x v="10"/>
    <s v="No"/>
    <s v="cartons"/>
    <s v="RED FLESH SEEDLESS MINIATURE"/>
    <x v="516"/>
    <s v="CENTRAL ARIZONA"/>
    <n v="918000"/>
    <s v="Truck"/>
    <n v="10800"/>
    <m/>
    <n v="2025"/>
    <s v="N/A"/>
    <s v="D (domestic)"/>
    <m/>
  </r>
  <r>
    <s v="Watermelons"/>
    <x v="16"/>
    <s v="No"/>
    <s v="24 inch bins"/>
    <s v="RED FLESH SEEDLESS TYPE"/>
    <x v="516"/>
    <s v="INDIANA"/>
    <n v="3740800"/>
    <s v="Truck"/>
    <n v="9352"/>
    <m/>
    <n v="2025"/>
    <s v="N/A"/>
    <s v="D (domestic)"/>
    <m/>
  </r>
  <r>
    <s v="Watermelons"/>
    <x v="10"/>
    <s v="No"/>
    <s v="24 inch bins"/>
    <s v="RED FLESH SEEDLESS TYPE"/>
    <x v="516"/>
    <s v="CENTRAL ARIZONA"/>
    <n v="1340000"/>
    <s v="Truck"/>
    <m/>
    <m/>
    <n v="2025"/>
    <s v="N/A"/>
    <s v="D (domestic)"/>
    <m/>
  </r>
  <r>
    <s v="Watermelons"/>
    <x v="17"/>
    <s v="No"/>
    <s v="24 inch bins"/>
    <s v="RED FLESH SEEDED TYPE"/>
    <x v="516"/>
    <s v="MICHIGAN"/>
    <n v="179200"/>
    <s v="Truck"/>
    <n v="448"/>
    <m/>
    <n v="2025"/>
    <s v="N/A"/>
    <s v="D (domestic)"/>
    <m/>
  </r>
  <r>
    <s v="Watermelons"/>
    <x v="14"/>
    <s v="No"/>
    <s v="24 inch bins"/>
    <s v="RED FLESH SEEDED TYPE"/>
    <x v="516"/>
    <s v="NORTH CAROLINA"/>
    <n v="44800"/>
    <s v="Truck"/>
    <n v="112"/>
    <m/>
    <n v="2025"/>
    <s v="N/A"/>
    <s v="D (domestic)"/>
    <s v="added for 08/08/2025 on 08/12/2025"/>
  </r>
  <r>
    <s v="Watermelons"/>
    <x v="17"/>
    <s v="No"/>
    <s v="24 inch bins"/>
    <s v="RED FLESH SEEDLESS TYPE"/>
    <x v="516"/>
    <s v="MICHIGAN"/>
    <n v="716800"/>
    <s v="Truck"/>
    <n v="1792"/>
    <m/>
    <n v="2025"/>
    <s v="N/A"/>
    <s v="D (domestic)"/>
    <m/>
  </r>
  <r>
    <s v="Watermelons"/>
    <x v="14"/>
    <s v="No"/>
    <s v="24 inch bins"/>
    <s v="RED FLESH SEEDLESS TYPE"/>
    <x v="516"/>
    <s v="NORTH CAROLINA"/>
    <n v="67200"/>
    <s v="Truck"/>
    <n v="168"/>
    <m/>
    <n v="2025"/>
    <s v="N/A"/>
    <s v="D (domestic)"/>
    <s v="added for 08/08/2025 on 08/12/2025"/>
  </r>
  <r>
    <s v="Watermelons"/>
    <x v="14"/>
    <s v="No"/>
    <s v="24 inch bins"/>
    <s v="RED FLESH SEEDLESS TYPE"/>
    <x v="516"/>
    <s v="NORTH CAROLINA"/>
    <n v="1433600"/>
    <s v="Truck"/>
    <n v="3584"/>
    <m/>
    <n v="2025"/>
    <s v="N/A"/>
    <s v="D (domestic)"/>
    <m/>
  </r>
  <r>
    <s v="Watermelons"/>
    <x v="11"/>
    <s v="No"/>
    <s v="24 inch bins"/>
    <s v="RED FLESH SEEDLESS TYPE"/>
    <x v="516"/>
    <s v="SOUTH CAROLINA"/>
    <n v="179200"/>
    <s v="Truck"/>
    <n v="448"/>
    <m/>
    <n v="2025"/>
    <s v="N/A"/>
    <s v="D (domestic)"/>
    <m/>
  </r>
  <r>
    <s v="Watermelons"/>
    <x v="15"/>
    <s v="No"/>
    <s v="24 inch bins"/>
    <s v="RED FLESH SEEDED TYPE"/>
    <x v="516"/>
    <s v="SOUTHEAST MISSOURI"/>
    <n v="44800"/>
    <s v="Truck"/>
    <n v="112"/>
    <m/>
    <n v="2025"/>
    <s v="N/A"/>
    <s v="D (domestic)"/>
    <m/>
  </r>
  <r>
    <s v="Watermelons"/>
    <x v="18"/>
    <s v="No"/>
    <s v="24 inch bins"/>
    <s v="RED FLESH SEEDLESS TYPE"/>
    <x v="516"/>
    <s v="DELAWARE"/>
    <n v="1433600"/>
    <s v="Truck"/>
    <n v="3584"/>
    <m/>
    <n v="2025"/>
    <s v="N/A"/>
    <s v="D (domestic)"/>
    <m/>
  </r>
  <r>
    <s v="Watermelons"/>
    <x v="8"/>
    <s v="No"/>
    <s v="24 inch bins"/>
    <s v="RED FLESH SEEDLESS TYPE"/>
    <x v="516"/>
    <s v="FLORIDA"/>
    <n v="1200"/>
    <s v="Truck"/>
    <m/>
    <m/>
    <n v="2025"/>
    <s v="N/A"/>
    <s v="D (domestic)"/>
    <m/>
  </r>
  <r>
    <s v="Watermelons"/>
    <x v="16"/>
    <s v="No"/>
    <s v="24 inch bins"/>
    <s v="RED FLESH SEEDED TYPE"/>
    <x v="516"/>
    <s v="INDIANA"/>
    <n v="358400"/>
    <s v="Truck"/>
    <n v="896"/>
    <m/>
    <n v="2025"/>
    <s v="N/A"/>
    <s v="D (domestic)"/>
    <m/>
  </r>
  <r>
    <s v="Watermelons"/>
    <x v="16"/>
    <s v="No"/>
    <s v="cartons"/>
    <s v="RED FLESH SEEDLESS MINIATURE"/>
    <x v="516"/>
    <s v="INDIANA"/>
    <n v="28900"/>
    <s v="Truck"/>
    <n v="340"/>
    <m/>
    <n v="2025"/>
    <s v="N/A"/>
    <s v="D (domestic)"/>
    <m/>
  </r>
  <r>
    <s v="Watermelons"/>
    <x v="1"/>
    <s v="No"/>
    <s v="N/A"/>
    <s v="N/A"/>
    <x v="516"/>
    <s v="MEXICO CROSSINGS THROUGH OTAY MESA CALIFORNIA"/>
    <n v="12738"/>
    <s v="Truck"/>
    <m/>
    <m/>
    <n v="2024"/>
    <s v="N/A"/>
    <s v="I (import)"/>
    <m/>
  </r>
  <r>
    <s v="Watermelons"/>
    <x v="1"/>
    <s v="No"/>
    <s v="N/A"/>
    <s v="SEEDLESS"/>
    <x v="516"/>
    <s v="MEXICO CROSSINGS THROUGH OTAY MESA CALIFORNIA"/>
    <n v="76032"/>
    <s v="Truck"/>
    <m/>
    <m/>
    <n v="2024"/>
    <s v="N/A"/>
    <s v="I (import)"/>
    <m/>
  </r>
  <r>
    <s v="Watermelons"/>
    <x v="1"/>
    <s v="No"/>
    <s v="N/A"/>
    <s v="RED FLESH SEEDLESS MINIATURE"/>
    <x v="516"/>
    <s v="MEXICO CROSSINGS THROUGH PRESIDIO TEXAS"/>
    <n v="138303"/>
    <s v="Truck"/>
    <m/>
    <m/>
    <n v="2024"/>
    <s v="N/A"/>
    <s v="I (import)"/>
    <m/>
  </r>
  <r>
    <s v="Watermelons"/>
    <x v="1"/>
    <s v="No"/>
    <s v="N/A"/>
    <s v="N/A"/>
    <x v="516"/>
    <s v="MEXICO CROSSINGS THROUGH SANTA TERESA NEW MEXICO"/>
    <n v="249480"/>
    <s v="Truck"/>
    <m/>
    <m/>
    <n v="2024"/>
    <s v="N/A"/>
    <s v="I (import)"/>
    <m/>
  </r>
  <r>
    <s v="Watermelons"/>
    <x v="9"/>
    <s v="No"/>
    <s v="24 inch bins"/>
    <s v="RED FLESH SEEDED TYPE"/>
    <x v="517"/>
    <s v="TEXAS"/>
    <n v="240000"/>
    <s v="Truck"/>
    <m/>
    <m/>
    <n v="2025"/>
    <s v="N/A"/>
    <s v="D (domestic)"/>
    <m/>
  </r>
  <r>
    <s v="Watermelons"/>
    <x v="9"/>
    <s v="No"/>
    <s v="24 inch bins"/>
    <s v="RED FLESH SEEDLESS TYPE"/>
    <x v="517"/>
    <s v="TEXAS"/>
    <n v="1600000"/>
    <s v="Truck"/>
    <m/>
    <m/>
    <n v="2025"/>
    <s v="N/A"/>
    <s v="D (domestic)"/>
    <m/>
  </r>
  <r>
    <s v="Watermelons"/>
    <x v="21"/>
    <s v="No"/>
    <s v="24 inch bins"/>
    <s v="RED FLESH SEEDLESS TYPE"/>
    <x v="517"/>
    <s v="TEXAS AND OKLAHOMA"/>
    <n v="240000"/>
    <s v="Truck"/>
    <m/>
    <m/>
    <n v="2025"/>
    <s v="N/A"/>
    <s v="D (domestic)"/>
    <m/>
  </r>
  <r>
    <s v="Watermelons"/>
    <x v="11"/>
    <s v="No"/>
    <s v="24 inch bins"/>
    <s v="RED FLESH SEEDLESS TYPE"/>
    <x v="517"/>
    <s v="SOUTH CAROLINA"/>
    <n v="22400"/>
    <s v="Truck"/>
    <n v="56"/>
    <m/>
    <n v="2025"/>
    <s v="N/A"/>
    <s v="D (domestic)"/>
    <m/>
  </r>
  <r>
    <s v="Watermelons"/>
    <x v="15"/>
    <s v="No"/>
    <s v="24 inch bins"/>
    <s v="RED FLESH SEEDED TYPE"/>
    <x v="517"/>
    <s v="SOUTHEAST MISSOURI"/>
    <n v="44800"/>
    <s v="Truck"/>
    <n v="112"/>
    <m/>
    <n v="2025"/>
    <s v="N/A"/>
    <s v="D (domestic)"/>
    <m/>
  </r>
  <r>
    <s v="Watermelons"/>
    <x v="15"/>
    <s v="No"/>
    <s v="24 inch bins"/>
    <s v="RED FLESH SEEDLESS TYPE"/>
    <x v="517"/>
    <s v="SOUTHEAST MISSOURI"/>
    <n v="851200"/>
    <s v="Truck"/>
    <n v="2128"/>
    <m/>
    <n v="2025"/>
    <s v="N/A"/>
    <s v="D (domestic)"/>
    <m/>
  </r>
  <r>
    <s v="Watermelons"/>
    <x v="19"/>
    <s v="No"/>
    <s v="24 inch bins"/>
    <s v="RED FLESH SEEDED TYPE"/>
    <x v="517"/>
    <s v="MARYLAND"/>
    <n v="22400"/>
    <s v="Truck"/>
    <n v="56"/>
    <m/>
    <n v="2025"/>
    <s v="N/A"/>
    <s v="D (domestic)"/>
    <m/>
  </r>
  <r>
    <s v="Watermelons"/>
    <x v="19"/>
    <s v="No"/>
    <s v="24 inch bins"/>
    <s v="RED FLESH SEEDLESS TYPE"/>
    <x v="517"/>
    <s v="MARYLAND"/>
    <n v="313600"/>
    <s v="Truck"/>
    <n v="784"/>
    <m/>
    <n v="2025"/>
    <s v="N/A"/>
    <s v="D (domestic)"/>
    <m/>
  </r>
  <r>
    <s v="Watermelons"/>
    <x v="16"/>
    <s v="No"/>
    <s v="24 inch bins"/>
    <s v="RED FLESH SEEDED TYPE"/>
    <x v="517"/>
    <s v="INDIANA"/>
    <n v="246400"/>
    <s v="Truck"/>
    <n v="616"/>
    <m/>
    <n v="2025"/>
    <s v="N/A"/>
    <s v="D (domestic)"/>
    <m/>
  </r>
  <r>
    <s v="Watermelons"/>
    <x v="16"/>
    <s v="No"/>
    <s v="cartons"/>
    <s v="RED FLESH SEEDLESS MINIATURE"/>
    <x v="517"/>
    <s v="INDIANA"/>
    <n v="21675"/>
    <s v="Truck"/>
    <n v="255"/>
    <m/>
    <n v="2025"/>
    <s v="N/A"/>
    <s v="D (domestic)"/>
    <m/>
  </r>
  <r>
    <s v="Watermelons"/>
    <x v="16"/>
    <s v="No"/>
    <s v="24 inch bins"/>
    <s v="RED FLESH SEEDLESS TYPE"/>
    <x v="517"/>
    <s v="INDIANA"/>
    <n v="3270400"/>
    <s v="Truck"/>
    <n v="8176"/>
    <m/>
    <n v="2025"/>
    <s v="N/A"/>
    <s v="D (domestic)"/>
    <m/>
  </r>
  <r>
    <s v="Watermelons"/>
    <x v="17"/>
    <s v="No"/>
    <s v="24 inch bins"/>
    <s v="RED FLESH SEEDED TYPE"/>
    <x v="517"/>
    <s v="MICHIGAN"/>
    <n v="112000"/>
    <s v="Truck"/>
    <n v="280"/>
    <m/>
    <n v="2025"/>
    <s v="N/A"/>
    <s v="D (domestic)"/>
    <m/>
  </r>
  <r>
    <s v="Watermelons"/>
    <x v="17"/>
    <s v="No"/>
    <s v="24 inch bins"/>
    <s v="RED FLESH SEEDLESS TYPE"/>
    <x v="517"/>
    <s v="MICHIGAN"/>
    <n v="716800"/>
    <s v="Truck"/>
    <n v="1792"/>
    <m/>
    <n v="2025"/>
    <s v="N/A"/>
    <s v="D (domestic)"/>
    <m/>
  </r>
  <r>
    <s v="Watermelons"/>
    <x v="14"/>
    <s v="No"/>
    <s v="24 inch bins"/>
    <s v="RED FLESH SEEDLESS TYPE"/>
    <x v="517"/>
    <s v="NORTH CAROLINA"/>
    <n v="940800"/>
    <s v="Truck"/>
    <n v="2352"/>
    <m/>
    <n v="2025"/>
    <s v="N/A"/>
    <s v="D (domestic)"/>
    <m/>
  </r>
  <r>
    <s v="Watermelons"/>
    <x v="18"/>
    <s v="No"/>
    <s v="24 inch bins"/>
    <s v="RED FLESH SEEDED TYPE"/>
    <x v="517"/>
    <s v="DELAWARE"/>
    <n v="33600"/>
    <s v="Truck"/>
    <n v="84"/>
    <m/>
    <n v="2025"/>
    <s v="N/A"/>
    <s v="D (domestic)"/>
    <m/>
  </r>
  <r>
    <s v="Watermelons"/>
    <x v="18"/>
    <s v="No"/>
    <s v="24 inch bins"/>
    <s v="RED FLESH SEEDLESS TYPE"/>
    <x v="517"/>
    <s v="DELAWARE"/>
    <n v="996800"/>
    <s v="Truck"/>
    <n v="2492"/>
    <m/>
    <n v="2025"/>
    <s v="N/A"/>
    <s v="D (domestic)"/>
    <m/>
  </r>
  <r>
    <s v="Watermelons"/>
    <x v="13"/>
    <s v="Yes"/>
    <s v="24 inch bins"/>
    <s v="RED FLESH SEEDLESS TYPE"/>
    <x v="517"/>
    <s v="SAN JOAQUIN VALLEY CALIFORNIA"/>
    <n v="200000"/>
    <s v="Truck"/>
    <m/>
    <m/>
    <n v="2025"/>
    <s v="N/A"/>
    <s v="D (domestic)"/>
    <m/>
  </r>
  <r>
    <s v="Watermelons"/>
    <x v="13"/>
    <s v="No"/>
    <s v="24 inch bins"/>
    <s v="RED FLESH SEEDLESS TYPE"/>
    <x v="517"/>
    <s v="SAN JOAQUIN VALLEY CALIFORNIA"/>
    <n v="2000000"/>
    <s v="Truck"/>
    <m/>
    <m/>
    <n v="2025"/>
    <s v="N/A"/>
    <s v="D (domestic)"/>
    <m/>
  </r>
  <r>
    <s v="Watermelons"/>
    <x v="13"/>
    <s v="No"/>
    <s v="24 inch bins"/>
    <s v="RED FLESH SEEDLESS TYPE"/>
    <x v="517"/>
    <s v="SALINAS-WATSONVILLE CALIFORNIA"/>
    <n v="320000000"/>
    <s v="Truck"/>
    <n v="800000"/>
    <m/>
    <n v="2025"/>
    <s v="N/A"/>
    <s v="D (domestic)"/>
    <m/>
  </r>
  <r>
    <s v="Watermelons"/>
    <x v="13"/>
    <s v="No"/>
    <s v="24 inch bins"/>
    <s v="RED FLESH SEEDED TYPE"/>
    <x v="517"/>
    <s v="SAN JOAQUIN VALLEY CALIFORNIA"/>
    <n v="120000"/>
    <s v="Truck"/>
    <m/>
    <m/>
    <n v="2025"/>
    <s v="N/A"/>
    <s v="D (domestic)"/>
    <m/>
  </r>
  <r>
    <s v="Watermelons"/>
    <x v="13"/>
    <s v="No"/>
    <s v="cartons"/>
    <s v="RED FLESH SEEDLESS MINIATURE"/>
    <x v="517"/>
    <s v="SAN JOAQUIN VALLEY CALIFORNIA"/>
    <n v="1105000"/>
    <s v="Truck"/>
    <n v="13000"/>
    <m/>
    <n v="2025"/>
    <s v="N/A"/>
    <s v="D (domestic)"/>
    <m/>
  </r>
  <r>
    <s v="Watermelons"/>
    <x v="10"/>
    <s v="No"/>
    <s v="cartons"/>
    <s v="RED FLESH SEEDLESS MINIATURE"/>
    <x v="517"/>
    <s v="CENTRAL ARIZONA"/>
    <n v="646000"/>
    <s v="Truck"/>
    <n v="7600"/>
    <m/>
    <n v="2025"/>
    <s v="N/A"/>
    <s v="D (domestic)"/>
    <m/>
  </r>
  <r>
    <s v="Watermelons"/>
    <x v="10"/>
    <s v="No"/>
    <s v="24 inch bins"/>
    <s v="RED FLESH SEEDLESS TYPE"/>
    <x v="517"/>
    <s v="CENTRAL ARIZONA"/>
    <n v="1040000"/>
    <s v="Truck"/>
    <m/>
    <m/>
    <n v="2025"/>
    <s v="N/A"/>
    <s v="D (domestic)"/>
    <m/>
  </r>
  <r>
    <s v="Watermelons"/>
    <x v="14"/>
    <s v="No"/>
    <s v="24 inch bins"/>
    <s v="RED FLESH SEEDED TYPE"/>
    <x v="517"/>
    <s v="NORTH CAROLINA"/>
    <n v="22400"/>
    <s v="Truck"/>
    <n v="56"/>
    <m/>
    <n v="2025"/>
    <s v="N/A"/>
    <s v="D (domestic)"/>
    <s v="added for 08/09/2025 on 08/12/2025"/>
  </r>
  <r>
    <s v="Watermelons"/>
    <x v="14"/>
    <s v="No"/>
    <s v="24 inch bins"/>
    <s v="RED FLESH SEEDLESS TYPE"/>
    <x v="517"/>
    <s v="NORTH CAROLINA"/>
    <n v="44800"/>
    <s v="Truck"/>
    <n v="112"/>
    <m/>
    <n v="2025"/>
    <s v="N/A"/>
    <s v="D (domestic)"/>
    <s v="added for 08/09/2025 on 08/12/2025"/>
  </r>
  <r>
    <s v="Watermelons"/>
    <x v="13"/>
    <s v="No"/>
    <s v="24 inch bins"/>
    <s v="RED FLESH SEEDLESS TYPE"/>
    <x v="517"/>
    <s v="SAN JOAQUIN VALLEY CALIFORNIA"/>
    <n v="3200000"/>
    <s v="Truck"/>
    <m/>
    <m/>
    <n v="2025"/>
    <s v="N/A"/>
    <s v="D (domestic)"/>
    <s v="added for 08/09/2025 on 08/12/2025"/>
  </r>
  <r>
    <s v="Watermelons"/>
    <x v="13"/>
    <s v="No"/>
    <s v="24 inch bins"/>
    <s v="RED FLESH SEEDLESS TYPE"/>
    <x v="517"/>
    <s v="SALINAS-WATSONVILLE CALIFORNIA"/>
    <n v="-320000000"/>
    <s v="Truck"/>
    <m/>
    <m/>
    <n v="2025"/>
    <s v="N/A"/>
    <s v="D (domestic)"/>
    <s v="subtracted on 08/12/2025"/>
  </r>
  <r>
    <s v="Watermelons"/>
    <x v="13"/>
    <s v="No"/>
    <s v="24 inch bins"/>
    <s v="RED FLESH SEEDED TYPE"/>
    <x v="517"/>
    <s v="SAN JOAQUIN VALLEY CALIFORNIA"/>
    <n v="281600"/>
    <s v="Truck"/>
    <m/>
    <m/>
    <n v="2025"/>
    <s v="N/A"/>
    <s v="D (domestic)"/>
    <s v="week ending amount"/>
  </r>
  <r>
    <s v="Watermelons"/>
    <x v="19"/>
    <s v="No"/>
    <s v="24 inch bins"/>
    <s v="RED FLESH SEEDLESS TYPE"/>
    <x v="517"/>
    <s v="MARYLAND"/>
    <n v="1075200"/>
    <s v="Truck"/>
    <m/>
    <m/>
    <n v="2025"/>
    <s v="N/A"/>
    <s v="D (domestic)"/>
    <s v="week ending amount"/>
  </r>
  <r>
    <s v="Watermelons"/>
    <x v="19"/>
    <s v="No"/>
    <s v="24 inch bins"/>
    <s v="RED FLESH SEEDED TYPE"/>
    <x v="517"/>
    <s v="MARYLAND"/>
    <n v="21504"/>
    <s v="Truck"/>
    <m/>
    <m/>
    <n v="2025"/>
    <s v="N/A"/>
    <s v="D (domestic)"/>
    <s v="week ending amount"/>
  </r>
  <r>
    <s v="Watermelons"/>
    <x v="20"/>
    <s v="No"/>
    <s v="24 inch bins"/>
    <s v="RED FLESH SEEDLESS TYPE"/>
    <x v="517"/>
    <s v="VIRGINIA"/>
    <n v="136192"/>
    <s v="Truck"/>
    <m/>
    <m/>
    <n v="2025"/>
    <s v="N/A"/>
    <s v="D (domestic)"/>
    <s v="week ending amount"/>
  </r>
  <r>
    <s v="Watermelons"/>
    <x v="21"/>
    <s v="No"/>
    <s v="24 inch bins"/>
    <s v="RED FLESH SEEDLESS TYPE"/>
    <x v="517"/>
    <s v="TEXAS AND OKLAHOMA"/>
    <n v="524800"/>
    <s v="Truck"/>
    <m/>
    <m/>
    <n v="2025"/>
    <s v="N/A"/>
    <s v="D (domestic)"/>
    <s v="week ending amount"/>
  </r>
  <r>
    <s v="Watermelons"/>
    <x v="20"/>
    <s v="No"/>
    <s v="24 inch bins"/>
    <s v="RED FLESH SEEDED TYPE"/>
    <x v="517"/>
    <s v="VIRGINIA"/>
    <n v="35840"/>
    <s v="Truck"/>
    <m/>
    <m/>
    <n v="2025"/>
    <s v="N/A"/>
    <s v="D (domestic)"/>
    <s v="week ending amount"/>
  </r>
  <r>
    <s v="Watermelons"/>
    <x v="21"/>
    <s v="No"/>
    <s v="24 inch bins"/>
    <s v="RED FLESH SEEDED TYPE"/>
    <x v="517"/>
    <s v="TEXAS AND OKLAHOMA"/>
    <n v="38400"/>
    <s v="Truck"/>
    <m/>
    <m/>
    <n v="2025"/>
    <s v="N/A"/>
    <s v="D (domestic)"/>
    <s v="week ending amount"/>
  </r>
  <r>
    <s v="Watermelons"/>
    <x v="9"/>
    <s v="No"/>
    <s v="24 inch bins"/>
    <s v="RED FLESH SEEDLESS TYPE"/>
    <x v="517"/>
    <s v="TEXAS"/>
    <n v="3328000"/>
    <s v="Truck"/>
    <m/>
    <m/>
    <n v="2025"/>
    <s v="N/A"/>
    <s v="D (domestic)"/>
    <s v="week ending amount"/>
  </r>
  <r>
    <s v="Watermelons"/>
    <x v="9"/>
    <s v="No"/>
    <s v="24 inch bins"/>
    <s v="RED FLESH SEEDED TYPE"/>
    <x v="517"/>
    <s v="TEXAS"/>
    <n v="640000"/>
    <s v="Truck"/>
    <m/>
    <m/>
    <n v="2025"/>
    <s v="N/A"/>
    <s v="D (domestic)"/>
    <s v="week ending amount"/>
  </r>
  <r>
    <s v="Watermelons"/>
    <x v="15"/>
    <s v="No"/>
    <s v="24 inch bins"/>
    <s v="RED FLESH SEEDLESS TYPE"/>
    <x v="517"/>
    <s v="SOUTHEAST MISSOURI"/>
    <n v="3168256"/>
    <s v="Truck"/>
    <m/>
    <m/>
    <n v="2025"/>
    <s v="N/A"/>
    <s v="D (domestic)"/>
    <s v="week ending amount"/>
  </r>
  <r>
    <s v="Watermelons"/>
    <x v="15"/>
    <s v="No"/>
    <s v="24 inch bins"/>
    <s v="RED FLESH SEEDED TYPE"/>
    <x v="517"/>
    <s v="SOUTHEAST MISSOURI"/>
    <n v="107520"/>
    <s v="Truck"/>
    <m/>
    <m/>
    <n v="2025"/>
    <s v="N/A"/>
    <s v="D (domestic)"/>
    <s v="week ending amount"/>
  </r>
  <r>
    <s v="Watermelons"/>
    <x v="11"/>
    <s v="No"/>
    <s v="24 inch bins"/>
    <s v="RED FLESH SEEDLESS TYPE"/>
    <x v="517"/>
    <s v="SOUTH CAROLINA"/>
    <n v="250880"/>
    <s v="Truck"/>
    <m/>
    <m/>
    <n v="2025"/>
    <s v="N/A"/>
    <s v="D (domestic)"/>
    <s v="week ending amount"/>
  </r>
  <r>
    <s v="Watermelons"/>
    <x v="14"/>
    <s v="No"/>
    <s v="24 inch bins"/>
    <s v="RED FLESH SEEDLESS TYPE"/>
    <x v="517"/>
    <s v="NORTH CAROLINA"/>
    <n v="2556672"/>
    <s v="Truck"/>
    <m/>
    <m/>
    <n v="2025"/>
    <s v="N/A"/>
    <s v="D (domestic)"/>
    <s v="week ending amount"/>
  </r>
  <r>
    <s v="Watermelons"/>
    <x v="14"/>
    <s v="No"/>
    <s v="24 inch bins"/>
    <s v="RED FLESH SEEDED TYPE"/>
    <x v="517"/>
    <s v="NORTH CAROLINA"/>
    <n v="150528"/>
    <s v="Truck"/>
    <m/>
    <m/>
    <n v="2025"/>
    <s v="N/A"/>
    <s v="D (domestic)"/>
    <s v="week ending amount"/>
  </r>
  <r>
    <s v="Watermelons"/>
    <x v="17"/>
    <s v="No"/>
    <s v="24 inch bins"/>
    <s v="RED FLESH SEEDLESS TYPE"/>
    <x v="517"/>
    <s v="MICHIGAN"/>
    <n v="1971200"/>
    <s v="Truck"/>
    <m/>
    <m/>
    <n v="2025"/>
    <s v="N/A"/>
    <s v="D (domestic)"/>
    <s v="week ending amount"/>
  </r>
  <r>
    <s v="Watermelons"/>
    <x v="17"/>
    <s v="No"/>
    <s v="24 inch bins"/>
    <s v="RED FLESH SEEDED TYPE"/>
    <x v="517"/>
    <s v="MICHIGAN"/>
    <n v="358400"/>
    <s v="Truck"/>
    <m/>
    <m/>
    <n v="2025"/>
    <s v="N/A"/>
    <s v="D (domestic)"/>
    <s v="week ending amount"/>
  </r>
  <r>
    <s v="Watermelons"/>
    <x v="16"/>
    <s v="No"/>
    <s v="24 inch bins"/>
    <s v="RED FLESH SEEDLESS TYPE"/>
    <x v="517"/>
    <s v="INDIANA"/>
    <n v="7648256"/>
    <s v="Truck"/>
    <m/>
    <m/>
    <n v="2025"/>
    <s v="N/A"/>
    <s v="D (domestic)"/>
    <s v="week ending amount"/>
  </r>
  <r>
    <s v="Watermelons"/>
    <x v="16"/>
    <s v="No"/>
    <s v="24 inch bins"/>
    <s v="RED FLESH SEEDED TYPE"/>
    <x v="517"/>
    <s v="INDIANA"/>
    <n v="802816"/>
    <s v="Truck"/>
    <m/>
    <m/>
    <n v="2025"/>
    <s v="N/A"/>
    <s v="D (domestic)"/>
    <s v="week ending amount"/>
  </r>
  <r>
    <s v="Watermelons"/>
    <x v="12"/>
    <s v="No"/>
    <s v="24 inch bins"/>
    <s v="RED FLESH SEEDLESS TYPE"/>
    <x v="517"/>
    <s v="GEORGIA"/>
    <n v="373120"/>
    <s v="Truck"/>
    <m/>
    <m/>
    <n v="2025"/>
    <s v="N/A"/>
    <s v="D (domestic)"/>
    <s v="week ending amount"/>
  </r>
  <r>
    <s v="Watermelons"/>
    <x v="18"/>
    <s v="No"/>
    <s v="24 inch bins"/>
    <s v="RED FLESH SEEDLESS TYPE"/>
    <x v="517"/>
    <s v="DELAWARE"/>
    <n v="2501632"/>
    <s v="Truck"/>
    <m/>
    <m/>
    <n v="2025"/>
    <s v="N/A"/>
    <s v="D (domestic)"/>
    <s v="week ending amount"/>
  </r>
  <r>
    <s v="Watermelons"/>
    <x v="18"/>
    <s v="No"/>
    <s v="24 inch bins"/>
    <s v="RED FLESH SEEDED TYPE"/>
    <x v="517"/>
    <s v="DELAWARE"/>
    <n v="35840"/>
    <s v="Truck"/>
    <m/>
    <m/>
    <n v="2025"/>
    <s v="N/A"/>
    <s v="D (domestic)"/>
    <s v="week ending amount"/>
  </r>
  <r>
    <s v="Watermelons"/>
    <x v="10"/>
    <s v="No"/>
    <s v="24 inch bins"/>
    <s v="RED FLESH SEEDLESS TYPE"/>
    <x v="517"/>
    <s v="CENTRAL ARIZONA"/>
    <n v="2873600"/>
    <s v="Truck"/>
    <m/>
    <m/>
    <n v="2025"/>
    <s v="N/A"/>
    <s v="D (domestic)"/>
    <s v="week ending amount"/>
  </r>
  <r>
    <s v="Watermelons"/>
    <x v="13"/>
    <s v="No"/>
    <s v="24 inch bins"/>
    <s v="RED FLESH SEEDLESS TYPE"/>
    <x v="517"/>
    <s v="IMPERIAL VALLEY CALIFORNIA"/>
    <n v="1536000"/>
    <s v="Truck"/>
    <m/>
    <m/>
    <n v="2025"/>
    <s v="N/A"/>
    <s v="D (domestic)"/>
    <s v="week ending amount"/>
  </r>
  <r>
    <s v="Watermelons"/>
    <x v="13"/>
    <s v="No"/>
    <s v="24 inch bins"/>
    <s v="RED FLESH SEEDLESS TYPE"/>
    <x v="517"/>
    <s v="SALINAS-WATSONVILLE CALIFORNIA"/>
    <n v="6809600"/>
    <s v="Truck"/>
    <m/>
    <m/>
    <n v="2025"/>
    <s v="N/A"/>
    <s v="D (domestic)"/>
    <s v="week ending amount"/>
  </r>
  <r>
    <s v="Watermelons"/>
    <x v="13"/>
    <s v="No"/>
    <s v="24 inch bins"/>
    <s v="RED FLESH SEEDLESS MINIATURE"/>
    <x v="517"/>
    <s v="SAN JOAQUIN VALLEY CALIFORNIA"/>
    <n v="320000"/>
    <s v="Truck"/>
    <m/>
    <m/>
    <n v="2025"/>
    <s v="N/A"/>
    <s v="D (domestic)"/>
    <s v="week ending amount"/>
  </r>
  <r>
    <s v="Watermelons"/>
    <x v="9"/>
    <s v="No"/>
    <s v="24 inch bins"/>
    <s v="RED FLESH SEEDED TYPE"/>
    <x v="518"/>
    <s v="TEXAS"/>
    <n v="160000"/>
    <s v="Truck"/>
    <m/>
    <m/>
    <n v="2025"/>
    <s v="N/A"/>
    <s v="D (domestic)"/>
    <m/>
  </r>
  <r>
    <s v="Watermelons"/>
    <x v="9"/>
    <s v="No"/>
    <s v="24 inch bins"/>
    <s v="RED FLESH SEEDLESS TYPE"/>
    <x v="518"/>
    <s v="TEXAS"/>
    <n v="880000"/>
    <s v="Truck"/>
    <m/>
    <m/>
    <n v="2025"/>
    <s v="N/A"/>
    <s v="D (domestic)"/>
    <m/>
  </r>
  <r>
    <s v="Watermelons"/>
    <x v="21"/>
    <s v="No"/>
    <s v="24 inch bins"/>
    <s v="RED FLESH SEEDLESS TYPE"/>
    <x v="518"/>
    <s v="TEXAS AND OKLAHOMA"/>
    <n v="360000"/>
    <s v="Truck"/>
    <m/>
    <m/>
    <n v="2025"/>
    <s v="N/A"/>
    <s v="D (domestic)"/>
    <m/>
  </r>
  <r>
    <s v="Watermelons"/>
    <x v="17"/>
    <s v="No"/>
    <s v="24 inch bins"/>
    <s v="RED FLESH SEEDLESS TYPE"/>
    <x v="518"/>
    <s v="MICHIGAN"/>
    <n v="806400"/>
    <s v="Truck"/>
    <n v="2016"/>
    <m/>
    <n v="2025"/>
    <s v="N/A"/>
    <s v="D (domestic)"/>
    <m/>
  </r>
  <r>
    <s v="Watermelons"/>
    <x v="14"/>
    <s v="No"/>
    <s v="24 inch bins"/>
    <s v="RED FLESH SEEDLESS TYPE"/>
    <x v="518"/>
    <s v="NORTH CAROLINA"/>
    <n v="358400"/>
    <s v="Truck"/>
    <n v="896"/>
    <m/>
    <n v="2025"/>
    <s v="N/A"/>
    <s v="D (domestic)"/>
    <m/>
  </r>
  <r>
    <s v="Watermelons"/>
    <x v="15"/>
    <s v="No"/>
    <s v="24 inch bins"/>
    <s v="RED FLESH SEEDLESS TYPE"/>
    <x v="518"/>
    <s v="SOUTHEAST MISSOURI"/>
    <n v="448000"/>
    <s v="Truck"/>
    <n v="1120"/>
    <m/>
    <n v="2025"/>
    <s v="N/A"/>
    <s v="D (domestic)"/>
    <m/>
  </r>
  <r>
    <s v="Watermelons"/>
    <x v="19"/>
    <s v="No"/>
    <s v="24 inch bins"/>
    <s v="RED FLESH SEEDLESS TYPE"/>
    <x v="518"/>
    <s v="MARYLAND"/>
    <n v="425600"/>
    <s v="Truck"/>
    <n v="1064"/>
    <m/>
    <n v="2025"/>
    <s v="N/A"/>
    <s v="D (domestic)"/>
    <m/>
  </r>
  <r>
    <s v="Watermelons"/>
    <x v="18"/>
    <s v="No"/>
    <s v="24 inch bins"/>
    <s v="RED FLESH SEEDED TYPE"/>
    <x v="518"/>
    <s v="DELAWARE"/>
    <n v="33600"/>
    <s v="Truck"/>
    <n v="84"/>
    <m/>
    <n v="2025"/>
    <s v="N/A"/>
    <s v="D (domestic)"/>
    <m/>
  </r>
  <r>
    <s v="Watermelons"/>
    <x v="18"/>
    <s v="No"/>
    <s v="24 inch bins"/>
    <s v="RED FLESH SEEDLESS TYPE"/>
    <x v="518"/>
    <s v="DELAWARE"/>
    <n v="1030400"/>
    <s v="Truck"/>
    <n v="2576"/>
    <m/>
    <n v="2025"/>
    <s v="N/A"/>
    <s v="D (domestic)"/>
    <m/>
  </r>
  <r>
    <s v="Watermelons"/>
    <x v="16"/>
    <s v="No"/>
    <s v="24 inch bins"/>
    <s v="RED FLESH SEEDED TYPE"/>
    <x v="518"/>
    <s v="INDIANA"/>
    <n v="179200"/>
    <s v="Truck"/>
    <n v="448"/>
    <m/>
    <n v="2025"/>
    <s v="N/A"/>
    <s v="D (domestic)"/>
    <m/>
  </r>
  <r>
    <s v="Watermelons"/>
    <x v="16"/>
    <s v="No"/>
    <s v="cartons"/>
    <s v="RED FLESH SEEDLESS MINIATURE"/>
    <x v="518"/>
    <s v="INDIANA"/>
    <n v="21675"/>
    <s v="Truck"/>
    <n v="255"/>
    <m/>
    <n v="2025"/>
    <s v="N/A"/>
    <s v="D (domestic)"/>
    <m/>
  </r>
  <r>
    <s v="Watermelons"/>
    <x v="16"/>
    <s v="No"/>
    <s v="24 inch bins"/>
    <s v="RED FLESH SEEDLESS TYPE"/>
    <x v="518"/>
    <s v="INDIANA"/>
    <n v="2755200"/>
    <s v="Truck"/>
    <n v="6888"/>
    <m/>
    <n v="2025"/>
    <s v="N/A"/>
    <s v="D (domestic)"/>
    <m/>
  </r>
  <r>
    <s v="Watermelons"/>
    <x v="17"/>
    <s v="No"/>
    <s v="24 inch bins"/>
    <s v="RED FLESH SEEDED TYPE"/>
    <x v="518"/>
    <s v="MICHIGAN"/>
    <n v="201600"/>
    <s v="Truck"/>
    <n v="504"/>
    <m/>
    <n v="2025"/>
    <s v="N/A"/>
    <s v="D (domestic)"/>
    <m/>
  </r>
  <r>
    <s v="Watermelons"/>
    <x v="14"/>
    <s v="No"/>
    <s v="24 inch bins"/>
    <s v="RED FLESH SEEDLESS TYPE"/>
    <x v="518"/>
    <s v="NORTH CAROLINA"/>
    <n v="112000"/>
    <s v="Truck"/>
    <n v="280"/>
    <m/>
    <n v="2025"/>
    <s v="N/A"/>
    <s v="D (domestic)"/>
    <s v="added for 08/10/2025 on 08/12/2025"/>
  </r>
  <r>
    <s v="Watermelons"/>
    <x v="1"/>
    <s v="No"/>
    <s v="N/A"/>
    <s v="N/A"/>
    <x v="519"/>
    <s v="MEXICO CROSSINGS THROUGH OTAY MESA CALIFORNIA"/>
    <n v="38016"/>
    <s v="Truck"/>
    <m/>
    <m/>
    <n v="2024"/>
    <s v="N/A"/>
    <s v="I (import)"/>
    <m/>
  </r>
  <r>
    <s v="Watermelons"/>
    <x v="1"/>
    <s v="No"/>
    <s v="N/A"/>
    <s v="SEEDLESS"/>
    <x v="519"/>
    <s v="MEXICO CROSSINGS THROUGH OTAY MESA CALIFORNIA"/>
    <n v="76032"/>
    <s v="Truck"/>
    <m/>
    <m/>
    <n v="2024"/>
    <s v="N/A"/>
    <s v="I (import)"/>
    <m/>
  </r>
  <r>
    <s v="Watermelons"/>
    <x v="1"/>
    <s v="No"/>
    <s v="N/A"/>
    <s v="RED FLESH SEEDLESS MINIATURE"/>
    <x v="519"/>
    <s v="MEXICO CROSSINGS THROUGH PRESIDIO TEXAS"/>
    <n v="138303"/>
    <s v="Truck"/>
    <m/>
    <m/>
    <n v="2024"/>
    <s v="N/A"/>
    <s v="I (import)"/>
    <m/>
  </r>
  <r>
    <s v="Watermelons"/>
    <x v="1"/>
    <s v="No"/>
    <s v="N/A"/>
    <s v="N/A"/>
    <x v="519"/>
    <s v="MEXICO CROSSINGS THROUGH PROGRESO TEXAS"/>
    <n v="235453"/>
    <s v="Truck"/>
    <m/>
    <m/>
    <n v="2024"/>
    <s v="N/A"/>
    <s v="I (import)"/>
    <m/>
  </r>
  <r>
    <s v="Watermelons"/>
    <x v="1"/>
    <s v="No"/>
    <s v="N/A"/>
    <s v="SEEDLESS"/>
    <x v="519"/>
    <s v="MEXICO CROSSINGS THROUGH PROGRESO TEXAS"/>
    <n v="157476"/>
    <s v="Truck"/>
    <m/>
    <m/>
    <n v="2024"/>
    <s v="N/A"/>
    <s v="I (import)"/>
    <m/>
  </r>
  <r>
    <s v="Watermelons"/>
    <x v="1"/>
    <s v="No"/>
    <s v="N/A"/>
    <s v="N/A"/>
    <x v="519"/>
    <s v="MEXICO CROSSINGS THROUGH SANTA TERESA NEW MEXICO"/>
    <n v="349272"/>
    <s v="Truck"/>
    <m/>
    <m/>
    <n v="2024"/>
    <s v="N/A"/>
    <s v="I (import)"/>
    <m/>
  </r>
  <r>
    <s v="Watermelons"/>
    <x v="1"/>
    <s v="No"/>
    <s v="N/A"/>
    <s v="RED FLESH SEEDLESS MINIATURE"/>
    <x v="519"/>
    <s v="IMPORTS THROUGH YSLETA TEXAS"/>
    <n v="92202"/>
    <s v="Truck"/>
    <m/>
    <m/>
    <n v="2024"/>
    <s v="N/A"/>
    <s v="I (import)"/>
    <m/>
  </r>
  <r>
    <s v="Watermelons"/>
    <x v="9"/>
    <s v="No"/>
    <s v="24 inch bins"/>
    <s v="RED FLESH SEEDED TYPE"/>
    <x v="519"/>
    <s v="TEXAS"/>
    <n v="280000"/>
    <s v="Truck"/>
    <m/>
    <m/>
    <n v="2025"/>
    <s v="N/A"/>
    <s v="D (domestic)"/>
    <m/>
  </r>
  <r>
    <s v="Watermelons"/>
    <x v="9"/>
    <s v="No"/>
    <s v="24 inch bins"/>
    <s v="RED FLESH SEEDLESS TYPE"/>
    <x v="519"/>
    <s v="TEXAS"/>
    <n v="1280000"/>
    <s v="Truck"/>
    <m/>
    <m/>
    <n v="2025"/>
    <s v="N/A"/>
    <s v="D (domestic)"/>
    <m/>
  </r>
  <r>
    <s v="Watermelons"/>
    <x v="21"/>
    <s v="No"/>
    <s v="24 inch bins"/>
    <s v="RED FLESH SEEDLESS TYPE"/>
    <x v="519"/>
    <s v="TEXAS AND OKLAHOMA"/>
    <n v="400000"/>
    <s v="Truck"/>
    <m/>
    <m/>
    <n v="2025"/>
    <s v="N/A"/>
    <s v="D (domestic)"/>
    <m/>
  </r>
  <r>
    <s v="Watermelons"/>
    <x v="15"/>
    <s v="No"/>
    <s v="24 inch bins"/>
    <s v="RED FLESH SEEDLESS TYPE"/>
    <x v="519"/>
    <s v="SOUTHEAST MISSOURI"/>
    <n v="1187200"/>
    <s v="Truck"/>
    <n v="2968"/>
    <m/>
    <n v="2025"/>
    <s v="N/A"/>
    <s v="D (domestic)"/>
    <m/>
  </r>
  <r>
    <s v="Watermelons"/>
    <x v="19"/>
    <s v="No"/>
    <s v="24 inch bins"/>
    <s v="RED FLESH SEEDED TYPE"/>
    <x v="519"/>
    <s v="MARYLAND"/>
    <n v="67200"/>
    <s v="Truck"/>
    <n v="168"/>
    <m/>
    <n v="2025"/>
    <s v="N/A"/>
    <s v="D (domestic)"/>
    <m/>
  </r>
  <r>
    <s v="Watermelons"/>
    <x v="19"/>
    <s v="No"/>
    <s v="24 inch bins"/>
    <s v="RED FLESH SEEDLESS TYPE"/>
    <x v="519"/>
    <s v="MARYLAND"/>
    <n v="672000"/>
    <s v="Truck"/>
    <n v="1680"/>
    <m/>
    <n v="2025"/>
    <s v="N/A"/>
    <s v="D (domestic)"/>
    <m/>
  </r>
  <r>
    <s v="Watermelons"/>
    <x v="17"/>
    <s v="No"/>
    <s v="24 inch bins"/>
    <s v="RED FLESH SEEDLESS TYPE"/>
    <x v="519"/>
    <s v="MICHIGAN"/>
    <n v="1187200"/>
    <s v="Truck"/>
    <n v="2968"/>
    <m/>
    <n v="2025"/>
    <s v="N/A"/>
    <s v="D (domestic)"/>
    <m/>
  </r>
  <r>
    <s v="Watermelons"/>
    <x v="14"/>
    <s v="No"/>
    <s v="24 inch bins"/>
    <s v="RED FLESH SEEDED TYPE"/>
    <x v="519"/>
    <s v="NORTH CAROLINA"/>
    <n v="134400"/>
    <s v="Truck"/>
    <n v="336"/>
    <m/>
    <n v="2025"/>
    <s v="N/A"/>
    <s v="D (domestic)"/>
    <m/>
  </r>
  <r>
    <s v="Watermelons"/>
    <x v="14"/>
    <s v="No"/>
    <s v="cartons"/>
    <s v="RED FLESH SEEDLESS MINIATURE"/>
    <x v="519"/>
    <s v="NORTH CAROLINA"/>
    <n v="36125"/>
    <s v="Truck"/>
    <n v="425"/>
    <m/>
    <n v="2025"/>
    <s v="N/A"/>
    <s v="D (domestic)"/>
    <m/>
  </r>
  <r>
    <s v="Watermelons"/>
    <x v="14"/>
    <s v="No"/>
    <s v="24 inch bins"/>
    <s v="RED FLESH SEEDLESS TYPE"/>
    <x v="519"/>
    <s v="NORTH CAROLINA"/>
    <n v="1321600"/>
    <s v="Truck"/>
    <n v="3304"/>
    <m/>
    <n v="2025"/>
    <s v="N/A"/>
    <s v="D (domestic)"/>
    <m/>
  </r>
  <r>
    <s v="Watermelons"/>
    <x v="11"/>
    <s v="No"/>
    <s v="24 inch bins"/>
    <s v="RED FLESH SEEDLESS TYPE"/>
    <x v="519"/>
    <s v="SOUTH CAROLINA"/>
    <n v="67200"/>
    <s v="Truck"/>
    <n v="168"/>
    <m/>
    <n v="2025"/>
    <s v="N/A"/>
    <s v="D (domestic)"/>
    <m/>
  </r>
  <r>
    <s v="Watermelons"/>
    <x v="15"/>
    <s v="No"/>
    <s v="24 inch bins"/>
    <s v="RED FLESH SEEDED TYPE"/>
    <x v="519"/>
    <s v="SOUTHEAST MISSOURI"/>
    <n v="44800"/>
    <s v="Truck"/>
    <n v="112"/>
    <m/>
    <n v="2025"/>
    <s v="N/A"/>
    <s v="D (domestic)"/>
    <m/>
  </r>
  <r>
    <s v="Watermelons"/>
    <x v="18"/>
    <s v="No"/>
    <s v="24 inch bins"/>
    <s v="RED FLESH SEEDLESS TYPE"/>
    <x v="519"/>
    <s v="DELAWARE"/>
    <n v="1254400"/>
    <s v="Truck"/>
    <n v="3136"/>
    <m/>
    <n v="2025"/>
    <s v="N/A"/>
    <s v="D (domestic)"/>
    <m/>
  </r>
  <r>
    <s v="Watermelons"/>
    <x v="8"/>
    <s v="No"/>
    <s v="24 inch bins"/>
    <s v="RED FLESH SEEDLESS TYPE"/>
    <x v="519"/>
    <s v="FLORIDA"/>
    <n v="67200"/>
    <s v="Truck"/>
    <n v="168"/>
    <m/>
    <n v="2025"/>
    <s v="N/A"/>
    <s v="D (domestic)"/>
    <m/>
  </r>
  <r>
    <s v="Watermelons"/>
    <x v="16"/>
    <s v="No"/>
    <s v="24 inch bins"/>
    <s v="RED FLESH SEEDED TYPE"/>
    <x v="519"/>
    <s v="INDIANA"/>
    <n v="313600"/>
    <s v="Truck"/>
    <n v="784"/>
    <m/>
    <n v="2025"/>
    <s v="N/A"/>
    <s v="D (domestic)"/>
    <m/>
  </r>
  <r>
    <s v="Watermelons"/>
    <x v="16"/>
    <s v="No"/>
    <s v="cartons"/>
    <s v="RED FLESH SEEDLESS MINIATURE"/>
    <x v="519"/>
    <s v="INDIANA"/>
    <n v="36125"/>
    <s v="Truck"/>
    <n v="425"/>
    <m/>
    <n v="2025"/>
    <s v="N/A"/>
    <s v="D (domestic)"/>
    <m/>
  </r>
  <r>
    <s v="Watermelons"/>
    <x v="16"/>
    <s v="No"/>
    <s v="24 inch bins"/>
    <s v="RED FLESH SEEDLESS TYPE"/>
    <x v="519"/>
    <s v="INDIANA"/>
    <n v="3785600"/>
    <s v="Truck"/>
    <n v="9464"/>
    <m/>
    <n v="2025"/>
    <s v="N/A"/>
    <s v="D (domestic)"/>
    <m/>
  </r>
  <r>
    <s v="Watermelons"/>
    <x v="17"/>
    <s v="No"/>
    <s v="24 inch bins"/>
    <s v="RED FLESH SEEDED TYPE"/>
    <x v="519"/>
    <s v="MICHIGAN"/>
    <n v="179200"/>
    <s v="Truck"/>
    <n v="448"/>
    <m/>
    <n v="2025"/>
    <s v="N/A"/>
    <s v="D (domestic)"/>
    <m/>
  </r>
  <r>
    <s v="Watermelons"/>
    <x v="18"/>
    <s v="No"/>
    <s v="24 inch bins"/>
    <s v="RED FLESH SEEDED TYPE"/>
    <x v="519"/>
    <s v="DELAWARE"/>
    <n v="11200"/>
    <s v="Truck"/>
    <n v="28"/>
    <m/>
    <n v="2025"/>
    <s v="N/A"/>
    <s v="D (domestic)"/>
    <m/>
  </r>
  <r>
    <s v="Watermelons"/>
    <x v="10"/>
    <s v="No"/>
    <s v="cartons"/>
    <s v="RED FLESH SEEDLESS MINIATURE"/>
    <x v="519"/>
    <s v="CENTRAL ARIZONA"/>
    <n v="1190000"/>
    <s v="Truck"/>
    <n v="14000"/>
    <m/>
    <n v="2025"/>
    <s v="N/A"/>
    <s v="D (domestic)"/>
    <m/>
  </r>
  <r>
    <s v="Watermelons"/>
    <x v="10"/>
    <s v="No"/>
    <s v="24 inch bins"/>
    <s v="RED FLESH SEEDLESS TYPE"/>
    <x v="519"/>
    <s v="CENTRAL ARIZONA"/>
    <n v="1380000"/>
    <s v="Truck"/>
    <m/>
    <m/>
    <n v="2025"/>
    <s v="N/A"/>
    <s v="D (domestic)"/>
    <m/>
  </r>
  <r>
    <s v="Watermelons"/>
    <x v="13"/>
    <s v="Yes"/>
    <s v="24 inch bins"/>
    <s v="RED FLESH SEEDLESS TYPE"/>
    <x v="519"/>
    <s v="SAN JOAQUIN VALLEY CALIFORNIA"/>
    <n v="240000"/>
    <s v="Truck"/>
    <m/>
    <m/>
    <n v="2025"/>
    <s v="N/A"/>
    <s v="D (domestic)"/>
    <m/>
  </r>
  <r>
    <s v="Watermelons"/>
    <x v="13"/>
    <s v="No"/>
    <s v="24 inch bins"/>
    <s v="RED FLESH SEEDLESS TYPE"/>
    <x v="519"/>
    <s v="SAN JOAQUIN VALLEY CALIFORNIA"/>
    <n v="2960000"/>
    <s v="Truck"/>
    <m/>
    <m/>
    <n v="2025"/>
    <s v="N/A"/>
    <s v="D (domestic)"/>
    <m/>
  </r>
  <r>
    <s v="Watermelons"/>
    <x v="13"/>
    <s v="Yes"/>
    <s v="cartons"/>
    <s v="RED FLESH SEEDLESS MINIATURE"/>
    <x v="519"/>
    <s v="SAN JOAQUIN VALLEY CALIFORNIA"/>
    <n v="2040000"/>
    <s v="Truck"/>
    <n v="24000"/>
    <m/>
    <n v="2025"/>
    <s v="N/A"/>
    <s v="D (domestic)"/>
    <m/>
  </r>
  <r>
    <s v="Watermelons"/>
    <x v="13"/>
    <s v="No"/>
    <s v="cartons"/>
    <s v="RED FLESH SEEDLESS MINIATURE"/>
    <x v="519"/>
    <s v="SAN JOAQUIN VALLEY CALIFORNIA"/>
    <n v="1419500"/>
    <s v="Truck"/>
    <n v="16700"/>
    <m/>
    <n v="2025"/>
    <s v="N/A"/>
    <s v="D (domestic)"/>
    <m/>
  </r>
  <r>
    <s v="Watermelons"/>
    <x v="10"/>
    <s v="No"/>
    <s v="24 inch bins"/>
    <s v="RED FLESH SEEDLESS TYPE"/>
    <x v="520"/>
    <s v="CENTRAL ARIZONA"/>
    <n v="1420000"/>
    <s v="Truck"/>
    <m/>
    <m/>
    <n v="2025"/>
    <s v="N/A"/>
    <s v="D (domestic)"/>
    <m/>
  </r>
  <r>
    <s v="Watermelons"/>
    <x v="10"/>
    <s v="No"/>
    <s v="cartons"/>
    <s v="RED FLESH SEEDLESS MINIATURE"/>
    <x v="520"/>
    <s v="CENTRAL ARIZONA"/>
    <n v="935000"/>
    <s v="Truck"/>
    <n v="11000"/>
    <m/>
    <n v="2025"/>
    <s v="N/A"/>
    <s v="D (domestic)"/>
    <m/>
  </r>
  <r>
    <s v="Watermelons"/>
    <x v="9"/>
    <s v="No"/>
    <s v="24 inch bins"/>
    <s v="RED FLESH SEEDED TYPE"/>
    <x v="520"/>
    <s v="TEXAS"/>
    <n v="360000"/>
    <s v="Truck"/>
    <m/>
    <m/>
    <n v="2025"/>
    <s v="N/A"/>
    <s v="D (domestic)"/>
    <m/>
  </r>
  <r>
    <s v="Watermelons"/>
    <x v="9"/>
    <s v="No"/>
    <s v="24 inch bins"/>
    <s v="RED FLESH SEEDLESS TYPE"/>
    <x v="520"/>
    <s v="TEXAS"/>
    <n v="1400000"/>
    <s v="Truck"/>
    <m/>
    <m/>
    <n v="2025"/>
    <s v="N/A"/>
    <s v="D (domestic)"/>
    <m/>
  </r>
  <r>
    <s v="Watermelons"/>
    <x v="21"/>
    <s v="No"/>
    <s v="24 inch bins"/>
    <s v="RED FLESH SEEDLESS TYPE"/>
    <x v="520"/>
    <s v="TEXAS AND OKLAHOMA"/>
    <n v="400000"/>
    <s v="Truck"/>
    <m/>
    <m/>
    <n v="2025"/>
    <s v="N/A"/>
    <s v="D (domestic)"/>
    <m/>
  </r>
  <r>
    <s v="Watermelons"/>
    <x v="11"/>
    <s v="No"/>
    <s v="24 inch bins"/>
    <s v="RED FLESH SEEDLESS TYPE"/>
    <x v="520"/>
    <s v="SOUTH CAROLINA"/>
    <n v="112000"/>
    <s v="Truck"/>
    <n v="280"/>
    <m/>
    <n v="2025"/>
    <s v="N/A"/>
    <s v="D (domestic)"/>
    <m/>
  </r>
  <r>
    <s v="Watermelons"/>
    <x v="15"/>
    <s v="No"/>
    <s v="24 inch bins"/>
    <s v="RED FLESH SEEDED TYPE"/>
    <x v="520"/>
    <s v="SOUTHEAST MISSOURI"/>
    <n v="44800"/>
    <s v="Truck"/>
    <n v="112"/>
    <m/>
    <n v="2025"/>
    <s v="N/A"/>
    <s v="D (domestic)"/>
    <m/>
  </r>
  <r>
    <s v="Watermelons"/>
    <x v="15"/>
    <s v="No"/>
    <s v="24 inch bins"/>
    <s v="RED FLESH SEEDLESS TYPE"/>
    <x v="520"/>
    <s v="SOUTHEAST MISSOURI"/>
    <n v="963200"/>
    <s v="Truck"/>
    <n v="2408"/>
    <m/>
    <n v="2025"/>
    <s v="N/A"/>
    <s v="D (domestic)"/>
    <m/>
  </r>
  <r>
    <s v="Watermelons"/>
    <x v="20"/>
    <s v="No"/>
    <s v="24 inch bins"/>
    <s v="RED FLESH SEEDLESS TYPE"/>
    <x v="520"/>
    <s v="VIRGINIA"/>
    <n v="313600"/>
    <s v="Truck"/>
    <n v="784"/>
    <m/>
    <n v="2025"/>
    <s v="N/A"/>
    <s v="D (domestic)"/>
    <m/>
  </r>
  <r>
    <s v="Watermelons"/>
    <x v="19"/>
    <s v="No"/>
    <s v="24 inch bins"/>
    <s v="RED FLESH SEEDLESS TYPE"/>
    <x v="520"/>
    <s v="MARYLAND"/>
    <n v="873600"/>
    <s v="Truck"/>
    <n v="2184"/>
    <m/>
    <n v="2025"/>
    <s v="N/A"/>
    <s v="D (domestic)"/>
    <m/>
  </r>
  <r>
    <s v="Watermelons"/>
    <x v="16"/>
    <s v="No"/>
    <s v="24 inch bins"/>
    <s v="RED FLESH SEEDLESS TYPE"/>
    <x v="520"/>
    <s v="INDIANA"/>
    <n v="3113600"/>
    <s v="Truck"/>
    <n v="7784"/>
    <m/>
    <n v="2025"/>
    <s v="N/A"/>
    <s v="D (domestic)"/>
    <m/>
  </r>
  <r>
    <s v="Watermelons"/>
    <x v="17"/>
    <s v="No"/>
    <s v="24 inch bins"/>
    <s v="RED FLESH SEEDED TYPE"/>
    <x v="520"/>
    <s v="MICHIGAN"/>
    <n v="201600"/>
    <s v="Truck"/>
    <n v="504"/>
    <m/>
    <n v="2025"/>
    <s v="N/A"/>
    <s v="D (domestic)"/>
    <m/>
  </r>
  <r>
    <s v="Watermelons"/>
    <x v="17"/>
    <s v="No"/>
    <s v="24 inch bins"/>
    <s v="RED FLESH SEEDLESS TYPE"/>
    <x v="520"/>
    <s v="MICHIGAN"/>
    <n v="1030400"/>
    <s v="Truck"/>
    <n v="2576"/>
    <m/>
    <n v="2025"/>
    <s v="N/A"/>
    <s v="D (domestic)"/>
    <m/>
  </r>
  <r>
    <s v="Watermelons"/>
    <x v="14"/>
    <s v="No"/>
    <s v="24 inch bins"/>
    <s v="RED FLESH SEEDED TYPE"/>
    <x v="520"/>
    <s v="NORTH CAROLINA"/>
    <n v="44800"/>
    <s v="Truck"/>
    <n v="112"/>
    <m/>
    <n v="2025"/>
    <s v="N/A"/>
    <s v="D (domestic)"/>
    <m/>
  </r>
  <r>
    <s v="Watermelons"/>
    <x v="14"/>
    <s v="No"/>
    <s v="24 inch bins"/>
    <s v="RED FLESH SEEDLESS TYPE"/>
    <x v="520"/>
    <s v="NORTH CAROLINA"/>
    <n v="918400"/>
    <s v="Truck"/>
    <n v="2296"/>
    <m/>
    <n v="2025"/>
    <s v="N/A"/>
    <s v="D (domestic)"/>
    <m/>
  </r>
  <r>
    <s v="Watermelons"/>
    <x v="18"/>
    <s v="No"/>
    <s v="24 inch bins"/>
    <s v="RED FLESH SEEDED TYPE"/>
    <x v="520"/>
    <s v="DELAWARE"/>
    <n v="22400"/>
    <s v="Truck"/>
    <n v="56"/>
    <m/>
    <n v="2025"/>
    <s v="N/A"/>
    <s v="D (domestic)"/>
    <m/>
  </r>
  <r>
    <s v="Watermelons"/>
    <x v="18"/>
    <s v="No"/>
    <s v="24 inch bins"/>
    <s v="RED FLESH SEEDLESS TYPE"/>
    <x v="520"/>
    <s v="DELAWARE"/>
    <n v="851200"/>
    <s v="Truck"/>
    <n v="2128"/>
    <m/>
    <n v="2025"/>
    <s v="N/A"/>
    <s v="D (domestic)"/>
    <m/>
  </r>
  <r>
    <s v="Watermelons"/>
    <x v="16"/>
    <s v="No"/>
    <s v="24 inch bins"/>
    <s v="RED FLESH SEEDED TYPE"/>
    <x v="520"/>
    <s v="INDIANA"/>
    <n v="291200"/>
    <s v="Truck"/>
    <n v="728"/>
    <m/>
    <n v="2025"/>
    <s v="N/A"/>
    <s v="D (domestic)"/>
    <m/>
  </r>
  <r>
    <s v="Watermelons"/>
    <x v="16"/>
    <s v="No"/>
    <s v="cartons"/>
    <s v="RED FLESH SEEDLESS MINIATURE"/>
    <x v="520"/>
    <s v="INDIANA"/>
    <n v="65025"/>
    <s v="Truck"/>
    <n v="765"/>
    <m/>
    <n v="2025"/>
    <s v="N/A"/>
    <s v="D (domestic)"/>
    <m/>
  </r>
  <r>
    <s v="Watermelons"/>
    <x v="13"/>
    <s v="No"/>
    <s v="24 inch bins"/>
    <s v="RED FLESH SEEDED TYPE"/>
    <x v="520"/>
    <s v="SAN JOAQUIN VALLEY CALIFORNIA"/>
    <n v="220000"/>
    <s v="Truck"/>
    <m/>
    <m/>
    <n v="2025"/>
    <s v="N/A"/>
    <s v="D (domestic)"/>
    <m/>
  </r>
  <r>
    <s v="Watermelons"/>
    <x v="13"/>
    <s v="Yes"/>
    <s v="24 inch bins"/>
    <s v="RED FLESH SEEDLESS TYPE"/>
    <x v="520"/>
    <s v="SAN JOAQUIN VALLEY CALIFORNIA"/>
    <n v="240000"/>
    <s v="Truck"/>
    <m/>
    <m/>
    <n v="2025"/>
    <s v="N/A"/>
    <s v="D (domestic)"/>
    <m/>
  </r>
  <r>
    <s v="Watermelons"/>
    <x v="13"/>
    <s v="No"/>
    <s v="24 inch bins"/>
    <s v="RED FLESH SEEDLESS TYPE"/>
    <x v="520"/>
    <s v="SAN JOAQUIN VALLEY CALIFORNIA"/>
    <n v="3360000"/>
    <s v="Truck"/>
    <m/>
    <m/>
    <n v="2025"/>
    <s v="N/A"/>
    <s v="D (domestic)"/>
    <m/>
  </r>
  <r>
    <s v="Watermelons"/>
    <x v="13"/>
    <s v="Yes"/>
    <s v="cartons"/>
    <s v="RED FLESH SEEDLESS MINIATURE"/>
    <x v="520"/>
    <s v="SAN JOAQUIN VALLEY CALIFORNIA"/>
    <n v="595000"/>
    <s v="Truck"/>
    <n v="7000"/>
    <m/>
    <n v="2025"/>
    <s v="N/A"/>
    <s v="D (domestic)"/>
    <m/>
  </r>
  <r>
    <s v="Watermelons"/>
    <x v="13"/>
    <s v="No"/>
    <s v="cartons"/>
    <s v="RED FLESH SEEDLESS MINIATURE"/>
    <x v="520"/>
    <s v="SAN JOAQUIN VALLEY CALIFORNIA"/>
    <n v="1232500"/>
    <s v="Truck"/>
    <n v="14500"/>
    <m/>
    <n v="2025"/>
    <s v="N/A"/>
    <s v="D (domestic)"/>
    <m/>
  </r>
  <r>
    <s v="Watermelons"/>
    <x v="1"/>
    <s v="No"/>
    <s v="N/A"/>
    <s v="SEEDLESS"/>
    <x v="520"/>
    <s v="MEXICO CROSSINGS THROUGH OTAY MESA CALIFORNIA"/>
    <n v="114048"/>
    <s v="Truck"/>
    <m/>
    <m/>
    <n v="2024"/>
    <s v="N/A"/>
    <s v="I (import)"/>
    <m/>
  </r>
  <r>
    <s v="Watermelons"/>
    <x v="1"/>
    <s v="No"/>
    <s v="N/A"/>
    <s v="RED FLESH SEEDLESS MINIATURE"/>
    <x v="520"/>
    <s v="MEXICO CROSSINGS THROUGH PRESIDIO TEXAS"/>
    <n v="368808"/>
    <s v="Truck"/>
    <m/>
    <m/>
    <n v="2024"/>
    <s v="N/A"/>
    <s v="I (import)"/>
    <m/>
  </r>
  <r>
    <s v="Watermelons"/>
    <x v="1"/>
    <s v="No"/>
    <s v="N/A"/>
    <s v="N/A"/>
    <x v="520"/>
    <s v="MEXICO CROSSINGS THROUGH PROGRESO TEXAS"/>
    <n v="345488"/>
    <s v="Truck"/>
    <m/>
    <m/>
    <n v="2024"/>
    <s v="N/A"/>
    <s v="I (import)"/>
    <m/>
  </r>
  <r>
    <s v="Watermelons"/>
    <x v="1"/>
    <s v="No"/>
    <s v="N/A"/>
    <s v="N/A"/>
    <x v="520"/>
    <s v="MEXICO CROSSINGS THROUGH SANTA TERESA NEW MEXICO"/>
    <n v="349272"/>
    <s v="Truck"/>
    <m/>
    <m/>
    <n v="2024"/>
    <s v="N/A"/>
    <s v="I (import)"/>
    <m/>
  </r>
  <r>
    <s v="Watermelons"/>
    <x v="0"/>
    <s v="No"/>
    <s v="N/A"/>
    <s v="N/A"/>
    <x v="520"/>
    <s v="IMPORTS THROUGH SAN JUAN PUERTO RICO"/>
    <n v="9845"/>
    <s v="Boat"/>
    <m/>
    <m/>
    <n v="2024"/>
    <s v="N/A"/>
    <s v="I (import)"/>
    <m/>
  </r>
  <r>
    <s v="Watermelons"/>
    <x v="18"/>
    <s v="No"/>
    <s v="24 inch bins"/>
    <s v="RED FLESH SEEDLESS TYPE"/>
    <x v="520"/>
    <s v="DELAWARE"/>
    <n v="268800"/>
    <s v="Truck"/>
    <n v="672"/>
    <m/>
    <n v="2025"/>
    <s v="N/A"/>
    <s v="D (domestic)"/>
    <s v="added for 08/12/2025 on 08/14/2025"/>
  </r>
  <r>
    <s v="Watermelons"/>
    <x v="20"/>
    <s v="No"/>
    <s v="24 inch bins"/>
    <s v="RED FLESH SEEDED TYPE"/>
    <x v="520"/>
    <s v="VIRGINIA"/>
    <n v="22400"/>
    <s v="Truck"/>
    <n v="56"/>
    <m/>
    <n v="2025"/>
    <s v="N/A"/>
    <s v="D (domestic)"/>
    <s v="added for 08/12/2025 on 08/19/2025"/>
  </r>
  <r>
    <s v="Watermelons"/>
    <x v="20"/>
    <s v="No"/>
    <s v="24 inch bins"/>
    <s v="RED FLESH SEEDLESS TYPE"/>
    <x v="520"/>
    <s v="VIRGINIA"/>
    <n v="-224000"/>
    <s v="Truck"/>
    <n v="-560"/>
    <m/>
    <n v="2025"/>
    <s v="N/A"/>
    <s v="D (domestic)"/>
    <s v="subtracted on 08/19/2025"/>
  </r>
  <r>
    <s v="Watermelons"/>
    <x v="9"/>
    <s v="No"/>
    <s v="24 inch bins"/>
    <s v="RED FLESH SEEDED TYPE"/>
    <x v="521"/>
    <s v="TEXAS"/>
    <n v="200000"/>
    <s v="Truck"/>
    <m/>
    <m/>
    <n v="2025"/>
    <s v="N/A"/>
    <s v="D (domestic)"/>
    <m/>
  </r>
  <r>
    <s v="Watermelons"/>
    <x v="1"/>
    <s v="No"/>
    <s v="N/A"/>
    <s v="N/A"/>
    <x v="521"/>
    <s v="MEXICO CROSSINGS THROUGH OTAY MESA CALIFORNIA"/>
    <n v="43890"/>
    <s v="Truck"/>
    <m/>
    <m/>
    <n v="2024"/>
    <s v="N/A"/>
    <s v="I (import)"/>
    <m/>
  </r>
  <r>
    <s v="Watermelons"/>
    <x v="9"/>
    <s v="No"/>
    <s v="24 inch bins"/>
    <s v="RED FLESH SEEDLESS TYPE"/>
    <x v="521"/>
    <s v="TEXAS"/>
    <n v="1400000"/>
    <s v="Truck"/>
    <m/>
    <m/>
    <n v="2025"/>
    <s v="N/A"/>
    <s v="D (domestic)"/>
    <m/>
  </r>
  <r>
    <s v="Watermelons"/>
    <x v="1"/>
    <s v="No"/>
    <s v="N/A"/>
    <s v="SEEDLESS"/>
    <x v="521"/>
    <s v="MEXICO CROSSINGS THROUGH OTAY MESA CALIFORNIA"/>
    <n v="63360"/>
    <s v="Truck"/>
    <m/>
    <m/>
    <n v="2024"/>
    <s v="N/A"/>
    <s v="I (import)"/>
    <m/>
  </r>
  <r>
    <s v="Watermelons"/>
    <x v="21"/>
    <s v="No"/>
    <s v="24 inch bins"/>
    <s v="RED FLESH SEEDED TYPE"/>
    <x v="521"/>
    <s v="TEXAS AND OKLAHOMA"/>
    <n v="80000"/>
    <s v="Truck"/>
    <m/>
    <m/>
    <n v="2025"/>
    <s v="N/A"/>
    <s v="D (domestic)"/>
    <m/>
  </r>
  <r>
    <s v="Watermelons"/>
    <x v="1"/>
    <s v="No"/>
    <s v="N/A"/>
    <s v="RED FLESH SEEDLESS MINIATURE"/>
    <x v="521"/>
    <s v="MEXICO CROSSINGS THROUGH PRESIDIO TEXAS"/>
    <n v="184404"/>
    <s v="Truck"/>
    <m/>
    <m/>
    <n v="2024"/>
    <s v="N/A"/>
    <s v="I (import)"/>
    <m/>
  </r>
  <r>
    <s v="Watermelons"/>
    <x v="21"/>
    <s v="No"/>
    <s v="24 inch bins"/>
    <s v="RED FLESH SEEDLESS TYPE"/>
    <x v="521"/>
    <s v="TEXAS AND OKLAHOMA"/>
    <n v="320000"/>
    <s v="Truck"/>
    <m/>
    <m/>
    <n v="2025"/>
    <s v="N/A"/>
    <s v="D (domestic)"/>
    <m/>
  </r>
  <r>
    <s v="Watermelons"/>
    <x v="1"/>
    <s v="No"/>
    <s v="N/A"/>
    <s v="N/A"/>
    <x v="521"/>
    <s v="MEXICO CROSSINGS THROUGH PROGRESO TEXAS"/>
    <n v="432885"/>
    <s v="Truck"/>
    <m/>
    <m/>
    <n v="2024"/>
    <s v="N/A"/>
    <s v="I (import)"/>
    <m/>
  </r>
  <r>
    <s v="Watermelons"/>
    <x v="16"/>
    <s v="No"/>
    <s v="24 inch bins"/>
    <s v="RED FLESH SEEDLESS TYPE"/>
    <x v="521"/>
    <s v="INDIANA"/>
    <n v="3180800"/>
    <s v="Truck"/>
    <n v="7952"/>
    <m/>
    <n v="2025"/>
    <s v="N/A"/>
    <s v="D (domestic)"/>
    <m/>
  </r>
  <r>
    <s v="Watermelons"/>
    <x v="1"/>
    <s v="No"/>
    <s v="N/A"/>
    <s v="SEEDLESS"/>
    <x v="521"/>
    <s v="MEXICO CROSSINGS THROUGH PROGRESO TEXAS"/>
    <n v="1110010"/>
    <s v="Truck"/>
    <m/>
    <m/>
    <n v="2024"/>
    <s v="N/A"/>
    <s v="I (import)"/>
    <m/>
  </r>
  <r>
    <s v="Watermelons"/>
    <x v="19"/>
    <s v="No"/>
    <s v="24 inch bins"/>
    <s v="RED FLESH SEEDLESS TYPE"/>
    <x v="521"/>
    <s v="MARYLAND"/>
    <n v="716800"/>
    <s v="Truck"/>
    <n v="1792"/>
    <m/>
    <n v="2025"/>
    <s v="N/A"/>
    <s v="D (domestic)"/>
    <m/>
  </r>
  <r>
    <s v="Watermelons"/>
    <x v="1"/>
    <s v="No"/>
    <s v="N/A"/>
    <s v="N/A"/>
    <x v="521"/>
    <s v="MEXICO CROSSINGS THROUGH SANTA TERESA NEW MEXICO"/>
    <n v="402019"/>
    <s v="Truck"/>
    <m/>
    <m/>
    <n v="2024"/>
    <s v="N/A"/>
    <s v="I (import)"/>
    <m/>
  </r>
  <r>
    <s v="Watermelons"/>
    <x v="17"/>
    <s v="No"/>
    <s v="24 inch bins"/>
    <s v="RED FLESH SEEDLESS TYPE"/>
    <x v="521"/>
    <s v="MICHIGAN"/>
    <n v="873600"/>
    <s v="Truck"/>
    <n v="2184"/>
    <m/>
    <n v="2025"/>
    <s v="N/A"/>
    <s v="D (domestic)"/>
    <m/>
  </r>
  <r>
    <s v="Watermelons"/>
    <x v="0"/>
    <s v="No"/>
    <s v="N/A"/>
    <s v="N/A"/>
    <x v="521"/>
    <s v="IMPORTS THROUGH SAN JUAN PUERTO RICO"/>
    <n v="8087"/>
    <s v="Boat"/>
    <m/>
    <m/>
    <n v="2024"/>
    <s v="N/A"/>
    <s v="I (import)"/>
    <m/>
  </r>
  <r>
    <s v="Watermelons"/>
    <x v="17"/>
    <s v="No"/>
    <s v="24 inch bins"/>
    <s v="RED FLESH SEEDED TYPE"/>
    <x v="521"/>
    <s v="MICHIGAN"/>
    <n v="156800"/>
    <s v="Truck"/>
    <n v="392"/>
    <m/>
    <n v="2025"/>
    <s v="N/A"/>
    <s v="D (domestic)"/>
    <m/>
  </r>
  <r>
    <s v="Watermelons"/>
    <x v="16"/>
    <s v="No"/>
    <s v="24 inch bins"/>
    <s v="RED FLESH SEEDED TYPE"/>
    <x v="521"/>
    <s v="INDIANA"/>
    <n v="246400"/>
    <s v="Truck"/>
    <n v="616"/>
    <m/>
    <n v="2025"/>
    <s v="N/A"/>
    <s v="D (domestic)"/>
    <m/>
  </r>
  <r>
    <s v="Watermelons"/>
    <x v="15"/>
    <s v="No"/>
    <s v="24 inch bins"/>
    <s v="RED FLESH SEEDED TYPE"/>
    <x v="521"/>
    <s v="SOUTHEAST MISSOURI"/>
    <n v="44800"/>
    <s v="Truck"/>
    <n v="112"/>
    <m/>
    <n v="2025"/>
    <s v="N/A"/>
    <s v="D (domestic)"/>
    <m/>
  </r>
  <r>
    <s v="Watermelons"/>
    <x v="15"/>
    <s v="No"/>
    <s v="24 inch bins"/>
    <s v="RED FLESH SEEDLESS TYPE"/>
    <x v="521"/>
    <s v="SOUTHEAST MISSOURI"/>
    <n v="1008000"/>
    <s v="Truck"/>
    <n v="2520"/>
    <m/>
    <n v="2025"/>
    <s v="N/A"/>
    <s v="D (domestic)"/>
    <m/>
  </r>
  <r>
    <s v="Watermelons"/>
    <x v="14"/>
    <s v="No"/>
    <s v="24 inch bins"/>
    <s v="RED FLESH SEEDED TYPE"/>
    <x v="521"/>
    <s v="NORTH CAROLINA"/>
    <n v="44800"/>
    <s v="Truck"/>
    <n v="112"/>
    <m/>
    <n v="2025"/>
    <s v="N/A"/>
    <s v="D (domestic)"/>
    <m/>
  </r>
  <r>
    <s v="Watermelons"/>
    <x v="14"/>
    <s v="No"/>
    <s v="24 inch bins"/>
    <s v="RED FLESH SEEDLESS TYPE"/>
    <x v="521"/>
    <s v="NORTH CAROLINA"/>
    <n v="1849600"/>
    <s v="Truck"/>
    <n v="4624"/>
    <m/>
    <n v="2025"/>
    <s v="N/A"/>
    <s v="D (domestic)"/>
    <m/>
  </r>
  <r>
    <s v="Watermelons"/>
    <x v="11"/>
    <s v="No"/>
    <s v="24 inch bins"/>
    <s v="RED FLESH SEEDLESS TYPE"/>
    <x v="521"/>
    <s v="SOUTH CAROLINA"/>
    <n v="67200"/>
    <s v="Truck"/>
    <n v="168"/>
    <m/>
    <n v="2025"/>
    <s v="N/A"/>
    <s v="D (domestic)"/>
    <m/>
  </r>
  <r>
    <s v="Watermelons"/>
    <x v="18"/>
    <s v="No"/>
    <s v="24 inch bins"/>
    <s v="RED FLESH SEEDLESS TYPE"/>
    <x v="521"/>
    <s v="DELAWARE"/>
    <n v="940800"/>
    <s v="Truck"/>
    <n v="2352"/>
    <m/>
    <n v="2025"/>
    <s v="N/A"/>
    <s v="D (domestic)"/>
    <m/>
  </r>
  <r>
    <s v="Watermelons"/>
    <x v="16"/>
    <s v="No"/>
    <s v="cartons"/>
    <s v="RED FLESH SEEDLESS MINIATURE"/>
    <x v="521"/>
    <s v="INDIANA"/>
    <n v="21675"/>
    <s v="Truck"/>
    <n v="255"/>
    <m/>
    <n v="2025"/>
    <s v="N/A"/>
    <s v="D (domestic)"/>
    <m/>
  </r>
  <r>
    <s v="Watermelons"/>
    <x v="10"/>
    <s v="No"/>
    <s v="24 inch bins"/>
    <s v="RED FLESH SEEDLESS TYPE"/>
    <x v="521"/>
    <s v="CENTRAL ARIZONA"/>
    <n v="1260000"/>
    <s v="Truck"/>
    <m/>
    <m/>
    <n v="2025"/>
    <s v="N/A"/>
    <s v="D (domestic)"/>
    <m/>
  </r>
  <r>
    <s v="Watermelons"/>
    <x v="10"/>
    <s v="No"/>
    <s v="cartons"/>
    <s v="RED FLESH SEEDLESS MINIATURE"/>
    <x v="521"/>
    <s v="CENTRAL ARIZONA"/>
    <n v="595000"/>
    <s v="Truck"/>
    <n v="7000"/>
    <m/>
    <n v="2025"/>
    <s v="N/A"/>
    <s v="D (domestic)"/>
    <m/>
  </r>
  <r>
    <s v="Watermelons"/>
    <x v="13"/>
    <s v="No"/>
    <s v="24 inch bins"/>
    <s v="RED FLESH SEEDED TYPE"/>
    <x v="521"/>
    <s v="SAN JOAQUIN VALLEY CALIFORNIA"/>
    <n v="220000"/>
    <s v="Truck"/>
    <m/>
    <m/>
    <n v="2025"/>
    <s v="N/A"/>
    <s v="D (domestic)"/>
    <m/>
  </r>
  <r>
    <s v="Watermelons"/>
    <x v="13"/>
    <s v="Yes"/>
    <s v="24 inch bins"/>
    <s v="RED FLESH SEEDLESS TYPE"/>
    <x v="521"/>
    <s v="SAN JOAQUIN VALLEY CALIFORNIA"/>
    <n v="1000000"/>
    <s v="Truck"/>
    <m/>
    <m/>
    <n v="2025"/>
    <s v="N/A"/>
    <s v="D (domestic)"/>
    <m/>
  </r>
  <r>
    <s v="Watermelons"/>
    <x v="13"/>
    <s v="No"/>
    <s v="24 inch bins"/>
    <s v="RED FLESH SEEDLESS TYPE"/>
    <x v="521"/>
    <s v="SAN JOAQUIN VALLEY CALIFORNIA"/>
    <n v="3240000"/>
    <s v="Truck"/>
    <m/>
    <m/>
    <n v="2025"/>
    <s v="N/A"/>
    <s v="D (domestic)"/>
    <m/>
  </r>
  <r>
    <s v="Watermelons"/>
    <x v="13"/>
    <s v="Yes"/>
    <s v="cartons"/>
    <s v="RED FLESH SEEDLESS MINIATURE"/>
    <x v="521"/>
    <s v="SAN JOAQUIN VALLEY CALIFORNIA"/>
    <n v="1445000"/>
    <s v="Truck"/>
    <n v="17000"/>
    <m/>
    <n v="2025"/>
    <s v="N/A"/>
    <s v="D (domestic)"/>
    <m/>
  </r>
  <r>
    <s v="Watermelons"/>
    <x v="13"/>
    <s v="No"/>
    <s v="cartons"/>
    <s v="RED FLESH SEEDLESS MINIATURE"/>
    <x v="521"/>
    <s v="SAN JOAQUIN VALLEY CALIFORNIA"/>
    <n v="1147500"/>
    <s v="Truck"/>
    <n v="13500"/>
    <m/>
    <n v="2025"/>
    <s v="N/A"/>
    <s v="D (domestic)"/>
    <m/>
  </r>
  <r>
    <s v="Watermelons"/>
    <x v="9"/>
    <s v="No"/>
    <s v="24 inch bins"/>
    <s v="RED FLESH SEEDED TYPE"/>
    <x v="522"/>
    <s v="TEXAS"/>
    <n v="200000"/>
    <s v="Truck"/>
    <m/>
    <m/>
    <n v="2025"/>
    <s v="N/A"/>
    <s v="D (domestic)"/>
    <m/>
  </r>
  <r>
    <s v="Watermelons"/>
    <x v="9"/>
    <s v="No"/>
    <s v="24 inch bins"/>
    <s v="RED FLESH SEEDLESS TYPE"/>
    <x v="522"/>
    <s v="TEXAS"/>
    <n v="880000"/>
    <s v="Truck"/>
    <m/>
    <m/>
    <n v="2025"/>
    <s v="N/A"/>
    <s v="D (domestic)"/>
    <m/>
  </r>
  <r>
    <s v="Watermelons"/>
    <x v="21"/>
    <s v="No"/>
    <s v="24 inch bins"/>
    <s v="RED FLESH SEEDLESS TYPE"/>
    <x v="522"/>
    <s v="TEXAS AND OKLAHOMA"/>
    <n v="280000"/>
    <s v="Truck"/>
    <m/>
    <m/>
    <n v="2025"/>
    <s v="N/A"/>
    <s v="D (domestic)"/>
    <m/>
  </r>
  <r>
    <s v="Watermelons"/>
    <x v="15"/>
    <s v="No"/>
    <s v="24 inch bins"/>
    <s v="RED FLESH SEEDED TYPE"/>
    <x v="522"/>
    <s v="SOUTHEAST MISSOURI"/>
    <n v="44800"/>
    <s v="Truck"/>
    <n v="112"/>
    <m/>
    <n v="2025"/>
    <s v="N/A"/>
    <s v="D (domestic)"/>
    <m/>
  </r>
  <r>
    <s v="Watermelons"/>
    <x v="15"/>
    <s v="No"/>
    <s v="24 inch bins"/>
    <s v="RED FLESH SEEDLESS TYPE"/>
    <x v="522"/>
    <s v="SOUTHEAST MISSOURI"/>
    <n v="515200"/>
    <s v="Truck"/>
    <n v="1288"/>
    <m/>
    <n v="2025"/>
    <s v="N/A"/>
    <s v="D (domestic)"/>
    <m/>
  </r>
  <r>
    <s v="Watermelons"/>
    <x v="20"/>
    <s v="No"/>
    <s v="24 inch bins"/>
    <s v="RED FLESH SEEDLESS TYPE"/>
    <x v="522"/>
    <s v="VIRGINIA"/>
    <n v="81600"/>
    <s v="Truck"/>
    <n v="204"/>
    <m/>
    <n v="2025"/>
    <s v="N/A"/>
    <s v="D (domestic)"/>
    <m/>
  </r>
  <r>
    <s v="Watermelons"/>
    <x v="19"/>
    <s v="No"/>
    <s v="24 inch bins"/>
    <s v="RED FLESH SEEDLESS TYPE"/>
    <x v="522"/>
    <s v="MARYLAND"/>
    <n v="784000"/>
    <s v="Truck"/>
    <n v="1960"/>
    <m/>
    <n v="2025"/>
    <s v="N/A"/>
    <s v="D (domestic)"/>
    <m/>
  </r>
  <r>
    <s v="Watermelons"/>
    <x v="16"/>
    <s v="No"/>
    <s v="24 inch bins"/>
    <s v="RED FLESH SEEDLESS TYPE"/>
    <x v="522"/>
    <s v="INDIANA"/>
    <n v="3785600"/>
    <s v="Truck"/>
    <n v="9464"/>
    <m/>
    <n v="2025"/>
    <s v="N/A"/>
    <s v="D (domestic)"/>
    <m/>
  </r>
  <r>
    <s v="Watermelons"/>
    <x v="17"/>
    <s v="No"/>
    <s v="24 inch bins"/>
    <s v="RED FLESH SEEDED TYPE"/>
    <x v="522"/>
    <s v="MICHIGAN"/>
    <n v="112000"/>
    <s v="Truck"/>
    <n v="280"/>
    <m/>
    <n v="2025"/>
    <s v="N/A"/>
    <s v="D (domestic)"/>
    <m/>
  </r>
  <r>
    <s v="Watermelons"/>
    <x v="17"/>
    <s v="No"/>
    <s v="24 inch bins"/>
    <s v="RED FLESH SEEDLESS TYPE"/>
    <x v="522"/>
    <s v="MICHIGAN"/>
    <n v="1052800"/>
    <s v="Truck"/>
    <n v="2632"/>
    <m/>
    <n v="2025"/>
    <s v="N/A"/>
    <s v="D (domestic)"/>
    <m/>
  </r>
  <r>
    <s v="Watermelons"/>
    <x v="14"/>
    <s v="No"/>
    <s v="24 inch bins"/>
    <s v="RED FLESH SEEDED TYPE"/>
    <x v="522"/>
    <s v="NORTH CAROLINA"/>
    <n v="22400"/>
    <s v="Truck"/>
    <n v="56"/>
    <m/>
    <n v="2025"/>
    <s v="N/A"/>
    <s v="D (domestic)"/>
    <m/>
  </r>
  <r>
    <s v="Watermelons"/>
    <x v="14"/>
    <s v="No"/>
    <s v="24 inch bins"/>
    <s v="RED FLESH SEEDLESS TYPE"/>
    <x v="522"/>
    <s v="NORTH CAROLINA"/>
    <n v="1030400"/>
    <s v="Truck"/>
    <n v="2576"/>
    <m/>
    <n v="2025"/>
    <s v="N/A"/>
    <s v="D (domestic)"/>
    <m/>
  </r>
  <r>
    <s v="Watermelons"/>
    <x v="11"/>
    <s v="No"/>
    <s v="24 inch bins"/>
    <s v="RED FLESH SEEDLESS TYPE"/>
    <x v="522"/>
    <s v="SOUTH CAROLINA"/>
    <n v="156800"/>
    <s v="Truck"/>
    <n v="392"/>
    <m/>
    <n v="2025"/>
    <s v="N/A"/>
    <s v="D (domestic)"/>
    <m/>
  </r>
  <r>
    <s v="Watermelons"/>
    <x v="18"/>
    <s v="No"/>
    <s v="24 inch bins"/>
    <s v="RED FLESH SEEDED TYPE"/>
    <x v="522"/>
    <s v="DELAWARE"/>
    <n v="33600"/>
    <s v="Truck"/>
    <n v="84"/>
    <m/>
    <n v="2025"/>
    <s v="N/A"/>
    <s v="D (domestic)"/>
    <m/>
  </r>
  <r>
    <s v="Watermelons"/>
    <x v="18"/>
    <s v="No"/>
    <s v="24 inch bins"/>
    <s v="RED FLESH SEEDLESS TYPE"/>
    <x v="522"/>
    <s v="DELAWARE"/>
    <n v="1545600"/>
    <s v="Truck"/>
    <n v="3864"/>
    <m/>
    <n v="2025"/>
    <s v="N/A"/>
    <s v="D (domestic)"/>
    <m/>
  </r>
  <r>
    <s v="Watermelons"/>
    <x v="16"/>
    <s v="No"/>
    <s v="24 inch bins"/>
    <s v="RED FLESH SEEDED TYPE"/>
    <x v="522"/>
    <s v="INDIANA"/>
    <n v="403200"/>
    <s v="Truck"/>
    <n v="1008"/>
    <m/>
    <n v="2025"/>
    <s v="N/A"/>
    <s v="D (domestic)"/>
    <m/>
  </r>
  <r>
    <s v="Watermelons"/>
    <x v="16"/>
    <s v="No"/>
    <s v="cartons"/>
    <s v="RED FLESH SEEDLESS MINIATURE"/>
    <x v="522"/>
    <s v="INDIANA"/>
    <n v="28900"/>
    <s v="Truck"/>
    <n v="340"/>
    <m/>
    <n v="2025"/>
    <s v="N/A"/>
    <s v="D (domestic)"/>
    <m/>
  </r>
  <r>
    <s v="Watermelons"/>
    <x v="10"/>
    <s v="No"/>
    <s v="cartons"/>
    <s v="RED FLESH SEEDLESS MINIATURE"/>
    <x v="522"/>
    <s v="CENTRAL ARIZONA"/>
    <n v="680000"/>
    <s v="Truck"/>
    <n v="8000"/>
    <m/>
    <n v="2025"/>
    <s v="N/A"/>
    <s v="D (domestic)"/>
    <m/>
  </r>
  <r>
    <s v="Watermelons"/>
    <x v="10"/>
    <s v="No"/>
    <s v="24 inch bins"/>
    <s v="RED FLESH SEEDLESS TYPE"/>
    <x v="522"/>
    <s v="CENTRAL ARIZONA"/>
    <n v="1200000"/>
    <s v="Truck"/>
    <m/>
    <m/>
    <n v="2025"/>
    <s v="N/A"/>
    <s v="D (domestic)"/>
    <m/>
  </r>
  <r>
    <s v="Watermelons"/>
    <x v="0"/>
    <s v="No"/>
    <s v="N/A"/>
    <s v="N/A"/>
    <x v="522"/>
    <s v="IMPORTS THROUGH SAN JUAN PUERTO RICO"/>
    <n v="4226"/>
    <s v="Boat"/>
    <m/>
    <m/>
    <n v="2024"/>
    <s v="N/A"/>
    <s v="I (import)"/>
    <m/>
  </r>
  <r>
    <s v="Watermelons"/>
    <x v="1"/>
    <s v="No"/>
    <s v="N/A"/>
    <s v="N/A"/>
    <x v="522"/>
    <s v="MEXICO CROSSINGS THROUGH OTAY MESA CALIFORNIA"/>
    <n v="87564"/>
    <s v="Truck"/>
    <m/>
    <m/>
    <n v="2024"/>
    <s v="N/A"/>
    <s v="I (import)"/>
    <m/>
  </r>
  <r>
    <s v="Watermelons"/>
    <x v="1"/>
    <s v="No"/>
    <s v="N/A"/>
    <s v="RED FLESH SEEDLESS MINIATURE"/>
    <x v="522"/>
    <s v="MEXICO CROSSINGS THROUGH PRESIDIO TEXAS"/>
    <n v="138303"/>
    <s v="Truck"/>
    <m/>
    <m/>
    <n v="2024"/>
    <s v="N/A"/>
    <s v="I (import)"/>
    <m/>
  </r>
  <r>
    <s v="Watermelons"/>
    <x v="1"/>
    <s v="No"/>
    <s v="N/A"/>
    <s v="N/A"/>
    <x v="522"/>
    <s v="MEXICO CROSSINGS THROUGH PROGRESO TEXAS"/>
    <n v="399883"/>
    <s v="Truck"/>
    <m/>
    <m/>
    <n v="2024"/>
    <s v="N/A"/>
    <s v="I (import)"/>
    <m/>
  </r>
  <r>
    <s v="Watermelons"/>
    <x v="1"/>
    <s v="No"/>
    <s v="N/A"/>
    <s v="N/A"/>
    <x v="522"/>
    <s v="MEXICO CROSSINGS THROUGH SANTA TERESA NEW MEXICO"/>
    <n v="299376"/>
    <s v="Truck"/>
    <m/>
    <m/>
    <n v="2024"/>
    <s v="N/A"/>
    <s v="I (import)"/>
    <m/>
  </r>
  <r>
    <s v="Watermelons"/>
    <x v="13"/>
    <s v="Yes"/>
    <s v="24 inch bins"/>
    <s v="RED FLESH SEEDLESS TYPE"/>
    <x v="522"/>
    <s v="SAN JOAQUIN VALLEY CALIFORNIA"/>
    <n v="320000"/>
    <s v="Truck"/>
    <m/>
    <m/>
    <n v="2025"/>
    <s v="N/A"/>
    <s v="D (domestic)"/>
    <m/>
  </r>
  <r>
    <s v="Watermelons"/>
    <x v="13"/>
    <s v="No"/>
    <s v="24 inch bins"/>
    <s v="RED FLESH SEEDLESS TYPE"/>
    <x v="522"/>
    <s v="SAN JOAQUIN VALLEY CALIFORNIA"/>
    <n v="3160000"/>
    <s v="Truck"/>
    <m/>
    <m/>
    <n v="2025"/>
    <s v="N/A"/>
    <s v="D (domestic)"/>
    <m/>
  </r>
  <r>
    <s v="Watermelons"/>
    <x v="13"/>
    <s v="No"/>
    <s v="24 inch bins"/>
    <s v="RED FLESH SEEDED TYPE"/>
    <x v="522"/>
    <s v="SAN JOAQUIN VALLEY CALIFORNIA"/>
    <n v="360000"/>
    <s v="Truck"/>
    <m/>
    <m/>
    <n v="2025"/>
    <s v="N/A"/>
    <s v="D (domestic)"/>
    <m/>
  </r>
  <r>
    <s v="Watermelons"/>
    <x v="13"/>
    <s v="Yes"/>
    <s v="cartons"/>
    <s v="RED FLESH SEEDLESS MINIATURE"/>
    <x v="522"/>
    <s v="SAN JOAQUIN VALLEY CALIFORNIA"/>
    <n v="1105000"/>
    <s v="Truck"/>
    <n v="13000"/>
    <m/>
    <n v="2025"/>
    <s v="N/A"/>
    <s v="D (domestic)"/>
    <m/>
  </r>
  <r>
    <s v="Watermelons"/>
    <x v="13"/>
    <s v="No"/>
    <s v="cartons"/>
    <s v="RED FLESH SEEDLESS MINIATURE"/>
    <x v="522"/>
    <s v="SAN JOAQUIN VALLEY CALIFORNIA"/>
    <n v="1912500"/>
    <s v="Truck"/>
    <n v="22500"/>
    <m/>
    <n v="2025"/>
    <s v="N/A"/>
    <s v="D (domestic)"/>
    <m/>
  </r>
  <r>
    <s v="Watermelons"/>
    <x v="14"/>
    <s v="No"/>
    <s v="24 inch bins"/>
    <s v="RED FLESH SEEDLESS TYPE"/>
    <x v="522"/>
    <s v="NORTH CAROLINA"/>
    <n v="22400"/>
    <s v="Truck"/>
    <n v="56"/>
    <m/>
    <n v="2025"/>
    <s v="N/A"/>
    <s v="D (domestic)"/>
    <s v="added for 08/14/2025 on 08/18/2025"/>
  </r>
  <r>
    <s v="Watermelons"/>
    <x v="18"/>
    <s v="No"/>
    <s v="24 inch bins"/>
    <s v="RED FLESH SEEDLESS TYPE"/>
    <x v="522"/>
    <s v="DELAWARE"/>
    <n v="268800"/>
    <s v="Truck"/>
    <n v="672"/>
    <m/>
    <n v="2025"/>
    <s v="N/A"/>
    <s v="D (domestic)"/>
    <s v="added for 08/14/2025 on 08/18/2025"/>
  </r>
  <r>
    <s v="Watermelons"/>
    <x v="14"/>
    <s v="No"/>
    <s v="24 inch bins"/>
    <s v="RED FLESH SEEDLESS TYPE"/>
    <x v="522"/>
    <s v="NORTH CAROLINA"/>
    <n v="22400"/>
    <s v="Truck"/>
    <n v="56"/>
    <m/>
    <n v="2025"/>
    <s v="N/A"/>
    <s v="D (domestic)"/>
    <s v="added for 08/14/2025 on 08/19/2025"/>
  </r>
  <r>
    <s v="Watermelons"/>
    <x v="20"/>
    <s v="No"/>
    <s v="24 inch bins"/>
    <s v="RED FLESH SEEDED TYPE"/>
    <x v="522"/>
    <s v="VIRGINIA"/>
    <n v="44800"/>
    <s v="Truck"/>
    <n v="112"/>
    <m/>
    <n v="2025"/>
    <s v="N/A"/>
    <s v="D (domestic)"/>
    <s v="added for 08/14/2025 on 08/19/2025"/>
  </r>
  <r>
    <s v="Watermelons"/>
    <x v="20"/>
    <s v="No"/>
    <s v="24 inch bins"/>
    <s v="RED FLESH SEEDLESS TYPE"/>
    <x v="522"/>
    <s v="VIRGINIA"/>
    <n v="-44800"/>
    <s v="Truck"/>
    <n v="-112"/>
    <m/>
    <n v="2025"/>
    <s v="N/A"/>
    <s v="D (domestic)"/>
    <s v="subtracted on 08/19/2025"/>
  </r>
  <r>
    <s v="Watermelons"/>
    <x v="9"/>
    <s v="No"/>
    <s v="24 inch bins"/>
    <s v="RED FLESH SEEDED TYPE"/>
    <x v="523"/>
    <s v="TEXAS"/>
    <n v="160000"/>
    <s v="Truck"/>
    <m/>
    <m/>
    <n v="2025"/>
    <s v="N/A"/>
    <s v="D (domestic)"/>
    <m/>
  </r>
  <r>
    <s v="Watermelons"/>
    <x v="0"/>
    <s v="No"/>
    <s v="N/A"/>
    <s v="N/A"/>
    <x v="523"/>
    <s v="IMPORTS THROUGH SAN JUAN PUERTO RICO"/>
    <n v="20566"/>
    <s v="Boat"/>
    <m/>
    <m/>
    <n v="2024"/>
    <s v="N/A"/>
    <s v="I (import)"/>
    <m/>
  </r>
  <r>
    <s v="Watermelons"/>
    <x v="9"/>
    <s v="No"/>
    <s v="24 inch bins"/>
    <s v="RED FLESH SEEDLESS TYPE"/>
    <x v="523"/>
    <s v="TEXAS"/>
    <n v="1120000"/>
    <s v="Truck"/>
    <m/>
    <m/>
    <n v="2025"/>
    <s v="N/A"/>
    <s v="D (domestic)"/>
    <m/>
  </r>
  <r>
    <s v="Watermelons"/>
    <x v="1"/>
    <s v="No"/>
    <s v="N/A"/>
    <s v="N/A"/>
    <x v="523"/>
    <s v="MEXICO CROSSINGS THROUGH OTAY MESA CALIFORNIA"/>
    <n v="40106"/>
    <s v="Truck"/>
    <m/>
    <m/>
    <n v="2024"/>
    <s v="N/A"/>
    <s v="I (import)"/>
    <m/>
  </r>
  <r>
    <s v="Watermelons"/>
    <x v="21"/>
    <s v="No"/>
    <s v="24 inch bins"/>
    <s v="RED FLESH SEEDLESS TYPE"/>
    <x v="523"/>
    <s v="TEXAS AND OKLAHOMA"/>
    <n v="320000"/>
    <s v="Truck"/>
    <m/>
    <m/>
    <n v="2025"/>
    <s v="N/A"/>
    <s v="D (domestic)"/>
    <m/>
  </r>
  <r>
    <s v="Watermelons"/>
    <x v="1"/>
    <s v="No"/>
    <s v="N/A"/>
    <s v="SEEDLESS"/>
    <x v="523"/>
    <s v="MEXICO CROSSINGS THROUGH OTAY MESA CALIFORNIA"/>
    <n v="97574"/>
    <s v="Truck"/>
    <m/>
    <m/>
    <n v="2024"/>
    <s v="N/A"/>
    <s v="I (import)"/>
    <m/>
  </r>
  <r>
    <s v="Watermelons"/>
    <x v="2"/>
    <s v="No"/>
    <s v="N/A"/>
    <s v="SEEDLESS"/>
    <x v="523"/>
    <s v="IMPORTS THROUGH DERBY LINE VERMONT"/>
    <n v="33"/>
    <s v="Truck"/>
    <m/>
    <m/>
    <n v="2025"/>
    <s v="N/A"/>
    <s v="I (import)"/>
    <m/>
  </r>
  <r>
    <s v="Watermelons"/>
    <x v="2"/>
    <s v="No"/>
    <s v="N/A"/>
    <s v="SEEDLESS"/>
    <x v="523"/>
    <s v="IMPORTS THROUGH JACKMAN MAINE"/>
    <n v="198"/>
    <s v="Truck"/>
    <m/>
    <m/>
    <n v="2025"/>
    <s v="N/A"/>
    <s v="I (import)"/>
    <m/>
  </r>
  <r>
    <s v="Watermelons"/>
    <x v="2"/>
    <s v="No"/>
    <s v="N/A"/>
    <s v="N/A"/>
    <x v="523"/>
    <s v="IMPORTS THROUGH PORT HURON MICHIGAN"/>
    <n v="4789"/>
    <s v="Truck"/>
    <m/>
    <m/>
    <n v="2025"/>
    <s v="N/A"/>
    <s v="I (import)"/>
    <m/>
  </r>
  <r>
    <s v="Watermelons"/>
    <x v="2"/>
    <s v="No"/>
    <s v="N/A"/>
    <s v="SEEDLESS"/>
    <x v="523"/>
    <s v="IMPORTS THROUGH PORT HURON MICHIGAN"/>
    <n v="3773"/>
    <s v="Truck"/>
    <m/>
    <m/>
    <n v="2025"/>
    <s v="N/A"/>
    <s v="I (import)"/>
    <m/>
  </r>
  <r>
    <s v="Watermelons"/>
    <x v="1"/>
    <s v="No"/>
    <s v="N/A"/>
    <s v="RED FLESH SEEDLESS MINIATURE"/>
    <x v="523"/>
    <s v="MEXICO CROSSINGS THROUGH PRESIDIO TEXAS"/>
    <n v="138303"/>
    <s v="Truck"/>
    <m/>
    <m/>
    <n v="2024"/>
    <s v="N/A"/>
    <s v="I (import)"/>
    <m/>
  </r>
  <r>
    <s v="Watermelons"/>
    <x v="1"/>
    <s v="No"/>
    <s v="N/A"/>
    <s v="N/A"/>
    <x v="523"/>
    <s v="MEXICO CROSSINGS THROUGH PROGRESO TEXAS"/>
    <n v="80329"/>
    <s v="Truck"/>
    <m/>
    <m/>
    <n v="2024"/>
    <s v="N/A"/>
    <s v="I (import)"/>
    <m/>
  </r>
  <r>
    <s v="Watermelons"/>
    <x v="1"/>
    <s v="No"/>
    <s v="N/A"/>
    <s v="N/A"/>
    <x v="523"/>
    <s v="MEXICO CROSSINGS THROUGH SANTA TERESA NEW MEXICO"/>
    <n v="349272"/>
    <s v="Truck"/>
    <m/>
    <m/>
    <n v="2024"/>
    <s v="N/A"/>
    <s v="I (import)"/>
    <m/>
  </r>
  <r>
    <s v="Watermelons"/>
    <x v="10"/>
    <s v="No"/>
    <s v="cartons"/>
    <s v="RED FLESH SEEDLESS MINIATURE"/>
    <x v="523"/>
    <s v="CENTRAL ARIZONA"/>
    <n v="552500"/>
    <s v="Truck"/>
    <n v="6500"/>
    <m/>
    <n v="2025"/>
    <s v="N/A"/>
    <s v="D (domestic)"/>
    <m/>
  </r>
  <r>
    <s v="Watermelons"/>
    <x v="10"/>
    <s v="No"/>
    <s v="24 inch bins"/>
    <s v="RED FLESH SEEDLESS TYPE"/>
    <x v="523"/>
    <s v="CENTRAL ARIZONA"/>
    <n v="1100000"/>
    <s v="Truck"/>
    <m/>
    <m/>
    <n v="2025"/>
    <s v="N/A"/>
    <s v="D (domestic)"/>
    <m/>
  </r>
  <r>
    <s v="Watermelons"/>
    <x v="16"/>
    <s v="No"/>
    <s v="24 inch bins"/>
    <s v="RED FLESH SEEDLESS TYPE"/>
    <x v="523"/>
    <s v="INDIANA"/>
    <n v="3472000"/>
    <s v="Truck"/>
    <n v="8680"/>
    <m/>
    <n v="2025"/>
    <s v="N/A"/>
    <s v="D (domestic)"/>
    <m/>
  </r>
  <r>
    <s v="Watermelons"/>
    <x v="19"/>
    <s v="No"/>
    <s v="24 inch bins"/>
    <s v="RED FLESH SEEDLESS TYPE"/>
    <x v="523"/>
    <s v="MARYLAND"/>
    <n v="582400"/>
    <s v="Truck"/>
    <n v="1456"/>
    <m/>
    <n v="2025"/>
    <s v="N/A"/>
    <s v="D (domestic)"/>
    <m/>
  </r>
  <r>
    <s v="Watermelons"/>
    <x v="17"/>
    <s v="No"/>
    <s v="24 inch bins"/>
    <s v="RED FLESH SEEDED TYPE"/>
    <x v="523"/>
    <s v="MICHIGAN"/>
    <n v="89600"/>
    <s v="Truck"/>
    <n v="224"/>
    <m/>
    <n v="2025"/>
    <s v="N/A"/>
    <s v="D (domestic)"/>
    <m/>
  </r>
  <r>
    <s v="Watermelons"/>
    <x v="17"/>
    <s v="No"/>
    <s v="24 inch bins"/>
    <s v="RED FLESH SEEDLESS TYPE"/>
    <x v="523"/>
    <s v="MICHIGAN"/>
    <n v="1052800"/>
    <s v="Truck"/>
    <n v="2632"/>
    <m/>
    <n v="2025"/>
    <s v="N/A"/>
    <s v="D (domestic)"/>
    <m/>
  </r>
  <r>
    <s v="Watermelons"/>
    <x v="16"/>
    <s v="No"/>
    <s v="24 inch bins"/>
    <s v="RED FLESH SEEDED TYPE"/>
    <x v="523"/>
    <s v="INDIANA"/>
    <n v="291200"/>
    <s v="Truck"/>
    <n v="728"/>
    <m/>
    <n v="2025"/>
    <s v="N/A"/>
    <s v="D (domestic)"/>
    <m/>
  </r>
  <r>
    <s v="Watermelons"/>
    <x v="20"/>
    <s v="No"/>
    <s v="24 inch bins"/>
    <s v="RED FLESH SEEDLESS TYPE"/>
    <x v="523"/>
    <s v="VIRGINIA"/>
    <n v="156800"/>
    <s v="Truck"/>
    <n v="392"/>
    <m/>
    <n v="2025"/>
    <s v="N/A"/>
    <s v="D (domestic)"/>
    <m/>
  </r>
  <r>
    <s v="Watermelons"/>
    <x v="15"/>
    <s v="No"/>
    <s v="24 inch bins"/>
    <s v="RED FLESH SEEDED TYPE"/>
    <x v="523"/>
    <s v="SOUTHEAST MISSOURI"/>
    <n v="22400"/>
    <s v="Truck"/>
    <n v="56"/>
    <m/>
    <n v="2025"/>
    <s v="N/A"/>
    <s v="D (domestic)"/>
    <m/>
  </r>
  <r>
    <s v="Watermelons"/>
    <x v="15"/>
    <s v="No"/>
    <s v="24 inch bins"/>
    <s v="RED FLESH SEEDLESS TYPE"/>
    <x v="523"/>
    <s v="SOUTHEAST MISSOURI"/>
    <n v="515200"/>
    <s v="Truck"/>
    <n v="1288"/>
    <m/>
    <n v="2025"/>
    <s v="N/A"/>
    <s v="D (domestic)"/>
    <m/>
  </r>
  <r>
    <s v="Watermelons"/>
    <x v="14"/>
    <s v="No"/>
    <s v="24 inch bins"/>
    <s v="RED FLESH SEEDLESS TYPE"/>
    <x v="523"/>
    <s v="NORTH CAROLINA"/>
    <n v="940800"/>
    <s v="Truck"/>
    <n v="2352"/>
    <m/>
    <n v="2025"/>
    <s v="N/A"/>
    <s v="D (domestic)"/>
    <m/>
  </r>
  <r>
    <s v="Watermelons"/>
    <x v="11"/>
    <s v="No"/>
    <s v="24 inch bins"/>
    <s v="RED FLESH SEEDLESS TYPE"/>
    <x v="523"/>
    <s v="SOUTH CAROLINA"/>
    <n v="112000"/>
    <s v="Truck"/>
    <n v="280"/>
    <m/>
    <n v="2025"/>
    <s v="N/A"/>
    <s v="D (domestic)"/>
    <m/>
  </r>
  <r>
    <s v="Watermelons"/>
    <x v="18"/>
    <s v="No"/>
    <s v="24 inch bins"/>
    <s v="RED FLESH SEEDLESS TYPE"/>
    <x v="523"/>
    <s v="DELAWARE"/>
    <n v="1008000"/>
    <s v="Truck"/>
    <n v="2520"/>
    <m/>
    <n v="2025"/>
    <s v="N/A"/>
    <s v="D (domestic)"/>
    <m/>
  </r>
  <r>
    <s v="Watermelons"/>
    <x v="16"/>
    <s v="No"/>
    <s v="cartons"/>
    <s v="RED FLESH SEEDLESS MINIATURE"/>
    <x v="523"/>
    <s v="INDIANA"/>
    <n v="50575"/>
    <s v="Truck"/>
    <n v="595"/>
    <m/>
    <n v="2025"/>
    <s v="N/A"/>
    <s v="D (domestic)"/>
    <m/>
  </r>
  <r>
    <s v="Watermelons"/>
    <x v="14"/>
    <s v="No"/>
    <s v="cartons"/>
    <s v="RED FLESH SEEDLESS MINIATURE"/>
    <x v="523"/>
    <s v="NORTH CAROLINA"/>
    <n v="28900"/>
    <s v="Truck"/>
    <n v="340"/>
    <m/>
    <n v="2025"/>
    <s v="N/A"/>
    <s v="D (domestic)"/>
    <m/>
  </r>
  <r>
    <s v="Watermelons"/>
    <x v="13"/>
    <s v="Yes"/>
    <s v="24 inch bins"/>
    <s v="RED FLESH SEEDLESS TYPE"/>
    <x v="523"/>
    <s v="SAN JOAQUIN VALLEY CALIFORNIA"/>
    <n v="300000"/>
    <s v="Truck"/>
    <m/>
    <m/>
    <n v="2025"/>
    <s v="N/A"/>
    <s v="D (domestic)"/>
    <m/>
  </r>
  <r>
    <s v="Watermelons"/>
    <x v="13"/>
    <s v="No"/>
    <s v="24 inch bins"/>
    <s v="RED FLESH SEEDLESS TYPE"/>
    <x v="523"/>
    <s v="SAN JOAQUIN VALLEY CALIFORNIA"/>
    <n v="2400000"/>
    <s v="Truck"/>
    <m/>
    <m/>
    <n v="2025"/>
    <s v="N/A"/>
    <s v="D (domestic)"/>
    <m/>
  </r>
  <r>
    <s v="Watermelons"/>
    <x v="13"/>
    <s v="No"/>
    <s v="24 inch bins"/>
    <s v="N/A"/>
    <x v="523"/>
    <s v="SAN JOAQUIN VALLEY CALIFORNIA"/>
    <n v="680000"/>
    <s v="Truck"/>
    <m/>
    <m/>
    <n v="2025"/>
    <s v="N/A"/>
    <s v="D (domestic)"/>
    <m/>
  </r>
  <r>
    <s v="Watermelons"/>
    <x v="13"/>
    <s v="No"/>
    <s v="24 inch bins"/>
    <s v="RED FLESH SEEDED TYPE"/>
    <x v="523"/>
    <s v="SAN JOAQUIN VALLEY CALIFORNIA"/>
    <n v="260000"/>
    <s v="Truck"/>
    <m/>
    <m/>
    <n v="2025"/>
    <s v="N/A"/>
    <s v="D (domestic)"/>
    <m/>
  </r>
  <r>
    <s v="Watermelons"/>
    <x v="13"/>
    <s v="Yes"/>
    <s v="cartons"/>
    <s v="RED FLESH SEEDLESS MINIATURE"/>
    <x v="523"/>
    <s v="SAN JOAQUIN VALLEY CALIFORNIA"/>
    <n v="637500"/>
    <s v="Truck"/>
    <n v="7500"/>
    <m/>
    <n v="2025"/>
    <s v="N/A"/>
    <s v="D (domestic)"/>
    <m/>
  </r>
  <r>
    <s v="Watermelons"/>
    <x v="13"/>
    <s v="No"/>
    <s v="cartons"/>
    <s v="RED FLESH SEEDLESS MINIATURE"/>
    <x v="523"/>
    <s v="SAN JOAQUIN VALLEY CALIFORNIA"/>
    <n v="1190000"/>
    <s v="Truck"/>
    <n v="14000"/>
    <m/>
    <n v="2025"/>
    <s v="N/A"/>
    <s v="D (domestic)"/>
    <m/>
  </r>
  <r>
    <s v="Watermelons"/>
    <x v="14"/>
    <s v="No"/>
    <s v="24 inch bins"/>
    <s v="RED FLESH SEEDLESS TYPE"/>
    <x v="523"/>
    <s v="NORTH CAROLINA"/>
    <n v="110400"/>
    <s v="Truck"/>
    <n v="276"/>
    <m/>
    <n v="2025"/>
    <s v="N/A"/>
    <s v="D (domestic)"/>
    <s v="added for 08/15/2025 on 08/19/2025"/>
  </r>
  <r>
    <s v="Watermelons"/>
    <x v="20"/>
    <s v="No"/>
    <s v="24 inch bins"/>
    <s v="RED FLESH SEEDED TYPE"/>
    <x v="523"/>
    <s v="VIRGINIA"/>
    <n v="44800"/>
    <s v="Truck"/>
    <n v="112"/>
    <m/>
    <n v="2025"/>
    <s v="N/A"/>
    <s v="D (domestic)"/>
    <s v="added for 08/15/2025 on 08/19/2025"/>
  </r>
  <r>
    <s v="Watermelons"/>
    <x v="20"/>
    <s v="No"/>
    <s v="24 inch bins"/>
    <s v="RED FLESH SEEDLESS TYPE"/>
    <x v="523"/>
    <s v="VIRGINIA"/>
    <n v="-44800"/>
    <s v="Truck"/>
    <n v="-112"/>
    <m/>
    <n v="2025"/>
    <s v="N/A"/>
    <s v="D (domestic)"/>
    <s v="subtracted on 08/19/2025"/>
  </r>
  <r>
    <s v="Watermelons"/>
    <x v="9"/>
    <s v="No"/>
    <s v="24 inch bins"/>
    <s v="RED FLESH SEEDED TYPE"/>
    <x v="524"/>
    <s v="TEXAS"/>
    <n v="200000"/>
    <s v="Truck"/>
    <m/>
    <m/>
    <n v="2025"/>
    <s v="N/A"/>
    <s v="D (domestic)"/>
    <m/>
  </r>
  <r>
    <s v="Watermelons"/>
    <x v="9"/>
    <s v="No"/>
    <s v="24 inch bins"/>
    <s v="RED FLESH SEEDLESS TYPE"/>
    <x v="524"/>
    <s v="TEXAS"/>
    <n v="920000"/>
    <s v="Truck"/>
    <m/>
    <m/>
    <n v="2025"/>
    <s v="N/A"/>
    <s v="D (domestic)"/>
    <m/>
  </r>
  <r>
    <s v="Watermelons"/>
    <x v="21"/>
    <s v="No"/>
    <s v="24 inch bins"/>
    <s v="RED FLESH SEEDLESS TYPE"/>
    <x v="524"/>
    <s v="TEXAS AND OKLAHOMA"/>
    <n v="360000"/>
    <s v="Truck"/>
    <m/>
    <m/>
    <n v="2025"/>
    <s v="N/A"/>
    <s v="D (domestic)"/>
    <m/>
  </r>
  <r>
    <s v="Watermelons"/>
    <x v="10"/>
    <s v="No"/>
    <s v="cartons"/>
    <s v="RED FLESH SEEDLESS MINIATURE"/>
    <x v="524"/>
    <s v="CENTRAL ARIZONA"/>
    <n v="425000"/>
    <s v="Truck"/>
    <n v="5000"/>
    <m/>
    <n v="2025"/>
    <s v="N/A"/>
    <s v="D (domestic)"/>
    <m/>
  </r>
  <r>
    <s v="Watermelons"/>
    <x v="10"/>
    <s v="No"/>
    <s v="24 inch bins"/>
    <s v="RED FLESH SEEDLESS TYPE"/>
    <x v="524"/>
    <s v="CENTRAL ARIZONA"/>
    <n v="880000"/>
    <s v="Truck"/>
    <m/>
    <m/>
    <n v="2025"/>
    <s v="N/A"/>
    <s v="D (domestic)"/>
    <m/>
  </r>
  <r>
    <s v="Watermelons"/>
    <x v="16"/>
    <s v="No"/>
    <s v="24 inch bins"/>
    <s v="RED FLESH SEEDLESS TYPE"/>
    <x v="524"/>
    <s v="INDIANA"/>
    <n v="2732800"/>
    <s v="Truck"/>
    <n v="6832"/>
    <m/>
    <n v="2025"/>
    <s v="N/A"/>
    <s v="D (domestic)"/>
    <m/>
  </r>
  <r>
    <s v="Watermelons"/>
    <x v="16"/>
    <s v="No"/>
    <s v="24 inch bins"/>
    <s v="RED FLESH SEEDED TYPE"/>
    <x v="524"/>
    <s v="INDIANA"/>
    <n v="336000"/>
    <s v="Truck"/>
    <n v="840"/>
    <m/>
    <n v="2025"/>
    <s v="N/A"/>
    <s v="D (domestic)"/>
    <m/>
  </r>
  <r>
    <s v="Watermelons"/>
    <x v="19"/>
    <s v="No"/>
    <s v="24 inch bins"/>
    <s v="RED FLESH SEEDLESS TYPE"/>
    <x v="524"/>
    <s v="MARYLAND"/>
    <n v="515200"/>
    <s v="Truck"/>
    <n v="1288"/>
    <m/>
    <n v="2025"/>
    <s v="N/A"/>
    <s v="D (domestic)"/>
    <m/>
  </r>
  <r>
    <s v="Watermelons"/>
    <x v="17"/>
    <s v="No"/>
    <s v="24 inch bins"/>
    <s v="RED FLESH SEEDED TYPE"/>
    <x v="524"/>
    <s v="MICHIGAN"/>
    <n v="112000"/>
    <s v="Truck"/>
    <n v="280"/>
    <m/>
    <n v="2025"/>
    <s v="N/A"/>
    <s v="D (domestic)"/>
    <m/>
  </r>
  <r>
    <s v="Watermelons"/>
    <x v="17"/>
    <s v="No"/>
    <s v="24 inch bins"/>
    <s v="RED FLESH SEEDLESS TYPE"/>
    <x v="524"/>
    <s v="MICHIGAN"/>
    <n v="851200"/>
    <s v="Truck"/>
    <n v="2128"/>
    <m/>
    <n v="2025"/>
    <s v="N/A"/>
    <s v="D (domestic)"/>
    <m/>
  </r>
  <r>
    <s v="Watermelons"/>
    <x v="20"/>
    <s v="No"/>
    <s v="24 inch bins"/>
    <s v="RED FLESH SEEDLESS TYPE"/>
    <x v="524"/>
    <s v="VIRGINIA"/>
    <n v="179200"/>
    <s v="Truck"/>
    <n v="448"/>
    <m/>
    <n v="2025"/>
    <s v="N/A"/>
    <s v="D (domestic)"/>
    <m/>
  </r>
  <r>
    <s v="Watermelons"/>
    <x v="15"/>
    <s v="No"/>
    <s v="24 inch bins"/>
    <s v="RED FLESH SEEDED TYPE"/>
    <x v="524"/>
    <s v="SOUTHEAST MISSOURI"/>
    <n v="22400"/>
    <s v="Truck"/>
    <n v="56"/>
    <m/>
    <n v="2025"/>
    <s v="N/A"/>
    <s v="D (domestic)"/>
    <m/>
  </r>
  <r>
    <s v="Watermelons"/>
    <x v="15"/>
    <s v="No"/>
    <s v="24 inch bins"/>
    <s v="RED FLESH SEEDLESS TYPE"/>
    <x v="524"/>
    <s v="SOUTHEAST MISSOURI"/>
    <n v="268800"/>
    <s v="Truck"/>
    <n v="672"/>
    <m/>
    <n v="2025"/>
    <s v="N/A"/>
    <s v="D (domestic)"/>
    <m/>
  </r>
  <r>
    <s v="Watermelons"/>
    <x v="14"/>
    <s v="No"/>
    <s v="24 inch bins"/>
    <s v="RED FLESH SEEDED TYPE"/>
    <x v="524"/>
    <s v="NORTH CAROLINA"/>
    <n v="67200"/>
    <s v="Truck"/>
    <n v="168"/>
    <m/>
    <n v="2025"/>
    <s v="N/A"/>
    <s v="D (domestic)"/>
    <m/>
  </r>
  <r>
    <s v="Watermelons"/>
    <x v="14"/>
    <s v="No"/>
    <s v="24 inch bins"/>
    <s v="RED FLESH SEEDLESS TYPE"/>
    <x v="524"/>
    <s v="NORTH CAROLINA"/>
    <n v="716800"/>
    <s v="Truck"/>
    <n v="1792"/>
    <m/>
    <n v="2025"/>
    <s v="N/A"/>
    <s v="D (domestic)"/>
    <m/>
  </r>
  <r>
    <s v="Watermelons"/>
    <x v="11"/>
    <s v="No"/>
    <s v="24 inch bins"/>
    <s v="RED FLESH SEEDLESS TYPE"/>
    <x v="524"/>
    <s v="SOUTH CAROLINA"/>
    <n v="112000"/>
    <s v="Truck"/>
    <n v="280"/>
    <m/>
    <n v="2025"/>
    <s v="N/A"/>
    <s v="D (domestic)"/>
    <m/>
  </r>
  <r>
    <s v="Watermelons"/>
    <x v="18"/>
    <s v="No"/>
    <s v="24 inch bins"/>
    <s v="RED FLESH SEEDLESS TYPE"/>
    <x v="524"/>
    <s v="DELAWARE"/>
    <n v="651200"/>
    <s v="Truck"/>
    <n v="1628"/>
    <m/>
    <n v="2025"/>
    <s v="N/A"/>
    <s v="D (domestic)"/>
    <m/>
  </r>
  <r>
    <s v="Watermelons"/>
    <x v="16"/>
    <s v="No"/>
    <s v="cartons"/>
    <s v="RED FLESH SEEDLESS MINIATURE"/>
    <x v="524"/>
    <s v="INDIANA"/>
    <n v="50575"/>
    <s v="Truck"/>
    <n v="595"/>
    <m/>
    <n v="2025"/>
    <s v="N/A"/>
    <s v="D (domestic)"/>
    <m/>
  </r>
  <r>
    <s v="Watermelons"/>
    <x v="14"/>
    <s v="No"/>
    <s v="cartons"/>
    <s v="RED FLESH SEEDLESS MINIATURE"/>
    <x v="524"/>
    <s v="NORTH CAROLINA"/>
    <n v="21675"/>
    <s v="Truck"/>
    <n v="255"/>
    <m/>
    <n v="2025"/>
    <s v="N/A"/>
    <s v="D (domestic)"/>
    <m/>
  </r>
  <r>
    <s v="Watermelons"/>
    <x v="13"/>
    <s v="No"/>
    <s v="24 inch bins"/>
    <s v="RED FLESH SEEDLESS TYPE"/>
    <x v="524"/>
    <s v="SAN JOAQUIN VALLEY CALIFORNIA"/>
    <n v="3000000"/>
    <s v="Truck"/>
    <m/>
    <m/>
    <n v="2025"/>
    <s v="N/A"/>
    <s v="D (domestic)"/>
    <m/>
  </r>
  <r>
    <s v="Watermelons"/>
    <x v="13"/>
    <s v="No"/>
    <s v="24 inch bins"/>
    <s v="RED FLESH SEEDED TYPE"/>
    <x v="524"/>
    <s v="SAN JOAQUIN VALLEY CALIFORNIA"/>
    <n v="200000"/>
    <s v="Truck"/>
    <m/>
    <m/>
    <n v="2025"/>
    <s v="N/A"/>
    <s v="D (domestic)"/>
    <m/>
  </r>
  <r>
    <s v="Watermelons"/>
    <x v="13"/>
    <s v="Yes"/>
    <s v="cartons"/>
    <s v="RED FLESH SEEDLESS MINIATURE"/>
    <x v="524"/>
    <s v="SAN JOAQUIN VALLEY CALIFORNIA"/>
    <n v="170000"/>
    <s v="Truck"/>
    <n v="2000"/>
    <m/>
    <n v="2025"/>
    <s v="N/A"/>
    <s v="D (domestic)"/>
    <m/>
  </r>
  <r>
    <s v="Watermelons"/>
    <x v="13"/>
    <s v="No"/>
    <s v="cartons"/>
    <s v="RED FLESH SEEDLESS MINIATURE"/>
    <x v="524"/>
    <s v="SAN JOAQUIN VALLEY CALIFORNIA"/>
    <n v="1062500"/>
    <s v="Truck"/>
    <n v="12500"/>
    <m/>
    <n v="2025"/>
    <s v="N/A"/>
    <s v="D (domestic)"/>
    <m/>
  </r>
  <r>
    <s v="Watermelons"/>
    <x v="13"/>
    <s v="No"/>
    <s v="cartons"/>
    <s v="RED FLESH SEEDLESS MINIATURE"/>
    <x v="524"/>
    <s v="SAN JOAQUIN VALLEY CALIFORNIA"/>
    <n v="340000"/>
    <s v="Truck"/>
    <n v="4000"/>
    <m/>
    <n v="2025"/>
    <s v="N/A"/>
    <s v="D (domestic)"/>
    <m/>
  </r>
  <r>
    <s v="Watermelons"/>
    <x v="13"/>
    <s v="Yes"/>
    <s v="24 inch bins"/>
    <s v="RED FLESH SEEDLESS TYPE"/>
    <x v="524"/>
    <s v="SAN JOAQUIN VALLEY CALIFORNIA"/>
    <n v="200000"/>
    <s v="Truck"/>
    <m/>
    <m/>
    <n v="2025"/>
    <s v="N/A"/>
    <s v="D (domestic)"/>
    <m/>
  </r>
  <r>
    <s v="Watermelons"/>
    <x v="14"/>
    <s v="No"/>
    <s v="24 inch bins"/>
    <s v="RED FLESH SEEDLESS TYPE"/>
    <x v="524"/>
    <s v="NORTH CAROLINA"/>
    <n v="22400"/>
    <s v="Truck"/>
    <n v="56"/>
    <m/>
    <n v="2025"/>
    <s v="N/A"/>
    <s v="D (domestic)"/>
    <s v="added for 08/16/2025 on 08/19/2025"/>
  </r>
  <r>
    <s v="Watermelons"/>
    <x v="13"/>
    <s v="No"/>
    <s v="24 inch bins"/>
    <s v="RED FLESH SEEDED TYPE"/>
    <x v="524"/>
    <s v="SAN JOAQUIN VALLEY CALIFORNIA"/>
    <n v="403200"/>
    <s v="Truck"/>
    <m/>
    <m/>
    <n v="2025"/>
    <s v="N/A"/>
    <s v="D (domestic)"/>
    <s v="week ending amount"/>
  </r>
  <r>
    <s v="Watermelons"/>
    <x v="19"/>
    <s v="No"/>
    <s v="24 inch bins"/>
    <s v="RED FLESH SEEDLESS TYPE"/>
    <x v="524"/>
    <s v="MARYLAND"/>
    <n v="1462272"/>
    <s v="Truck"/>
    <m/>
    <m/>
    <n v="2025"/>
    <s v="N/A"/>
    <s v="D (domestic)"/>
    <s v="week ending amount"/>
  </r>
  <r>
    <s v="Watermelons"/>
    <x v="19"/>
    <s v="No"/>
    <s v="24 inch bins"/>
    <s v="RED FLESH SEEDED TYPE"/>
    <x v="524"/>
    <s v="MARYLAND"/>
    <n v="21504"/>
    <s v="Truck"/>
    <m/>
    <m/>
    <n v="2025"/>
    <s v="N/A"/>
    <s v="D (domestic)"/>
    <s v="week ending amount"/>
  </r>
  <r>
    <s v="Watermelons"/>
    <x v="20"/>
    <s v="No"/>
    <s v="24 inch bins"/>
    <s v="RED FLESH SEEDLESS TYPE"/>
    <x v="524"/>
    <s v="VIRGINIA"/>
    <n v="133632"/>
    <s v="Truck"/>
    <m/>
    <m/>
    <n v="2025"/>
    <s v="N/A"/>
    <s v="D (domestic)"/>
    <s v="week ending amount"/>
  </r>
  <r>
    <s v="Watermelons"/>
    <x v="20"/>
    <s v="No"/>
    <s v="24 inch bins"/>
    <s v="RED FLESH SEEDED TYPE"/>
    <x v="524"/>
    <s v="VIRGINIA"/>
    <n v="35840"/>
    <s v="Truck"/>
    <m/>
    <m/>
    <n v="2025"/>
    <s v="N/A"/>
    <s v="D (domestic)"/>
    <s v="week ending amount"/>
  </r>
  <r>
    <s v="Watermelons"/>
    <x v="21"/>
    <s v="No"/>
    <s v="24 inch bins"/>
    <s v="RED FLESH SEEDLESS TYPE"/>
    <x v="524"/>
    <s v="TEXAS AND OKLAHOMA"/>
    <n v="780800"/>
    <s v="Truck"/>
    <m/>
    <m/>
    <n v="2025"/>
    <s v="N/A"/>
    <s v="D (domestic)"/>
    <s v="week ending amount"/>
  </r>
  <r>
    <s v="Watermelons"/>
    <x v="21"/>
    <s v="No"/>
    <s v="24 inch bins"/>
    <s v="RED FLESH SEEDED TYPE"/>
    <x v="524"/>
    <s v="TEXAS AND OKLAHOMA"/>
    <n v="25600"/>
    <s v="Truck"/>
    <m/>
    <m/>
    <n v="2025"/>
    <s v="N/A"/>
    <s v="D (domestic)"/>
    <s v="week ending amount"/>
  </r>
  <r>
    <s v="Watermelons"/>
    <x v="9"/>
    <s v="No"/>
    <s v="24 inch bins"/>
    <s v="RED FLESH SEEDLESS TYPE"/>
    <x v="524"/>
    <s v="TEXAS"/>
    <n v="2521600"/>
    <s v="Truck"/>
    <m/>
    <m/>
    <n v="2025"/>
    <s v="N/A"/>
    <s v="D (domestic)"/>
    <s v="week ending amount"/>
  </r>
  <r>
    <s v="Watermelons"/>
    <x v="9"/>
    <s v="No"/>
    <s v="24 inch bins"/>
    <s v="RED FLESH SEEDED TYPE"/>
    <x v="524"/>
    <s v="TEXAS"/>
    <n v="499200"/>
    <s v="Truck"/>
    <m/>
    <m/>
    <n v="2025"/>
    <s v="N/A"/>
    <s v="D (domestic)"/>
    <s v="week ending amount"/>
  </r>
  <r>
    <s v="Watermelons"/>
    <x v="15"/>
    <s v="No"/>
    <s v="24 inch bins"/>
    <s v="RED FLESH SEEDLESS TYPE"/>
    <x v="524"/>
    <s v="SOUTHEAST MISSOURI"/>
    <n v="1569792"/>
    <s v="Truck"/>
    <m/>
    <m/>
    <n v="2025"/>
    <s v="N/A"/>
    <s v="D (domestic)"/>
    <s v="week ending amount"/>
  </r>
  <r>
    <s v="Watermelons"/>
    <x v="15"/>
    <s v="No"/>
    <s v="24 inch bins"/>
    <s v="RED FLESH SEEDED TYPE"/>
    <x v="524"/>
    <s v="SOUTHEAST MISSOURI"/>
    <n v="71680"/>
    <s v="Truck"/>
    <m/>
    <m/>
    <n v="2025"/>
    <s v="N/A"/>
    <s v="D (domestic)"/>
    <s v="week ending amount"/>
  </r>
  <r>
    <s v="Watermelons"/>
    <x v="11"/>
    <s v="No"/>
    <s v="24 inch bins"/>
    <s v="RED FLESH SEEDLESS TYPE"/>
    <x v="524"/>
    <s v="SOUTH CAROLINA"/>
    <n v="200704"/>
    <s v="Truck"/>
    <m/>
    <m/>
    <n v="2025"/>
    <s v="N/A"/>
    <s v="D (domestic)"/>
    <s v="week ending amount"/>
  </r>
  <r>
    <s v="Watermelons"/>
    <x v="14"/>
    <s v="No"/>
    <s v="24 inch bins"/>
    <s v="RED FLESH SEEDLESS TYPE"/>
    <x v="524"/>
    <s v="NORTH CAROLINA"/>
    <n v="2376192"/>
    <s v="Truck"/>
    <m/>
    <m/>
    <n v="2025"/>
    <s v="N/A"/>
    <s v="D (domestic)"/>
    <s v="week ending amount"/>
  </r>
  <r>
    <s v="Watermelons"/>
    <x v="14"/>
    <s v="No"/>
    <s v="24 inch bins"/>
    <s v="RED FLESH SEEDED TYPE"/>
    <x v="524"/>
    <s v="NORTH CAROLINA"/>
    <n v="100352"/>
    <s v="Truck"/>
    <m/>
    <m/>
    <n v="2025"/>
    <s v="N/A"/>
    <s v="D (domestic)"/>
    <s v="week ending amount"/>
  </r>
  <r>
    <s v="Watermelons"/>
    <x v="17"/>
    <s v="No"/>
    <s v="24 inch bins"/>
    <s v="RED FLESH SEEDLESS TYPE"/>
    <x v="524"/>
    <s v="MICHIGAN"/>
    <n v="2193408"/>
    <s v="Truck"/>
    <m/>
    <m/>
    <n v="2025"/>
    <s v="N/A"/>
    <s v="D (domestic)"/>
    <s v="week ending amount"/>
  </r>
  <r>
    <s v="Watermelons"/>
    <x v="17"/>
    <s v="No"/>
    <s v="24 inch bins"/>
    <s v="RED FLESH SEEDED TYPE"/>
    <x v="524"/>
    <s v="MICHIGAN"/>
    <n v="336896"/>
    <s v="Truck"/>
    <m/>
    <m/>
    <n v="2025"/>
    <s v="N/A"/>
    <s v="D (domestic)"/>
    <s v="week ending amount"/>
  </r>
  <r>
    <s v="Watermelons"/>
    <x v="16"/>
    <s v="No"/>
    <s v="24 inch bins"/>
    <s v="RED FLESH SEEDLESS TYPE"/>
    <x v="524"/>
    <s v="INDIANA"/>
    <n v="7304192"/>
    <s v="Truck"/>
    <m/>
    <m/>
    <n v="2025"/>
    <s v="N/A"/>
    <s v="D (domestic)"/>
    <s v="week ending amount"/>
  </r>
  <r>
    <s v="Watermelons"/>
    <x v="16"/>
    <s v="No"/>
    <s v="24 inch bins"/>
    <s v="RED FLESH SEEDED TYPE"/>
    <x v="524"/>
    <s v="INDIANA"/>
    <n v="659456"/>
    <s v="Truck"/>
    <m/>
    <m/>
    <n v="2025"/>
    <s v="N/A"/>
    <s v="D (domestic)"/>
    <s v="week ending amount"/>
  </r>
  <r>
    <s v="Watermelons"/>
    <x v="8"/>
    <s v="No"/>
    <s v="24 inch bins"/>
    <s v="RED FLESH SEEDLESS TYPE"/>
    <x v="524"/>
    <s v="FLORIDA"/>
    <n v="21504"/>
    <s v="Truck"/>
    <m/>
    <m/>
    <n v="2025"/>
    <s v="N/A"/>
    <s v="D (domestic)"/>
    <s v="week ending amount"/>
  </r>
  <r>
    <s v="Watermelons"/>
    <x v="18"/>
    <s v="No"/>
    <s v="24 inch bins"/>
    <s v="RED FLESH SEEDLESS TYPE"/>
    <x v="524"/>
    <s v="DELAWARE"/>
    <n v="2502144"/>
    <s v="Truck"/>
    <m/>
    <m/>
    <n v="2025"/>
    <s v="N/A"/>
    <s v="D (domestic)"/>
    <s v="week ending amount"/>
  </r>
  <r>
    <s v="Watermelons"/>
    <x v="18"/>
    <s v="No"/>
    <s v="24 inch bins"/>
    <s v="RED FLESH SEEDED TYPE"/>
    <x v="524"/>
    <s v="DELAWARE"/>
    <n v="32256"/>
    <s v="Truck"/>
    <m/>
    <m/>
    <n v="2025"/>
    <s v="N/A"/>
    <s v="D (domestic)"/>
    <s v="week ending amount"/>
  </r>
  <r>
    <s v="Watermelons"/>
    <x v="10"/>
    <s v="No"/>
    <s v="24 inch bins"/>
    <s v="RED FLESH SEEDLESS TYPE"/>
    <x v="524"/>
    <s v="CENTRAL ARIZONA"/>
    <n v="2316800"/>
    <s v="Truck"/>
    <m/>
    <m/>
    <n v="2025"/>
    <s v="N/A"/>
    <s v="D (domestic)"/>
    <s v="week ending amount"/>
  </r>
  <r>
    <s v="Watermelons"/>
    <x v="13"/>
    <s v="No"/>
    <s v="24 inch bins"/>
    <s v="RED FLESH SEEDLESS TYPE"/>
    <x v="524"/>
    <s v="SAN JOAQUIN VALLEY CALIFORNIA"/>
    <n v="6534400"/>
    <s v="Truck"/>
    <m/>
    <m/>
    <n v="2025"/>
    <s v="N/A"/>
    <s v="D (domestic)"/>
    <s v="week ending amount"/>
  </r>
  <r>
    <s v="Watermelons"/>
    <x v="9"/>
    <s v="No"/>
    <s v="24 inch bins"/>
    <s v="RED FLESH SEEDED TYPE"/>
    <x v="525"/>
    <s v="TEXAS"/>
    <n v="120000"/>
    <s v="Truck"/>
    <m/>
    <m/>
    <n v="2025"/>
    <s v="N/A"/>
    <s v="D (domestic)"/>
    <m/>
  </r>
  <r>
    <s v="Watermelons"/>
    <x v="9"/>
    <s v="No"/>
    <s v="24 inch bins"/>
    <s v="RED FLESH SEEDLESS TYPE"/>
    <x v="525"/>
    <s v="TEXAS"/>
    <n v="520000"/>
    <s v="Truck"/>
    <m/>
    <m/>
    <n v="2025"/>
    <s v="N/A"/>
    <s v="D (domestic)"/>
    <m/>
  </r>
  <r>
    <s v="Watermelons"/>
    <x v="19"/>
    <s v="No"/>
    <s v="24 inch bins"/>
    <s v="RED FLESH SEEDLESS TYPE"/>
    <x v="525"/>
    <s v="MARYLAND"/>
    <n v="604800"/>
    <s v="Truck"/>
    <n v="1512"/>
    <m/>
    <n v="2025"/>
    <s v="N/A"/>
    <s v="D (domestic)"/>
    <m/>
  </r>
  <r>
    <s v="Watermelons"/>
    <x v="17"/>
    <s v="No"/>
    <s v="24 inch bins"/>
    <s v="RED FLESH SEEDED TYPE"/>
    <x v="525"/>
    <s v="MICHIGAN"/>
    <n v="44800"/>
    <s v="Truck"/>
    <n v="112"/>
    <m/>
    <n v="2025"/>
    <s v="N/A"/>
    <s v="D (domestic)"/>
    <m/>
  </r>
  <r>
    <s v="Watermelons"/>
    <x v="17"/>
    <s v="No"/>
    <s v="24 inch bins"/>
    <s v="RED FLESH SEEDLESS TYPE"/>
    <x v="525"/>
    <s v="MICHIGAN"/>
    <n v="784000"/>
    <s v="Truck"/>
    <n v="1960"/>
    <m/>
    <n v="2025"/>
    <s v="N/A"/>
    <s v="D (domestic)"/>
    <m/>
  </r>
  <r>
    <s v="Watermelons"/>
    <x v="16"/>
    <s v="No"/>
    <s v="24 inch bins"/>
    <s v="RED FLESH SEEDED TYPE"/>
    <x v="525"/>
    <s v="INDIANA"/>
    <n v="313600"/>
    <s v="Truck"/>
    <n v="784"/>
    <m/>
    <n v="2025"/>
    <s v="N/A"/>
    <s v="D (domestic)"/>
    <m/>
  </r>
  <r>
    <s v="Watermelons"/>
    <x v="16"/>
    <s v="No"/>
    <s v="24 inch bins"/>
    <s v="RED FLESH SEEDLESS TYPE"/>
    <x v="525"/>
    <s v="INDIANA"/>
    <n v="2531200"/>
    <s v="Truck"/>
    <n v="6328"/>
    <m/>
    <n v="2025"/>
    <s v="N/A"/>
    <s v="D (domestic)"/>
    <m/>
  </r>
  <r>
    <s v="Watermelons"/>
    <x v="15"/>
    <s v="No"/>
    <s v="24 inch bins"/>
    <s v="RED FLESH SEEDED TYPE"/>
    <x v="525"/>
    <s v="SOUTHEAST MISSOURI"/>
    <n v="22400"/>
    <s v="Truck"/>
    <n v="56"/>
    <m/>
    <n v="2025"/>
    <s v="N/A"/>
    <s v="D (domestic)"/>
    <m/>
  </r>
  <r>
    <s v="Watermelons"/>
    <x v="15"/>
    <s v="No"/>
    <s v="24 inch bins"/>
    <s v="RED FLESH SEEDLESS TYPE"/>
    <x v="525"/>
    <s v="SOUTHEAST MISSOURI"/>
    <n v="380800"/>
    <s v="Truck"/>
    <n v="952"/>
    <m/>
    <n v="2025"/>
    <s v="N/A"/>
    <s v="D (domestic)"/>
    <m/>
  </r>
  <r>
    <s v="Watermelons"/>
    <x v="14"/>
    <s v="No"/>
    <s v="24 inch bins"/>
    <s v="RED FLESH SEEDLESS TYPE"/>
    <x v="525"/>
    <s v="NORTH CAROLINA"/>
    <n v="448000"/>
    <s v="Truck"/>
    <n v="1120"/>
    <m/>
    <n v="2025"/>
    <s v="N/A"/>
    <s v="D (domestic)"/>
    <m/>
  </r>
  <r>
    <s v="Watermelons"/>
    <x v="14"/>
    <s v="No"/>
    <s v="24 inch bins"/>
    <s v="RED FLESH SEEDED TYPE"/>
    <x v="525"/>
    <s v="NORTH CAROLINA"/>
    <n v="44800"/>
    <s v="Truck"/>
    <n v="112"/>
    <m/>
    <n v="2025"/>
    <s v="N/A"/>
    <s v="D (domestic)"/>
    <m/>
  </r>
  <r>
    <s v="Watermelons"/>
    <x v="18"/>
    <s v="No"/>
    <s v="24 inch bins"/>
    <s v="RED FLESH SEEDLESS TYPE"/>
    <x v="525"/>
    <s v="DELAWARE"/>
    <n v="851200"/>
    <s v="Truck"/>
    <n v="2128"/>
    <m/>
    <n v="2025"/>
    <s v="N/A"/>
    <s v="D (domestic)"/>
    <m/>
  </r>
  <r>
    <s v="Watermelons"/>
    <x v="20"/>
    <s v="No"/>
    <s v="24 inch bins"/>
    <s v="RED FLESH SEEDLESS TYPE"/>
    <x v="525"/>
    <s v="VIRGINIA"/>
    <n v="268800"/>
    <s v="Truck"/>
    <n v="672"/>
    <m/>
    <n v="2025"/>
    <s v="N/A"/>
    <s v="D (domestic)"/>
    <m/>
  </r>
  <r>
    <s v="Watermelons"/>
    <x v="14"/>
    <s v="No"/>
    <s v="24 inch bins"/>
    <s v="RED FLESH SEEDLESS TYPE"/>
    <x v="525"/>
    <s v="NORTH CAROLINA"/>
    <n v="112000"/>
    <s v="Truck"/>
    <n v="280"/>
    <m/>
    <n v="2025"/>
    <s v="N/A"/>
    <s v="D (domestic)"/>
    <s v="added for 08/17/2025 on 08/19/2025"/>
  </r>
  <r>
    <s v="Watermelons"/>
    <x v="1"/>
    <s v="No"/>
    <s v="N/A"/>
    <s v="N/A"/>
    <x v="526"/>
    <s v="MEXICO CROSSINGS THROUGH OTAY MESA CALIFORNIA"/>
    <n v="30320"/>
    <s v="Truck"/>
    <m/>
    <m/>
    <n v="2024"/>
    <s v="N/A"/>
    <s v="I (import)"/>
    <m/>
  </r>
  <r>
    <s v="Watermelons"/>
    <x v="1"/>
    <s v="No"/>
    <s v="N/A"/>
    <s v="SEEDLESS"/>
    <x v="526"/>
    <s v="MEXICO CROSSINGS THROUGH OTAY MESA CALIFORNIA"/>
    <n v="114048"/>
    <s v="Truck"/>
    <m/>
    <m/>
    <n v="2024"/>
    <s v="N/A"/>
    <s v="I (import)"/>
    <m/>
  </r>
  <r>
    <s v="Watermelons"/>
    <x v="1"/>
    <s v="No"/>
    <s v="N/A"/>
    <s v="RED FLESH SEEDLESS MINIATURE"/>
    <x v="526"/>
    <s v="MEXICO CROSSINGS THROUGH PRESIDIO TEXAS"/>
    <n v="184404"/>
    <s v="Truck"/>
    <m/>
    <m/>
    <n v="2024"/>
    <s v="N/A"/>
    <s v="I (import)"/>
    <m/>
  </r>
  <r>
    <s v="Watermelons"/>
    <x v="1"/>
    <s v="No"/>
    <s v="N/A"/>
    <s v="N/A"/>
    <x v="526"/>
    <s v="MEXICO CROSSINGS THROUGH PROGRESO TEXAS"/>
    <n v="77539"/>
    <s v="Truck"/>
    <m/>
    <m/>
    <n v="2024"/>
    <s v="N/A"/>
    <s v="I (import)"/>
    <m/>
  </r>
  <r>
    <s v="Watermelons"/>
    <x v="1"/>
    <s v="No"/>
    <s v="N/A"/>
    <s v="N/A"/>
    <x v="526"/>
    <s v="MEXICO CROSSINGS THROUGH SANTA TERESA NEW MEXICO"/>
    <n v="249480"/>
    <s v="Truck"/>
    <m/>
    <m/>
    <n v="2024"/>
    <s v="N/A"/>
    <s v="I (import)"/>
    <m/>
  </r>
  <r>
    <s v="Watermelons"/>
    <x v="1"/>
    <s v="No"/>
    <s v="N/A"/>
    <s v="RED FLESH SEEDLESS MINIATURE"/>
    <x v="526"/>
    <s v="IMPORTS THROUGH YSLETA TEXAS"/>
    <n v="138303"/>
    <s v="Truck"/>
    <m/>
    <m/>
    <n v="2024"/>
    <s v="N/A"/>
    <s v="I (import)"/>
    <m/>
  </r>
  <r>
    <s v="Watermelons"/>
    <x v="0"/>
    <s v="No"/>
    <s v="N/A"/>
    <s v="N/A"/>
    <x v="526"/>
    <s v="IMPORTS THROUGH SAN JUAN PUERTO RICO"/>
    <n v="5667"/>
    <s v="Boat"/>
    <m/>
    <m/>
    <n v="2024"/>
    <s v="N/A"/>
    <s v="I (import)"/>
    <m/>
  </r>
  <r>
    <s v="Watermelons"/>
    <x v="19"/>
    <s v="No"/>
    <s v="24 inch bins"/>
    <s v="RED FLESH SEEDLESS TYPE"/>
    <x v="526"/>
    <s v="MARYLAND"/>
    <n v="403200"/>
    <s v="Truck"/>
    <n v="1008"/>
    <m/>
    <n v="2025"/>
    <s v="N/A"/>
    <s v="D (domestic)"/>
    <m/>
  </r>
  <r>
    <s v="Watermelons"/>
    <x v="11"/>
    <s v="No"/>
    <s v="24 inch bins"/>
    <s v="RED FLESH SEEDLESS TYPE"/>
    <x v="526"/>
    <s v="SOUTH CAROLINA"/>
    <n v="67200"/>
    <s v="Truck"/>
    <n v="168"/>
    <m/>
    <n v="2025"/>
    <s v="N/A"/>
    <s v="D (domestic)"/>
    <m/>
  </r>
  <r>
    <s v="Watermelons"/>
    <x v="15"/>
    <s v="No"/>
    <s v="24 inch bins"/>
    <s v="RED FLESH SEEDED TYPE"/>
    <x v="526"/>
    <s v="SOUTHEAST MISSOURI"/>
    <n v="22400"/>
    <s v="Truck"/>
    <n v="56"/>
    <m/>
    <n v="2025"/>
    <s v="N/A"/>
    <s v="D (domestic)"/>
    <m/>
  </r>
  <r>
    <s v="Watermelons"/>
    <x v="15"/>
    <s v="No"/>
    <s v="24 inch bins"/>
    <s v="RED FLESH SEEDLESS TYPE"/>
    <x v="526"/>
    <s v="SOUTHEAST MISSOURI"/>
    <n v="1232000"/>
    <s v="Truck"/>
    <n v="3080"/>
    <m/>
    <n v="2025"/>
    <s v="N/A"/>
    <s v="D (domestic)"/>
    <m/>
  </r>
  <r>
    <s v="Watermelons"/>
    <x v="20"/>
    <s v="No"/>
    <s v="24 inch bins"/>
    <s v="RED FLESH SEEDED TYPE"/>
    <x v="526"/>
    <s v="VIRGINIA"/>
    <n v="44800"/>
    <s v="Truck"/>
    <n v="112"/>
    <m/>
    <n v="2025"/>
    <s v="N/A"/>
    <s v="D (domestic)"/>
    <m/>
  </r>
  <r>
    <s v="Watermelons"/>
    <x v="20"/>
    <s v="No"/>
    <s v="24 inch bins"/>
    <s v="RED FLESH SEEDLESS TYPE"/>
    <x v="526"/>
    <s v="VIRGINIA"/>
    <n v="246400"/>
    <s v="Truck"/>
    <n v="616"/>
    <m/>
    <n v="2025"/>
    <s v="N/A"/>
    <s v="D (domestic)"/>
    <m/>
  </r>
  <r>
    <s v="Watermelons"/>
    <x v="19"/>
    <s v="No"/>
    <s v="24 inch bins"/>
    <s v="RED FLESH SEEDED TYPE"/>
    <x v="526"/>
    <s v="MARYLAND"/>
    <n v="22400"/>
    <s v="Truck"/>
    <n v="56"/>
    <m/>
    <n v="2025"/>
    <s v="N/A"/>
    <s v="D (domestic)"/>
    <m/>
  </r>
  <r>
    <s v="Watermelons"/>
    <x v="16"/>
    <s v="No"/>
    <s v="24 inch bins"/>
    <s v="RED FLESH SEEDLESS TYPE"/>
    <x v="526"/>
    <s v="INDIANA"/>
    <n v="3696000"/>
    <s v="Truck"/>
    <n v="9240"/>
    <m/>
    <n v="2025"/>
    <s v="N/A"/>
    <s v="D (domestic)"/>
    <m/>
  </r>
  <r>
    <s v="Watermelons"/>
    <x v="17"/>
    <s v="No"/>
    <s v="24 inch bins"/>
    <s v="RED FLESH SEEDED TYPE"/>
    <x v="526"/>
    <s v="MICHIGAN"/>
    <n v="134400"/>
    <s v="Truck"/>
    <n v="336"/>
    <m/>
    <n v="2025"/>
    <s v="N/A"/>
    <s v="D (domestic)"/>
    <m/>
  </r>
  <r>
    <s v="Watermelons"/>
    <x v="17"/>
    <s v="No"/>
    <s v="24 inch bins"/>
    <s v="RED FLESH SEEDLESS TYPE"/>
    <x v="526"/>
    <s v="MICHIGAN"/>
    <n v="896000"/>
    <s v="Truck"/>
    <n v="2240"/>
    <m/>
    <n v="2025"/>
    <s v="N/A"/>
    <s v="D (domestic)"/>
    <m/>
  </r>
  <r>
    <s v="Watermelons"/>
    <x v="14"/>
    <s v="No"/>
    <s v="24 inch bins"/>
    <s v="RED FLESH SEEDED TYPE"/>
    <x v="526"/>
    <s v="NORTH CAROLINA"/>
    <n v="22400"/>
    <s v="Truck"/>
    <n v="56"/>
    <m/>
    <n v="2025"/>
    <s v="N/A"/>
    <s v="D (domestic)"/>
    <m/>
  </r>
  <r>
    <s v="Watermelons"/>
    <x v="14"/>
    <s v="No"/>
    <s v="cartons"/>
    <s v="RED FLESH SEEDLESS MINIATURE"/>
    <x v="526"/>
    <s v="NORTH CAROLINA"/>
    <n v="28900"/>
    <s v="Truck"/>
    <n v="340"/>
    <m/>
    <n v="2025"/>
    <s v="N/A"/>
    <s v="D (domestic)"/>
    <m/>
  </r>
  <r>
    <s v="Watermelons"/>
    <x v="14"/>
    <s v="No"/>
    <s v="24 inch bins"/>
    <s v="RED FLESH SEEDLESS TYPE"/>
    <x v="526"/>
    <s v="NORTH CAROLINA"/>
    <n v="963200"/>
    <s v="Truck"/>
    <n v="2408"/>
    <m/>
    <n v="2025"/>
    <s v="N/A"/>
    <s v="D (domestic)"/>
    <m/>
  </r>
  <r>
    <s v="Watermelons"/>
    <x v="18"/>
    <s v="No"/>
    <s v="24 inch bins"/>
    <s v="RED FLESH SEEDED TYPE"/>
    <x v="526"/>
    <s v="DELAWARE"/>
    <n v="11200"/>
    <s v="Truck"/>
    <n v="28"/>
    <m/>
    <n v="2025"/>
    <s v="N/A"/>
    <s v="D (domestic)"/>
    <m/>
  </r>
  <r>
    <s v="Watermelons"/>
    <x v="18"/>
    <s v="No"/>
    <s v="24 inch bins"/>
    <s v="RED FLESH SEEDLESS TYPE"/>
    <x v="526"/>
    <s v="DELAWARE"/>
    <n v="1064000"/>
    <s v="Truck"/>
    <n v="2660"/>
    <m/>
    <n v="2025"/>
    <s v="N/A"/>
    <s v="D (domestic)"/>
    <m/>
  </r>
  <r>
    <s v="Watermelons"/>
    <x v="16"/>
    <s v="No"/>
    <s v="24 inch bins"/>
    <s v="RED FLESH SEEDED TYPE"/>
    <x v="526"/>
    <s v="INDIANA"/>
    <n v="268800"/>
    <s v="Truck"/>
    <n v="672"/>
    <m/>
    <n v="2025"/>
    <s v="N/A"/>
    <s v="D (domestic)"/>
    <m/>
  </r>
  <r>
    <s v="Watermelons"/>
    <x v="16"/>
    <s v="No"/>
    <s v="cartons"/>
    <s v="RED FLESH SEEDLESS MINIATURE"/>
    <x v="526"/>
    <s v="INDIANA"/>
    <n v="57800"/>
    <s v="Truck"/>
    <n v="680"/>
    <m/>
    <n v="2025"/>
    <s v="N/A"/>
    <s v="D (domestic)"/>
    <m/>
  </r>
  <r>
    <s v="Watermelons"/>
    <x v="9"/>
    <s v="No"/>
    <s v="24 inch bins"/>
    <s v="RED FLESH SEEDED TYPE"/>
    <x v="526"/>
    <s v="TEXAS"/>
    <n v="160000"/>
    <s v="Truck"/>
    <m/>
    <m/>
    <n v="2025"/>
    <s v="N/A"/>
    <s v="D (domestic)"/>
    <m/>
  </r>
  <r>
    <s v="Watermelons"/>
    <x v="9"/>
    <s v="No"/>
    <s v="24 inch bins"/>
    <s v="RED FLESH SEEDLESS TYPE"/>
    <x v="526"/>
    <s v="TEXAS"/>
    <n v="1840000"/>
    <s v="Truck"/>
    <m/>
    <m/>
    <n v="2025"/>
    <s v="N/A"/>
    <s v="D (domestic)"/>
    <m/>
  </r>
  <r>
    <s v="Watermelons"/>
    <x v="21"/>
    <s v="No"/>
    <s v="24 inch bins"/>
    <s v="RED FLESH SEEDLESS TYPE"/>
    <x v="526"/>
    <s v="TEXAS AND OKLAHOMA"/>
    <n v="400000"/>
    <s v="Truck"/>
    <m/>
    <m/>
    <n v="2025"/>
    <s v="N/A"/>
    <s v="D (domestic)"/>
    <m/>
  </r>
  <r>
    <s v="Watermelons"/>
    <x v="10"/>
    <s v="No"/>
    <s v="cartons"/>
    <s v="RED FLESH SEEDLESS MINIATURE"/>
    <x v="526"/>
    <s v="CENTRAL ARIZONA"/>
    <n v="255000"/>
    <s v="Truck"/>
    <n v="3000"/>
    <m/>
    <n v="2025"/>
    <s v="N/A"/>
    <s v="D (domestic)"/>
    <m/>
  </r>
  <r>
    <s v="Watermelons"/>
    <x v="10"/>
    <s v="No"/>
    <s v="24 inch bins"/>
    <s v="RED FLESH SEEDLESS TYPE"/>
    <x v="526"/>
    <s v="CENTRAL ARIZONA"/>
    <n v="840000"/>
    <s v="Truck"/>
    <m/>
    <m/>
    <n v="2025"/>
    <s v="N/A"/>
    <s v="D (domestic)"/>
    <m/>
  </r>
  <r>
    <s v="Watermelons"/>
    <x v="13"/>
    <s v="No"/>
    <s v="cartons"/>
    <s v="RED FLESH SEEDLESS MINIATURE"/>
    <x v="526"/>
    <s v="SAN JOAQUIN VALLEY CALIFORNIA"/>
    <n v="1700000"/>
    <s v="Truck"/>
    <n v="20000"/>
    <m/>
    <n v="2025"/>
    <s v="N/A"/>
    <s v="D (domestic)"/>
    <m/>
  </r>
  <r>
    <s v="Watermelons"/>
    <x v="13"/>
    <s v="No"/>
    <s v="24 inch bins"/>
    <s v="RED FLESH SEEDLESS TYPE"/>
    <x v="526"/>
    <s v="SAN JOAQUIN VALLEY CALIFORNIA"/>
    <n v="2080000"/>
    <s v="Truck"/>
    <m/>
    <m/>
    <n v="2025"/>
    <s v="N/A"/>
    <s v="D (domestic)"/>
    <m/>
  </r>
  <r>
    <s v="Watermelons"/>
    <x v="13"/>
    <s v="Yes"/>
    <s v="cartons"/>
    <s v="RED FLESH SEEDLESS MINIATURE"/>
    <x v="526"/>
    <s v="SAN JOAQUIN VALLEY CALIFORNIA"/>
    <n v="680000"/>
    <s v="Truck"/>
    <n v="8000"/>
    <m/>
    <n v="2025"/>
    <s v="N/A"/>
    <s v="D (domestic)"/>
    <m/>
  </r>
  <r>
    <s v="Watermelons"/>
    <x v="1"/>
    <s v="No"/>
    <s v="N/A"/>
    <s v="N/A"/>
    <x v="527"/>
    <s v="MEXICO CROSSINGS THROUGH OTAY MESA CALIFORNIA"/>
    <n v="63296"/>
    <s v="Truck"/>
    <m/>
    <m/>
    <n v="2024"/>
    <s v="N/A"/>
    <s v="I (import)"/>
    <m/>
  </r>
  <r>
    <s v="Watermelons"/>
    <x v="2"/>
    <s v="No"/>
    <s v="N/A"/>
    <s v="SEEDLESS"/>
    <x v="527"/>
    <s v="IMPORTS THROUGH DERBY LINE VERMONT"/>
    <n v="297"/>
    <s v="Truck"/>
    <m/>
    <m/>
    <n v="2025"/>
    <s v="N/A"/>
    <s v="I (import)"/>
    <m/>
  </r>
  <r>
    <s v="Watermelons"/>
    <x v="2"/>
    <s v="No"/>
    <s v="N/A"/>
    <s v="N/A"/>
    <x v="527"/>
    <s v="IMPORTS THROUGH PORT HURON MICHIGAN"/>
    <n v="4565"/>
    <s v="Truck"/>
    <m/>
    <m/>
    <n v="2025"/>
    <s v="N/A"/>
    <s v="I (import)"/>
    <m/>
  </r>
  <r>
    <s v="Watermelons"/>
    <x v="2"/>
    <s v="No"/>
    <s v="N/A"/>
    <s v="SEEDLESS"/>
    <x v="527"/>
    <s v="IMPORTS THROUGH PORT HURON MICHIGAN"/>
    <n v="3782"/>
    <s v="Truck"/>
    <m/>
    <m/>
    <n v="2025"/>
    <s v="N/A"/>
    <s v="I (import)"/>
    <m/>
  </r>
  <r>
    <s v="Watermelons"/>
    <x v="1"/>
    <s v="No"/>
    <s v="N/A"/>
    <s v="RED FLESH SEEDLESS MINIATURE"/>
    <x v="527"/>
    <s v="MEXICO CROSSINGS THROUGH PRESIDIO TEXAS"/>
    <n v="92202"/>
    <s v="Truck"/>
    <m/>
    <m/>
    <n v="2024"/>
    <s v="N/A"/>
    <s v="I (import)"/>
    <m/>
  </r>
  <r>
    <s v="Watermelons"/>
    <x v="1"/>
    <s v="No"/>
    <s v="N/A"/>
    <s v="N/A"/>
    <x v="527"/>
    <s v="MEXICO CROSSINGS THROUGH PROGRESO TEXAS"/>
    <n v="153890"/>
    <s v="Truck"/>
    <m/>
    <m/>
    <n v="2024"/>
    <s v="N/A"/>
    <s v="I (import)"/>
    <m/>
  </r>
  <r>
    <s v="Watermelons"/>
    <x v="1"/>
    <s v="No"/>
    <s v="N/A"/>
    <s v="N/A"/>
    <x v="527"/>
    <s v="MEXICO CROSSINGS THROUGH SANTA TERESA NEW MEXICO"/>
    <n v="49896"/>
    <s v="Truck"/>
    <m/>
    <m/>
    <n v="2024"/>
    <s v="N/A"/>
    <s v="I (import)"/>
    <m/>
  </r>
  <r>
    <s v="Watermelons"/>
    <x v="9"/>
    <s v="No"/>
    <s v="N/A"/>
    <s v="N/A"/>
    <x v="527"/>
    <s v="TEXAS"/>
    <n v="480000"/>
    <s v="Truck"/>
    <m/>
    <m/>
    <n v="2025"/>
    <s v="N/A"/>
    <s v="D (domestic)"/>
    <m/>
  </r>
  <r>
    <s v="Watermelons"/>
    <x v="9"/>
    <s v="No"/>
    <s v="24 inch bins"/>
    <s v="RED FLESH SEEDED TYPE"/>
    <x v="527"/>
    <s v="TEXAS"/>
    <n v="200000"/>
    <s v="Truck"/>
    <m/>
    <m/>
    <n v="2025"/>
    <s v="N/A"/>
    <s v="D (domestic)"/>
    <m/>
  </r>
  <r>
    <s v="Watermelons"/>
    <x v="9"/>
    <s v="No"/>
    <s v="24 inch bins"/>
    <s v="RED FLESH SEEDLESS TYPE"/>
    <x v="527"/>
    <s v="TEXAS"/>
    <n v="680000"/>
    <s v="Truck"/>
    <m/>
    <m/>
    <n v="2025"/>
    <s v="N/A"/>
    <s v="D (domestic)"/>
    <m/>
  </r>
  <r>
    <s v="Watermelons"/>
    <x v="21"/>
    <s v="No"/>
    <s v="24 inch bins"/>
    <s v="RED FLESH SEEDLESS TYPE"/>
    <x v="527"/>
    <s v="TEXAS AND OKLAHOMA"/>
    <n v="480000"/>
    <s v="Truck"/>
    <m/>
    <m/>
    <n v="2025"/>
    <s v="N/A"/>
    <s v="D (domestic)"/>
    <m/>
  </r>
  <r>
    <s v="Watermelons"/>
    <x v="20"/>
    <s v="No"/>
    <s v="24 inch bins"/>
    <s v="RED FLESH SEEDLESS TYPE"/>
    <x v="527"/>
    <s v="VIRGINIA"/>
    <n v="291200"/>
    <s v="Truck"/>
    <n v="728"/>
    <m/>
    <n v="2025"/>
    <s v="N/A"/>
    <s v="D (domestic)"/>
    <m/>
  </r>
  <r>
    <s v="Watermelons"/>
    <x v="19"/>
    <s v="No"/>
    <s v="24 inch bins"/>
    <s v="RED FLESH SEEDED TYPE"/>
    <x v="527"/>
    <s v="MARYLAND"/>
    <n v="44800"/>
    <s v="Truck"/>
    <n v="112"/>
    <m/>
    <n v="2025"/>
    <s v="N/A"/>
    <s v="D (domestic)"/>
    <m/>
  </r>
  <r>
    <s v="Watermelons"/>
    <x v="19"/>
    <s v="No"/>
    <s v="24 inch bins"/>
    <s v="RED FLESH SEEDLESS TYPE"/>
    <x v="527"/>
    <s v="MARYLAND"/>
    <n v="179200"/>
    <s v="Truck"/>
    <n v="448"/>
    <m/>
    <n v="2025"/>
    <s v="N/A"/>
    <s v="D (domestic)"/>
    <m/>
  </r>
  <r>
    <s v="Watermelons"/>
    <x v="14"/>
    <s v="No"/>
    <s v="cartons"/>
    <s v="RED FLESH SEEDLESS MINIATURE"/>
    <x v="527"/>
    <s v="NORTH CAROLINA"/>
    <n v="28900"/>
    <s v="Truck"/>
    <n v="340"/>
    <m/>
    <n v="2025"/>
    <s v="N/A"/>
    <s v="D (domestic)"/>
    <m/>
  </r>
  <r>
    <s v="Watermelons"/>
    <x v="14"/>
    <s v="No"/>
    <s v="24 inch bins"/>
    <s v="RED FLESH SEEDLESS TYPE"/>
    <x v="527"/>
    <s v="NORTH CAROLINA"/>
    <n v="716800"/>
    <s v="Truck"/>
    <n v="1792"/>
    <m/>
    <n v="2025"/>
    <s v="N/A"/>
    <s v="D (domestic)"/>
    <m/>
  </r>
  <r>
    <s v="Watermelons"/>
    <x v="11"/>
    <s v="No"/>
    <s v="24 inch bins"/>
    <s v="RED FLESH SEEDLESS TYPE"/>
    <x v="527"/>
    <s v="SOUTH CAROLINA"/>
    <n v="22400"/>
    <s v="Truck"/>
    <n v="56"/>
    <m/>
    <n v="2025"/>
    <s v="N/A"/>
    <s v="D (domestic)"/>
    <m/>
  </r>
  <r>
    <s v="Watermelons"/>
    <x v="15"/>
    <s v="No"/>
    <s v="24 inch bins"/>
    <s v="RED FLESH SEEDED TYPE"/>
    <x v="527"/>
    <s v="SOUTHEAST MISSOURI"/>
    <n v="22400"/>
    <s v="Truck"/>
    <n v="56"/>
    <m/>
    <n v="2025"/>
    <s v="N/A"/>
    <s v="D (domestic)"/>
    <m/>
  </r>
  <r>
    <s v="Watermelons"/>
    <x v="15"/>
    <s v="No"/>
    <s v="24 inch bins"/>
    <s v="RED FLESH SEEDLESS TYPE"/>
    <x v="527"/>
    <s v="SOUTHEAST MISSOURI"/>
    <n v="1075200"/>
    <s v="Truck"/>
    <n v="2688"/>
    <m/>
    <n v="2025"/>
    <s v="N/A"/>
    <s v="D (domestic)"/>
    <m/>
  </r>
  <r>
    <s v="Watermelons"/>
    <x v="20"/>
    <s v="No"/>
    <s v="24 inch bins"/>
    <s v="RED FLESH SEEDED TYPE"/>
    <x v="527"/>
    <s v="VIRGINIA"/>
    <n v="22400"/>
    <s v="Truck"/>
    <n v="56"/>
    <m/>
    <n v="2025"/>
    <s v="N/A"/>
    <s v="D (domestic)"/>
    <m/>
  </r>
  <r>
    <s v="Watermelons"/>
    <x v="16"/>
    <s v="No"/>
    <s v="24 inch bins"/>
    <s v="RED FLESH SEEDED TYPE"/>
    <x v="527"/>
    <s v="INDIANA"/>
    <n v="246400"/>
    <s v="Truck"/>
    <n v="616"/>
    <m/>
    <n v="2025"/>
    <s v="N/A"/>
    <s v="D (domestic)"/>
    <m/>
  </r>
  <r>
    <s v="Watermelons"/>
    <x v="16"/>
    <s v="No"/>
    <s v="cartons"/>
    <s v="RED FLESH SEEDLESS MINIATURE"/>
    <x v="527"/>
    <s v="INDIANA"/>
    <n v="57800"/>
    <s v="Truck"/>
    <n v="680"/>
    <m/>
    <n v="2025"/>
    <s v="N/A"/>
    <s v="D (domestic)"/>
    <m/>
  </r>
  <r>
    <s v="Watermelons"/>
    <x v="16"/>
    <s v="No"/>
    <s v="24 inch bins"/>
    <s v="RED FLESH SEEDLESS TYPE"/>
    <x v="527"/>
    <s v="INDIANA"/>
    <n v="4233600"/>
    <s v="Truck"/>
    <n v="10584"/>
    <m/>
    <n v="2025"/>
    <s v="N/A"/>
    <s v="D (domestic)"/>
    <m/>
  </r>
  <r>
    <s v="Watermelons"/>
    <x v="17"/>
    <s v="No"/>
    <s v="24 inch bins"/>
    <s v="RED FLESH SEEDED TYPE"/>
    <x v="527"/>
    <s v="MICHIGAN"/>
    <n v="179200"/>
    <s v="Truck"/>
    <n v="448"/>
    <m/>
    <n v="2025"/>
    <s v="N/A"/>
    <s v="D (domestic)"/>
    <m/>
  </r>
  <r>
    <s v="Watermelons"/>
    <x v="17"/>
    <s v="No"/>
    <s v="24 inch bins"/>
    <s v="RED FLESH SEEDLESS TYPE"/>
    <x v="527"/>
    <s v="MICHIGAN"/>
    <n v="851200"/>
    <s v="Truck"/>
    <n v="2128"/>
    <m/>
    <n v="2025"/>
    <s v="N/A"/>
    <s v="D (domestic)"/>
    <m/>
  </r>
  <r>
    <s v="Watermelons"/>
    <x v="14"/>
    <s v="No"/>
    <s v="24 inch bins"/>
    <s v="RED FLESH SEEDED TYPE"/>
    <x v="527"/>
    <s v="NORTH CAROLINA"/>
    <n v="44800"/>
    <s v="Truck"/>
    <n v="112"/>
    <m/>
    <n v="2025"/>
    <s v="N/A"/>
    <s v="D (domestic)"/>
    <m/>
  </r>
  <r>
    <s v="Watermelons"/>
    <x v="18"/>
    <s v="No"/>
    <s v="24 inch bins"/>
    <s v="RED FLESH SEEDED TYPE"/>
    <x v="527"/>
    <s v="DELAWARE"/>
    <n v="56000"/>
    <s v="Truck"/>
    <n v="140"/>
    <m/>
    <n v="2025"/>
    <s v="N/A"/>
    <s v="D (domestic)"/>
    <m/>
  </r>
  <r>
    <s v="Watermelons"/>
    <x v="18"/>
    <s v="No"/>
    <s v="24 inch bins"/>
    <s v="RED FLESH SEEDLESS TYPE"/>
    <x v="527"/>
    <s v="DELAWARE"/>
    <n v="761600"/>
    <s v="Truck"/>
    <n v="1904"/>
    <m/>
    <n v="2025"/>
    <s v="N/A"/>
    <s v="D (domestic)"/>
    <m/>
  </r>
  <r>
    <s v="Watermelons"/>
    <x v="8"/>
    <s v="No"/>
    <s v="24 inch bins"/>
    <s v="RED FLESH SEEDLESS TYPE"/>
    <x v="527"/>
    <s v="FLORIDA"/>
    <n v="1200"/>
    <s v="Truck"/>
    <m/>
    <m/>
    <n v="2025"/>
    <s v="N/A"/>
    <s v="D (domestic)"/>
    <m/>
  </r>
  <r>
    <s v="Watermelons"/>
    <x v="13"/>
    <s v="No"/>
    <s v="24 inch bins"/>
    <s v="RED FLESH SEEDED TYPE"/>
    <x v="527"/>
    <s v="SAN JOAQUIN VALLEY CALIFORNIA"/>
    <n v="120000"/>
    <s v="Truck"/>
    <m/>
    <m/>
    <n v="2025"/>
    <s v="N/A"/>
    <s v="D (domestic)"/>
    <m/>
  </r>
  <r>
    <s v="Watermelons"/>
    <x v="13"/>
    <s v="Yes"/>
    <s v="cartons"/>
    <s v="RED FLESH SEEDLESS MINIATURE"/>
    <x v="527"/>
    <s v="SAN JOAQUIN VALLEY CALIFORNIA"/>
    <n v="255000"/>
    <s v="Truck"/>
    <n v="3000"/>
    <m/>
    <n v="2025"/>
    <s v="N/A"/>
    <s v="D (domestic)"/>
    <m/>
  </r>
  <r>
    <s v="Watermelons"/>
    <x v="13"/>
    <s v="No"/>
    <s v="cartons"/>
    <s v="RED FLESH SEEDLESS MINIATURE"/>
    <x v="527"/>
    <s v="SAN JOAQUIN VALLEY CALIFORNIA"/>
    <n v="1360000"/>
    <s v="Truck"/>
    <n v="16000"/>
    <m/>
    <n v="2025"/>
    <s v="N/A"/>
    <s v="D (domestic)"/>
    <m/>
  </r>
  <r>
    <s v="Watermelons"/>
    <x v="13"/>
    <s v="No"/>
    <s v="24 inch bins"/>
    <s v="RED FLESH SEEDLESS TYPE"/>
    <x v="527"/>
    <s v="SAN JOAQUIN VALLEY CALIFORNIA"/>
    <n v="2840000"/>
    <s v="Truck"/>
    <m/>
    <m/>
    <n v="2025"/>
    <s v="N/A"/>
    <s v="D (domestic)"/>
    <m/>
  </r>
  <r>
    <s v="Watermelons"/>
    <x v="10"/>
    <s v="No"/>
    <s v="24 inch bins"/>
    <s v="RED FLESH SEEDLESS TYPE"/>
    <x v="527"/>
    <s v="CENTRAL ARIZONA"/>
    <n v="200000"/>
    <s v="Truck"/>
    <m/>
    <m/>
    <n v="2025"/>
    <s v="N/A"/>
    <s v="D (domestic)"/>
    <m/>
  </r>
  <r>
    <s v="Watermelons"/>
    <x v="10"/>
    <s v="No"/>
    <s v="cartons"/>
    <s v="RED FLESH SEEDLESS MINIATURE"/>
    <x v="527"/>
    <s v="CENTRAL ARIZONA"/>
    <n v="170000"/>
    <s v="Truck"/>
    <n v="2000"/>
    <m/>
    <n v="2025"/>
    <s v="N/A"/>
    <s v="D (domestic)"/>
    <m/>
  </r>
  <r>
    <s v="Watermelons"/>
    <x v="14"/>
    <s v="No"/>
    <s v="24 inch bins"/>
    <s v="RED FLESH SEEDLESS TYPE"/>
    <x v="527"/>
    <s v="NORTH CAROLINA"/>
    <n v="89600"/>
    <s v="Truck"/>
    <n v="224"/>
    <m/>
    <n v="2025"/>
    <s v="N/A"/>
    <s v="D (domestic)"/>
    <s v="added for 08/19/2025 on 08/21/2025"/>
  </r>
  <r>
    <s v="Watermelons"/>
    <x v="1"/>
    <s v="No"/>
    <s v="N/A"/>
    <s v="N/A"/>
    <x v="528"/>
    <s v="MEXICO CROSSINGS THROUGH OTAY MESA CALIFORNIA"/>
    <n v="1938"/>
    <s v="Truck"/>
    <m/>
    <m/>
    <n v="2024"/>
    <s v="N/A"/>
    <s v="I (import)"/>
    <m/>
  </r>
  <r>
    <s v="Watermelons"/>
    <x v="1"/>
    <s v="No"/>
    <s v="N/A"/>
    <s v="SEEDLESS"/>
    <x v="528"/>
    <s v="MEXICO CROSSINGS THROUGH OTAY MESA CALIFORNIA"/>
    <n v="38016"/>
    <s v="Truck"/>
    <m/>
    <m/>
    <n v="2024"/>
    <s v="N/A"/>
    <s v="I (import)"/>
    <m/>
  </r>
  <r>
    <s v="Watermelons"/>
    <x v="2"/>
    <s v="No"/>
    <s v="N/A"/>
    <s v="SEEDLESS"/>
    <x v="528"/>
    <s v="IMPORTS THROUGH DERBY LINE VERMONT"/>
    <n v="132"/>
    <s v="Truck"/>
    <m/>
    <m/>
    <n v="2025"/>
    <s v="N/A"/>
    <s v="I (import)"/>
    <m/>
  </r>
  <r>
    <s v="Watermelons"/>
    <x v="2"/>
    <s v="No"/>
    <s v="N/A"/>
    <s v="SEEDLESS"/>
    <x v="528"/>
    <s v="IMPORTS THROUGH JACKMAN MAINE"/>
    <n v="495"/>
    <s v="Truck"/>
    <m/>
    <m/>
    <n v="2025"/>
    <s v="N/A"/>
    <s v="I (import)"/>
    <m/>
  </r>
  <r>
    <s v="Watermelons"/>
    <x v="2"/>
    <s v="No"/>
    <s v="N/A"/>
    <s v="N/A"/>
    <x v="528"/>
    <s v="IMPORTS THROUGH PORT HURON MICHIGAN"/>
    <n v="2682"/>
    <s v="Truck"/>
    <m/>
    <m/>
    <n v="2025"/>
    <s v="N/A"/>
    <s v="I (import)"/>
    <m/>
  </r>
  <r>
    <s v="Watermelons"/>
    <x v="2"/>
    <s v="No"/>
    <s v="N/A"/>
    <s v="SEEDLESS"/>
    <x v="528"/>
    <s v="IMPORTS THROUGH PORT HURON MICHIGAN"/>
    <n v="2763"/>
    <s v="Truck"/>
    <m/>
    <m/>
    <n v="2025"/>
    <s v="N/A"/>
    <s v="I (import)"/>
    <m/>
  </r>
  <r>
    <s v="Watermelons"/>
    <x v="1"/>
    <s v="No"/>
    <s v="N/A"/>
    <s v="RED FLESH SEEDLESS MINIATURE"/>
    <x v="528"/>
    <s v="MEXICO CROSSINGS THROUGH PRESIDIO TEXAS"/>
    <n v="138303"/>
    <s v="Truck"/>
    <m/>
    <m/>
    <n v="2024"/>
    <s v="N/A"/>
    <s v="I (import)"/>
    <m/>
  </r>
  <r>
    <s v="Watermelons"/>
    <x v="1"/>
    <s v="No"/>
    <s v="N/A"/>
    <s v="N/A"/>
    <x v="528"/>
    <s v="MEXICO CROSSINGS THROUGH PROGRESO TEXAS"/>
    <n v="230256"/>
    <s v="Truck"/>
    <m/>
    <m/>
    <n v="2024"/>
    <s v="N/A"/>
    <s v="I (import)"/>
    <m/>
  </r>
  <r>
    <s v="Watermelons"/>
    <x v="1"/>
    <s v="No"/>
    <s v="N/A"/>
    <s v="SEEDLESS"/>
    <x v="528"/>
    <s v="MEXICO CROSSINGS THROUGH PROGRESO TEXAS"/>
    <n v="1122858"/>
    <s v="Truck"/>
    <m/>
    <m/>
    <n v="2024"/>
    <s v="N/A"/>
    <s v="I (import)"/>
    <m/>
  </r>
  <r>
    <s v="Watermelons"/>
    <x v="1"/>
    <s v="No"/>
    <s v="N/A"/>
    <s v="N/A"/>
    <x v="528"/>
    <s v="MEXICO CROSSINGS THROUGH SANTA TERESA NEW MEXICO"/>
    <n v="149688"/>
    <s v="Truck"/>
    <m/>
    <m/>
    <n v="2024"/>
    <s v="N/A"/>
    <s v="I (import)"/>
    <m/>
  </r>
  <r>
    <s v="Watermelons"/>
    <x v="15"/>
    <s v="No"/>
    <s v="24 inch bins"/>
    <s v="RED FLESH SEEDLESS TYPE"/>
    <x v="528"/>
    <s v="SOUTHEAST MISSOURI"/>
    <n v="1008000"/>
    <s v="Truck"/>
    <n v="2520"/>
    <m/>
    <n v="2025"/>
    <s v="N/A"/>
    <s v="D (domestic)"/>
    <m/>
  </r>
  <r>
    <s v="Watermelons"/>
    <x v="20"/>
    <s v="No"/>
    <s v="24 inch bins"/>
    <s v="RED FLESH SEEDED TYPE"/>
    <x v="528"/>
    <s v="VIRGINIA"/>
    <n v="44800"/>
    <s v="Truck"/>
    <n v="112"/>
    <m/>
    <n v="2025"/>
    <s v="N/A"/>
    <s v="D (domestic)"/>
    <m/>
  </r>
  <r>
    <s v="Watermelons"/>
    <x v="20"/>
    <s v="No"/>
    <s v="24 inch bins"/>
    <s v="RED FLESH SEEDLESS TYPE"/>
    <x v="528"/>
    <s v="VIRGINIA"/>
    <n v="268800"/>
    <s v="Truck"/>
    <n v="672"/>
    <m/>
    <n v="2025"/>
    <s v="N/A"/>
    <s v="D (domestic)"/>
    <m/>
  </r>
  <r>
    <s v="Watermelons"/>
    <x v="19"/>
    <s v="No"/>
    <s v="24 inch bins"/>
    <s v="RED FLESH SEEDLESS TYPE"/>
    <x v="528"/>
    <s v="MARYLAND"/>
    <n v="336000"/>
    <s v="Truck"/>
    <n v="840"/>
    <m/>
    <n v="2025"/>
    <s v="N/A"/>
    <s v="D (domestic)"/>
    <m/>
  </r>
  <r>
    <s v="Watermelons"/>
    <x v="16"/>
    <s v="No"/>
    <s v="24 inch bins"/>
    <s v="RED FLESH SEEDLESS TYPE"/>
    <x v="528"/>
    <s v="INDIANA"/>
    <n v="4950400"/>
    <s v="Truck"/>
    <n v="12376"/>
    <m/>
    <n v="2025"/>
    <s v="N/A"/>
    <s v="D (domestic)"/>
    <m/>
  </r>
  <r>
    <s v="Watermelons"/>
    <x v="17"/>
    <s v="No"/>
    <s v="24 inch bins"/>
    <s v="RED FLESH SEEDED TYPE"/>
    <x v="528"/>
    <s v="MICHIGAN"/>
    <n v="156800"/>
    <s v="Truck"/>
    <n v="392"/>
    <m/>
    <n v="2025"/>
    <s v="N/A"/>
    <s v="D (domestic)"/>
    <m/>
  </r>
  <r>
    <s v="Watermelons"/>
    <x v="17"/>
    <s v="No"/>
    <s v="24 inch bins"/>
    <s v="RED FLESH SEEDLESS TYPE"/>
    <x v="528"/>
    <s v="MICHIGAN"/>
    <n v="1075200"/>
    <s v="Truck"/>
    <n v="2688"/>
    <m/>
    <n v="2025"/>
    <s v="N/A"/>
    <s v="D (domestic)"/>
    <m/>
  </r>
  <r>
    <s v="Watermelons"/>
    <x v="14"/>
    <s v="No"/>
    <s v="24 inch bins"/>
    <s v="RED FLESH SEEDLESS TYPE"/>
    <x v="528"/>
    <s v="NORTH CAROLINA"/>
    <n v="648800"/>
    <s v="Truck"/>
    <n v="1622"/>
    <m/>
    <n v="2025"/>
    <s v="N/A"/>
    <s v="D (domestic)"/>
    <m/>
  </r>
  <r>
    <s v="Watermelons"/>
    <x v="11"/>
    <s v="No"/>
    <s v="24 inch bins"/>
    <s v="RED FLESH SEEDLESS TYPE"/>
    <x v="528"/>
    <s v="SOUTH CAROLINA"/>
    <n v="67200"/>
    <s v="Truck"/>
    <n v="168"/>
    <m/>
    <n v="2025"/>
    <s v="N/A"/>
    <s v="D (domestic)"/>
    <m/>
  </r>
  <r>
    <s v="Watermelons"/>
    <x v="15"/>
    <s v="No"/>
    <s v="24 inch bins"/>
    <s v="RED FLESH SEEDED TYPE"/>
    <x v="528"/>
    <s v="SOUTHEAST MISSOURI"/>
    <n v="22400"/>
    <s v="Truck"/>
    <n v="56"/>
    <m/>
    <n v="2025"/>
    <s v="N/A"/>
    <s v="D (domestic)"/>
    <m/>
  </r>
  <r>
    <s v="Watermelons"/>
    <x v="18"/>
    <s v="No"/>
    <s v="24 inch bins"/>
    <s v="RED FLESH SEEDED TYPE"/>
    <x v="528"/>
    <s v="DELAWARE"/>
    <n v="33600"/>
    <s v="Truck"/>
    <n v="84"/>
    <m/>
    <n v="2025"/>
    <s v="N/A"/>
    <s v="D (domestic)"/>
    <m/>
  </r>
  <r>
    <s v="Watermelons"/>
    <x v="18"/>
    <s v="No"/>
    <s v="24 inch bins"/>
    <s v="RED FLESH SEEDLESS TYPE"/>
    <x v="528"/>
    <s v="DELAWARE"/>
    <n v="918400"/>
    <s v="Truck"/>
    <n v="2296"/>
    <m/>
    <n v="2025"/>
    <s v="N/A"/>
    <s v="D (domestic)"/>
    <m/>
  </r>
  <r>
    <s v="Watermelons"/>
    <x v="16"/>
    <s v="No"/>
    <s v="24 inch bins"/>
    <s v="RED FLESH SEEDED TYPE"/>
    <x v="528"/>
    <s v="INDIANA"/>
    <n v="403200"/>
    <s v="Truck"/>
    <n v="1008"/>
    <m/>
    <n v="2025"/>
    <s v="N/A"/>
    <s v="D (domestic)"/>
    <m/>
  </r>
  <r>
    <s v="Watermelons"/>
    <x v="16"/>
    <s v="No"/>
    <s v="cartons"/>
    <s v="RED FLESH SEEDLESS MINIATURE"/>
    <x v="528"/>
    <s v="INDIANA"/>
    <n v="57800"/>
    <s v="Truck"/>
    <n v="680"/>
    <m/>
    <n v="2025"/>
    <s v="N/A"/>
    <s v="D (domestic)"/>
    <m/>
  </r>
  <r>
    <s v="Watermelons"/>
    <x v="9"/>
    <s v="No"/>
    <s v="24 inch bins"/>
    <s v="RED FLESH SEEDED TYPE"/>
    <x v="528"/>
    <s v="TEXAS"/>
    <n v="80000"/>
    <s v="Truck"/>
    <m/>
    <m/>
    <n v="2025"/>
    <s v="N/A"/>
    <s v="D (domestic)"/>
    <m/>
  </r>
  <r>
    <s v="Watermelons"/>
    <x v="9"/>
    <s v="No"/>
    <s v="24 inch bins"/>
    <s v="RED FLESH SEEDLESS TYPE"/>
    <x v="528"/>
    <s v="TEXAS"/>
    <n v="1680000"/>
    <s v="Truck"/>
    <m/>
    <m/>
    <n v="2025"/>
    <s v="N/A"/>
    <s v="D (domestic)"/>
    <m/>
  </r>
  <r>
    <s v="Watermelons"/>
    <x v="21"/>
    <s v="No"/>
    <s v="24 inch bins"/>
    <s v="RED FLESH SEEDED TYPE"/>
    <x v="528"/>
    <s v="TEXAS AND OKLAHOMA"/>
    <n v="80000"/>
    <s v="Truck"/>
    <m/>
    <m/>
    <n v="2025"/>
    <s v="N/A"/>
    <s v="D (domestic)"/>
    <m/>
  </r>
  <r>
    <s v="Watermelons"/>
    <x v="21"/>
    <s v="No"/>
    <s v="24 inch bins"/>
    <s v="RED FLESH SEEDLESS TYPE"/>
    <x v="528"/>
    <s v="TEXAS AND OKLAHOMA"/>
    <n v="400000"/>
    <s v="Truck"/>
    <m/>
    <m/>
    <n v="2025"/>
    <s v="N/A"/>
    <s v="D (domestic)"/>
    <m/>
  </r>
  <r>
    <s v="Watermelons"/>
    <x v="10"/>
    <s v="No"/>
    <s v="cartons"/>
    <s v="RED FLESH SEEDLESS MINIATURE"/>
    <x v="528"/>
    <s v="CENTRAL ARIZONA"/>
    <n v="255000"/>
    <s v="Truck"/>
    <n v="3000"/>
    <m/>
    <n v="2025"/>
    <s v="N/A"/>
    <s v="D (domestic)"/>
    <m/>
  </r>
  <r>
    <s v="Watermelons"/>
    <x v="10"/>
    <s v="No"/>
    <s v="24 inch bins"/>
    <s v="RED FLESH SEEDLESS TYPE"/>
    <x v="528"/>
    <s v="CENTRAL ARIZONA"/>
    <n v="120000"/>
    <s v="Truck"/>
    <m/>
    <m/>
    <n v="2025"/>
    <s v="N/A"/>
    <s v="D (domestic)"/>
    <m/>
  </r>
  <r>
    <s v="Watermelons"/>
    <x v="13"/>
    <s v="Yes"/>
    <s v="24 inch bins"/>
    <s v="RED FLESH SEEDLESS TYPE"/>
    <x v="528"/>
    <s v="SAN JOAQUIN VALLEY CALIFORNIA"/>
    <n v="120000"/>
    <s v="Truck"/>
    <m/>
    <m/>
    <n v="2025"/>
    <s v="N/A"/>
    <s v="D (domestic)"/>
    <m/>
  </r>
  <r>
    <s v="Watermelons"/>
    <x v="13"/>
    <s v="No"/>
    <s v="24 inch bins"/>
    <s v="RED FLESH SEEDLESS TYPE"/>
    <x v="528"/>
    <s v="SAN JOAQUIN VALLEY CALIFORNIA"/>
    <n v="2720000"/>
    <s v="Truck"/>
    <m/>
    <m/>
    <n v="2025"/>
    <s v="N/A"/>
    <s v="D (domestic)"/>
    <m/>
  </r>
  <r>
    <s v="Watermelons"/>
    <x v="13"/>
    <s v="Yes"/>
    <s v="24 inch bins"/>
    <s v="RED FLESH SEEDED TYPE"/>
    <x v="528"/>
    <s v="SAN JOAQUIN VALLEY CALIFORNIA"/>
    <n v="80000"/>
    <s v="Truck"/>
    <m/>
    <m/>
    <n v="2025"/>
    <s v="N/A"/>
    <s v="D (domestic)"/>
    <m/>
  </r>
  <r>
    <s v="Watermelons"/>
    <x v="13"/>
    <s v="No"/>
    <s v="24 inch bins"/>
    <s v="RED FLESH SEEDED TYPE"/>
    <x v="528"/>
    <s v="SAN JOAQUIN VALLEY CALIFORNIA"/>
    <n v="80000"/>
    <s v="Truck"/>
    <m/>
    <m/>
    <n v="2025"/>
    <s v="N/A"/>
    <s v="D (domestic)"/>
    <m/>
  </r>
  <r>
    <s v="Watermelons"/>
    <x v="13"/>
    <s v="Yes"/>
    <s v="cartons"/>
    <s v="RED FLESH SEEDLESS MINIATURE"/>
    <x v="528"/>
    <s v="SAN JOAQUIN VALLEY CALIFORNIA"/>
    <n v="170000"/>
    <s v="Truck"/>
    <n v="2000"/>
    <m/>
    <n v="2025"/>
    <s v="N/A"/>
    <s v="D (domestic)"/>
    <m/>
  </r>
  <r>
    <s v="Watermelons"/>
    <x v="13"/>
    <s v="No"/>
    <s v="cartons"/>
    <s v="RED FLESH SEEDLESS MINIATURE"/>
    <x v="528"/>
    <s v="SAN JOAQUIN VALLEY CALIFORNIA"/>
    <n v="1530000"/>
    <s v="Truck"/>
    <n v="18000"/>
    <m/>
    <n v="2025"/>
    <s v="N/A"/>
    <s v="D (domestic)"/>
    <m/>
  </r>
  <r>
    <s v="Watermelons"/>
    <x v="14"/>
    <s v="No"/>
    <s v="24 inch bins"/>
    <s v="RED FLESH SEEDED TYPE"/>
    <x v="528"/>
    <s v="NORTH CAROLINA"/>
    <n v="22400"/>
    <s v="Truck"/>
    <n v="56"/>
    <m/>
    <n v="2025"/>
    <s v="N/A"/>
    <s v="D (domestic)"/>
    <s v="added for 08/20/2025 on 08/22/2025"/>
  </r>
  <r>
    <s v="Watermelons"/>
    <x v="14"/>
    <s v="No"/>
    <s v="24 inch bins"/>
    <s v="RED FLESH SEEDLESS TYPE"/>
    <x v="528"/>
    <s v="NORTH CAROLINA"/>
    <n v="156800"/>
    <s v="Truck"/>
    <n v="392"/>
    <m/>
    <n v="2025"/>
    <s v="N/A"/>
    <s v="D (domestic)"/>
    <s v="added for 08/20/2025 on 08/22/2025"/>
  </r>
  <r>
    <s v="Watermelons"/>
    <x v="1"/>
    <s v="No"/>
    <s v="N/A"/>
    <s v="N/A"/>
    <x v="529"/>
    <s v="MEXICO CROSSINGS THROUGH OTAY MESA CALIFORNIA"/>
    <n v="16707"/>
    <s v="Truck"/>
    <m/>
    <m/>
    <n v="2024"/>
    <s v="N/A"/>
    <s v="I (import)"/>
    <m/>
  </r>
  <r>
    <s v="Watermelons"/>
    <x v="13"/>
    <s v="Yes"/>
    <s v="cartons"/>
    <s v="RED FLESH SEEDLESS MINIATURE"/>
    <x v="529"/>
    <s v="SAN JOAQUIN VALLEY CALIFORNIA"/>
    <n v="85000"/>
    <s v="Truck"/>
    <n v="1000"/>
    <m/>
    <n v="2025"/>
    <s v="N/A"/>
    <s v="D (domestic)"/>
    <m/>
  </r>
  <r>
    <s v="Watermelons"/>
    <x v="1"/>
    <s v="No"/>
    <s v="N/A"/>
    <s v="SEEDLESS"/>
    <x v="529"/>
    <s v="MEXICO CROSSINGS THROUGH OTAY MESA CALIFORNIA"/>
    <n v="76032"/>
    <s v="Truck"/>
    <m/>
    <m/>
    <n v="2024"/>
    <s v="N/A"/>
    <s v="I (import)"/>
    <m/>
  </r>
  <r>
    <s v="Watermelons"/>
    <x v="13"/>
    <s v="No"/>
    <s v="cartons"/>
    <s v="RED FLESH SEEDLESS MINIATURE"/>
    <x v="529"/>
    <s v="SAN JOAQUIN VALLEY CALIFORNIA"/>
    <n v="399500"/>
    <s v="Truck"/>
    <n v="4700"/>
    <m/>
    <n v="2025"/>
    <s v="N/A"/>
    <s v="D (domestic)"/>
    <m/>
  </r>
  <r>
    <s v="Watermelons"/>
    <x v="2"/>
    <s v="No"/>
    <s v="N/A"/>
    <s v="SEEDLESS"/>
    <x v="529"/>
    <s v="IMPORTS THROUGH DERBY LINE VERMONT"/>
    <n v="330"/>
    <s v="Truck"/>
    <m/>
    <m/>
    <n v="2025"/>
    <s v="N/A"/>
    <s v="I (import)"/>
    <m/>
  </r>
  <r>
    <s v="Watermelons"/>
    <x v="13"/>
    <s v="Yes"/>
    <s v="24 inch bins"/>
    <s v="RED FLESH SEEDLESS TYPE"/>
    <x v="529"/>
    <s v="SAN JOAQUIN VALLEY CALIFORNIA"/>
    <n v="80000"/>
    <s v="Truck"/>
    <m/>
    <m/>
    <n v="2025"/>
    <s v="N/A"/>
    <s v="D (domestic)"/>
    <m/>
  </r>
  <r>
    <s v="Watermelons"/>
    <x v="1"/>
    <s v="No"/>
    <s v="N/A"/>
    <s v="N/A"/>
    <x v="529"/>
    <s v="MEXICO CROSSINGS THROUGH PHARR TEXAS"/>
    <n v="2992"/>
    <s v="Truck"/>
    <m/>
    <m/>
    <n v="2024"/>
    <s v="N/A"/>
    <s v="I (import)"/>
    <m/>
  </r>
  <r>
    <s v="Watermelons"/>
    <x v="13"/>
    <s v="No"/>
    <s v="24 inch bins"/>
    <s v="RED FLESH SEEDLESS TYPE"/>
    <x v="529"/>
    <s v="SAN JOAQUIN VALLEY CALIFORNIA"/>
    <n v="3440000"/>
    <s v="Truck"/>
    <m/>
    <m/>
    <n v="2025"/>
    <s v="N/A"/>
    <s v="D (domestic)"/>
    <m/>
  </r>
  <r>
    <s v="Watermelons"/>
    <x v="1"/>
    <s v="No"/>
    <s v="N/A"/>
    <s v="RED FLESH SEEDLESS MINIATURE"/>
    <x v="529"/>
    <s v="MEXICO CROSSINGS THROUGH PRESIDIO TEXAS"/>
    <n v="138303"/>
    <s v="Truck"/>
    <m/>
    <m/>
    <n v="2024"/>
    <s v="N/A"/>
    <s v="I (import)"/>
    <m/>
  </r>
  <r>
    <s v="Watermelons"/>
    <x v="1"/>
    <s v="No"/>
    <s v="N/A"/>
    <s v="N/A"/>
    <x v="529"/>
    <s v="MEXICO CROSSINGS THROUGH PROGRESO TEXAS"/>
    <n v="164538"/>
    <s v="Truck"/>
    <m/>
    <m/>
    <n v="2024"/>
    <s v="N/A"/>
    <s v="I (import)"/>
    <m/>
  </r>
  <r>
    <s v="Watermelons"/>
    <x v="1"/>
    <s v="No"/>
    <s v="N/A"/>
    <s v="N/A"/>
    <x v="529"/>
    <s v="MEXICO CROSSINGS THROUGH RIO GRANDE CITY TEXAS"/>
    <n v="247654"/>
    <s v="Truck"/>
    <m/>
    <m/>
    <n v="2024"/>
    <s v="N/A"/>
    <s v="I (import)"/>
    <m/>
  </r>
  <r>
    <s v="Watermelons"/>
    <x v="1"/>
    <s v="No"/>
    <s v="N/A"/>
    <s v="N/A"/>
    <x v="529"/>
    <s v="MEXICO CROSSINGS THROUGH SANTA TERESA NEW MEXICO"/>
    <n v="99792"/>
    <s v="Truck"/>
    <m/>
    <m/>
    <n v="2024"/>
    <s v="N/A"/>
    <s v="I (import)"/>
    <m/>
  </r>
  <r>
    <s v="Watermelons"/>
    <x v="21"/>
    <s v="No"/>
    <s v="24 inch bins"/>
    <s v="RED FLESH SEEDLESS TYPE"/>
    <x v="529"/>
    <s v="TEXAS AND OKLAHOMA"/>
    <n v="400000"/>
    <s v="Truck"/>
    <m/>
    <m/>
    <n v="2025"/>
    <s v="N/A"/>
    <s v="D (domestic)"/>
    <m/>
  </r>
  <r>
    <s v="Watermelons"/>
    <x v="9"/>
    <s v="No"/>
    <s v="24 inch bins"/>
    <s v="RED FLESH SEEDED TYPE"/>
    <x v="529"/>
    <s v="TEXAS"/>
    <n v="200000"/>
    <s v="Truck"/>
    <m/>
    <m/>
    <n v="2025"/>
    <s v="N/A"/>
    <s v="D (domestic)"/>
    <m/>
  </r>
  <r>
    <s v="Watermelons"/>
    <x v="9"/>
    <s v="No"/>
    <s v="24 inch bins"/>
    <s v="RED FLESH SEEDLESS TYPE"/>
    <x v="529"/>
    <s v="TEXAS"/>
    <n v="1600000"/>
    <s v="Truck"/>
    <m/>
    <m/>
    <n v="2025"/>
    <s v="N/A"/>
    <s v="D (domestic)"/>
    <m/>
  </r>
  <r>
    <s v="Watermelons"/>
    <x v="19"/>
    <s v="No"/>
    <s v="24 inch bins"/>
    <s v="RED FLESH SEEDLESS TYPE"/>
    <x v="529"/>
    <s v="MARYLAND"/>
    <n v="627200"/>
    <s v="Truck"/>
    <n v="1568"/>
    <m/>
    <n v="2025"/>
    <s v="N/A"/>
    <s v="D (domestic)"/>
    <m/>
  </r>
  <r>
    <s v="Watermelons"/>
    <x v="14"/>
    <s v="No"/>
    <s v="24 inch bins"/>
    <s v="RED FLESH SEEDLESS TYPE"/>
    <x v="529"/>
    <s v="NORTH CAROLINA"/>
    <n v="604800"/>
    <s v="Truck"/>
    <n v="1512"/>
    <m/>
    <n v="2025"/>
    <s v="N/A"/>
    <s v="D (domestic)"/>
    <m/>
  </r>
  <r>
    <s v="Watermelons"/>
    <x v="11"/>
    <s v="No"/>
    <s v="24 inch bins"/>
    <s v="RED FLESH SEEDLESS TYPE"/>
    <x v="529"/>
    <s v="SOUTH CAROLINA"/>
    <n v="67200"/>
    <s v="Truck"/>
    <n v="168"/>
    <m/>
    <n v="2025"/>
    <s v="N/A"/>
    <s v="D (domestic)"/>
    <m/>
  </r>
  <r>
    <s v="Watermelons"/>
    <x v="15"/>
    <s v="No"/>
    <s v="24 inch bins"/>
    <s v="RED FLESH SEEDED TYPE"/>
    <x v="529"/>
    <s v="SOUTHEAST MISSOURI"/>
    <n v="22400"/>
    <s v="Truck"/>
    <n v="56"/>
    <m/>
    <n v="2025"/>
    <s v="N/A"/>
    <s v="D (domestic)"/>
    <m/>
  </r>
  <r>
    <s v="Watermelons"/>
    <x v="15"/>
    <s v="No"/>
    <s v="24 inch bins"/>
    <s v="RED FLESH SEEDLESS TYPE"/>
    <x v="529"/>
    <s v="SOUTHEAST MISSOURI"/>
    <n v="716800"/>
    <s v="Truck"/>
    <n v="1792"/>
    <m/>
    <n v="2025"/>
    <s v="N/A"/>
    <s v="D (domestic)"/>
    <m/>
  </r>
  <r>
    <s v="Watermelons"/>
    <x v="20"/>
    <s v="No"/>
    <s v="24 inch bins"/>
    <s v="RED FLESH SEEDED TYPE"/>
    <x v="529"/>
    <s v="VIRGINIA"/>
    <n v="22400"/>
    <s v="Truck"/>
    <n v="56"/>
    <m/>
    <n v="2025"/>
    <s v="N/A"/>
    <s v="D (domestic)"/>
    <m/>
  </r>
  <r>
    <s v="Watermelons"/>
    <x v="20"/>
    <s v="No"/>
    <s v="24 inch bins"/>
    <s v="RED FLESH SEEDLESS TYPE"/>
    <x v="529"/>
    <s v="VIRGINIA"/>
    <n v="291200"/>
    <s v="Truck"/>
    <n v="728"/>
    <m/>
    <n v="2025"/>
    <s v="N/A"/>
    <s v="D (domestic)"/>
    <m/>
  </r>
  <r>
    <s v="Watermelons"/>
    <x v="16"/>
    <s v="No"/>
    <s v="24 inch bins"/>
    <s v="RED FLESH SEEDED TYPE"/>
    <x v="529"/>
    <s v="INDIANA"/>
    <n v="313600"/>
    <s v="Truck"/>
    <n v="784"/>
    <m/>
    <n v="2025"/>
    <s v="N/A"/>
    <s v="D (domestic)"/>
    <m/>
  </r>
  <r>
    <s v="Watermelons"/>
    <x v="16"/>
    <s v="No"/>
    <s v="cartons"/>
    <s v="RED FLESH SEEDLESS MINIATURE"/>
    <x v="529"/>
    <s v="INDIANA"/>
    <n v="57800"/>
    <s v="Truck"/>
    <n v="680"/>
    <m/>
    <n v="2025"/>
    <s v="N/A"/>
    <s v="D (domestic)"/>
    <m/>
  </r>
  <r>
    <s v="Watermelons"/>
    <x v="16"/>
    <s v="No"/>
    <s v="24 inch bins"/>
    <s v="RED FLESH SEEDLESS TYPE"/>
    <x v="529"/>
    <s v="INDIANA"/>
    <n v="3897600"/>
    <s v="Truck"/>
    <n v="9744"/>
    <m/>
    <n v="2025"/>
    <s v="N/A"/>
    <s v="D (domestic)"/>
    <m/>
  </r>
  <r>
    <s v="Watermelons"/>
    <x v="17"/>
    <s v="No"/>
    <s v="24 inch bins"/>
    <s v="RED FLESH SEEDED TYPE"/>
    <x v="529"/>
    <s v="MICHIGAN"/>
    <n v="268800"/>
    <s v="Truck"/>
    <n v="672"/>
    <m/>
    <n v="2025"/>
    <s v="N/A"/>
    <s v="D (domestic)"/>
    <m/>
  </r>
  <r>
    <s v="Watermelons"/>
    <x v="17"/>
    <s v="No"/>
    <s v="24 inch bins"/>
    <s v="RED FLESH SEEDLESS TYPE"/>
    <x v="529"/>
    <s v="MICHIGAN"/>
    <n v="784000"/>
    <s v="Truck"/>
    <n v="1960"/>
    <m/>
    <n v="2025"/>
    <s v="N/A"/>
    <s v="D (domestic)"/>
    <m/>
  </r>
  <r>
    <s v="Watermelons"/>
    <x v="14"/>
    <s v="No"/>
    <s v="24 inch bins"/>
    <s v="RED FLESH SEEDED TYPE"/>
    <x v="529"/>
    <s v="NORTH CAROLINA"/>
    <n v="22400"/>
    <s v="Truck"/>
    <n v="56"/>
    <m/>
    <n v="2025"/>
    <s v="N/A"/>
    <s v="D (domestic)"/>
    <m/>
  </r>
  <r>
    <s v="Watermelons"/>
    <x v="18"/>
    <s v="No"/>
    <s v="24 inch bins"/>
    <s v="RED FLESH SEEDED TYPE"/>
    <x v="529"/>
    <s v="DELAWARE"/>
    <n v="22400"/>
    <s v="Truck"/>
    <n v="56"/>
    <m/>
    <n v="2025"/>
    <s v="N/A"/>
    <s v="D (domestic)"/>
    <m/>
  </r>
  <r>
    <s v="Watermelons"/>
    <x v="18"/>
    <s v="No"/>
    <s v="24 inch bins"/>
    <s v="RED FLESH SEEDLESS TYPE"/>
    <x v="529"/>
    <s v="DELAWARE"/>
    <n v="1411200"/>
    <s v="Truck"/>
    <n v="3528"/>
    <m/>
    <n v="2025"/>
    <s v="N/A"/>
    <s v="D (domestic)"/>
    <m/>
  </r>
  <r>
    <s v="Watermelons"/>
    <x v="1"/>
    <s v="No"/>
    <s v="N/A"/>
    <s v="N/A"/>
    <x v="530"/>
    <s v="MEXICO CROSSINGS THROUGH OTAY MESA CALIFORNIA"/>
    <n v="21120"/>
    <s v="Truck"/>
    <m/>
    <m/>
    <n v="2024"/>
    <s v="N/A"/>
    <s v="I (import)"/>
    <m/>
  </r>
  <r>
    <s v="Watermelons"/>
    <x v="1"/>
    <s v="No"/>
    <s v="N/A"/>
    <s v="SEEDLESS"/>
    <x v="530"/>
    <s v="MEXICO CROSSINGS THROUGH OTAY MESA CALIFORNIA"/>
    <n v="114048"/>
    <s v="Truck"/>
    <m/>
    <m/>
    <n v="2024"/>
    <s v="N/A"/>
    <s v="I (import)"/>
    <m/>
  </r>
  <r>
    <s v="Watermelons"/>
    <x v="2"/>
    <s v="No"/>
    <s v="N/A"/>
    <s v="SEEDLESS"/>
    <x v="530"/>
    <s v="IMPORTS THROUGH DERBY LINE VERMONT"/>
    <n v="132"/>
    <s v="Truck"/>
    <m/>
    <m/>
    <n v="2025"/>
    <s v="N/A"/>
    <s v="I (import)"/>
    <m/>
  </r>
  <r>
    <s v="Watermelons"/>
    <x v="2"/>
    <s v="No"/>
    <s v="N/A"/>
    <s v="N/A"/>
    <x v="530"/>
    <s v="IMPORTS THROUGH PORT HURON MICHIGAN"/>
    <n v="686"/>
    <s v="Truck"/>
    <m/>
    <m/>
    <n v="2025"/>
    <s v="N/A"/>
    <s v="I (import)"/>
    <m/>
  </r>
  <r>
    <s v="Watermelons"/>
    <x v="2"/>
    <s v="No"/>
    <s v="N/A"/>
    <s v="SEEDLESS"/>
    <x v="530"/>
    <s v="IMPORTS THROUGH PORT HURON MICHIGAN"/>
    <n v="689"/>
    <s v="Truck"/>
    <m/>
    <m/>
    <n v="2025"/>
    <s v="N/A"/>
    <s v="I (import)"/>
    <m/>
  </r>
  <r>
    <s v="Watermelons"/>
    <x v="1"/>
    <s v="No"/>
    <s v="N/A"/>
    <s v="RED FLESH SEEDLESS MINIATURE"/>
    <x v="530"/>
    <s v="MEXICO CROSSINGS THROUGH PRESIDIO TEXAS"/>
    <n v="184404"/>
    <s v="Truck"/>
    <m/>
    <m/>
    <n v="2024"/>
    <s v="N/A"/>
    <s v="I (import)"/>
    <m/>
  </r>
  <r>
    <s v="Watermelons"/>
    <x v="1"/>
    <s v="No"/>
    <s v="N/A"/>
    <s v="N/A"/>
    <x v="530"/>
    <s v="MEXICO CROSSINGS THROUGH PROGRESO TEXAS"/>
    <n v="151004"/>
    <s v="Truck"/>
    <m/>
    <m/>
    <n v="2024"/>
    <s v="N/A"/>
    <s v="I (import)"/>
    <m/>
  </r>
  <r>
    <s v="Watermelons"/>
    <x v="1"/>
    <s v="No"/>
    <s v="N/A"/>
    <s v="N/A"/>
    <x v="530"/>
    <s v="MEXICO CROSSINGS THROUGH SANTA TERESA NEW MEXICO"/>
    <n v="99792"/>
    <s v="Truck"/>
    <m/>
    <m/>
    <n v="2024"/>
    <s v="N/A"/>
    <s v="I (import)"/>
    <m/>
  </r>
  <r>
    <s v="Watermelons"/>
    <x v="0"/>
    <s v="No"/>
    <s v="N/A"/>
    <s v="N/A"/>
    <x v="530"/>
    <s v="IMPORTS THROUGH SAN JUAN PUERTO RICO"/>
    <n v="48756"/>
    <s v="Boat"/>
    <m/>
    <m/>
    <n v="2024"/>
    <s v="N/A"/>
    <s v="I (import)"/>
    <m/>
  </r>
  <r>
    <s v="Watermelons"/>
    <x v="9"/>
    <s v="No"/>
    <s v="24 inch bins"/>
    <s v="RED FLESH SEEDED TYPE"/>
    <x v="530"/>
    <s v="TEXAS"/>
    <n v="200000"/>
    <s v="Truck"/>
    <m/>
    <m/>
    <n v="2025"/>
    <s v="N/A"/>
    <s v="D (domestic)"/>
    <m/>
  </r>
  <r>
    <s v="Watermelons"/>
    <x v="9"/>
    <s v="No"/>
    <s v="24 inch bins"/>
    <s v="RED FLESH SEEDLESS TYPE"/>
    <x v="530"/>
    <s v="TEXAS"/>
    <n v="920000"/>
    <s v="Truck"/>
    <m/>
    <m/>
    <n v="2025"/>
    <s v="N/A"/>
    <s v="D (domestic)"/>
    <m/>
  </r>
  <r>
    <s v="Watermelons"/>
    <x v="21"/>
    <s v="No"/>
    <s v="24 inch bins"/>
    <s v="RED FLESH SEEDED TYPE"/>
    <x v="530"/>
    <s v="TEXAS AND OKLAHOMA"/>
    <n v="120000"/>
    <s v="Truck"/>
    <m/>
    <m/>
    <n v="2025"/>
    <s v="N/A"/>
    <s v="D (domestic)"/>
    <m/>
  </r>
  <r>
    <s v="Watermelons"/>
    <x v="21"/>
    <s v="No"/>
    <s v="24 inch bins"/>
    <s v="RED FLESH SEEDLESS TYPE"/>
    <x v="530"/>
    <s v="TEXAS AND OKLAHOMA"/>
    <n v="320000"/>
    <s v="Truck"/>
    <m/>
    <m/>
    <n v="2025"/>
    <s v="N/A"/>
    <s v="D (domestic)"/>
    <m/>
  </r>
  <r>
    <s v="Watermelons"/>
    <x v="20"/>
    <s v="No"/>
    <s v="24 inch bins"/>
    <s v="RED FLESH SEEDLESS TYPE"/>
    <x v="530"/>
    <s v="VIRGINIA"/>
    <n v="268800"/>
    <s v="Truck"/>
    <n v="672"/>
    <m/>
    <n v="2025"/>
    <s v="N/A"/>
    <s v="D (domestic)"/>
    <m/>
  </r>
  <r>
    <s v="Watermelons"/>
    <x v="19"/>
    <s v="No"/>
    <s v="24 inch bins"/>
    <s v="RED FLESH SEEDLESS TYPE"/>
    <x v="530"/>
    <s v="MARYLAND"/>
    <n v="784000"/>
    <s v="Truck"/>
    <n v="1960"/>
    <m/>
    <n v="2025"/>
    <s v="N/A"/>
    <s v="D (domestic)"/>
    <m/>
  </r>
  <r>
    <s v="Watermelons"/>
    <x v="14"/>
    <s v="No"/>
    <s v="cartons"/>
    <s v="RED FLESH SEEDLESS MINIATURE"/>
    <x v="530"/>
    <s v="NORTH CAROLINA"/>
    <n v="21675"/>
    <s v="Truck"/>
    <n v="255"/>
    <m/>
    <n v="2025"/>
    <s v="N/A"/>
    <s v="D (domestic)"/>
    <m/>
  </r>
  <r>
    <s v="Watermelons"/>
    <x v="14"/>
    <s v="No"/>
    <s v="24 inch bins"/>
    <s v="RED FLESH SEEDLESS TYPE"/>
    <x v="530"/>
    <s v="NORTH CAROLINA"/>
    <n v="582400"/>
    <s v="Truck"/>
    <n v="1456"/>
    <m/>
    <n v="2025"/>
    <s v="N/A"/>
    <s v="D (domestic)"/>
    <m/>
  </r>
  <r>
    <s v="Watermelons"/>
    <x v="11"/>
    <s v="No"/>
    <s v="24 inch bins"/>
    <s v="RED FLESH SEEDLESS TYPE"/>
    <x v="530"/>
    <s v="SOUTH CAROLINA"/>
    <n v="89600"/>
    <s v="Truck"/>
    <n v="224"/>
    <m/>
    <n v="2025"/>
    <s v="N/A"/>
    <s v="D (domestic)"/>
    <m/>
  </r>
  <r>
    <s v="Watermelons"/>
    <x v="15"/>
    <s v="No"/>
    <s v="24 inch bins"/>
    <s v="RED FLESH SEEDED TYPE"/>
    <x v="530"/>
    <s v="SOUTHEAST MISSOURI"/>
    <n v="22400"/>
    <s v="Truck"/>
    <n v="56"/>
    <m/>
    <n v="2025"/>
    <s v="N/A"/>
    <s v="D (domestic)"/>
    <m/>
  </r>
  <r>
    <s v="Watermelons"/>
    <x v="15"/>
    <s v="No"/>
    <s v="24 inch bins"/>
    <s v="RED FLESH SEEDLESS TYPE"/>
    <x v="530"/>
    <s v="SOUTHEAST MISSOURI"/>
    <n v="761600"/>
    <s v="Truck"/>
    <n v="1904"/>
    <m/>
    <n v="2025"/>
    <s v="N/A"/>
    <s v="D (domestic)"/>
    <m/>
  </r>
  <r>
    <s v="Watermelons"/>
    <x v="20"/>
    <s v="No"/>
    <s v="24 inch bins"/>
    <s v="RED FLESH SEEDED TYPE"/>
    <x v="530"/>
    <s v="VIRGINIA"/>
    <n v="44800"/>
    <s v="Truck"/>
    <n v="112"/>
    <m/>
    <n v="2025"/>
    <s v="N/A"/>
    <s v="D (domestic)"/>
    <m/>
  </r>
  <r>
    <s v="Watermelons"/>
    <x v="16"/>
    <s v="No"/>
    <s v="24 inch bins"/>
    <s v="RED FLESH SEEDED TYPE"/>
    <x v="530"/>
    <s v="INDIANA"/>
    <n v="89600"/>
    <s v="Truck"/>
    <n v="224"/>
    <m/>
    <n v="2025"/>
    <s v="N/A"/>
    <s v="D (domestic)"/>
    <m/>
  </r>
  <r>
    <s v="Watermelons"/>
    <x v="16"/>
    <s v="No"/>
    <s v="cartons"/>
    <s v="RED FLESH SEEDLESS MINIATURE"/>
    <x v="530"/>
    <s v="INDIANA"/>
    <n v="14450"/>
    <s v="Truck"/>
    <n v="170"/>
    <m/>
    <n v="2025"/>
    <s v="N/A"/>
    <s v="D (domestic)"/>
    <m/>
  </r>
  <r>
    <s v="Watermelons"/>
    <x v="16"/>
    <s v="No"/>
    <s v="24 inch bins"/>
    <s v="RED FLESH SEEDLESS TYPE"/>
    <x v="530"/>
    <s v="INDIANA"/>
    <n v="3225600"/>
    <s v="Truck"/>
    <n v="8064"/>
    <m/>
    <n v="2025"/>
    <s v="N/A"/>
    <s v="D (domestic)"/>
    <m/>
  </r>
  <r>
    <s v="Watermelons"/>
    <x v="17"/>
    <s v="No"/>
    <s v="24 inch bins"/>
    <s v="RED FLESH SEEDED TYPE"/>
    <x v="530"/>
    <s v="MICHIGAN"/>
    <n v="156800"/>
    <s v="Truck"/>
    <n v="392"/>
    <m/>
    <n v="2025"/>
    <s v="N/A"/>
    <s v="D (domestic)"/>
    <m/>
  </r>
  <r>
    <s v="Watermelons"/>
    <x v="17"/>
    <s v="No"/>
    <s v="24 inch bins"/>
    <s v="RED FLESH SEEDLESS TYPE"/>
    <x v="530"/>
    <s v="MICHIGAN"/>
    <n v="1075200"/>
    <s v="Truck"/>
    <n v="2688"/>
    <m/>
    <n v="2025"/>
    <s v="N/A"/>
    <s v="D (domestic)"/>
    <m/>
  </r>
  <r>
    <s v="Watermelons"/>
    <x v="14"/>
    <s v="No"/>
    <s v="24 inch bins"/>
    <s v="RED FLESH SEEDED TYPE"/>
    <x v="530"/>
    <s v="NORTH CAROLINA"/>
    <n v="67200"/>
    <s v="Truck"/>
    <n v="168"/>
    <m/>
    <n v="2025"/>
    <s v="N/A"/>
    <s v="D (domestic)"/>
    <m/>
  </r>
  <r>
    <s v="Watermelons"/>
    <x v="18"/>
    <s v="No"/>
    <s v="24 inch bins"/>
    <s v="RED FLESH SEEDED TYPE"/>
    <x v="530"/>
    <s v="DELAWARE"/>
    <n v="44800"/>
    <s v="Truck"/>
    <n v="112"/>
    <m/>
    <n v="2025"/>
    <s v="N/A"/>
    <s v="D (domestic)"/>
    <m/>
  </r>
  <r>
    <s v="Watermelons"/>
    <x v="18"/>
    <s v="No"/>
    <s v="24 inch bins"/>
    <s v="RED FLESH SEEDLESS TYPE"/>
    <x v="530"/>
    <s v="DELAWARE"/>
    <n v="1276800"/>
    <s v="Truck"/>
    <n v="3192"/>
    <m/>
    <n v="2025"/>
    <s v="N/A"/>
    <s v="D (domestic)"/>
    <m/>
  </r>
  <r>
    <s v="Watermelons"/>
    <x v="13"/>
    <s v="No"/>
    <s v="24 inch bins"/>
    <s v="RED FLESH SEEDED TYPE"/>
    <x v="530"/>
    <s v="SAN JOAQUIN VALLEY CALIFORNIA"/>
    <n v="40000"/>
    <s v="Truck"/>
    <m/>
    <m/>
    <n v="2025"/>
    <s v="N/A"/>
    <s v="D (domestic)"/>
    <m/>
  </r>
  <r>
    <s v="Watermelons"/>
    <x v="13"/>
    <s v="Yes"/>
    <s v="cartons"/>
    <s v="RED FLESH SEEDLESS MINIATURE"/>
    <x v="530"/>
    <s v="SAN JOAQUIN VALLEY CALIFORNIA"/>
    <n v="85000"/>
    <s v="Truck"/>
    <n v="1000"/>
    <m/>
    <n v="2025"/>
    <s v="N/A"/>
    <s v="D (domestic)"/>
    <m/>
  </r>
  <r>
    <s v="Watermelons"/>
    <x v="13"/>
    <s v="No"/>
    <s v="cartons"/>
    <s v="RED FLESH SEEDLESS MINIATURE"/>
    <x v="530"/>
    <s v="SAN JOAQUIN VALLEY CALIFORNIA"/>
    <n v="1190000"/>
    <s v="Truck"/>
    <n v="14000"/>
    <m/>
    <n v="2025"/>
    <s v="N/A"/>
    <s v="D (domestic)"/>
    <m/>
  </r>
  <r>
    <s v="Watermelons"/>
    <x v="13"/>
    <s v="Yes"/>
    <s v="24 inch bins"/>
    <s v="RED FLESH SEEDLESS TYPE"/>
    <x v="530"/>
    <s v="SAN JOAQUIN VALLEY CALIFORNIA"/>
    <n v="40000"/>
    <s v="Truck"/>
    <m/>
    <m/>
    <n v="2025"/>
    <s v="N/A"/>
    <s v="D (domestic)"/>
    <m/>
  </r>
  <r>
    <s v="Watermelons"/>
    <x v="13"/>
    <s v="No"/>
    <s v="24 inch bins"/>
    <s v="RED FLESH SEEDLESS TYPE"/>
    <x v="530"/>
    <s v="SAN JOAQUIN VALLEY CALIFORNIA"/>
    <n v="2920000"/>
    <s v="Truck"/>
    <m/>
    <m/>
    <n v="2025"/>
    <s v="N/A"/>
    <s v="D (domestic)"/>
    <m/>
  </r>
  <r>
    <s v="Watermelons"/>
    <x v="10"/>
    <s v="No"/>
    <s v="cartons"/>
    <s v="RED FLESH SEEDLESS MINIATURE"/>
    <x v="530"/>
    <s v="CENTRAL ARIZONA"/>
    <n v="255000"/>
    <s v="Truck"/>
    <n v="3000"/>
    <m/>
    <n v="2025"/>
    <s v="N/A"/>
    <s v="D (domestic)"/>
    <m/>
  </r>
  <r>
    <s v="Watermelons"/>
    <x v="14"/>
    <s v="No"/>
    <s v="24 inch bins"/>
    <s v="RED FLESH SEEDLESS TYPE"/>
    <x v="530"/>
    <s v="NORTH CAROLINA"/>
    <n v="22400"/>
    <s v="Truck"/>
    <n v="56"/>
    <m/>
    <n v="2025"/>
    <s v="N/A"/>
    <s v="D (domestic)"/>
    <s v="added for 08/22/2025 on 08/26/2025"/>
  </r>
  <r>
    <s v="Watermelons"/>
    <x v="9"/>
    <s v="No"/>
    <s v="24 inch bins"/>
    <s v="RED FLESH SEEDLESS TYPE"/>
    <x v="531"/>
    <s v="TEXAS"/>
    <n v="1320000"/>
    <s v="Truck"/>
    <m/>
    <m/>
    <n v="2025"/>
    <s v="N/A"/>
    <s v="D (domestic)"/>
    <m/>
  </r>
  <r>
    <s v="Watermelons"/>
    <x v="21"/>
    <s v="No"/>
    <s v="24 inch bins"/>
    <s v="RED FLESH SEEDED TYPE"/>
    <x v="531"/>
    <s v="TEXAS AND OKLAHOMA"/>
    <n v="80000"/>
    <s v="Truck"/>
    <m/>
    <m/>
    <n v="2025"/>
    <s v="N/A"/>
    <s v="D (domestic)"/>
    <m/>
  </r>
  <r>
    <s v="Watermelons"/>
    <x v="21"/>
    <s v="No"/>
    <s v="24 inch bins"/>
    <s v="RED FLESH SEEDLESS TYPE"/>
    <x v="531"/>
    <s v="TEXAS AND OKLAHOMA"/>
    <n v="360000"/>
    <s v="Truck"/>
    <m/>
    <m/>
    <n v="2025"/>
    <s v="N/A"/>
    <s v="D (domestic)"/>
    <m/>
  </r>
  <r>
    <s v="Watermelons"/>
    <x v="20"/>
    <s v="No"/>
    <s v="24 inch bins"/>
    <s v="RED FLESH SEEDLESS TYPE"/>
    <x v="531"/>
    <s v="VIRGINIA"/>
    <n v="268800"/>
    <s v="Truck"/>
    <n v="672"/>
    <m/>
    <n v="2025"/>
    <s v="N/A"/>
    <s v="D (domestic)"/>
    <m/>
  </r>
  <r>
    <s v="Watermelons"/>
    <x v="19"/>
    <s v="No"/>
    <s v="24 inch bins"/>
    <s v="RED FLESH SEEDLESS TYPE"/>
    <x v="531"/>
    <s v="MARYLAND"/>
    <n v="851200"/>
    <s v="Truck"/>
    <n v="2128"/>
    <m/>
    <n v="2025"/>
    <s v="N/A"/>
    <s v="D (domestic)"/>
    <m/>
  </r>
  <r>
    <s v="Watermelons"/>
    <x v="14"/>
    <s v="No"/>
    <s v="24 inch bins"/>
    <s v="RED FLESH SEEDED TYPE"/>
    <x v="531"/>
    <s v="NORTH CAROLINA"/>
    <n v="22400"/>
    <s v="Truck"/>
    <n v="56"/>
    <m/>
    <n v="2025"/>
    <s v="N/A"/>
    <s v="D (domestic)"/>
    <m/>
  </r>
  <r>
    <s v="Watermelons"/>
    <x v="14"/>
    <s v="No"/>
    <s v="24 inch bins"/>
    <s v="RED FLESH SEEDLESS TYPE"/>
    <x v="531"/>
    <s v="NORTH CAROLINA"/>
    <n v="268800"/>
    <s v="Truck"/>
    <n v="672"/>
    <m/>
    <n v="2025"/>
    <s v="N/A"/>
    <s v="D (domestic)"/>
    <m/>
  </r>
  <r>
    <s v="Watermelons"/>
    <x v="11"/>
    <s v="No"/>
    <s v="24 inch bins"/>
    <s v="RED FLESH SEEDLESS TYPE"/>
    <x v="531"/>
    <s v="SOUTH CAROLINA"/>
    <n v="22400"/>
    <s v="Truck"/>
    <n v="56"/>
    <m/>
    <n v="2025"/>
    <s v="N/A"/>
    <s v="D (domestic)"/>
    <m/>
  </r>
  <r>
    <s v="Watermelons"/>
    <x v="15"/>
    <s v="No"/>
    <s v="24 inch bins"/>
    <s v="RED FLESH SEEDED TYPE"/>
    <x v="531"/>
    <s v="SOUTHEAST MISSOURI"/>
    <n v="22400"/>
    <s v="Truck"/>
    <n v="56"/>
    <m/>
    <n v="2025"/>
    <s v="N/A"/>
    <s v="D (domestic)"/>
    <m/>
  </r>
  <r>
    <s v="Watermelons"/>
    <x v="15"/>
    <s v="No"/>
    <s v="24 inch bins"/>
    <s v="RED FLESH SEEDLESS TYPE"/>
    <x v="531"/>
    <s v="SOUTHEAST MISSOURI"/>
    <n v="828800"/>
    <s v="Truck"/>
    <n v="2072"/>
    <m/>
    <n v="2025"/>
    <s v="N/A"/>
    <s v="D (domestic)"/>
    <m/>
  </r>
  <r>
    <s v="Watermelons"/>
    <x v="20"/>
    <s v="No"/>
    <s v="24 inch bins"/>
    <s v="RED FLESH SEEDED TYPE"/>
    <x v="531"/>
    <s v="VIRGINIA"/>
    <n v="44800"/>
    <s v="Truck"/>
    <n v="112"/>
    <m/>
    <n v="2025"/>
    <s v="N/A"/>
    <s v="D (domestic)"/>
    <m/>
  </r>
  <r>
    <s v="Watermelons"/>
    <x v="18"/>
    <s v="No"/>
    <s v="24 inch bins"/>
    <s v="RED FLESH SEEDLESS TYPE"/>
    <x v="531"/>
    <s v="DELAWARE"/>
    <n v="1780800"/>
    <s v="Truck"/>
    <n v="4452"/>
    <m/>
    <n v="2025"/>
    <s v="N/A"/>
    <s v="D (domestic)"/>
    <m/>
  </r>
  <r>
    <s v="Watermelons"/>
    <x v="16"/>
    <s v="No"/>
    <s v="24 inch bins"/>
    <s v="RED FLESH SEEDED TYPE"/>
    <x v="531"/>
    <s v="INDIANA"/>
    <n v="67200"/>
    <s v="Truck"/>
    <n v="168"/>
    <m/>
    <n v="2025"/>
    <s v="N/A"/>
    <s v="D (domestic)"/>
    <m/>
  </r>
  <r>
    <s v="Watermelons"/>
    <x v="16"/>
    <s v="No"/>
    <s v="cartons"/>
    <s v="RED FLESH SEEDLESS MINIATURE"/>
    <x v="531"/>
    <s v="INDIANA"/>
    <n v="14450"/>
    <s v="Truck"/>
    <n v="170"/>
    <m/>
    <n v="2025"/>
    <s v="N/A"/>
    <s v="D (domestic)"/>
    <m/>
  </r>
  <r>
    <s v="Watermelons"/>
    <x v="16"/>
    <s v="No"/>
    <s v="24 inch bins"/>
    <s v="RED FLESH SEEDLESS TYPE"/>
    <x v="531"/>
    <s v="INDIANA"/>
    <n v="2284800"/>
    <s v="Truck"/>
    <n v="5712"/>
    <m/>
    <n v="2025"/>
    <s v="N/A"/>
    <s v="D (domestic)"/>
    <m/>
  </r>
  <r>
    <s v="Watermelons"/>
    <x v="17"/>
    <s v="No"/>
    <s v="24 inch bins"/>
    <s v="RED FLESH SEEDED TYPE"/>
    <x v="531"/>
    <s v="MICHIGAN"/>
    <n v="156800"/>
    <s v="Truck"/>
    <n v="392"/>
    <m/>
    <n v="2025"/>
    <s v="N/A"/>
    <s v="D (domestic)"/>
    <m/>
  </r>
  <r>
    <s v="Watermelons"/>
    <x v="17"/>
    <s v="No"/>
    <s v="24 inch bins"/>
    <s v="RED FLESH SEEDLESS TYPE"/>
    <x v="531"/>
    <s v="MICHIGAN"/>
    <n v="1120000"/>
    <s v="Truck"/>
    <n v="2800"/>
    <m/>
    <n v="2025"/>
    <s v="N/A"/>
    <s v="D (domestic)"/>
    <m/>
  </r>
  <r>
    <s v="Watermelons"/>
    <x v="18"/>
    <s v="No"/>
    <s v="24 inch bins"/>
    <s v="RED FLESH SEEDED TYPE"/>
    <x v="531"/>
    <s v="DELAWARE"/>
    <n v="11200"/>
    <s v="Truck"/>
    <n v="28"/>
    <m/>
    <n v="2025"/>
    <s v="N/A"/>
    <s v="D (domestic)"/>
    <m/>
  </r>
  <r>
    <s v="Watermelons"/>
    <x v="13"/>
    <s v="No"/>
    <s v="cartons"/>
    <s v="RED FLESH SEEDLESS MINIATURE"/>
    <x v="531"/>
    <s v="SAN JOAQUIN VALLEY CALIFORNIA"/>
    <n v="340000"/>
    <s v="Truck"/>
    <n v="4000"/>
    <m/>
    <n v="2025"/>
    <s v="N/A"/>
    <s v="D (domestic)"/>
    <m/>
  </r>
  <r>
    <s v="Watermelons"/>
    <x v="13"/>
    <s v="Yes"/>
    <s v="24 inch bins"/>
    <s v="RED FLESH SEEDLESS TYPE"/>
    <x v="531"/>
    <s v="SAN JOAQUIN VALLEY CALIFORNIA"/>
    <n v="40000"/>
    <s v="Truck"/>
    <m/>
    <m/>
    <n v="2025"/>
    <s v="N/A"/>
    <s v="D (domestic)"/>
    <m/>
  </r>
  <r>
    <s v="Watermelons"/>
    <x v="13"/>
    <s v="No"/>
    <s v="24 inch bins"/>
    <s v="RED FLESH SEEDLESS TYPE"/>
    <x v="531"/>
    <s v="SAN JOAQUIN VALLEY CALIFORNIA"/>
    <n v="1320000"/>
    <s v="Truck"/>
    <m/>
    <m/>
    <n v="2025"/>
    <s v="N/A"/>
    <s v="D (domestic)"/>
    <m/>
  </r>
  <r>
    <s v="Watermelons"/>
    <x v="10"/>
    <s v="No"/>
    <s v="cartons"/>
    <s v="RED FLESH SEEDLESS MINIATURE"/>
    <x v="531"/>
    <s v="CENTRAL ARIZONA"/>
    <n v="255000"/>
    <s v="Truck"/>
    <n v="3000"/>
    <m/>
    <n v="2025"/>
    <s v="N/A"/>
    <s v="D (domestic)"/>
    <m/>
  </r>
  <r>
    <s v="Watermelons"/>
    <x v="14"/>
    <s v="No"/>
    <s v="24 inch bins"/>
    <s v="RED FLESH SEEDLESS TYPE"/>
    <x v="531"/>
    <s v="NORTH CAROLINA"/>
    <n v="22400"/>
    <s v="Truck"/>
    <n v="56"/>
    <m/>
    <n v="2025"/>
    <s v="N/A"/>
    <s v="D (domestic)"/>
    <s v="added for 08/23/2025 on 08/26/2025"/>
  </r>
  <r>
    <s v="Watermelons"/>
    <x v="13"/>
    <s v="No"/>
    <s v="24 inch bins"/>
    <s v="RED FLESH SEEDLESS TYPE"/>
    <x v="531"/>
    <s v="SAN JOAQUIN VALLEY CALIFORNIA"/>
    <n v="400000"/>
    <s v="Truck"/>
    <m/>
    <m/>
    <n v="2025"/>
    <s v="N/A"/>
    <s v="D (domestic)"/>
    <s v="added for 08/23/2025 on 08/26/2025"/>
  </r>
  <r>
    <s v="Watermelons"/>
    <x v="13"/>
    <s v="No"/>
    <s v="24 inch bins"/>
    <s v="RED FLESH SEEDED TYPE"/>
    <x v="531"/>
    <s v="SAN JOAQUIN VALLEY CALIFORNIA"/>
    <n v="102400"/>
    <s v="Truck"/>
    <m/>
    <m/>
    <n v="2025"/>
    <s v="N/A"/>
    <s v="D (domestic)"/>
    <s v="week ending amount"/>
  </r>
  <r>
    <s v="Watermelons"/>
    <x v="19"/>
    <s v="No"/>
    <s v="24 inch bins"/>
    <s v="RED FLESH SEEDLESS TYPE"/>
    <x v="531"/>
    <s v="MARYLAND"/>
    <n v="1211392"/>
    <s v="Truck"/>
    <m/>
    <m/>
    <n v="2025"/>
    <s v="N/A"/>
    <s v="D (domestic)"/>
    <s v="week ending amount"/>
  </r>
  <r>
    <s v="Watermelons"/>
    <x v="19"/>
    <s v="No"/>
    <s v="24 inch bins"/>
    <s v="RED FLESH SEEDED TYPE"/>
    <x v="531"/>
    <s v="MARYLAND"/>
    <n v="21504"/>
    <s v="Truck"/>
    <m/>
    <m/>
    <n v="2025"/>
    <s v="N/A"/>
    <s v="D (domestic)"/>
    <s v="week ending amount"/>
  </r>
  <r>
    <s v="Watermelons"/>
    <x v="20"/>
    <s v="No"/>
    <s v="24 inch bins"/>
    <s v="RED FLESH SEEDLESS TYPE"/>
    <x v="531"/>
    <s v="VIRGINIA"/>
    <n v="523264"/>
    <s v="Truck"/>
    <m/>
    <m/>
    <n v="2025"/>
    <s v="N/A"/>
    <s v="D (domestic)"/>
    <s v="week ending amount"/>
  </r>
  <r>
    <s v="Watermelons"/>
    <x v="20"/>
    <s v="No"/>
    <s v="24 inch bins"/>
    <s v="RED FLESH SEEDED TYPE"/>
    <x v="531"/>
    <s v="VIRGINIA"/>
    <n v="71680"/>
    <s v="Truck"/>
    <m/>
    <m/>
    <n v="2025"/>
    <s v="N/A"/>
    <s v="D (domestic)"/>
    <s v="week ending amount"/>
  </r>
  <r>
    <s v="Watermelons"/>
    <x v="21"/>
    <s v="No"/>
    <s v="24 inch bins"/>
    <s v="RED FLESH SEEDLESS TYPE"/>
    <x v="531"/>
    <s v="TEXAS AND OKLAHOMA"/>
    <n v="755200"/>
    <s v="Truck"/>
    <m/>
    <m/>
    <n v="2025"/>
    <s v="N/A"/>
    <s v="D (domestic)"/>
    <s v="week ending amount"/>
  </r>
  <r>
    <s v="Watermelons"/>
    <x v="21"/>
    <s v="No"/>
    <s v="24 inch bins"/>
    <s v="RED FLESH SEEDED TYPE"/>
    <x v="531"/>
    <s v="TEXAS AND OKLAHOMA"/>
    <n v="89600"/>
    <s v="Truck"/>
    <m/>
    <m/>
    <n v="2025"/>
    <s v="N/A"/>
    <s v="D (domestic)"/>
    <s v="week ending amount"/>
  </r>
  <r>
    <s v="Watermelons"/>
    <x v="9"/>
    <s v="No"/>
    <s v="24 inch bins"/>
    <s v="RED FLESH SEEDLESS TYPE"/>
    <x v="531"/>
    <s v="TEXAS"/>
    <n v="2739200"/>
    <s v="Truck"/>
    <m/>
    <m/>
    <n v="2025"/>
    <s v="N/A"/>
    <s v="D (domestic)"/>
    <s v="week ending amount"/>
  </r>
  <r>
    <s v="Watermelons"/>
    <x v="9"/>
    <s v="No"/>
    <s v="24 inch bins"/>
    <s v="RED FLESH SEEDED TYPE"/>
    <x v="531"/>
    <s v="TEXAS"/>
    <n v="307200"/>
    <s v="Truck"/>
    <m/>
    <m/>
    <n v="2025"/>
    <s v="N/A"/>
    <s v="D (domestic)"/>
    <s v="week ending amount"/>
  </r>
  <r>
    <s v="Watermelons"/>
    <x v="15"/>
    <s v="No"/>
    <s v="24 inch bins"/>
    <s v="RED FLESH SEEDLESS TYPE"/>
    <x v="531"/>
    <s v="SOUTHEAST MISSOURI"/>
    <n v="1921024"/>
    <s v="Truck"/>
    <m/>
    <m/>
    <n v="2025"/>
    <s v="N/A"/>
    <s v="D (domestic)"/>
    <s v="week ending amount"/>
  </r>
  <r>
    <s v="Watermelons"/>
    <x v="15"/>
    <s v="No"/>
    <s v="24 inch bins"/>
    <s v="RED FLESH SEEDED TYPE"/>
    <x v="531"/>
    <s v="SOUTHEAST MISSOURI"/>
    <n v="50176"/>
    <s v="Truck"/>
    <m/>
    <m/>
    <n v="2025"/>
    <s v="N/A"/>
    <s v="D (domestic)"/>
    <s v="week ending amount"/>
  </r>
  <r>
    <s v="Watermelons"/>
    <x v="11"/>
    <s v="No"/>
    <s v="24 inch bins"/>
    <s v="RED FLESH SEEDLESS TYPE"/>
    <x v="531"/>
    <s v="SOUTH CAROLINA"/>
    <n v="107520"/>
    <s v="Truck"/>
    <m/>
    <m/>
    <n v="2025"/>
    <s v="N/A"/>
    <s v="D (domestic)"/>
    <s v="week ending amount"/>
  </r>
  <r>
    <s v="Watermelons"/>
    <x v="14"/>
    <s v="No"/>
    <s v="24 inch bins"/>
    <s v="RED FLESH SEEDLESS TYPE"/>
    <x v="531"/>
    <s v="NORTH CAROLINA"/>
    <n v="1483520"/>
    <s v="Truck"/>
    <m/>
    <m/>
    <n v="2025"/>
    <s v="N/A"/>
    <s v="D (domestic)"/>
    <s v="week ending amount"/>
  </r>
  <r>
    <s v="Watermelons"/>
    <x v="14"/>
    <s v="No"/>
    <s v="24 inch bins"/>
    <s v="RED FLESH SEEDED TYPE"/>
    <x v="531"/>
    <s v="NORTH CAROLINA"/>
    <n v="78848"/>
    <s v="Truck"/>
    <m/>
    <m/>
    <n v="2025"/>
    <s v="N/A"/>
    <s v="D (domestic)"/>
    <s v="week ending amount"/>
  </r>
  <r>
    <s v="Watermelons"/>
    <x v="17"/>
    <s v="No"/>
    <s v="24 inch bins"/>
    <s v="RED FLESH SEEDLESS TYPE"/>
    <x v="531"/>
    <s v="MICHIGAN"/>
    <n v="2107392"/>
    <s v="Truck"/>
    <m/>
    <m/>
    <n v="2025"/>
    <s v="N/A"/>
    <s v="D (domestic)"/>
    <s v="week ending amount"/>
  </r>
  <r>
    <s v="Watermelons"/>
    <x v="17"/>
    <s v="No"/>
    <s v="24 inch bins"/>
    <s v="RED FLESH SEEDED TYPE"/>
    <x v="531"/>
    <s v="MICHIGAN"/>
    <n v="351232"/>
    <s v="Truck"/>
    <m/>
    <m/>
    <n v="2025"/>
    <s v="N/A"/>
    <s v="D (domestic)"/>
    <s v="week ending amount"/>
  </r>
  <r>
    <s v="Watermelons"/>
    <x v="16"/>
    <s v="No"/>
    <s v="24 inch bins"/>
    <s v="RED FLESH SEEDLESS TYPE"/>
    <x v="531"/>
    <s v="INDIANA"/>
    <n v="7942144"/>
    <s v="Truck"/>
    <m/>
    <m/>
    <n v="2025"/>
    <s v="N/A"/>
    <s v="D (domestic)"/>
    <s v="week ending amount"/>
  </r>
  <r>
    <s v="Watermelons"/>
    <x v="16"/>
    <s v="No"/>
    <s v="24 inch bins"/>
    <s v="RED FLESH SEEDED TYPE"/>
    <x v="531"/>
    <s v="INDIANA"/>
    <n v="544768"/>
    <s v="Truck"/>
    <m/>
    <m/>
    <n v="2025"/>
    <s v="N/A"/>
    <s v="D (domestic)"/>
    <s v="week ending amount"/>
  </r>
  <r>
    <s v="Watermelons"/>
    <x v="8"/>
    <s v="No"/>
    <s v="24 inch bins"/>
    <s v="RED FLESH SEEDLESS TYPE"/>
    <x v="531"/>
    <s v="FLORIDA"/>
    <n v="384"/>
    <s v="Truck"/>
    <m/>
    <m/>
    <n v="2025"/>
    <s v="N/A"/>
    <s v="D (domestic)"/>
    <s v="week ending amount"/>
  </r>
  <r>
    <s v="Watermelons"/>
    <x v="18"/>
    <s v="No"/>
    <s v="24 inch bins"/>
    <s v="RED FLESH SEEDLESS TYPE"/>
    <x v="531"/>
    <s v="DELAWARE"/>
    <n v="2580480"/>
    <s v="Truck"/>
    <m/>
    <m/>
    <n v="2025"/>
    <s v="N/A"/>
    <s v="D (domestic)"/>
    <s v="week ending amount"/>
  </r>
  <r>
    <s v="Watermelons"/>
    <x v="18"/>
    <s v="No"/>
    <s v="24 inch bins"/>
    <s v="RED FLESH SEEDED TYPE"/>
    <x v="531"/>
    <s v="DELAWARE"/>
    <n v="57344"/>
    <s v="Truck"/>
    <m/>
    <m/>
    <n v="2025"/>
    <s v="N/A"/>
    <s v="D (domestic)"/>
    <s v="week ending amount"/>
  </r>
  <r>
    <s v="Watermelons"/>
    <x v="10"/>
    <s v="No"/>
    <s v="24 inch bins"/>
    <s v="RED FLESH SEEDLESS TYPE"/>
    <x v="531"/>
    <s v="CENTRAL ARIZONA"/>
    <n v="371200"/>
    <s v="Truck"/>
    <m/>
    <m/>
    <n v="2025"/>
    <s v="N/A"/>
    <s v="D (domestic)"/>
    <s v="week ending amount"/>
  </r>
  <r>
    <s v="Watermelons"/>
    <x v="13"/>
    <s v="No"/>
    <s v="24 inch bins"/>
    <s v="RED FLESH SEEDLESS TYPE"/>
    <x v="531"/>
    <s v="SAN JOAQUIN VALLEY CALIFORNIA"/>
    <n v="5120000"/>
    <s v="Truck"/>
    <m/>
    <m/>
    <n v="2025"/>
    <s v="N/A"/>
    <s v="D (domestic)"/>
    <s v="week ending amount"/>
  </r>
  <r>
    <s v="Watermelons"/>
    <x v="9"/>
    <s v="No"/>
    <s v="24 inch bins"/>
    <s v="RED FLESH SEEDLESS TYPE"/>
    <x v="532"/>
    <s v="TEXAS"/>
    <n v="1000000"/>
    <s v="Truck"/>
    <m/>
    <m/>
    <n v="2025"/>
    <s v="N/A"/>
    <s v="D (domestic)"/>
    <m/>
  </r>
  <r>
    <s v="Watermelons"/>
    <x v="18"/>
    <s v="No"/>
    <s v="24 inch bins"/>
    <s v="RED FLESH SEEDED TYPE"/>
    <x v="532"/>
    <s v="DELAWARE"/>
    <n v="11200"/>
    <s v="Truck"/>
    <n v="28"/>
    <m/>
    <n v="2025"/>
    <s v="N/A"/>
    <s v="D (domestic)"/>
    <m/>
  </r>
  <r>
    <s v="Watermelons"/>
    <x v="21"/>
    <s v="No"/>
    <s v="24 inch bins"/>
    <s v="RED FLESH SEEDLESS TYPE"/>
    <x v="532"/>
    <s v="TEXAS AND OKLAHOMA"/>
    <n v="280000"/>
    <s v="Truck"/>
    <m/>
    <m/>
    <n v="2025"/>
    <s v="N/A"/>
    <s v="D (domestic)"/>
    <m/>
  </r>
  <r>
    <s v="Watermelons"/>
    <x v="18"/>
    <s v="No"/>
    <s v="24 inch bins"/>
    <s v="RED FLESH SEEDLESS TYPE"/>
    <x v="532"/>
    <s v="DELAWARE"/>
    <n v="1556800"/>
    <s v="Truck"/>
    <n v="3892"/>
    <m/>
    <n v="2025"/>
    <s v="N/A"/>
    <s v="D (domestic)"/>
    <m/>
  </r>
  <r>
    <s v="Watermelons"/>
    <x v="15"/>
    <s v="No"/>
    <s v="24 inch bins"/>
    <s v="RED FLESH SEEDLESS TYPE"/>
    <x v="532"/>
    <s v="SOUTHEAST MISSOURI"/>
    <n v="716800"/>
    <s v="Truck"/>
    <n v="1792"/>
    <m/>
    <n v="2025"/>
    <s v="N/A"/>
    <s v="D (domestic)"/>
    <m/>
  </r>
  <r>
    <s v="Watermelons"/>
    <x v="16"/>
    <s v="No"/>
    <s v="24 inch bins"/>
    <s v="RED FLESH SEEDED TYPE"/>
    <x v="532"/>
    <s v="INDIANA"/>
    <n v="89600"/>
    <s v="Truck"/>
    <n v="224"/>
    <m/>
    <n v="2025"/>
    <s v="N/A"/>
    <s v="D (domestic)"/>
    <m/>
  </r>
  <r>
    <s v="Watermelons"/>
    <x v="20"/>
    <s v="No"/>
    <s v="24 inch bins"/>
    <s v="RED FLESH SEEDED TYPE"/>
    <x v="532"/>
    <s v="VIRGINIA"/>
    <n v="44800"/>
    <s v="Truck"/>
    <n v="112"/>
    <m/>
    <n v="2025"/>
    <s v="N/A"/>
    <s v="D (domestic)"/>
    <m/>
  </r>
  <r>
    <s v="Watermelons"/>
    <x v="14"/>
    <s v="No"/>
    <s v="24 inch bins"/>
    <s v="RED FLESH SEEDLESS TYPE"/>
    <x v="532"/>
    <s v="NORTH CAROLINA"/>
    <n v="22400"/>
    <s v="Truck"/>
    <n v="56"/>
    <m/>
    <n v="2025"/>
    <s v="N/A"/>
    <s v="D (domestic)"/>
    <s v="added for 08/24/2025 on 08/26/2025"/>
  </r>
  <r>
    <s v="Watermelons"/>
    <x v="20"/>
    <s v="No"/>
    <s v="24 inch bins"/>
    <s v="RED FLESH SEEDLESS TYPE"/>
    <x v="532"/>
    <s v="VIRGINIA"/>
    <n v="268800"/>
    <s v="Truck"/>
    <n v="672"/>
    <m/>
    <n v="2025"/>
    <s v="N/A"/>
    <s v="D (domestic)"/>
    <m/>
  </r>
  <r>
    <s v="Watermelons"/>
    <x v="19"/>
    <s v="No"/>
    <s v="24 inch bins"/>
    <s v="RED FLESH SEEDLESS TYPE"/>
    <x v="532"/>
    <s v="MARYLAND"/>
    <n v="828800"/>
    <s v="Truck"/>
    <n v="2072"/>
    <m/>
    <n v="2025"/>
    <s v="N/A"/>
    <s v="D (domestic)"/>
    <m/>
  </r>
  <r>
    <s v="Watermelons"/>
    <x v="16"/>
    <s v="No"/>
    <s v="cartons"/>
    <s v="RED FLESH SEEDLESS MINIATURE"/>
    <x v="532"/>
    <s v="INDIANA"/>
    <n v="7225"/>
    <s v="Truck"/>
    <n v="85"/>
    <m/>
    <n v="2025"/>
    <s v="N/A"/>
    <s v="D (domestic)"/>
    <m/>
  </r>
  <r>
    <s v="Watermelons"/>
    <x v="16"/>
    <s v="No"/>
    <s v="24 inch bins"/>
    <s v="RED FLESH SEEDLESS TYPE"/>
    <x v="532"/>
    <s v="INDIANA"/>
    <n v="3315200"/>
    <s v="Truck"/>
    <n v="8288"/>
    <m/>
    <n v="2025"/>
    <s v="N/A"/>
    <s v="D (domestic)"/>
    <m/>
  </r>
  <r>
    <s v="Watermelons"/>
    <x v="17"/>
    <s v="No"/>
    <s v="24 inch bins"/>
    <s v="RED FLESH SEEDED TYPE"/>
    <x v="532"/>
    <s v="MICHIGAN"/>
    <n v="134400"/>
    <s v="Truck"/>
    <n v="336"/>
    <m/>
    <n v="2025"/>
    <s v="N/A"/>
    <s v="D (domestic)"/>
    <m/>
  </r>
  <r>
    <s v="Watermelons"/>
    <x v="17"/>
    <s v="No"/>
    <s v="24 inch bins"/>
    <s v="RED FLESH SEEDLESS TYPE"/>
    <x v="532"/>
    <s v="MICHIGAN"/>
    <n v="1052800"/>
    <s v="Truck"/>
    <n v="2632"/>
    <m/>
    <n v="2025"/>
    <s v="N/A"/>
    <s v="D (domestic)"/>
    <m/>
  </r>
  <r>
    <s v="Watermelons"/>
    <x v="14"/>
    <s v="No"/>
    <s v="24 inch bins"/>
    <s v="RED FLESH SEEDLESS TYPE"/>
    <x v="532"/>
    <s v="NORTH CAROLINA"/>
    <n v="313600"/>
    <s v="Truck"/>
    <n v="784"/>
    <m/>
    <n v="2025"/>
    <s v="N/A"/>
    <s v="D (domestic)"/>
    <m/>
  </r>
  <r>
    <s v="Watermelons"/>
    <x v="15"/>
    <s v="No"/>
    <s v="24 inch bins"/>
    <s v="RED FLESH SEEDED TYPE"/>
    <x v="532"/>
    <s v="SOUTHEAST MISSOURI"/>
    <n v="22400"/>
    <s v="Truck"/>
    <n v="56"/>
    <m/>
    <n v="2025"/>
    <s v="N/A"/>
    <s v="D (domestic)"/>
    <m/>
  </r>
  <r>
    <s v="Watermelons"/>
    <x v="1"/>
    <s v="No"/>
    <s v="N/A"/>
    <s v="N/A"/>
    <x v="533"/>
    <s v="MEXICO CROSSINGS THROUGH OTAY MESA CALIFORNIA"/>
    <n v="39670"/>
    <s v="Truck"/>
    <m/>
    <m/>
    <n v="2024"/>
    <s v="N/A"/>
    <s v="I (import)"/>
    <m/>
  </r>
  <r>
    <s v="Watermelons"/>
    <x v="1"/>
    <s v="No"/>
    <s v="N/A"/>
    <s v="SEEDLESS"/>
    <x v="533"/>
    <s v="MEXICO CROSSINGS THROUGH OTAY MESA CALIFORNIA"/>
    <n v="76032"/>
    <s v="Truck"/>
    <m/>
    <m/>
    <n v="2024"/>
    <s v="N/A"/>
    <s v="I (import)"/>
    <m/>
  </r>
  <r>
    <s v="Watermelons"/>
    <x v="2"/>
    <s v="No"/>
    <s v="N/A"/>
    <s v="SEEDLESS"/>
    <x v="533"/>
    <s v="IMPORTS THROUGH JACKMAN MAINE"/>
    <n v="561"/>
    <s v="Truck"/>
    <m/>
    <m/>
    <n v="2025"/>
    <s v="N/A"/>
    <s v="I (import)"/>
    <m/>
  </r>
  <r>
    <s v="Watermelons"/>
    <x v="2"/>
    <s v="No"/>
    <s v="N/A"/>
    <s v="N/A"/>
    <x v="533"/>
    <s v="IMPORTS THROUGH PORT HURON MICHIGAN"/>
    <n v="1516"/>
    <s v="Truck"/>
    <m/>
    <m/>
    <n v="2025"/>
    <s v="N/A"/>
    <s v="I (import)"/>
    <m/>
  </r>
  <r>
    <s v="Watermelons"/>
    <x v="2"/>
    <s v="No"/>
    <s v="N/A"/>
    <s v="SEEDLESS"/>
    <x v="533"/>
    <s v="IMPORTS THROUGH PORT HURON MICHIGAN"/>
    <n v="6057"/>
    <s v="Truck"/>
    <m/>
    <m/>
    <n v="2025"/>
    <s v="N/A"/>
    <s v="I (import)"/>
    <m/>
  </r>
  <r>
    <s v="Watermelons"/>
    <x v="1"/>
    <s v="No"/>
    <s v="N/A"/>
    <s v="N/A"/>
    <x v="533"/>
    <s v="MEXICO CROSSINGS THROUGH PROGRESO TEXAS"/>
    <n v="73381"/>
    <s v="Truck"/>
    <m/>
    <m/>
    <n v="2024"/>
    <s v="N/A"/>
    <s v="I (import)"/>
    <m/>
  </r>
  <r>
    <s v="Watermelons"/>
    <x v="1"/>
    <s v="No"/>
    <s v="N/A"/>
    <s v="N/A"/>
    <x v="533"/>
    <s v="MEXICO CROSSINGS THROUGH SANTA TERESA NEW MEXICO"/>
    <n v="149688"/>
    <s v="Truck"/>
    <m/>
    <m/>
    <n v="2024"/>
    <s v="N/A"/>
    <s v="I (import)"/>
    <m/>
  </r>
  <r>
    <s v="Watermelons"/>
    <x v="11"/>
    <s v="No"/>
    <s v="24 inch bins"/>
    <s v="RED FLESH SEEDLESS TYPE"/>
    <x v="533"/>
    <s v="SOUTH CAROLINA"/>
    <n v="44800"/>
    <s v="Truck"/>
    <n v="112"/>
    <m/>
    <n v="2025"/>
    <s v="N/A"/>
    <s v="D (domestic)"/>
    <m/>
  </r>
  <r>
    <s v="Watermelons"/>
    <x v="15"/>
    <s v="No"/>
    <s v="24 inch bins"/>
    <s v="RED FLESH SEEDED TYPE"/>
    <x v="533"/>
    <s v="SOUTHEAST MISSOURI"/>
    <n v="22400"/>
    <s v="Truck"/>
    <n v="56"/>
    <m/>
    <n v="2025"/>
    <s v="N/A"/>
    <s v="D (domestic)"/>
    <m/>
  </r>
  <r>
    <s v="Watermelons"/>
    <x v="15"/>
    <s v="No"/>
    <s v="24 inch bins"/>
    <s v="RED FLESH SEEDLESS TYPE"/>
    <x v="533"/>
    <s v="SOUTHEAST MISSOURI"/>
    <n v="1097600"/>
    <s v="Truck"/>
    <n v="2744"/>
    <m/>
    <n v="2025"/>
    <s v="N/A"/>
    <s v="D (domestic)"/>
    <m/>
  </r>
  <r>
    <s v="Watermelons"/>
    <x v="20"/>
    <s v="No"/>
    <s v="24 inch bins"/>
    <s v="RED FLESH SEEDED TYPE"/>
    <x v="533"/>
    <s v="VIRGINIA"/>
    <n v="67200"/>
    <s v="Truck"/>
    <n v="168"/>
    <m/>
    <n v="2025"/>
    <s v="N/A"/>
    <s v="D (domestic)"/>
    <m/>
  </r>
  <r>
    <s v="Watermelons"/>
    <x v="20"/>
    <s v="No"/>
    <s v="24 inch bins"/>
    <s v="RED FLESH SEEDLESS TYPE"/>
    <x v="533"/>
    <s v="VIRGINIA"/>
    <n v="313600"/>
    <s v="Truck"/>
    <n v="784"/>
    <m/>
    <n v="2025"/>
    <s v="N/A"/>
    <s v="D (domestic)"/>
    <m/>
  </r>
  <r>
    <s v="Watermelons"/>
    <x v="19"/>
    <s v="No"/>
    <s v="24 inch bins"/>
    <s v="RED FLESH SEEDLESS TYPE"/>
    <x v="533"/>
    <s v="MARYLAND"/>
    <n v="649600"/>
    <s v="Truck"/>
    <n v="1624"/>
    <m/>
    <n v="2025"/>
    <s v="N/A"/>
    <s v="D (domestic)"/>
    <m/>
  </r>
  <r>
    <s v="Watermelons"/>
    <x v="17"/>
    <s v="No"/>
    <s v="24 inch bins"/>
    <s v="RED FLESH SEEDED TYPE"/>
    <x v="533"/>
    <s v="MICHIGAN"/>
    <n v="470400"/>
    <s v="Truck"/>
    <n v="1176"/>
    <m/>
    <n v="2025"/>
    <s v="N/A"/>
    <s v="D (domestic)"/>
    <m/>
  </r>
  <r>
    <s v="Watermelons"/>
    <x v="17"/>
    <s v="No"/>
    <s v="24 inch bins"/>
    <s v="RED FLESH SEEDLESS TYPE"/>
    <x v="533"/>
    <s v="MICHIGAN"/>
    <n v="1433600"/>
    <s v="Truck"/>
    <n v="3584"/>
    <m/>
    <n v="2025"/>
    <s v="N/A"/>
    <s v="D (domestic)"/>
    <m/>
  </r>
  <r>
    <s v="Watermelons"/>
    <x v="14"/>
    <s v="No"/>
    <s v="24 inch bins"/>
    <s v="RED FLESH SEEDLESS TYPE"/>
    <x v="533"/>
    <s v="NORTH CAROLINA"/>
    <n v="444800"/>
    <s v="Truck"/>
    <n v="1112"/>
    <m/>
    <n v="2025"/>
    <s v="N/A"/>
    <s v="D (domestic)"/>
    <m/>
  </r>
  <r>
    <s v="Watermelons"/>
    <x v="18"/>
    <s v="No"/>
    <s v="24 inch bins"/>
    <s v="RED FLESH SEEDED TYPE"/>
    <x v="533"/>
    <s v="DELAWARE"/>
    <n v="22400"/>
    <s v="Truck"/>
    <n v="56"/>
    <m/>
    <n v="2025"/>
    <s v="N/A"/>
    <s v="D (domestic)"/>
    <m/>
  </r>
  <r>
    <s v="Watermelons"/>
    <x v="18"/>
    <s v="No"/>
    <s v="24 inch bins"/>
    <s v="RED FLESH SEEDLESS TYPE"/>
    <x v="533"/>
    <s v="DELAWARE"/>
    <n v="1747200"/>
    <s v="Truck"/>
    <n v="4368"/>
    <m/>
    <n v="2025"/>
    <s v="N/A"/>
    <s v="D (domestic)"/>
    <m/>
  </r>
  <r>
    <s v="Watermelons"/>
    <x v="16"/>
    <s v="No"/>
    <s v="24 inch bins"/>
    <s v="RED FLESH SEEDED TYPE"/>
    <x v="533"/>
    <s v="INDIANA"/>
    <n v="134400"/>
    <s v="Truck"/>
    <n v="336"/>
    <m/>
    <n v="2025"/>
    <s v="N/A"/>
    <s v="D (domestic)"/>
    <m/>
  </r>
  <r>
    <s v="Watermelons"/>
    <x v="16"/>
    <s v="No"/>
    <s v="cartons"/>
    <s v="RED FLESH SEEDLESS MINIATURE"/>
    <x v="533"/>
    <s v="INDIANA"/>
    <n v="43350"/>
    <s v="Truck"/>
    <n v="510"/>
    <m/>
    <n v="2025"/>
    <s v="N/A"/>
    <s v="D (domestic)"/>
    <m/>
  </r>
  <r>
    <s v="Watermelons"/>
    <x v="16"/>
    <s v="No"/>
    <s v="24 inch bins"/>
    <s v="RED FLESH SEEDLESS TYPE"/>
    <x v="533"/>
    <s v="INDIANA"/>
    <n v="3248000"/>
    <s v="Truck"/>
    <n v="8120"/>
    <m/>
    <n v="2025"/>
    <s v="N/A"/>
    <s v="D (domestic)"/>
    <m/>
  </r>
  <r>
    <s v="Watermelons"/>
    <x v="9"/>
    <s v="No"/>
    <s v="24 inch bins"/>
    <s v="RED FLESH SEEDED TYPE"/>
    <x v="533"/>
    <s v="TEXAS"/>
    <n v="80000"/>
    <s v="Truck"/>
    <m/>
    <m/>
    <n v="2025"/>
    <s v="N/A"/>
    <s v="D (domestic)"/>
    <m/>
  </r>
  <r>
    <s v="Watermelons"/>
    <x v="9"/>
    <s v="No"/>
    <s v="24 inch bins"/>
    <s v="RED FLESH SEEDLESS TYPE"/>
    <x v="533"/>
    <s v="TEXAS"/>
    <n v="960000"/>
    <s v="Truck"/>
    <m/>
    <m/>
    <n v="2025"/>
    <s v="N/A"/>
    <s v="D (domestic)"/>
    <m/>
  </r>
  <r>
    <s v="Watermelons"/>
    <x v="21"/>
    <s v="No"/>
    <s v="24 inch bins"/>
    <s v="RED FLESH SEEDLESS TYPE"/>
    <x v="533"/>
    <s v="TEXAS AND OKLAHOMA"/>
    <n v="360000"/>
    <s v="Truck"/>
    <m/>
    <m/>
    <n v="2025"/>
    <s v="N/A"/>
    <s v="D (domestic)"/>
    <m/>
  </r>
  <r>
    <s v="Watermelons"/>
    <x v="10"/>
    <s v="No"/>
    <s v="cartons"/>
    <s v="RED FLESH SEEDLESS MINIATURE"/>
    <x v="533"/>
    <s v="CENTRAL ARIZONA"/>
    <n v="425000"/>
    <s v="Truck"/>
    <n v="5000"/>
    <m/>
    <n v="2025"/>
    <s v="N/A"/>
    <s v="D (domestic)"/>
    <m/>
  </r>
  <r>
    <s v="Watermelons"/>
    <x v="13"/>
    <s v="Yes"/>
    <s v="24 inch bins"/>
    <s v="RED FLESH SEEDLESS TYPE"/>
    <x v="533"/>
    <s v="SAN JOAQUIN VALLEY CALIFORNIA"/>
    <n v="160000"/>
    <s v="Truck"/>
    <m/>
    <m/>
    <n v="2025"/>
    <s v="N/A"/>
    <s v="D (domestic)"/>
    <m/>
  </r>
  <r>
    <s v="Watermelons"/>
    <x v="13"/>
    <s v="No"/>
    <s v="24 inch bins"/>
    <s v="RED FLESH SEEDLESS TYPE"/>
    <x v="533"/>
    <s v="SAN JOAQUIN VALLEY CALIFORNIA"/>
    <n v="3040000"/>
    <s v="Truck"/>
    <m/>
    <m/>
    <n v="2025"/>
    <s v="N/A"/>
    <s v="D (domestic)"/>
    <m/>
  </r>
  <r>
    <s v="Watermelons"/>
    <x v="13"/>
    <s v="Yes"/>
    <s v="24 inch bins"/>
    <s v="RED FLESH SEEDED TYPE"/>
    <x v="533"/>
    <s v="SAN JOAQUIN VALLEY CALIFORNIA"/>
    <n v="80000"/>
    <s v="Truck"/>
    <m/>
    <m/>
    <n v="2025"/>
    <s v="N/A"/>
    <s v="D (domestic)"/>
    <m/>
  </r>
  <r>
    <s v="Watermelons"/>
    <x v="13"/>
    <s v="Yes"/>
    <s v="cartons"/>
    <s v="RED FLESH SEEDLESS MINIATURE"/>
    <x v="533"/>
    <s v="SAN JOAQUIN VALLEY CALIFORNIA"/>
    <n v="225250"/>
    <s v="Truck"/>
    <n v="2650"/>
    <m/>
    <n v="2025"/>
    <s v="N/A"/>
    <s v="D (domestic)"/>
    <m/>
  </r>
  <r>
    <s v="Watermelons"/>
    <x v="13"/>
    <s v="No"/>
    <s v="cartons"/>
    <s v="RED FLESH SEEDLESS MINIATURE"/>
    <x v="533"/>
    <s v="SAN JOAQUIN VALLEY CALIFORNIA"/>
    <n v="1020000"/>
    <s v="Truck"/>
    <n v="12000"/>
    <m/>
    <n v="2025"/>
    <s v="N/A"/>
    <s v="D (domestic)"/>
    <m/>
  </r>
  <r>
    <s v="Watermelons"/>
    <x v="14"/>
    <s v="No"/>
    <s v="cartons"/>
    <s v="RED FLESH SEEDLESS MINIATURE"/>
    <x v="533"/>
    <s v="NORTH CAROLINA"/>
    <n v="14450"/>
    <s v="Truck"/>
    <n v="170"/>
    <m/>
    <n v="2025"/>
    <s v="N/A"/>
    <s v="D (domestic)"/>
    <s v="added for 08/25/2025 on 08/27/2025"/>
  </r>
  <r>
    <s v="Watermelons"/>
    <x v="0"/>
    <s v="No"/>
    <s v="N/A"/>
    <s v="N/A"/>
    <x v="534"/>
    <s v="IMPORTS THROUGH SAN JUAN PUERTO RICO"/>
    <n v="3505"/>
    <s v="Boat"/>
    <m/>
    <m/>
    <n v="2024"/>
    <s v="N/A"/>
    <s v="I (import)"/>
    <m/>
  </r>
  <r>
    <s v="Watermelons"/>
    <x v="10"/>
    <s v="No"/>
    <s v="cartons"/>
    <s v="RED FLESH SEEDLESS MINIATURE"/>
    <x v="534"/>
    <s v="CENTRAL ARIZONA"/>
    <n v="170000"/>
    <s v="Truck"/>
    <n v="2000"/>
    <m/>
    <n v="2025"/>
    <s v="N/A"/>
    <s v="D (domestic)"/>
    <m/>
  </r>
  <r>
    <s v="Watermelons"/>
    <x v="1"/>
    <s v="No"/>
    <s v="N/A"/>
    <s v="N/A"/>
    <x v="534"/>
    <s v="MEXICO CROSSINGS THROUGH OTAY MESA CALIFORNIA"/>
    <n v="6501"/>
    <s v="Truck"/>
    <m/>
    <m/>
    <n v="2024"/>
    <s v="N/A"/>
    <s v="I (import)"/>
    <m/>
  </r>
  <r>
    <s v="Watermelons"/>
    <x v="10"/>
    <s v="No"/>
    <s v="24 inch bins"/>
    <s v="RED FLESH SEEDLESS TYPE"/>
    <x v="534"/>
    <s v="CENTRAL ARIZONA"/>
    <n v="200000"/>
    <s v="Truck"/>
    <m/>
    <m/>
    <n v="2025"/>
    <s v="N/A"/>
    <s v="D (domestic)"/>
    <m/>
  </r>
  <r>
    <s v="Watermelons"/>
    <x v="2"/>
    <s v="No"/>
    <s v="N/A"/>
    <s v="N/A"/>
    <x v="534"/>
    <s v="IMPORTS THROUGH BUFFALO NEW YORK"/>
    <n v="37022"/>
    <s v="Truck"/>
    <m/>
    <m/>
    <n v="2025"/>
    <s v="N/A"/>
    <s v="I (import)"/>
    <m/>
  </r>
  <r>
    <s v="Watermelons"/>
    <x v="2"/>
    <s v="No"/>
    <s v="N/A"/>
    <s v="SEEDLESS"/>
    <x v="534"/>
    <s v="IMPORTS THROUGH DERBY LINE VERMONT"/>
    <n v="462"/>
    <s v="Truck"/>
    <m/>
    <m/>
    <n v="2025"/>
    <s v="N/A"/>
    <s v="I (import)"/>
    <m/>
  </r>
  <r>
    <s v="Watermelons"/>
    <x v="2"/>
    <s v="No"/>
    <s v="N/A"/>
    <s v="N/A"/>
    <x v="534"/>
    <s v="IMPORTS THROUGH PORT HURON MICHIGAN"/>
    <n v="1597"/>
    <s v="Truck"/>
    <m/>
    <m/>
    <n v="2025"/>
    <s v="N/A"/>
    <s v="I (import)"/>
    <m/>
  </r>
  <r>
    <s v="Watermelons"/>
    <x v="1"/>
    <s v="No"/>
    <s v="N/A"/>
    <s v="RED FLESH SEEDLESS MINIATURE"/>
    <x v="534"/>
    <s v="MEXICO CROSSINGS THROUGH PRESIDIO TEXAS"/>
    <n v="46101"/>
    <s v="Truck"/>
    <m/>
    <m/>
    <n v="2024"/>
    <s v="N/A"/>
    <s v="I (import)"/>
    <m/>
  </r>
  <r>
    <s v="Watermelons"/>
    <x v="1"/>
    <s v="No"/>
    <s v="N/A"/>
    <s v="N/A"/>
    <x v="534"/>
    <s v="MEXICO CROSSINGS THROUGH PROGRESO TEXAS"/>
    <n v="160996"/>
    <s v="Truck"/>
    <m/>
    <m/>
    <n v="2024"/>
    <s v="N/A"/>
    <s v="I (import)"/>
    <m/>
  </r>
  <r>
    <s v="Watermelons"/>
    <x v="1"/>
    <s v="No"/>
    <s v="N/A"/>
    <s v="N/A"/>
    <x v="534"/>
    <s v="MEXICO CROSSINGS THROUGH SANTA TERESA NEW MEXICO"/>
    <n v="49896"/>
    <s v="Truck"/>
    <m/>
    <m/>
    <n v="2024"/>
    <s v="N/A"/>
    <s v="I (import)"/>
    <m/>
  </r>
  <r>
    <s v="Watermelons"/>
    <x v="20"/>
    <s v="No"/>
    <s v="24 inch bins"/>
    <s v="RED FLESH SEEDED TYPE"/>
    <x v="534"/>
    <s v="VIRGINIA"/>
    <n v="156800"/>
    <s v="Truck"/>
    <n v="392"/>
    <m/>
    <n v="2025"/>
    <s v="N/A"/>
    <s v="D (domestic)"/>
    <m/>
  </r>
  <r>
    <s v="Watermelons"/>
    <x v="20"/>
    <s v="No"/>
    <s v="24 inch bins"/>
    <s v="RED FLESH SEEDLESS TYPE"/>
    <x v="534"/>
    <s v="VIRGINIA"/>
    <n v="358400"/>
    <s v="Truck"/>
    <n v="896"/>
    <m/>
    <n v="2025"/>
    <s v="N/A"/>
    <s v="D (domestic)"/>
    <m/>
  </r>
  <r>
    <s v="Watermelons"/>
    <x v="19"/>
    <s v="No"/>
    <s v="24 inch bins"/>
    <s v="RED FLESH SEEDLESS TYPE"/>
    <x v="534"/>
    <s v="MARYLAND"/>
    <n v="851200"/>
    <s v="Truck"/>
    <n v="2128"/>
    <m/>
    <n v="2025"/>
    <s v="N/A"/>
    <s v="D (domestic)"/>
    <m/>
  </r>
  <r>
    <s v="Watermelons"/>
    <x v="17"/>
    <s v="No"/>
    <s v="24 inch bins"/>
    <s v="RED FLESH SEEDLESS TYPE"/>
    <x v="534"/>
    <s v="MICHIGAN"/>
    <n v="1635200"/>
    <s v="Truck"/>
    <n v="4088"/>
    <m/>
    <n v="2025"/>
    <s v="N/A"/>
    <s v="D (domestic)"/>
    <m/>
  </r>
  <r>
    <s v="Watermelons"/>
    <x v="14"/>
    <s v="No"/>
    <s v="cartons"/>
    <s v="RED FLESH SEEDLESS MINIATURE"/>
    <x v="534"/>
    <s v="NORTH CAROLINA"/>
    <n v="21675"/>
    <s v="Truck"/>
    <n v="255"/>
    <m/>
    <n v="2025"/>
    <s v="N/A"/>
    <s v="D (domestic)"/>
    <m/>
  </r>
  <r>
    <s v="Watermelons"/>
    <x v="14"/>
    <s v="No"/>
    <s v="24 inch bins"/>
    <s v="RED FLESH SEEDLESS TYPE"/>
    <x v="534"/>
    <s v="NORTH CAROLINA"/>
    <n v="492800"/>
    <s v="Truck"/>
    <n v="1232"/>
    <m/>
    <n v="2025"/>
    <s v="N/A"/>
    <s v="D (domestic)"/>
    <m/>
  </r>
  <r>
    <s v="Watermelons"/>
    <x v="11"/>
    <s v="No"/>
    <s v="24 inch bins"/>
    <s v="RED FLESH SEEDLESS TYPE"/>
    <x v="534"/>
    <s v="SOUTH CAROLINA"/>
    <n v="67200"/>
    <s v="Truck"/>
    <n v="168"/>
    <m/>
    <n v="2025"/>
    <s v="N/A"/>
    <s v="D (domestic)"/>
    <m/>
  </r>
  <r>
    <s v="Watermelons"/>
    <x v="15"/>
    <s v="No"/>
    <s v="24 inch bins"/>
    <s v="RED FLESH SEEDED TYPE"/>
    <x v="534"/>
    <s v="SOUTHEAST MISSOURI"/>
    <n v="22400"/>
    <s v="Truck"/>
    <n v="56"/>
    <m/>
    <n v="2025"/>
    <s v="N/A"/>
    <s v="D (domestic)"/>
    <m/>
  </r>
  <r>
    <s v="Watermelons"/>
    <x v="15"/>
    <s v="No"/>
    <s v="24 inch bins"/>
    <s v="RED FLESH SEEDLESS TYPE"/>
    <x v="534"/>
    <s v="SOUTHEAST MISSOURI"/>
    <n v="896000"/>
    <s v="Truck"/>
    <n v="2240"/>
    <m/>
    <n v="2025"/>
    <s v="N/A"/>
    <s v="D (domestic)"/>
    <m/>
  </r>
  <r>
    <s v="Watermelons"/>
    <x v="18"/>
    <s v="No"/>
    <s v="24 inch bins"/>
    <s v="RED FLESH SEEDED TYPE"/>
    <x v="534"/>
    <s v="DELAWARE"/>
    <n v="11200"/>
    <s v="Truck"/>
    <n v="28"/>
    <m/>
    <n v="2025"/>
    <s v="N/A"/>
    <s v="D (domestic)"/>
    <m/>
  </r>
  <r>
    <s v="Watermelons"/>
    <x v="18"/>
    <s v="No"/>
    <s v="24 inch bins"/>
    <s v="RED FLESH SEEDLESS TYPE"/>
    <x v="534"/>
    <s v="DELAWARE"/>
    <n v="1993600"/>
    <s v="Truck"/>
    <n v="4984"/>
    <m/>
    <n v="2025"/>
    <s v="N/A"/>
    <s v="D (domestic)"/>
    <m/>
  </r>
  <r>
    <s v="Watermelons"/>
    <x v="16"/>
    <s v="No"/>
    <s v="24 inch bins"/>
    <s v="RED FLESH SEEDED TYPE"/>
    <x v="534"/>
    <s v="INDIANA"/>
    <n v="134400"/>
    <s v="Truck"/>
    <n v="336"/>
    <m/>
    <n v="2025"/>
    <s v="N/A"/>
    <s v="D (domestic)"/>
    <m/>
  </r>
  <r>
    <s v="Watermelons"/>
    <x v="16"/>
    <s v="No"/>
    <s v="cartons"/>
    <s v="RED FLESH SEEDLESS MINIATURE"/>
    <x v="534"/>
    <s v="INDIANA"/>
    <n v="43350"/>
    <s v="Truck"/>
    <n v="510"/>
    <m/>
    <n v="2025"/>
    <s v="N/A"/>
    <s v="D (domestic)"/>
    <m/>
  </r>
  <r>
    <s v="Watermelons"/>
    <x v="16"/>
    <s v="No"/>
    <s v="24 inch bins"/>
    <s v="RED FLESH SEEDLESS TYPE"/>
    <x v="534"/>
    <s v="INDIANA"/>
    <n v="3248000"/>
    <s v="Truck"/>
    <n v="8120"/>
    <m/>
    <n v="2025"/>
    <s v="N/A"/>
    <s v="D (domestic)"/>
    <m/>
  </r>
  <r>
    <s v="Watermelons"/>
    <x v="17"/>
    <s v="No"/>
    <s v="24 inch bins"/>
    <s v="RED FLESH SEEDED TYPE"/>
    <x v="534"/>
    <s v="MICHIGAN"/>
    <n v="134400"/>
    <s v="Truck"/>
    <n v="336"/>
    <m/>
    <n v="2025"/>
    <s v="N/A"/>
    <s v="D (domestic)"/>
    <m/>
  </r>
  <r>
    <s v="Watermelons"/>
    <x v="9"/>
    <s v="No"/>
    <s v="24 inch bins"/>
    <s v="RED FLESH SEEDED TYPE"/>
    <x v="534"/>
    <s v="TEXAS"/>
    <n v="200000"/>
    <s v="Truck"/>
    <m/>
    <m/>
    <n v="2025"/>
    <s v="N/A"/>
    <s v="D (domestic)"/>
    <m/>
  </r>
  <r>
    <s v="Watermelons"/>
    <x v="9"/>
    <s v="No"/>
    <s v="24 inch bins"/>
    <s v="RED FLESH SEEDLESS TYPE"/>
    <x v="534"/>
    <s v="TEXAS"/>
    <n v="1600000"/>
    <s v="Truck"/>
    <m/>
    <m/>
    <n v="2025"/>
    <s v="N/A"/>
    <s v="D (domestic)"/>
    <m/>
  </r>
  <r>
    <s v="Watermelons"/>
    <x v="21"/>
    <s v="No"/>
    <s v="24 inch bins"/>
    <s v="RED FLESH SEEDLESS TYPE"/>
    <x v="534"/>
    <s v="TEXAS AND OKLAHOMA"/>
    <n v="280000"/>
    <s v="Truck"/>
    <m/>
    <m/>
    <n v="2025"/>
    <s v="N/A"/>
    <s v="D (domestic)"/>
    <m/>
  </r>
  <r>
    <s v="Watermelons"/>
    <x v="13"/>
    <s v="Yes"/>
    <s v="cartons"/>
    <s v="RED FLESH SEEDLESS MINIATURE"/>
    <x v="534"/>
    <s v="SAN JOAQUIN VALLEY CALIFORNIA"/>
    <n v="178500"/>
    <s v="Truck"/>
    <n v="2100"/>
    <m/>
    <n v="2025"/>
    <s v="N/A"/>
    <s v="D (domestic)"/>
    <m/>
  </r>
  <r>
    <s v="Watermelons"/>
    <x v="13"/>
    <s v="No"/>
    <s v="cartons"/>
    <s v="RED FLESH SEEDLESS MINIATURE"/>
    <x v="534"/>
    <s v="SAN JOAQUIN VALLEY CALIFORNIA"/>
    <n v="595000"/>
    <s v="Truck"/>
    <n v="7000"/>
    <m/>
    <n v="2025"/>
    <s v="N/A"/>
    <s v="D (domestic)"/>
    <m/>
  </r>
  <r>
    <s v="Watermelons"/>
    <x v="13"/>
    <s v="Yes"/>
    <s v="24 inch bins"/>
    <s v="RED FLESH SEEDLESS TYPE"/>
    <x v="534"/>
    <s v="SAN JOAQUIN VALLEY CALIFORNIA"/>
    <n v="200000"/>
    <s v="Truck"/>
    <m/>
    <m/>
    <n v="2025"/>
    <s v="N/A"/>
    <s v="D (domestic)"/>
    <m/>
  </r>
  <r>
    <s v="Watermelons"/>
    <x v="13"/>
    <s v="No"/>
    <s v="24 inch bins"/>
    <s v="RED FLESH SEEDLESS TYPE"/>
    <x v="534"/>
    <s v="SAN JOAQUIN VALLEY CALIFORNIA"/>
    <n v="3200000"/>
    <s v="Truck"/>
    <m/>
    <m/>
    <n v="2025"/>
    <s v="N/A"/>
    <s v="D (domestic)"/>
    <m/>
  </r>
  <r>
    <s v="Watermelons"/>
    <x v="13"/>
    <s v="Yes"/>
    <s v="24 inch bins"/>
    <s v="RED FLESH SEEDED TYPE"/>
    <x v="534"/>
    <s v="SAN JOAQUIN VALLEY CALIFORNIA"/>
    <n v="80000"/>
    <s v="Truck"/>
    <m/>
    <m/>
    <n v="2025"/>
    <s v="N/A"/>
    <s v="D (domestic)"/>
    <m/>
  </r>
  <r>
    <s v="Watermelons"/>
    <x v="13"/>
    <s v="No"/>
    <s v="24 inch bins"/>
    <s v="RED FLESH SEEDED TYPE"/>
    <x v="534"/>
    <s v="SAN JOAQUIN VALLEY CALIFORNIA"/>
    <n v="40000"/>
    <s v="Truck"/>
    <m/>
    <m/>
    <n v="2025"/>
    <s v="N/A"/>
    <s v="D (domestic)"/>
    <m/>
  </r>
  <r>
    <s v="Watermelons"/>
    <x v="15"/>
    <s v="No"/>
    <s v="24 inch bins"/>
    <s v="RED FLESH SEEDLESS TYPE"/>
    <x v="535"/>
    <s v="SOUTHEAST MISSOURI"/>
    <n v="873600"/>
    <s v="Truck"/>
    <n v="2184"/>
    <m/>
    <n v="2025"/>
    <s v="N/A"/>
    <s v="D (domestic)"/>
    <m/>
  </r>
  <r>
    <s v="Watermelons"/>
    <x v="20"/>
    <s v="No"/>
    <s v="24 inch bins"/>
    <s v="RED FLESH SEEDED TYPE"/>
    <x v="535"/>
    <s v="VIRGINIA"/>
    <n v="67200"/>
    <s v="Truck"/>
    <n v="168"/>
    <m/>
    <n v="2025"/>
    <s v="N/A"/>
    <s v="D (domestic)"/>
    <m/>
  </r>
  <r>
    <s v="Watermelons"/>
    <x v="20"/>
    <s v="No"/>
    <s v="24 inch bins"/>
    <s v="RED FLESH SEEDLESS TYPE"/>
    <x v="535"/>
    <s v="VIRGINIA"/>
    <n v="246400"/>
    <s v="Truck"/>
    <n v="616"/>
    <m/>
    <n v="2025"/>
    <s v="N/A"/>
    <s v="D (domestic)"/>
    <m/>
  </r>
  <r>
    <s v="Watermelons"/>
    <x v="19"/>
    <s v="No"/>
    <s v="24 inch bins"/>
    <s v="RED FLESH SEEDLESS TYPE"/>
    <x v="535"/>
    <s v="MARYLAND"/>
    <n v="851200"/>
    <s v="Truck"/>
    <n v="2128"/>
    <m/>
    <n v="2025"/>
    <s v="N/A"/>
    <s v="D (domestic)"/>
    <m/>
  </r>
  <r>
    <s v="Watermelons"/>
    <x v="17"/>
    <s v="No"/>
    <s v="24 inch bins"/>
    <s v="RED FLESH SEEDED TYPE"/>
    <x v="535"/>
    <s v="MICHIGAN"/>
    <n v="112000"/>
    <s v="Truck"/>
    <n v="280"/>
    <m/>
    <n v="2025"/>
    <s v="N/A"/>
    <s v="D (domestic)"/>
    <m/>
  </r>
  <r>
    <s v="Watermelons"/>
    <x v="17"/>
    <s v="No"/>
    <s v="24 inch bins"/>
    <s v="RED FLESH SEEDLESS TYPE"/>
    <x v="535"/>
    <s v="MICHIGAN"/>
    <n v="761600"/>
    <s v="Truck"/>
    <n v="1904"/>
    <m/>
    <n v="2025"/>
    <s v="N/A"/>
    <s v="D (domestic)"/>
    <m/>
  </r>
  <r>
    <s v="Watermelons"/>
    <x v="14"/>
    <s v="No"/>
    <s v="24 inch bins"/>
    <s v="RED FLESH SEEDED TYPE"/>
    <x v="535"/>
    <s v="NORTH CAROLINA"/>
    <n v="44800"/>
    <s v="Truck"/>
    <n v="112"/>
    <m/>
    <n v="2025"/>
    <s v="N/A"/>
    <s v="D (domestic)"/>
    <m/>
  </r>
  <r>
    <s v="Watermelons"/>
    <x v="14"/>
    <s v="No"/>
    <s v="24 inch bins"/>
    <s v="RED FLESH SEEDLESS TYPE"/>
    <x v="535"/>
    <s v="NORTH CAROLINA"/>
    <n v="294400"/>
    <s v="Truck"/>
    <n v="736"/>
    <m/>
    <n v="2025"/>
    <s v="N/A"/>
    <s v="D (domestic)"/>
    <m/>
  </r>
  <r>
    <s v="Watermelons"/>
    <x v="11"/>
    <s v="No"/>
    <s v="24 inch bins"/>
    <s v="RED FLESH SEEDLESS TYPE"/>
    <x v="535"/>
    <s v="SOUTH CAROLINA"/>
    <n v="67200"/>
    <s v="Truck"/>
    <n v="168"/>
    <m/>
    <n v="2025"/>
    <s v="N/A"/>
    <s v="D (domestic)"/>
    <m/>
  </r>
  <r>
    <s v="Watermelons"/>
    <x v="15"/>
    <s v="No"/>
    <s v="24 inch bins"/>
    <s v="RED FLESH SEEDED TYPE"/>
    <x v="535"/>
    <s v="SOUTHEAST MISSOURI"/>
    <n v="22400"/>
    <s v="Truck"/>
    <n v="56"/>
    <m/>
    <n v="2025"/>
    <s v="N/A"/>
    <s v="D (domestic)"/>
    <m/>
  </r>
  <r>
    <s v="Watermelons"/>
    <x v="18"/>
    <s v="No"/>
    <s v="24 inch bins"/>
    <s v="RED FLESH SEEDLESS TYPE"/>
    <x v="535"/>
    <s v="DELAWARE"/>
    <n v="2083200"/>
    <s v="Truck"/>
    <n v="5208"/>
    <m/>
    <n v="2025"/>
    <s v="N/A"/>
    <s v="D (domestic)"/>
    <m/>
  </r>
  <r>
    <s v="Watermelons"/>
    <x v="16"/>
    <s v="No"/>
    <s v="24 inch bins"/>
    <s v="RED FLESH SEEDED TYPE"/>
    <x v="535"/>
    <s v="INDIANA"/>
    <n v="89600"/>
    <s v="Truck"/>
    <n v="224"/>
    <m/>
    <n v="2025"/>
    <s v="N/A"/>
    <s v="D (domestic)"/>
    <m/>
  </r>
  <r>
    <s v="Watermelons"/>
    <x v="16"/>
    <s v="No"/>
    <s v="cartons"/>
    <s v="RED FLESH SEEDLESS MINIATURE"/>
    <x v="535"/>
    <s v="INDIANA"/>
    <n v="21675"/>
    <s v="Truck"/>
    <n v="255"/>
    <m/>
    <n v="2025"/>
    <s v="N/A"/>
    <s v="D (domestic)"/>
    <m/>
  </r>
  <r>
    <s v="Watermelons"/>
    <x v="16"/>
    <s v="No"/>
    <s v="24 inch bins"/>
    <s v="RED FLESH SEEDLESS TYPE"/>
    <x v="535"/>
    <s v="INDIANA"/>
    <n v="2598400"/>
    <s v="Truck"/>
    <n v="6496"/>
    <m/>
    <n v="2025"/>
    <s v="N/A"/>
    <s v="D (domestic)"/>
    <m/>
  </r>
  <r>
    <s v="Watermelons"/>
    <x v="9"/>
    <s v="No"/>
    <s v="24 inch bins"/>
    <s v="RED FLESH SEEDLESS TYPE"/>
    <x v="535"/>
    <s v="TEXAS"/>
    <n v="1360000"/>
    <s v="Truck"/>
    <m/>
    <m/>
    <n v="2025"/>
    <s v="N/A"/>
    <s v="D (domestic)"/>
    <m/>
  </r>
  <r>
    <s v="Watermelons"/>
    <x v="21"/>
    <s v="No"/>
    <s v="24 inch bins"/>
    <s v="RED FLESH SEEDLESS TYPE"/>
    <x v="535"/>
    <s v="TEXAS AND OKLAHOMA"/>
    <n v="240000"/>
    <s v="Truck"/>
    <m/>
    <m/>
    <n v="2025"/>
    <s v="N/A"/>
    <s v="D (domestic)"/>
    <m/>
  </r>
  <r>
    <s v="Watermelons"/>
    <x v="13"/>
    <s v="No"/>
    <s v="cartons"/>
    <s v="RED FLESH SEEDLESS MINIATURE"/>
    <x v="535"/>
    <s v="SAN JOAQUIN VALLEY CALIFORNIA"/>
    <n v="680000"/>
    <s v="Truck"/>
    <n v="8000"/>
    <m/>
    <n v="2025"/>
    <s v="N/A"/>
    <s v="D (domestic)"/>
    <m/>
  </r>
  <r>
    <s v="Watermelons"/>
    <x v="13"/>
    <s v="Yes"/>
    <s v="24 inch bins"/>
    <s v="RED FLESH SEEDLESS TYPE"/>
    <x v="535"/>
    <s v="SAN JOAQUIN VALLEY CALIFORNIA"/>
    <n v="160000"/>
    <s v="Truck"/>
    <m/>
    <m/>
    <n v="2025"/>
    <s v="N/A"/>
    <s v="D (domestic)"/>
    <m/>
  </r>
  <r>
    <s v="Watermelons"/>
    <x v="13"/>
    <s v="No"/>
    <s v="24 inch bins"/>
    <s v="RED FLESH SEEDLESS TYPE"/>
    <x v="535"/>
    <s v="SAN JOAQUIN VALLEY CALIFORNIA"/>
    <n v="2800000"/>
    <s v="Truck"/>
    <m/>
    <m/>
    <n v="2025"/>
    <s v="N/A"/>
    <s v="D (domestic)"/>
    <m/>
  </r>
  <r>
    <s v="Watermelons"/>
    <x v="13"/>
    <s v="Yes"/>
    <s v="24 inch bins"/>
    <s v="RED FLESH SEEDED TYPE"/>
    <x v="535"/>
    <s v="SAN JOAQUIN VALLEY CALIFORNIA"/>
    <n v="80000"/>
    <s v="Truck"/>
    <m/>
    <m/>
    <n v="2025"/>
    <s v="N/A"/>
    <s v="D (domestic)"/>
    <m/>
  </r>
  <r>
    <s v="Watermelons"/>
    <x v="13"/>
    <s v="Yes"/>
    <s v="cartons"/>
    <s v="RED FLESH SEEDLESS MINIATURE"/>
    <x v="535"/>
    <s v="SAN JOAQUIN VALLEY CALIFORNIA"/>
    <n v="178500"/>
    <s v="Truck"/>
    <n v="2100"/>
    <m/>
    <n v="2025"/>
    <s v="N/A"/>
    <s v="D (domestic)"/>
    <m/>
  </r>
  <r>
    <s v="Watermelons"/>
    <x v="1"/>
    <s v="No"/>
    <s v="N/A"/>
    <s v="N/A"/>
    <x v="535"/>
    <s v="MEXICO CROSSINGS THROUGH OTAY MESA CALIFORNIA"/>
    <n v="5038"/>
    <s v="Truck"/>
    <m/>
    <m/>
    <n v="2024"/>
    <s v="N/A"/>
    <s v="I (import)"/>
    <m/>
  </r>
  <r>
    <s v="Watermelons"/>
    <x v="2"/>
    <s v="No"/>
    <s v="N/A"/>
    <s v="SEEDLESS"/>
    <x v="535"/>
    <s v="IMPORTS THROUGH DERBY LINE VERMONT"/>
    <n v="99"/>
    <s v="Truck"/>
    <m/>
    <m/>
    <n v="2025"/>
    <s v="N/A"/>
    <s v="I (import)"/>
    <m/>
  </r>
  <r>
    <s v="Watermelons"/>
    <x v="2"/>
    <s v="No"/>
    <s v="N/A"/>
    <s v="SEEDLESS"/>
    <x v="535"/>
    <s v="IMPORTS THROUGH DETROIT MICHIGAN"/>
    <n v="87375"/>
    <s v="Truck"/>
    <m/>
    <m/>
    <n v="2025"/>
    <s v="N/A"/>
    <s v="I (import)"/>
    <m/>
  </r>
  <r>
    <s v="Watermelons"/>
    <x v="2"/>
    <s v="No"/>
    <s v="N/A"/>
    <s v="SEEDLESS"/>
    <x v="535"/>
    <s v="IMPORTS THROUGH JACKMAN MAINE"/>
    <n v="627"/>
    <s v="Truck"/>
    <m/>
    <m/>
    <n v="2025"/>
    <s v="N/A"/>
    <s v="I (import)"/>
    <m/>
  </r>
  <r>
    <s v="Watermelons"/>
    <x v="2"/>
    <s v="No"/>
    <s v="N/A"/>
    <s v="N/A"/>
    <x v="535"/>
    <s v="IMPORTS THROUGH PORT HURON MICHIGAN"/>
    <n v="3190"/>
    <s v="Truck"/>
    <m/>
    <m/>
    <n v="2025"/>
    <s v="N/A"/>
    <s v="I (import)"/>
    <m/>
  </r>
  <r>
    <s v="Watermelons"/>
    <x v="2"/>
    <s v="No"/>
    <s v="N/A"/>
    <s v="SEEDLESS"/>
    <x v="535"/>
    <s v="IMPORTS THROUGH PORT HURON MICHIGAN"/>
    <n v="4787"/>
    <s v="Truck"/>
    <m/>
    <m/>
    <n v="2025"/>
    <s v="N/A"/>
    <s v="I (import)"/>
    <m/>
  </r>
  <r>
    <s v="Watermelons"/>
    <x v="1"/>
    <s v="No"/>
    <s v="N/A"/>
    <s v="RED FLESH SEEDLESS MINIATURE"/>
    <x v="535"/>
    <s v="MEXICO CROSSINGS THROUGH PRESIDIO TEXAS"/>
    <n v="184404"/>
    <s v="Truck"/>
    <m/>
    <m/>
    <n v="2024"/>
    <s v="N/A"/>
    <s v="I (import)"/>
    <m/>
  </r>
  <r>
    <s v="Watermelons"/>
    <x v="1"/>
    <s v="No"/>
    <s v="N/A"/>
    <s v="N/A"/>
    <x v="535"/>
    <s v="MEXICO CROSSINGS THROUGH PROGRESO TEXAS"/>
    <n v="114576"/>
    <s v="Truck"/>
    <m/>
    <m/>
    <n v="2024"/>
    <s v="N/A"/>
    <s v="I (import)"/>
    <m/>
  </r>
  <r>
    <s v="Watermelons"/>
    <x v="1"/>
    <s v="No"/>
    <s v="N/A"/>
    <s v="SEEDLESS"/>
    <x v="535"/>
    <s v="MEXICO CROSSINGS THROUGH PROGRESO TEXAS"/>
    <n v="811492"/>
    <s v="Truck"/>
    <m/>
    <m/>
    <n v="2024"/>
    <s v="N/A"/>
    <s v="I (import)"/>
    <m/>
  </r>
  <r>
    <s v="Watermelons"/>
    <x v="0"/>
    <s v="No"/>
    <s v="N/A"/>
    <s v="N/A"/>
    <x v="535"/>
    <s v="IMPORTS THROUGH SAN JUAN PUERTO RICO"/>
    <n v="9064"/>
    <s v="Boat"/>
    <m/>
    <m/>
    <n v="2024"/>
    <s v="N/A"/>
    <s v="I (import)"/>
    <m/>
  </r>
  <r>
    <s v="Watermelons"/>
    <x v="1"/>
    <s v="No"/>
    <s v="N/A"/>
    <s v="N/A"/>
    <x v="536"/>
    <s v="MEXICO CROSSINGS THROUGH OTAY MESA CALIFORNIA"/>
    <n v="38911"/>
    <s v="Truck"/>
    <m/>
    <m/>
    <n v="2024"/>
    <s v="N/A"/>
    <s v="I (import)"/>
    <m/>
  </r>
  <r>
    <s v="Watermelons"/>
    <x v="1"/>
    <s v="No"/>
    <s v="N/A"/>
    <s v="SEEDLESS"/>
    <x v="536"/>
    <s v="MEXICO CROSSINGS THROUGH OTAY MESA CALIFORNIA"/>
    <n v="39424"/>
    <s v="Truck"/>
    <m/>
    <m/>
    <n v="2024"/>
    <s v="N/A"/>
    <s v="I (import)"/>
    <m/>
  </r>
  <r>
    <s v="Watermelons"/>
    <x v="2"/>
    <s v="No"/>
    <s v="N/A"/>
    <s v="SEEDLESS"/>
    <x v="536"/>
    <s v="IMPORTS THROUGH DERBY LINE VERMONT"/>
    <n v="66"/>
    <s v="Truck"/>
    <m/>
    <m/>
    <n v="2025"/>
    <s v="N/A"/>
    <s v="I (import)"/>
    <m/>
  </r>
  <r>
    <s v="Watermelons"/>
    <x v="1"/>
    <s v="No"/>
    <s v="N/A"/>
    <s v="RED FLESH SEEDLESS MINIATURE"/>
    <x v="536"/>
    <s v="MEXICO CROSSINGS THROUGH PRESIDIO TEXAS"/>
    <n v="138303"/>
    <s v="Truck"/>
    <m/>
    <m/>
    <n v="2024"/>
    <s v="N/A"/>
    <s v="I (import)"/>
    <m/>
  </r>
  <r>
    <s v="Watermelons"/>
    <x v="1"/>
    <s v="No"/>
    <s v="N/A"/>
    <s v="SEEDLESS"/>
    <x v="536"/>
    <s v="MEXICO CROSSINGS THROUGH PRESIDIO TEXAS"/>
    <n v="708224"/>
    <s v="Truck"/>
    <m/>
    <m/>
    <n v="2024"/>
    <s v="N/A"/>
    <s v="I (import)"/>
    <m/>
  </r>
  <r>
    <s v="Watermelons"/>
    <x v="1"/>
    <s v="No"/>
    <s v="N/A"/>
    <s v="N/A"/>
    <x v="536"/>
    <s v="MEXICO CROSSINGS THROUGH PROGRESO TEXAS"/>
    <n v="39250"/>
    <s v="Truck"/>
    <m/>
    <m/>
    <n v="2024"/>
    <s v="N/A"/>
    <s v="I (import)"/>
    <m/>
  </r>
  <r>
    <s v="Watermelons"/>
    <x v="0"/>
    <s v="No"/>
    <s v="N/A"/>
    <s v="N/A"/>
    <x v="536"/>
    <s v="IMPORTS THROUGH SAN JUAN PUERTO RICO"/>
    <n v="6520"/>
    <s v="Boat"/>
    <m/>
    <m/>
    <n v="2024"/>
    <s v="N/A"/>
    <s v="I (import)"/>
    <m/>
  </r>
  <r>
    <s v="Watermelons"/>
    <x v="9"/>
    <s v="No"/>
    <s v="24 inch bins"/>
    <s v="RED FLESH SEEDED TYPE"/>
    <x v="536"/>
    <s v="TEXAS"/>
    <n v="200000"/>
    <s v="Truck"/>
    <m/>
    <m/>
    <n v="2025"/>
    <s v="N/A"/>
    <s v="D (domestic)"/>
    <m/>
  </r>
  <r>
    <s v="Watermelons"/>
    <x v="9"/>
    <s v="No"/>
    <s v="24 inch bins"/>
    <s v="RED FLESH SEEDLESS TYPE"/>
    <x v="536"/>
    <s v="TEXAS"/>
    <n v="920000"/>
    <s v="Truck"/>
    <m/>
    <m/>
    <n v="2025"/>
    <s v="N/A"/>
    <s v="D (domestic)"/>
    <m/>
  </r>
  <r>
    <s v="Watermelons"/>
    <x v="21"/>
    <s v="No"/>
    <s v="24 inch bins"/>
    <s v="RED FLESH SEEDLESS TYPE"/>
    <x v="536"/>
    <s v="TEXAS AND OKLAHOMA"/>
    <n v="320000"/>
    <s v="Truck"/>
    <m/>
    <m/>
    <n v="2025"/>
    <s v="N/A"/>
    <s v="D (domestic)"/>
    <m/>
  </r>
  <r>
    <s v="Watermelons"/>
    <x v="15"/>
    <s v="No"/>
    <s v="24 inch bins"/>
    <s v="RED FLESH SEEDLESS TYPE"/>
    <x v="536"/>
    <s v="SOUTHEAST MISSOURI"/>
    <n v="985600"/>
    <s v="Truck"/>
    <n v="2464"/>
    <m/>
    <n v="2025"/>
    <s v="N/A"/>
    <s v="D (domestic)"/>
    <m/>
  </r>
  <r>
    <s v="Watermelons"/>
    <x v="20"/>
    <s v="No"/>
    <s v="24 inch bins"/>
    <s v="RED FLESH SEEDED TYPE"/>
    <x v="536"/>
    <s v="VIRGINIA"/>
    <n v="44800"/>
    <s v="Truck"/>
    <n v="112"/>
    <m/>
    <n v="2025"/>
    <s v="N/A"/>
    <s v="D (domestic)"/>
    <m/>
  </r>
  <r>
    <s v="Watermelons"/>
    <x v="20"/>
    <s v="No"/>
    <s v="24 inch bins"/>
    <s v="RED FLESH SEEDLESS TYPE"/>
    <x v="536"/>
    <s v="VIRGINIA"/>
    <n v="358400"/>
    <s v="Truck"/>
    <n v="896"/>
    <m/>
    <n v="2025"/>
    <s v="N/A"/>
    <s v="D (domestic)"/>
    <m/>
  </r>
  <r>
    <s v="Watermelons"/>
    <x v="19"/>
    <s v="No"/>
    <s v="24 inch bins"/>
    <s v="RED FLESH SEEDLESS TYPE"/>
    <x v="536"/>
    <s v="MARYLAND"/>
    <n v="963200"/>
    <s v="Truck"/>
    <n v="2408"/>
    <m/>
    <n v="2025"/>
    <s v="N/A"/>
    <s v="D (domestic)"/>
    <m/>
  </r>
  <r>
    <s v="Watermelons"/>
    <x v="17"/>
    <s v="No"/>
    <s v="24 inch bins"/>
    <s v="RED FLESH SEEDED TYPE"/>
    <x v="536"/>
    <s v="MICHIGAN"/>
    <n v="201600"/>
    <s v="Truck"/>
    <n v="504"/>
    <m/>
    <n v="2025"/>
    <s v="N/A"/>
    <s v="D (domestic)"/>
    <m/>
  </r>
  <r>
    <s v="Watermelons"/>
    <x v="17"/>
    <s v="No"/>
    <s v="24 inch bins"/>
    <s v="RED FLESH SEEDLESS TYPE"/>
    <x v="536"/>
    <s v="MICHIGAN"/>
    <n v="1612800"/>
    <s v="Truck"/>
    <n v="4032"/>
    <m/>
    <n v="2025"/>
    <s v="N/A"/>
    <s v="D (domestic)"/>
    <m/>
  </r>
  <r>
    <s v="Watermelons"/>
    <x v="14"/>
    <s v="No"/>
    <s v="cartons"/>
    <s v="RED FLESH SEEDLESS MINIATURE"/>
    <x v="536"/>
    <s v="NORTH CAROLINA"/>
    <n v="21675"/>
    <s v="Truck"/>
    <n v="255"/>
    <m/>
    <n v="2025"/>
    <s v="N/A"/>
    <s v="D (domestic)"/>
    <m/>
  </r>
  <r>
    <s v="Watermelons"/>
    <x v="14"/>
    <s v="No"/>
    <s v="24 inch bins"/>
    <s v="RED FLESH SEEDLESS TYPE"/>
    <x v="536"/>
    <s v="NORTH CAROLINA"/>
    <n v="448000"/>
    <s v="Truck"/>
    <n v="1120"/>
    <m/>
    <n v="2025"/>
    <s v="N/A"/>
    <s v="D (domestic)"/>
    <m/>
  </r>
  <r>
    <s v="Watermelons"/>
    <x v="11"/>
    <s v="No"/>
    <s v="24 inch bins"/>
    <s v="RED FLESH SEEDLESS TYPE"/>
    <x v="536"/>
    <s v="SOUTH CAROLINA"/>
    <n v="67200"/>
    <s v="Truck"/>
    <n v="168"/>
    <m/>
    <n v="2025"/>
    <s v="N/A"/>
    <s v="D (domestic)"/>
    <m/>
  </r>
  <r>
    <s v="Watermelons"/>
    <x v="15"/>
    <s v="No"/>
    <s v="24 inch bins"/>
    <s v="RED FLESH SEEDED TYPE"/>
    <x v="536"/>
    <s v="SOUTHEAST MISSOURI"/>
    <n v="67200"/>
    <s v="Truck"/>
    <n v="168"/>
    <m/>
    <n v="2025"/>
    <s v="N/A"/>
    <s v="D (domestic)"/>
    <m/>
  </r>
  <r>
    <s v="Watermelons"/>
    <x v="18"/>
    <s v="No"/>
    <s v="24 inch bins"/>
    <s v="RED FLESH SEEDED TYPE"/>
    <x v="536"/>
    <s v="DELAWARE"/>
    <n v="22400"/>
    <s v="Truck"/>
    <n v="56"/>
    <m/>
    <n v="2025"/>
    <s v="N/A"/>
    <s v="D (domestic)"/>
    <m/>
  </r>
  <r>
    <s v="Watermelons"/>
    <x v="18"/>
    <s v="No"/>
    <s v="24 inch bins"/>
    <s v="RED FLESH SEEDLESS TYPE"/>
    <x v="536"/>
    <s v="DELAWARE"/>
    <n v="1897600"/>
    <s v="Truck"/>
    <n v="4744"/>
    <m/>
    <n v="2025"/>
    <s v="N/A"/>
    <s v="D (domestic)"/>
    <m/>
  </r>
  <r>
    <s v="Watermelons"/>
    <x v="16"/>
    <s v="No"/>
    <s v="24 inch bins"/>
    <s v="RED FLESH SEEDED TYPE"/>
    <x v="536"/>
    <s v="INDIANA"/>
    <n v="89600"/>
    <s v="Truck"/>
    <n v="224"/>
    <m/>
    <n v="2025"/>
    <s v="N/A"/>
    <s v="D (domestic)"/>
    <m/>
  </r>
  <r>
    <s v="Watermelons"/>
    <x v="16"/>
    <s v="No"/>
    <s v="cartons"/>
    <s v="RED FLESH SEEDLESS MINIATURE"/>
    <x v="536"/>
    <s v="INDIANA"/>
    <n v="43350"/>
    <s v="Truck"/>
    <n v="510"/>
    <m/>
    <n v="2025"/>
    <s v="N/A"/>
    <s v="D (domestic)"/>
    <m/>
  </r>
  <r>
    <s v="Watermelons"/>
    <x v="16"/>
    <s v="No"/>
    <s v="24 inch bins"/>
    <s v="RED FLESH SEEDLESS TYPE"/>
    <x v="536"/>
    <s v="INDIANA"/>
    <n v="2284800"/>
    <s v="Truck"/>
    <n v="5712"/>
    <m/>
    <n v="2025"/>
    <s v="N/A"/>
    <s v="D (domestic)"/>
    <m/>
  </r>
  <r>
    <s v="Watermelons"/>
    <x v="13"/>
    <s v="No"/>
    <s v="24 inch bins"/>
    <s v="RED FLESH SEEDLESS TYPE"/>
    <x v="536"/>
    <s v="SAN JOAQUIN VALLEY CALIFORNIA"/>
    <n v="3680000"/>
    <s v="Truck"/>
    <m/>
    <m/>
    <n v="2025"/>
    <s v="N/A"/>
    <s v="D (domestic)"/>
    <m/>
  </r>
  <r>
    <s v="Watermelons"/>
    <x v="13"/>
    <s v="Yes"/>
    <s v="cartons"/>
    <s v="RED FLESH SEEDLESS MINIATURE"/>
    <x v="536"/>
    <s v="SAN JOAQUIN VALLEY CALIFORNIA"/>
    <n v="297500"/>
    <s v="Truck"/>
    <n v="3500"/>
    <m/>
    <n v="2025"/>
    <s v="N/A"/>
    <s v="D (domestic)"/>
    <m/>
  </r>
  <r>
    <s v="Watermelons"/>
    <x v="13"/>
    <s v="No"/>
    <s v="cartons"/>
    <s v="RED FLESH SEEDLESS MINIATURE"/>
    <x v="536"/>
    <s v="SAN JOAQUIN VALLEY CALIFORNIA"/>
    <n v="510000"/>
    <s v="Truck"/>
    <n v="6000"/>
    <m/>
    <n v="2025"/>
    <s v="N/A"/>
    <s v="D (domestic)"/>
    <m/>
  </r>
  <r>
    <s v="Watermelons"/>
    <x v="13"/>
    <s v="Yes"/>
    <s v="24 inch bins"/>
    <s v="RED FLESH SEEDLESS TYPE"/>
    <x v="536"/>
    <s v="SAN JOAQUIN VALLEY CALIFORNIA"/>
    <n v="40000"/>
    <s v="Truck"/>
    <m/>
    <m/>
    <n v="2025"/>
    <s v="N/A"/>
    <s v="D (domestic)"/>
    <m/>
  </r>
  <r>
    <s v="Watermelons"/>
    <x v="10"/>
    <s v="No"/>
    <s v="24 inch bins"/>
    <s v="RED FLESH SEEDLESS TYPE"/>
    <x v="536"/>
    <s v="CENTRAL ARIZONA"/>
    <n v="80000"/>
    <s v="Truck"/>
    <m/>
    <m/>
    <n v="2025"/>
    <s v="N/A"/>
    <s v="D (domestic)"/>
    <m/>
  </r>
  <r>
    <s v="Watermelons"/>
    <x v="0"/>
    <s v="No"/>
    <s v="N/A"/>
    <s v="N/A"/>
    <x v="537"/>
    <s v="IMPORTS THROUGH SAN JUAN PUERTO RICO"/>
    <n v="2915"/>
    <s v="Boat"/>
    <m/>
    <m/>
    <n v="2024"/>
    <s v="N/A"/>
    <s v="I (import)"/>
    <m/>
  </r>
  <r>
    <s v="Watermelons"/>
    <x v="13"/>
    <s v="Yes"/>
    <s v="24 inch bins"/>
    <s v="RED FLESH SEEDLESS TYPE"/>
    <x v="537"/>
    <s v="SAN JOAQUIN VALLEY CALIFORNIA"/>
    <n v="160000"/>
    <s v="Truck"/>
    <m/>
    <m/>
    <n v="2025"/>
    <s v="N/A"/>
    <s v="D (domestic)"/>
    <m/>
  </r>
  <r>
    <s v="Watermelons"/>
    <x v="1"/>
    <s v="No"/>
    <s v="N/A"/>
    <s v="N/A"/>
    <x v="537"/>
    <s v="MEXICO CROSSINGS THROUGH OTAY MESA CALIFORNIA"/>
    <n v="38016"/>
    <s v="Truck"/>
    <m/>
    <m/>
    <n v="2024"/>
    <s v="N/A"/>
    <s v="I (import)"/>
    <m/>
  </r>
  <r>
    <s v="Watermelons"/>
    <x v="13"/>
    <s v="No"/>
    <s v="24 inch bins"/>
    <s v="RED FLESH SEEDLESS TYPE"/>
    <x v="537"/>
    <s v="SAN JOAQUIN VALLEY CALIFORNIA"/>
    <n v="2520000"/>
    <s v="Truck"/>
    <m/>
    <m/>
    <n v="2025"/>
    <s v="N/A"/>
    <s v="D (domestic)"/>
    <m/>
  </r>
  <r>
    <s v="Watermelons"/>
    <x v="1"/>
    <s v="No"/>
    <s v="N/A"/>
    <s v="SEEDLESS"/>
    <x v="537"/>
    <s v="MEXICO CROSSINGS THROUGH OTAY MESA CALIFORNIA"/>
    <n v="153472"/>
    <s v="Truck"/>
    <m/>
    <m/>
    <n v="2024"/>
    <s v="N/A"/>
    <s v="I (import)"/>
    <m/>
  </r>
  <r>
    <s v="Watermelons"/>
    <x v="13"/>
    <s v="Yes"/>
    <s v="24 inch bins"/>
    <s v="RED FLESH SEEDED TYPE"/>
    <x v="537"/>
    <s v="SAN JOAQUIN VALLEY CALIFORNIA"/>
    <n v="80000"/>
    <s v="Truck"/>
    <m/>
    <m/>
    <n v="2025"/>
    <s v="N/A"/>
    <s v="D (domestic)"/>
    <m/>
  </r>
  <r>
    <s v="Watermelons"/>
    <x v="2"/>
    <s v="No"/>
    <s v="N/A"/>
    <s v="N/A"/>
    <x v="537"/>
    <s v="IMPORTS THROUGH BUFFALO NEW YORK"/>
    <n v="2235"/>
    <s v="Truck"/>
    <m/>
    <m/>
    <n v="2025"/>
    <s v="N/A"/>
    <s v="I (import)"/>
    <m/>
  </r>
  <r>
    <s v="Watermelons"/>
    <x v="13"/>
    <s v="No"/>
    <s v="24 inch bins"/>
    <s v="RED FLESH SEEDED TYPE"/>
    <x v="537"/>
    <s v="SAN JOAQUIN VALLEY CALIFORNIA"/>
    <n v="80000"/>
    <s v="Truck"/>
    <m/>
    <m/>
    <n v="2025"/>
    <s v="N/A"/>
    <s v="D (domestic)"/>
    <m/>
  </r>
  <r>
    <s v="Watermelons"/>
    <x v="2"/>
    <s v="No"/>
    <s v="N/A"/>
    <s v="SEEDLESS"/>
    <x v="537"/>
    <s v="IMPORTS THROUGH BUFFALO NEW YORK"/>
    <n v="42500"/>
    <s v="Truck"/>
    <m/>
    <m/>
    <n v="2025"/>
    <s v="N/A"/>
    <s v="I (import)"/>
    <m/>
  </r>
  <r>
    <s v="Watermelons"/>
    <x v="13"/>
    <s v="Yes"/>
    <s v="cartons"/>
    <s v="RED FLESH SEEDLESS MINIATURE"/>
    <x v="537"/>
    <s v="SAN JOAQUIN VALLEY CALIFORNIA"/>
    <n v="382500"/>
    <s v="Truck"/>
    <n v="4500"/>
    <m/>
    <n v="2025"/>
    <s v="N/A"/>
    <s v="D (domestic)"/>
    <m/>
  </r>
  <r>
    <s v="Watermelons"/>
    <x v="2"/>
    <s v="No"/>
    <s v="N/A"/>
    <s v="SEEDLESS"/>
    <x v="537"/>
    <s v="IMPORTS THROUGH DERBY LINE VERMONT"/>
    <n v="33"/>
    <s v="Truck"/>
    <m/>
    <m/>
    <n v="2025"/>
    <s v="N/A"/>
    <s v="I (import)"/>
    <m/>
  </r>
  <r>
    <s v="Watermelons"/>
    <x v="13"/>
    <s v="No"/>
    <s v="cartons"/>
    <s v="RED FLESH SEEDLESS MINIATURE"/>
    <x v="537"/>
    <s v="SAN JOAQUIN VALLEY CALIFORNIA"/>
    <n v="680000"/>
    <s v="Truck"/>
    <n v="8000"/>
    <m/>
    <n v="2025"/>
    <s v="N/A"/>
    <s v="D (domestic)"/>
    <m/>
  </r>
  <r>
    <s v="Watermelons"/>
    <x v="2"/>
    <s v="No"/>
    <s v="N/A"/>
    <s v="SEEDLESS"/>
    <x v="537"/>
    <s v="IMPORTS THROUGH JACKMAN MAINE"/>
    <n v="429"/>
    <s v="Truck"/>
    <m/>
    <m/>
    <n v="2025"/>
    <s v="N/A"/>
    <s v="I (import)"/>
    <m/>
  </r>
  <r>
    <s v="Watermelons"/>
    <x v="2"/>
    <s v="No"/>
    <s v="N/A"/>
    <s v="N/A"/>
    <x v="537"/>
    <s v="IMPORTS THROUGH PORT HURON MICHIGAN"/>
    <n v="27861"/>
    <s v="Truck"/>
    <m/>
    <m/>
    <n v="2025"/>
    <s v="N/A"/>
    <s v="I (import)"/>
    <m/>
  </r>
  <r>
    <s v="Watermelons"/>
    <x v="1"/>
    <s v="No"/>
    <s v="N/A"/>
    <s v="RED FLESH SEEDLESS MINIATURE"/>
    <x v="537"/>
    <s v="MEXICO CROSSINGS THROUGH PRESIDIO TEXAS"/>
    <n v="138303"/>
    <s v="Truck"/>
    <m/>
    <m/>
    <n v="2024"/>
    <s v="N/A"/>
    <s v="I (import)"/>
    <m/>
  </r>
  <r>
    <s v="Watermelons"/>
    <x v="1"/>
    <s v="No"/>
    <s v="N/A"/>
    <s v="N/A"/>
    <x v="537"/>
    <s v="MEXICO CROSSINGS THROUGH PROGRESO TEXAS"/>
    <n v="80340"/>
    <s v="Truck"/>
    <m/>
    <m/>
    <n v="2024"/>
    <s v="N/A"/>
    <s v="I (import)"/>
    <m/>
  </r>
  <r>
    <s v="Watermelons"/>
    <x v="9"/>
    <s v="No"/>
    <s v="24 inch bins"/>
    <s v="RED FLESH SEEDED TYPE"/>
    <x v="537"/>
    <s v="TEXAS"/>
    <n v="200000"/>
    <s v="Truck"/>
    <m/>
    <m/>
    <n v="2025"/>
    <s v="N/A"/>
    <s v="D (domestic)"/>
    <m/>
  </r>
  <r>
    <s v="Watermelons"/>
    <x v="9"/>
    <s v="No"/>
    <s v="24 inch bins"/>
    <s v="RED FLESH SEEDLESS TYPE"/>
    <x v="537"/>
    <s v="TEXAS"/>
    <n v="1280000"/>
    <s v="Truck"/>
    <m/>
    <m/>
    <n v="2025"/>
    <s v="N/A"/>
    <s v="D (domestic)"/>
    <m/>
  </r>
  <r>
    <s v="Watermelons"/>
    <x v="18"/>
    <s v="No"/>
    <s v="24 inch bins"/>
    <s v="RED FLESH SEEDED TYPE"/>
    <x v="537"/>
    <s v="DELAWARE"/>
    <n v="22400"/>
    <s v="Truck"/>
    <n v="56"/>
    <m/>
    <n v="2025"/>
    <s v="N/A"/>
    <s v="D (domestic)"/>
    <m/>
  </r>
  <r>
    <s v="Watermelons"/>
    <x v="18"/>
    <s v="No"/>
    <s v="24 inch bins"/>
    <s v="RED FLESH SEEDLESS TYPE"/>
    <x v="537"/>
    <s v="DELAWARE"/>
    <n v="694400"/>
    <s v="Truck"/>
    <n v="1736"/>
    <m/>
    <n v="2025"/>
    <s v="N/A"/>
    <s v="D (domestic)"/>
    <m/>
  </r>
  <r>
    <s v="Watermelons"/>
    <x v="16"/>
    <s v="No"/>
    <s v="24 inch bins"/>
    <s v="RED FLESH SEEDED TYPE"/>
    <x v="537"/>
    <s v="INDIANA"/>
    <n v="156800"/>
    <s v="Truck"/>
    <n v="392"/>
    <m/>
    <n v="2025"/>
    <s v="N/A"/>
    <s v="D (domestic)"/>
    <m/>
  </r>
  <r>
    <s v="Watermelons"/>
    <x v="16"/>
    <s v="No"/>
    <s v="24 inch bins"/>
    <s v="RED FLESH SEEDLESS TYPE"/>
    <x v="537"/>
    <s v="INDIANA"/>
    <n v="2576000"/>
    <s v="Truck"/>
    <n v="6440"/>
    <m/>
    <n v="2025"/>
    <s v="N/A"/>
    <s v="D (domestic)"/>
    <m/>
  </r>
  <r>
    <s v="Watermelons"/>
    <x v="17"/>
    <s v="No"/>
    <s v="24 inch bins"/>
    <s v="RED FLESH SEEDED TYPE"/>
    <x v="537"/>
    <s v="MICHIGAN"/>
    <n v="67200"/>
    <s v="Truck"/>
    <n v="168"/>
    <m/>
    <n v="2025"/>
    <s v="N/A"/>
    <s v="D (domestic)"/>
    <m/>
  </r>
  <r>
    <s v="Watermelons"/>
    <x v="17"/>
    <s v="No"/>
    <s v="24 inch bins"/>
    <s v="RED FLESH SEEDLESS TYPE"/>
    <x v="537"/>
    <s v="MICHIGAN"/>
    <n v="940800"/>
    <s v="Truck"/>
    <n v="2352"/>
    <m/>
    <n v="2025"/>
    <s v="N/A"/>
    <s v="D (domestic)"/>
    <m/>
  </r>
  <r>
    <s v="Watermelons"/>
    <x v="14"/>
    <s v="No"/>
    <s v="24 inch bins"/>
    <s v="RED FLESH SEEDED TYPE"/>
    <x v="537"/>
    <s v="NORTH CAROLINA"/>
    <n v="44800"/>
    <s v="Truck"/>
    <n v="112"/>
    <m/>
    <n v="2025"/>
    <s v="N/A"/>
    <s v="D (domestic)"/>
    <m/>
  </r>
  <r>
    <s v="Watermelons"/>
    <x v="14"/>
    <s v="No"/>
    <s v="24 inch bins"/>
    <s v="RED FLESH SEEDLESS TYPE"/>
    <x v="537"/>
    <s v="NORTH CAROLINA"/>
    <n v="291200"/>
    <s v="Truck"/>
    <n v="728"/>
    <m/>
    <n v="2025"/>
    <s v="N/A"/>
    <s v="D (domestic)"/>
    <m/>
  </r>
  <r>
    <s v="Watermelons"/>
    <x v="11"/>
    <s v="No"/>
    <s v="24 inch bins"/>
    <s v="RED FLESH SEEDLESS TYPE"/>
    <x v="537"/>
    <s v="SOUTH CAROLINA"/>
    <n v="44800"/>
    <s v="Truck"/>
    <n v="112"/>
    <m/>
    <n v="2025"/>
    <s v="N/A"/>
    <s v="D (domestic)"/>
    <m/>
  </r>
  <r>
    <s v="Watermelons"/>
    <x v="15"/>
    <s v="No"/>
    <s v="24 inch bins"/>
    <s v="RED FLESH SEEDED TYPE"/>
    <x v="537"/>
    <s v="SOUTHEAST MISSOURI"/>
    <n v="22400"/>
    <s v="Truck"/>
    <n v="56"/>
    <m/>
    <n v="2025"/>
    <s v="N/A"/>
    <s v="D (domestic)"/>
    <m/>
  </r>
  <r>
    <s v="Watermelons"/>
    <x v="15"/>
    <s v="No"/>
    <s v="24 inch bins"/>
    <s v="RED FLESH SEEDLESS TYPE"/>
    <x v="537"/>
    <s v="SOUTHEAST MISSOURI"/>
    <n v="403200"/>
    <s v="Truck"/>
    <n v="1008"/>
    <m/>
    <n v="2025"/>
    <s v="N/A"/>
    <s v="D (domestic)"/>
    <m/>
  </r>
  <r>
    <s v="Watermelons"/>
    <x v="20"/>
    <s v="No"/>
    <s v="24 inch bins"/>
    <s v="RED FLESH SEEDED TYPE"/>
    <x v="537"/>
    <s v="VIRGINIA"/>
    <n v="44800"/>
    <s v="Truck"/>
    <n v="112"/>
    <m/>
    <n v="2025"/>
    <s v="N/A"/>
    <s v="D (domestic)"/>
    <m/>
  </r>
  <r>
    <s v="Watermelons"/>
    <x v="20"/>
    <s v="No"/>
    <s v="24 inch bins"/>
    <s v="RED FLESH SEEDLESS TYPE"/>
    <x v="537"/>
    <s v="VIRGINIA"/>
    <n v="268800"/>
    <s v="Truck"/>
    <n v="672"/>
    <m/>
    <n v="2025"/>
    <s v="N/A"/>
    <s v="D (domestic)"/>
    <m/>
  </r>
  <r>
    <s v="Watermelons"/>
    <x v="19"/>
    <s v="No"/>
    <s v="24 inch bins"/>
    <s v="RED FLESH SEEDLESS TYPE"/>
    <x v="537"/>
    <s v="MARYLAND"/>
    <n v="492800"/>
    <s v="Truck"/>
    <n v="1232"/>
    <m/>
    <n v="2025"/>
    <s v="N/A"/>
    <s v="D (domestic)"/>
    <m/>
  </r>
  <r>
    <s v="Watermelons"/>
    <x v="16"/>
    <s v="No"/>
    <s v="cartons"/>
    <s v="RED FLESH SEEDLESS MINIATURE"/>
    <x v="537"/>
    <s v="INDIANA"/>
    <n v="108375"/>
    <s v="Truck"/>
    <n v="1275"/>
    <m/>
    <n v="2025"/>
    <s v="N/A"/>
    <s v="D (domestic)"/>
    <m/>
  </r>
  <r>
    <s v="Watermelons"/>
    <x v="9"/>
    <s v="No"/>
    <s v="24 inch bins"/>
    <s v="RED FLESH SEEDED TYPE"/>
    <x v="538"/>
    <s v="TEXAS"/>
    <n v="120000"/>
    <s v="Truck"/>
    <m/>
    <m/>
    <n v="2025"/>
    <s v="N/A"/>
    <s v="D (domestic)"/>
    <m/>
  </r>
  <r>
    <s v="Watermelons"/>
    <x v="9"/>
    <s v="No"/>
    <s v="24 inch bins"/>
    <s v="RED FLESH SEEDLESS TYPE"/>
    <x v="538"/>
    <s v="TEXAS"/>
    <n v="920000"/>
    <s v="Truck"/>
    <m/>
    <m/>
    <n v="2025"/>
    <s v="N/A"/>
    <s v="D (domestic)"/>
    <m/>
  </r>
  <r>
    <s v="Watermelons"/>
    <x v="18"/>
    <s v="No"/>
    <s v="24 inch bins"/>
    <s v="RED FLESH SEEDLESS TYPE"/>
    <x v="538"/>
    <s v="DELAWARE"/>
    <n v="716800"/>
    <s v="Truck"/>
    <n v="1792"/>
    <m/>
    <n v="2025"/>
    <s v="N/A"/>
    <s v="D (domestic)"/>
    <m/>
  </r>
  <r>
    <s v="Watermelons"/>
    <x v="16"/>
    <s v="No"/>
    <s v="24 inch bins"/>
    <s v="RED FLESH SEEDED TYPE"/>
    <x v="538"/>
    <s v="INDIANA"/>
    <n v="134400"/>
    <s v="Truck"/>
    <n v="336"/>
    <m/>
    <n v="2025"/>
    <s v="N/A"/>
    <s v="D (domestic)"/>
    <m/>
  </r>
  <r>
    <s v="Watermelons"/>
    <x v="16"/>
    <s v="No"/>
    <s v="24 inch bins"/>
    <s v="RED FLESH SEEDLESS TYPE"/>
    <x v="538"/>
    <s v="INDIANA"/>
    <n v="1904000"/>
    <s v="Truck"/>
    <n v="4760"/>
    <m/>
    <n v="2025"/>
    <s v="N/A"/>
    <s v="D (domestic)"/>
    <m/>
  </r>
  <r>
    <s v="Watermelons"/>
    <x v="17"/>
    <s v="No"/>
    <s v="24 inch bins"/>
    <s v="RED FLESH SEEDED TYPE"/>
    <x v="538"/>
    <s v="MICHIGAN"/>
    <n v="22400"/>
    <s v="Truck"/>
    <n v="56"/>
    <m/>
    <n v="2025"/>
    <s v="N/A"/>
    <s v="D (domestic)"/>
    <m/>
  </r>
  <r>
    <s v="Watermelons"/>
    <x v="17"/>
    <s v="No"/>
    <s v="24 inch bins"/>
    <s v="RED FLESH SEEDLESS TYPE"/>
    <x v="538"/>
    <s v="MICHIGAN"/>
    <n v="1097600"/>
    <s v="Truck"/>
    <n v="2744"/>
    <m/>
    <n v="2025"/>
    <s v="N/A"/>
    <s v="D (domestic)"/>
    <m/>
  </r>
  <r>
    <s v="Watermelons"/>
    <x v="14"/>
    <s v="No"/>
    <s v="24 inch bins"/>
    <s v="RED FLESH SEEDED TYPE"/>
    <x v="538"/>
    <s v="NORTH CAROLINA"/>
    <n v="22400"/>
    <s v="Truck"/>
    <n v="56"/>
    <m/>
    <n v="2025"/>
    <s v="N/A"/>
    <s v="D (domestic)"/>
    <m/>
  </r>
  <r>
    <s v="Watermelons"/>
    <x v="14"/>
    <s v="No"/>
    <s v="24 inch bins"/>
    <s v="RED FLESH SEEDLESS TYPE"/>
    <x v="538"/>
    <s v="NORTH CAROLINA"/>
    <n v="224000"/>
    <s v="Truck"/>
    <n v="560"/>
    <m/>
    <n v="2025"/>
    <s v="N/A"/>
    <s v="D (domestic)"/>
    <m/>
  </r>
  <r>
    <s v="Watermelons"/>
    <x v="11"/>
    <s v="No"/>
    <s v="24 inch bins"/>
    <s v="RED FLESH SEEDLESS TYPE"/>
    <x v="538"/>
    <s v="SOUTH CAROLINA"/>
    <n v="22400"/>
    <s v="Truck"/>
    <n v="56"/>
    <m/>
    <n v="2025"/>
    <s v="N/A"/>
    <s v="D (domestic)"/>
    <m/>
  </r>
  <r>
    <s v="Watermelons"/>
    <x v="15"/>
    <s v="No"/>
    <s v="24 inch bins"/>
    <s v="RED FLESH SEEDED TYPE"/>
    <x v="538"/>
    <s v="SOUTHEAST MISSOURI"/>
    <n v="22400"/>
    <s v="Truck"/>
    <n v="56"/>
    <m/>
    <n v="2025"/>
    <s v="N/A"/>
    <s v="D (domestic)"/>
    <m/>
  </r>
  <r>
    <s v="Watermelons"/>
    <x v="15"/>
    <s v="No"/>
    <s v="24 inch bins"/>
    <s v="RED FLESH SEEDLESS TYPE"/>
    <x v="538"/>
    <s v="SOUTHEAST MISSOURI"/>
    <n v="291200"/>
    <s v="Truck"/>
    <n v="728"/>
    <m/>
    <n v="2025"/>
    <s v="N/A"/>
    <s v="D (domestic)"/>
    <m/>
  </r>
  <r>
    <s v="Watermelons"/>
    <x v="20"/>
    <s v="No"/>
    <s v="24 inch bins"/>
    <s v="RED FLESH SEEDLESS TYPE"/>
    <x v="538"/>
    <s v="VIRGINIA"/>
    <n v="156800"/>
    <s v="Truck"/>
    <n v="392"/>
    <m/>
    <n v="2025"/>
    <s v="N/A"/>
    <s v="D (domestic)"/>
    <m/>
  </r>
  <r>
    <s v="Watermelons"/>
    <x v="19"/>
    <s v="No"/>
    <s v="24 inch bins"/>
    <s v="RED FLESH SEEDLESS TYPE"/>
    <x v="538"/>
    <s v="MARYLAND"/>
    <n v="291200"/>
    <s v="Truck"/>
    <n v="728"/>
    <m/>
    <n v="2025"/>
    <s v="N/A"/>
    <s v="D (domestic)"/>
    <m/>
  </r>
  <r>
    <s v="Watermelons"/>
    <x v="16"/>
    <s v="No"/>
    <s v="cartons"/>
    <s v="RED FLESH SEEDLESS MINIATURE"/>
    <x v="538"/>
    <s v="INDIANA"/>
    <n v="72250"/>
    <s v="Truck"/>
    <n v="850"/>
    <m/>
    <n v="2025"/>
    <s v="N/A"/>
    <s v="D (domestic)"/>
    <m/>
  </r>
  <r>
    <s v="Watermelons"/>
    <x v="13"/>
    <s v="Yes"/>
    <s v="24 inch bins"/>
    <s v="RED FLESH SEEDED TYPE"/>
    <x v="538"/>
    <s v="SAN JOAQUIN VALLEY CALIFORNIA"/>
    <n v="40000"/>
    <s v="Truck"/>
    <m/>
    <m/>
    <n v="2025"/>
    <s v="N/A"/>
    <s v="D (domestic)"/>
    <m/>
  </r>
  <r>
    <s v="Watermelons"/>
    <x v="13"/>
    <s v="Yes"/>
    <s v="24 inch bins"/>
    <s v="RED FLESH SEEDLESS TYPE"/>
    <x v="538"/>
    <s v="SAN JOAQUIN VALLEY CALIFORNIA"/>
    <n v="40000"/>
    <s v="Truck"/>
    <m/>
    <m/>
    <n v="2025"/>
    <s v="N/A"/>
    <s v="D (domestic)"/>
    <m/>
  </r>
  <r>
    <s v="Watermelons"/>
    <x v="13"/>
    <s v="No"/>
    <s v="24 inch bins"/>
    <s v="RED FLESH SEEDLESS TYPE"/>
    <x v="538"/>
    <s v="SAN JOAQUIN VALLEY CALIFORNIA"/>
    <n v="1960000"/>
    <s v="Truck"/>
    <m/>
    <m/>
    <n v="2025"/>
    <s v="N/A"/>
    <s v="D (domestic)"/>
    <m/>
  </r>
  <r>
    <s v="Watermelons"/>
    <x v="13"/>
    <s v="No"/>
    <s v="cartons"/>
    <s v="RED FLESH SEEDLESS MINIATURE"/>
    <x v="538"/>
    <s v="SAN JOAQUIN VALLEY CALIFORNIA"/>
    <n v="552500"/>
    <s v="Truck"/>
    <n v="6500"/>
    <m/>
    <n v="2025"/>
    <s v="N/A"/>
    <s v="D (domestic)"/>
    <m/>
  </r>
  <r>
    <s v="Watermelons"/>
    <x v="19"/>
    <s v="No"/>
    <s v="24 inch bins"/>
    <s v="RED FLESH SEEDLESS TYPE"/>
    <x v="538"/>
    <s v="MARYLAND"/>
    <n v="1576960"/>
    <s v="Truck"/>
    <m/>
    <m/>
    <n v="2025"/>
    <s v="N/A"/>
    <s v="D (domestic)"/>
    <s v="week ending amount"/>
  </r>
  <r>
    <s v="Watermelons"/>
    <x v="20"/>
    <s v="No"/>
    <s v="24 inch bins"/>
    <s v="RED FLESH SEEDLESS TYPE"/>
    <x v="538"/>
    <s v="VIRGINIA"/>
    <n v="630784"/>
    <s v="Truck"/>
    <m/>
    <m/>
    <n v="2025"/>
    <s v="N/A"/>
    <s v="D (domestic)"/>
    <s v="week ending amount"/>
  </r>
  <r>
    <s v="Watermelons"/>
    <x v="20"/>
    <s v="No"/>
    <s v="24 inch bins"/>
    <s v="RED FLESH SEEDED TYPE"/>
    <x v="538"/>
    <s v="VIRGINIA"/>
    <n v="136192"/>
    <s v="Truck"/>
    <m/>
    <m/>
    <n v="2025"/>
    <s v="N/A"/>
    <s v="D (domestic)"/>
    <s v="week ending amount"/>
  </r>
  <r>
    <s v="Watermelons"/>
    <x v="21"/>
    <s v="No"/>
    <s v="24 inch bins"/>
    <s v="RED FLESH SEEDLESS TYPE"/>
    <x v="538"/>
    <s v="TEXAS AND OKLAHOMA"/>
    <n v="473600"/>
    <s v="Truck"/>
    <m/>
    <m/>
    <n v="2025"/>
    <s v="N/A"/>
    <s v="D (domestic)"/>
    <s v="week ending amount"/>
  </r>
  <r>
    <s v="Watermelons"/>
    <x v="9"/>
    <s v="No"/>
    <s v="24 inch bins"/>
    <s v="RED FLESH SEEDLESS TYPE"/>
    <x v="538"/>
    <s v="TEXAS"/>
    <n v="2572800"/>
    <s v="Truck"/>
    <m/>
    <m/>
    <n v="2025"/>
    <s v="N/A"/>
    <s v="D (domestic)"/>
    <s v="week ending amount"/>
  </r>
  <r>
    <s v="Watermelons"/>
    <x v="9"/>
    <s v="No"/>
    <s v="24 inch bins"/>
    <s v="RED FLESH SEEDED TYPE"/>
    <x v="538"/>
    <s v="TEXAS"/>
    <n v="256000"/>
    <s v="Truck"/>
    <m/>
    <m/>
    <n v="2025"/>
    <s v="N/A"/>
    <s v="D (domestic)"/>
    <s v="week ending amount"/>
  </r>
  <r>
    <s v="Watermelons"/>
    <x v="15"/>
    <s v="No"/>
    <s v="24 inch bins"/>
    <s v="RED FLESH SEEDLESS TYPE"/>
    <x v="538"/>
    <s v="SOUTHEAST MISSOURI"/>
    <n v="1684480"/>
    <s v="Truck"/>
    <m/>
    <m/>
    <n v="2025"/>
    <s v="N/A"/>
    <s v="D (domestic)"/>
    <s v="week ending amount"/>
  </r>
  <r>
    <s v="Watermelons"/>
    <x v="15"/>
    <s v="No"/>
    <s v="24 inch bins"/>
    <s v="RED FLESH SEEDED TYPE"/>
    <x v="538"/>
    <s v="SOUTHEAST MISSOURI"/>
    <n v="64512"/>
    <s v="Truck"/>
    <m/>
    <m/>
    <n v="2025"/>
    <s v="N/A"/>
    <s v="D (domestic)"/>
    <s v="week ending amount"/>
  </r>
  <r>
    <s v="Watermelons"/>
    <x v="11"/>
    <s v="No"/>
    <s v="24 inch bins"/>
    <s v="RED FLESH SEEDLESS TYPE"/>
    <x v="538"/>
    <s v="SOUTH CAROLINA"/>
    <n v="100352"/>
    <s v="Truck"/>
    <m/>
    <m/>
    <n v="2025"/>
    <s v="N/A"/>
    <s v="D (domestic)"/>
    <s v="week ending amount"/>
  </r>
  <r>
    <s v="Watermelons"/>
    <x v="14"/>
    <s v="No"/>
    <s v="24 inch bins"/>
    <s v="RED FLESH SEEDLESS TYPE"/>
    <x v="538"/>
    <s v="NORTH CAROLINA"/>
    <n v="809984"/>
    <s v="Truck"/>
    <m/>
    <m/>
    <n v="2025"/>
    <s v="N/A"/>
    <s v="D (domestic)"/>
    <s v="week ending amount"/>
  </r>
  <r>
    <s v="Watermelons"/>
    <x v="14"/>
    <s v="No"/>
    <s v="24 inch bins"/>
    <s v="RED FLESH SEEDED TYPE"/>
    <x v="538"/>
    <s v="NORTH CAROLINA"/>
    <n v="35840"/>
    <s v="Truck"/>
    <m/>
    <m/>
    <n v="2025"/>
    <s v="N/A"/>
    <s v="D (domestic)"/>
    <s v="week ending amount"/>
  </r>
  <r>
    <s v="Watermelons"/>
    <x v="17"/>
    <s v="No"/>
    <s v="24 inch bins"/>
    <s v="RED FLESH SEEDLESS TYPE"/>
    <x v="538"/>
    <s v="MICHIGAN"/>
    <n v="2731008"/>
    <s v="Truck"/>
    <m/>
    <m/>
    <n v="2025"/>
    <s v="N/A"/>
    <s v="D (domestic)"/>
    <s v="week ending amount"/>
  </r>
  <r>
    <s v="Watermelons"/>
    <x v="17"/>
    <s v="No"/>
    <s v="24 inch bins"/>
    <s v="RED FLESH SEEDED TYPE"/>
    <x v="538"/>
    <s v="MICHIGAN"/>
    <n v="365568"/>
    <s v="Truck"/>
    <m/>
    <m/>
    <n v="2025"/>
    <s v="N/A"/>
    <s v="D (domestic)"/>
    <s v="week ending amount"/>
  </r>
  <r>
    <s v="Watermelons"/>
    <x v="16"/>
    <s v="No"/>
    <s v="24 inch bins"/>
    <s v="RED FLESH SEEDLESS TYPE"/>
    <x v="538"/>
    <s v="INDIANA"/>
    <n v="6135808"/>
    <s v="Truck"/>
    <m/>
    <m/>
    <n v="2025"/>
    <s v="N/A"/>
    <s v="D (domestic)"/>
    <s v="week ending amount"/>
  </r>
  <r>
    <s v="Watermelons"/>
    <x v="16"/>
    <s v="No"/>
    <s v="24 inch bins"/>
    <s v="RED FLESH SEEDED TYPE"/>
    <x v="538"/>
    <s v="INDIANA"/>
    <n v="265216"/>
    <s v="Truck"/>
    <m/>
    <m/>
    <n v="2025"/>
    <s v="N/A"/>
    <s v="D (domestic)"/>
    <s v="week ending amount"/>
  </r>
  <r>
    <s v="Watermelons"/>
    <x v="18"/>
    <s v="No"/>
    <s v="24 inch bins"/>
    <s v="RED FLESH SEEDLESS TYPE"/>
    <x v="538"/>
    <s v="DELAWARE"/>
    <n v="3420672"/>
    <s v="Truck"/>
    <m/>
    <m/>
    <n v="2025"/>
    <s v="N/A"/>
    <s v="D (domestic)"/>
    <s v="week ending amount"/>
  </r>
  <r>
    <s v="Watermelons"/>
    <x v="18"/>
    <s v="No"/>
    <s v="24 inch bins"/>
    <s v="RED FLESH SEEDED TYPE"/>
    <x v="538"/>
    <s v="DELAWARE"/>
    <n v="28672"/>
    <s v="Truck"/>
    <m/>
    <m/>
    <n v="2025"/>
    <s v="N/A"/>
    <s v="D (domestic)"/>
    <s v="week ending amount"/>
  </r>
  <r>
    <s v="Watermelons"/>
    <x v="10"/>
    <s v="No"/>
    <s v="24 inch bins"/>
    <s v="RED FLESH SEEDLESS TYPE"/>
    <x v="538"/>
    <s v="CENTRAL ARIZONA"/>
    <n v="89600"/>
    <s v="Truck"/>
    <m/>
    <m/>
    <n v="2025"/>
    <s v="N/A"/>
    <s v="D (domestic)"/>
    <s v="week ending amount"/>
  </r>
  <r>
    <s v="Watermelons"/>
    <x v="13"/>
    <s v="No"/>
    <s v="24 inch bins"/>
    <s v="RED FLESH SEEDLESS TYPE"/>
    <x v="538"/>
    <s v="SAN JOAQUIN VALLEY CALIFORNIA"/>
    <n v="5747200"/>
    <s v="Truck"/>
    <m/>
    <m/>
    <n v="2025"/>
    <s v="N/A"/>
    <s v="D (domestic)"/>
    <s v="week ending amount"/>
  </r>
  <r>
    <s v="Watermelons"/>
    <x v="13"/>
    <s v="No"/>
    <s v="24 inch bins"/>
    <s v="RED FLESH SEEDED TYPE"/>
    <x v="538"/>
    <s v="SAN JOAQUIN VALLEY CALIFORNIA"/>
    <n v="153600"/>
    <s v="Truck"/>
    <m/>
    <m/>
    <n v="2025"/>
    <s v="N/A"/>
    <s v="D (domestic)"/>
    <s v="week ending amount"/>
  </r>
  <r>
    <s v="Watermelons"/>
    <x v="9"/>
    <s v="No"/>
    <s v="24 inch bins"/>
    <s v="RED FLESH SEEDED TYPE"/>
    <x v="539"/>
    <s v="TEXAS"/>
    <n v="120000"/>
    <s v="Truck"/>
    <m/>
    <m/>
    <n v="2025"/>
    <s v="N/A"/>
    <s v="D (domestic)"/>
    <m/>
  </r>
  <r>
    <s v="Watermelons"/>
    <x v="9"/>
    <s v="No"/>
    <s v="24 inch bins"/>
    <s v="RED FLESH SEEDLESS TYPE"/>
    <x v="539"/>
    <s v="TEXAS"/>
    <n v="480000"/>
    <s v="Truck"/>
    <m/>
    <m/>
    <n v="2025"/>
    <s v="N/A"/>
    <s v="D (domestic)"/>
    <m/>
  </r>
  <r>
    <s v="Watermelons"/>
    <x v="18"/>
    <s v="No"/>
    <s v="24 inch bins"/>
    <s v="RED FLESH SEEDLESS TYPE"/>
    <x v="539"/>
    <s v="DELAWARE"/>
    <n v="291200"/>
    <s v="Truck"/>
    <n v="728"/>
    <m/>
    <n v="2025"/>
    <s v="N/A"/>
    <s v="D (domestic)"/>
    <m/>
  </r>
  <r>
    <s v="Watermelons"/>
    <x v="16"/>
    <s v="No"/>
    <s v="24 inch bins"/>
    <s v="RED FLESH SEEDED TYPE"/>
    <x v="539"/>
    <s v="INDIANA"/>
    <n v="112000"/>
    <s v="Truck"/>
    <n v="280"/>
    <m/>
    <n v="2025"/>
    <s v="N/A"/>
    <s v="D (domestic)"/>
    <m/>
  </r>
  <r>
    <s v="Watermelons"/>
    <x v="16"/>
    <s v="No"/>
    <s v="24 inch bins"/>
    <s v="RED FLESH SEEDLESS TYPE"/>
    <x v="539"/>
    <s v="INDIANA"/>
    <n v="963200"/>
    <s v="Truck"/>
    <n v="2408"/>
    <m/>
    <n v="2025"/>
    <s v="N/A"/>
    <s v="D (domestic)"/>
    <m/>
  </r>
  <r>
    <s v="Watermelons"/>
    <x v="17"/>
    <s v="No"/>
    <s v="24 inch bins"/>
    <s v="RED FLESH SEEDED TYPE"/>
    <x v="539"/>
    <s v="MICHIGAN"/>
    <n v="44800"/>
    <s v="Truck"/>
    <n v="112"/>
    <m/>
    <n v="2025"/>
    <s v="N/A"/>
    <s v="D (domestic)"/>
    <m/>
  </r>
  <r>
    <s v="Watermelons"/>
    <x v="17"/>
    <s v="No"/>
    <s v="24 inch bins"/>
    <s v="RED FLESH SEEDLESS TYPE"/>
    <x v="539"/>
    <s v="MICHIGAN"/>
    <n v="627200"/>
    <s v="Truck"/>
    <n v="1568"/>
    <m/>
    <n v="2025"/>
    <s v="N/A"/>
    <s v="D (domestic)"/>
    <m/>
  </r>
  <r>
    <s v="Watermelons"/>
    <x v="14"/>
    <s v="No"/>
    <s v="24 inch bins"/>
    <s v="RED FLESH SEEDED TYPE"/>
    <x v="539"/>
    <s v="NORTH CAROLINA"/>
    <n v="22400"/>
    <s v="Truck"/>
    <n v="56"/>
    <m/>
    <n v="2025"/>
    <s v="N/A"/>
    <s v="D (domestic)"/>
    <m/>
  </r>
  <r>
    <s v="Watermelons"/>
    <x v="14"/>
    <s v="No"/>
    <s v="24 inch bins"/>
    <s v="RED FLESH SEEDLESS TYPE"/>
    <x v="539"/>
    <s v="NORTH CAROLINA"/>
    <n v="89600"/>
    <s v="Truck"/>
    <n v="224"/>
    <m/>
    <n v="2025"/>
    <s v="N/A"/>
    <s v="D (domestic)"/>
    <m/>
  </r>
  <r>
    <s v="Watermelons"/>
    <x v="15"/>
    <s v="No"/>
    <s v="24 inch bins"/>
    <s v="RED FLESH SEEDED TYPE"/>
    <x v="539"/>
    <s v="SOUTHEAST MISSOURI"/>
    <n v="22400"/>
    <s v="Truck"/>
    <n v="56"/>
    <m/>
    <n v="2025"/>
    <s v="N/A"/>
    <s v="D (domestic)"/>
    <m/>
  </r>
  <r>
    <s v="Watermelons"/>
    <x v="15"/>
    <s v="No"/>
    <s v="24 inch bins"/>
    <s v="RED FLESH SEEDLESS TYPE"/>
    <x v="539"/>
    <s v="SOUTHEAST MISSOURI"/>
    <n v="201600"/>
    <s v="Truck"/>
    <n v="504"/>
    <m/>
    <n v="2025"/>
    <s v="N/A"/>
    <s v="D (domestic)"/>
    <m/>
  </r>
  <r>
    <s v="Watermelons"/>
    <x v="20"/>
    <s v="No"/>
    <s v="24 inch bins"/>
    <s v="RED FLESH SEEDED TYPE"/>
    <x v="539"/>
    <s v="VIRGINIA"/>
    <n v="22400"/>
    <s v="Truck"/>
    <n v="56"/>
    <m/>
    <n v="2025"/>
    <s v="N/A"/>
    <s v="D (domestic)"/>
    <m/>
  </r>
  <r>
    <s v="Watermelons"/>
    <x v="20"/>
    <s v="No"/>
    <s v="24 inch bins"/>
    <s v="RED FLESH SEEDLESS TYPE"/>
    <x v="539"/>
    <s v="VIRGINIA"/>
    <n v="156800"/>
    <s v="Truck"/>
    <n v="392"/>
    <m/>
    <n v="2025"/>
    <s v="N/A"/>
    <s v="D (domestic)"/>
    <m/>
  </r>
  <r>
    <s v="Watermelons"/>
    <x v="19"/>
    <s v="No"/>
    <s v="24 inch bins"/>
    <s v="RED FLESH SEEDLESS TYPE"/>
    <x v="539"/>
    <s v="MARYLAND"/>
    <n v="246400"/>
    <s v="Truck"/>
    <n v="616"/>
    <m/>
    <n v="2025"/>
    <s v="N/A"/>
    <s v="D (domestic)"/>
    <m/>
  </r>
  <r>
    <s v="Watermelons"/>
    <x v="16"/>
    <s v="No"/>
    <s v="cartons"/>
    <s v="RED FLESH SEEDLESS MINIATURE"/>
    <x v="539"/>
    <s v="INDIANA"/>
    <n v="50575"/>
    <s v="Truck"/>
    <n v="595"/>
    <m/>
    <n v="2025"/>
    <s v="N/A"/>
    <s v="D (domestic)"/>
    <m/>
  </r>
  <r>
    <s v="Watermelons"/>
    <x v="9"/>
    <s v="No"/>
    <s v="24 inch bins"/>
    <s v="RED FLESH SEEDED TYPE"/>
    <x v="540"/>
    <s v="TEXAS"/>
    <n v="320000"/>
    <s v="Truck"/>
    <m/>
    <m/>
    <n v="2025"/>
    <s v="N/A"/>
    <s v="D (domestic)"/>
    <m/>
  </r>
  <r>
    <s v="Watermelons"/>
    <x v="9"/>
    <s v="No"/>
    <s v="24 inch bins"/>
    <s v="RED FLESH SEEDLESS TYPE"/>
    <x v="540"/>
    <s v="TEXAS"/>
    <n v="720000"/>
    <s v="Truck"/>
    <m/>
    <m/>
    <n v="2025"/>
    <s v="N/A"/>
    <s v="D (domestic)"/>
    <m/>
  </r>
  <r>
    <s v="Watermelons"/>
    <x v="18"/>
    <s v="No"/>
    <s v="24 inch bins"/>
    <s v="RED FLESH SEEDED TYPE"/>
    <x v="540"/>
    <s v="DELAWARE"/>
    <n v="22400"/>
    <s v="Truck"/>
    <n v="56"/>
    <m/>
    <n v="2025"/>
    <s v="N/A"/>
    <s v="D (domestic)"/>
    <m/>
  </r>
  <r>
    <s v="Watermelons"/>
    <x v="18"/>
    <s v="No"/>
    <s v="24 inch bins"/>
    <s v="RED FLESH SEEDLESS TYPE"/>
    <x v="540"/>
    <s v="DELAWARE"/>
    <n v="649600"/>
    <s v="Truck"/>
    <n v="1624"/>
    <m/>
    <n v="2025"/>
    <s v="N/A"/>
    <s v="D (domestic)"/>
    <m/>
  </r>
  <r>
    <s v="Watermelons"/>
    <x v="16"/>
    <s v="No"/>
    <s v="24 inch bins"/>
    <s v="RED FLESH SEEDED TYPE"/>
    <x v="540"/>
    <s v="INDIANA"/>
    <n v="67200"/>
    <s v="Truck"/>
    <n v="168"/>
    <m/>
    <n v="2025"/>
    <s v="N/A"/>
    <s v="D (domestic)"/>
    <m/>
  </r>
  <r>
    <s v="Watermelons"/>
    <x v="16"/>
    <s v="No"/>
    <s v="24 inch bins"/>
    <s v="RED FLESH SEEDLESS TYPE"/>
    <x v="540"/>
    <s v="INDIANA"/>
    <n v="716800"/>
    <s v="Truck"/>
    <n v="1792"/>
    <m/>
    <n v="2025"/>
    <s v="N/A"/>
    <s v="D (domestic)"/>
    <m/>
  </r>
  <r>
    <s v="Watermelons"/>
    <x v="17"/>
    <s v="No"/>
    <s v="24 inch bins"/>
    <s v="RED FLESH SEEDED TYPE"/>
    <x v="540"/>
    <s v="MICHIGAN"/>
    <n v="22400"/>
    <s v="Truck"/>
    <n v="56"/>
    <m/>
    <n v="2025"/>
    <s v="N/A"/>
    <s v="D (domestic)"/>
    <m/>
  </r>
  <r>
    <s v="Watermelons"/>
    <x v="17"/>
    <s v="No"/>
    <s v="24 inch bins"/>
    <s v="RED FLESH SEEDLESS TYPE"/>
    <x v="540"/>
    <s v="MICHIGAN"/>
    <n v="806400"/>
    <s v="Truck"/>
    <n v="2016"/>
    <m/>
    <n v="2025"/>
    <s v="N/A"/>
    <s v="D (domestic)"/>
    <m/>
  </r>
  <r>
    <s v="Watermelons"/>
    <x v="14"/>
    <s v="No"/>
    <s v="24 inch bins"/>
    <s v="RED FLESH SEEDLESS TYPE"/>
    <x v="540"/>
    <s v="NORTH CAROLINA"/>
    <n v="380800"/>
    <s v="Truck"/>
    <n v="952"/>
    <m/>
    <n v="2025"/>
    <s v="N/A"/>
    <s v="D (domestic)"/>
    <m/>
  </r>
  <r>
    <s v="Watermelons"/>
    <x v="15"/>
    <s v="No"/>
    <s v="24 inch bins"/>
    <s v="RED FLESH SEEDED TYPE"/>
    <x v="540"/>
    <s v="SOUTHEAST MISSOURI"/>
    <n v="22400"/>
    <s v="Truck"/>
    <n v="56"/>
    <m/>
    <n v="2025"/>
    <s v="N/A"/>
    <s v="D (domestic)"/>
    <m/>
  </r>
  <r>
    <s v="Watermelons"/>
    <x v="15"/>
    <s v="No"/>
    <s v="24 inch bins"/>
    <s v="RED FLESH SEEDLESS TYPE"/>
    <x v="540"/>
    <s v="SOUTHEAST MISSOURI"/>
    <n v="156800"/>
    <s v="Truck"/>
    <n v="392"/>
    <m/>
    <n v="2025"/>
    <s v="N/A"/>
    <s v="D (domestic)"/>
    <m/>
  </r>
  <r>
    <s v="Watermelons"/>
    <x v="20"/>
    <s v="No"/>
    <s v="24 inch bins"/>
    <s v="RED FLESH SEEDED TYPE"/>
    <x v="540"/>
    <s v="VIRGINIA"/>
    <n v="44800"/>
    <s v="Truck"/>
    <n v="112"/>
    <m/>
    <n v="2025"/>
    <s v="N/A"/>
    <s v="D (domestic)"/>
    <m/>
  </r>
  <r>
    <s v="Watermelons"/>
    <x v="20"/>
    <s v="No"/>
    <s v="24 inch bins"/>
    <s v="RED FLESH SEEDLESS TYPE"/>
    <x v="540"/>
    <s v="VIRGINIA"/>
    <n v="224000"/>
    <s v="Truck"/>
    <n v="560"/>
    <m/>
    <n v="2025"/>
    <s v="N/A"/>
    <s v="D (domestic)"/>
    <m/>
  </r>
  <r>
    <s v="Watermelons"/>
    <x v="19"/>
    <s v="No"/>
    <s v="24 inch bins"/>
    <s v="RED FLESH SEEDLESS TYPE"/>
    <x v="540"/>
    <s v="MARYLAND"/>
    <n v="537600"/>
    <s v="Truck"/>
    <n v="1344"/>
    <m/>
    <n v="2025"/>
    <s v="N/A"/>
    <s v="D (domestic)"/>
    <m/>
  </r>
  <r>
    <s v="Watermelons"/>
    <x v="16"/>
    <s v="No"/>
    <s v="cartons"/>
    <s v="RED FLESH SEEDLESS MINIATURE"/>
    <x v="540"/>
    <s v="INDIANA"/>
    <n v="36125"/>
    <s v="Truck"/>
    <n v="425"/>
    <m/>
    <n v="2025"/>
    <s v="N/A"/>
    <s v="D (domestic)"/>
    <m/>
  </r>
  <r>
    <s v="Watermelons"/>
    <x v="13"/>
    <s v="No"/>
    <s v="24 inch bins"/>
    <s v="RED FLESH SEEDLESS TYPE"/>
    <x v="540"/>
    <s v="SAN JOAQUIN VALLEY CALIFORNIA"/>
    <n v="1200000"/>
    <s v="Truck"/>
    <m/>
    <m/>
    <n v="2025"/>
    <s v="N/A"/>
    <s v="D (domestic)"/>
    <m/>
  </r>
  <r>
    <s v="Watermelons"/>
    <x v="13"/>
    <s v="Yes"/>
    <s v="cartons"/>
    <s v="RED FLESH SEEDLESS MINIATURE"/>
    <x v="540"/>
    <s v="SAN JOAQUIN VALLEY CALIFORNIA"/>
    <n v="85000"/>
    <s v="Truck"/>
    <n v="1000"/>
    <m/>
    <n v="2025"/>
    <s v="N/A"/>
    <s v="D (domestic)"/>
    <m/>
  </r>
  <r>
    <s v="Watermelons"/>
    <x v="13"/>
    <s v="No"/>
    <s v="cartons"/>
    <s v="RED FLESH SEEDLESS MINIATURE"/>
    <x v="540"/>
    <s v="SAN JOAQUIN VALLEY CALIFORNIA"/>
    <n v="255000"/>
    <s v="Truck"/>
    <n v="3000"/>
    <m/>
    <n v="2025"/>
    <s v="N/A"/>
    <s v="D (domestic)"/>
    <m/>
  </r>
  <r>
    <s v="Watermelons"/>
    <x v="1"/>
    <s v="No"/>
    <s v="N/A"/>
    <s v="N/A"/>
    <x v="541"/>
    <s v="MEXICO CROSSINGS THROUGH OTAY MESA CALIFORNIA"/>
    <n v="2941"/>
    <s v="Truck"/>
    <m/>
    <m/>
    <n v="2025"/>
    <s v="N/A"/>
    <s v="I (import)"/>
    <m/>
  </r>
  <r>
    <s v="Watermelons"/>
    <x v="2"/>
    <s v="No"/>
    <s v="N/A"/>
    <s v="SEEDLESS"/>
    <x v="541"/>
    <s v="IMPORTS THROUGH BUFFALO NEW YORK"/>
    <n v="39118"/>
    <s v="Truck"/>
    <m/>
    <m/>
    <n v="2025"/>
    <s v="N/A"/>
    <s v="I (import)"/>
    <m/>
  </r>
  <r>
    <s v="Watermelons"/>
    <x v="2"/>
    <s v="No"/>
    <s v="N/A"/>
    <s v="N/A"/>
    <x v="541"/>
    <s v="IMPORTS THROUGH PORT HURON MICHIGAN"/>
    <n v="6387"/>
    <s v="Truck"/>
    <m/>
    <m/>
    <n v="2025"/>
    <s v="N/A"/>
    <s v="I (import)"/>
    <m/>
  </r>
  <r>
    <s v="Watermelons"/>
    <x v="2"/>
    <s v="No"/>
    <s v="N/A"/>
    <s v="SEEDLESS"/>
    <x v="541"/>
    <s v="IMPORTS THROUGH PORT HURON MICHIGAN"/>
    <n v="6387"/>
    <s v="Truck"/>
    <m/>
    <m/>
    <n v="2025"/>
    <s v="N/A"/>
    <s v="I (import)"/>
    <m/>
  </r>
  <r>
    <s v="Watermelons"/>
    <x v="1"/>
    <s v="No"/>
    <s v="N/A"/>
    <s v="RED FLESH SEEDLESS MINIATURE"/>
    <x v="541"/>
    <s v="MEXICO CROSSINGS THROUGH PRESIDIO TEXAS"/>
    <n v="184404"/>
    <s v="Truck"/>
    <m/>
    <m/>
    <n v="2025"/>
    <s v="N/A"/>
    <s v="I (import)"/>
    <m/>
  </r>
  <r>
    <s v="Watermelons"/>
    <x v="1"/>
    <s v="No"/>
    <s v="N/A"/>
    <s v="SEEDLESS"/>
    <x v="541"/>
    <s v="MEXICO CROSSINGS THROUGH PRESIDIO TEXAS"/>
    <n v="290752"/>
    <s v="Truck"/>
    <m/>
    <m/>
    <n v="2025"/>
    <s v="N/A"/>
    <s v="I (import)"/>
    <m/>
  </r>
  <r>
    <s v="Watermelons"/>
    <x v="1"/>
    <s v="No"/>
    <s v="N/A"/>
    <s v="N/A"/>
    <x v="541"/>
    <s v="MEXICO CROSSINGS THROUGH PROGRESO TEXAS"/>
    <n v="77561"/>
    <s v="Truck"/>
    <m/>
    <m/>
    <n v="2025"/>
    <s v="N/A"/>
    <s v="I (import)"/>
    <m/>
  </r>
  <r>
    <s v="Watermelons"/>
    <x v="0"/>
    <s v="No"/>
    <s v="N/A"/>
    <s v="N/A"/>
    <x v="541"/>
    <s v="IMPORTS THROUGH SAN JUAN PUERTO RICO"/>
    <n v="2652"/>
    <s v="Boat"/>
    <m/>
    <m/>
    <n v="2025"/>
    <s v="N/A"/>
    <s v="I (import)"/>
    <m/>
  </r>
  <r>
    <s v="Watermelons"/>
    <x v="9"/>
    <s v="No"/>
    <s v="24 inch bins"/>
    <s v="RED FLESH SEEDED TYPE"/>
    <x v="541"/>
    <s v="TEXAS"/>
    <n v="120000"/>
    <s v="Truck"/>
    <m/>
    <m/>
    <n v="2025"/>
    <s v="N/A"/>
    <s v="D (domestic)"/>
    <m/>
  </r>
  <r>
    <s v="Watermelons"/>
    <x v="9"/>
    <s v="No"/>
    <s v="24 inch bins"/>
    <s v="RED FLESH SEEDLESS TYPE"/>
    <x v="541"/>
    <s v="TEXAS"/>
    <n v="800000"/>
    <s v="Truck"/>
    <m/>
    <m/>
    <n v="2025"/>
    <s v="N/A"/>
    <s v="D (domestic)"/>
    <m/>
  </r>
  <r>
    <s v="Watermelons"/>
    <x v="15"/>
    <s v="No"/>
    <s v="24 inch bins"/>
    <s v="RED FLESH SEEDLESS TYPE"/>
    <x v="541"/>
    <s v="SOUTHEAST MISSOURI"/>
    <n v="336000"/>
    <s v="Truck"/>
    <n v="840"/>
    <m/>
    <n v="2025"/>
    <s v="N/A"/>
    <s v="D (domestic)"/>
    <m/>
  </r>
  <r>
    <s v="Watermelons"/>
    <x v="20"/>
    <s v="No"/>
    <s v="24 inch bins"/>
    <s v="RED FLESH SEEDLESS TYPE"/>
    <x v="541"/>
    <s v="VIRGINIA"/>
    <n v="224000"/>
    <s v="Truck"/>
    <n v="560"/>
    <m/>
    <n v="2025"/>
    <s v="N/A"/>
    <s v="D (domestic)"/>
    <m/>
  </r>
  <r>
    <s v="Watermelons"/>
    <x v="19"/>
    <s v="No"/>
    <s v="24 inch bins"/>
    <s v="RED FLESH SEEDLESS TYPE"/>
    <x v="541"/>
    <s v="MARYLAND"/>
    <n v="403200"/>
    <s v="Truck"/>
    <n v="1008"/>
    <m/>
    <n v="2025"/>
    <s v="N/A"/>
    <s v="D (domestic)"/>
    <m/>
  </r>
  <r>
    <s v="Watermelons"/>
    <x v="17"/>
    <s v="No"/>
    <s v="24 inch bins"/>
    <s v="RED FLESH SEEDED TYPE"/>
    <x v="541"/>
    <s v="MICHIGAN"/>
    <n v="44800"/>
    <s v="Truck"/>
    <n v="112"/>
    <m/>
    <n v="2025"/>
    <s v="N/A"/>
    <s v="D (domestic)"/>
    <m/>
  </r>
  <r>
    <s v="Watermelons"/>
    <x v="17"/>
    <s v="No"/>
    <s v="24 inch bins"/>
    <s v="RED FLESH SEEDLESS TYPE"/>
    <x v="541"/>
    <s v="MICHIGAN"/>
    <n v="761600"/>
    <s v="Truck"/>
    <n v="1904"/>
    <m/>
    <n v="2025"/>
    <s v="N/A"/>
    <s v="D (domestic)"/>
    <m/>
  </r>
  <r>
    <s v="Watermelons"/>
    <x v="14"/>
    <s v="No"/>
    <s v="cartons"/>
    <s v="RED FLESH SEEDLESS MINIATURE"/>
    <x v="541"/>
    <s v="NORTH CAROLINA"/>
    <n v="7225"/>
    <s v="Truck"/>
    <n v="85"/>
    <m/>
    <n v="2025"/>
    <s v="N/A"/>
    <s v="D (domestic)"/>
    <m/>
  </r>
  <r>
    <s v="Watermelons"/>
    <x v="14"/>
    <s v="No"/>
    <s v="24 inch bins"/>
    <s v="RED FLESH SEEDLESS TYPE"/>
    <x v="541"/>
    <s v="NORTH CAROLINA"/>
    <n v="156800"/>
    <s v="Truck"/>
    <n v="392"/>
    <m/>
    <n v="2025"/>
    <s v="N/A"/>
    <s v="D (domestic)"/>
    <m/>
  </r>
  <r>
    <s v="Watermelons"/>
    <x v="11"/>
    <s v="No"/>
    <s v="24 inch bins"/>
    <s v="RED FLESH SEEDLESS TYPE"/>
    <x v="541"/>
    <s v="SOUTH CAROLINA"/>
    <n v="22400"/>
    <s v="Truck"/>
    <n v="56"/>
    <m/>
    <n v="2025"/>
    <s v="N/A"/>
    <s v="D (domestic)"/>
    <m/>
  </r>
  <r>
    <s v="Watermelons"/>
    <x v="15"/>
    <s v="No"/>
    <s v="24 inch bins"/>
    <s v="RED FLESH SEEDED TYPE"/>
    <x v="541"/>
    <s v="SOUTHEAST MISSOURI"/>
    <n v="22400"/>
    <s v="Truck"/>
    <n v="56"/>
    <m/>
    <n v="2025"/>
    <s v="N/A"/>
    <s v="D (domestic)"/>
    <m/>
  </r>
  <r>
    <s v="Watermelons"/>
    <x v="18"/>
    <s v="No"/>
    <s v="24 inch bins"/>
    <s v="RED FLESH SEEDLESS TYPE"/>
    <x v="541"/>
    <s v="DELAWARE"/>
    <n v="1232000"/>
    <s v="Truck"/>
    <n v="3080"/>
    <m/>
    <n v="2025"/>
    <s v="N/A"/>
    <s v="D (domestic)"/>
    <m/>
  </r>
  <r>
    <s v="Watermelons"/>
    <x v="16"/>
    <s v="No"/>
    <s v="24 inch bins"/>
    <s v="RED FLESH SEEDED TYPE"/>
    <x v="541"/>
    <s v="INDIANA"/>
    <n v="67200"/>
    <s v="Truck"/>
    <n v="168"/>
    <m/>
    <n v="2025"/>
    <s v="N/A"/>
    <s v="D (domestic)"/>
    <m/>
  </r>
  <r>
    <s v="Watermelons"/>
    <x v="16"/>
    <s v="No"/>
    <s v="cartons"/>
    <s v="RED FLESH SEEDLESS MINIATURE"/>
    <x v="541"/>
    <s v="INDIANA"/>
    <n v="36125"/>
    <s v="Truck"/>
    <n v="425"/>
    <m/>
    <n v="2025"/>
    <s v="N/A"/>
    <s v="D (domestic)"/>
    <m/>
  </r>
  <r>
    <s v="Watermelons"/>
    <x v="16"/>
    <s v="No"/>
    <s v="24 inch bins"/>
    <s v="RED FLESH SEEDLESS TYPE"/>
    <x v="541"/>
    <s v="INDIANA"/>
    <n v="1321600"/>
    <s v="Truck"/>
    <n v="3304"/>
    <m/>
    <n v="2025"/>
    <s v="N/A"/>
    <s v="D (domestic)"/>
    <m/>
  </r>
  <r>
    <s v="Watermelons"/>
    <x v="13"/>
    <s v="No"/>
    <s v="24 inch bins"/>
    <s v="RED FLESH SEEDED TYPE"/>
    <x v="541"/>
    <s v="SAN JOAQUIN VALLEY CALIFORNIA"/>
    <n v="162400"/>
    <s v="Truck"/>
    <n v="406"/>
    <m/>
    <n v="2025"/>
    <s v="N/A"/>
    <s v="D (domestic)"/>
    <m/>
  </r>
  <r>
    <s v="Watermelons"/>
    <x v="13"/>
    <s v="Yes"/>
    <s v="cartons"/>
    <s v="RED FLESH SEEDLESS MINIATURE"/>
    <x v="541"/>
    <s v="SAN JOAQUIN VALLEY CALIFORNIA"/>
    <n v="408000"/>
    <s v="Truck"/>
    <n v="4800"/>
    <m/>
    <n v="2025"/>
    <s v="N/A"/>
    <s v="D (domestic)"/>
    <m/>
  </r>
  <r>
    <s v="Watermelons"/>
    <x v="13"/>
    <s v="No"/>
    <s v="24 inch bins"/>
    <s v="RED FLESH SEEDLESS TYPE"/>
    <x v="541"/>
    <s v="SAN JOAQUIN VALLEY CALIFORNIA"/>
    <n v="2760000"/>
    <s v="Truck"/>
    <n v="6900"/>
    <m/>
    <n v="2025"/>
    <s v="N/A"/>
    <s v="D (domestic)"/>
    <m/>
  </r>
  <r>
    <s v="Watermelons"/>
    <x v="19"/>
    <s v="No"/>
    <s v="24 inch bins"/>
    <s v="RED FLESH SEEDLESS TYPE"/>
    <x v="541"/>
    <s v="MARYLAND"/>
    <n v="44800"/>
    <s v="Truck"/>
    <n v="112"/>
    <m/>
    <n v="2025"/>
    <s v="N/A"/>
    <s v="D (domestic)"/>
    <s v="added for 09/02/2025 on 09/04/2025"/>
  </r>
  <r>
    <s v="Watermelons"/>
    <x v="9"/>
    <s v="No"/>
    <s v="24 inch bins"/>
    <s v="RED FLESH SEEDED TYPE"/>
    <x v="542"/>
    <s v="TEXAS"/>
    <n v="80000"/>
    <s v="Truck"/>
    <m/>
    <m/>
    <n v="2025"/>
    <s v="N/A"/>
    <s v="D (domestic)"/>
    <m/>
  </r>
  <r>
    <s v="Watermelons"/>
    <x v="13"/>
    <s v="No"/>
    <s v="24 inch bins"/>
    <s v="RED FLESH SEEDLESS TYPE"/>
    <x v="542"/>
    <s v="SAN JOAQUIN VALLEY CALIFORNIA"/>
    <n v="3160000"/>
    <s v="Truck"/>
    <n v="7900"/>
    <m/>
    <n v="2025"/>
    <s v="N/A"/>
    <s v="D (domestic)"/>
    <m/>
  </r>
  <r>
    <s v="Watermelons"/>
    <x v="9"/>
    <s v="No"/>
    <s v="24 inch bins"/>
    <s v="RED FLESH SEEDLESS TYPE"/>
    <x v="542"/>
    <s v="TEXAS"/>
    <n v="880000"/>
    <s v="Truck"/>
    <m/>
    <m/>
    <n v="2025"/>
    <s v="N/A"/>
    <s v="D (domestic)"/>
    <m/>
  </r>
  <r>
    <s v="Watermelons"/>
    <x v="13"/>
    <s v="No"/>
    <s v="24 inch bins"/>
    <s v="RED FLESH SEEDED TYPE"/>
    <x v="542"/>
    <s v="SAN JOAQUIN VALLEY CALIFORNIA"/>
    <n v="400000"/>
    <s v="Truck"/>
    <n v="1000"/>
    <m/>
    <n v="2025"/>
    <s v="N/A"/>
    <s v="D (domestic)"/>
    <m/>
  </r>
  <r>
    <s v="Watermelons"/>
    <x v="11"/>
    <s v="No"/>
    <s v="24 inch bins"/>
    <s v="RED FLESH SEEDLESS TYPE"/>
    <x v="542"/>
    <s v="SOUTH CAROLINA"/>
    <n v="67200"/>
    <s v="Truck"/>
    <n v="168"/>
    <m/>
    <n v="2025"/>
    <s v="N/A"/>
    <s v="D (domestic)"/>
    <m/>
  </r>
  <r>
    <s v="Watermelons"/>
    <x v="13"/>
    <s v="Yes"/>
    <s v="cartons"/>
    <s v="RED FLESH SEEDLESS MINIATURE"/>
    <x v="542"/>
    <s v="SAN JOAQUIN VALLEY CALIFORNIA"/>
    <n v="255000"/>
    <s v="Truck"/>
    <n v="3000"/>
    <m/>
    <n v="2025"/>
    <s v="N/A"/>
    <s v="D (domestic)"/>
    <m/>
  </r>
  <r>
    <s v="Watermelons"/>
    <x v="15"/>
    <s v="No"/>
    <s v="24 inch bins"/>
    <s v="RED FLESH SEEDED TYPE"/>
    <x v="542"/>
    <s v="SOUTHEAST MISSOURI"/>
    <n v="22400"/>
    <s v="Truck"/>
    <n v="56"/>
    <m/>
    <n v="2025"/>
    <s v="N/A"/>
    <s v="D (domestic)"/>
    <m/>
  </r>
  <r>
    <s v="Watermelons"/>
    <x v="13"/>
    <s v="No"/>
    <s v="cartons"/>
    <s v="RED FLESH SEEDLESS MINIATURE"/>
    <x v="542"/>
    <s v="SAN JOAQUIN VALLEY CALIFORNIA"/>
    <n v="560000"/>
    <s v="Truck"/>
    <n v="6589"/>
    <m/>
    <n v="2025"/>
    <s v="N/A"/>
    <s v="D (domestic)"/>
    <m/>
  </r>
  <r>
    <s v="Watermelons"/>
    <x v="15"/>
    <s v="No"/>
    <s v="24 inch bins"/>
    <s v="RED FLESH SEEDLESS TYPE"/>
    <x v="542"/>
    <s v="SOUTHEAST MISSOURI"/>
    <n v="201600"/>
    <s v="Truck"/>
    <n v="504"/>
    <m/>
    <n v="2025"/>
    <s v="N/A"/>
    <s v="D (domestic)"/>
    <m/>
  </r>
  <r>
    <s v="Watermelons"/>
    <x v="1"/>
    <s v="No"/>
    <s v="N/A"/>
    <s v="N/A"/>
    <x v="542"/>
    <s v="MEXICO CROSSINGS THROUGH OTAY MESA CALIFORNIA"/>
    <n v="63615"/>
    <s v="Truck"/>
    <m/>
    <m/>
    <n v="2025"/>
    <s v="N/A"/>
    <s v="I (import)"/>
    <m/>
  </r>
  <r>
    <s v="Watermelons"/>
    <x v="20"/>
    <s v="No"/>
    <s v="24 inch bins"/>
    <s v="RED FLESH SEEDED TYPE"/>
    <x v="542"/>
    <s v="VIRGINIA"/>
    <n v="44800"/>
    <s v="Truck"/>
    <n v="112"/>
    <m/>
    <n v="2025"/>
    <s v="N/A"/>
    <s v="D (domestic)"/>
    <m/>
  </r>
  <r>
    <s v="Watermelons"/>
    <x v="1"/>
    <s v="No"/>
    <s v="N/A"/>
    <s v="SEEDLESS"/>
    <x v="542"/>
    <s v="MEXICO CROSSINGS THROUGH OTAY MESA CALIFORNIA"/>
    <n v="233728"/>
    <s v="Truck"/>
    <m/>
    <m/>
    <n v="2025"/>
    <s v="N/A"/>
    <s v="I (import)"/>
    <m/>
  </r>
  <r>
    <s v="Watermelons"/>
    <x v="20"/>
    <s v="No"/>
    <s v="24 inch bins"/>
    <s v="RED FLESH SEEDLESS TYPE"/>
    <x v="542"/>
    <s v="VIRGINIA"/>
    <n v="134400"/>
    <s v="Truck"/>
    <n v="336"/>
    <m/>
    <n v="2025"/>
    <s v="N/A"/>
    <s v="D (domestic)"/>
    <m/>
  </r>
  <r>
    <s v="Watermelons"/>
    <x v="2"/>
    <s v="No"/>
    <s v="N/A"/>
    <s v="N/A"/>
    <x v="542"/>
    <s v="IMPORTS THROUGH BUFFALO NEW YORK"/>
    <n v="2215"/>
    <s v="Truck"/>
    <m/>
    <m/>
    <n v="2025"/>
    <s v="N/A"/>
    <s v="I (import)"/>
    <m/>
  </r>
  <r>
    <s v="Watermelons"/>
    <x v="19"/>
    <s v="No"/>
    <s v="24 inch bins"/>
    <s v="RED FLESH SEEDLESS TYPE"/>
    <x v="542"/>
    <s v="MARYLAND"/>
    <n v="425600"/>
    <s v="Truck"/>
    <n v="1064"/>
    <m/>
    <n v="2025"/>
    <s v="N/A"/>
    <s v="D (domestic)"/>
    <m/>
  </r>
  <r>
    <s v="Watermelons"/>
    <x v="2"/>
    <s v="No"/>
    <s v="N/A"/>
    <s v="SEEDLESS"/>
    <x v="542"/>
    <s v="IMPORTS THROUGH DERBY LINE VERMONT"/>
    <n v="66"/>
    <s v="Truck"/>
    <m/>
    <m/>
    <n v="2025"/>
    <s v="N/A"/>
    <s v="I (import)"/>
    <m/>
  </r>
  <r>
    <s v="Watermelons"/>
    <x v="16"/>
    <s v="No"/>
    <s v="24 inch bins"/>
    <s v="RED FLESH SEEDLESS TYPE"/>
    <x v="542"/>
    <s v="INDIANA"/>
    <n v="1747200"/>
    <s v="Truck"/>
    <n v="4368"/>
    <m/>
    <n v="2025"/>
    <s v="N/A"/>
    <s v="D (domestic)"/>
    <m/>
  </r>
  <r>
    <s v="Watermelons"/>
    <x v="2"/>
    <s v="No"/>
    <s v="N/A"/>
    <s v="SEEDLESS"/>
    <x v="542"/>
    <s v="IMPORTS THROUGH PORT HURON MICHIGAN"/>
    <n v="3333"/>
    <s v="Truck"/>
    <m/>
    <m/>
    <n v="2025"/>
    <s v="N/A"/>
    <s v="I (import)"/>
    <m/>
  </r>
  <r>
    <s v="Watermelons"/>
    <x v="17"/>
    <s v="No"/>
    <s v="24 inch bins"/>
    <s v="RED FLESH SEEDED TYPE"/>
    <x v="542"/>
    <s v="MICHIGAN"/>
    <n v="22400"/>
    <s v="Truck"/>
    <n v="56"/>
    <m/>
    <n v="2025"/>
    <s v="N/A"/>
    <s v="D (domestic)"/>
    <m/>
  </r>
  <r>
    <s v="Watermelons"/>
    <x v="1"/>
    <s v="No"/>
    <s v="N/A"/>
    <s v="RED FLESH SEEDLESS MINIATURE"/>
    <x v="542"/>
    <s v="MEXICO CROSSINGS THROUGH PRESIDIO TEXAS"/>
    <n v="92202"/>
    <s v="Truck"/>
    <m/>
    <m/>
    <n v="2025"/>
    <s v="N/A"/>
    <s v="I (import)"/>
    <m/>
  </r>
  <r>
    <s v="Watermelons"/>
    <x v="17"/>
    <s v="No"/>
    <s v="24 inch bins"/>
    <s v="RED FLESH SEEDLESS TYPE"/>
    <x v="542"/>
    <s v="MICHIGAN"/>
    <n v="694400"/>
    <s v="Truck"/>
    <n v="1736"/>
    <m/>
    <n v="2025"/>
    <s v="N/A"/>
    <s v="D (domestic)"/>
    <m/>
  </r>
  <r>
    <s v="Watermelons"/>
    <x v="1"/>
    <s v="No"/>
    <s v="N/A"/>
    <s v="SEEDLESS"/>
    <x v="542"/>
    <s v="MEXICO CROSSINGS THROUGH PROGRESO TEXAS"/>
    <n v="82808"/>
    <s v="Truck"/>
    <m/>
    <m/>
    <n v="2025"/>
    <s v="N/A"/>
    <s v="I (import)"/>
    <m/>
  </r>
  <r>
    <s v="Watermelons"/>
    <x v="14"/>
    <s v="No"/>
    <s v="24 inch bins"/>
    <s v="RED FLESH SEEDED TYPE"/>
    <x v="542"/>
    <s v="NORTH CAROLINA"/>
    <n v="22400"/>
    <s v="Truck"/>
    <n v="56"/>
    <m/>
    <n v="2025"/>
    <s v="N/A"/>
    <s v="D (domestic)"/>
    <m/>
  </r>
  <r>
    <s v="Watermelons"/>
    <x v="14"/>
    <s v="No"/>
    <s v="24 inch bins"/>
    <s v="RED FLESH SEEDLESS TYPE"/>
    <x v="542"/>
    <s v="NORTH CAROLINA"/>
    <n v="22400"/>
    <s v="Truck"/>
    <n v="56"/>
    <m/>
    <n v="2025"/>
    <s v="N/A"/>
    <s v="D (domestic)"/>
    <s v="added for 09/03/2025 on 09/05/2025"/>
  </r>
  <r>
    <s v="Watermelons"/>
    <x v="14"/>
    <s v="No"/>
    <s v="cartons"/>
    <s v="RED FLESH SEEDLESS MINIATURE"/>
    <x v="542"/>
    <s v="NORTH CAROLINA"/>
    <n v="7225"/>
    <s v="Truck"/>
    <n v="85"/>
    <m/>
    <n v="2025"/>
    <s v="N/A"/>
    <s v="D (domestic)"/>
    <m/>
  </r>
  <r>
    <s v="Watermelons"/>
    <x v="14"/>
    <s v="No"/>
    <s v="24 inch bins"/>
    <s v="RED FLESH SEEDLESS TYPE"/>
    <x v="542"/>
    <s v="NORTH CAROLINA"/>
    <n v="224000"/>
    <s v="Truck"/>
    <n v="560"/>
    <m/>
    <n v="2025"/>
    <s v="N/A"/>
    <s v="D (domestic)"/>
    <m/>
  </r>
  <r>
    <s v="Watermelons"/>
    <x v="18"/>
    <s v="No"/>
    <s v="24 inch bins"/>
    <s v="RED FLESH SEEDED TYPE"/>
    <x v="542"/>
    <s v="DELAWARE"/>
    <n v="22400"/>
    <s v="Truck"/>
    <n v="56"/>
    <m/>
    <n v="2025"/>
    <s v="N/A"/>
    <s v="D (domestic)"/>
    <m/>
  </r>
  <r>
    <s v="Watermelons"/>
    <x v="18"/>
    <s v="No"/>
    <s v="24 inch bins"/>
    <s v="RED FLESH SEEDLESS TYPE"/>
    <x v="542"/>
    <s v="DELAWARE"/>
    <n v="1276800"/>
    <s v="Truck"/>
    <n v="3192"/>
    <m/>
    <n v="2025"/>
    <s v="N/A"/>
    <s v="D (domestic)"/>
    <m/>
  </r>
  <r>
    <s v="Watermelons"/>
    <x v="16"/>
    <s v="No"/>
    <s v="24 inch bins"/>
    <s v="RED FLESH SEEDED TYPE"/>
    <x v="542"/>
    <s v="INDIANA"/>
    <n v="134400"/>
    <s v="Truck"/>
    <n v="336"/>
    <m/>
    <n v="2025"/>
    <s v="N/A"/>
    <s v="D (domestic)"/>
    <m/>
  </r>
  <r>
    <s v="Watermelons"/>
    <x v="16"/>
    <s v="No"/>
    <s v="24 inch bins"/>
    <s v="RED FLESH SEEDLESS MINIATURE"/>
    <x v="542"/>
    <s v="INDIANA"/>
    <n v="170000"/>
    <s v="Truck"/>
    <n v="425"/>
    <m/>
    <n v="2025"/>
    <s v="N/A"/>
    <s v="D (domestic)"/>
    <m/>
  </r>
  <r>
    <s v="Watermelons"/>
    <x v="9"/>
    <s v="No"/>
    <s v="24 inch bins"/>
    <s v="RED FLESH SEEDED TYPE"/>
    <x v="543"/>
    <s v="TEXAS"/>
    <n v="120000"/>
    <s v="Truck"/>
    <m/>
    <m/>
    <n v="2025"/>
    <s v="N/A"/>
    <s v="D (domestic)"/>
    <m/>
  </r>
  <r>
    <s v="Watermelons"/>
    <x v="13"/>
    <s v="No"/>
    <s v="24 inch bins"/>
    <s v="RED FLESH SEEDLESS TYPE"/>
    <x v="543"/>
    <s v="SAN JOAQUIN VALLEY CALIFORNIA"/>
    <n v="2960000"/>
    <s v="Truck"/>
    <n v="7400"/>
    <m/>
    <n v="2025"/>
    <s v="N/A"/>
    <s v="D (domestic)"/>
    <m/>
  </r>
  <r>
    <s v="Watermelons"/>
    <x v="9"/>
    <s v="No"/>
    <s v="24 inch bins"/>
    <s v="RED FLESH SEEDLESS TYPE"/>
    <x v="543"/>
    <s v="TEXAS"/>
    <n v="880000"/>
    <s v="Truck"/>
    <m/>
    <m/>
    <n v="2025"/>
    <s v="N/A"/>
    <s v="D (domestic)"/>
    <m/>
  </r>
  <r>
    <s v="Watermelons"/>
    <x v="13"/>
    <s v="No"/>
    <s v="24 inch bins"/>
    <s v="RED FLESH SEEDED TYPE"/>
    <x v="543"/>
    <s v="SAN JOAQUIN VALLEY CALIFORNIA"/>
    <n v="400000"/>
    <s v="Truck"/>
    <n v="1000"/>
    <m/>
    <n v="2025"/>
    <s v="N/A"/>
    <s v="D (domestic)"/>
    <m/>
  </r>
  <r>
    <s v="Watermelons"/>
    <x v="20"/>
    <s v="No"/>
    <s v="24 inch bins"/>
    <s v="RED FLESH SEEDED TYPE"/>
    <x v="543"/>
    <s v="VIRGINIA"/>
    <n v="22400"/>
    <s v="Truck"/>
    <n v="56"/>
    <m/>
    <n v="2025"/>
    <s v="N/A"/>
    <s v="D (domestic)"/>
    <m/>
  </r>
  <r>
    <s v="Watermelons"/>
    <x v="13"/>
    <s v="Yes"/>
    <s v="cartons"/>
    <s v="RED FLESH SEEDLESS MINIATURE"/>
    <x v="543"/>
    <s v="SAN JOAQUIN VALLEY CALIFORNIA"/>
    <n v="467925"/>
    <s v="Truck"/>
    <n v="5505"/>
    <m/>
    <n v="2025"/>
    <s v="N/A"/>
    <s v="D (domestic)"/>
    <m/>
  </r>
  <r>
    <s v="Watermelons"/>
    <x v="20"/>
    <s v="No"/>
    <s v="24 inch bins"/>
    <s v="RED FLESH SEEDLESS TYPE"/>
    <x v="543"/>
    <s v="VIRGINIA"/>
    <n v="179200"/>
    <s v="Truck"/>
    <n v="448"/>
    <m/>
    <n v="2025"/>
    <s v="N/A"/>
    <s v="D (domestic)"/>
    <m/>
  </r>
  <r>
    <s v="Watermelons"/>
    <x v="13"/>
    <s v="No"/>
    <s v="cartons"/>
    <s v="RED FLESH SEEDLESS MINIATURE"/>
    <x v="543"/>
    <s v="SAN JOAQUIN VALLEY CALIFORNIA"/>
    <n v="544500"/>
    <s v="Truck"/>
    <n v="6406"/>
    <m/>
    <n v="2025"/>
    <s v="N/A"/>
    <s v="D (domestic)"/>
    <m/>
  </r>
  <r>
    <s v="Watermelons"/>
    <x v="19"/>
    <s v="No"/>
    <s v="24 inch bins"/>
    <s v="RED FLESH SEEDLESS TYPE"/>
    <x v="543"/>
    <s v="MARYLAND"/>
    <n v="425600"/>
    <s v="Truck"/>
    <n v="1064"/>
    <m/>
    <n v="2025"/>
    <s v="N/A"/>
    <s v="D (domestic)"/>
    <m/>
  </r>
  <r>
    <s v="Watermelons"/>
    <x v="13"/>
    <s v="Yes"/>
    <s v="24 inch bins"/>
    <s v="RED FLESH SEEDLESS TYPE"/>
    <x v="543"/>
    <s v="SAN JOAQUIN VALLEY CALIFORNIA"/>
    <n v="49600"/>
    <s v="Truck"/>
    <n v="124"/>
    <m/>
    <n v="2025"/>
    <s v="N/A"/>
    <s v="D (domestic)"/>
    <m/>
  </r>
  <r>
    <s v="Watermelons"/>
    <x v="17"/>
    <s v="No"/>
    <s v="24 inch bins"/>
    <s v="RED FLESH SEEDED TYPE"/>
    <x v="543"/>
    <s v="MICHIGAN"/>
    <n v="44800"/>
    <s v="Truck"/>
    <n v="112"/>
    <m/>
    <n v="2025"/>
    <s v="N/A"/>
    <s v="D (domestic)"/>
    <m/>
  </r>
  <r>
    <s v="Watermelons"/>
    <x v="17"/>
    <s v="No"/>
    <s v="24 inch bins"/>
    <s v="RED FLESH SEEDLESS TYPE"/>
    <x v="543"/>
    <s v="MICHIGAN"/>
    <n v="649600"/>
    <s v="Truck"/>
    <n v="1624"/>
    <m/>
    <n v="2025"/>
    <s v="N/A"/>
    <s v="D (domestic)"/>
    <m/>
  </r>
  <r>
    <s v="Watermelons"/>
    <x v="14"/>
    <s v="No"/>
    <s v="24 inch bins"/>
    <s v="RED FLESH SEEDLESS TYPE"/>
    <x v="543"/>
    <s v="NORTH CAROLINA"/>
    <n v="179200"/>
    <s v="Truck"/>
    <n v="448"/>
    <m/>
    <n v="2025"/>
    <s v="N/A"/>
    <s v="D (domestic)"/>
    <m/>
  </r>
  <r>
    <s v="Watermelons"/>
    <x v="11"/>
    <s v="No"/>
    <s v="24 inch bins"/>
    <s v="RED FLESH SEEDED TYPE"/>
    <x v="543"/>
    <s v="SOUTH CAROLINA"/>
    <n v="22400"/>
    <s v="Truck"/>
    <n v="56"/>
    <m/>
    <n v="2025"/>
    <s v="N/A"/>
    <s v="D (domestic)"/>
    <m/>
  </r>
  <r>
    <s v="Watermelons"/>
    <x v="11"/>
    <s v="No"/>
    <s v="24 inch bins"/>
    <s v="RED FLESH SEEDLESS TYPE"/>
    <x v="543"/>
    <s v="SOUTH CAROLINA"/>
    <n v="112000"/>
    <s v="Truck"/>
    <n v="280"/>
    <m/>
    <n v="2025"/>
    <s v="N/A"/>
    <s v="D (domestic)"/>
    <m/>
  </r>
  <r>
    <s v="Watermelons"/>
    <x v="15"/>
    <s v="No"/>
    <s v="24 inch bins"/>
    <s v="RED FLESH SEEDLESS TYPE"/>
    <x v="543"/>
    <s v="SOUTHEAST MISSOURI"/>
    <n v="246400"/>
    <s v="Truck"/>
    <n v="616"/>
    <m/>
    <n v="2025"/>
    <s v="N/A"/>
    <s v="D (domestic)"/>
    <m/>
  </r>
  <r>
    <s v="Watermelons"/>
    <x v="18"/>
    <s v="No"/>
    <s v="cartons"/>
    <s v="RED FLESH SEEDLESS MINIATURE"/>
    <x v="543"/>
    <s v="DELAWARE"/>
    <n v="7225"/>
    <s v="Truck"/>
    <n v="85"/>
    <m/>
    <n v="2025"/>
    <s v="N/A"/>
    <s v="D (domestic)"/>
    <m/>
  </r>
  <r>
    <s v="Watermelons"/>
    <x v="18"/>
    <s v="No"/>
    <s v="24 inch bins"/>
    <s v="RED FLESH SEEDLESS TYPE"/>
    <x v="543"/>
    <s v="DELAWARE"/>
    <n v="1052800"/>
    <s v="Truck"/>
    <n v="2632"/>
    <m/>
    <n v="2025"/>
    <s v="N/A"/>
    <s v="D (domestic)"/>
    <m/>
  </r>
  <r>
    <s v="Watermelons"/>
    <x v="16"/>
    <s v="No"/>
    <s v="24 inch bins"/>
    <s v="RED FLESH SEEDED TYPE"/>
    <x v="543"/>
    <s v="INDIANA"/>
    <n v="156800"/>
    <s v="Truck"/>
    <n v="392"/>
    <m/>
    <n v="2025"/>
    <s v="N/A"/>
    <s v="D (domestic)"/>
    <m/>
  </r>
  <r>
    <s v="Watermelons"/>
    <x v="16"/>
    <s v="No"/>
    <s v="24 inch bins"/>
    <s v="RED FLESH SEEDLESS MINIATURE"/>
    <x v="543"/>
    <s v="INDIANA"/>
    <n v="170000"/>
    <s v="Truck"/>
    <n v="425"/>
    <m/>
    <n v="2025"/>
    <s v="N/A"/>
    <s v="D (domestic)"/>
    <m/>
  </r>
  <r>
    <s v="Watermelons"/>
    <x v="16"/>
    <s v="No"/>
    <s v="24 inch bins"/>
    <s v="RED FLESH SEEDLESS TYPE"/>
    <x v="543"/>
    <s v="INDIANA"/>
    <n v="1142400"/>
    <s v="Truck"/>
    <n v="2856"/>
    <m/>
    <n v="2025"/>
    <s v="N/A"/>
    <s v="D (domestic)"/>
    <m/>
  </r>
  <r>
    <s v="Watermelons"/>
    <x v="1"/>
    <s v="No"/>
    <s v="N/A"/>
    <s v="N/A"/>
    <x v="543"/>
    <s v="MEXICO CROSSINGS THROUGH OTAY MESA CALIFORNIA"/>
    <n v="128955"/>
    <s v="Truck"/>
    <m/>
    <m/>
    <n v="2025"/>
    <s v="N/A"/>
    <s v="I (import)"/>
    <m/>
  </r>
  <r>
    <s v="Watermelons"/>
    <x v="2"/>
    <s v="No"/>
    <s v="N/A"/>
    <s v="SEEDLESS"/>
    <x v="543"/>
    <s v="IMPORTS THROUGH BUFFALO NEW YORK"/>
    <n v="42500"/>
    <s v="Truck"/>
    <m/>
    <m/>
    <n v="2025"/>
    <s v="N/A"/>
    <s v="I (import)"/>
    <m/>
  </r>
  <r>
    <s v="Watermelons"/>
    <x v="2"/>
    <s v="No"/>
    <s v="N/A"/>
    <s v="SEEDLESS"/>
    <x v="543"/>
    <s v="IMPORTS THROUGH DERBY LINE VERMONT"/>
    <n v="330"/>
    <s v="Truck"/>
    <m/>
    <m/>
    <n v="2025"/>
    <s v="N/A"/>
    <s v="I (import)"/>
    <m/>
  </r>
  <r>
    <s v="Watermelons"/>
    <x v="2"/>
    <s v="No"/>
    <s v="N/A"/>
    <s v="SEEDLESS"/>
    <x v="543"/>
    <s v="IMPORTS THROUGH PORT HURON MICHIGAN"/>
    <n v="27981"/>
    <s v="Truck"/>
    <m/>
    <m/>
    <n v="2025"/>
    <s v="N/A"/>
    <s v="I (import)"/>
    <m/>
  </r>
  <r>
    <s v="Watermelons"/>
    <x v="1"/>
    <s v="No"/>
    <s v="N/A"/>
    <s v="RED FLESH SEEDLESS MINIATURE"/>
    <x v="543"/>
    <s v="MEXICO CROSSINGS THROUGH PRESIDIO TEXAS"/>
    <n v="138303"/>
    <s v="Truck"/>
    <m/>
    <m/>
    <n v="2025"/>
    <s v="N/A"/>
    <s v="I (import)"/>
    <m/>
  </r>
  <r>
    <s v="Watermelons"/>
    <x v="1"/>
    <s v="No"/>
    <s v="N/A"/>
    <s v="SEEDLESS"/>
    <x v="543"/>
    <s v="MEXICO CROSSINGS THROUGH PRESIDIO TEXAS"/>
    <n v="235136"/>
    <s v="Truck"/>
    <m/>
    <m/>
    <n v="2025"/>
    <s v="N/A"/>
    <s v="I (import)"/>
    <m/>
  </r>
  <r>
    <s v="Watermelons"/>
    <x v="1"/>
    <s v="No"/>
    <s v="N/A"/>
    <s v="N/A"/>
    <x v="543"/>
    <s v="MEXICO CROSSINGS THROUGH PROGRESO TEXAS"/>
    <n v="226664"/>
    <s v="Truck"/>
    <m/>
    <m/>
    <n v="2025"/>
    <s v="N/A"/>
    <s v="I (import)"/>
    <m/>
  </r>
  <r>
    <s v="Watermelons"/>
    <x v="0"/>
    <s v="No"/>
    <s v="N/A"/>
    <s v="N/A"/>
    <x v="543"/>
    <s v="IMPORTS THROUGH SAN JUAN PUERTO RICO"/>
    <n v="7704"/>
    <s v="Boat"/>
    <m/>
    <m/>
    <n v="2025"/>
    <s v="N/A"/>
    <s v="I (import)"/>
    <m/>
  </r>
  <r>
    <s v="Watermelons"/>
    <x v="9"/>
    <s v="No"/>
    <s v="24 inch bins"/>
    <s v="RED FLESH SEEDED TYPE"/>
    <x v="544"/>
    <s v="TEXAS"/>
    <n v="120000"/>
    <s v="Truck"/>
    <m/>
    <m/>
    <n v="2025"/>
    <s v="N/A"/>
    <s v="D (domestic)"/>
    <m/>
  </r>
  <r>
    <s v="Watermelons"/>
    <x v="9"/>
    <s v="No"/>
    <s v="24 inch bins"/>
    <s v="RED FLESH SEEDLESS TYPE"/>
    <x v="544"/>
    <s v="TEXAS"/>
    <n v="1640000"/>
    <s v="Truck"/>
    <m/>
    <m/>
    <n v="2025"/>
    <s v="N/A"/>
    <s v="D (domestic)"/>
    <m/>
  </r>
  <r>
    <s v="Watermelons"/>
    <x v="11"/>
    <s v="No"/>
    <s v="24 inch bins"/>
    <s v="RED FLESH SEEDLESS TYPE"/>
    <x v="544"/>
    <s v="SOUTH CAROLINA"/>
    <n v="112000"/>
    <s v="Truck"/>
    <n v="280"/>
    <m/>
    <n v="2025"/>
    <s v="N/A"/>
    <s v="D (domestic)"/>
    <m/>
  </r>
  <r>
    <s v="Watermelons"/>
    <x v="15"/>
    <s v="No"/>
    <s v="24 inch bins"/>
    <s v="RED FLESH SEEDLESS TYPE"/>
    <x v="544"/>
    <s v="SOUTHEAST MISSOURI"/>
    <n v="313600"/>
    <s v="Truck"/>
    <n v="784"/>
    <m/>
    <n v="2025"/>
    <s v="N/A"/>
    <s v="D (domestic)"/>
    <m/>
  </r>
  <r>
    <s v="Watermelons"/>
    <x v="20"/>
    <s v="No"/>
    <s v="24 inch bins"/>
    <s v="RED FLESH SEEDLESS TYPE"/>
    <x v="544"/>
    <s v="VIRGINIA"/>
    <n v="112000"/>
    <s v="Truck"/>
    <n v="280"/>
    <m/>
    <n v="2025"/>
    <s v="N/A"/>
    <s v="D (domestic)"/>
    <m/>
  </r>
  <r>
    <s v="Watermelons"/>
    <x v="19"/>
    <s v="No"/>
    <s v="24 inch bins"/>
    <s v="RED FLESH SEEDLESS TYPE"/>
    <x v="544"/>
    <s v="MARYLAND"/>
    <n v="179200"/>
    <s v="Truck"/>
    <n v="448"/>
    <m/>
    <n v="2025"/>
    <s v="N/A"/>
    <s v="D (domestic)"/>
    <m/>
  </r>
  <r>
    <s v="Watermelons"/>
    <x v="16"/>
    <s v="No"/>
    <s v="24 inch bins"/>
    <s v="RED FLESH SEEDED TYPE"/>
    <x v="544"/>
    <s v="INDIANA"/>
    <n v="112000"/>
    <s v="Truck"/>
    <n v="280"/>
    <m/>
    <n v="2025"/>
    <s v="N/A"/>
    <s v="D (domestic)"/>
    <m/>
  </r>
  <r>
    <s v="Watermelons"/>
    <x v="16"/>
    <s v="No"/>
    <s v="cartons"/>
    <s v="RED FLESH SEEDLESS MINIATURE"/>
    <x v="544"/>
    <s v="INDIANA"/>
    <n v="28900"/>
    <s v="Truck"/>
    <n v="340"/>
    <m/>
    <n v="2025"/>
    <s v="N/A"/>
    <s v="D (domestic)"/>
    <m/>
  </r>
  <r>
    <s v="Watermelons"/>
    <x v="16"/>
    <s v="No"/>
    <s v="24 inch bins"/>
    <s v="RED FLESH SEEDLESS TYPE"/>
    <x v="544"/>
    <s v="INDIANA"/>
    <n v="1254400"/>
    <s v="Truck"/>
    <n v="3136"/>
    <m/>
    <n v="2025"/>
    <s v="N/A"/>
    <s v="D (domestic)"/>
    <m/>
  </r>
  <r>
    <s v="Watermelons"/>
    <x v="17"/>
    <s v="No"/>
    <s v="24 inch bins"/>
    <s v="RED FLESH SEEDED TYPE"/>
    <x v="544"/>
    <s v="MICHIGAN"/>
    <n v="22400"/>
    <s v="Truck"/>
    <n v="56"/>
    <m/>
    <n v="2025"/>
    <s v="N/A"/>
    <s v="D (domestic)"/>
    <m/>
  </r>
  <r>
    <s v="Watermelons"/>
    <x v="17"/>
    <s v="No"/>
    <s v="24 inch bins"/>
    <s v="RED FLESH SEEDLESS TYPE"/>
    <x v="544"/>
    <s v="MICHIGAN"/>
    <n v="672000"/>
    <s v="Truck"/>
    <n v="1680"/>
    <m/>
    <n v="2025"/>
    <s v="N/A"/>
    <s v="D (domestic)"/>
    <m/>
  </r>
  <r>
    <s v="Watermelons"/>
    <x v="14"/>
    <s v="No"/>
    <s v="24 inch bins"/>
    <s v="RED FLESH SEEDLESS TYPE"/>
    <x v="544"/>
    <s v="NORTH CAROLINA"/>
    <n v="201600"/>
    <s v="Truck"/>
    <n v="504"/>
    <m/>
    <n v="2025"/>
    <s v="N/A"/>
    <s v="D (domestic)"/>
    <m/>
  </r>
  <r>
    <s v="Watermelons"/>
    <x v="18"/>
    <s v="No"/>
    <s v="24 inch bins"/>
    <s v="RED FLESH SEEDED TYPE"/>
    <x v="544"/>
    <s v="DELAWARE"/>
    <n v="56000"/>
    <s v="Truck"/>
    <n v="140"/>
    <m/>
    <n v="2025"/>
    <s v="N/A"/>
    <s v="D (domestic)"/>
    <m/>
  </r>
  <r>
    <s v="Watermelons"/>
    <x v="18"/>
    <s v="No"/>
    <s v="24 inch bins"/>
    <s v="RED FLESH SEEDLESS TYPE"/>
    <x v="544"/>
    <s v="DELAWARE"/>
    <n v="716800"/>
    <s v="Truck"/>
    <n v="1792"/>
    <m/>
    <n v="2025"/>
    <s v="N/A"/>
    <s v="D (domestic)"/>
    <m/>
  </r>
  <r>
    <s v="Watermelons"/>
    <x v="13"/>
    <s v="No"/>
    <s v="24 inch bins"/>
    <s v="RED FLESH SEEDED TYPE"/>
    <x v="544"/>
    <s v="SAN JOAQUIN VALLEY CALIFORNIA"/>
    <n v="40000"/>
    <s v="Truck"/>
    <n v="100"/>
    <m/>
    <n v="2025"/>
    <s v="N/A"/>
    <s v="D (domestic)"/>
    <m/>
  </r>
  <r>
    <s v="Watermelons"/>
    <x v="13"/>
    <s v="No"/>
    <s v="24 inch bins"/>
    <s v="RED FLESH SEEDLESS TYPE"/>
    <x v="544"/>
    <s v="SAN JOAQUIN VALLEY CALIFORNIA"/>
    <n v="2880000"/>
    <s v="Truck"/>
    <n v="7200"/>
    <m/>
    <n v="2025"/>
    <s v="N/A"/>
    <s v="D (domestic)"/>
    <m/>
  </r>
  <r>
    <s v="Watermelons"/>
    <x v="13"/>
    <s v="Yes"/>
    <s v="cartons"/>
    <s v="RED FLESH SEEDLESS MINIATURE"/>
    <x v="544"/>
    <s v="SAN JOAQUIN VALLEY CALIFORNIA"/>
    <n v="127500"/>
    <s v="Truck"/>
    <n v="1500"/>
    <m/>
    <n v="2025"/>
    <s v="N/A"/>
    <s v="D (domestic)"/>
    <m/>
  </r>
  <r>
    <s v="Watermelons"/>
    <x v="13"/>
    <s v="No"/>
    <s v="cartons"/>
    <s v="RED FLESH SEEDLESS MINIATURE"/>
    <x v="544"/>
    <s v="SAN JOAQUIN VALLEY CALIFORNIA"/>
    <n v="385000"/>
    <s v="Truck"/>
    <n v="4530"/>
    <m/>
    <n v="2025"/>
    <s v="N/A"/>
    <s v="D (domestic)"/>
    <m/>
  </r>
  <r>
    <s v="Watermelons"/>
    <x v="0"/>
    <s v="No"/>
    <s v="N/A"/>
    <s v="N/A"/>
    <x v="544"/>
    <s v="IMPORTS THROUGH SAN JUAN PUERTO RICO"/>
    <n v="3533"/>
    <s v="Boat"/>
    <m/>
    <m/>
    <n v="2025"/>
    <s v="N/A"/>
    <s v="I (import)"/>
    <m/>
  </r>
  <r>
    <s v="Watermelons"/>
    <x v="1"/>
    <s v="No"/>
    <s v="N/A"/>
    <s v="N/A"/>
    <x v="544"/>
    <s v="MEXICO CROSSINGS THROUGH OTAY MESA CALIFORNIA"/>
    <n v="115126"/>
    <s v="Truck"/>
    <m/>
    <m/>
    <n v="2025"/>
    <s v="N/A"/>
    <s v="I (import)"/>
    <m/>
  </r>
  <r>
    <s v="Watermelons"/>
    <x v="1"/>
    <s v="No"/>
    <s v="N/A"/>
    <s v="SEEDLESS"/>
    <x v="544"/>
    <s v="MEXICO CROSSINGS THROUGH OTAY MESA CALIFORNIA"/>
    <n v="116864"/>
    <s v="Truck"/>
    <m/>
    <m/>
    <n v="2025"/>
    <s v="N/A"/>
    <s v="I (import)"/>
    <m/>
  </r>
  <r>
    <s v="Watermelons"/>
    <x v="2"/>
    <s v="No"/>
    <s v="N/A"/>
    <s v="SEEDLESS"/>
    <x v="544"/>
    <s v="IMPORTS THROUGH BUFFALO NEW YORK"/>
    <n v="39118"/>
    <s v="Truck"/>
    <m/>
    <m/>
    <n v="2025"/>
    <s v="N/A"/>
    <s v="I (import)"/>
    <m/>
  </r>
  <r>
    <s v="Watermelons"/>
    <x v="2"/>
    <s v="No"/>
    <s v="N/A"/>
    <s v="SEEDLESS"/>
    <x v="544"/>
    <s v="IMPORTS THROUGH DERBY LINE VERMONT"/>
    <n v="66"/>
    <s v="Truck"/>
    <m/>
    <m/>
    <n v="2025"/>
    <s v="N/A"/>
    <s v="I (import)"/>
    <m/>
  </r>
  <r>
    <s v="Watermelons"/>
    <x v="1"/>
    <s v="No"/>
    <s v="N/A"/>
    <s v="RED FLESH SEEDLESS MINIATURE"/>
    <x v="544"/>
    <s v="MEXICO CROSSINGS THROUGH PRESIDIO TEXAS"/>
    <n v="92202"/>
    <s v="Truck"/>
    <m/>
    <m/>
    <n v="2025"/>
    <s v="N/A"/>
    <s v="I (import)"/>
    <m/>
  </r>
  <r>
    <s v="Watermelons"/>
    <x v="1"/>
    <s v="No"/>
    <s v="N/A"/>
    <s v="SEEDLESS"/>
    <x v="544"/>
    <s v="MEXICO CROSSINGS THROUGH PRESIDIO TEXAS"/>
    <n v="563200"/>
    <s v="Truck"/>
    <m/>
    <m/>
    <n v="2025"/>
    <s v="N/A"/>
    <s v="I (import)"/>
    <m/>
  </r>
  <r>
    <s v="Watermelons"/>
    <x v="18"/>
    <s v="No"/>
    <s v="24 inch bins"/>
    <s v="RED FLESH SEEDLESS TYPE"/>
    <x v="544"/>
    <s v="DELAWARE"/>
    <n v="67200"/>
    <s v="Truck"/>
    <n v="168"/>
    <m/>
    <n v="2025"/>
    <s v="N/A"/>
    <s v="D (domestic)"/>
    <s v="added for 09/05/2025 on 09/09/2025"/>
  </r>
  <r>
    <s v="Watermelons"/>
    <x v="9"/>
    <s v="No"/>
    <s v="24 inch bins"/>
    <s v="RED FLESH SEEDED TYPE"/>
    <x v="545"/>
    <s v="TEXAS"/>
    <n v="160000"/>
    <s v="Truck"/>
    <m/>
    <m/>
    <n v="2025"/>
    <s v="N/A"/>
    <s v="D (domestic)"/>
    <m/>
  </r>
  <r>
    <s v="Watermelons"/>
    <x v="18"/>
    <s v="No"/>
    <s v="24 inch bins"/>
    <s v="RED FLESH SEEDLESS TYPE"/>
    <x v="545"/>
    <s v="DELAWARE"/>
    <n v="89600"/>
    <s v="Truck"/>
    <n v="224"/>
    <m/>
    <n v="2025"/>
    <s v="N/A"/>
    <s v="D (domestic)"/>
    <s v="added for 09/06/2025 on 09/09/2025"/>
  </r>
  <r>
    <s v="Watermelons"/>
    <x v="9"/>
    <s v="No"/>
    <s v="24 inch bins"/>
    <s v="RED FLESH SEEDLESS TYPE"/>
    <x v="545"/>
    <s v="TEXAS"/>
    <n v="1080000"/>
    <s v="Truck"/>
    <m/>
    <m/>
    <n v="2025"/>
    <s v="N/A"/>
    <s v="D (domestic)"/>
    <m/>
  </r>
  <r>
    <s v="Watermelons"/>
    <x v="19"/>
    <s v="No"/>
    <s v="24 inch bins"/>
    <s v="RED FLESH SEEDLESS TYPE"/>
    <x v="545"/>
    <s v="MARYLAND"/>
    <n v="781312"/>
    <s v="Truck"/>
    <m/>
    <m/>
    <n v="2025"/>
    <s v="N/A"/>
    <s v="D (domestic)"/>
    <s v="week ending amount"/>
  </r>
  <r>
    <s v="Watermelons"/>
    <x v="17"/>
    <s v="No"/>
    <s v="24 inch bins"/>
    <s v="RED FLESH SEEDLESS TYPE"/>
    <x v="545"/>
    <s v="MICHIGAN"/>
    <n v="604800"/>
    <s v="Truck"/>
    <n v="1512"/>
    <m/>
    <n v="2025"/>
    <s v="N/A"/>
    <s v="D (domestic)"/>
    <m/>
  </r>
  <r>
    <s v="Watermelons"/>
    <x v="20"/>
    <s v="No"/>
    <s v="24 inch bins"/>
    <s v="RED FLESH SEEDLESS TYPE"/>
    <x v="545"/>
    <s v="VIRGINIA"/>
    <n v="365568"/>
    <s v="Truck"/>
    <m/>
    <m/>
    <n v="2025"/>
    <s v="N/A"/>
    <s v="D (domestic)"/>
    <s v="week ending amount"/>
  </r>
  <r>
    <s v="Watermelons"/>
    <x v="14"/>
    <s v="No"/>
    <s v="24 inch bins"/>
    <s v="RED FLESH SEEDLESS TYPE"/>
    <x v="545"/>
    <s v="NORTH CAROLINA"/>
    <n v="134400"/>
    <s v="Truck"/>
    <n v="336"/>
    <m/>
    <n v="2025"/>
    <s v="N/A"/>
    <s v="D (domestic)"/>
    <m/>
  </r>
  <r>
    <s v="Watermelons"/>
    <x v="20"/>
    <s v="No"/>
    <s v="24 inch bins"/>
    <s v="RED FLESH SEEDED TYPE"/>
    <x v="545"/>
    <s v="VIRGINIA"/>
    <n v="43008"/>
    <s v="Truck"/>
    <m/>
    <m/>
    <n v="2025"/>
    <s v="N/A"/>
    <s v="D (domestic)"/>
    <s v="week ending amount"/>
  </r>
  <r>
    <s v="Watermelons"/>
    <x v="11"/>
    <s v="No"/>
    <s v="24 inch bins"/>
    <s v="RED FLESH SEEDLESS TYPE"/>
    <x v="545"/>
    <s v="SOUTH CAROLINA"/>
    <n v="44800"/>
    <s v="Truck"/>
    <n v="112"/>
    <m/>
    <n v="2025"/>
    <s v="N/A"/>
    <s v="D (domestic)"/>
    <m/>
  </r>
  <r>
    <s v="Watermelons"/>
    <x v="9"/>
    <s v="No"/>
    <s v="24 inch bins"/>
    <s v="RED FLESH SEEDLESS TYPE"/>
    <x v="545"/>
    <s v="TEXAS"/>
    <n v="2073600"/>
    <s v="Truck"/>
    <m/>
    <m/>
    <n v="2025"/>
    <s v="N/A"/>
    <s v="D (domestic)"/>
    <s v="week ending amount"/>
  </r>
  <r>
    <s v="Watermelons"/>
    <x v="15"/>
    <s v="No"/>
    <s v="24 inch bins"/>
    <s v="RED FLESH SEEDLESS TYPE"/>
    <x v="545"/>
    <s v="SOUTHEAST MISSOURI"/>
    <n v="201600"/>
    <s v="Truck"/>
    <n v="504"/>
    <m/>
    <n v="2025"/>
    <s v="N/A"/>
    <s v="D (domestic)"/>
    <m/>
  </r>
  <r>
    <s v="Watermelons"/>
    <x v="9"/>
    <s v="No"/>
    <s v="24 inch bins"/>
    <s v="RED FLESH SEEDED TYPE"/>
    <x v="545"/>
    <s v="TEXAS"/>
    <n v="332800"/>
    <s v="Truck"/>
    <m/>
    <m/>
    <n v="2025"/>
    <s v="N/A"/>
    <s v="D (domestic)"/>
    <s v="week ending amount"/>
  </r>
  <r>
    <s v="Watermelons"/>
    <x v="20"/>
    <s v="No"/>
    <s v="24 inch bins"/>
    <s v="RED FLESH SEEDLESS TYPE"/>
    <x v="545"/>
    <s v="VIRGINIA"/>
    <n v="112000"/>
    <s v="Truck"/>
    <n v="280"/>
    <m/>
    <n v="2025"/>
    <s v="N/A"/>
    <s v="D (domestic)"/>
    <m/>
  </r>
  <r>
    <s v="Watermelons"/>
    <x v="15"/>
    <s v="No"/>
    <s v="24 inch bins"/>
    <s v="RED FLESH SEEDLESS TYPE"/>
    <x v="545"/>
    <s v="SOUTHEAST MISSOURI"/>
    <n v="465920"/>
    <s v="Truck"/>
    <m/>
    <m/>
    <n v="2025"/>
    <s v="N/A"/>
    <s v="D (domestic)"/>
    <s v="week ending amount"/>
  </r>
  <r>
    <s v="Watermelons"/>
    <x v="19"/>
    <s v="No"/>
    <s v="24 inch bins"/>
    <s v="RED FLESH SEEDLESS TYPE"/>
    <x v="545"/>
    <s v="MARYLAND"/>
    <n v="179200"/>
    <s v="Truck"/>
    <n v="448"/>
    <m/>
    <n v="2025"/>
    <s v="N/A"/>
    <s v="D (domestic)"/>
    <m/>
  </r>
  <r>
    <s v="Watermelons"/>
    <x v="15"/>
    <s v="No"/>
    <s v="24 inch bins"/>
    <s v="RED FLESH SEEDED TYPE"/>
    <x v="545"/>
    <s v="SOUTHEAST MISSOURI"/>
    <n v="28672"/>
    <s v="Truck"/>
    <m/>
    <m/>
    <n v="2025"/>
    <s v="N/A"/>
    <s v="D (domestic)"/>
    <s v="week ending amount"/>
  </r>
  <r>
    <s v="Watermelons"/>
    <x v="18"/>
    <s v="No"/>
    <s v="24 inch bins"/>
    <s v="RED FLESH SEEDLESS TYPE"/>
    <x v="545"/>
    <s v="DELAWARE"/>
    <n v="649600"/>
    <s v="Truck"/>
    <n v="1624"/>
    <m/>
    <n v="2025"/>
    <s v="N/A"/>
    <s v="D (domestic)"/>
    <m/>
  </r>
  <r>
    <s v="Watermelons"/>
    <x v="11"/>
    <s v="No"/>
    <s v="24 inch bins"/>
    <s v="RED FLESH SEEDLESS TYPE"/>
    <x v="545"/>
    <s v="SOUTH CAROLINA"/>
    <n v="114688"/>
    <s v="Truck"/>
    <m/>
    <m/>
    <n v="2025"/>
    <s v="N/A"/>
    <s v="D (domestic)"/>
    <s v="week ending amount"/>
  </r>
  <r>
    <s v="Watermelons"/>
    <x v="16"/>
    <s v="No"/>
    <s v="24 inch bins"/>
    <s v="RED FLESH SEEDED TYPE"/>
    <x v="545"/>
    <s v="INDIANA"/>
    <n v="67200"/>
    <s v="Truck"/>
    <n v="168"/>
    <m/>
    <n v="2025"/>
    <s v="N/A"/>
    <s v="D (domestic)"/>
    <m/>
  </r>
  <r>
    <s v="Watermelons"/>
    <x v="11"/>
    <s v="No"/>
    <s v="24 inch bins"/>
    <s v="RED FLESH SEEDED TYPE"/>
    <x v="545"/>
    <s v="SOUTH CAROLINA"/>
    <n v="7168"/>
    <s v="Truck"/>
    <m/>
    <m/>
    <n v="2025"/>
    <s v="N/A"/>
    <s v="D (domestic)"/>
    <s v="week ending amount"/>
  </r>
  <r>
    <s v="Watermelons"/>
    <x v="16"/>
    <s v="No"/>
    <s v="cartons"/>
    <s v="RED FLESH SEEDLESS MINIATURE"/>
    <x v="545"/>
    <s v="INDIANA"/>
    <n v="14450"/>
    <s v="Truck"/>
    <n v="170"/>
    <m/>
    <n v="2025"/>
    <s v="N/A"/>
    <s v="D (domestic)"/>
    <m/>
  </r>
  <r>
    <s v="Watermelons"/>
    <x v="14"/>
    <s v="No"/>
    <s v="24 inch bins"/>
    <s v="RED FLESH SEEDLESS TYPE"/>
    <x v="545"/>
    <s v="NORTH CAROLINA"/>
    <n v="451584"/>
    <s v="Truck"/>
    <m/>
    <m/>
    <n v="2025"/>
    <s v="N/A"/>
    <s v="D (domestic)"/>
    <s v="week ending amount"/>
  </r>
  <r>
    <s v="Watermelons"/>
    <x v="16"/>
    <s v="No"/>
    <s v="24 inch bins"/>
    <s v="RED FLESH SEEDLESS TYPE"/>
    <x v="545"/>
    <s v="INDIANA"/>
    <n v="851200"/>
    <s v="Truck"/>
    <n v="2128"/>
    <m/>
    <n v="2025"/>
    <s v="N/A"/>
    <s v="D (domestic)"/>
    <m/>
  </r>
  <r>
    <s v="Watermelons"/>
    <x v="14"/>
    <s v="No"/>
    <s v="24 inch bins"/>
    <s v="RED FLESH SEEDED TYPE"/>
    <x v="545"/>
    <s v="NORTH CAROLINA"/>
    <n v="7168"/>
    <s v="Truck"/>
    <m/>
    <m/>
    <n v="2025"/>
    <s v="N/A"/>
    <s v="D (domestic)"/>
    <s v="week ending amount"/>
  </r>
  <r>
    <s v="Watermelons"/>
    <x v="17"/>
    <s v="No"/>
    <s v="24 inch bins"/>
    <s v="RED FLESH SEEDED TYPE"/>
    <x v="545"/>
    <s v="MICHIGAN"/>
    <n v="22400"/>
    <s v="Truck"/>
    <n v="56"/>
    <m/>
    <n v="2025"/>
    <s v="N/A"/>
    <s v="D (domestic)"/>
    <m/>
  </r>
  <r>
    <s v="Watermelons"/>
    <x v="17"/>
    <s v="No"/>
    <s v="24 inch bins"/>
    <s v="RED FLESH SEEDLESS TYPE"/>
    <x v="545"/>
    <s v="MICHIGAN"/>
    <n v="1541120"/>
    <s v="Truck"/>
    <m/>
    <m/>
    <n v="2025"/>
    <s v="N/A"/>
    <s v="D (domestic)"/>
    <s v="week ending amount"/>
  </r>
  <r>
    <s v="Watermelons"/>
    <x v="13"/>
    <s v="No"/>
    <s v="24 inch bins"/>
    <s v="RED FLESH SEEDLESS TYPE"/>
    <x v="545"/>
    <s v="SAN JOAQUIN VALLEY CALIFORNIA"/>
    <n v="160000"/>
    <s v="Truck"/>
    <n v="400"/>
    <m/>
    <n v="2025"/>
    <s v="N/A"/>
    <s v="D (domestic)"/>
    <m/>
  </r>
  <r>
    <s v="Watermelons"/>
    <x v="17"/>
    <s v="No"/>
    <s v="24 inch bins"/>
    <s v="RED FLESH SEEDED TYPE"/>
    <x v="545"/>
    <s v="MICHIGAN"/>
    <n v="71680"/>
    <s v="Truck"/>
    <m/>
    <m/>
    <n v="2025"/>
    <s v="N/A"/>
    <s v="D (domestic)"/>
    <s v="week ending amount"/>
  </r>
  <r>
    <s v="Watermelons"/>
    <x v="13"/>
    <s v="No"/>
    <s v="cartons"/>
    <s v="RED FLESH SEEDLESS MINIATURE"/>
    <x v="545"/>
    <s v="SAN JOAQUIN VALLEY CALIFORNIA"/>
    <n v="51000"/>
    <s v="Truck"/>
    <n v="600"/>
    <m/>
    <n v="2025"/>
    <s v="N/A"/>
    <s v="D (domestic)"/>
    <m/>
  </r>
  <r>
    <s v="Watermelons"/>
    <x v="16"/>
    <s v="No"/>
    <s v="24 inch bins"/>
    <s v="RED FLESH SEEDLESS TYPE"/>
    <x v="545"/>
    <s v="INDIANA"/>
    <n v="2558976"/>
    <s v="Truck"/>
    <m/>
    <m/>
    <n v="2025"/>
    <s v="N/A"/>
    <s v="D (domestic)"/>
    <s v="week ending amount"/>
  </r>
  <r>
    <s v="Watermelons"/>
    <x v="16"/>
    <s v="No"/>
    <s v="24 inch bins"/>
    <s v="RED FLESH SEEDED TYPE"/>
    <x v="545"/>
    <s v="INDIANA"/>
    <n v="229376"/>
    <s v="Truck"/>
    <m/>
    <m/>
    <n v="2025"/>
    <s v="N/A"/>
    <s v="D (domestic)"/>
    <s v="week ending amount"/>
  </r>
  <r>
    <s v="Watermelons"/>
    <x v="16"/>
    <s v="No"/>
    <s v="24 inch bins"/>
    <s v="RED FLESH SEEDLESS MINIATURE"/>
    <x v="545"/>
    <s v="INDIANA"/>
    <n v="108800"/>
    <s v="Truck"/>
    <m/>
    <m/>
    <n v="2025"/>
    <s v="N/A"/>
    <s v="D (domestic)"/>
    <s v="week ending amount"/>
  </r>
  <r>
    <s v="Watermelons"/>
    <x v="18"/>
    <s v="No"/>
    <s v="24 inch bins"/>
    <s v="RED FLESH SEEDLESS TYPE"/>
    <x v="545"/>
    <s v="DELAWARE"/>
    <n v="1928192"/>
    <s v="Truck"/>
    <m/>
    <m/>
    <n v="2025"/>
    <s v="N/A"/>
    <s v="D (domestic)"/>
    <s v="week ending amount"/>
  </r>
  <r>
    <s v="Watermelons"/>
    <x v="18"/>
    <s v="No"/>
    <s v="24 inch bins"/>
    <s v="RED FLESH SEEDED TYPE"/>
    <x v="545"/>
    <s v="DELAWARE"/>
    <n v="32256"/>
    <s v="Truck"/>
    <m/>
    <m/>
    <n v="2025"/>
    <s v="N/A"/>
    <s v="D (domestic)"/>
    <s v="week ending amount"/>
  </r>
  <r>
    <s v="Watermelons"/>
    <x v="13"/>
    <s v="No"/>
    <s v="24 inch bins"/>
    <s v="RED FLESH SEEDLESS TYPE"/>
    <x v="545"/>
    <s v="SAN JOAQUIN VALLEY CALIFORNIA"/>
    <n v="4214272"/>
    <s v="Truck"/>
    <m/>
    <m/>
    <n v="2025"/>
    <s v="N/A"/>
    <s v="D (domestic)"/>
    <s v="week ending amount"/>
  </r>
  <r>
    <s v="Watermelons"/>
    <x v="13"/>
    <s v="No"/>
    <s v="24 inch bins"/>
    <s v="RED FLESH SEEDED TYPE"/>
    <x v="545"/>
    <s v="SAN JOAQUIN VALLEY CALIFORNIA"/>
    <n v="320768"/>
    <s v="Truck"/>
    <m/>
    <m/>
    <n v="2025"/>
    <s v="N/A"/>
    <s v="D (domestic)"/>
    <s v="week ending amount"/>
  </r>
  <r>
    <s v="Watermelons"/>
    <x v="9"/>
    <s v="No"/>
    <s v="24 inch bins"/>
    <s v="RED FLESH SEEDED TYPE"/>
    <x v="546"/>
    <s v="TEXAS"/>
    <n v="40000"/>
    <s v="Truck"/>
    <m/>
    <m/>
    <n v="2025"/>
    <s v="N/A"/>
    <s v="D (domestic)"/>
    <m/>
  </r>
  <r>
    <s v="Watermelons"/>
    <x v="9"/>
    <s v="No"/>
    <s v="24 inch bins"/>
    <s v="RED FLESH SEEDLESS TYPE"/>
    <x v="546"/>
    <s v="TEXAS"/>
    <n v="560000"/>
    <s v="Truck"/>
    <m/>
    <m/>
    <n v="2025"/>
    <s v="N/A"/>
    <s v="D (domestic)"/>
    <m/>
  </r>
  <r>
    <s v="Watermelons"/>
    <x v="17"/>
    <s v="No"/>
    <s v="24 inch bins"/>
    <s v="RED FLESH SEEDLESS TYPE"/>
    <x v="546"/>
    <s v="MICHIGAN"/>
    <n v="627200"/>
    <s v="Truck"/>
    <n v="1568"/>
    <m/>
    <n v="2025"/>
    <s v="N/A"/>
    <s v="D (domestic)"/>
    <m/>
  </r>
  <r>
    <s v="Watermelons"/>
    <x v="14"/>
    <s v="No"/>
    <s v="24 inch bins"/>
    <s v="RED FLESH SEEDLESS TYPE"/>
    <x v="546"/>
    <s v="NORTH CAROLINA"/>
    <n v="44800"/>
    <s v="Truck"/>
    <n v="112"/>
    <m/>
    <n v="2025"/>
    <s v="N/A"/>
    <s v="D (domestic)"/>
    <m/>
  </r>
  <r>
    <s v="Watermelons"/>
    <x v="15"/>
    <s v="No"/>
    <s v="24 inch bins"/>
    <s v="RED FLESH SEEDLESS TYPE"/>
    <x v="546"/>
    <s v="SOUTHEAST MISSOURI"/>
    <n v="134400"/>
    <s v="Truck"/>
    <n v="336"/>
    <m/>
    <n v="2025"/>
    <s v="N/A"/>
    <s v="D (domestic)"/>
    <m/>
  </r>
  <r>
    <s v="Watermelons"/>
    <x v="20"/>
    <s v="No"/>
    <s v="24 inch bins"/>
    <s v="RED FLESH SEEDLESS TYPE"/>
    <x v="546"/>
    <s v="VIRGINIA"/>
    <n v="112000"/>
    <s v="Truck"/>
    <n v="280"/>
    <m/>
    <n v="2025"/>
    <s v="N/A"/>
    <s v="D (domestic)"/>
    <m/>
  </r>
  <r>
    <s v="Watermelons"/>
    <x v="19"/>
    <s v="No"/>
    <s v="24 inch bins"/>
    <s v="RED FLESH SEEDLESS TYPE"/>
    <x v="546"/>
    <s v="MARYLAND"/>
    <n v="156800"/>
    <s v="Truck"/>
    <n v="392"/>
    <m/>
    <n v="2025"/>
    <s v="N/A"/>
    <s v="D (domestic)"/>
    <m/>
  </r>
  <r>
    <s v="Watermelons"/>
    <x v="18"/>
    <s v="No"/>
    <s v="cartons"/>
    <s v="RED FLESH SEEDLESS MINIATURE"/>
    <x v="546"/>
    <s v="DELAWARE"/>
    <n v="14450"/>
    <s v="Truck"/>
    <n v="170"/>
    <m/>
    <n v="2025"/>
    <s v="N/A"/>
    <s v="D (domestic)"/>
    <m/>
  </r>
  <r>
    <s v="Watermelons"/>
    <x v="18"/>
    <s v="No"/>
    <s v="24 inch bins"/>
    <s v="RED FLESH SEEDLESS TYPE"/>
    <x v="546"/>
    <s v="DELAWARE"/>
    <n v="694400"/>
    <s v="Truck"/>
    <n v="1736"/>
    <m/>
    <n v="2025"/>
    <s v="N/A"/>
    <s v="D (domestic)"/>
    <m/>
  </r>
  <r>
    <s v="Watermelons"/>
    <x v="16"/>
    <s v="No"/>
    <s v="24 inch bins"/>
    <s v="RED FLESH SEEDED TYPE"/>
    <x v="546"/>
    <s v="INDIANA"/>
    <n v="44800"/>
    <s v="Truck"/>
    <n v="112"/>
    <m/>
    <n v="2025"/>
    <s v="N/A"/>
    <s v="D (domestic)"/>
    <m/>
  </r>
  <r>
    <s v="Watermelons"/>
    <x v="16"/>
    <s v="No"/>
    <s v="cartons"/>
    <s v="RED FLESH SEEDLESS MINIATURE"/>
    <x v="546"/>
    <s v="INDIANA"/>
    <n v="14450"/>
    <s v="Truck"/>
    <n v="170"/>
    <m/>
    <n v="2025"/>
    <s v="N/A"/>
    <s v="D (domestic)"/>
    <m/>
  </r>
  <r>
    <s v="Watermelons"/>
    <x v="16"/>
    <s v="No"/>
    <s v="24 inch bins"/>
    <s v="RED FLESH SEEDLESS TYPE"/>
    <x v="546"/>
    <s v="INDIANA"/>
    <n v="716800"/>
    <s v="Truck"/>
    <n v="1792"/>
    <m/>
    <n v="2025"/>
    <s v="N/A"/>
    <s v="D (domestic)"/>
    <m/>
  </r>
  <r>
    <s v="Watermelons"/>
    <x v="17"/>
    <s v="No"/>
    <s v="24 inch bins"/>
    <s v="RED FLESH SEEDED TYPE"/>
    <x v="546"/>
    <s v="MICHIGAN"/>
    <n v="22400"/>
    <s v="Truck"/>
    <n v="56"/>
    <m/>
    <n v="2025"/>
    <s v="N/A"/>
    <s v="D (domestic)"/>
    <m/>
  </r>
  <r>
    <s v="Watermelons"/>
    <x v="18"/>
    <s v="No"/>
    <s v="24 inch bins"/>
    <s v="RED FLESH SEEDLESS TYPE"/>
    <x v="546"/>
    <s v="DELAWARE"/>
    <n v="44800"/>
    <s v="Truck"/>
    <n v="112"/>
    <m/>
    <n v="2025"/>
    <s v="N/A"/>
    <s v="D (domestic)"/>
    <s v="added for 09/07/2025 on 09/09/2025"/>
  </r>
  <r>
    <s v="Watermelons"/>
    <x v="1"/>
    <s v="No"/>
    <s v="N/A"/>
    <s v="N/A"/>
    <x v="547"/>
    <s v="MEXICO CROSSINGS THROUGH OTAY MESA CALIFORNIA"/>
    <n v="24367"/>
    <s v="Truck"/>
    <m/>
    <m/>
    <n v="2025"/>
    <s v="N/A"/>
    <s v="I (import)"/>
    <m/>
  </r>
  <r>
    <s v="Watermelons"/>
    <x v="1"/>
    <s v="No"/>
    <s v="N/A"/>
    <s v="SEEDLESS"/>
    <x v="547"/>
    <s v="MEXICO CROSSINGS THROUGH OTAY MESA CALIFORNIA"/>
    <n v="77440"/>
    <s v="Truck"/>
    <m/>
    <m/>
    <n v="2025"/>
    <s v="N/A"/>
    <s v="I (import)"/>
    <m/>
  </r>
  <r>
    <s v="Watermelons"/>
    <x v="2"/>
    <s v="No"/>
    <s v="N/A"/>
    <s v="N/A"/>
    <x v="547"/>
    <s v="IMPORTS THROUGH BUFFALO NEW YORK"/>
    <n v="43100"/>
    <s v="Truck"/>
    <m/>
    <m/>
    <n v="2025"/>
    <s v="N/A"/>
    <s v="I (import)"/>
    <m/>
  </r>
  <r>
    <s v="Watermelons"/>
    <x v="2"/>
    <s v="No"/>
    <s v="N/A"/>
    <s v="SEEDLESS"/>
    <x v="547"/>
    <s v="IMPORTS THROUGH BUFFALO NEW YORK"/>
    <n v="33530"/>
    <s v="Truck"/>
    <m/>
    <m/>
    <n v="2025"/>
    <s v="N/A"/>
    <s v="I (import)"/>
    <m/>
  </r>
  <r>
    <s v="Watermelons"/>
    <x v="2"/>
    <s v="Yes"/>
    <s v="N/A"/>
    <s v="SEEDLESS"/>
    <x v="547"/>
    <s v="IMPORTS THROUGH DERBY LINE VERMONT"/>
    <n v="114"/>
    <s v="Truck"/>
    <m/>
    <m/>
    <n v="2025"/>
    <s v="N/A"/>
    <s v="I (import)"/>
    <m/>
  </r>
  <r>
    <s v="Watermelons"/>
    <x v="2"/>
    <s v="No"/>
    <s v="N/A"/>
    <s v="SEEDLESS"/>
    <x v="547"/>
    <s v="IMPORTS THROUGH JACKMAN MAINE"/>
    <n v="264"/>
    <s v="Truck"/>
    <m/>
    <m/>
    <n v="2025"/>
    <s v="N/A"/>
    <s v="I (import)"/>
    <m/>
  </r>
  <r>
    <s v="Watermelons"/>
    <x v="2"/>
    <s v="No"/>
    <s v="N/A"/>
    <s v="SEEDLESS"/>
    <x v="547"/>
    <s v="IMPORTS THROUGH LAKE CHAMPLAIN NEW YORK"/>
    <n v="2794"/>
    <s v="Truck"/>
    <m/>
    <m/>
    <n v="2025"/>
    <s v="N/A"/>
    <s v="I (import)"/>
    <m/>
  </r>
  <r>
    <s v="Watermelons"/>
    <x v="2"/>
    <s v="No"/>
    <s v="N/A"/>
    <s v="SEEDLESS"/>
    <x v="547"/>
    <s v="IMPORTS THROUGH PORT HURON MICHIGAN"/>
    <n v="2297"/>
    <s v="Truck"/>
    <m/>
    <m/>
    <n v="2025"/>
    <s v="N/A"/>
    <s v="I (import)"/>
    <m/>
  </r>
  <r>
    <s v="Watermelons"/>
    <x v="1"/>
    <s v="No"/>
    <s v="N/A"/>
    <s v="RED FLESH SEEDLESS MINIATURE"/>
    <x v="547"/>
    <s v="MEXICO CROSSINGS THROUGH PRESIDIO TEXAS"/>
    <n v="184404"/>
    <s v="Truck"/>
    <m/>
    <m/>
    <n v="2025"/>
    <s v="N/A"/>
    <s v="I (import)"/>
    <m/>
  </r>
  <r>
    <s v="Watermelons"/>
    <x v="17"/>
    <s v="No"/>
    <s v="24 inch bins"/>
    <s v="RED FLESH SEEDLESS TYPE"/>
    <x v="547"/>
    <s v="MICHIGAN"/>
    <n v="604800"/>
    <s v="Truck"/>
    <n v="1512"/>
    <m/>
    <n v="2025"/>
    <s v="N/A"/>
    <s v="D (domestic)"/>
    <m/>
  </r>
  <r>
    <s v="Watermelons"/>
    <x v="14"/>
    <s v="No"/>
    <s v="24 inch bins"/>
    <s v="RED FLESH SEEDLESS TYPE"/>
    <x v="547"/>
    <s v="NORTH CAROLINA"/>
    <n v="112000"/>
    <s v="Truck"/>
    <n v="280"/>
    <m/>
    <n v="2025"/>
    <s v="N/A"/>
    <s v="D (domestic)"/>
    <m/>
  </r>
  <r>
    <s v="Watermelons"/>
    <x v="11"/>
    <s v="No"/>
    <s v="24 inch bins"/>
    <s v="RED FLESH SEEDLESS TYPE"/>
    <x v="547"/>
    <s v="SOUTH CAROLINA"/>
    <n v="44800"/>
    <s v="Truck"/>
    <n v="112"/>
    <m/>
    <n v="2025"/>
    <s v="N/A"/>
    <s v="D (domestic)"/>
    <m/>
  </r>
  <r>
    <s v="Watermelons"/>
    <x v="15"/>
    <s v="No"/>
    <s v="24 inch bins"/>
    <s v="RED FLESH SEEDED TYPE"/>
    <x v="547"/>
    <s v="SOUTHEAST MISSOURI"/>
    <n v="89600"/>
    <s v="Truck"/>
    <n v="224"/>
    <m/>
    <n v="2025"/>
    <s v="N/A"/>
    <s v="D (domestic)"/>
    <m/>
  </r>
  <r>
    <s v="Watermelons"/>
    <x v="20"/>
    <s v="No"/>
    <s v="24 inch bins"/>
    <s v="RED FLESH SEEDLESS TYPE"/>
    <x v="547"/>
    <s v="VIRGINIA"/>
    <n v="112000"/>
    <s v="Truck"/>
    <n v="280"/>
    <m/>
    <n v="2025"/>
    <s v="N/A"/>
    <s v="D (domestic)"/>
    <m/>
  </r>
  <r>
    <s v="Watermelons"/>
    <x v="19"/>
    <s v="No"/>
    <s v="24 inch bins"/>
    <s v="RED FLESH SEEDLESS TYPE"/>
    <x v="547"/>
    <s v="MARYLAND"/>
    <n v="313600"/>
    <s v="Truck"/>
    <n v="784"/>
    <m/>
    <n v="2025"/>
    <s v="N/A"/>
    <s v="D (domestic)"/>
    <m/>
  </r>
  <r>
    <s v="Watermelons"/>
    <x v="18"/>
    <s v="No"/>
    <s v="24 inch bins"/>
    <s v="RED FLESH SEEDLESS TYPE"/>
    <x v="547"/>
    <s v="DELAWARE"/>
    <n v="672000"/>
    <s v="Truck"/>
    <n v="1680"/>
    <m/>
    <n v="2025"/>
    <s v="N/A"/>
    <s v="D (domestic)"/>
    <m/>
  </r>
  <r>
    <s v="Watermelons"/>
    <x v="16"/>
    <s v="No"/>
    <s v="24 inch bins"/>
    <s v="RED FLESH SEEDED TYPE"/>
    <x v="547"/>
    <s v="INDIANA"/>
    <n v="44800"/>
    <s v="Truck"/>
    <n v="112"/>
    <m/>
    <n v="2025"/>
    <s v="N/A"/>
    <s v="D (domestic)"/>
    <m/>
  </r>
  <r>
    <s v="Watermelons"/>
    <x v="16"/>
    <s v="No"/>
    <s v="cartons"/>
    <s v="RED FLESH SEEDLESS MINIATURE"/>
    <x v="547"/>
    <s v="INDIANA"/>
    <n v="14450"/>
    <s v="Truck"/>
    <n v="170"/>
    <m/>
    <n v="2025"/>
    <s v="N/A"/>
    <s v="D (domestic)"/>
    <m/>
  </r>
  <r>
    <s v="Watermelons"/>
    <x v="16"/>
    <s v="No"/>
    <s v="24 inch bins"/>
    <s v="RED FLESH SEEDLESS TYPE"/>
    <x v="547"/>
    <s v="INDIANA"/>
    <n v="672000"/>
    <s v="Truck"/>
    <n v="1680"/>
    <m/>
    <n v="2025"/>
    <s v="N/A"/>
    <s v="D (domestic)"/>
    <m/>
  </r>
  <r>
    <s v="Watermelons"/>
    <x v="17"/>
    <s v="No"/>
    <s v="24 inch bins"/>
    <s v="RED FLESH SEEDED TYPE"/>
    <x v="547"/>
    <s v="MICHIGAN"/>
    <n v="22400"/>
    <s v="Truck"/>
    <n v="56"/>
    <m/>
    <n v="2025"/>
    <s v="N/A"/>
    <s v="D (domestic)"/>
    <m/>
  </r>
  <r>
    <s v="Watermelons"/>
    <x v="9"/>
    <s v="No"/>
    <s v="24 inch bins"/>
    <s v="RED FLESH SEEDED TYPE"/>
    <x v="547"/>
    <s v="TEXAS"/>
    <n v="160000"/>
    <s v="Truck"/>
    <m/>
    <m/>
    <n v="2025"/>
    <s v="N/A"/>
    <s v="D (domestic)"/>
    <m/>
  </r>
  <r>
    <s v="Watermelons"/>
    <x v="9"/>
    <s v="No"/>
    <s v="24 inch bins"/>
    <s v="RED FLESH SEEDLESS TYPE"/>
    <x v="547"/>
    <s v="TEXAS"/>
    <n v="1120000"/>
    <s v="Truck"/>
    <m/>
    <m/>
    <n v="2025"/>
    <s v="N/A"/>
    <s v="D (domestic)"/>
    <m/>
  </r>
  <r>
    <s v="Watermelons"/>
    <x v="13"/>
    <s v="No"/>
    <s v="cartons"/>
    <s v="RED FLESH SEEDLESS MINIATURE"/>
    <x v="547"/>
    <s v="SAN JOAQUIN VALLEY CALIFORNIA"/>
    <n v="413500"/>
    <s v="Truck"/>
    <n v="4865"/>
    <m/>
    <n v="2025"/>
    <s v="N/A"/>
    <s v="D (domestic)"/>
    <m/>
  </r>
  <r>
    <s v="Watermelons"/>
    <x v="13"/>
    <s v="Yes"/>
    <s v="24 inch bins"/>
    <s v="RED FLESH SEEDLESS TYPE"/>
    <x v="547"/>
    <s v="SAN JOAQUIN VALLEY CALIFORNIA"/>
    <n v="40000"/>
    <s v="Truck"/>
    <n v="100"/>
    <m/>
    <n v="2025"/>
    <s v="N/A"/>
    <s v="D (domestic)"/>
    <m/>
  </r>
  <r>
    <s v="Watermelons"/>
    <x v="13"/>
    <s v="No"/>
    <s v="24 inch bins"/>
    <s v="RED FLESH SEEDLESS TYPE"/>
    <x v="547"/>
    <s v="SAN JOAQUIN VALLEY CALIFORNIA"/>
    <n v="2160000"/>
    <s v="Truck"/>
    <n v="5400"/>
    <m/>
    <n v="2025"/>
    <s v="N/A"/>
    <s v="D (domestic)"/>
    <m/>
  </r>
  <r>
    <s v="Watermelons"/>
    <x v="13"/>
    <s v="No"/>
    <s v="24 inch bins"/>
    <s v="RED FLESH SEEDED TYPE"/>
    <x v="547"/>
    <s v="SAN JOAQUIN VALLEY CALIFORNIA"/>
    <n v="12000"/>
    <s v="Truck"/>
    <n v="30"/>
    <m/>
    <n v="2025"/>
    <s v="N/A"/>
    <s v="D (domestic)"/>
    <m/>
  </r>
  <r>
    <s v="Watermelons"/>
    <x v="1"/>
    <s v="No"/>
    <s v="N/A"/>
    <s v="N/A"/>
    <x v="548"/>
    <s v="MEXICO CROSSINGS THROUGH OTAY MESA CALIFORNIA"/>
    <n v="2218"/>
    <s v="Truck"/>
    <m/>
    <m/>
    <n v="2025"/>
    <s v="N/A"/>
    <s v="I (import)"/>
    <m/>
  </r>
  <r>
    <s v="Watermelons"/>
    <x v="2"/>
    <s v="No"/>
    <s v="N/A"/>
    <s v="N/A"/>
    <x v="548"/>
    <s v="IMPORTS THROUGH PORT HURON MICHIGAN"/>
    <n v="3192"/>
    <s v="Truck"/>
    <m/>
    <m/>
    <n v="2025"/>
    <s v="N/A"/>
    <s v="I (import)"/>
    <m/>
  </r>
  <r>
    <s v="Watermelons"/>
    <x v="2"/>
    <s v="No"/>
    <s v="N/A"/>
    <s v="SEEDLESS"/>
    <x v="548"/>
    <s v="IMPORTS THROUGH PORT HURON MICHIGAN"/>
    <n v="7984"/>
    <s v="Truck"/>
    <m/>
    <m/>
    <n v="2025"/>
    <s v="N/A"/>
    <s v="I (import)"/>
    <m/>
  </r>
  <r>
    <s v="Watermelons"/>
    <x v="1"/>
    <s v="No"/>
    <s v="N/A"/>
    <s v="RED FLESH SEEDLESS MINIATURE"/>
    <x v="548"/>
    <s v="MEXICO CROSSINGS THROUGH EL PASO TEXAS"/>
    <n v="46101"/>
    <s v="Truck"/>
    <m/>
    <m/>
    <n v="2025"/>
    <s v="N/A"/>
    <s v="I (import)"/>
    <m/>
  </r>
  <r>
    <s v="Watermelons"/>
    <x v="1"/>
    <s v="No"/>
    <s v="N/A"/>
    <s v="RED FLESH SEEDLESS MINIATURE"/>
    <x v="548"/>
    <s v="MEXICO CROSSINGS THROUGH PRESIDIO TEXAS"/>
    <n v="184404"/>
    <s v="Truck"/>
    <m/>
    <m/>
    <n v="2025"/>
    <s v="N/A"/>
    <s v="I (import)"/>
    <m/>
  </r>
  <r>
    <s v="Watermelons"/>
    <x v="1"/>
    <s v="No"/>
    <s v="N/A"/>
    <s v="SEEDLESS"/>
    <x v="548"/>
    <s v="MEXICO CROSSINGS THROUGH SANTA TERESA NEW MEXICO"/>
    <n v="116237"/>
    <s v="Truck"/>
    <m/>
    <m/>
    <n v="2025"/>
    <s v="N/A"/>
    <s v="I (import)"/>
    <m/>
  </r>
  <r>
    <s v="Watermelons"/>
    <x v="15"/>
    <s v="No"/>
    <s v="24 inch bins"/>
    <s v="RED FLESH SEEDLESS TYPE"/>
    <x v="548"/>
    <s v="SOUTHEAST MISSOURI"/>
    <n v="67200"/>
    <s v="Truck"/>
    <n v="168"/>
    <m/>
    <n v="2025"/>
    <s v="N/A"/>
    <s v="D (domestic)"/>
    <m/>
  </r>
  <r>
    <s v="Watermelons"/>
    <x v="20"/>
    <s v="No"/>
    <s v="24 inch bins"/>
    <s v="RED FLESH SEEDED TYPE"/>
    <x v="548"/>
    <s v="VIRGINIA"/>
    <n v="22400"/>
    <s v="Truck"/>
    <n v="56"/>
    <m/>
    <n v="2025"/>
    <s v="N/A"/>
    <s v="D (domestic)"/>
    <m/>
  </r>
  <r>
    <s v="Watermelons"/>
    <x v="20"/>
    <s v="No"/>
    <s v="24 inch bins"/>
    <s v="RED FLESH SEEDLESS TYPE"/>
    <x v="548"/>
    <s v="VIRGINIA"/>
    <n v="112000"/>
    <s v="Truck"/>
    <n v="280"/>
    <m/>
    <n v="2025"/>
    <s v="N/A"/>
    <s v="D (domestic)"/>
    <m/>
  </r>
  <r>
    <s v="Watermelons"/>
    <x v="19"/>
    <s v="No"/>
    <s v="24 inch bins"/>
    <s v="RED FLESH SEEDLESS TYPE"/>
    <x v="548"/>
    <s v="MARYLAND"/>
    <n v="2016000"/>
    <s v="Truck"/>
    <n v="5040"/>
    <m/>
    <n v="2025"/>
    <s v="N/A"/>
    <s v="D (domestic)"/>
    <m/>
  </r>
  <r>
    <s v="Watermelons"/>
    <x v="16"/>
    <s v="No"/>
    <s v="24 inch bins"/>
    <s v="RED FLESH SEEDED TYPE"/>
    <x v="548"/>
    <s v="INDIANA"/>
    <n v="56400"/>
    <s v="Truck"/>
    <n v="141"/>
    <m/>
    <n v="2025"/>
    <s v="N/A"/>
    <s v="D (domestic)"/>
    <m/>
  </r>
  <r>
    <s v="Watermelons"/>
    <x v="16"/>
    <s v="No"/>
    <s v="24 inch bins"/>
    <s v="RED FLESH SEEDLESS TYPE"/>
    <x v="548"/>
    <s v="INDIANA"/>
    <n v="515200"/>
    <s v="Truck"/>
    <n v="1288"/>
    <m/>
    <n v="2025"/>
    <s v="N/A"/>
    <s v="D (domestic)"/>
    <m/>
  </r>
  <r>
    <s v="Watermelons"/>
    <x v="17"/>
    <s v="No"/>
    <s v="24 inch bins"/>
    <s v="RED FLESH SEEDED TYPE"/>
    <x v="548"/>
    <s v="MICHIGAN"/>
    <n v="22400"/>
    <s v="Truck"/>
    <n v="56"/>
    <m/>
    <n v="2025"/>
    <s v="N/A"/>
    <s v="D (domestic)"/>
    <m/>
  </r>
  <r>
    <s v="Watermelons"/>
    <x v="17"/>
    <s v="No"/>
    <s v="24 inch bins"/>
    <s v="RED FLESH SEEDLESS TYPE"/>
    <x v="548"/>
    <s v="MICHIGAN"/>
    <n v="784000"/>
    <s v="Truck"/>
    <n v="1960"/>
    <m/>
    <n v="2025"/>
    <s v="N/A"/>
    <s v="D (domestic)"/>
    <m/>
  </r>
  <r>
    <s v="Watermelons"/>
    <x v="14"/>
    <s v="No"/>
    <s v="24 inch bins"/>
    <s v="RED FLESH SEEDLESS TYPE"/>
    <x v="548"/>
    <s v="NORTH CAROLINA"/>
    <n v="156800"/>
    <s v="Truck"/>
    <n v="392"/>
    <m/>
    <n v="2025"/>
    <s v="N/A"/>
    <s v="D (domestic)"/>
    <m/>
  </r>
  <r>
    <s v="Watermelons"/>
    <x v="11"/>
    <s v="No"/>
    <s v="24 inch bins"/>
    <s v="RED FLESH SEEDLESS TYPE"/>
    <x v="548"/>
    <s v="SOUTH CAROLINA"/>
    <n v="44800"/>
    <s v="Truck"/>
    <n v="112"/>
    <m/>
    <n v="2025"/>
    <s v="N/A"/>
    <s v="D (domestic)"/>
    <m/>
  </r>
  <r>
    <s v="Watermelons"/>
    <x v="18"/>
    <s v="No"/>
    <s v="cartons"/>
    <s v="RED FLESH SEEDLESS MINIATURE"/>
    <x v="548"/>
    <s v="DELAWARE"/>
    <n v="3655"/>
    <s v="Truck"/>
    <n v="43"/>
    <m/>
    <n v="2025"/>
    <s v="N/A"/>
    <s v="D (domestic)"/>
    <m/>
  </r>
  <r>
    <s v="Watermelons"/>
    <x v="18"/>
    <s v="No"/>
    <s v="24 inch bins"/>
    <s v="RED FLESH SEEDLESS TYPE"/>
    <x v="548"/>
    <s v="DELAWARE"/>
    <n v="604800"/>
    <s v="Truck"/>
    <n v="1512"/>
    <m/>
    <n v="2025"/>
    <s v="N/A"/>
    <s v="D (domestic)"/>
    <m/>
  </r>
  <r>
    <s v="Watermelons"/>
    <x v="9"/>
    <s v="No"/>
    <s v="24 inch bins"/>
    <s v="RED FLESH SEEDED TYPE"/>
    <x v="548"/>
    <s v="TEXAS"/>
    <n v="80000"/>
    <s v="Truck"/>
    <m/>
    <m/>
    <n v="2025"/>
    <s v="N/A"/>
    <s v="D (domestic)"/>
    <m/>
  </r>
  <r>
    <s v="Watermelons"/>
    <x v="9"/>
    <s v="No"/>
    <s v="24 inch bins"/>
    <s v="RED FLESH SEEDLESS TYPE"/>
    <x v="548"/>
    <s v="TEXAS"/>
    <n v="1280000"/>
    <s v="Truck"/>
    <m/>
    <m/>
    <n v="2025"/>
    <s v="N/A"/>
    <s v="D (domestic)"/>
    <m/>
  </r>
  <r>
    <s v="Watermelons"/>
    <x v="13"/>
    <s v="No"/>
    <s v="cartons"/>
    <s v="RED FLESH SEEDLESS MINIATURE"/>
    <x v="548"/>
    <s v="SAN JOAQUIN VALLEY CALIFORNIA"/>
    <n v="279500"/>
    <s v="Truck"/>
    <n v="3289"/>
    <m/>
    <n v="2025"/>
    <s v="N/A"/>
    <s v="D (domestic)"/>
    <m/>
  </r>
  <r>
    <s v="Watermelons"/>
    <x v="13"/>
    <s v="Yes"/>
    <s v="24 inch bins"/>
    <s v="RED FLESH SEEDLESS TYPE"/>
    <x v="548"/>
    <s v="SAN JOAQUIN VALLEY CALIFORNIA"/>
    <n v="40000"/>
    <s v="Truck"/>
    <n v="100"/>
    <m/>
    <n v="2025"/>
    <s v="N/A"/>
    <s v="D (domestic)"/>
    <m/>
  </r>
  <r>
    <s v="Watermelons"/>
    <x v="13"/>
    <s v="No"/>
    <s v="24 inch bins"/>
    <s v="RED FLESH SEEDLESS TYPE"/>
    <x v="548"/>
    <s v="SAN JOAQUIN VALLEY CALIFORNIA"/>
    <n v="2680000"/>
    <s v="Truck"/>
    <n v="6700"/>
    <m/>
    <n v="2025"/>
    <s v="N/A"/>
    <s v="D (domestic)"/>
    <m/>
  </r>
  <r>
    <s v="Watermelons"/>
    <x v="13"/>
    <s v="No"/>
    <s v="24 inch bins"/>
    <s v="RED FLESH SEEDED TYPE"/>
    <x v="548"/>
    <s v="SAN JOAQUIN VALLEY CALIFORNIA"/>
    <n v="40000"/>
    <s v="Truck"/>
    <n v="100"/>
    <m/>
    <n v="2025"/>
    <s v="N/A"/>
    <s v="D (domestic)"/>
    <m/>
  </r>
  <r>
    <s v="Watermelons"/>
    <x v="13"/>
    <s v="Yes"/>
    <s v="cartons"/>
    <s v="RED FLESH SEEDLESS MINIATURE"/>
    <x v="548"/>
    <s v="SAN JOAQUIN VALLEY CALIFORNIA"/>
    <n v="297500"/>
    <s v="Truck"/>
    <n v="3500"/>
    <m/>
    <n v="2025"/>
    <s v="N/A"/>
    <s v="D (domestic)"/>
    <m/>
  </r>
  <r>
    <s v="Watermelons"/>
    <x v="1"/>
    <s v="No"/>
    <s v="N/A"/>
    <s v="N/A"/>
    <x v="549"/>
    <s v="MEXICO CROSSINGS THROUGH OTAY MESA CALIFORNIA"/>
    <n v="163704"/>
    <s v="Truck"/>
    <m/>
    <m/>
    <n v="2025"/>
    <s v="N/A"/>
    <s v="I (import)"/>
    <m/>
  </r>
  <r>
    <s v="Watermelons"/>
    <x v="20"/>
    <s v="No"/>
    <s v="24 inch bins"/>
    <s v="RED FLESH SEEDED TYPE"/>
    <x v="549"/>
    <s v="VIRGINIA"/>
    <n v="44800"/>
    <s v="Truck"/>
    <n v="112"/>
    <m/>
    <n v="2025"/>
    <s v="N/A"/>
    <s v="D (domestic)"/>
    <s v="added for 09/10/2025 on 09/12/2025"/>
  </r>
  <r>
    <s v="Watermelons"/>
    <x v="1"/>
    <s v="No"/>
    <s v="N/A"/>
    <s v="SEEDLESS"/>
    <x v="549"/>
    <s v="MEXICO CROSSINGS THROUGH OTAY MESA CALIFORNIA"/>
    <n v="38016"/>
    <s v="Truck"/>
    <m/>
    <m/>
    <n v="2025"/>
    <s v="N/A"/>
    <s v="I (import)"/>
    <m/>
  </r>
  <r>
    <s v="Watermelons"/>
    <x v="20"/>
    <s v="No"/>
    <s v="24 inch bins"/>
    <s v="RED FLESH SEEDLESS TYPE"/>
    <x v="549"/>
    <s v="VIRGINIA"/>
    <n v="89600"/>
    <s v="Truck"/>
    <n v="224"/>
    <m/>
    <n v="2025"/>
    <s v="N/A"/>
    <s v="D (domestic)"/>
    <s v="added for 09/10/2025 on 09/12/2025"/>
  </r>
  <r>
    <s v="Watermelons"/>
    <x v="2"/>
    <s v="No"/>
    <s v="N/A"/>
    <s v="N/A"/>
    <x v="549"/>
    <s v="IMPORTS THROUGH BUFFALO NEW YORK"/>
    <n v="42862"/>
    <s v="Truck"/>
    <m/>
    <m/>
    <n v="2025"/>
    <s v="N/A"/>
    <s v="I (import)"/>
    <m/>
  </r>
  <r>
    <s v="Watermelons"/>
    <x v="14"/>
    <s v="No"/>
    <s v="24 inch bins"/>
    <s v="RED FLESH SEEDLESS TYPE"/>
    <x v="549"/>
    <s v="NORTH CAROLINA"/>
    <n v="-44800"/>
    <s v="Truck"/>
    <n v="-112"/>
    <m/>
    <n v="2025"/>
    <s v="N/A"/>
    <s v="D (domestic)"/>
    <s v="subtracted on 09/12/2025"/>
  </r>
  <r>
    <s v="Watermelons"/>
    <x v="2"/>
    <s v="No"/>
    <s v="N/A"/>
    <s v="SEEDLESS"/>
    <x v="549"/>
    <s v="IMPORTS THROUGH DERBY LINE VERMONT"/>
    <n v="363"/>
    <s v="Truck"/>
    <m/>
    <m/>
    <n v="2025"/>
    <s v="N/A"/>
    <s v="I (import)"/>
    <m/>
  </r>
  <r>
    <s v="Watermelons"/>
    <x v="2"/>
    <s v="No"/>
    <s v="N/A"/>
    <s v="SEEDLESS"/>
    <x v="549"/>
    <s v="IMPORTS THROUGH DETROIT MICHIGAN"/>
    <n v="37721"/>
    <s v="Truck"/>
    <m/>
    <m/>
    <n v="2025"/>
    <s v="N/A"/>
    <s v="I (import)"/>
    <m/>
  </r>
  <r>
    <s v="Watermelons"/>
    <x v="2"/>
    <s v="No"/>
    <s v="N/A"/>
    <s v="N/A"/>
    <x v="549"/>
    <s v="IMPORTS THROUGH PORT HURON MICHIGAN"/>
    <n v="1597"/>
    <s v="Truck"/>
    <m/>
    <m/>
    <n v="2025"/>
    <s v="N/A"/>
    <s v="I (import)"/>
    <m/>
  </r>
  <r>
    <s v="Watermelons"/>
    <x v="2"/>
    <s v="No"/>
    <s v="N/A"/>
    <s v="SEEDLESS"/>
    <x v="549"/>
    <s v="IMPORTS THROUGH PORT HURON MICHIGAN"/>
    <n v="799"/>
    <s v="Truck"/>
    <m/>
    <m/>
    <n v="2025"/>
    <s v="N/A"/>
    <s v="I (import)"/>
    <m/>
  </r>
  <r>
    <s v="Watermelons"/>
    <x v="1"/>
    <s v="No"/>
    <s v="N/A"/>
    <s v="RED FLESH SEEDLESS MINIATURE"/>
    <x v="549"/>
    <s v="MEXICO CROSSINGS THROUGH PRESIDIO TEXAS"/>
    <n v="184404"/>
    <s v="Truck"/>
    <m/>
    <m/>
    <n v="2025"/>
    <s v="N/A"/>
    <s v="I (import)"/>
    <m/>
  </r>
  <r>
    <s v="Watermelons"/>
    <x v="1"/>
    <s v="No"/>
    <s v="N/A"/>
    <s v="N/A"/>
    <x v="549"/>
    <s v="MEXICO CROSSINGS THROUGH PROGRESO TEXAS"/>
    <n v="310431"/>
    <s v="Truck"/>
    <m/>
    <m/>
    <n v="2025"/>
    <s v="N/A"/>
    <s v="I (import)"/>
    <m/>
  </r>
  <r>
    <s v="Watermelons"/>
    <x v="17"/>
    <s v="No"/>
    <s v="cartons"/>
    <s v="RED FLESH SEEDLESS MINIATURE"/>
    <x v="549"/>
    <s v="MICHIGAN"/>
    <n v="7225"/>
    <s v="Truck"/>
    <n v="85"/>
    <m/>
    <n v="2025"/>
    <s v="N/A"/>
    <s v="D (domestic)"/>
    <m/>
  </r>
  <r>
    <s v="Watermelons"/>
    <x v="17"/>
    <s v="No"/>
    <s v="24 inch bins"/>
    <s v="RED FLESH SEEDLESS TYPE"/>
    <x v="549"/>
    <s v="MICHIGAN"/>
    <n v="627200"/>
    <s v="Truck"/>
    <n v="1568"/>
    <m/>
    <n v="2025"/>
    <s v="N/A"/>
    <s v="D (domestic)"/>
    <m/>
  </r>
  <r>
    <s v="Watermelons"/>
    <x v="14"/>
    <s v="No"/>
    <s v="24 inch bins"/>
    <s v="RED FLESH SEEDLESS TYPE"/>
    <x v="549"/>
    <s v="NORTH CAROLINA"/>
    <n v="156800"/>
    <s v="Truck"/>
    <n v="392"/>
    <m/>
    <n v="2025"/>
    <s v="N/A"/>
    <s v="D (domestic)"/>
    <m/>
  </r>
  <r>
    <s v="Watermelons"/>
    <x v="11"/>
    <s v="No"/>
    <s v="24 inch bins"/>
    <s v="RED FLESH SEEDLESS TYPE"/>
    <x v="549"/>
    <s v="SOUTH CAROLINA"/>
    <n v="112000"/>
    <s v="Truck"/>
    <n v="280"/>
    <m/>
    <n v="2025"/>
    <s v="N/A"/>
    <s v="D (domestic)"/>
    <m/>
  </r>
  <r>
    <s v="Watermelons"/>
    <x v="15"/>
    <s v="No"/>
    <s v="24 inch bins"/>
    <s v="RED FLESH SEEDLESS TYPE"/>
    <x v="549"/>
    <s v="SOUTHEAST MISSOURI"/>
    <n v="156800"/>
    <s v="Truck"/>
    <n v="392"/>
    <m/>
    <n v="2025"/>
    <s v="N/A"/>
    <s v="D (domestic)"/>
    <m/>
  </r>
  <r>
    <s v="Watermelons"/>
    <x v="19"/>
    <s v="No"/>
    <s v="24 inch bins"/>
    <s v="RED FLESH SEEDLESS TYPE"/>
    <x v="549"/>
    <s v="MARYLAND"/>
    <n v="179200"/>
    <s v="Truck"/>
    <n v="448"/>
    <m/>
    <n v="2025"/>
    <s v="N/A"/>
    <s v="D (domestic)"/>
    <m/>
  </r>
  <r>
    <s v="Watermelons"/>
    <x v="18"/>
    <s v="No"/>
    <s v="24 inch bins"/>
    <s v="RED FLESH SEEDED TYPE"/>
    <x v="549"/>
    <s v="DELAWARE"/>
    <n v="11200"/>
    <s v="Truck"/>
    <n v="28"/>
    <m/>
    <n v="2025"/>
    <s v="N/A"/>
    <s v="D (domestic)"/>
    <m/>
  </r>
  <r>
    <s v="Watermelons"/>
    <x v="18"/>
    <s v="No"/>
    <s v="24 inch bins"/>
    <s v="RED FLESH SEEDLESS TYPE"/>
    <x v="549"/>
    <s v="DELAWARE"/>
    <n v="481600"/>
    <s v="Truck"/>
    <n v="1204"/>
    <m/>
    <n v="2025"/>
    <s v="N/A"/>
    <s v="D (domestic)"/>
    <m/>
  </r>
  <r>
    <s v="Watermelons"/>
    <x v="16"/>
    <s v="No"/>
    <s v="24 inch bins"/>
    <s v="RED FLESH SEEDED TYPE"/>
    <x v="549"/>
    <s v="INDIANA"/>
    <n v="44800"/>
    <s v="Truck"/>
    <n v="112"/>
    <m/>
    <n v="2025"/>
    <s v="N/A"/>
    <s v="D (domestic)"/>
    <m/>
  </r>
  <r>
    <s v="Watermelons"/>
    <x v="16"/>
    <s v="No"/>
    <s v="cartons"/>
    <s v="RED FLESH SEEDLESS MINIATURE"/>
    <x v="549"/>
    <s v="INDIANA"/>
    <n v="7225"/>
    <s v="Truck"/>
    <n v="85"/>
    <m/>
    <n v="2025"/>
    <s v="N/A"/>
    <s v="D (domestic)"/>
    <m/>
  </r>
  <r>
    <s v="Watermelons"/>
    <x v="16"/>
    <s v="No"/>
    <s v="24 inch bins"/>
    <s v="RED FLESH SEEDLESS TYPE"/>
    <x v="549"/>
    <s v="INDIANA"/>
    <n v="560000"/>
    <s v="Truck"/>
    <n v="1400"/>
    <m/>
    <n v="2025"/>
    <s v="N/A"/>
    <s v="D (domestic)"/>
    <m/>
  </r>
  <r>
    <s v="Watermelons"/>
    <x v="17"/>
    <s v="No"/>
    <s v="24 inch bins"/>
    <s v="RED FLESH SEEDED TYPE"/>
    <x v="549"/>
    <s v="MICHIGAN"/>
    <n v="44800"/>
    <s v="Truck"/>
    <n v="112"/>
    <m/>
    <n v="2025"/>
    <s v="N/A"/>
    <s v="D (domestic)"/>
    <m/>
  </r>
  <r>
    <s v="Watermelons"/>
    <x v="9"/>
    <s v="No"/>
    <s v="24 inch bins"/>
    <s v="RED FLESH SEEDED TYPE"/>
    <x v="549"/>
    <s v="TEXAS"/>
    <n v="80000"/>
    <s v="Truck"/>
    <m/>
    <m/>
    <n v="2025"/>
    <s v="N/A"/>
    <s v="D (domestic)"/>
    <m/>
  </r>
  <r>
    <s v="Watermelons"/>
    <x v="9"/>
    <s v="No"/>
    <s v="24 inch bins"/>
    <s v="RED FLESH SEEDLESS TYPE"/>
    <x v="549"/>
    <s v="TEXAS"/>
    <n v="920000"/>
    <s v="Truck"/>
    <m/>
    <m/>
    <n v="2025"/>
    <s v="N/A"/>
    <s v="D (domestic)"/>
    <m/>
  </r>
  <r>
    <s v="Watermelons"/>
    <x v="13"/>
    <s v="Yes"/>
    <s v="cartons"/>
    <s v="RED FLESH SEEDLESS MINIATURE"/>
    <x v="549"/>
    <s v="SAN JOAQUIN VALLEY CALIFORNIA"/>
    <n v="446250"/>
    <s v="Truck"/>
    <n v="5250"/>
    <m/>
    <n v="2025"/>
    <s v="N/A"/>
    <s v="D (domestic)"/>
    <m/>
  </r>
  <r>
    <s v="Watermelons"/>
    <x v="13"/>
    <s v="No"/>
    <s v="cartons"/>
    <s v="RED FLESH SEEDLESS MINIATURE"/>
    <x v="549"/>
    <s v="SAN JOAQUIN VALLEY CALIFORNIA"/>
    <n v="949000"/>
    <s v="Truck"/>
    <n v="11165"/>
    <m/>
    <n v="2025"/>
    <s v="N/A"/>
    <s v="D (domestic)"/>
    <m/>
  </r>
  <r>
    <s v="Watermelons"/>
    <x v="13"/>
    <s v="Yes"/>
    <s v="24 inch bins"/>
    <s v="RED FLESH SEEDLESS TYPE"/>
    <x v="549"/>
    <s v="SAN JOAQUIN VALLEY CALIFORNIA"/>
    <n v="64000"/>
    <s v="Truck"/>
    <n v="160"/>
    <m/>
    <n v="2025"/>
    <s v="N/A"/>
    <s v="D (domestic)"/>
    <m/>
  </r>
  <r>
    <s v="Watermelons"/>
    <x v="13"/>
    <s v="No"/>
    <s v="24 inch bins"/>
    <s v="RED FLESH SEEDLESS TYPE"/>
    <x v="549"/>
    <s v="SAN JOAQUIN VALLEY CALIFORNIA"/>
    <n v="2240000"/>
    <s v="Truck"/>
    <n v="5600"/>
    <m/>
    <n v="2025"/>
    <s v="N/A"/>
    <s v="D (domestic)"/>
    <m/>
  </r>
  <r>
    <s v="Watermelons"/>
    <x v="13"/>
    <s v="No"/>
    <s v="24 inch bins"/>
    <s v="RED FLESH SEEDED TYPE"/>
    <x v="549"/>
    <s v="SAN JOAQUIN VALLEY CALIFORNIA"/>
    <n v="80000"/>
    <s v="Truck"/>
    <n v="200"/>
    <m/>
    <n v="2025"/>
    <s v="N/A"/>
    <s v="D (domestic)"/>
    <m/>
  </r>
  <r>
    <s v="Watermelons"/>
    <x v="1"/>
    <s v="No"/>
    <s v="N/A"/>
    <s v="N/A"/>
    <x v="550"/>
    <s v="MEXICO CROSSINGS THROUGH OTAY MESA CALIFORNIA"/>
    <n v="44064"/>
    <s v="Truck"/>
    <m/>
    <m/>
    <n v="2025"/>
    <s v="N/A"/>
    <s v="I (import)"/>
    <m/>
  </r>
  <r>
    <s v="Watermelons"/>
    <x v="1"/>
    <s v="No"/>
    <s v="N/A"/>
    <s v="SEEDLESS"/>
    <x v="550"/>
    <s v="MEXICO CROSSINGS THROUGH OTAY MESA CALIFORNIA"/>
    <n v="80256"/>
    <s v="Truck"/>
    <m/>
    <m/>
    <n v="2025"/>
    <s v="N/A"/>
    <s v="I (import)"/>
    <m/>
  </r>
  <r>
    <s v="Watermelons"/>
    <x v="2"/>
    <s v="No"/>
    <s v="N/A"/>
    <s v="N/A"/>
    <x v="550"/>
    <s v="IMPORTS THROUGH BUFFALO NEW YORK"/>
    <n v="42496"/>
    <s v="Truck"/>
    <m/>
    <m/>
    <n v="2025"/>
    <s v="N/A"/>
    <s v="I (import)"/>
    <m/>
  </r>
  <r>
    <s v="Watermelons"/>
    <x v="2"/>
    <s v="No"/>
    <s v="N/A"/>
    <s v="SEEDLESS"/>
    <x v="550"/>
    <s v="IMPORTS THROUGH DERBY LINE VERMONT"/>
    <n v="231"/>
    <s v="Truck"/>
    <m/>
    <m/>
    <n v="2025"/>
    <s v="N/A"/>
    <s v="I (import)"/>
    <m/>
  </r>
  <r>
    <s v="Watermelons"/>
    <x v="2"/>
    <s v="No"/>
    <s v="N/A"/>
    <s v="SEEDLESS"/>
    <x v="550"/>
    <s v="IMPORTS THROUGH DETROIT MICHIGAN"/>
    <n v="33530"/>
    <s v="Truck"/>
    <m/>
    <m/>
    <n v="2025"/>
    <s v="N/A"/>
    <s v="I (import)"/>
    <m/>
  </r>
  <r>
    <s v="Watermelons"/>
    <x v="2"/>
    <s v="No"/>
    <s v="N/A"/>
    <s v="SEEDLESS"/>
    <x v="550"/>
    <s v="IMPORTS THROUGH JACKMAN MAINE"/>
    <n v="330"/>
    <s v="Truck"/>
    <m/>
    <m/>
    <n v="2025"/>
    <s v="N/A"/>
    <s v="I (import)"/>
    <m/>
  </r>
  <r>
    <s v="Watermelons"/>
    <x v="2"/>
    <s v="No"/>
    <s v="N/A"/>
    <s v="SEEDLESS"/>
    <x v="550"/>
    <s v="IMPORTS THROUGH PORT HURON MICHIGAN"/>
    <n v="72049"/>
    <s v="Truck"/>
    <m/>
    <m/>
    <n v="2025"/>
    <s v="N/A"/>
    <s v="I (import)"/>
    <m/>
  </r>
  <r>
    <s v="Watermelons"/>
    <x v="1"/>
    <s v="No"/>
    <s v="N/A"/>
    <s v="RED FLESH SEEDLESS MINIATURE"/>
    <x v="550"/>
    <s v="MEXICO CROSSINGS THROUGH PRESIDIO TEXAS"/>
    <n v="184404"/>
    <s v="Truck"/>
    <m/>
    <m/>
    <n v="2025"/>
    <s v="N/A"/>
    <s v="I (import)"/>
    <m/>
  </r>
  <r>
    <s v="Watermelons"/>
    <x v="1"/>
    <s v="No"/>
    <s v="N/A"/>
    <s v="N/A"/>
    <x v="550"/>
    <s v="MEXICO CROSSINGS THROUGH PROGRESO TEXAS"/>
    <n v="1001649"/>
    <s v="Truck"/>
    <m/>
    <m/>
    <n v="2025"/>
    <s v="N/A"/>
    <s v="I (import)"/>
    <m/>
  </r>
  <r>
    <s v="Watermelons"/>
    <x v="0"/>
    <s v="No"/>
    <s v="N/A"/>
    <s v="N/A"/>
    <x v="550"/>
    <s v="IMPORTS THROUGH SAN JUAN PUERTO RICO"/>
    <n v="13770"/>
    <s v="Boat"/>
    <m/>
    <m/>
    <n v="2025"/>
    <s v="N/A"/>
    <s v="I (import)"/>
    <m/>
  </r>
  <r>
    <s v="Watermelons"/>
    <x v="20"/>
    <s v="No"/>
    <s v="24 inch bins"/>
    <s v="RED FLESH SEEDED TYPE"/>
    <x v="550"/>
    <s v="VIRGINIA"/>
    <n v="22400"/>
    <s v="Truck"/>
    <n v="56"/>
    <m/>
    <n v="2025"/>
    <s v="N/A"/>
    <s v="D (domestic)"/>
    <m/>
  </r>
  <r>
    <s v="Watermelons"/>
    <x v="20"/>
    <s v="No"/>
    <s v="24 inch bins"/>
    <s v="RED FLESH SEEDLESS TYPE"/>
    <x v="550"/>
    <s v="VIRGINIA"/>
    <n v="89600"/>
    <s v="Truck"/>
    <n v="224"/>
    <m/>
    <n v="2025"/>
    <s v="N/A"/>
    <s v="D (domestic)"/>
    <m/>
  </r>
  <r>
    <s v="Watermelons"/>
    <x v="19"/>
    <s v="No"/>
    <s v="24 inch bins"/>
    <s v="RED FLESH SEEDED TYPE"/>
    <x v="550"/>
    <s v="MARYLAND"/>
    <n v="22400"/>
    <s v="Truck"/>
    <n v="56"/>
    <m/>
    <n v="2025"/>
    <s v="N/A"/>
    <s v="D (domestic)"/>
    <m/>
  </r>
  <r>
    <s v="Watermelons"/>
    <x v="19"/>
    <s v="No"/>
    <s v="24 inch bins"/>
    <s v="RED FLESH SEEDLESS TYPE"/>
    <x v="550"/>
    <s v="MARYLAND"/>
    <n v="246400"/>
    <s v="Truck"/>
    <n v="616"/>
    <m/>
    <n v="2025"/>
    <s v="N/A"/>
    <s v="D (domestic)"/>
    <m/>
  </r>
  <r>
    <s v="Watermelons"/>
    <x v="17"/>
    <s v="No"/>
    <s v="24 inch bins"/>
    <s v="RED FLESH SEEDED TYPE"/>
    <x v="550"/>
    <s v="MICHIGAN"/>
    <n v="44800"/>
    <s v="Truck"/>
    <n v="112"/>
    <m/>
    <n v="2025"/>
    <s v="N/A"/>
    <s v="D (domestic)"/>
    <m/>
  </r>
  <r>
    <s v="Watermelons"/>
    <x v="17"/>
    <s v="No"/>
    <s v="24 inch bins"/>
    <s v="RED FLESH SEEDLESS MINIATURE"/>
    <x v="550"/>
    <s v="MICHIGAN"/>
    <n v="68000"/>
    <s v="Truck"/>
    <n v="170"/>
    <m/>
    <n v="2025"/>
    <s v="N/A"/>
    <s v="D (domestic)"/>
    <m/>
  </r>
  <r>
    <s v="Watermelons"/>
    <x v="17"/>
    <s v="No"/>
    <s v="24 inch bins"/>
    <s v="RED FLESH SEEDLESS TYPE"/>
    <x v="550"/>
    <s v="MICHIGAN"/>
    <n v="851200"/>
    <s v="Truck"/>
    <n v="2128"/>
    <m/>
    <n v="2025"/>
    <s v="N/A"/>
    <s v="D (domestic)"/>
    <m/>
  </r>
  <r>
    <s v="Watermelons"/>
    <x v="14"/>
    <s v="No"/>
    <s v="24 inch bins"/>
    <s v="RED FLESH SEEDLESS TYPE"/>
    <x v="550"/>
    <s v="NORTH CAROLINA"/>
    <n v="156800"/>
    <s v="Truck"/>
    <n v="392"/>
    <m/>
    <n v="2025"/>
    <s v="N/A"/>
    <s v="D (domestic)"/>
    <m/>
  </r>
  <r>
    <s v="Watermelons"/>
    <x v="11"/>
    <s v="No"/>
    <s v="24 inch bins"/>
    <s v="RED FLESH SEEDLESS TYPE"/>
    <x v="550"/>
    <s v="SOUTH CAROLINA"/>
    <n v="44800"/>
    <s v="Truck"/>
    <n v="112"/>
    <m/>
    <n v="2025"/>
    <s v="N/A"/>
    <s v="D (domestic)"/>
    <m/>
  </r>
  <r>
    <s v="Watermelons"/>
    <x v="15"/>
    <s v="No"/>
    <s v="24 inch bins"/>
    <s v="RED FLESH SEEDLESS TYPE"/>
    <x v="550"/>
    <s v="SOUTHEAST MISSOURI"/>
    <n v="134400"/>
    <s v="Truck"/>
    <n v="336"/>
    <m/>
    <n v="2025"/>
    <s v="N/A"/>
    <s v="D (domestic)"/>
    <m/>
  </r>
  <r>
    <s v="Watermelons"/>
    <x v="18"/>
    <s v="No"/>
    <s v="24 inch bins"/>
    <s v="RED FLESH SEEDED TYPE"/>
    <x v="550"/>
    <s v="DELAWARE"/>
    <n v="22400"/>
    <s v="Truck"/>
    <n v="56"/>
    <m/>
    <n v="2025"/>
    <s v="N/A"/>
    <s v="D (domestic)"/>
    <m/>
  </r>
  <r>
    <s v="Watermelons"/>
    <x v="18"/>
    <s v="No"/>
    <s v="24 inch bins"/>
    <s v="RED FLESH SEEDLESS TYPE"/>
    <x v="550"/>
    <s v="DELAWARE"/>
    <n v="750400"/>
    <s v="Truck"/>
    <n v="1876"/>
    <m/>
    <n v="2025"/>
    <s v="N/A"/>
    <s v="D (domestic)"/>
    <m/>
  </r>
  <r>
    <s v="Watermelons"/>
    <x v="16"/>
    <s v="No"/>
    <s v="24 inch bins"/>
    <s v="RED FLESH SEEDED TYPE"/>
    <x v="550"/>
    <s v="INDIANA"/>
    <n v="44800"/>
    <s v="Truck"/>
    <n v="112"/>
    <m/>
    <n v="2025"/>
    <s v="N/A"/>
    <s v="D (domestic)"/>
    <m/>
  </r>
  <r>
    <s v="Watermelons"/>
    <x v="16"/>
    <s v="No"/>
    <s v="cartons"/>
    <s v="RED FLESH SEEDLESS MINIATURE"/>
    <x v="550"/>
    <s v="INDIANA"/>
    <n v="21675"/>
    <s v="Truck"/>
    <n v="255"/>
    <m/>
    <n v="2025"/>
    <s v="N/A"/>
    <s v="D (domestic)"/>
    <m/>
  </r>
  <r>
    <s v="Watermelons"/>
    <x v="16"/>
    <s v="No"/>
    <s v="24 inch bins"/>
    <s v="RED FLESH SEEDLESS TYPE"/>
    <x v="550"/>
    <s v="INDIANA"/>
    <n v="761600"/>
    <s v="Truck"/>
    <n v="1904"/>
    <m/>
    <n v="2025"/>
    <s v="N/A"/>
    <s v="D (domestic)"/>
    <m/>
  </r>
  <r>
    <s v="Watermelons"/>
    <x v="9"/>
    <s v="No"/>
    <s v="24 inch bins"/>
    <s v="RED FLESH SEEDED TYPE"/>
    <x v="550"/>
    <s v="TEXAS"/>
    <n v="120000"/>
    <s v="Truck"/>
    <m/>
    <m/>
    <n v="2025"/>
    <s v="N/A"/>
    <s v="D (domestic)"/>
    <m/>
  </r>
  <r>
    <s v="Watermelons"/>
    <x v="9"/>
    <s v="No"/>
    <s v="24 inch bins"/>
    <s v="RED FLESH SEEDLESS TYPE"/>
    <x v="550"/>
    <s v="TEXAS"/>
    <n v="1040000"/>
    <s v="Truck"/>
    <m/>
    <m/>
    <n v="2025"/>
    <s v="N/A"/>
    <s v="D (domestic)"/>
    <m/>
  </r>
  <r>
    <s v="Watermelons"/>
    <x v="13"/>
    <s v="No"/>
    <s v="24 inch bins"/>
    <s v="RED FLESH SEEDLESS TYPE"/>
    <x v="550"/>
    <s v="SAN JOAQUIN VALLEY CALIFORNIA"/>
    <n v="2540000"/>
    <s v="Truck"/>
    <n v="6350"/>
    <m/>
    <n v="2025"/>
    <s v="N/A"/>
    <s v="D (domestic)"/>
    <m/>
  </r>
  <r>
    <s v="Watermelons"/>
    <x v="13"/>
    <s v="No"/>
    <s v="24 inch bins"/>
    <s v="RED FLESH SEEDED TYPE"/>
    <x v="550"/>
    <s v="SAN JOAQUIN VALLEY CALIFORNIA"/>
    <n v="80000"/>
    <s v="Truck"/>
    <n v="200"/>
    <m/>
    <n v="2025"/>
    <s v="N/A"/>
    <s v="D (domestic)"/>
    <m/>
  </r>
  <r>
    <s v="Watermelons"/>
    <x v="13"/>
    <s v="Yes"/>
    <s v="cartons"/>
    <s v="RED FLESH SEEDLESS MINIATURE"/>
    <x v="550"/>
    <s v="SAN JOAQUIN VALLEY CALIFORNIA"/>
    <n v="212500"/>
    <s v="Truck"/>
    <n v="2500"/>
    <m/>
    <n v="2025"/>
    <s v="N/A"/>
    <s v="D (domestic)"/>
    <m/>
  </r>
  <r>
    <s v="Watermelons"/>
    <x v="13"/>
    <s v="No"/>
    <s v="cartons"/>
    <s v="RED FLESH SEEDLESS MINIATURE"/>
    <x v="550"/>
    <s v="SAN JOAQUIN VALLEY CALIFORNIA"/>
    <n v="520000"/>
    <s v="Truck"/>
    <n v="6118"/>
    <m/>
    <n v="2025"/>
    <s v="N/A"/>
    <s v="D (domestic)"/>
    <m/>
  </r>
  <r>
    <s v="Watermelons"/>
    <x v="9"/>
    <s v="No"/>
    <s v="24 inch bins"/>
    <s v="RED FLESH SEEDED TYPE"/>
    <x v="551"/>
    <s v="TEXAS"/>
    <n v="40000"/>
    <s v="Truck"/>
    <m/>
    <m/>
    <n v="2025"/>
    <s v="N/A"/>
    <s v="D (domestic)"/>
    <m/>
  </r>
  <r>
    <s v="Watermelons"/>
    <x v="0"/>
    <s v="No"/>
    <s v="N/A"/>
    <s v="N/A"/>
    <x v="551"/>
    <s v="IMPORTS THROUGH SAN JUAN PUERTO RICO"/>
    <n v="2735"/>
    <s v="Boat"/>
    <m/>
    <m/>
    <n v="2025"/>
    <s v="N/A"/>
    <s v="I (import)"/>
    <m/>
  </r>
  <r>
    <s v="Watermelons"/>
    <x v="9"/>
    <s v="No"/>
    <s v="24 inch bins"/>
    <s v="RED FLESH SEEDLESS TYPE"/>
    <x v="551"/>
    <s v="TEXAS"/>
    <n v="760000"/>
    <s v="Truck"/>
    <m/>
    <m/>
    <n v="2025"/>
    <s v="N/A"/>
    <s v="D (domestic)"/>
    <m/>
  </r>
  <r>
    <s v="Watermelons"/>
    <x v="16"/>
    <s v="No"/>
    <s v="24 inch bins"/>
    <s v="RED FLESH SEEDLESS TYPE"/>
    <x v="551"/>
    <s v="INDIANA"/>
    <n v="918400"/>
    <s v="Truck"/>
    <n v="2296"/>
    <m/>
    <n v="2025"/>
    <s v="N/A"/>
    <s v="D (domestic)"/>
    <m/>
  </r>
  <r>
    <s v="Watermelons"/>
    <x v="1"/>
    <s v="No"/>
    <s v="N/A"/>
    <s v="N/A"/>
    <x v="551"/>
    <s v="MEXICO CROSSINGS THROUGH OTAY MESA CALIFORNIA"/>
    <n v="53722"/>
    <s v="Truck"/>
    <m/>
    <m/>
    <n v="2025"/>
    <s v="N/A"/>
    <s v="I (import)"/>
    <m/>
  </r>
  <r>
    <s v="Watermelons"/>
    <x v="17"/>
    <s v="No"/>
    <s v="24 inch bins"/>
    <s v="RED FLESH SEEDLESS TYPE"/>
    <x v="551"/>
    <s v="MICHIGAN"/>
    <n v="1008000"/>
    <s v="Truck"/>
    <n v="2520"/>
    <m/>
    <n v="2025"/>
    <s v="N/A"/>
    <s v="D (domestic)"/>
    <m/>
  </r>
  <r>
    <s v="Watermelons"/>
    <x v="1"/>
    <s v="No"/>
    <s v="N/A"/>
    <s v="SEEDLESS"/>
    <x v="551"/>
    <s v="MEXICO CROSSINGS THROUGH OTAY MESA CALIFORNIA"/>
    <n v="38016"/>
    <s v="Truck"/>
    <m/>
    <m/>
    <n v="2025"/>
    <s v="N/A"/>
    <s v="I (import)"/>
    <m/>
  </r>
  <r>
    <s v="Watermelons"/>
    <x v="14"/>
    <s v="No"/>
    <s v="24 inch bins"/>
    <s v="RED FLESH SEEDLESS TYPE"/>
    <x v="551"/>
    <s v="NORTH CAROLINA"/>
    <n v="156800"/>
    <s v="Truck"/>
    <n v="392"/>
    <m/>
    <n v="2025"/>
    <s v="N/A"/>
    <s v="D (domestic)"/>
    <m/>
  </r>
  <r>
    <s v="Watermelons"/>
    <x v="2"/>
    <s v="Yes"/>
    <s v="N/A"/>
    <s v="SEEDLESS"/>
    <x v="551"/>
    <s v="IMPORTS THROUGH DERBY LINE VERMONT"/>
    <n v="156"/>
    <s v="Truck"/>
    <m/>
    <m/>
    <n v="2025"/>
    <s v="N/A"/>
    <s v="I (import)"/>
    <m/>
  </r>
  <r>
    <s v="Watermelons"/>
    <x v="11"/>
    <s v="No"/>
    <s v="24 inch bins"/>
    <s v="RED FLESH SEEDLESS TYPE"/>
    <x v="551"/>
    <s v="SOUTH CAROLINA"/>
    <n v="112000"/>
    <s v="Truck"/>
    <n v="280"/>
    <m/>
    <n v="2025"/>
    <s v="N/A"/>
    <s v="D (domestic)"/>
    <m/>
  </r>
  <r>
    <s v="Watermelons"/>
    <x v="2"/>
    <s v="No"/>
    <s v="N/A"/>
    <s v="SEEDLESS"/>
    <x v="551"/>
    <s v="IMPORTS THROUGH DERBY LINE VERMONT"/>
    <n v="33"/>
    <s v="Truck"/>
    <m/>
    <m/>
    <n v="2025"/>
    <s v="N/A"/>
    <s v="I (import)"/>
    <m/>
  </r>
  <r>
    <s v="Watermelons"/>
    <x v="19"/>
    <s v="No"/>
    <s v="24 inch bins"/>
    <s v="RED FLESH SEEDLESS TYPE"/>
    <x v="551"/>
    <s v="MARYLAND"/>
    <n v="134400"/>
    <s v="Truck"/>
    <n v="336"/>
    <m/>
    <n v="2025"/>
    <s v="N/A"/>
    <s v="D (domestic)"/>
    <m/>
  </r>
  <r>
    <s v="Watermelons"/>
    <x v="2"/>
    <s v="No"/>
    <s v="N/A"/>
    <s v="SEEDLESS"/>
    <x v="551"/>
    <s v="IMPORTS THROUGH DETROIT MICHIGAN"/>
    <n v="33530"/>
    <s v="Truck"/>
    <m/>
    <m/>
    <n v="2025"/>
    <s v="N/A"/>
    <s v="I (import)"/>
    <m/>
  </r>
  <r>
    <s v="Watermelons"/>
    <x v="18"/>
    <s v="No"/>
    <s v="24 inch bins"/>
    <s v="RED FLESH SEEDLESS TYPE"/>
    <x v="551"/>
    <s v="DELAWARE"/>
    <n v="380800"/>
    <s v="Truck"/>
    <n v="952"/>
    <m/>
    <n v="2025"/>
    <s v="N/A"/>
    <s v="D (domestic)"/>
    <m/>
  </r>
  <r>
    <s v="Watermelons"/>
    <x v="2"/>
    <s v="No"/>
    <s v="N/A"/>
    <s v="SEEDLESS"/>
    <x v="551"/>
    <s v="IMPORTS THROUGH JACKMAN MAINE"/>
    <n v="264"/>
    <s v="Truck"/>
    <m/>
    <m/>
    <n v="2025"/>
    <s v="N/A"/>
    <s v="I (import)"/>
    <m/>
  </r>
  <r>
    <s v="Watermelons"/>
    <x v="16"/>
    <s v="No"/>
    <s v="24 inch bins"/>
    <s v="RED FLESH SEEDED TYPE"/>
    <x v="551"/>
    <s v="INDIANA"/>
    <n v="67200"/>
    <s v="Truck"/>
    <n v="168"/>
    <m/>
    <n v="2025"/>
    <s v="N/A"/>
    <s v="D (domestic)"/>
    <m/>
  </r>
  <r>
    <s v="Watermelons"/>
    <x v="1"/>
    <s v="No"/>
    <s v="N/A"/>
    <s v="RED FLESH SEEDLESS MINIATURE"/>
    <x v="551"/>
    <s v="MEXICO CROSSINGS THROUGH PRESIDIO TEXAS"/>
    <n v="184404"/>
    <s v="Truck"/>
    <m/>
    <m/>
    <n v="2025"/>
    <s v="N/A"/>
    <s v="I (import)"/>
    <m/>
  </r>
  <r>
    <s v="Watermelons"/>
    <x v="16"/>
    <s v="No"/>
    <s v="24 inch bins"/>
    <s v="RED FLESH SEEDLESS MINIATURE"/>
    <x v="551"/>
    <s v="INDIANA"/>
    <n v="136000"/>
    <s v="Truck"/>
    <n v="340"/>
    <m/>
    <n v="2025"/>
    <s v="N/A"/>
    <s v="D (domestic)"/>
    <m/>
  </r>
  <r>
    <s v="Watermelons"/>
    <x v="1"/>
    <s v="No"/>
    <s v="N/A"/>
    <s v="N/A"/>
    <x v="551"/>
    <s v="MEXICO CROSSINGS THROUGH PROGRESO TEXAS"/>
    <n v="228169"/>
    <s v="Truck"/>
    <m/>
    <m/>
    <n v="2025"/>
    <s v="N/A"/>
    <s v="I (import)"/>
    <m/>
  </r>
  <r>
    <s v="Watermelons"/>
    <x v="13"/>
    <s v="Yes"/>
    <s v="24 inch bins"/>
    <s v="N/A"/>
    <x v="551"/>
    <s v="SAN JOAQUIN VALLEY CALIFORNIA"/>
    <n v="13200"/>
    <s v="Truck"/>
    <n v="33"/>
    <m/>
    <n v="2025"/>
    <s v="N/A"/>
    <s v="D (domestic)"/>
    <m/>
  </r>
  <r>
    <s v="Watermelons"/>
    <x v="1"/>
    <s v="No"/>
    <s v="N/A"/>
    <s v="SEEDLESS"/>
    <x v="551"/>
    <s v="MEXICO CROSSINGS THROUGH SANTA TERESA NEW MEXICO"/>
    <n v="59913"/>
    <s v="Truck"/>
    <m/>
    <m/>
    <n v="2025"/>
    <s v="N/A"/>
    <s v="I (import)"/>
    <m/>
  </r>
  <r>
    <s v="Watermelons"/>
    <x v="13"/>
    <s v="No"/>
    <s v="24 inch bins"/>
    <s v="RED FLESH SEEDED TYPE"/>
    <x v="551"/>
    <s v="SAN JOAQUIN VALLEY CALIFORNIA"/>
    <n v="12000"/>
    <s v="Truck"/>
    <n v="30"/>
    <m/>
    <n v="2025"/>
    <s v="N/A"/>
    <s v="D (domestic)"/>
    <m/>
  </r>
  <r>
    <s v="Watermelons"/>
    <x v="13"/>
    <s v="Yes"/>
    <s v="cartons"/>
    <s v="RED FLESH SEEDLESS MINIATURE"/>
    <x v="551"/>
    <s v="SAN JOAQUIN VALLEY CALIFORNIA"/>
    <n v="331500"/>
    <s v="Truck"/>
    <n v="3900"/>
    <m/>
    <n v="2025"/>
    <s v="N/A"/>
    <s v="D (domestic)"/>
    <m/>
  </r>
  <r>
    <s v="Watermelons"/>
    <x v="13"/>
    <s v="No"/>
    <s v="cartons"/>
    <s v="RED FLESH SEEDLESS MINIATURE"/>
    <x v="551"/>
    <s v="SAN JOAQUIN VALLEY CALIFORNIA"/>
    <n v="1700000"/>
    <s v="Truck"/>
    <n v="20000"/>
    <m/>
    <n v="2025"/>
    <s v="N/A"/>
    <s v="D (domestic)"/>
    <m/>
  </r>
  <r>
    <s v="Watermelons"/>
    <x v="13"/>
    <s v="No"/>
    <s v="24 inch bins"/>
    <s v="RED FLESH SEEDLESS TYPE"/>
    <x v="551"/>
    <s v="SAN JOAQUIN VALLEY CALIFORNIA"/>
    <n v="1400000"/>
    <s v="Truck"/>
    <m/>
    <m/>
    <n v="2025"/>
    <s v="N/A"/>
    <s v="D (domestic)"/>
    <m/>
  </r>
  <r>
    <s v="Watermelons"/>
    <x v="18"/>
    <s v="No"/>
    <s v="24 inch bins"/>
    <s v="RED FLESH SEEDLESS TYPE"/>
    <x v="551"/>
    <s v="DELAWARE"/>
    <n v="134400"/>
    <s v="Truck"/>
    <n v="336"/>
    <m/>
    <n v="2025"/>
    <s v="N/A"/>
    <s v="D (domestic)"/>
    <s v="added for 09/12/2025 on 09/16/2025"/>
  </r>
  <r>
    <s v="Watermelons"/>
    <x v="15"/>
    <s v="No"/>
    <s v="24 inch bins"/>
    <s v="RED FLESH SEEDLESS TYPE"/>
    <x v="551"/>
    <s v="SOUTHEAST MISSOURI"/>
    <n v="201600"/>
    <s v="Truck"/>
    <n v="504"/>
    <m/>
    <n v="2025"/>
    <s v="N/A"/>
    <s v="D (domestic)"/>
    <s v="added for 09/12/2025 on 09/16/2025"/>
  </r>
  <r>
    <s v="Watermelons"/>
    <x v="19"/>
    <s v="No"/>
    <s v="24 inch bins"/>
    <s v="RED FLESH SEEDLESS TYPE"/>
    <x v="551"/>
    <s v="MARYLAND"/>
    <n v="89600"/>
    <s v="Truck"/>
    <n v="224"/>
    <m/>
    <n v="2025"/>
    <s v="N/A"/>
    <s v="D (domestic)"/>
    <s v="added for 09/12/2025 on 09/16/2025"/>
  </r>
  <r>
    <s v="Watermelons"/>
    <x v="9"/>
    <s v="No"/>
    <s v="24 inch bins"/>
    <s v="RED FLESH SEEDED TYPE"/>
    <x v="552"/>
    <s v="TEXAS"/>
    <n v="80000"/>
    <s v="Truck"/>
    <m/>
    <m/>
    <n v="2025"/>
    <s v="N/A"/>
    <s v="D (domestic)"/>
    <m/>
  </r>
  <r>
    <s v="Watermelons"/>
    <x v="9"/>
    <s v="No"/>
    <s v="24 inch bins"/>
    <s v="RED FLESH SEEDLESS TYPE"/>
    <x v="552"/>
    <s v="TEXAS"/>
    <n v="680000"/>
    <s v="Truck"/>
    <m/>
    <m/>
    <n v="2025"/>
    <s v="N/A"/>
    <s v="D (domestic)"/>
    <m/>
  </r>
  <r>
    <s v="Watermelons"/>
    <x v="16"/>
    <s v="No"/>
    <s v="24 inch bins"/>
    <s v="RED FLESH SEEDLESS TYPE"/>
    <x v="552"/>
    <s v="INDIANA"/>
    <n v="672000"/>
    <s v="Truck"/>
    <n v="1680"/>
    <m/>
    <n v="2025"/>
    <s v="N/A"/>
    <s v="D (domestic)"/>
    <m/>
  </r>
  <r>
    <s v="Watermelons"/>
    <x v="17"/>
    <s v="No"/>
    <s v="24 inch bins"/>
    <s v="RED FLESH SEEDED TYPE"/>
    <x v="552"/>
    <s v="MICHIGAN"/>
    <n v="44800"/>
    <s v="Truck"/>
    <n v="112"/>
    <m/>
    <n v="2025"/>
    <s v="N/A"/>
    <s v="D (domestic)"/>
    <m/>
  </r>
  <r>
    <s v="Watermelons"/>
    <x v="17"/>
    <s v="No"/>
    <s v="24 inch bins"/>
    <s v="RED FLESH SEEDLESS TYPE"/>
    <x v="552"/>
    <s v="MICHIGAN"/>
    <n v="896000"/>
    <s v="Truck"/>
    <n v="2240"/>
    <m/>
    <n v="2025"/>
    <s v="N/A"/>
    <s v="D (domestic)"/>
    <m/>
  </r>
  <r>
    <s v="Watermelons"/>
    <x v="14"/>
    <s v="No"/>
    <s v="24 inch bins"/>
    <s v="RED FLESH SEEDLESS TYPE"/>
    <x v="552"/>
    <s v="NORTH CAROLINA"/>
    <n v="112000"/>
    <s v="Truck"/>
    <n v="280"/>
    <m/>
    <n v="2025"/>
    <s v="N/A"/>
    <s v="D (domestic)"/>
    <m/>
  </r>
  <r>
    <s v="Watermelons"/>
    <x v="11"/>
    <s v="No"/>
    <s v="24 inch bins"/>
    <s v="RED FLESH SEEDLESS TYPE"/>
    <x v="552"/>
    <s v="SOUTH CAROLINA"/>
    <n v="67200"/>
    <s v="Truck"/>
    <n v="168"/>
    <m/>
    <n v="2025"/>
    <s v="N/A"/>
    <s v="D (domestic)"/>
    <m/>
  </r>
  <r>
    <s v="Watermelons"/>
    <x v="19"/>
    <s v="No"/>
    <s v="24 inch bins"/>
    <s v="RED FLESH SEEDLESS TYPE"/>
    <x v="552"/>
    <s v="MARYLAND"/>
    <n v="112000"/>
    <s v="Truck"/>
    <n v="280"/>
    <m/>
    <n v="2025"/>
    <s v="N/A"/>
    <s v="D (domestic)"/>
    <m/>
  </r>
  <r>
    <s v="Watermelons"/>
    <x v="18"/>
    <s v="No"/>
    <s v="24 inch bins"/>
    <s v="RED FLESH SEEDLESS TYPE"/>
    <x v="552"/>
    <s v="DELAWARE"/>
    <n v="481600"/>
    <s v="Truck"/>
    <n v="1204"/>
    <m/>
    <n v="2025"/>
    <s v="N/A"/>
    <s v="D (domestic)"/>
    <m/>
  </r>
  <r>
    <s v="Watermelons"/>
    <x v="16"/>
    <s v="No"/>
    <s v="24 inch bins"/>
    <s v="RED FLESH SEEDED TYPE"/>
    <x v="552"/>
    <s v="INDIANA"/>
    <n v="44800"/>
    <s v="Truck"/>
    <n v="112"/>
    <m/>
    <n v="2025"/>
    <s v="N/A"/>
    <s v="D (domestic)"/>
    <m/>
  </r>
  <r>
    <s v="Watermelons"/>
    <x v="16"/>
    <s v="No"/>
    <s v="24 inch bins"/>
    <s v="RED FLESH SEEDLESS MINIATURE"/>
    <x v="552"/>
    <s v="INDIANA"/>
    <n v="102000"/>
    <s v="Truck"/>
    <n v="255"/>
    <m/>
    <n v="2025"/>
    <s v="N/A"/>
    <s v="D (domestic)"/>
    <m/>
  </r>
  <r>
    <s v="Watermelons"/>
    <x v="13"/>
    <s v="No"/>
    <s v="24 inch bins"/>
    <s v="RED FLESH SEEDLESS TYPE"/>
    <x v="552"/>
    <s v="SAN JOAQUIN VALLEY CALIFORNIA"/>
    <n v="800000"/>
    <s v="Truck"/>
    <m/>
    <m/>
    <n v="2025"/>
    <s v="N/A"/>
    <s v="D (domestic)"/>
    <m/>
  </r>
  <r>
    <s v="Watermelons"/>
    <x v="13"/>
    <s v="No"/>
    <s v="cartons"/>
    <s v="RED FLESH SEEDLESS MINIATURE"/>
    <x v="552"/>
    <s v="SAN JOAQUIN VALLEY CALIFORNIA"/>
    <n v="212500"/>
    <s v="Truck"/>
    <n v="2500"/>
    <m/>
    <n v="2025"/>
    <s v="N/A"/>
    <s v="D (domestic)"/>
    <m/>
  </r>
  <r>
    <s v="Watermelons"/>
    <x v="18"/>
    <s v="No"/>
    <s v="24 inch bins"/>
    <s v="RED FLESH SEEDLESS TYPE"/>
    <x v="552"/>
    <s v="DELAWARE"/>
    <n v="201600"/>
    <s v="Truck"/>
    <n v="504"/>
    <m/>
    <n v="2025"/>
    <s v="N/A"/>
    <s v="D (domestic)"/>
    <s v="added for 09/13/2025 on 09/16/2025"/>
  </r>
  <r>
    <s v="Watermelons"/>
    <x v="19"/>
    <s v="No"/>
    <s v="24 inch bins"/>
    <s v="RED FLESH SEEDLESS TYPE"/>
    <x v="552"/>
    <s v="MARYLAND"/>
    <n v="1039360"/>
    <s v="Truck"/>
    <m/>
    <m/>
    <n v="2025"/>
    <s v="N/A"/>
    <s v="D (domestic)"/>
    <s v="week ending amount"/>
  </r>
  <r>
    <s v="Watermelons"/>
    <x v="19"/>
    <s v="No"/>
    <s v="24 inch bins"/>
    <s v="RED FLESH SEEDED TYPE"/>
    <x v="552"/>
    <s v="MARYLAND"/>
    <n v="7168"/>
    <s v="Truck"/>
    <m/>
    <m/>
    <n v="2025"/>
    <s v="N/A"/>
    <s v="D (domestic)"/>
    <s v="week ending amount"/>
  </r>
  <r>
    <s v="Watermelons"/>
    <x v="20"/>
    <s v="No"/>
    <s v="24 inch bins"/>
    <s v="RED FLESH SEEDLESS TYPE"/>
    <x v="552"/>
    <s v="VIRGINIA"/>
    <n v="164864"/>
    <s v="Truck"/>
    <m/>
    <m/>
    <n v="2025"/>
    <s v="N/A"/>
    <s v="D (domestic)"/>
    <s v="week ending amount"/>
  </r>
  <r>
    <s v="Watermelons"/>
    <x v="20"/>
    <s v="No"/>
    <s v="24 inch bins"/>
    <s v="RED FLESH SEEDED TYPE"/>
    <x v="552"/>
    <s v="VIRGINIA"/>
    <n v="28672"/>
    <s v="Truck"/>
    <m/>
    <m/>
    <n v="2025"/>
    <s v="N/A"/>
    <s v="D (domestic)"/>
    <s v="week ending amount"/>
  </r>
  <r>
    <s v="Watermelons"/>
    <x v="9"/>
    <s v="No"/>
    <s v="24 inch bins"/>
    <s v="RED FLESH SEEDLESS TYPE"/>
    <x v="552"/>
    <s v="TEXAS"/>
    <n v="2035200"/>
    <s v="Truck"/>
    <m/>
    <m/>
    <n v="2025"/>
    <s v="N/A"/>
    <s v="D (domestic)"/>
    <s v="week ending amount"/>
  </r>
  <r>
    <s v="Watermelons"/>
    <x v="9"/>
    <s v="No"/>
    <s v="24 inch bins"/>
    <s v="RED FLESH SEEDED TYPE"/>
    <x v="552"/>
    <s v="TEXAS"/>
    <n v="192000"/>
    <s v="Truck"/>
    <m/>
    <m/>
    <n v="2025"/>
    <s v="N/A"/>
    <s v="D (domestic)"/>
    <s v="week ending amount"/>
  </r>
  <r>
    <s v="Watermelons"/>
    <x v="15"/>
    <s v="No"/>
    <s v="24 inch bins"/>
    <s v="RED FLESH SEEDLESS TYPE"/>
    <x v="552"/>
    <s v="SOUTHEAST MISSOURI"/>
    <n v="222208"/>
    <s v="Truck"/>
    <m/>
    <m/>
    <n v="2025"/>
    <s v="N/A"/>
    <s v="D (domestic)"/>
    <s v="week ending amount"/>
  </r>
  <r>
    <s v="Watermelons"/>
    <x v="15"/>
    <s v="No"/>
    <s v="24 inch bins"/>
    <s v="RED FLESH SEEDED TYPE"/>
    <x v="552"/>
    <s v="SOUTHEAST MISSOURI"/>
    <n v="28672"/>
    <s v="Truck"/>
    <m/>
    <m/>
    <n v="2025"/>
    <s v="N/A"/>
    <s v="D (domestic)"/>
    <s v="week ending amount"/>
  </r>
  <r>
    <s v="Watermelons"/>
    <x v="11"/>
    <s v="No"/>
    <s v="24 inch bins"/>
    <s v="RED FLESH SEEDLESS TYPE"/>
    <x v="552"/>
    <s v="SOUTH CAROLINA"/>
    <n v="136192"/>
    <s v="Truck"/>
    <m/>
    <m/>
    <n v="2025"/>
    <s v="N/A"/>
    <s v="D (domestic)"/>
    <s v="week ending amount"/>
  </r>
  <r>
    <s v="Watermelons"/>
    <x v="14"/>
    <s v="No"/>
    <s v="24 inch bins"/>
    <s v="RED FLESH SEEDLESS TYPE"/>
    <x v="552"/>
    <s v="NORTH CAROLINA"/>
    <n v="272384"/>
    <s v="Truck"/>
    <m/>
    <m/>
    <n v="2025"/>
    <s v="N/A"/>
    <s v="D (domestic)"/>
    <s v="week ending amount"/>
  </r>
  <r>
    <s v="Watermelons"/>
    <x v="17"/>
    <s v="No"/>
    <s v="24 inch bins"/>
    <s v="RED FLESH SEEDLESS TYPE"/>
    <x v="552"/>
    <s v="MICHIGAN"/>
    <n v="1727488"/>
    <s v="Truck"/>
    <m/>
    <m/>
    <n v="2025"/>
    <s v="N/A"/>
    <s v="D (domestic)"/>
    <s v="week ending amount"/>
  </r>
  <r>
    <s v="Watermelons"/>
    <x v="17"/>
    <s v="No"/>
    <s v="24 inch bins"/>
    <s v="RED FLESH SEEDLESS MINIATURE"/>
    <x v="552"/>
    <s v="MICHIGAN"/>
    <n v="21760"/>
    <s v="Truck"/>
    <m/>
    <m/>
    <n v="2025"/>
    <s v="N/A"/>
    <s v="D (domestic)"/>
    <s v="week ending amount"/>
  </r>
  <r>
    <s v="Watermelons"/>
    <x v="17"/>
    <s v="No"/>
    <s v="24 inch bins"/>
    <s v="RED FLESH SEEDED TYPE"/>
    <x v="552"/>
    <s v="MICHIGAN"/>
    <n v="64512"/>
    <s v="Truck"/>
    <m/>
    <m/>
    <n v="2025"/>
    <s v="N/A"/>
    <s v="D (domestic)"/>
    <s v="week ending amount"/>
  </r>
  <r>
    <s v="Watermelons"/>
    <x v="16"/>
    <s v="No"/>
    <s v="24 inch bins"/>
    <s v="RED FLESH SEEDLESS TYPE"/>
    <x v="552"/>
    <s v="INDIANA"/>
    <n v="1541120"/>
    <s v="Truck"/>
    <m/>
    <m/>
    <n v="2025"/>
    <s v="N/A"/>
    <s v="D (domestic)"/>
    <s v="week ending amount"/>
  </r>
  <r>
    <s v="Watermelons"/>
    <x v="16"/>
    <s v="No"/>
    <s v="24 inch bins"/>
    <s v="RED FLESH SEEDED TYPE"/>
    <x v="552"/>
    <s v="INDIANA"/>
    <n v="111232"/>
    <s v="Truck"/>
    <m/>
    <m/>
    <n v="2025"/>
    <s v="N/A"/>
    <s v="D (domestic)"/>
    <s v="week ending amount"/>
  </r>
  <r>
    <s v="Watermelons"/>
    <x v="16"/>
    <s v="No"/>
    <s v="24 inch bins"/>
    <s v="RED FLESH SEEDLESS MINIATURE"/>
    <x v="552"/>
    <s v="INDIANA"/>
    <n v="76160"/>
    <s v="Truck"/>
    <m/>
    <m/>
    <n v="2025"/>
    <s v="N/A"/>
    <s v="D (domestic)"/>
    <s v="week ending amount"/>
  </r>
  <r>
    <s v="Watermelons"/>
    <x v="18"/>
    <s v="No"/>
    <s v="24 inch bins"/>
    <s v="RED FLESH SEEDLESS TYPE"/>
    <x v="552"/>
    <s v="DELAWARE"/>
    <n v="1422848"/>
    <s v="Truck"/>
    <m/>
    <m/>
    <n v="2025"/>
    <s v="N/A"/>
    <s v="D (domestic)"/>
    <s v="week ending amount"/>
  </r>
  <r>
    <s v="Watermelons"/>
    <x v="18"/>
    <s v="No"/>
    <s v="24 inch bins"/>
    <s v="RED FLESH SEEDED TYPE"/>
    <x v="552"/>
    <s v="DELAWARE"/>
    <n v="10752"/>
    <s v="Truck"/>
    <m/>
    <m/>
    <n v="2025"/>
    <s v="N/A"/>
    <s v="D (domestic)"/>
    <s v="week ending amount"/>
  </r>
  <r>
    <s v="Watermelons"/>
    <x v="13"/>
    <s v="No"/>
    <s v="24 inch bins"/>
    <s v="RED FLESH SEEDLESS TYPE"/>
    <x v="552"/>
    <s v="SAN JOAQUIN VALLEY CALIFORNIA"/>
    <n v="3828480"/>
    <s v="Truck"/>
    <m/>
    <m/>
    <n v="2025"/>
    <s v="N/A"/>
    <s v="D (domestic)"/>
    <s v="week ending amount"/>
  </r>
  <r>
    <s v="Watermelons"/>
    <x v="13"/>
    <s v="No"/>
    <s v="24 inch bins"/>
    <s v="RED FLESH SEEDED TYPE"/>
    <x v="552"/>
    <s v="SAN JOAQUIN VALLEY CALIFORNIA"/>
    <n v="71680"/>
    <s v="Truck"/>
    <m/>
    <m/>
    <n v="2025"/>
    <s v="N/A"/>
    <s v="D (domestic)"/>
    <s v="week ending amount"/>
  </r>
  <r>
    <s v="Watermelons"/>
    <x v="9"/>
    <s v="No"/>
    <s v="24 inch bins"/>
    <s v="RED FLESH SEEDLESS TYPE"/>
    <x v="553"/>
    <s v="TEXAS"/>
    <n v="560000"/>
    <s v="Truck"/>
    <m/>
    <m/>
    <n v="2025"/>
    <s v="N/A"/>
    <s v="D (domestic)"/>
    <m/>
  </r>
  <r>
    <s v="Watermelons"/>
    <x v="17"/>
    <s v="No"/>
    <s v="24 inch bins"/>
    <s v="RED FLESH SEEDLESS TYPE"/>
    <x v="553"/>
    <s v="MICHIGAN"/>
    <n v="761600"/>
    <s v="Truck"/>
    <n v="1904"/>
    <m/>
    <n v="2025"/>
    <s v="N/A"/>
    <s v="D (domestic)"/>
    <m/>
  </r>
  <r>
    <s v="Watermelons"/>
    <x v="14"/>
    <s v="No"/>
    <s v="24 inch bins"/>
    <s v="RED FLESH SEEDLESS TYPE"/>
    <x v="553"/>
    <s v="NORTH CAROLINA"/>
    <n v="112000"/>
    <s v="Truck"/>
    <n v="280"/>
    <m/>
    <n v="2025"/>
    <s v="N/A"/>
    <s v="D (domestic)"/>
    <m/>
  </r>
  <r>
    <s v="Watermelons"/>
    <x v="19"/>
    <s v="No"/>
    <s v="24 inch bins"/>
    <s v="RED FLESH SEEDLESS TYPE"/>
    <x v="553"/>
    <s v="MARYLAND"/>
    <n v="89600"/>
    <s v="Truck"/>
    <n v="224"/>
    <m/>
    <n v="2025"/>
    <s v="N/A"/>
    <s v="D (domestic)"/>
    <m/>
  </r>
  <r>
    <s v="Watermelons"/>
    <x v="18"/>
    <s v="No"/>
    <s v="cartons"/>
    <s v="RED FLESH SEEDLESS MINIATURE"/>
    <x v="553"/>
    <s v="DELAWARE"/>
    <n v="14450"/>
    <s v="Truck"/>
    <n v="170"/>
    <m/>
    <n v="2025"/>
    <s v="N/A"/>
    <s v="D (domestic)"/>
    <m/>
  </r>
  <r>
    <s v="Watermelons"/>
    <x v="18"/>
    <s v="No"/>
    <s v="24 inch bins"/>
    <s v="RED FLESH SEEDLESS TYPE"/>
    <x v="553"/>
    <s v="DELAWARE"/>
    <n v="201600"/>
    <s v="Truck"/>
    <n v="504"/>
    <m/>
    <n v="2025"/>
    <s v="N/A"/>
    <s v="D (domestic)"/>
    <m/>
  </r>
  <r>
    <s v="Watermelons"/>
    <x v="16"/>
    <s v="No"/>
    <s v="24 inch bins"/>
    <s v="RED FLESH SEEDED TYPE"/>
    <x v="553"/>
    <s v="INDIANA"/>
    <n v="44800"/>
    <s v="Truck"/>
    <n v="112"/>
    <m/>
    <n v="2025"/>
    <s v="N/A"/>
    <s v="D (domestic)"/>
    <m/>
  </r>
  <r>
    <s v="Watermelons"/>
    <x v="16"/>
    <s v="No"/>
    <s v="24 inch bins"/>
    <s v="RED FLESH SEEDLESS MINIATURE"/>
    <x v="553"/>
    <s v="INDIANA"/>
    <n v="68000"/>
    <s v="Truck"/>
    <n v="170"/>
    <m/>
    <n v="2025"/>
    <s v="N/A"/>
    <s v="D (domestic)"/>
    <m/>
  </r>
  <r>
    <s v="Watermelons"/>
    <x v="16"/>
    <s v="No"/>
    <s v="24 inch bins"/>
    <s v="RED FLESH SEEDLESS TYPE"/>
    <x v="553"/>
    <s v="INDIANA"/>
    <n v="627200"/>
    <s v="Truck"/>
    <n v="1568"/>
    <m/>
    <n v="2025"/>
    <s v="N/A"/>
    <s v="D (domestic)"/>
    <m/>
  </r>
  <r>
    <s v="Watermelons"/>
    <x v="17"/>
    <s v="No"/>
    <s v="24 inch bins"/>
    <s v="RED FLESH SEEDED TYPE"/>
    <x v="553"/>
    <s v="MICHIGAN"/>
    <n v="44800"/>
    <s v="Truck"/>
    <n v="112"/>
    <m/>
    <n v="2025"/>
    <s v="N/A"/>
    <s v="D (domestic)"/>
    <m/>
  </r>
  <r>
    <s v="Watermelons"/>
    <x v="18"/>
    <s v="No"/>
    <s v="24 inch bins"/>
    <s v="RED FLESH SEEDLESS TYPE"/>
    <x v="553"/>
    <s v="DELAWARE"/>
    <n v="156800"/>
    <s v="Truck"/>
    <n v="392"/>
    <m/>
    <n v="2025"/>
    <s v="N/A"/>
    <s v="D (domestic)"/>
    <s v="added for 09/14/2025 on 09/16/2025"/>
  </r>
  <r>
    <s v="Watermelons"/>
    <x v="15"/>
    <s v="No"/>
    <s v="24 inch bins"/>
    <s v="RED FLESH SEEDLESS TYPE"/>
    <x v="553"/>
    <s v="SOUTHEAST MISSOURI"/>
    <n v="170000"/>
    <s v="Truck"/>
    <n v="425"/>
    <m/>
    <n v="2025"/>
    <s v="N/A"/>
    <s v="D (domestic)"/>
    <s v="added for 09/14/2025 on 09/16/2025"/>
  </r>
  <r>
    <s v="Watermelons"/>
    <x v="19"/>
    <s v="No"/>
    <s v="24 inch bins"/>
    <s v="RED FLESH SEEDLESS TYPE"/>
    <x v="553"/>
    <s v="MARYLAND"/>
    <n v="89600"/>
    <s v="Truck"/>
    <n v="224"/>
    <m/>
    <n v="2025"/>
    <s v="N/A"/>
    <s v="D (domestic)"/>
    <s v="added for 09/14/2025 on 09/16/2025"/>
  </r>
  <r>
    <s v="Watermelons"/>
    <x v="1"/>
    <s v="No"/>
    <s v="N/A"/>
    <s v="N/A"/>
    <x v="554"/>
    <s v="MEXICO CROSSINGS THROUGH OTAY MESA CALIFORNIA"/>
    <n v="8855"/>
    <s v="Truck"/>
    <m/>
    <m/>
    <n v="2025"/>
    <s v="N/A"/>
    <s v="I (import)"/>
    <m/>
  </r>
  <r>
    <s v="Watermelons"/>
    <x v="9"/>
    <s v="No"/>
    <s v="24 inch bins"/>
    <s v="RED FLESH SEEDED TYPE"/>
    <x v="554"/>
    <s v="TEXAS"/>
    <n v="120000"/>
    <s v="Truck"/>
    <m/>
    <m/>
    <n v="2025"/>
    <s v="N/A"/>
    <s v="D (domestic)"/>
    <m/>
  </r>
  <r>
    <s v="Watermelons"/>
    <x v="1"/>
    <s v="No"/>
    <s v="N/A"/>
    <s v="SEEDLESS"/>
    <x v="554"/>
    <s v="MEXICO CROSSINGS THROUGH OTAY MESA CALIFORNIA"/>
    <n v="50688"/>
    <s v="Truck"/>
    <m/>
    <m/>
    <n v="2025"/>
    <s v="N/A"/>
    <s v="I (import)"/>
    <m/>
  </r>
  <r>
    <s v="Watermelons"/>
    <x v="9"/>
    <s v="No"/>
    <s v="24 inch bins"/>
    <s v="RED FLESH SEEDLESS TYPE"/>
    <x v="554"/>
    <s v="TEXAS"/>
    <n v="960000"/>
    <s v="Truck"/>
    <m/>
    <m/>
    <n v="2025"/>
    <s v="N/A"/>
    <s v="D (domestic)"/>
    <m/>
  </r>
  <r>
    <s v="Watermelons"/>
    <x v="2"/>
    <s v="No"/>
    <s v="N/A"/>
    <s v="N/A"/>
    <x v="554"/>
    <s v="IMPORTS THROUGH BUFFALO NEW YORK"/>
    <n v="41987"/>
    <s v="Truck"/>
    <m/>
    <m/>
    <n v="2025"/>
    <s v="N/A"/>
    <s v="I (import)"/>
    <m/>
  </r>
  <r>
    <s v="Watermelons"/>
    <x v="17"/>
    <s v="No"/>
    <s v="24 inch bins"/>
    <s v="RED FLESH SEEDED TYPE"/>
    <x v="554"/>
    <s v="MICHIGAN"/>
    <n v="44800"/>
    <s v="Truck"/>
    <n v="112"/>
    <m/>
    <n v="2025"/>
    <s v="N/A"/>
    <s v="D (domestic)"/>
    <m/>
  </r>
  <r>
    <s v="Watermelons"/>
    <x v="2"/>
    <s v="No"/>
    <s v="N/A"/>
    <s v="SEEDLESS"/>
    <x v="554"/>
    <s v="IMPORTS THROUGH PORT HURON MICHIGAN"/>
    <n v="5093"/>
    <s v="Truck"/>
    <m/>
    <m/>
    <n v="2025"/>
    <s v="N/A"/>
    <s v="I (import)"/>
    <m/>
  </r>
  <r>
    <s v="Watermelons"/>
    <x v="17"/>
    <s v="No"/>
    <s v="24 inch bins"/>
    <s v="RED FLESH SEEDLESS TYPE"/>
    <x v="554"/>
    <s v="MICHIGAN"/>
    <n v="1276800"/>
    <s v="Truck"/>
    <n v="3192"/>
    <m/>
    <n v="2025"/>
    <s v="N/A"/>
    <s v="D (domestic)"/>
    <m/>
  </r>
  <r>
    <s v="Watermelons"/>
    <x v="1"/>
    <s v="No"/>
    <s v="N/A"/>
    <s v="RED FLESH SEEDLESS MINIATURE"/>
    <x v="554"/>
    <s v="MEXICO CROSSINGS THROUGH LAREDO TEXAS"/>
    <n v="92202"/>
    <s v="Truck"/>
    <m/>
    <m/>
    <n v="2025"/>
    <s v="N/A"/>
    <s v="I (import)"/>
    <m/>
  </r>
  <r>
    <s v="Watermelons"/>
    <x v="14"/>
    <s v="No"/>
    <s v="24 inch bins"/>
    <s v="RED FLESH SEEDLESS TYPE"/>
    <x v="554"/>
    <s v="NORTH CAROLINA"/>
    <n v="179200"/>
    <s v="Truck"/>
    <n v="448"/>
    <m/>
    <n v="2025"/>
    <s v="N/A"/>
    <s v="D (domestic)"/>
    <m/>
  </r>
  <r>
    <s v="Watermelons"/>
    <x v="1"/>
    <s v="No"/>
    <s v="N/A"/>
    <s v="RED FLESH SEEDLESS MINIATURE"/>
    <x v="554"/>
    <s v="MEXICO CROSSINGS THROUGH PRESIDIO TEXAS"/>
    <n v="184404"/>
    <s v="Truck"/>
    <m/>
    <m/>
    <n v="2025"/>
    <s v="N/A"/>
    <s v="I (import)"/>
    <m/>
  </r>
  <r>
    <s v="Watermelons"/>
    <x v="11"/>
    <s v="No"/>
    <s v="24 inch bins"/>
    <s v="RED FLESH SEEDLESS TYPE"/>
    <x v="554"/>
    <s v="SOUTH CAROLINA"/>
    <n v="67200"/>
    <s v="Truck"/>
    <n v="168"/>
    <m/>
    <n v="2025"/>
    <s v="N/A"/>
    <s v="D (domestic)"/>
    <m/>
  </r>
  <r>
    <s v="Watermelons"/>
    <x v="1"/>
    <s v="No"/>
    <s v="N/A"/>
    <s v="SEEDLESS"/>
    <x v="554"/>
    <s v="MEXICO CROSSINGS THROUGH PRESIDIO TEXAS"/>
    <n v="161920"/>
    <s v="Truck"/>
    <m/>
    <m/>
    <n v="2025"/>
    <s v="N/A"/>
    <s v="I (import)"/>
    <m/>
  </r>
  <r>
    <s v="Watermelons"/>
    <x v="15"/>
    <s v="No"/>
    <s v="24 inch bins"/>
    <s v="RED FLESH SEEDLESS TYPE"/>
    <x v="554"/>
    <s v="SOUTHEAST MISSOURI"/>
    <n v="224000"/>
    <s v="Truck"/>
    <n v="560"/>
    <m/>
    <n v="2025"/>
    <s v="N/A"/>
    <s v="D (domestic)"/>
    <m/>
  </r>
  <r>
    <s v="Watermelons"/>
    <x v="1"/>
    <s v="No"/>
    <s v="N/A"/>
    <s v="N/A"/>
    <x v="554"/>
    <s v="MEXICO CROSSINGS THROUGH PROGRESO TEXAS"/>
    <n v="77854"/>
    <s v="Truck"/>
    <m/>
    <m/>
    <n v="2025"/>
    <s v="N/A"/>
    <s v="I (import)"/>
    <m/>
  </r>
  <r>
    <s v="Watermelons"/>
    <x v="19"/>
    <s v="No"/>
    <s v="24 inch bins"/>
    <s v="RED FLESH SEEDLESS TYPE"/>
    <x v="554"/>
    <s v="MARYLAND"/>
    <n v="201600"/>
    <s v="Truck"/>
    <n v="504"/>
    <m/>
    <n v="2025"/>
    <s v="N/A"/>
    <s v="D (domestic)"/>
    <m/>
  </r>
  <r>
    <s v="Watermelons"/>
    <x v="1"/>
    <s v="No"/>
    <s v="N/A"/>
    <s v="SEEDLESS"/>
    <x v="554"/>
    <s v="MEXICO CROSSINGS THROUGH PROGRESO TEXAS"/>
    <n v="905872"/>
    <s v="Truck"/>
    <m/>
    <m/>
    <n v="2025"/>
    <s v="N/A"/>
    <s v="I (import)"/>
    <m/>
  </r>
  <r>
    <s v="Watermelons"/>
    <x v="18"/>
    <s v="No"/>
    <s v="24 inch bins"/>
    <s v="RED FLESH SEEDED TYPE"/>
    <x v="554"/>
    <s v="DELAWARE"/>
    <n v="22400"/>
    <s v="Truck"/>
    <n v="56"/>
    <m/>
    <n v="2025"/>
    <s v="N/A"/>
    <s v="D (domestic)"/>
    <m/>
  </r>
  <r>
    <s v="Watermelons"/>
    <x v="1"/>
    <s v="No"/>
    <s v="N/A"/>
    <s v="SEEDLESS"/>
    <x v="554"/>
    <s v="MEXICO CROSSINGS THROUGH SANTA TERESA NEW MEXICO"/>
    <n v="58518"/>
    <s v="Truck"/>
    <m/>
    <m/>
    <n v="2025"/>
    <s v="N/A"/>
    <s v="I (import)"/>
    <m/>
  </r>
  <r>
    <s v="Watermelons"/>
    <x v="18"/>
    <s v="No"/>
    <s v="24 inch bins"/>
    <s v="RED FLESH SEEDLESS TYPE"/>
    <x v="554"/>
    <s v="DELAWARE"/>
    <n v="593600"/>
    <s v="Truck"/>
    <n v="1484"/>
    <m/>
    <n v="2025"/>
    <s v="N/A"/>
    <s v="D (domestic)"/>
    <m/>
  </r>
  <r>
    <s v="Watermelons"/>
    <x v="8"/>
    <s v="No"/>
    <s v="24 inch bins"/>
    <s v="RED FLESH SEEDLESS TYPE"/>
    <x v="554"/>
    <s v="FLORIDA"/>
    <n v="1200"/>
    <s v="Truck"/>
    <m/>
    <m/>
    <n v="2025"/>
    <s v="N/A"/>
    <s v="D (domestic)"/>
    <m/>
  </r>
  <r>
    <s v="Watermelons"/>
    <x v="16"/>
    <s v="No"/>
    <s v="24 inch bins"/>
    <s v="RED FLESH SEEDED TYPE"/>
    <x v="554"/>
    <s v="INDIANA"/>
    <n v="44800"/>
    <s v="Truck"/>
    <n v="112"/>
    <m/>
    <n v="2025"/>
    <s v="N/A"/>
    <s v="D (domestic)"/>
    <m/>
  </r>
  <r>
    <s v="Watermelons"/>
    <x v="16"/>
    <s v="No"/>
    <s v="24 inch bins"/>
    <s v="RED FLESH SEEDLESS MINIATURE"/>
    <x v="554"/>
    <s v="INDIANA"/>
    <n v="102000"/>
    <s v="Truck"/>
    <n v="255"/>
    <m/>
    <n v="2025"/>
    <s v="N/A"/>
    <s v="D (domestic)"/>
    <m/>
  </r>
  <r>
    <s v="Watermelons"/>
    <x v="16"/>
    <s v="No"/>
    <s v="24 inch bins"/>
    <s v="RED FLESH SEEDLESS TYPE"/>
    <x v="554"/>
    <s v="INDIANA"/>
    <n v="716800"/>
    <s v="Truck"/>
    <n v="1792"/>
    <m/>
    <n v="2025"/>
    <s v="N/A"/>
    <s v="D (domestic)"/>
    <m/>
  </r>
  <r>
    <s v="Watermelons"/>
    <x v="13"/>
    <s v="No"/>
    <s v="cartons"/>
    <s v="RED FLESH SEEDLESS MINIATURE"/>
    <x v="554"/>
    <s v="SAN JOAQUIN VALLEY CALIFORNIA"/>
    <n v="1870000"/>
    <s v="Truck"/>
    <n v="22000"/>
    <m/>
    <n v="2025"/>
    <s v="N/A"/>
    <s v="D (domestic)"/>
    <m/>
  </r>
  <r>
    <s v="Watermelons"/>
    <x v="13"/>
    <s v="Yes"/>
    <s v="24 inch bins"/>
    <s v="RED FLESH SEEDLESS TYPE"/>
    <x v="554"/>
    <s v="SAN JOAQUIN VALLEY CALIFORNIA"/>
    <n v="14000"/>
    <s v="Truck"/>
    <n v="35"/>
    <m/>
    <n v="2025"/>
    <s v="N/A"/>
    <s v="D (domestic)"/>
    <m/>
  </r>
  <r>
    <s v="Watermelons"/>
    <x v="13"/>
    <s v="No"/>
    <s v="24 inch bins"/>
    <s v="RED FLESH SEEDLESS TYPE"/>
    <x v="554"/>
    <s v="SAN JOAQUIN VALLEY CALIFORNIA"/>
    <n v="1920000"/>
    <s v="Truck"/>
    <m/>
    <m/>
    <n v="2025"/>
    <s v="N/A"/>
    <s v="D (domestic)"/>
    <m/>
  </r>
  <r>
    <s v="Watermelons"/>
    <x v="13"/>
    <s v="No"/>
    <s v="24 inch bins"/>
    <s v="RED FLESH SEEDED TYPE"/>
    <x v="554"/>
    <s v="SAN JOAQUIN VALLEY CALIFORNIA"/>
    <n v="40000"/>
    <s v="Truck"/>
    <m/>
    <m/>
    <n v="2025"/>
    <s v="N/A"/>
    <s v="D (domestic)"/>
    <m/>
  </r>
  <r>
    <s v="Watermelons"/>
    <x v="13"/>
    <s v="Yes"/>
    <s v="cartons"/>
    <s v="RED FLESH SEEDLESS MINIATURE"/>
    <x v="554"/>
    <s v="SAN JOAQUIN VALLEY CALIFORNIA"/>
    <n v="357000"/>
    <s v="Truck"/>
    <n v="4200"/>
    <m/>
    <n v="2025"/>
    <s v="N/A"/>
    <s v="D (domestic)"/>
    <m/>
  </r>
  <r>
    <s v="Watermelons"/>
    <x v="14"/>
    <s v="No"/>
    <s v="24 inch bins"/>
    <s v="RED FLESH SEEDLESS TYPE"/>
    <x v="554"/>
    <s v="NORTH CAROLINA"/>
    <n v="44800"/>
    <s v="Truck"/>
    <n v="112"/>
    <m/>
    <n v="2025"/>
    <s v="N/A"/>
    <s v="D (domestic)"/>
    <s v="added for 09/15/2025 on 09/17/2025"/>
  </r>
  <r>
    <s v="Watermelons"/>
    <x v="0"/>
    <s v="No"/>
    <s v="N/A"/>
    <s v="N/A"/>
    <x v="555"/>
    <s v="IMPORTS THROUGH SAN JUAN PUERTO RICO"/>
    <n v="2009"/>
    <s v="Boat"/>
    <m/>
    <m/>
    <n v="2025"/>
    <s v="N/A"/>
    <s v="I (import)"/>
    <m/>
  </r>
  <r>
    <s v="Watermelons"/>
    <x v="1"/>
    <s v="No"/>
    <s v="N/A"/>
    <s v="N/A"/>
    <x v="555"/>
    <s v="MEXICO CROSSINGS THROUGH OTAY MESA CALIFORNIA"/>
    <n v="275695"/>
    <s v="Truck"/>
    <m/>
    <m/>
    <n v="2025"/>
    <s v="N/A"/>
    <s v="I (import)"/>
    <m/>
  </r>
  <r>
    <s v="Watermelons"/>
    <x v="1"/>
    <s v="No"/>
    <s v="N/A"/>
    <s v="SEEDLESS"/>
    <x v="555"/>
    <s v="MEXICO CROSSINGS THROUGH OTAY MESA CALIFORNIA"/>
    <n v="9856"/>
    <s v="Truck"/>
    <m/>
    <m/>
    <n v="2025"/>
    <s v="N/A"/>
    <s v="I (import)"/>
    <m/>
  </r>
  <r>
    <s v="Watermelons"/>
    <x v="2"/>
    <s v="No"/>
    <s v="N/A"/>
    <s v="SEEDLESS"/>
    <x v="555"/>
    <s v="IMPORTS THROUGH DERBY LINE VERMONT"/>
    <n v="297"/>
    <s v="Truck"/>
    <m/>
    <m/>
    <n v="2025"/>
    <s v="N/A"/>
    <s v="I (import)"/>
    <m/>
  </r>
  <r>
    <s v="Watermelons"/>
    <x v="2"/>
    <s v="No"/>
    <s v="N/A"/>
    <s v="N/A"/>
    <x v="555"/>
    <s v="IMPORTS THROUGH PORT HURON MICHIGAN"/>
    <n v="673"/>
    <s v="Truck"/>
    <m/>
    <m/>
    <n v="2025"/>
    <s v="N/A"/>
    <s v="I (import)"/>
    <m/>
  </r>
  <r>
    <s v="Watermelons"/>
    <x v="2"/>
    <s v="No"/>
    <s v="N/A"/>
    <s v="SEEDLESS"/>
    <x v="555"/>
    <s v="IMPORTS THROUGH PORT HURON MICHIGAN"/>
    <n v="1217"/>
    <s v="Truck"/>
    <m/>
    <m/>
    <n v="2025"/>
    <s v="N/A"/>
    <s v="I (import)"/>
    <m/>
  </r>
  <r>
    <s v="Watermelons"/>
    <x v="1"/>
    <s v="No"/>
    <s v="N/A"/>
    <s v="RED FLESH SEEDLESS MINIATURE"/>
    <x v="555"/>
    <s v="MEXICO CROSSINGS THROUGH PRESIDIO TEXAS"/>
    <n v="138303"/>
    <s v="Truck"/>
    <m/>
    <m/>
    <n v="2025"/>
    <s v="N/A"/>
    <s v="I (import)"/>
    <m/>
  </r>
  <r>
    <s v="Watermelons"/>
    <x v="1"/>
    <s v="No"/>
    <s v="N/A"/>
    <s v="SEEDLESS"/>
    <x v="555"/>
    <s v="MEXICO CROSSINGS THROUGH PRESIDIO TEXAS"/>
    <n v="311168"/>
    <s v="Truck"/>
    <m/>
    <m/>
    <n v="2025"/>
    <s v="N/A"/>
    <s v="I (import)"/>
    <m/>
  </r>
  <r>
    <s v="Watermelons"/>
    <x v="1"/>
    <s v="No"/>
    <s v="N/A"/>
    <s v="N/A"/>
    <x v="555"/>
    <s v="MEXICO CROSSINGS THROUGH PROGRESO TEXAS"/>
    <n v="77706"/>
    <s v="Truck"/>
    <m/>
    <m/>
    <n v="2025"/>
    <s v="N/A"/>
    <s v="I (import)"/>
    <m/>
  </r>
  <r>
    <s v="Watermelons"/>
    <x v="1"/>
    <s v="No"/>
    <s v="N/A"/>
    <s v="SEEDLESS"/>
    <x v="555"/>
    <s v="MEXICO CROSSINGS THROUGH SANTA TERESA NEW MEXICO"/>
    <n v="59356"/>
    <s v="Truck"/>
    <m/>
    <m/>
    <n v="2025"/>
    <s v="N/A"/>
    <s v="I (import)"/>
    <m/>
  </r>
  <r>
    <s v="Watermelons"/>
    <x v="17"/>
    <s v="No"/>
    <s v="24 inch bins"/>
    <s v="RED FLESH SEEDLESS TYPE"/>
    <x v="555"/>
    <s v="MICHIGAN"/>
    <n v="985600"/>
    <s v="Truck"/>
    <n v="2464"/>
    <m/>
    <n v="2025"/>
    <s v="N/A"/>
    <s v="D (domestic)"/>
    <m/>
  </r>
  <r>
    <s v="Watermelons"/>
    <x v="14"/>
    <s v="No"/>
    <s v="24 inch bins"/>
    <s v="RED FLESH SEEDLESS TYPE"/>
    <x v="555"/>
    <s v="NORTH CAROLINA"/>
    <n v="179200"/>
    <s v="Truck"/>
    <n v="448"/>
    <m/>
    <n v="2025"/>
    <s v="N/A"/>
    <s v="D (domestic)"/>
    <m/>
  </r>
  <r>
    <s v="Watermelons"/>
    <x v="11"/>
    <s v="No"/>
    <s v="24 inch bins"/>
    <s v="RED FLESH SEEDLESS TYPE"/>
    <x v="555"/>
    <s v="SOUTH CAROLINA"/>
    <n v="44800"/>
    <s v="Truck"/>
    <n v="112"/>
    <m/>
    <n v="2025"/>
    <s v="N/A"/>
    <s v="D (domestic)"/>
    <m/>
  </r>
  <r>
    <s v="Watermelons"/>
    <x v="19"/>
    <s v="No"/>
    <s v="24 inch bins"/>
    <s v="RED FLESH SEEDLESS TYPE"/>
    <x v="555"/>
    <s v="MARYLAND"/>
    <n v="425600"/>
    <s v="Truck"/>
    <n v="1064"/>
    <m/>
    <n v="2025"/>
    <s v="N/A"/>
    <s v="D (domestic)"/>
    <m/>
  </r>
  <r>
    <s v="Watermelons"/>
    <x v="18"/>
    <s v="No"/>
    <s v="cartons"/>
    <s v="RED FLESH SEEDLESS MINIATURE"/>
    <x v="555"/>
    <s v="DELAWARE"/>
    <n v="14450"/>
    <s v="Truck"/>
    <n v="170"/>
    <m/>
    <n v="2025"/>
    <s v="N/A"/>
    <s v="D (domestic)"/>
    <m/>
  </r>
  <r>
    <s v="Watermelons"/>
    <x v="18"/>
    <s v="No"/>
    <s v="24 inch bins"/>
    <s v="RED FLESH SEEDLESS TYPE"/>
    <x v="555"/>
    <s v="DELAWARE"/>
    <n v="716800"/>
    <s v="Truck"/>
    <n v="1792"/>
    <m/>
    <n v="2025"/>
    <s v="N/A"/>
    <s v="D (domestic)"/>
    <m/>
  </r>
  <r>
    <s v="Watermelons"/>
    <x v="16"/>
    <s v="No"/>
    <s v="24 inch bins"/>
    <s v="RED FLESH SEEDED TYPE"/>
    <x v="555"/>
    <s v="INDIANA"/>
    <n v="89600"/>
    <s v="Truck"/>
    <n v="224"/>
    <m/>
    <n v="2025"/>
    <s v="N/A"/>
    <s v="D (domestic)"/>
    <m/>
  </r>
  <r>
    <s v="Watermelons"/>
    <x v="16"/>
    <s v="No"/>
    <s v="24 inch bins"/>
    <s v="RED FLESH SEEDLESS MINIATURE"/>
    <x v="555"/>
    <s v="INDIANA"/>
    <n v="170000"/>
    <s v="Truck"/>
    <n v="425"/>
    <m/>
    <n v="2025"/>
    <s v="N/A"/>
    <s v="D (domestic)"/>
    <m/>
  </r>
  <r>
    <s v="Watermelons"/>
    <x v="16"/>
    <s v="No"/>
    <s v="24 inch bins"/>
    <s v="RED FLESH SEEDLESS TYPE"/>
    <x v="555"/>
    <s v="INDIANA"/>
    <n v="1030400"/>
    <s v="Truck"/>
    <n v="2576"/>
    <m/>
    <n v="2025"/>
    <s v="N/A"/>
    <s v="D (domestic)"/>
    <m/>
  </r>
  <r>
    <s v="Watermelons"/>
    <x v="17"/>
    <s v="No"/>
    <s v="24 inch bins"/>
    <s v="RED FLESH SEEDED TYPE"/>
    <x v="555"/>
    <s v="MICHIGAN"/>
    <n v="44800"/>
    <s v="Truck"/>
    <n v="112"/>
    <m/>
    <n v="2025"/>
    <s v="N/A"/>
    <s v="D (domestic)"/>
    <m/>
  </r>
  <r>
    <s v="Watermelons"/>
    <x v="9"/>
    <s v="No"/>
    <s v="24 inch bins"/>
    <s v="RED FLESH SEEDLESS TYPE"/>
    <x v="555"/>
    <s v="TEXAS"/>
    <n v="1080000"/>
    <s v="Truck"/>
    <m/>
    <m/>
    <n v="2025"/>
    <s v="N/A"/>
    <s v="D (domestic)"/>
    <m/>
  </r>
  <r>
    <s v="Watermelons"/>
    <x v="13"/>
    <s v="No"/>
    <s v="24 inch bins"/>
    <s v="RED FLESH SEEDED TYPE"/>
    <x v="555"/>
    <s v="SAN JOAQUIN VALLEY CALIFORNIA"/>
    <n v="60000"/>
    <s v="Truck"/>
    <m/>
    <m/>
    <n v="2025"/>
    <s v="N/A"/>
    <s v="D (domestic)"/>
    <m/>
  </r>
  <r>
    <s v="Watermelons"/>
    <x v="13"/>
    <s v="No"/>
    <s v="cartons"/>
    <s v="RED FLESH SEEDLESS MINIATURE"/>
    <x v="555"/>
    <s v="SAN JOAQUIN VALLEY CALIFORNIA"/>
    <n v="1190000"/>
    <s v="Truck"/>
    <n v="14000"/>
    <m/>
    <n v="2025"/>
    <s v="N/A"/>
    <s v="D (domestic)"/>
    <m/>
  </r>
  <r>
    <s v="Watermelons"/>
    <x v="13"/>
    <s v="No"/>
    <s v="24 inch bins"/>
    <s v="RED FLESH SEEDLESS TYPE"/>
    <x v="555"/>
    <s v="SAN JOAQUIN VALLEY CALIFORNIA"/>
    <n v="2520000"/>
    <s v="Truck"/>
    <m/>
    <m/>
    <n v="2025"/>
    <s v="N/A"/>
    <s v="D (domestic)"/>
    <m/>
  </r>
  <r>
    <s v="Watermelons"/>
    <x v="13"/>
    <s v="No"/>
    <s v="cartons"/>
    <s v="RED FLESH SEEDLESS TYPE"/>
    <x v="555"/>
    <s v="SAN JOAQUIN VALLEY CALIFORNIA"/>
    <n v="6800"/>
    <s v="Truck"/>
    <n v="80"/>
    <m/>
    <n v="2025"/>
    <s v="N/A"/>
    <s v="D (domestic)"/>
    <m/>
  </r>
  <r>
    <s v="Watermelons"/>
    <x v="19"/>
    <s v="No"/>
    <s v="24 inch bins"/>
    <s v="RED FLESH SEEDLESS TYPE"/>
    <x v="556"/>
    <s v="MARYLAND"/>
    <n v="112000"/>
    <s v="Truck"/>
    <n v="280"/>
    <m/>
    <n v="2025"/>
    <s v="N/A"/>
    <s v="D (domestic)"/>
    <m/>
  </r>
  <r>
    <s v="Watermelons"/>
    <x v="17"/>
    <s v="No"/>
    <s v="24 inch bins"/>
    <s v="N/A"/>
    <x v="556"/>
    <s v="MICHIGAN"/>
    <n v="470400"/>
    <s v="Truck"/>
    <n v="1176"/>
    <m/>
    <n v="2025"/>
    <s v="N/A"/>
    <s v="D (domestic)"/>
    <m/>
  </r>
  <r>
    <s v="Watermelons"/>
    <x v="16"/>
    <s v="No"/>
    <s v="24 inch bins"/>
    <s v="N/A"/>
    <x v="556"/>
    <s v="INDIANA"/>
    <n v="2576000"/>
    <s v="Truck"/>
    <n v="6440"/>
    <m/>
    <n v="2025"/>
    <s v="N/A"/>
    <s v="D (domestic)"/>
    <m/>
  </r>
  <r>
    <s v="Watermelons"/>
    <x v="16"/>
    <s v="No"/>
    <s v="24 inch bins"/>
    <s v="RED FLESH SEEDLESS MINIATURE"/>
    <x v="556"/>
    <s v="INDIANA"/>
    <n v="22400"/>
    <s v="Truck"/>
    <n v="56"/>
    <m/>
    <n v="2025"/>
    <s v="N/A"/>
    <s v="D (domestic)"/>
    <m/>
  </r>
  <r>
    <s v="Watermelons"/>
    <x v="15"/>
    <s v="No"/>
    <s v="24 inch bins"/>
    <s v="N/A"/>
    <x v="556"/>
    <s v="MISSOURI"/>
    <n v="358400"/>
    <s v="Truck"/>
    <n v="896"/>
    <m/>
    <n v="2025"/>
    <s v="N/A"/>
    <s v="D (domestic)"/>
    <m/>
  </r>
  <r>
    <s v="Watermelons"/>
    <x v="14"/>
    <s v="No"/>
    <s v="24 inch bins"/>
    <s v="RED FLESH SEEDLESS TYPE"/>
    <x v="556"/>
    <s v="NORTH CAROLINA"/>
    <n v="224000"/>
    <s v="Truck"/>
    <n v="560"/>
    <m/>
    <n v="2025"/>
    <s v="N/A"/>
    <s v="D (domestic)"/>
    <m/>
  </r>
  <r>
    <s v="Watermelons"/>
    <x v="11"/>
    <s v="No"/>
    <s v="24 inch bins"/>
    <s v="RED FLESH SEEDLESS TYPE"/>
    <x v="556"/>
    <s v="SOUTH CAROLINA"/>
    <n v="67200"/>
    <s v="Truck"/>
    <n v="168"/>
    <m/>
    <n v="2025"/>
    <s v="N/A"/>
    <s v="D (domestic)"/>
    <m/>
  </r>
  <r>
    <s v="Watermelons"/>
    <x v="18"/>
    <s v="No"/>
    <s v="24 inch bins"/>
    <s v="RED FLESH SEEDLESS TYPE"/>
    <x v="556"/>
    <s v="DELAWARE"/>
    <n v="224000"/>
    <s v="Truck"/>
    <n v="560"/>
    <m/>
    <n v="2025"/>
    <s v="N/A"/>
    <s v="D (domestic)"/>
    <m/>
  </r>
  <r>
    <s v="Watermelons"/>
    <x v="20"/>
    <s v="No"/>
    <s v="24 inch bins"/>
    <s v="RED FLESH SEEDLESS TYPE"/>
    <x v="556"/>
    <s v="VIRGINIA"/>
    <n v="44800"/>
    <s v="Truck"/>
    <n v="112"/>
    <m/>
    <n v="2025"/>
    <s v="N/A"/>
    <s v="D (domestic)"/>
    <m/>
  </r>
  <r>
    <s v="Watermelons"/>
    <x v="1"/>
    <s v="No"/>
    <s v="N/A"/>
    <s v="N/A"/>
    <x v="556"/>
    <s v="MEXICO CROSSINGS THROUGH OTAY MESA CALIFORNIA"/>
    <n v="47067"/>
    <s v="Truck"/>
    <m/>
    <m/>
    <n v="2025"/>
    <s v="N/A"/>
    <s v="I (import)"/>
    <m/>
  </r>
  <r>
    <s v="Watermelons"/>
    <x v="1"/>
    <s v="No"/>
    <s v="N/A"/>
    <s v="SEEDLESS"/>
    <x v="556"/>
    <s v="MEXICO CROSSINGS THROUGH OTAY MESA CALIFORNIA"/>
    <n v="11827"/>
    <s v="Truck"/>
    <m/>
    <m/>
    <n v="2025"/>
    <s v="N/A"/>
    <s v="I (import)"/>
    <m/>
  </r>
  <r>
    <s v="Watermelons"/>
    <x v="2"/>
    <s v="No"/>
    <s v="N/A"/>
    <s v="SEEDLESS"/>
    <x v="556"/>
    <s v="IMPORTS THROUGH DERBY LINE VERMONT"/>
    <n v="132"/>
    <s v="Truck"/>
    <m/>
    <m/>
    <n v="2025"/>
    <s v="N/A"/>
    <s v="I (import)"/>
    <m/>
  </r>
  <r>
    <s v="Watermelons"/>
    <x v="2"/>
    <s v="No"/>
    <s v="N/A"/>
    <s v="SEEDLESS"/>
    <x v="556"/>
    <s v="IMPORTS THROUGH JACKMAN MAINE"/>
    <n v="198"/>
    <s v="Truck"/>
    <m/>
    <m/>
    <n v="2025"/>
    <s v="N/A"/>
    <s v="I (import)"/>
    <m/>
  </r>
  <r>
    <s v="Watermelons"/>
    <x v="2"/>
    <s v="No"/>
    <s v="N/A"/>
    <s v="SEEDLESS"/>
    <x v="556"/>
    <s v="IMPORTS THROUGH PORT HURON MICHIGAN"/>
    <n v="1762"/>
    <s v="Truck"/>
    <m/>
    <m/>
    <n v="2025"/>
    <s v="N/A"/>
    <s v="I (import)"/>
    <m/>
  </r>
  <r>
    <s v="Watermelons"/>
    <x v="1"/>
    <s v="No"/>
    <s v="N/A"/>
    <s v="SEEDLESS"/>
    <x v="556"/>
    <s v="MEXICO CROSSINGS THROUGH PHARR TEXAS"/>
    <n v="237600"/>
    <s v="Truck"/>
    <m/>
    <m/>
    <n v="2025"/>
    <s v="N/A"/>
    <s v="I (import)"/>
    <m/>
  </r>
  <r>
    <s v="Watermelons"/>
    <x v="1"/>
    <s v="No"/>
    <s v="N/A"/>
    <s v="RED FLESH SEEDLESS MINIATURE"/>
    <x v="556"/>
    <s v="MEXICO CROSSINGS THROUGH PRESIDIO TEXAS"/>
    <n v="92202"/>
    <s v="Truck"/>
    <m/>
    <m/>
    <n v="2025"/>
    <s v="N/A"/>
    <s v="I (import)"/>
    <m/>
  </r>
  <r>
    <s v="Watermelons"/>
    <x v="1"/>
    <s v="No"/>
    <s v="N/A"/>
    <s v="SEEDLESS"/>
    <x v="556"/>
    <s v="MEXICO CROSSINGS THROUGH PRESIDIO TEXAS"/>
    <n v="31680"/>
    <s v="Truck"/>
    <m/>
    <m/>
    <n v="2025"/>
    <s v="N/A"/>
    <s v="I (import)"/>
    <m/>
  </r>
  <r>
    <s v="Watermelons"/>
    <x v="1"/>
    <s v="No"/>
    <s v="N/A"/>
    <s v="N/A"/>
    <x v="556"/>
    <s v="MEXICO CROSSINGS THROUGH PROGRESO TEXAS"/>
    <n v="81719"/>
    <s v="Truck"/>
    <m/>
    <m/>
    <n v="2025"/>
    <s v="N/A"/>
    <s v="I (import)"/>
    <m/>
  </r>
  <r>
    <s v="Watermelons"/>
    <x v="1"/>
    <s v="No"/>
    <s v="N/A"/>
    <s v="SEEDLESS"/>
    <x v="556"/>
    <s v="MEXICO CROSSINGS THROUGH RIO GRANDE CITY TEXAS"/>
    <n v="711040"/>
    <s v="Truck"/>
    <m/>
    <m/>
    <n v="2025"/>
    <s v="N/A"/>
    <s v="I (import)"/>
    <m/>
  </r>
  <r>
    <s v="Watermelons"/>
    <x v="1"/>
    <s v="No"/>
    <s v="N/A"/>
    <s v="SEEDLESS"/>
    <x v="556"/>
    <s v="MEXICO CROSSINGS THROUGH SANTA TERESA NEW MEXICO"/>
    <n v="117014"/>
    <s v="Truck"/>
    <m/>
    <m/>
    <n v="2025"/>
    <s v="N/A"/>
    <s v="I (import)"/>
    <m/>
  </r>
  <r>
    <s v="Watermelons"/>
    <x v="9"/>
    <s v="No"/>
    <s v="24 inch bins"/>
    <s v="RED FLESH SEEDED TYPE"/>
    <x v="556"/>
    <s v="TEXAS"/>
    <n v="40000"/>
    <s v="Truck"/>
    <m/>
    <m/>
    <n v="2025"/>
    <s v="N/A"/>
    <s v="D (domestic)"/>
    <m/>
  </r>
  <r>
    <s v="Watermelons"/>
    <x v="9"/>
    <s v="No"/>
    <s v="24 inch bins"/>
    <s v="RED FLESH SEEDLESS TYPE"/>
    <x v="556"/>
    <s v="TEXAS"/>
    <n v="600000"/>
    <s v="Truck"/>
    <m/>
    <m/>
    <n v="2025"/>
    <s v="N/A"/>
    <s v="D (domestic)"/>
    <m/>
  </r>
  <r>
    <s v="Watermelons"/>
    <x v="13"/>
    <s v="No"/>
    <s v="24 inch bins"/>
    <s v="RED FLESH SEEDLESS TYPE"/>
    <x v="556"/>
    <s v="SAN JOAQUIN VALLEY CALIFORNIA"/>
    <n v="2760000"/>
    <s v="Truck"/>
    <m/>
    <m/>
    <n v="2025"/>
    <s v="N/A"/>
    <s v="D (domestic)"/>
    <m/>
  </r>
  <r>
    <s v="Watermelons"/>
    <x v="13"/>
    <s v="No"/>
    <s v="cartons"/>
    <s v="RED FLESH SEEDLESS MINIATURE"/>
    <x v="556"/>
    <s v="SAN JOAQUIN VALLEY CALIFORNIA"/>
    <n v="2975000"/>
    <s v="Truck"/>
    <n v="35000"/>
    <m/>
    <n v="2025"/>
    <s v="N/A"/>
    <s v="D (domestic)"/>
    <m/>
  </r>
  <r>
    <s v="Watermelons"/>
    <x v="18"/>
    <s v="No"/>
    <s v="24 inch bins"/>
    <s v="RED FLESH SEEDLESS TYPE"/>
    <x v="556"/>
    <s v="DELAWARE"/>
    <n v="179200"/>
    <s v="Truck"/>
    <n v="448"/>
    <m/>
    <n v="2025"/>
    <s v="N/A"/>
    <s v="D (domestic)"/>
    <s v="added for 09/17/2025 on 09/19/2025"/>
  </r>
  <r>
    <s v="Watermelons"/>
    <x v="17"/>
    <s v="No"/>
    <s v="24 inch bins"/>
    <s v="RED FLESH SEEDED TYPE"/>
    <x v="557"/>
    <s v="MICHIGAN"/>
    <n v="44800"/>
    <s v="Truck"/>
    <n v="112"/>
    <m/>
    <n v="2025"/>
    <s v="N/A"/>
    <s v="D (domestic)"/>
    <m/>
  </r>
  <r>
    <s v="Watermelons"/>
    <x v="1"/>
    <s v="No"/>
    <s v="N/A"/>
    <s v="N/A"/>
    <x v="557"/>
    <s v="MEXICO CROSSINGS THROUGH OTAY MESA CALIFORNIA"/>
    <n v="55048"/>
    <s v="Truck"/>
    <m/>
    <m/>
    <n v="2025"/>
    <s v="N/A"/>
    <s v="I (import)"/>
    <m/>
  </r>
  <r>
    <s v="Watermelons"/>
    <x v="17"/>
    <s v="No"/>
    <s v="24 inch bins"/>
    <s v="RED FLESH SEEDLESS TYPE"/>
    <x v="557"/>
    <s v="MICHIGAN"/>
    <n v="1097600"/>
    <s v="Truck"/>
    <n v="2744"/>
    <m/>
    <n v="2025"/>
    <s v="N/A"/>
    <s v="D (domestic)"/>
    <m/>
  </r>
  <r>
    <s v="Watermelons"/>
    <x v="1"/>
    <s v="No"/>
    <s v="N/A"/>
    <s v="SEEDLESS"/>
    <x v="557"/>
    <s v="MEXICO CROSSINGS THROUGH OTAY MESA CALIFORNIA"/>
    <n v="114048"/>
    <s v="Truck"/>
    <m/>
    <m/>
    <n v="2025"/>
    <s v="N/A"/>
    <s v="I (import)"/>
    <m/>
  </r>
  <r>
    <s v="Watermelons"/>
    <x v="14"/>
    <s v="No"/>
    <s v="24 inch bins"/>
    <s v="RED FLESH SEEDLESS TYPE"/>
    <x v="557"/>
    <s v="NORTH CAROLINA"/>
    <n v="179200"/>
    <s v="Truck"/>
    <n v="448"/>
    <m/>
    <n v="2025"/>
    <s v="N/A"/>
    <s v="D (domestic)"/>
    <m/>
  </r>
  <r>
    <s v="Watermelons"/>
    <x v="2"/>
    <s v="No"/>
    <s v="N/A"/>
    <s v="SEEDLESS"/>
    <x v="557"/>
    <s v="IMPORTS THROUGH DERBY LINE VERMONT"/>
    <n v="132"/>
    <s v="Truck"/>
    <m/>
    <m/>
    <n v="2025"/>
    <s v="N/A"/>
    <s v="I (import)"/>
    <m/>
  </r>
  <r>
    <s v="Watermelons"/>
    <x v="11"/>
    <s v="No"/>
    <s v="24 inch bins"/>
    <s v="RED FLESH SEEDLESS TYPE"/>
    <x v="557"/>
    <s v="SOUTH CAROLINA"/>
    <n v="67200"/>
    <s v="Truck"/>
    <n v="168"/>
    <m/>
    <n v="2025"/>
    <s v="N/A"/>
    <s v="D (domestic)"/>
    <m/>
  </r>
  <r>
    <s v="Watermelons"/>
    <x v="1"/>
    <s v="No"/>
    <s v="N/A"/>
    <s v="RED FLESH SEEDLESS MINIATURE"/>
    <x v="557"/>
    <s v="MEXICO CROSSINGS THROUGH PRESIDIO TEXAS"/>
    <n v="92202"/>
    <s v="Truck"/>
    <m/>
    <m/>
    <n v="2025"/>
    <s v="N/A"/>
    <s v="I (import)"/>
    <m/>
  </r>
  <r>
    <s v="Watermelons"/>
    <x v="15"/>
    <s v="No"/>
    <s v="24 inch bins"/>
    <s v="RED FLESH SEEDLESS TYPE"/>
    <x v="557"/>
    <s v="SOUTHEAST MISSOURI"/>
    <n v="44800"/>
    <s v="Truck"/>
    <n v="112"/>
    <m/>
    <n v="2025"/>
    <s v="N/A"/>
    <s v="D (domestic)"/>
    <m/>
  </r>
  <r>
    <s v="Watermelons"/>
    <x v="1"/>
    <s v="No"/>
    <s v="N/A"/>
    <s v="SEEDLESS"/>
    <x v="557"/>
    <s v="MEXICO CROSSINGS THROUGH PRESIDIO TEXAS"/>
    <n v="421696"/>
    <s v="Truck"/>
    <m/>
    <m/>
    <n v="2025"/>
    <s v="N/A"/>
    <s v="I (import)"/>
    <m/>
  </r>
  <r>
    <s v="Watermelons"/>
    <x v="19"/>
    <s v="No"/>
    <s v="24 inch bins"/>
    <s v="RED FLESH SEEDLESS TYPE"/>
    <x v="557"/>
    <s v="MARYLAND"/>
    <n v="44800"/>
    <s v="Truck"/>
    <n v="112"/>
    <m/>
    <n v="2025"/>
    <s v="N/A"/>
    <s v="D (domestic)"/>
    <m/>
  </r>
  <r>
    <s v="Watermelons"/>
    <x v="1"/>
    <s v="No"/>
    <s v="N/A"/>
    <s v="SEEDLESS"/>
    <x v="557"/>
    <s v="MEXICO CROSSINGS THROUGH SANTA TERESA NEW MEXICO"/>
    <n v="58857"/>
    <s v="Truck"/>
    <m/>
    <m/>
    <n v="2025"/>
    <s v="N/A"/>
    <s v="I (import)"/>
    <m/>
  </r>
  <r>
    <s v="Watermelons"/>
    <x v="18"/>
    <s v="No"/>
    <s v="24 inch bins"/>
    <s v="RED FLESH SEEDLESS TYPE"/>
    <x v="557"/>
    <s v="DELAWARE"/>
    <n v="403200"/>
    <s v="Truck"/>
    <n v="1008"/>
    <m/>
    <n v="2025"/>
    <s v="N/A"/>
    <s v="D (domestic)"/>
    <m/>
  </r>
  <r>
    <s v="Watermelons"/>
    <x v="13"/>
    <s v="No"/>
    <s v="24 inch bins"/>
    <s v="RED FLESH SEEDLESS TYPE"/>
    <x v="557"/>
    <s v="SAN JOAQUIN VALLEY CALIFORNIA"/>
    <n v="2000000"/>
    <s v="Truck"/>
    <m/>
    <m/>
    <n v="2025"/>
    <s v="N/A"/>
    <s v="D (domestic)"/>
    <m/>
  </r>
  <r>
    <s v="Watermelons"/>
    <x v="16"/>
    <s v="No"/>
    <s v="24 inch bins"/>
    <s v="RED FLESH SEEDED TYPE"/>
    <x v="557"/>
    <s v="INDIANA"/>
    <n v="44800"/>
    <s v="Truck"/>
    <n v="112"/>
    <m/>
    <n v="2025"/>
    <s v="N/A"/>
    <s v="D (domestic)"/>
    <m/>
  </r>
  <r>
    <s v="Watermelons"/>
    <x v="13"/>
    <s v="No"/>
    <s v="24 inch bins"/>
    <s v="RED FLESH SEEDED TYPE"/>
    <x v="557"/>
    <s v="SAN JOAQUIN VALLEY CALIFORNIA"/>
    <n v="40000"/>
    <s v="Truck"/>
    <m/>
    <m/>
    <n v="2025"/>
    <s v="N/A"/>
    <s v="D (domestic)"/>
    <m/>
  </r>
  <r>
    <s v="Watermelons"/>
    <x v="16"/>
    <s v="No"/>
    <s v="24 inch bins"/>
    <s v="RED FLESH SEEDLESS MINIATURE"/>
    <x v="557"/>
    <s v="INDIANA"/>
    <n v="102000"/>
    <s v="Truck"/>
    <n v="255"/>
    <m/>
    <n v="2025"/>
    <s v="N/A"/>
    <s v="D (domestic)"/>
    <m/>
  </r>
  <r>
    <s v="Watermelons"/>
    <x v="13"/>
    <s v="Yes"/>
    <s v="24 inch bins"/>
    <s v="RED FLESH SEEDLESS TYPE"/>
    <x v="557"/>
    <s v="SAN JOAQUIN VALLEY CALIFORNIA"/>
    <n v="80000"/>
    <s v="Truck"/>
    <m/>
    <m/>
    <n v="2025"/>
    <s v="N/A"/>
    <s v="D (domestic)"/>
    <m/>
  </r>
  <r>
    <s v="Watermelons"/>
    <x v="16"/>
    <s v="No"/>
    <s v="24 inch bins"/>
    <s v="RED FLESH SEEDLESS TYPE"/>
    <x v="557"/>
    <s v="INDIANA"/>
    <n v="672000"/>
    <s v="Truck"/>
    <n v="1680"/>
    <m/>
    <n v="2025"/>
    <s v="N/A"/>
    <s v="D (domestic)"/>
    <m/>
  </r>
  <r>
    <s v="Watermelons"/>
    <x v="13"/>
    <s v="No"/>
    <s v="cartons"/>
    <s v="RED FLESH SEEDLESS TYPE"/>
    <x v="557"/>
    <s v="SAN JOAQUIN VALLEY CALIFORNIA"/>
    <n v="119000"/>
    <s v="Truck"/>
    <n v="1400"/>
    <m/>
    <n v="2025"/>
    <s v="N/A"/>
    <s v="D (domestic)"/>
    <m/>
  </r>
  <r>
    <s v="Watermelons"/>
    <x v="9"/>
    <s v="No"/>
    <s v="24 inch bins"/>
    <s v="RED FLESH SEEDED TYPE"/>
    <x v="557"/>
    <s v="TEXAS"/>
    <n v="40000"/>
    <s v="Truck"/>
    <m/>
    <m/>
    <n v="2025"/>
    <s v="N/A"/>
    <s v="D (domestic)"/>
    <m/>
  </r>
  <r>
    <s v="Watermelons"/>
    <x v="13"/>
    <s v="No"/>
    <s v="cartons"/>
    <s v="RED FLESH SEEDLESS MINIATURE"/>
    <x v="557"/>
    <s v="IMPERIAL VALLEY CALIFORNIA"/>
    <n v="1232500"/>
    <s v="Truck"/>
    <n v="14500"/>
    <m/>
    <n v="2025"/>
    <s v="N/A"/>
    <s v="D (domestic)"/>
    <m/>
  </r>
  <r>
    <s v="Watermelons"/>
    <x v="9"/>
    <s v="No"/>
    <s v="24 inch bins"/>
    <s v="RED FLESH SEEDLESS TYPE"/>
    <x v="557"/>
    <s v="TEXAS"/>
    <n v="600000"/>
    <s v="Truck"/>
    <m/>
    <m/>
    <n v="2025"/>
    <s v="N/A"/>
    <s v="D (domestic)"/>
    <m/>
  </r>
  <r>
    <s v="Watermelons"/>
    <x v="20"/>
    <s v="No"/>
    <s v="24 inch bins"/>
    <s v="RED FLESH SEEDED TYPE"/>
    <x v="557"/>
    <s v="VIRGINIA"/>
    <n v="22400"/>
    <s v="Truck"/>
    <n v="56"/>
    <m/>
    <n v="2025"/>
    <s v="N/A"/>
    <s v="D (domestic)"/>
    <s v="added for 09/18/2025 on 09/22/2025"/>
  </r>
  <r>
    <s v="Watermelons"/>
    <x v="1"/>
    <s v="No"/>
    <s v="N/A"/>
    <s v="N/A"/>
    <x v="558"/>
    <s v="MEXICO CROSSINGS THROUGH OTAY MESA CALIFORNIA"/>
    <n v="50688"/>
    <s v="Truck"/>
    <m/>
    <m/>
    <n v="2025"/>
    <s v="N/A"/>
    <s v="I (import)"/>
    <m/>
  </r>
  <r>
    <s v="Watermelons"/>
    <x v="1"/>
    <s v="No"/>
    <s v="N/A"/>
    <s v="SEEDLESS"/>
    <x v="558"/>
    <s v="MEXICO CROSSINGS THROUGH OTAY MESA CALIFORNIA"/>
    <n v="183790"/>
    <s v="Truck"/>
    <m/>
    <m/>
    <n v="2025"/>
    <s v="N/A"/>
    <s v="I (import)"/>
    <m/>
  </r>
  <r>
    <s v="Watermelons"/>
    <x v="2"/>
    <s v="Yes"/>
    <s v="N/A"/>
    <s v="SEEDLESS"/>
    <x v="558"/>
    <s v="IMPORTS THROUGH DERBY LINE VERMONT"/>
    <n v="24"/>
    <s v="Truck"/>
    <m/>
    <m/>
    <n v="2025"/>
    <s v="N/A"/>
    <s v="I (import)"/>
    <m/>
  </r>
  <r>
    <s v="Watermelons"/>
    <x v="2"/>
    <s v="No"/>
    <s v="N/A"/>
    <s v="SEEDLESS"/>
    <x v="558"/>
    <s v="IMPORTS THROUGH DERBY LINE VERMONT"/>
    <n v="33"/>
    <s v="Truck"/>
    <m/>
    <m/>
    <n v="2025"/>
    <s v="N/A"/>
    <s v="I (import)"/>
    <m/>
  </r>
  <r>
    <s v="Watermelons"/>
    <x v="2"/>
    <s v="No"/>
    <s v="N/A"/>
    <s v="SEEDLESS"/>
    <x v="558"/>
    <s v="IMPORTS THROUGH JACKMAN MAINE"/>
    <n v="198"/>
    <s v="Truck"/>
    <m/>
    <m/>
    <n v="2025"/>
    <s v="N/A"/>
    <s v="I (import)"/>
    <m/>
  </r>
  <r>
    <s v="Watermelons"/>
    <x v="2"/>
    <s v="No"/>
    <s v="N/A"/>
    <s v="N/A"/>
    <x v="558"/>
    <s v="IMPORTS THROUGH LAKE CHAMPLAIN NEW YORK"/>
    <n v="3069"/>
    <s v="Truck"/>
    <m/>
    <m/>
    <n v="2025"/>
    <s v="N/A"/>
    <s v="I (import)"/>
    <m/>
  </r>
  <r>
    <s v="Watermelons"/>
    <x v="2"/>
    <s v="No"/>
    <s v="N/A"/>
    <s v="SEEDLESS"/>
    <x v="558"/>
    <s v="IMPORTS THROUGH PORT HURON MICHIGAN"/>
    <n v="812"/>
    <s v="Truck"/>
    <m/>
    <m/>
    <n v="2025"/>
    <s v="N/A"/>
    <s v="I (import)"/>
    <m/>
  </r>
  <r>
    <s v="Watermelons"/>
    <x v="1"/>
    <s v="No"/>
    <s v="N/A"/>
    <s v="RED FLESH SEEDLESS MINIATURE"/>
    <x v="558"/>
    <s v="MEXICO CROSSINGS THROUGH PRESIDIO TEXAS"/>
    <n v="46101"/>
    <s v="Truck"/>
    <m/>
    <m/>
    <n v="2025"/>
    <s v="N/A"/>
    <s v="I (import)"/>
    <m/>
  </r>
  <r>
    <s v="Watermelons"/>
    <x v="1"/>
    <s v="No"/>
    <s v="N/A"/>
    <s v="SEEDLESS"/>
    <x v="558"/>
    <s v="MEXICO CROSSINGS THROUGH PRESIDIO TEXAS"/>
    <n v="152064"/>
    <s v="Truck"/>
    <m/>
    <m/>
    <n v="2025"/>
    <s v="N/A"/>
    <s v="I (import)"/>
    <m/>
  </r>
  <r>
    <s v="Watermelons"/>
    <x v="1"/>
    <s v="No"/>
    <s v="N/A"/>
    <s v="SEEDLESS"/>
    <x v="558"/>
    <s v="MEXICO CROSSINGS THROUGH SANTA TERESA NEW MEXICO"/>
    <n v="58100"/>
    <s v="Truck"/>
    <m/>
    <m/>
    <n v="2025"/>
    <s v="N/A"/>
    <s v="I (import)"/>
    <m/>
  </r>
  <r>
    <s v="Watermelons"/>
    <x v="0"/>
    <s v="No"/>
    <s v="N/A"/>
    <s v="N/A"/>
    <x v="558"/>
    <s v="IMPORTS THROUGH SAN JUAN PUERTO RICO"/>
    <n v="14368"/>
    <s v="Boat"/>
    <m/>
    <m/>
    <n v="2025"/>
    <s v="N/A"/>
    <s v="I (import)"/>
    <m/>
  </r>
  <r>
    <s v="Watermelons"/>
    <x v="9"/>
    <s v="No"/>
    <s v="24 inch bins"/>
    <s v="RED FLESH SEEDLESS TYPE"/>
    <x v="558"/>
    <s v="TEXAS"/>
    <n v="600000"/>
    <s v="Truck"/>
    <m/>
    <m/>
    <n v="2025"/>
    <s v="N/A"/>
    <s v="D (domestic)"/>
    <m/>
  </r>
  <r>
    <s v="Watermelons"/>
    <x v="16"/>
    <s v="No"/>
    <s v="24 inch bins"/>
    <s v="RED FLESH SEEDLESS TYPE"/>
    <x v="558"/>
    <s v="INDIANA"/>
    <n v="537600"/>
    <s v="Truck"/>
    <n v="1344"/>
    <m/>
    <n v="2025"/>
    <s v="N/A"/>
    <s v="D (domestic)"/>
    <m/>
  </r>
  <r>
    <s v="Watermelons"/>
    <x v="17"/>
    <s v="No"/>
    <s v="24 inch bins"/>
    <s v="RED FLESH SEEDED TYPE"/>
    <x v="558"/>
    <s v="MICHIGAN"/>
    <n v="67200"/>
    <s v="Truck"/>
    <n v="168"/>
    <m/>
    <n v="2025"/>
    <s v="N/A"/>
    <s v="D (domestic)"/>
    <m/>
  </r>
  <r>
    <s v="Watermelons"/>
    <x v="17"/>
    <s v="No"/>
    <s v="24 inch bins"/>
    <s v="RED FLESH SEEDLESS TYPE"/>
    <x v="558"/>
    <s v="MICHIGAN"/>
    <n v="896000"/>
    <s v="Truck"/>
    <n v="2240"/>
    <m/>
    <n v="2025"/>
    <s v="N/A"/>
    <s v="D (domestic)"/>
    <m/>
  </r>
  <r>
    <s v="Watermelons"/>
    <x v="15"/>
    <s v="No"/>
    <s v="24 inch bins"/>
    <s v="RED FLESH SEEDLESS TYPE"/>
    <x v="558"/>
    <s v="MISSOURI"/>
    <n v="22400"/>
    <s v="Truck"/>
    <n v="56"/>
    <m/>
    <n v="2025"/>
    <s v="N/A"/>
    <s v="D (domestic)"/>
    <m/>
  </r>
  <r>
    <s v="Watermelons"/>
    <x v="14"/>
    <s v="No"/>
    <s v="24 inch bins"/>
    <s v="RED FLESH SEEDLESS TYPE"/>
    <x v="558"/>
    <s v="NORTH CAROLINA"/>
    <n v="89600"/>
    <s v="Truck"/>
    <n v="224"/>
    <m/>
    <n v="2025"/>
    <s v="N/A"/>
    <s v="D (domestic)"/>
    <m/>
  </r>
  <r>
    <s v="Watermelons"/>
    <x v="11"/>
    <s v="No"/>
    <s v="24 inch bins"/>
    <s v="RED FLESH SEEDLESS TYPE"/>
    <x v="558"/>
    <s v="SOUTH CAROLINA"/>
    <n v="44800"/>
    <s v="Truck"/>
    <n v="112"/>
    <m/>
    <n v="2025"/>
    <s v="N/A"/>
    <s v="D (domestic)"/>
    <m/>
  </r>
  <r>
    <s v="Watermelons"/>
    <x v="18"/>
    <s v="No"/>
    <s v="24 inch bins"/>
    <s v="RED FLESH SEEDLESS TYPE"/>
    <x v="558"/>
    <s v="DELAWARE"/>
    <n v="65600"/>
    <s v="Truck"/>
    <n v="164"/>
    <m/>
    <n v="2025"/>
    <s v="N/A"/>
    <s v="D (domestic)"/>
    <m/>
  </r>
  <r>
    <s v="Watermelons"/>
    <x v="16"/>
    <s v="No"/>
    <s v="24 inch bins"/>
    <s v="RED FLESH SEEDED TYPE"/>
    <x v="558"/>
    <s v="INDIANA"/>
    <n v="22400"/>
    <s v="Truck"/>
    <n v="56"/>
    <m/>
    <n v="2025"/>
    <s v="N/A"/>
    <s v="D (domestic)"/>
    <m/>
  </r>
  <r>
    <s v="Watermelons"/>
    <x v="20"/>
    <s v="No"/>
    <s v="24 inch bins"/>
    <s v="RED FLESH SEEDLESS TYPE"/>
    <x v="558"/>
    <s v="VIRGINIA"/>
    <n v="44800"/>
    <s v="Truck"/>
    <n v="112"/>
    <m/>
    <n v="2025"/>
    <s v="N/A"/>
    <s v="D (domestic)"/>
    <m/>
  </r>
  <r>
    <s v="Watermelons"/>
    <x v="19"/>
    <s v="No"/>
    <s v="24 inch bins"/>
    <s v="RED FLESH SEEDLESS TYPE"/>
    <x v="558"/>
    <s v="MARYLAND"/>
    <n v="593600"/>
    <s v="Truck"/>
    <n v="1484"/>
    <m/>
    <n v="2025"/>
    <s v="N/A"/>
    <s v="D (domestic)"/>
    <m/>
  </r>
  <r>
    <s v="Watermelons"/>
    <x v="16"/>
    <s v="No"/>
    <s v="cartons"/>
    <s v="RED FLESH SEEDLESS MINIATURE"/>
    <x v="558"/>
    <s v="INDIANA"/>
    <n v="14450"/>
    <s v="Truck"/>
    <n v="170"/>
    <m/>
    <n v="2025"/>
    <s v="N/A"/>
    <s v="D (domestic)"/>
    <m/>
  </r>
  <r>
    <s v="Watermelons"/>
    <x v="13"/>
    <s v="Yes"/>
    <s v="24 inch bins"/>
    <s v="RED FLESH SEEDLESS TYPE"/>
    <x v="558"/>
    <s v="SAN JOAQUIN VALLEY CALIFORNIA"/>
    <n v="80000"/>
    <s v="Truck"/>
    <m/>
    <m/>
    <n v="2025"/>
    <s v="N/A"/>
    <s v="D (domestic)"/>
    <m/>
  </r>
  <r>
    <s v="Watermelons"/>
    <x v="13"/>
    <s v="No"/>
    <s v="24 inch bins"/>
    <s v="RED FLESH SEEDLESS TYPE"/>
    <x v="558"/>
    <s v="SAN JOAQUIN VALLEY CALIFORNIA"/>
    <n v="1480000"/>
    <s v="Truck"/>
    <m/>
    <m/>
    <n v="2025"/>
    <s v="N/A"/>
    <s v="D (domestic)"/>
    <m/>
  </r>
  <r>
    <s v="Watermelons"/>
    <x v="13"/>
    <s v="No"/>
    <s v="24 inch bins"/>
    <s v="RED FLESH SEEDED TYPE"/>
    <x v="558"/>
    <s v="SAN JOAQUIN VALLEY CALIFORNIA"/>
    <n v="40000"/>
    <s v="Truck"/>
    <m/>
    <m/>
    <n v="2025"/>
    <s v="N/A"/>
    <s v="D (domestic)"/>
    <m/>
  </r>
  <r>
    <s v="Watermelons"/>
    <x v="13"/>
    <s v="No"/>
    <s v="cartons"/>
    <s v="RED FLESH SEEDLESS MINIATURE"/>
    <x v="558"/>
    <s v="SAN JOAQUIN VALLEY CALIFORNIA"/>
    <n v="1870000"/>
    <s v="Truck"/>
    <n v="22000"/>
    <m/>
    <n v="2025"/>
    <s v="N/A"/>
    <s v="D (domestic)"/>
    <m/>
  </r>
  <r>
    <s v="Watermelons"/>
    <x v="13"/>
    <s v="No"/>
    <s v="cartons"/>
    <s v="RED FLESH SEEDLESS TYPE"/>
    <x v="558"/>
    <s v="SAN JOAQUIN VALLEY CALIFORNIA"/>
    <n v="289000"/>
    <s v="Truck"/>
    <n v="3400"/>
    <m/>
    <n v="2025"/>
    <s v="N/A"/>
    <s v="D (domestic)"/>
    <m/>
  </r>
  <r>
    <s v="Watermelons"/>
    <x v="14"/>
    <s v="No"/>
    <s v="24 inch bins"/>
    <s v="RED FLESH SEEDLESS TYPE"/>
    <x v="558"/>
    <s v="NORTH CAROLINA"/>
    <n v="112000"/>
    <s v="Truck"/>
    <n v="280"/>
    <m/>
    <n v="2025"/>
    <s v="N/A"/>
    <s v="D (domestic)"/>
    <s v="added for 09/19/2025 on 09/23/2025"/>
  </r>
  <r>
    <s v="Watermelons"/>
    <x v="18"/>
    <s v="No"/>
    <s v="24 inch bins"/>
    <s v="RED FLESH SEEDLESS TYPE"/>
    <x v="558"/>
    <s v="DELAWARE"/>
    <n v="-336000"/>
    <s v="Truck"/>
    <n v="-840"/>
    <m/>
    <n v="2025"/>
    <s v="N/A"/>
    <s v="D (domestic)"/>
    <s v="subtracted on 09/23/2025"/>
  </r>
  <r>
    <s v="Watermelons"/>
    <x v="19"/>
    <s v="No"/>
    <s v="24 inch bins"/>
    <s v="RED FLESH SEEDLESS TYPE"/>
    <x v="558"/>
    <s v="MARYLAND"/>
    <n v="-246400"/>
    <s v="Truck"/>
    <n v="-616"/>
    <m/>
    <n v="2025"/>
    <s v="N/A"/>
    <s v="D (domestic)"/>
    <s v="subtracted on 09/23/2025"/>
  </r>
  <r>
    <s v="Watermelons"/>
    <x v="18"/>
    <s v="No"/>
    <s v="24 inch bins"/>
    <s v="RED FLESH SEEDLESS TYPE"/>
    <x v="558"/>
    <s v="DELAWARE"/>
    <n v="89600"/>
    <s v="Truck"/>
    <n v="224"/>
    <m/>
    <n v="2025"/>
    <s v="N/A"/>
    <s v="D (domestic)"/>
    <s v="added for 09/19/2025 on 09/24/2025"/>
  </r>
  <r>
    <s v="Watermelons"/>
    <x v="9"/>
    <s v="No"/>
    <s v="24 inch bins"/>
    <s v="RED FLESH SEEDLESS TYPE"/>
    <x v="559"/>
    <s v="TEXAS"/>
    <n v="560000"/>
    <s v="Truck"/>
    <m/>
    <m/>
    <n v="2025"/>
    <s v="N/A"/>
    <s v="D (domestic)"/>
    <m/>
  </r>
  <r>
    <s v="Watermelons"/>
    <x v="14"/>
    <s v="No"/>
    <s v="24 inch bins"/>
    <s v="RED FLESH SEEDLESS TYPE"/>
    <x v="559"/>
    <s v="NORTH CAROLINA"/>
    <n v="112000"/>
    <s v="Truck"/>
    <n v="280"/>
    <m/>
    <n v="2025"/>
    <s v="N/A"/>
    <s v="D (domestic)"/>
    <s v="added for 09/20/2025 on 09/23/2025"/>
  </r>
  <r>
    <s v="Watermelons"/>
    <x v="18"/>
    <s v="No"/>
    <s v="24 inch bins"/>
    <s v="RED FLESH SEEDLESS TYPE"/>
    <x v="559"/>
    <s v="DELAWARE"/>
    <n v="593600"/>
    <s v="Truck"/>
    <n v="1484"/>
    <m/>
    <n v="2025"/>
    <s v="N/A"/>
    <s v="D (domestic)"/>
    <m/>
  </r>
  <r>
    <s v="Watermelons"/>
    <x v="18"/>
    <s v="No"/>
    <s v="24 inch bins"/>
    <s v="RED FLESH SEEDLESS TYPE"/>
    <x v="559"/>
    <s v="DELAWARE"/>
    <n v="-358400"/>
    <s v="Truck"/>
    <n v="-896"/>
    <m/>
    <n v="2025"/>
    <s v="N/A"/>
    <s v="D (domestic)"/>
    <s v="subtracted on 09/23/2025"/>
  </r>
  <r>
    <s v="Watermelons"/>
    <x v="16"/>
    <s v="No"/>
    <s v="24 inch bins"/>
    <s v="RED FLESH SEEDED TYPE"/>
    <x v="559"/>
    <s v="INDIANA"/>
    <n v="22400"/>
    <s v="Truck"/>
    <n v="56"/>
    <m/>
    <n v="2025"/>
    <s v="N/A"/>
    <s v="D (domestic)"/>
    <m/>
  </r>
  <r>
    <s v="Watermelons"/>
    <x v="19"/>
    <s v="No"/>
    <s v="24 inch bins"/>
    <s v="RED FLESH SEEDLESS TYPE"/>
    <x v="559"/>
    <s v="MARYLAND"/>
    <n v="-89600"/>
    <s v="Truck"/>
    <n v="-224"/>
    <m/>
    <n v="2025"/>
    <s v="N/A"/>
    <s v="D (domestic)"/>
    <s v="subtracted on 09/23/2025"/>
  </r>
  <r>
    <s v="Watermelons"/>
    <x v="16"/>
    <s v="No"/>
    <s v="24 inch bins"/>
    <s v="RED FLESH SEEDLESS TYPE"/>
    <x v="559"/>
    <s v="INDIANA"/>
    <n v="403200"/>
    <s v="Truck"/>
    <n v="1008"/>
    <m/>
    <n v="2025"/>
    <s v="N/A"/>
    <s v="D (domestic)"/>
    <m/>
  </r>
  <r>
    <s v="Watermelons"/>
    <x v="18"/>
    <s v="No"/>
    <s v="24 inch bins"/>
    <s v="RED FLESH SEEDLESS TYPE"/>
    <x v="559"/>
    <s v="DELAWARE"/>
    <n v="89600"/>
    <s v="Truck"/>
    <n v="224"/>
    <m/>
    <n v="2025"/>
    <s v="N/A"/>
    <s v="D (domestic)"/>
    <s v="added for 09/20/2025 on 09/24/2025"/>
  </r>
  <r>
    <s v="Watermelons"/>
    <x v="17"/>
    <s v="No"/>
    <s v="24 inch bins"/>
    <s v="RED FLESH SEEDED TYPE"/>
    <x v="559"/>
    <s v="MICHIGAN"/>
    <n v="67200"/>
    <s v="Truck"/>
    <n v="168"/>
    <m/>
    <n v="2025"/>
    <s v="N/A"/>
    <s v="D (domestic)"/>
    <m/>
  </r>
  <r>
    <s v="Watermelons"/>
    <x v="19"/>
    <s v="No"/>
    <s v="24 inch bins"/>
    <s v="RED FLESH SEEDLESS TYPE"/>
    <x v="559"/>
    <s v="MARYLAND"/>
    <n v="455168"/>
    <s v="Truck"/>
    <m/>
    <m/>
    <n v="2025"/>
    <s v="N/A"/>
    <s v="D (domestic)"/>
    <s v="week ending amount"/>
  </r>
  <r>
    <s v="Watermelons"/>
    <x v="17"/>
    <s v="No"/>
    <s v="24 inch bins"/>
    <s v="RED FLESH SEEDLESS TYPE"/>
    <x v="559"/>
    <s v="MICHIGAN"/>
    <n v="851200"/>
    <s v="Truck"/>
    <n v="2128"/>
    <m/>
    <n v="2025"/>
    <s v="N/A"/>
    <s v="D (domestic)"/>
    <m/>
  </r>
  <r>
    <s v="Watermelons"/>
    <x v="20"/>
    <s v="No"/>
    <s v="24 inch bins"/>
    <s v="RED FLESH SEEDLESS TYPE"/>
    <x v="559"/>
    <s v="VIRGINIA"/>
    <n v="35840"/>
    <s v="Truck"/>
    <m/>
    <m/>
    <n v="2025"/>
    <s v="N/A"/>
    <s v="D (domestic)"/>
    <s v="week ending amount"/>
  </r>
  <r>
    <s v="Watermelons"/>
    <x v="15"/>
    <s v="No"/>
    <s v="24 inch bins"/>
    <s v="RED FLESH SEEDLESS TYPE"/>
    <x v="559"/>
    <s v="MISSOURI"/>
    <n v="89600"/>
    <s v="Truck"/>
    <n v="224"/>
    <m/>
    <n v="2025"/>
    <s v="N/A"/>
    <s v="D (domestic)"/>
    <m/>
  </r>
  <r>
    <s v="Watermelons"/>
    <x v="9"/>
    <s v="No"/>
    <s v="24 inch bins"/>
    <s v="RED FLESH SEEDLESS TYPE"/>
    <x v="559"/>
    <s v="TEXAS"/>
    <n v="1651200"/>
    <s v="Truck"/>
    <m/>
    <m/>
    <n v="2025"/>
    <s v="N/A"/>
    <s v="D (domestic)"/>
    <s v="week ending amount"/>
  </r>
  <r>
    <s v="Watermelons"/>
    <x v="11"/>
    <s v="No"/>
    <s v="24 inch bins"/>
    <s v="RED FLESH SEEDLESS TYPE"/>
    <x v="559"/>
    <s v="SOUTH CAROLINA"/>
    <n v="89600"/>
    <s v="Truck"/>
    <n v="224"/>
    <m/>
    <n v="2025"/>
    <s v="N/A"/>
    <s v="D (domestic)"/>
    <m/>
  </r>
  <r>
    <s v="Watermelons"/>
    <x v="11"/>
    <s v="No"/>
    <s v="24 inch bins"/>
    <s v="RED FLESH SEEDLESS TYPE"/>
    <x v="559"/>
    <s v="SOUTH CAROLINA"/>
    <n v="121856"/>
    <s v="Truck"/>
    <m/>
    <m/>
    <n v="2025"/>
    <s v="N/A"/>
    <s v="D (domestic)"/>
    <s v="week ending amount"/>
  </r>
  <r>
    <s v="Watermelons"/>
    <x v="19"/>
    <s v="No"/>
    <s v="24 inch bins"/>
    <s v="RED FLESH SEEDLESS TYPE"/>
    <x v="559"/>
    <s v="MARYLAND"/>
    <n v="201600"/>
    <s v="Truck"/>
    <n v="504"/>
    <m/>
    <n v="2025"/>
    <s v="N/A"/>
    <s v="D (domestic)"/>
    <m/>
  </r>
  <r>
    <s v="Watermelons"/>
    <x v="14"/>
    <s v="No"/>
    <s v="24 inch bins"/>
    <s v="RED FLESH SEEDLESS TYPE"/>
    <x v="559"/>
    <s v="NORTH CAROLINA"/>
    <n v="394240"/>
    <s v="Truck"/>
    <m/>
    <m/>
    <n v="2025"/>
    <s v="N/A"/>
    <s v="D (domestic)"/>
    <s v="week ending amount"/>
  </r>
  <r>
    <s v="Watermelons"/>
    <x v="18"/>
    <s v="No"/>
    <s v="cartons"/>
    <s v="RED FLESH SEEDLESS MINIATURE"/>
    <x v="559"/>
    <s v="DELAWARE"/>
    <n v="14450"/>
    <s v="Truck"/>
    <n v="170"/>
    <m/>
    <n v="2025"/>
    <s v="N/A"/>
    <s v="D (domestic)"/>
    <m/>
  </r>
  <r>
    <s v="Watermelons"/>
    <x v="15"/>
    <s v="No"/>
    <s v="24 inch bins"/>
    <s v="RED FLESH SEEDLESS TYPE"/>
    <x v="559"/>
    <s v="MISSOURI"/>
    <n v="290944"/>
    <s v="Truck"/>
    <m/>
    <m/>
    <n v="2025"/>
    <s v="N/A"/>
    <s v="D (domestic)"/>
    <s v="week ending amount"/>
  </r>
  <r>
    <s v="Watermelons"/>
    <x v="16"/>
    <s v="No"/>
    <s v="cartons"/>
    <s v="RED FLESH SEEDLESS MINIATURE"/>
    <x v="559"/>
    <s v="INDIANA"/>
    <n v="7225"/>
    <s v="Truck"/>
    <n v="85"/>
    <m/>
    <n v="2025"/>
    <s v="N/A"/>
    <s v="D (domestic)"/>
    <m/>
  </r>
  <r>
    <s v="Watermelons"/>
    <x v="17"/>
    <s v="No"/>
    <s v="24 inch bins"/>
    <s v="RED FLESH SEEDLESS TYPE"/>
    <x v="559"/>
    <s v="MICHIGAN"/>
    <n v="2128896"/>
    <s v="Truck"/>
    <m/>
    <m/>
    <n v="2025"/>
    <s v="N/A"/>
    <s v="D (domestic)"/>
    <s v="week ending amount"/>
  </r>
  <r>
    <s v="Watermelons"/>
    <x v="13"/>
    <s v="No"/>
    <s v="24 inch bins"/>
    <s v="RED FLESH SEEDLESS TYPE"/>
    <x v="559"/>
    <s v="SAN JOAQUIN VALLEY CALIFORNIA"/>
    <n v="1400000"/>
    <s v="Truck"/>
    <m/>
    <m/>
    <n v="2025"/>
    <s v="N/A"/>
    <s v="D (domestic)"/>
    <m/>
  </r>
  <r>
    <s v="Watermelons"/>
    <x v="16"/>
    <s v="No"/>
    <s v="24 inch bins"/>
    <s v="RED FLESH SEEDLESS TYPE"/>
    <x v="559"/>
    <s v="INDIANA"/>
    <n v="2334848"/>
    <s v="Truck"/>
    <m/>
    <m/>
    <n v="2025"/>
    <s v="N/A"/>
    <s v="D (domestic)"/>
    <s v="week ending amount"/>
  </r>
  <r>
    <s v="Watermelons"/>
    <x v="13"/>
    <s v="No"/>
    <s v="cartons"/>
    <s v="RED FLESH SEEDLESS TYPE"/>
    <x v="559"/>
    <s v="SAN JOAQUIN VALLEY CALIFORNIA"/>
    <n v="212500"/>
    <s v="Truck"/>
    <n v="2500"/>
    <m/>
    <n v="2025"/>
    <s v="N/A"/>
    <s v="D (domestic)"/>
    <m/>
  </r>
  <r>
    <s v="Watermelons"/>
    <x v="8"/>
    <s v="No"/>
    <s v="24 inch bins"/>
    <s v="RED FLESH SEEDLESS TYPE"/>
    <x v="559"/>
    <s v="FLORIDA"/>
    <n v="384"/>
    <s v="Truck"/>
    <m/>
    <m/>
    <n v="2025"/>
    <s v="N/A"/>
    <s v="D (domestic)"/>
    <s v="week ending amount"/>
  </r>
  <r>
    <s v="Watermelons"/>
    <x v="13"/>
    <s v="No"/>
    <s v="cartons"/>
    <s v="RED FLESH SEEDLESS MINIATURE"/>
    <x v="559"/>
    <s v="SAN JOAQUIN VALLEY CALIFORNIA"/>
    <n v="1275000"/>
    <s v="Truck"/>
    <n v="15000"/>
    <m/>
    <n v="2025"/>
    <s v="N/A"/>
    <s v="D (domestic)"/>
    <m/>
  </r>
  <r>
    <s v="Watermelons"/>
    <x v="18"/>
    <s v="No"/>
    <s v="24 inch bins"/>
    <s v="RED FLESH SEEDLESS TYPE"/>
    <x v="559"/>
    <s v="DELAWARE"/>
    <n v="845312"/>
    <s v="Truck"/>
    <m/>
    <m/>
    <n v="2025"/>
    <s v="N/A"/>
    <s v="D (domestic)"/>
    <s v="week ending amount"/>
  </r>
  <r>
    <s v="Watermelons"/>
    <x v="13"/>
    <s v="No"/>
    <s v="24 inch bins"/>
    <s v="RED FLESH SEEDLESS TYPE"/>
    <x v="559"/>
    <s v="SAN JOAQUIN VALLEY CALIFORNIA"/>
    <n v="3978880"/>
    <s v="Truck"/>
    <m/>
    <m/>
    <n v="2025"/>
    <s v="N/A"/>
    <s v="D (domestic)"/>
    <s v="week ending amount"/>
  </r>
  <r>
    <s v="Watermelons"/>
    <x v="9"/>
    <s v="No"/>
    <s v="24 inch bins"/>
    <s v="RED FLESH SEEDLESS TYPE"/>
    <x v="560"/>
    <s v="TEXAS"/>
    <n v="240000"/>
    <s v="Truck"/>
    <m/>
    <m/>
    <n v="2025"/>
    <s v="N/A"/>
    <s v="D (domestic)"/>
    <m/>
  </r>
  <r>
    <s v="Watermelons"/>
    <x v="18"/>
    <s v="No"/>
    <s v="24 inch bins"/>
    <s v="RED FLESH SEEDLESS TYPE"/>
    <x v="560"/>
    <s v="DELAWARE"/>
    <n v="537600"/>
    <s v="Truck"/>
    <n v="1344"/>
    <m/>
    <n v="2025"/>
    <s v="N/A"/>
    <s v="D (domestic)"/>
    <m/>
  </r>
  <r>
    <s v="Watermelons"/>
    <x v="16"/>
    <s v="No"/>
    <s v="24 inch bins"/>
    <s v="RED FLESH SEEDLESS TYPE"/>
    <x v="560"/>
    <s v="INDIANA"/>
    <n v="179200"/>
    <s v="Truck"/>
    <n v="448"/>
    <m/>
    <n v="2025"/>
    <s v="N/A"/>
    <s v="D (domestic)"/>
    <m/>
  </r>
  <r>
    <s v="Watermelons"/>
    <x v="17"/>
    <s v="No"/>
    <s v="24 inch bins"/>
    <s v="RED FLESH SEEDED TYPE"/>
    <x v="560"/>
    <s v="MICHIGAN"/>
    <n v="67200"/>
    <s v="Truck"/>
    <n v="168"/>
    <m/>
    <n v="2025"/>
    <s v="N/A"/>
    <s v="D (domestic)"/>
    <m/>
  </r>
  <r>
    <s v="Watermelons"/>
    <x v="17"/>
    <s v="No"/>
    <s v="24 inch bins"/>
    <s v="RED FLESH SEEDLESS TYPE"/>
    <x v="560"/>
    <s v="MICHIGAN"/>
    <n v="470400"/>
    <s v="Truck"/>
    <n v="1176"/>
    <m/>
    <n v="2025"/>
    <s v="N/A"/>
    <s v="D (domestic)"/>
    <m/>
  </r>
  <r>
    <s v="Watermelons"/>
    <x v="15"/>
    <s v="No"/>
    <s v="24 inch bins"/>
    <s v="RED FLESH SEEDLESS TYPE"/>
    <x v="560"/>
    <s v="MISSOURI"/>
    <n v="89600"/>
    <s v="Truck"/>
    <n v="224"/>
    <m/>
    <n v="2025"/>
    <s v="N/A"/>
    <s v="D (domestic)"/>
    <m/>
  </r>
  <r>
    <s v="Watermelons"/>
    <x v="19"/>
    <s v="No"/>
    <s v="24 inch bins"/>
    <s v="RED FLESH SEEDLESS TYPE"/>
    <x v="560"/>
    <s v="MARYLAND"/>
    <n v="224000"/>
    <s v="Truck"/>
    <n v="560"/>
    <m/>
    <n v="2025"/>
    <s v="N/A"/>
    <s v="D (domestic)"/>
    <m/>
  </r>
  <r>
    <s v="Watermelons"/>
    <x v="14"/>
    <s v="No"/>
    <s v="24 inch bins"/>
    <s v="RED FLESH SEEDLESS TYPE"/>
    <x v="560"/>
    <s v="NORTH CAROLINA"/>
    <n v="22400"/>
    <s v="Truck"/>
    <n v="56"/>
    <m/>
    <n v="2025"/>
    <s v="N/A"/>
    <s v="D (domestic)"/>
    <s v="added for 09/21/2025 on 09/23/2025"/>
  </r>
  <r>
    <s v="Watermelons"/>
    <x v="18"/>
    <s v="No"/>
    <s v="24 inch bins"/>
    <s v="RED FLESH SEEDLESS TYPE"/>
    <x v="560"/>
    <s v="DELAWARE"/>
    <n v="-380800"/>
    <s v="Truck"/>
    <n v="-952"/>
    <m/>
    <n v="2025"/>
    <s v="N/A"/>
    <s v="D (domestic)"/>
    <s v="subtracted on 09/23/2025"/>
  </r>
  <r>
    <s v="Watermelons"/>
    <x v="19"/>
    <s v="No"/>
    <s v="24 inch bins"/>
    <s v="RED FLESH SEEDLESS TYPE"/>
    <x v="560"/>
    <s v="MARYLAND"/>
    <n v="-179200"/>
    <s v="Truck"/>
    <n v="-448"/>
    <m/>
    <n v="2025"/>
    <s v="N/A"/>
    <s v="D (domestic)"/>
    <s v="subtracted on 09/23/2025"/>
  </r>
  <r>
    <s v="Watermelons"/>
    <x v="18"/>
    <s v="No"/>
    <s v="24 inch bins"/>
    <s v="RED FLESH SEEDLESS TYPE"/>
    <x v="560"/>
    <s v="DELAWARE"/>
    <n v="44800"/>
    <s v="Truck"/>
    <n v="112"/>
    <m/>
    <n v="2025"/>
    <s v="N/A"/>
    <s v="D (domestic)"/>
    <s v="added for 09/21/2025 on 09/24/2025"/>
  </r>
  <r>
    <s v="Watermelons"/>
    <x v="1"/>
    <s v="No"/>
    <s v="N/A"/>
    <s v="N/A"/>
    <x v="561"/>
    <s v="MEXICO CROSSINGS THROUGH OTAY MESA CALIFORNIA"/>
    <n v="175142"/>
    <s v="Truck"/>
    <m/>
    <m/>
    <n v="2025"/>
    <s v="N/A"/>
    <s v="I (import)"/>
    <m/>
  </r>
  <r>
    <s v="Watermelons"/>
    <x v="1"/>
    <s v="No"/>
    <s v="N/A"/>
    <s v="SEEDLESS"/>
    <x v="561"/>
    <s v="MEXICO CROSSINGS THROUGH OTAY MESA CALIFORNIA"/>
    <n v="38016"/>
    <s v="Truck"/>
    <m/>
    <m/>
    <n v="2025"/>
    <s v="N/A"/>
    <s v="I (import)"/>
    <m/>
  </r>
  <r>
    <s v="Watermelons"/>
    <x v="1"/>
    <s v="No"/>
    <s v="N/A"/>
    <s v="SEEDLESS"/>
    <x v="561"/>
    <s v="MEXICO CROSSINGS THROUGH PHARR TEXAS"/>
    <n v="316800"/>
    <s v="Truck"/>
    <m/>
    <m/>
    <n v="2025"/>
    <s v="N/A"/>
    <s v="I (import)"/>
    <m/>
  </r>
  <r>
    <s v="Watermelons"/>
    <x v="1"/>
    <s v="No"/>
    <s v="N/A"/>
    <s v="SEEDLESS"/>
    <x v="561"/>
    <s v="MEXICO CROSSINGS THROUGH RIO GRANDE CITY TEXAS"/>
    <n v="424600"/>
    <s v="Truck"/>
    <m/>
    <m/>
    <n v="2025"/>
    <s v="N/A"/>
    <s v="I (import)"/>
    <m/>
  </r>
  <r>
    <s v="Watermelons"/>
    <x v="1"/>
    <s v="No"/>
    <s v="N/A"/>
    <s v="SEEDLESS"/>
    <x v="561"/>
    <s v="MEXICO CROSSINGS THROUGH SANTA TERESA NEW MEXICO"/>
    <n v="180704"/>
    <s v="Truck"/>
    <m/>
    <m/>
    <n v="2025"/>
    <s v="N/A"/>
    <s v="I (import)"/>
    <m/>
  </r>
  <r>
    <s v="Watermelons"/>
    <x v="15"/>
    <s v="No"/>
    <s v="24 inch bins"/>
    <s v="RED FLESH SEEDLESS TYPE"/>
    <x v="561"/>
    <s v="SOUTHEAST MISSOURI"/>
    <n v="134400"/>
    <s v="Truck"/>
    <n v="336"/>
    <m/>
    <n v="2025"/>
    <s v="N/A"/>
    <s v="D (domestic)"/>
    <m/>
  </r>
  <r>
    <s v="Watermelons"/>
    <x v="19"/>
    <s v="No"/>
    <s v="24 inch bins"/>
    <s v="RED FLESH SEEDLESS TYPE"/>
    <x v="561"/>
    <s v="MARYLAND"/>
    <n v="44800"/>
    <s v="Truck"/>
    <n v="112"/>
    <m/>
    <n v="2025"/>
    <s v="N/A"/>
    <s v="D (domestic)"/>
    <m/>
  </r>
  <r>
    <s v="Watermelons"/>
    <x v="16"/>
    <s v="No"/>
    <s v="cartons"/>
    <s v="RED FLESH SEEDLESS MINIATURE"/>
    <x v="561"/>
    <s v="INDIANA"/>
    <n v="21675"/>
    <s v="Truck"/>
    <n v="255"/>
    <m/>
    <n v="2025"/>
    <s v="N/A"/>
    <s v="D (domestic)"/>
    <m/>
  </r>
  <r>
    <s v="Watermelons"/>
    <x v="16"/>
    <s v="No"/>
    <s v="24 inch bins"/>
    <s v="RED FLESH SEEDLESS TYPE"/>
    <x v="561"/>
    <s v="INDIANA"/>
    <n v="448000"/>
    <s v="Truck"/>
    <n v="1120"/>
    <m/>
    <n v="2025"/>
    <s v="N/A"/>
    <s v="D (domestic)"/>
    <m/>
  </r>
  <r>
    <s v="Watermelons"/>
    <x v="17"/>
    <s v="No"/>
    <s v="24 inch bins"/>
    <s v="RED FLESH SEEDED TYPE"/>
    <x v="561"/>
    <s v="MICHIGAN"/>
    <n v="67200"/>
    <s v="Truck"/>
    <n v="168"/>
    <m/>
    <n v="2025"/>
    <s v="N/A"/>
    <s v="D (domestic)"/>
    <m/>
  </r>
  <r>
    <s v="Watermelons"/>
    <x v="17"/>
    <s v="No"/>
    <s v="24 inch bins"/>
    <s v="RED FLESH SEEDLESS TYPE"/>
    <x v="561"/>
    <s v="MICHIGAN"/>
    <n v="784000"/>
    <s v="Truck"/>
    <n v="1960"/>
    <m/>
    <n v="2025"/>
    <s v="N/A"/>
    <s v="D (domestic)"/>
    <m/>
  </r>
  <r>
    <s v="Watermelons"/>
    <x v="14"/>
    <s v="No"/>
    <s v="24 inch bins"/>
    <s v="RED FLESH SEEDLESS TYPE"/>
    <x v="561"/>
    <s v="NORTH CAROLINA"/>
    <n v="134400"/>
    <s v="Truck"/>
    <n v="336"/>
    <m/>
    <n v="2025"/>
    <s v="N/A"/>
    <s v="D (domestic)"/>
    <m/>
  </r>
  <r>
    <s v="Watermelons"/>
    <x v="11"/>
    <s v="No"/>
    <s v="24 inch bins"/>
    <s v="RED FLESH SEEDLESS TYPE"/>
    <x v="561"/>
    <s v="SOUTH CAROLINA"/>
    <n v="67200"/>
    <s v="Truck"/>
    <n v="168"/>
    <m/>
    <n v="2025"/>
    <s v="N/A"/>
    <s v="D (domestic)"/>
    <m/>
  </r>
  <r>
    <s v="Watermelons"/>
    <x v="18"/>
    <s v="No"/>
    <s v="24 inch bins"/>
    <s v="RED FLESH SEEDLESS TYPE"/>
    <x v="561"/>
    <s v="DELAWARE"/>
    <n v="392000"/>
    <s v="Truck"/>
    <n v="980"/>
    <m/>
    <n v="2025"/>
    <s v="N/A"/>
    <s v="D (domestic)"/>
    <m/>
  </r>
  <r>
    <s v="Watermelons"/>
    <x v="12"/>
    <s v="No"/>
    <s v="24 inch bins"/>
    <s v="RED FLESH SEEDLESS TYPE"/>
    <x v="561"/>
    <s v="GEORGIA"/>
    <n v="22400"/>
    <s v="Truck"/>
    <n v="56"/>
    <m/>
    <n v="2025"/>
    <s v="N/A"/>
    <s v="D (domestic)"/>
    <m/>
  </r>
  <r>
    <s v="Watermelons"/>
    <x v="16"/>
    <s v="No"/>
    <s v="24 inch bins"/>
    <s v="RED FLESH SEEDED TYPE"/>
    <x v="561"/>
    <s v="INDIANA"/>
    <n v="44800"/>
    <s v="Truck"/>
    <n v="112"/>
    <m/>
    <n v="2025"/>
    <s v="N/A"/>
    <s v="D (domestic)"/>
    <m/>
  </r>
  <r>
    <s v="Watermelons"/>
    <x v="13"/>
    <s v="No"/>
    <s v="cartons"/>
    <s v="RED FLESH SEEDLESS MINIATURE"/>
    <x v="561"/>
    <s v="SAN JOAQUIN VALLEY CALIFORNIA"/>
    <n v="1402500"/>
    <s v="Truck"/>
    <n v="16500"/>
    <m/>
    <n v="2025"/>
    <s v="N/A"/>
    <s v="D (domestic)"/>
    <m/>
  </r>
  <r>
    <s v="Watermelons"/>
    <x v="13"/>
    <s v="Yes"/>
    <s v="24 inch bins"/>
    <s v="RED FLESH SEEDLESS TYPE"/>
    <x v="561"/>
    <s v="SAN JOAQUIN VALLEY CALIFORNIA"/>
    <n v="60000"/>
    <s v="Truck"/>
    <m/>
    <m/>
    <n v="2025"/>
    <s v="N/A"/>
    <s v="D (domestic)"/>
    <m/>
  </r>
  <r>
    <s v="Watermelons"/>
    <x v="13"/>
    <s v="No"/>
    <s v="24 inch bins"/>
    <s v="RED FLESH SEEDLESS TYPE"/>
    <x v="561"/>
    <s v="SAN JOAQUIN VALLEY CALIFORNIA"/>
    <n v="1620000"/>
    <s v="Truck"/>
    <n v="850"/>
    <m/>
    <n v="2025"/>
    <s v="N/A"/>
    <s v="D (domestic)"/>
    <m/>
  </r>
  <r>
    <s v="Watermelons"/>
    <x v="13"/>
    <s v="No"/>
    <s v="cartons"/>
    <s v="RED FLESH SEEDLESS TYPE"/>
    <x v="561"/>
    <s v="SAN JOAQUIN VALLEY CALIFORNIA"/>
    <n v="57120"/>
    <s v="Truck"/>
    <n v="672"/>
    <m/>
    <n v="2025"/>
    <s v="N/A"/>
    <s v="D (domestic)"/>
    <m/>
  </r>
  <r>
    <s v="Watermelons"/>
    <x v="9"/>
    <s v="No"/>
    <s v="24 inch bins"/>
    <s v="RED FLESH SEEDLESS TYPE"/>
    <x v="561"/>
    <s v="TEXAS"/>
    <n v="480000"/>
    <s v="Truck"/>
    <m/>
    <m/>
    <n v="2025"/>
    <s v="N/A"/>
    <s v="D (domestic)"/>
    <m/>
  </r>
  <r>
    <s v="Watermelons"/>
    <x v="18"/>
    <s v="No"/>
    <s v="24 inch bins"/>
    <s v="RED FLESH SEEDLESS TYPE"/>
    <x v="561"/>
    <s v="DELAWARE"/>
    <n v="268800"/>
    <s v="Truck"/>
    <n v="672"/>
    <m/>
    <n v="2025"/>
    <s v="N/A"/>
    <s v="D (domestic)"/>
    <s v="added for 09/22/2025 on 09/24/2025"/>
  </r>
  <r>
    <s v="Watermelons"/>
    <x v="16"/>
    <s v="No"/>
    <s v="24 inch bins"/>
    <s v="RED FLESH SEEDLESS TYPE"/>
    <x v="561"/>
    <s v="INDIANA"/>
    <n v="67200"/>
    <s v="Truck"/>
    <n v="168"/>
    <m/>
    <n v="2025"/>
    <s v="N/A"/>
    <s v="D (domestic)"/>
    <s v="added for 09/22/2025 on 09/24/2025"/>
  </r>
  <r>
    <s v="Watermelons"/>
    <x v="11"/>
    <s v="No"/>
    <s v="24 inch bins"/>
    <s v="RED FLESH SEEDLESS TYPE"/>
    <x v="562"/>
    <s v="SOUTH CAROLINA"/>
    <n v="112000"/>
    <s v="Truck"/>
    <n v="280"/>
    <m/>
    <n v="2025"/>
    <s v="N/A"/>
    <s v="D (domestic)"/>
    <m/>
  </r>
  <r>
    <s v="Watermelons"/>
    <x v="1"/>
    <s v="No"/>
    <s v="N/A"/>
    <s v="N/A"/>
    <x v="562"/>
    <s v="MEXICO CROSSINGS THROUGH OTAY MESA CALIFORNIA"/>
    <n v="79205"/>
    <s v="Truck"/>
    <m/>
    <m/>
    <n v="2025"/>
    <s v="N/A"/>
    <s v="I (import)"/>
    <m/>
  </r>
  <r>
    <s v="Watermelons"/>
    <x v="15"/>
    <s v="No"/>
    <s v="24 inch bins"/>
    <s v="RED FLESH SEEDLESS TYPE"/>
    <x v="562"/>
    <s v="SOUTHEAST MISSOURI"/>
    <n v="224000"/>
    <s v="Truck"/>
    <n v="560"/>
    <m/>
    <n v="2025"/>
    <s v="N/A"/>
    <s v="D (domestic)"/>
    <m/>
  </r>
  <r>
    <s v="Watermelons"/>
    <x v="1"/>
    <s v="No"/>
    <s v="N/A"/>
    <s v="SEEDLESS"/>
    <x v="562"/>
    <s v="MEXICO CROSSINGS THROUGH OTAY MESA CALIFORNIA"/>
    <n v="14080"/>
    <s v="Truck"/>
    <m/>
    <m/>
    <n v="2025"/>
    <s v="N/A"/>
    <s v="I (import)"/>
    <m/>
  </r>
  <r>
    <s v="Watermelons"/>
    <x v="19"/>
    <s v="No"/>
    <s v="24 inch bins"/>
    <s v="RED FLESH SEEDLESS TYPE"/>
    <x v="562"/>
    <s v="MARYLAND"/>
    <n v="44800"/>
    <s v="Truck"/>
    <n v="112"/>
    <m/>
    <n v="2025"/>
    <s v="N/A"/>
    <s v="D (domestic)"/>
    <m/>
  </r>
  <r>
    <s v="Watermelons"/>
    <x v="2"/>
    <s v="No"/>
    <s v="N/A"/>
    <s v="SEEDLESS"/>
    <x v="562"/>
    <s v="IMPORTS THROUGH DERBY LINE VERMONT"/>
    <n v="66"/>
    <s v="Truck"/>
    <m/>
    <m/>
    <n v="2025"/>
    <s v="N/A"/>
    <s v="I (import)"/>
    <m/>
  </r>
  <r>
    <s v="Watermelons"/>
    <x v="16"/>
    <s v="No"/>
    <s v="cartons"/>
    <s v="RED FLESH SEEDLESS MINIATURE"/>
    <x v="562"/>
    <s v="INDIANA"/>
    <n v="36125"/>
    <s v="Truck"/>
    <n v="425"/>
    <m/>
    <n v="2025"/>
    <s v="N/A"/>
    <s v="D (domestic)"/>
    <m/>
  </r>
  <r>
    <s v="Watermelons"/>
    <x v="2"/>
    <s v="No"/>
    <s v="N/A"/>
    <s v="SEEDLESS"/>
    <x v="562"/>
    <s v="IMPORTS THROUGH JACKMAN MAINE"/>
    <n v="396"/>
    <s v="Truck"/>
    <m/>
    <m/>
    <n v="2025"/>
    <s v="N/A"/>
    <s v="I (import)"/>
    <m/>
  </r>
  <r>
    <s v="Watermelons"/>
    <x v="16"/>
    <s v="No"/>
    <s v="24 inch bins"/>
    <s v="RED FLESH SEEDLESS TYPE"/>
    <x v="562"/>
    <s v="INDIANA"/>
    <n v="560000"/>
    <s v="Truck"/>
    <n v="1400"/>
    <m/>
    <n v="2025"/>
    <s v="N/A"/>
    <s v="D (domestic)"/>
    <m/>
  </r>
  <r>
    <s v="Watermelons"/>
    <x v="2"/>
    <s v="No"/>
    <s v="N/A"/>
    <s v="N/A"/>
    <x v="562"/>
    <s v="IMPORTS THROUGH PORT HURON MICHIGAN"/>
    <n v="763"/>
    <s v="Truck"/>
    <m/>
    <m/>
    <n v="2025"/>
    <s v="N/A"/>
    <s v="I (import)"/>
    <m/>
  </r>
  <r>
    <s v="Watermelons"/>
    <x v="17"/>
    <s v="No"/>
    <s v="24 inch bins"/>
    <s v="RED FLESH SEEDED TYPE"/>
    <x v="562"/>
    <s v="MICHIGAN"/>
    <n v="44800"/>
    <s v="Truck"/>
    <n v="112"/>
    <m/>
    <n v="2025"/>
    <s v="N/A"/>
    <s v="D (domestic)"/>
    <m/>
  </r>
  <r>
    <s v="Watermelons"/>
    <x v="2"/>
    <s v="No"/>
    <s v="N/A"/>
    <s v="SEEDLESS"/>
    <x v="562"/>
    <s v="IMPORTS THROUGH PORT HURON MICHIGAN"/>
    <n v="3192"/>
    <s v="Truck"/>
    <m/>
    <m/>
    <n v="2025"/>
    <s v="N/A"/>
    <s v="I (import)"/>
    <m/>
  </r>
  <r>
    <s v="Watermelons"/>
    <x v="17"/>
    <s v="No"/>
    <s v="cartons"/>
    <s v="RED FLESH SEEDLESS MINIATURE"/>
    <x v="562"/>
    <s v="MICHIGAN"/>
    <n v="21675"/>
    <s v="Truck"/>
    <n v="255"/>
    <m/>
    <n v="2025"/>
    <s v="N/A"/>
    <s v="D (domestic)"/>
    <m/>
  </r>
  <r>
    <s v="Watermelons"/>
    <x v="1"/>
    <s v="No"/>
    <s v="N/A"/>
    <s v="SEEDLESS"/>
    <x v="562"/>
    <s v="MEXICO CROSSINGS THROUGH PHARR TEXAS"/>
    <n v="158400"/>
    <s v="Truck"/>
    <m/>
    <m/>
    <n v="2025"/>
    <s v="N/A"/>
    <s v="I (import)"/>
    <m/>
  </r>
  <r>
    <s v="Watermelons"/>
    <x v="17"/>
    <s v="No"/>
    <s v="24 inch bins"/>
    <s v="RED FLESH SEEDLESS TYPE"/>
    <x v="562"/>
    <s v="MICHIGAN"/>
    <n v="1321600"/>
    <s v="Truck"/>
    <n v="3304"/>
    <m/>
    <n v="2025"/>
    <s v="N/A"/>
    <s v="D (domestic)"/>
    <m/>
  </r>
  <r>
    <s v="Watermelons"/>
    <x v="1"/>
    <s v="No"/>
    <s v="N/A"/>
    <s v="SEEDLESS"/>
    <x v="562"/>
    <s v="MEXICO CROSSINGS THROUGH PRESIDIO TEXAS"/>
    <n v="54912"/>
    <s v="Truck"/>
    <m/>
    <m/>
    <n v="2025"/>
    <s v="N/A"/>
    <s v="I (import)"/>
    <m/>
  </r>
  <r>
    <s v="Watermelons"/>
    <x v="14"/>
    <s v="No"/>
    <s v="24 inch bins"/>
    <s v="RED FLESH SEEDLESS TYPE"/>
    <x v="562"/>
    <s v="NORTH CAROLINA"/>
    <n v="67200"/>
    <s v="Truck"/>
    <n v="168"/>
    <m/>
    <n v="2025"/>
    <s v="N/A"/>
    <s v="D (domestic)"/>
    <m/>
  </r>
  <r>
    <s v="Watermelons"/>
    <x v="1"/>
    <s v="No"/>
    <s v="N/A"/>
    <s v="SEEDLESS"/>
    <x v="562"/>
    <s v="MEXICO CROSSINGS THROUGH RIO GRANDE CITY TEXAS"/>
    <n v="247280"/>
    <s v="Truck"/>
    <m/>
    <m/>
    <n v="2025"/>
    <s v="N/A"/>
    <s v="I (import)"/>
    <m/>
  </r>
  <r>
    <s v="Watermelons"/>
    <x v="18"/>
    <s v="No"/>
    <s v="24 inch bins"/>
    <s v="RED FLESH SEEDLESS TYPE"/>
    <x v="562"/>
    <s v="DELAWARE"/>
    <n v="492800"/>
    <s v="Truck"/>
    <n v="1232"/>
    <m/>
    <n v="2025"/>
    <s v="N/A"/>
    <s v="D (domestic)"/>
    <m/>
  </r>
  <r>
    <s v="Watermelons"/>
    <x v="1"/>
    <s v="No"/>
    <s v="N/A"/>
    <s v="SEEDLESS"/>
    <x v="562"/>
    <s v="MEXICO CROSSINGS THROUGH SANTA TERESA NEW MEXICO"/>
    <n v="120228"/>
    <s v="Truck"/>
    <m/>
    <m/>
    <n v="2025"/>
    <s v="N/A"/>
    <s v="I (import)"/>
    <m/>
  </r>
  <r>
    <s v="Watermelons"/>
    <x v="16"/>
    <s v="No"/>
    <s v="24 inch bins"/>
    <s v="RED FLESH SEEDED TYPE"/>
    <x v="562"/>
    <s v="INDIANA"/>
    <n v="22400"/>
    <s v="Truck"/>
    <n v="56"/>
    <m/>
    <n v="2025"/>
    <s v="N/A"/>
    <s v="D (domestic)"/>
    <m/>
  </r>
  <r>
    <s v="Watermelons"/>
    <x v="13"/>
    <s v="Yes"/>
    <s v="24 inch bins"/>
    <s v="RED FLESH SEEDLESS TYPE"/>
    <x v="562"/>
    <s v="SAN JOAQUIN VALLEY CALIFORNIA"/>
    <n v="120000"/>
    <s v="Truck"/>
    <m/>
    <m/>
    <n v="2025"/>
    <s v="N/A"/>
    <s v="D (domestic)"/>
    <m/>
  </r>
  <r>
    <s v="Watermelons"/>
    <x v="9"/>
    <s v="No"/>
    <s v="24 inch bins"/>
    <s v="RED FLESH SEEDLESS TYPE"/>
    <x v="562"/>
    <s v="TEXAS"/>
    <n v="360000"/>
    <s v="Truck"/>
    <m/>
    <m/>
    <n v="2025"/>
    <s v="N/A"/>
    <s v="D (domestic)"/>
    <m/>
  </r>
  <r>
    <s v="Watermelons"/>
    <x v="13"/>
    <s v="No"/>
    <s v="24 inch bins"/>
    <s v="RED FLESH SEEDLESS TYPE"/>
    <x v="562"/>
    <s v="SAN JOAQUIN VALLEY CALIFORNIA"/>
    <n v="2200000"/>
    <s v="Truck"/>
    <n v="800"/>
    <m/>
    <n v="2025"/>
    <s v="N/A"/>
    <s v="D (domestic)"/>
    <m/>
  </r>
  <r>
    <s v="Watermelons"/>
    <x v="13"/>
    <s v="Yes"/>
    <s v="cartons"/>
    <s v="RED FLESH SEEDLESS TYPE"/>
    <x v="562"/>
    <s v="SAN JOAQUIN VALLEY CALIFORNIA"/>
    <n v="127500"/>
    <s v="Truck"/>
    <n v="1500"/>
    <m/>
    <n v="2025"/>
    <s v="N/A"/>
    <s v="D (domestic)"/>
    <m/>
  </r>
  <r>
    <s v="Watermelons"/>
    <x v="13"/>
    <s v="Yes"/>
    <s v="cartons"/>
    <s v="RED FLESH SEEDLESS MINIATURE"/>
    <x v="562"/>
    <s v="SAN JOAQUIN VALLEY CALIFORNIA"/>
    <n v="786250"/>
    <s v="Truck"/>
    <n v="9250"/>
    <m/>
    <n v="2025"/>
    <s v="N/A"/>
    <s v="D (domestic)"/>
    <m/>
  </r>
  <r>
    <s v="Watermelons"/>
    <x v="13"/>
    <s v="No"/>
    <s v="cartons"/>
    <s v="RED FLESH SEEDLESS MINIATURE"/>
    <x v="562"/>
    <s v="SAN JOAQUIN VALLEY CALIFORNIA"/>
    <n v="467500"/>
    <s v="Truck"/>
    <n v="5500"/>
    <m/>
    <n v="2025"/>
    <s v="N/A"/>
    <s v="D (domestic)"/>
    <m/>
  </r>
  <r>
    <s v="Watermelons"/>
    <x v="13"/>
    <s v="No"/>
    <s v="cartons"/>
    <s v="RED FLESH SEEDLESS TYPE"/>
    <x v="562"/>
    <s v="SAN JOAQUIN VALLEY CALIFORNIA"/>
    <n v="9180"/>
    <s v="Truck"/>
    <n v="108"/>
    <m/>
    <n v="2025"/>
    <s v="N/A"/>
    <s v="D (domestic)"/>
    <m/>
  </r>
  <r>
    <s v="Watermelons"/>
    <x v="9"/>
    <s v="No"/>
    <s v="24 inch bins"/>
    <s v="RED FLESH SEEDLESS TYPE"/>
    <x v="563"/>
    <s v="TEXAS"/>
    <n v="440000"/>
    <s v="Truck"/>
    <m/>
    <m/>
    <n v="2025"/>
    <s v="N/A"/>
    <s v="D (domestic)"/>
    <m/>
  </r>
  <r>
    <s v="Watermelons"/>
    <x v="13"/>
    <s v="Yes"/>
    <s v="24 inch bins"/>
    <s v="RED FLESH SEEDLESS TYPE"/>
    <x v="563"/>
    <s v="SAN JOAQUIN VALLEY CALIFORNIA"/>
    <n v="240000"/>
    <s v="Truck"/>
    <n v="300"/>
    <m/>
    <n v="2025"/>
    <s v="N/A"/>
    <s v="D (domestic)"/>
    <m/>
  </r>
  <r>
    <s v="Watermelons"/>
    <x v="0"/>
    <s v="No"/>
    <s v="N/A"/>
    <s v="N/A"/>
    <x v="563"/>
    <s v="IMPORTS THROUGH SAN JUAN PUERTO RICO"/>
    <n v="4490"/>
    <s v="Boat"/>
    <m/>
    <m/>
    <n v="2025"/>
    <s v="N/A"/>
    <s v="I (import)"/>
    <m/>
  </r>
  <r>
    <s v="Watermelons"/>
    <x v="13"/>
    <s v="No"/>
    <s v="24 inch bins"/>
    <s v="RED FLESH SEEDLESS TYPE"/>
    <x v="563"/>
    <s v="SAN JOAQUIN VALLEY CALIFORNIA"/>
    <n v="1920000"/>
    <s v="Truck"/>
    <m/>
    <m/>
    <n v="2025"/>
    <s v="N/A"/>
    <s v="D (domestic)"/>
    <m/>
  </r>
  <r>
    <s v="Watermelons"/>
    <x v="1"/>
    <s v="No"/>
    <s v="N/A"/>
    <s v="N/A"/>
    <x v="563"/>
    <s v="MEXICO CROSSINGS THROUGH OTAY MESA CALIFORNIA"/>
    <n v="83765"/>
    <s v="Truck"/>
    <m/>
    <m/>
    <n v="2025"/>
    <s v="N/A"/>
    <s v="I (import)"/>
    <m/>
  </r>
  <r>
    <s v="Watermelons"/>
    <x v="13"/>
    <s v="Yes"/>
    <s v="cartons"/>
    <s v="RED FLESH SEEDLESS MINIATURE"/>
    <x v="563"/>
    <s v="SAN JOAQUIN VALLEY CALIFORNIA"/>
    <n v="127500"/>
    <s v="Truck"/>
    <n v="1500"/>
    <m/>
    <n v="2025"/>
    <s v="N/A"/>
    <s v="D (domestic)"/>
    <m/>
  </r>
  <r>
    <s v="Watermelons"/>
    <x v="1"/>
    <s v="No"/>
    <s v="N/A"/>
    <s v="SEEDLESS"/>
    <x v="563"/>
    <s v="MEXICO CROSSINGS THROUGH OTAY MESA CALIFORNIA"/>
    <n v="29388"/>
    <s v="Truck"/>
    <m/>
    <m/>
    <n v="2025"/>
    <s v="N/A"/>
    <s v="I (import)"/>
    <m/>
  </r>
  <r>
    <s v="Watermelons"/>
    <x v="13"/>
    <s v="No"/>
    <s v="cartons"/>
    <s v="RED FLESH SEEDLESS MINIATURE"/>
    <x v="563"/>
    <s v="SAN JOAQUIN VALLEY CALIFORNIA"/>
    <n v="1062500"/>
    <s v="Truck"/>
    <n v="12500"/>
    <m/>
    <n v="2025"/>
    <s v="N/A"/>
    <s v="D (domestic)"/>
    <m/>
  </r>
  <r>
    <s v="Watermelons"/>
    <x v="2"/>
    <s v="No"/>
    <s v="N/A"/>
    <s v="SEEDLESS"/>
    <x v="563"/>
    <s v="IMPORTS THROUGH JACKMAN MAINE"/>
    <n v="165"/>
    <s v="Truck"/>
    <m/>
    <m/>
    <n v="2025"/>
    <s v="N/A"/>
    <s v="I (import)"/>
    <m/>
  </r>
  <r>
    <s v="Watermelons"/>
    <x v="2"/>
    <s v="No"/>
    <s v="N/A"/>
    <s v="SEEDLESS"/>
    <x v="563"/>
    <s v="IMPORTS THROUGH PORT HURON MICHIGAN"/>
    <n v="2407"/>
    <s v="Truck"/>
    <m/>
    <m/>
    <n v="2025"/>
    <s v="N/A"/>
    <s v="I (import)"/>
    <m/>
  </r>
  <r>
    <s v="Watermelons"/>
    <x v="1"/>
    <s v="No"/>
    <s v="N/A"/>
    <s v="SEEDLESS"/>
    <x v="563"/>
    <s v="MEXICO CROSSINGS THROUGH PHARR TEXAS"/>
    <n v="594000"/>
    <s v="Truck"/>
    <m/>
    <m/>
    <n v="2025"/>
    <s v="N/A"/>
    <s v="I (import)"/>
    <m/>
  </r>
  <r>
    <s v="Watermelons"/>
    <x v="1"/>
    <s v="No"/>
    <s v="N/A"/>
    <s v="SEEDLESS"/>
    <x v="563"/>
    <s v="MEXICO CROSSINGS THROUGH PROGRESO TEXAS"/>
    <n v="322784"/>
    <s v="Truck"/>
    <m/>
    <m/>
    <n v="2025"/>
    <s v="N/A"/>
    <s v="I (import)"/>
    <m/>
  </r>
  <r>
    <s v="Watermelons"/>
    <x v="1"/>
    <s v="No"/>
    <s v="N/A"/>
    <s v="SEEDLESS"/>
    <x v="563"/>
    <s v="MEXICO CROSSINGS THROUGH RIO GRANDE CITY TEXAS"/>
    <n v="682000"/>
    <s v="Truck"/>
    <m/>
    <m/>
    <n v="2025"/>
    <s v="N/A"/>
    <s v="I (import)"/>
    <m/>
  </r>
  <r>
    <s v="Watermelons"/>
    <x v="1"/>
    <s v="No"/>
    <s v="N/A"/>
    <s v="SEEDLESS"/>
    <x v="563"/>
    <s v="MEXICO CROSSINGS THROUGH SANTA TERESA NEW MEXICO"/>
    <n v="120428"/>
    <s v="Truck"/>
    <m/>
    <m/>
    <n v="2025"/>
    <s v="N/A"/>
    <s v="I (import)"/>
    <m/>
  </r>
  <r>
    <s v="Watermelons"/>
    <x v="14"/>
    <s v="No"/>
    <s v="24 inch bins"/>
    <s v="RED FLESH SEEDLESS TYPE"/>
    <x v="563"/>
    <s v="NORTH CAROLINA"/>
    <n v="67200"/>
    <s v="Truck"/>
    <n v="168"/>
    <m/>
    <n v="2025"/>
    <s v="N/A"/>
    <s v="D (domestic)"/>
    <m/>
  </r>
  <r>
    <s v="Watermelons"/>
    <x v="11"/>
    <s v="No"/>
    <s v="24 inch bins"/>
    <s v="RED FLESH SEEDLESS TYPE"/>
    <x v="563"/>
    <s v="SOUTH CAROLINA"/>
    <n v="156800"/>
    <s v="Truck"/>
    <n v="392"/>
    <m/>
    <n v="2025"/>
    <s v="N/A"/>
    <s v="D (domestic)"/>
    <m/>
  </r>
  <r>
    <s v="Watermelons"/>
    <x v="19"/>
    <s v="No"/>
    <s v="24 inch bins"/>
    <s v="RED FLESH SEEDLESS TYPE"/>
    <x v="563"/>
    <s v="MARYLAND"/>
    <n v="67200"/>
    <s v="Truck"/>
    <n v="168"/>
    <m/>
    <n v="2025"/>
    <s v="N/A"/>
    <s v="D (domestic)"/>
    <m/>
  </r>
  <r>
    <s v="Watermelons"/>
    <x v="18"/>
    <s v="No"/>
    <s v="24 inch bins"/>
    <s v="RED FLESH SEEDLESS TYPE"/>
    <x v="563"/>
    <s v="DELAWARE"/>
    <n v="504000"/>
    <s v="Truck"/>
    <n v="1260"/>
    <m/>
    <n v="2025"/>
    <s v="N/A"/>
    <s v="D (domestic)"/>
    <m/>
  </r>
  <r>
    <s v="Watermelons"/>
    <x v="16"/>
    <s v="No"/>
    <s v="24 inch bins"/>
    <s v="RED FLESH SEEDLESS TYPE"/>
    <x v="563"/>
    <s v="INDIANA"/>
    <n v="67200"/>
    <s v="Truck"/>
    <n v="168"/>
    <m/>
    <n v="2025"/>
    <s v="N/A"/>
    <s v="D (domestic)"/>
    <m/>
  </r>
  <r>
    <s v="Watermelons"/>
    <x v="17"/>
    <s v="No"/>
    <s v="24 inch bins"/>
    <s v="RED FLESH SEEDLESS TYPE"/>
    <x v="563"/>
    <s v="MICHIGAN"/>
    <n v="380800"/>
    <s v="Truck"/>
    <n v="952"/>
    <m/>
    <n v="2025"/>
    <s v="N/A"/>
    <s v="D (domestic)"/>
    <m/>
  </r>
  <r>
    <s v="Watermelons"/>
    <x v="15"/>
    <s v="No"/>
    <s v="24 inch bins"/>
    <s v="RED FLESH SEEDLESS TYPE"/>
    <x v="563"/>
    <s v="MISSOURI"/>
    <n v="112000"/>
    <s v="Truck"/>
    <n v="280"/>
    <m/>
    <n v="2025"/>
    <s v="N/A"/>
    <s v="D (domestic)"/>
    <m/>
  </r>
  <r>
    <s v="Watermelons"/>
    <x v="9"/>
    <s v="No"/>
    <s v="24 inch bins"/>
    <s v="RED FLESH SEEDLESS TYPE"/>
    <x v="564"/>
    <s v="TEXAS"/>
    <n v="280000"/>
    <s v="Truck"/>
    <m/>
    <m/>
    <n v="2025"/>
    <s v="N/A"/>
    <s v="D (domestic)"/>
    <m/>
  </r>
  <r>
    <s v="Watermelons"/>
    <x v="1"/>
    <s v="No"/>
    <s v="N/A"/>
    <s v="RED FLESH SEEDLESS MINIATURE"/>
    <x v="564"/>
    <s v="MEXICO CROSSINGS THROUGH NOGALES ARIZONA"/>
    <n v="27564"/>
    <s v="Truck"/>
    <m/>
    <m/>
    <n v="2025"/>
    <s v="N/A"/>
    <s v="I (import)"/>
    <m/>
  </r>
  <r>
    <s v="Watermelons"/>
    <x v="1"/>
    <s v="No"/>
    <s v="N/A"/>
    <s v="SEEDLESS"/>
    <x v="564"/>
    <s v="MEXICO CROSSINGS THROUGH NOGALES ARIZONA"/>
    <n v="8712"/>
    <s v="Truck"/>
    <m/>
    <m/>
    <n v="2025"/>
    <s v="N/A"/>
    <s v="I (import)"/>
    <m/>
  </r>
  <r>
    <s v="Watermelons"/>
    <x v="1"/>
    <s v="No"/>
    <s v="N/A"/>
    <s v="N/A"/>
    <x v="564"/>
    <s v="MEXICO CROSSINGS THROUGH OTAY MESA CALIFORNIA"/>
    <n v="38016"/>
    <s v="Truck"/>
    <m/>
    <m/>
    <n v="2025"/>
    <s v="N/A"/>
    <s v="I (import)"/>
    <m/>
  </r>
  <r>
    <s v="Watermelons"/>
    <x v="1"/>
    <s v="No"/>
    <s v="N/A"/>
    <s v="SEEDLESS"/>
    <x v="564"/>
    <s v="MEXICO CROSSINGS THROUGH OTAY MESA CALIFORNIA"/>
    <n v="56038"/>
    <s v="Truck"/>
    <m/>
    <m/>
    <n v="2025"/>
    <s v="N/A"/>
    <s v="I (import)"/>
    <m/>
  </r>
  <r>
    <s v="Watermelons"/>
    <x v="2"/>
    <s v="No"/>
    <s v="N/A"/>
    <s v="SEEDLESS"/>
    <x v="564"/>
    <s v="IMPORTS THROUGH DERBY LINE VERMONT"/>
    <n v="66"/>
    <s v="Truck"/>
    <m/>
    <m/>
    <n v="2025"/>
    <s v="N/A"/>
    <s v="I (import)"/>
    <m/>
  </r>
  <r>
    <s v="Watermelons"/>
    <x v="1"/>
    <s v="No"/>
    <s v="N/A"/>
    <s v="RED FLESH SEEDLESS MINIATURE"/>
    <x v="564"/>
    <s v="MEXICO CROSSINGS THROUGH PRESIDIO TEXAS"/>
    <n v="184404"/>
    <s v="Truck"/>
    <m/>
    <m/>
    <n v="2025"/>
    <s v="N/A"/>
    <s v="I (import)"/>
    <m/>
  </r>
  <r>
    <s v="Watermelons"/>
    <x v="1"/>
    <s v="No"/>
    <s v="N/A"/>
    <s v="N/A"/>
    <x v="564"/>
    <s v="MEXICO CROSSINGS THROUGH PROGRESO TEXAS"/>
    <n v="77902"/>
    <s v="Truck"/>
    <m/>
    <m/>
    <n v="2025"/>
    <s v="N/A"/>
    <s v="I (import)"/>
    <m/>
  </r>
  <r>
    <s v="Watermelons"/>
    <x v="1"/>
    <s v="No"/>
    <s v="N/A"/>
    <s v="SEEDLESS"/>
    <x v="564"/>
    <s v="MEXICO CROSSINGS THROUGH SANTA TERESA NEW MEXICO"/>
    <n v="119011"/>
    <s v="Truck"/>
    <m/>
    <m/>
    <n v="2025"/>
    <s v="N/A"/>
    <s v="I (import)"/>
    <m/>
  </r>
  <r>
    <s v="Watermelons"/>
    <x v="19"/>
    <s v="No"/>
    <s v="24 inch bins"/>
    <s v="RED FLESH SEEDLESS TYPE"/>
    <x v="564"/>
    <s v="MARYLAND"/>
    <n v="67200"/>
    <s v="Truck"/>
    <n v="168"/>
    <m/>
    <n v="2025"/>
    <s v="N/A"/>
    <s v="D (domestic)"/>
    <m/>
  </r>
  <r>
    <s v="Watermelons"/>
    <x v="17"/>
    <s v="No"/>
    <s v="24 inch bins"/>
    <s v="RED FLESH SEEDED TYPE"/>
    <x v="564"/>
    <s v="MICHIGAN"/>
    <n v="44800"/>
    <s v="Truck"/>
    <n v="112"/>
    <m/>
    <n v="2025"/>
    <s v="N/A"/>
    <s v="D (domestic)"/>
    <m/>
  </r>
  <r>
    <s v="Watermelons"/>
    <x v="17"/>
    <s v="No"/>
    <s v="cartons"/>
    <s v="RED FLESH SEEDLESS MINIATURE"/>
    <x v="564"/>
    <s v="MICHIGAN"/>
    <n v="21675"/>
    <s v="Truck"/>
    <n v="255"/>
    <m/>
    <n v="2025"/>
    <s v="N/A"/>
    <s v="D (domestic)"/>
    <m/>
  </r>
  <r>
    <s v="Watermelons"/>
    <x v="17"/>
    <s v="No"/>
    <s v="24 inch bins"/>
    <s v="RED FLESH SEEDLESS TYPE"/>
    <x v="564"/>
    <s v="MICHIGAN"/>
    <n v="1097600"/>
    <s v="Truck"/>
    <n v="2744"/>
    <m/>
    <n v="2025"/>
    <s v="N/A"/>
    <s v="D (domestic)"/>
    <m/>
  </r>
  <r>
    <s v="Watermelons"/>
    <x v="14"/>
    <s v="No"/>
    <s v="24 inch bins"/>
    <s v="RED FLESH SEEDLESS TYPE"/>
    <x v="564"/>
    <s v="NORTH CAROLINA"/>
    <n v="156800"/>
    <s v="Truck"/>
    <n v="392"/>
    <m/>
    <n v="2025"/>
    <s v="N/A"/>
    <s v="D (domestic)"/>
    <m/>
  </r>
  <r>
    <s v="Watermelons"/>
    <x v="11"/>
    <s v="No"/>
    <s v="24 inch bins"/>
    <s v="RED FLESH SEEDLESS TYPE"/>
    <x v="564"/>
    <s v="SOUTH CAROLINA"/>
    <n v="112000"/>
    <s v="Truck"/>
    <n v="280"/>
    <m/>
    <n v="2025"/>
    <s v="N/A"/>
    <s v="D (domestic)"/>
    <m/>
  </r>
  <r>
    <s v="Watermelons"/>
    <x v="15"/>
    <s v="No"/>
    <s v="24 inch bins"/>
    <s v="RED FLESH SEEDLESS TYPE"/>
    <x v="564"/>
    <s v="SOUTHEAST MISSOURI"/>
    <n v="67200"/>
    <s v="Truck"/>
    <n v="168"/>
    <m/>
    <n v="2025"/>
    <s v="N/A"/>
    <s v="D (domestic)"/>
    <m/>
  </r>
  <r>
    <s v="Watermelons"/>
    <x v="18"/>
    <s v="No"/>
    <s v="24 inch bins"/>
    <s v="RED FLESH SEEDLESS TYPE"/>
    <x v="564"/>
    <s v="DELAWARE"/>
    <n v="358400"/>
    <s v="Truck"/>
    <n v="896"/>
    <m/>
    <n v="2025"/>
    <s v="N/A"/>
    <s v="D (domestic)"/>
    <m/>
  </r>
  <r>
    <s v="Watermelons"/>
    <x v="16"/>
    <s v="No"/>
    <s v="24 inch bins"/>
    <s v="RED FLESH SEEDLESS TYPE"/>
    <x v="564"/>
    <s v="INDIANA"/>
    <n v="224000"/>
    <s v="Truck"/>
    <n v="560"/>
    <m/>
    <n v="2025"/>
    <s v="N/A"/>
    <s v="D (domestic)"/>
    <m/>
  </r>
  <r>
    <s v="Watermelons"/>
    <x v="13"/>
    <s v="No"/>
    <s v="cartons"/>
    <s v="RED FLESH SEEDLESS MINIATURE"/>
    <x v="564"/>
    <s v="SAN JOAQUIN VALLEY CALIFORNIA"/>
    <n v="935000"/>
    <s v="Truck"/>
    <n v="11000"/>
    <m/>
    <n v="2025"/>
    <s v="N/A"/>
    <s v="D (domestic)"/>
    <m/>
  </r>
  <r>
    <s v="Watermelons"/>
    <x v="13"/>
    <s v="Yes"/>
    <s v="24 inch bins"/>
    <s v="RED FLESH SEEDLESS TYPE"/>
    <x v="564"/>
    <s v="SAN JOAQUIN VALLEY CALIFORNIA"/>
    <n v="140000"/>
    <s v="Truck"/>
    <m/>
    <m/>
    <n v="2025"/>
    <s v="N/A"/>
    <s v="D (domestic)"/>
    <m/>
  </r>
  <r>
    <s v="Watermelons"/>
    <x v="13"/>
    <s v="No"/>
    <s v="24 inch bins"/>
    <s v="RED FLESH SEEDLESS TYPE"/>
    <x v="564"/>
    <s v="SAN JOAQUIN VALLEY CALIFORNIA"/>
    <n v="1600000"/>
    <s v="Truck"/>
    <m/>
    <m/>
    <n v="2025"/>
    <s v="N/A"/>
    <s v="D (domestic)"/>
    <m/>
  </r>
  <r>
    <s v="Watermelons"/>
    <x v="13"/>
    <s v="Yes"/>
    <s v="cartons"/>
    <s v="RED FLESH SEEDLESS TYPE"/>
    <x v="564"/>
    <s v="SAN JOAQUIN VALLEY CALIFORNIA"/>
    <n v="25500"/>
    <s v="Truck"/>
    <n v="300"/>
    <m/>
    <n v="2025"/>
    <s v="N/A"/>
    <s v="D (domestic)"/>
    <m/>
  </r>
  <r>
    <s v="Watermelons"/>
    <x v="13"/>
    <s v="Yes"/>
    <s v="cartons"/>
    <s v="RED FLESH SEEDLESS MINIATURE"/>
    <x v="564"/>
    <s v="SAN JOAQUIN VALLEY CALIFORNIA"/>
    <n v="765000"/>
    <s v="Truck"/>
    <n v="9000"/>
    <m/>
    <n v="2025"/>
    <s v="N/A"/>
    <s v="D (domestic)"/>
    <m/>
  </r>
  <r>
    <s v="Watermelons"/>
    <x v="9"/>
    <s v="No"/>
    <s v="24 inch bins"/>
    <s v="RED FLESH SEEDLESS TYPE"/>
    <x v="565"/>
    <s v="TEXAS"/>
    <n v="120000"/>
    <s v="Truck"/>
    <m/>
    <m/>
    <n v="2025"/>
    <s v="N/A"/>
    <s v="D (domestic)"/>
    <m/>
  </r>
  <r>
    <s v="Watermelons"/>
    <x v="0"/>
    <s v="No"/>
    <s v="N/A"/>
    <s v="N/A"/>
    <x v="565"/>
    <s v="IMPORTS THROUGH SAN JUAN PUERTO RICO"/>
    <n v="19824"/>
    <s v="Boat"/>
    <m/>
    <m/>
    <n v="2025"/>
    <s v="N/A"/>
    <s v="I (import)"/>
    <m/>
  </r>
  <r>
    <s v="Watermelons"/>
    <x v="1"/>
    <s v="No"/>
    <s v="N/A"/>
    <s v="RED FLESH SEEDLESS MINIATURE"/>
    <x v="565"/>
    <s v="MEXICO CROSSINGS THROUGH NOGALES ARIZONA"/>
    <n v="58370"/>
    <s v="Truck"/>
    <m/>
    <m/>
    <n v="2025"/>
    <s v="N/A"/>
    <s v="I (import)"/>
    <m/>
  </r>
  <r>
    <s v="Watermelons"/>
    <x v="1"/>
    <s v="No"/>
    <s v="N/A"/>
    <s v="SEEDLESS"/>
    <x v="565"/>
    <s v="MEXICO CROSSINGS THROUGH NOGALES ARIZONA"/>
    <n v="30492"/>
    <s v="Truck"/>
    <m/>
    <m/>
    <n v="2025"/>
    <s v="N/A"/>
    <s v="I (import)"/>
    <m/>
  </r>
  <r>
    <s v="Watermelons"/>
    <x v="1"/>
    <s v="No"/>
    <s v="N/A"/>
    <s v="N/A"/>
    <x v="565"/>
    <s v="MEXICO CROSSINGS THROUGH OTAY MESA CALIFORNIA"/>
    <n v="48576"/>
    <s v="Truck"/>
    <m/>
    <m/>
    <n v="2025"/>
    <s v="N/A"/>
    <s v="I (import)"/>
    <m/>
  </r>
  <r>
    <s v="Watermelons"/>
    <x v="1"/>
    <s v="No"/>
    <s v="N/A"/>
    <s v="SEEDLESS"/>
    <x v="565"/>
    <s v="MEXICO CROSSINGS THROUGH OTAY MESA CALIFORNIA"/>
    <n v="128832"/>
    <s v="Truck"/>
    <m/>
    <m/>
    <n v="2025"/>
    <s v="N/A"/>
    <s v="I (import)"/>
    <m/>
  </r>
  <r>
    <s v="Watermelons"/>
    <x v="2"/>
    <s v="No"/>
    <s v="N/A"/>
    <s v="SEEDLESS"/>
    <x v="565"/>
    <s v="IMPORTS THROUGH JACKMAN MAINE"/>
    <n v="132"/>
    <s v="Truck"/>
    <m/>
    <m/>
    <n v="2025"/>
    <s v="N/A"/>
    <s v="I (import)"/>
    <m/>
  </r>
  <r>
    <s v="Watermelons"/>
    <x v="2"/>
    <s v="No"/>
    <s v="N/A"/>
    <s v="SEEDLESS"/>
    <x v="565"/>
    <s v="IMPORTS THROUGH LAKE CHAMPLAIN NEW YORK"/>
    <n v="977"/>
    <s v="Truck"/>
    <m/>
    <m/>
    <n v="2025"/>
    <s v="N/A"/>
    <s v="I (import)"/>
    <m/>
  </r>
  <r>
    <s v="Watermelons"/>
    <x v="1"/>
    <s v="No"/>
    <s v="N/A"/>
    <s v="RED FLESH SEEDLESS MINIATURE"/>
    <x v="565"/>
    <s v="MEXICO CROSSINGS THROUGH PRESIDIO TEXAS"/>
    <n v="138303"/>
    <s v="Truck"/>
    <m/>
    <m/>
    <n v="2025"/>
    <s v="N/A"/>
    <s v="I (import)"/>
    <m/>
  </r>
  <r>
    <s v="Watermelons"/>
    <x v="1"/>
    <s v="No"/>
    <s v="N/A"/>
    <s v="N/A"/>
    <x v="565"/>
    <s v="MEXICO CROSSINGS THROUGH PROGRESO TEXAS"/>
    <n v="83851"/>
    <s v="Truck"/>
    <m/>
    <m/>
    <n v="2025"/>
    <s v="N/A"/>
    <s v="I (import)"/>
    <m/>
  </r>
  <r>
    <s v="Watermelons"/>
    <x v="1"/>
    <s v="No"/>
    <s v="N/A"/>
    <s v="SEEDLESS"/>
    <x v="565"/>
    <s v="MEXICO CROSSINGS THROUGH SANTA TERESA NEW MEXICO"/>
    <n v="61112"/>
    <s v="Truck"/>
    <m/>
    <m/>
    <n v="2025"/>
    <s v="N/A"/>
    <s v="I (import)"/>
    <m/>
  </r>
  <r>
    <s v="Watermelons"/>
    <x v="18"/>
    <s v="No"/>
    <s v="24 inch bins"/>
    <s v="RED FLESH SEEDLESS TYPE"/>
    <x v="565"/>
    <s v="DELAWARE"/>
    <n v="201600"/>
    <s v="Truck"/>
    <n v="504"/>
    <m/>
    <n v="2025"/>
    <s v="N/A"/>
    <s v="D (domestic)"/>
    <m/>
  </r>
  <r>
    <s v="Watermelons"/>
    <x v="16"/>
    <s v="No"/>
    <s v="24 inch bins"/>
    <s v="RED FLESH SEEDED TYPE"/>
    <x v="565"/>
    <s v="INDIANA"/>
    <n v="22400"/>
    <s v="Truck"/>
    <n v="56"/>
    <m/>
    <n v="2025"/>
    <s v="N/A"/>
    <s v="D (domestic)"/>
    <m/>
  </r>
  <r>
    <s v="Watermelons"/>
    <x v="16"/>
    <s v="No"/>
    <s v="24 inch bins"/>
    <s v="RED FLESH SEEDLESS TYPE"/>
    <x v="565"/>
    <s v="INDIANA"/>
    <n v="201600"/>
    <s v="Truck"/>
    <n v="504"/>
    <m/>
    <n v="2025"/>
    <s v="N/A"/>
    <s v="D (domestic)"/>
    <m/>
  </r>
  <r>
    <s v="Watermelons"/>
    <x v="17"/>
    <s v="No"/>
    <s v="24 inch bins"/>
    <s v="RED FLESH SEEDED TYPE"/>
    <x v="565"/>
    <s v="MICHIGAN"/>
    <n v="44800"/>
    <s v="Truck"/>
    <n v="112"/>
    <m/>
    <n v="2025"/>
    <s v="N/A"/>
    <s v="D (domestic)"/>
    <m/>
  </r>
  <r>
    <s v="Watermelons"/>
    <x v="17"/>
    <s v="No"/>
    <s v="24 inch bins"/>
    <s v="RED FLESH SEEDLESS TYPE"/>
    <x v="565"/>
    <s v="MICHIGAN"/>
    <n v="492800"/>
    <s v="Truck"/>
    <n v="1232"/>
    <m/>
    <n v="2025"/>
    <s v="N/A"/>
    <s v="D (domestic)"/>
    <m/>
  </r>
  <r>
    <s v="Watermelons"/>
    <x v="14"/>
    <s v="No"/>
    <s v="24 inch bins"/>
    <s v="RED FLESH SEEDLESS TYPE"/>
    <x v="565"/>
    <s v="NORTH CAROLINA"/>
    <n v="179200"/>
    <s v="Truck"/>
    <n v="448"/>
    <m/>
    <n v="2025"/>
    <s v="N/A"/>
    <s v="D (domestic)"/>
    <m/>
  </r>
  <r>
    <s v="Watermelons"/>
    <x v="11"/>
    <s v="No"/>
    <s v="24 inch bins"/>
    <s v="RED FLESH SEEDLESS TYPE"/>
    <x v="565"/>
    <s v="SOUTH CAROLINA"/>
    <n v="89600"/>
    <s v="Truck"/>
    <n v="224"/>
    <m/>
    <n v="2025"/>
    <s v="N/A"/>
    <s v="D (domestic)"/>
    <m/>
  </r>
  <r>
    <s v="Watermelons"/>
    <x v="19"/>
    <s v="No"/>
    <s v="24 inch bins"/>
    <s v="RED FLESH SEEDLESS TYPE"/>
    <x v="565"/>
    <s v="MARYLAND"/>
    <n v="67200"/>
    <s v="Truck"/>
    <n v="168"/>
    <m/>
    <n v="2025"/>
    <s v="N/A"/>
    <s v="D (domestic)"/>
    <m/>
  </r>
  <r>
    <s v="Watermelons"/>
    <x v="13"/>
    <s v="Yes"/>
    <s v="cartons"/>
    <s v="RED FLESH SEEDLESS MINIATURE"/>
    <x v="565"/>
    <s v="SAN JOAQUIN VALLEY CALIFORNIA"/>
    <n v="425000"/>
    <s v="Truck"/>
    <n v="5000"/>
    <m/>
    <n v="2025"/>
    <s v="N/A"/>
    <s v="D (domestic)"/>
    <m/>
  </r>
  <r>
    <s v="Watermelons"/>
    <x v="13"/>
    <s v="No"/>
    <s v="cartons"/>
    <s v="RED FLESH SEEDLESS MINIATURE"/>
    <x v="565"/>
    <s v="SAN JOAQUIN VALLEY CALIFORNIA"/>
    <n v="1190000"/>
    <s v="Truck"/>
    <n v="14000"/>
    <m/>
    <n v="2025"/>
    <s v="N/A"/>
    <s v="D (domestic)"/>
    <m/>
  </r>
  <r>
    <s v="Watermelons"/>
    <x v="13"/>
    <s v="Yes"/>
    <s v="24 inch bins"/>
    <s v="RED FLESH SEEDLESS TYPE"/>
    <x v="565"/>
    <s v="SAN JOAQUIN VALLEY CALIFORNIA"/>
    <n v="140000"/>
    <s v="Truck"/>
    <m/>
    <m/>
    <n v="2025"/>
    <s v="N/A"/>
    <s v="D (domestic)"/>
    <m/>
  </r>
  <r>
    <s v="Watermelons"/>
    <x v="13"/>
    <s v="No"/>
    <s v="24 inch bins"/>
    <s v="RED FLESH SEEDLESS TYPE"/>
    <x v="565"/>
    <s v="SAN JOAQUIN VALLEY CALIFORNIA"/>
    <n v="2240000"/>
    <s v="Truck"/>
    <m/>
    <m/>
    <n v="2025"/>
    <s v="N/A"/>
    <s v="D (domestic)"/>
    <m/>
  </r>
  <r>
    <s v="Watermelons"/>
    <x v="18"/>
    <s v="No"/>
    <s v="24 inch bins"/>
    <s v="RED FLESH SEEDLESS TYPE"/>
    <x v="565"/>
    <s v="DELAWARE"/>
    <n v="224000"/>
    <s v="Truck"/>
    <n v="560"/>
    <m/>
    <n v="2025"/>
    <s v="N/A"/>
    <s v="D (domestic)"/>
    <s v="added for 09/26/2025 on 09/30/2025"/>
  </r>
  <r>
    <s v="Watermelons"/>
    <x v="9"/>
    <s v="No"/>
    <s v="24 inch bins"/>
    <s v="RED FLESH SEEDLESS TYPE"/>
    <x v="566"/>
    <s v="TEXAS"/>
    <n v="80000"/>
    <s v="Truck"/>
    <m/>
    <m/>
    <n v="2025"/>
    <s v="N/A"/>
    <s v="D (domestic)"/>
    <m/>
  </r>
  <r>
    <s v="Watermelons"/>
    <x v="17"/>
    <s v="No"/>
    <s v="24 inch bins"/>
    <s v="RED FLESH SEEDED TYPE"/>
    <x v="566"/>
    <s v="MICHIGAN"/>
    <n v="44800"/>
    <s v="Truck"/>
    <n v="112"/>
    <m/>
    <n v="2025"/>
    <s v="N/A"/>
    <s v="D (domestic)"/>
    <m/>
  </r>
  <r>
    <s v="Watermelons"/>
    <x v="17"/>
    <s v="No"/>
    <s v="24 inch bins"/>
    <s v="RED FLESH SEEDLESS MINIATURE"/>
    <x v="566"/>
    <s v="MICHIGAN"/>
    <n v="34000"/>
    <s v="Truck"/>
    <n v="85"/>
    <m/>
    <n v="2025"/>
    <s v="N/A"/>
    <s v="D (domestic)"/>
    <m/>
  </r>
  <r>
    <s v="Watermelons"/>
    <x v="17"/>
    <s v="No"/>
    <s v="24 inch bins"/>
    <s v="RED FLESH SEEDLESS TYPE"/>
    <x v="566"/>
    <s v="MICHIGAN"/>
    <n v="582400"/>
    <s v="Truck"/>
    <n v="1456"/>
    <m/>
    <n v="2025"/>
    <s v="N/A"/>
    <s v="D (domestic)"/>
    <m/>
  </r>
  <r>
    <s v="Watermelons"/>
    <x v="14"/>
    <s v="No"/>
    <s v="24 inch bins"/>
    <s v="RED FLESH SEEDLESS TYPE"/>
    <x v="566"/>
    <s v="NORTH CAROLINA"/>
    <n v="22400"/>
    <s v="Truck"/>
    <n v="56"/>
    <m/>
    <n v="2025"/>
    <s v="N/A"/>
    <s v="D (domestic)"/>
    <m/>
  </r>
  <r>
    <s v="Watermelons"/>
    <x v="11"/>
    <s v="No"/>
    <s v="24 inch bins"/>
    <s v="RED FLESH SEEDLESS TYPE"/>
    <x v="566"/>
    <s v="SOUTH CAROLINA"/>
    <n v="134400"/>
    <s v="Truck"/>
    <n v="336"/>
    <m/>
    <n v="2025"/>
    <s v="N/A"/>
    <s v="D (domestic)"/>
    <m/>
  </r>
  <r>
    <s v="Watermelons"/>
    <x v="19"/>
    <s v="No"/>
    <s v="cartons"/>
    <s v="RED FLESH SEEDLESS MINIATURE"/>
    <x v="566"/>
    <s v="MARYLAND"/>
    <n v="14450"/>
    <s v="Truck"/>
    <n v="170"/>
    <m/>
    <n v="2025"/>
    <s v="N/A"/>
    <s v="D (domestic)"/>
    <m/>
  </r>
  <r>
    <s v="Watermelons"/>
    <x v="18"/>
    <s v="No"/>
    <s v="24 inch bins"/>
    <s v="RED FLESH SEEDLESS TYPE"/>
    <x v="566"/>
    <s v="DELAWARE"/>
    <n v="156800"/>
    <s v="Truck"/>
    <n v="392"/>
    <m/>
    <n v="2025"/>
    <s v="N/A"/>
    <s v="D (domestic)"/>
    <m/>
  </r>
  <r>
    <s v="Watermelons"/>
    <x v="16"/>
    <s v="No"/>
    <s v="24 inch bins"/>
    <s v="RED FLESH SEEDED TYPE"/>
    <x v="566"/>
    <s v="INDIANA"/>
    <n v="0"/>
    <s v="Truck"/>
    <n v="0"/>
    <m/>
    <n v="2025"/>
    <s v="N/A"/>
    <s v="D (domestic)"/>
    <m/>
  </r>
  <r>
    <s v="Watermelons"/>
    <x v="13"/>
    <s v="Yes"/>
    <s v="cartons"/>
    <s v="RED FLESH SEEDLESS MINIATURE"/>
    <x v="566"/>
    <s v="SAN JOAQUIN VALLEY CALIFORNIA"/>
    <n v="680000"/>
    <s v="Truck"/>
    <n v="8000"/>
    <m/>
    <n v="2025"/>
    <s v="N/A"/>
    <s v="D (domestic)"/>
    <m/>
  </r>
  <r>
    <s v="Watermelons"/>
    <x v="13"/>
    <s v="No"/>
    <s v="cartons"/>
    <s v="RED FLESH SEEDLESS MINIATURE"/>
    <x v="566"/>
    <s v="SAN JOAQUIN VALLEY CALIFORNIA"/>
    <n v="850000"/>
    <s v="Truck"/>
    <n v="10000"/>
    <m/>
    <n v="2025"/>
    <s v="N/A"/>
    <s v="D (domestic)"/>
    <m/>
  </r>
  <r>
    <s v="Watermelons"/>
    <x v="13"/>
    <s v="Yes"/>
    <s v="24 inch bins"/>
    <s v="RED FLESH SEEDLESS TYPE"/>
    <x v="566"/>
    <s v="SAN JOAQUIN VALLEY CALIFORNIA"/>
    <n v="40000"/>
    <s v="Truck"/>
    <m/>
    <m/>
    <n v="2025"/>
    <s v="N/A"/>
    <s v="D (domestic)"/>
    <m/>
  </r>
  <r>
    <s v="Watermelons"/>
    <x v="13"/>
    <s v="No"/>
    <s v="24 inch bins"/>
    <s v="RED FLESH SEEDLESS TYPE"/>
    <x v="566"/>
    <s v="SAN JOAQUIN VALLEY CALIFORNIA"/>
    <n v="1400000"/>
    <s v="Truck"/>
    <m/>
    <m/>
    <n v="2025"/>
    <s v="N/A"/>
    <s v="D (domestic)"/>
    <m/>
  </r>
  <r>
    <s v="Watermelons"/>
    <x v="18"/>
    <s v="No"/>
    <s v="24 inch bins"/>
    <s v="RED FLESH SEEDLESS TYPE"/>
    <x v="566"/>
    <s v="DELAWARE"/>
    <n v="78400"/>
    <s v="Truck"/>
    <n v="196"/>
    <m/>
    <n v="2025"/>
    <s v="N/A"/>
    <s v="D (domestic)"/>
    <s v="added for 09/27/2025 on 09/30/2025"/>
  </r>
  <r>
    <s v="Watermelons"/>
    <x v="19"/>
    <s v="No"/>
    <s v="24 inch bins"/>
    <s v="RED FLESH SEEDLESS TYPE"/>
    <x v="566"/>
    <s v="MARYLAND"/>
    <n v="107520"/>
    <s v="Truck"/>
    <m/>
    <m/>
    <n v="2025"/>
    <s v="N/A"/>
    <s v="D (domestic)"/>
    <s v="week ending amount"/>
  </r>
  <r>
    <s v="Watermelons"/>
    <x v="9"/>
    <s v="No"/>
    <s v="24 inch bins"/>
    <s v="RED FLESH SEEDLESS TYPE"/>
    <x v="566"/>
    <s v="TEXAS"/>
    <n v="640000"/>
    <s v="Truck"/>
    <m/>
    <m/>
    <n v="2025"/>
    <s v="N/A"/>
    <s v="D (domestic)"/>
    <s v="week ending amount"/>
  </r>
  <r>
    <s v="Watermelons"/>
    <x v="15"/>
    <s v="No"/>
    <s v="24 inch bins"/>
    <s v="RED FLESH SEEDLESS TYPE"/>
    <x v="566"/>
    <s v="SOUTHEAST MISSOURI"/>
    <n v="200704"/>
    <s v="Truck"/>
    <m/>
    <m/>
    <n v="2025"/>
    <s v="N/A"/>
    <s v="D (domestic)"/>
    <s v="week ending amount"/>
  </r>
  <r>
    <s v="Watermelons"/>
    <x v="11"/>
    <s v="No"/>
    <s v="24 inch bins"/>
    <s v="RED FLESH SEEDLESS TYPE"/>
    <x v="566"/>
    <s v="SOUTH CAROLINA"/>
    <n v="215040"/>
    <s v="Truck"/>
    <m/>
    <m/>
    <n v="2025"/>
    <s v="N/A"/>
    <s v="D (domestic)"/>
    <s v="week ending amount"/>
  </r>
  <r>
    <s v="Watermelons"/>
    <x v="14"/>
    <s v="No"/>
    <s v="24 inch bins"/>
    <s v="RED FLESH SEEDLESS TYPE"/>
    <x v="566"/>
    <s v="NORTH CAROLINA"/>
    <n v="207872"/>
    <s v="Truck"/>
    <m/>
    <m/>
    <n v="2025"/>
    <s v="N/A"/>
    <s v="D (domestic)"/>
    <s v="week ending amount"/>
  </r>
  <r>
    <s v="Watermelons"/>
    <x v="17"/>
    <s v="No"/>
    <s v="24 inch bins"/>
    <s v="RED FLESH SEEDLESS TYPE"/>
    <x v="566"/>
    <s v="MICHIGAN"/>
    <n v="1641472"/>
    <s v="Truck"/>
    <m/>
    <m/>
    <n v="2025"/>
    <s v="N/A"/>
    <s v="D (domestic)"/>
    <s v="week ending amount"/>
  </r>
  <r>
    <s v="Watermelons"/>
    <x v="17"/>
    <s v="No"/>
    <s v="24 inch bins"/>
    <s v="RED FLESH SEEDLESS MINIATURE"/>
    <x v="566"/>
    <s v="MICHIGAN"/>
    <n v="10880"/>
    <s v="Truck"/>
    <m/>
    <m/>
    <n v="2025"/>
    <s v="N/A"/>
    <s v="D (domestic)"/>
    <s v="week ending amount"/>
  </r>
  <r>
    <s v="Watermelons"/>
    <x v="17"/>
    <s v="No"/>
    <s v="24 inch bins"/>
    <s v="RED FLESH SEEDED TYPE"/>
    <x v="566"/>
    <s v="MICHIGAN"/>
    <n v="100352"/>
    <s v="Truck"/>
    <m/>
    <m/>
    <n v="2025"/>
    <s v="N/A"/>
    <s v="D (domestic)"/>
    <s v="week ending amount"/>
  </r>
  <r>
    <s v="Watermelons"/>
    <x v="16"/>
    <s v="No"/>
    <s v="24 inch bins"/>
    <s v="RED FLESH SEEDLESS TYPE"/>
    <x v="566"/>
    <s v="INDIANA"/>
    <n v="559104"/>
    <s v="Truck"/>
    <m/>
    <m/>
    <n v="2025"/>
    <s v="N/A"/>
    <s v="D (domestic)"/>
    <s v="week ending amount"/>
  </r>
  <r>
    <s v="Watermelons"/>
    <x v="16"/>
    <s v="No"/>
    <s v="24 inch bins"/>
    <s v="RED FLESH SEEDED TYPE"/>
    <x v="566"/>
    <s v="INDIANA"/>
    <n v="28672"/>
    <s v="Truck"/>
    <m/>
    <m/>
    <n v="2025"/>
    <s v="N/A"/>
    <s v="D (domestic)"/>
    <s v="week ending amount"/>
  </r>
  <r>
    <s v="Watermelons"/>
    <x v="12"/>
    <s v="No"/>
    <s v="24 inch bins"/>
    <s v="RED FLESH SEEDLESS TYPE"/>
    <x v="566"/>
    <s v="GEORGIA"/>
    <n v="7168"/>
    <s v="Truck"/>
    <m/>
    <m/>
    <n v="2025"/>
    <s v="N/A"/>
    <s v="D (domestic)"/>
    <s v="week ending amount"/>
  </r>
  <r>
    <s v="Watermelons"/>
    <x v="18"/>
    <s v="No"/>
    <s v="24 inch bins"/>
    <s v="RED FLESH SEEDLESS TYPE"/>
    <x v="566"/>
    <s v="DELAWARE"/>
    <n v="921088"/>
    <s v="Truck"/>
    <m/>
    <m/>
    <n v="2025"/>
    <s v="N/A"/>
    <s v="D (domestic)"/>
    <s v="week ending amount"/>
  </r>
  <r>
    <s v="Watermelons"/>
    <x v="13"/>
    <s v="No"/>
    <s v="24 inch bins"/>
    <s v="RED FLESH SEEDLESS TYPE"/>
    <x v="566"/>
    <s v="SAN JOAQUIN VALLEY CALIFORNIA"/>
    <n v="3592000"/>
    <s v="Truck"/>
    <m/>
    <m/>
    <n v="2025"/>
    <s v="N/A"/>
    <s v="D (domestic)"/>
    <s v="week ending amount"/>
  </r>
  <r>
    <s v="Watermelons"/>
    <x v="17"/>
    <s v="No"/>
    <s v="24 inch bins"/>
    <s v="RED FLESH SEEDLESS TYPE"/>
    <x v="567"/>
    <s v="MICHIGAN"/>
    <n v="146400"/>
    <s v="Truck"/>
    <n v="366"/>
    <m/>
    <n v="2025"/>
    <s v="N/A"/>
    <s v="D (domestic)"/>
    <m/>
  </r>
  <r>
    <s v="Watermelons"/>
    <x v="19"/>
    <s v="No"/>
    <s v="24 inch bins"/>
    <s v="RED FLESH SEEDLESS TYPE"/>
    <x v="567"/>
    <s v="MARYLAND"/>
    <n v="67200"/>
    <s v="Truck"/>
    <n v="168"/>
    <m/>
    <n v="2025"/>
    <s v="N/A"/>
    <s v="D (domestic)"/>
    <m/>
  </r>
  <r>
    <s v="Watermelons"/>
    <x v="18"/>
    <s v="No"/>
    <s v="24 inch bins"/>
    <s v="RED FLESH SEEDLESS TYPE"/>
    <x v="567"/>
    <s v="DELAWARE"/>
    <n v="112000"/>
    <s v="Truck"/>
    <n v="280"/>
    <m/>
    <n v="2025"/>
    <s v="N/A"/>
    <s v="D (domestic)"/>
    <m/>
  </r>
  <r>
    <s v="Watermelons"/>
    <x v="16"/>
    <s v="No"/>
    <s v="24 inch bins"/>
    <s v="RED FLESH SEEDLESS MINIATURE"/>
    <x v="567"/>
    <s v="INDIANA"/>
    <n v="34000"/>
    <s v="Truck"/>
    <n v="85"/>
    <m/>
    <n v="2025"/>
    <s v="N/A"/>
    <s v="D (domestic)"/>
    <m/>
  </r>
  <r>
    <s v="Watermelons"/>
    <x v="16"/>
    <s v="No"/>
    <s v="24 inch bins"/>
    <s v="RED FLESH SEEDLESS TYPE"/>
    <x v="567"/>
    <s v="INDIANA"/>
    <n v="179200"/>
    <s v="Truck"/>
    <n v="448"/>
    <m/>
    <n v="2025"/>
    <s v="N/A"/>
    <s v="D (domestic)"/>
    <m/>
  </r>
  <r>
    <s v="Watermelons"/>
    <x v="17"/>
    <s v="No"/>
    <s v="24 inch bins"/>
    <s v="RED FLESH SEEDED TYPE"/>
    <x v="567"/>
    <s v="MICHIGAN"/>
    <n v="179200"/>
    <s v="Truck"/>
    <n v="448"/>
    <m/>
    <n v="2025"/>
    <s v="N/A"/>
    <s v="D (domestic)"/>
    <m/>
  </r>
  <r>
    <s v="Watermelons"/>
    <x v="18"/>
    <s v="No"/>
    <s v="24 inch bins"/>
    <s v="RED FLESH SEEDLESS TYPE"/>
    <x v="567"/>
    <s v="DELAWARE"/>
    <n v="21600"/>
    <s v="Truck"/>
    <n v="54"/>
    <m/>
    <n v="2025"/>
    <s v="N/A"/>
    <s v="D (domestic)"/>
    <s v="added for 09/28/2025 on 09/30/2025"/>
  </r>
  <r>
    <s v="Watermelons"/>
    <x v="0"/>
    <s v="No"/>
    <s v="N/A"/>
    <s v="N/A"/>
    <x v="568"/>
    <s v="IMPORTS THROUGH SAN JUAN PUERTO RICO"/>
    <n v="56740"/>
    <s v="Boat"/>
    <m/>
    <m/>
    <n v="2025"/>
    <s v="N/A"/>
    <s v="I (import)"/>
    <m/>
  </r>
  <r>
    <s v="Watermelons"/>
    <x v="11"/>
    <s v="No"/>
    <s v="24 inch bins"/>
    <s v="RED FLESH SEEDLESS TYPE"/>
    <x v="568"/>
    <s v="SOUTH CAROLINA"/>
    <n v="89600"/>
    <s v="Truck"/>
    <n v="224"/>
    <m/>
    <n v="2025"/>
    <s v="N/A"/>
    <s v="D (domestic)"/>
    <m/>
  </r>
  <r>
    <s v="Watermelons"/>
    <x v="1"/>
    <s v="No"/>
    <s v="N/A"/>
    <s v="N/A"/>
    <x v="568"/>
    <s v="MEXICO CROSSINGS THROUGH NOGALES ARIZONA"/>
    <n v="13860"/>
    <s v="Truck"/>
    <m/>
    <m/>
    <n v="2025"/>
    <s v="N/A"/>
    <s v="I (import)"/>
    <m/>
  </r>
  <r>
    <s v="Watermelons"/>
    <x v="19"/>
    <s v="No"/>
    <s v="24 inch bins"/>
    <s v="RED FLESH SEEDLESS TYPE"/>
    <x v="568"/>
    <s v="MARYLAND"/>
    <n v="67200"/>
    <s v="Truck"/>
    <n v="168"/>
    <m/>
    <n v="2025"/>
    <s v="N/A"/>
    <s v="D (domestic)"/>
    <m/>
  </r>
  <r>
    <s v="Watermelons"/>
    <x v="1"/>
    <s v="No"/>
    <s v="N/A"/>
    <s v="RED FLESH SEEDLESS MINIATURE"/>
    <x v="568"/>
    <s v="MEXICO CROSSINGS THROUGH NOGALES ARIZONA"/>
    <n v="50263"/>
    <s v="Truck"/>
    <m/>
    <m/>
    <n v="2025"/>
    <s v="N/A"/>
    <s v="I (import)"/>
    <m/>
  </r>
  <r>
    <s v="Watermelons"/>
    <x v="18"/>
    <s v="No"/>
    <s v="24 inch bins"/>
    <s v="RED FLESH SEEDLESS TYPE"/>
    <x v="568"/>
    <s v="DELAWARE"/>
    <n v="403200"/>
    <s v="Truck"/>
    <n v="1008"/>
    <m/>
    <n v="2025"/>
    <s v="N/A"/>
    <s v="D (domestic)"/>
    <m/>
  </r>
  <r>
    <s v="Watermelons"/>
    <x v="1"/>
    <s v="No"/>
    <s v="N/A"/>
    <s v="SEEDLESS"/>
    <x v="568"/>
    <s v="MEXICO CROSSINGS THROUGH NOGALES ARIZONA"/>
    <n v="254426"/>
    <s v="Truck"/>
    <m/>
    <m/>
    <n v="2025"/>
    <s v="N/A"/>
    <s v="I (import)"/>
    <m/>
  </r>
  <r>
    <s v="Watermelons"/>
    <x v="16"/>
    <s v="No"/>
    <s v="24 inch bins"/>
    <s v="RED FLESH SEEDLESS MINIATURE"/>
    <x v="568"/>
    <s v="INDIANA"/>
    <n v="34000"/>
    <s v="Truck"/>
    <n v="85"/>
    <m/>
    <n v="2025"/>
    <s v="N/A"/>
    <s v="D (domestic)"/>
    <m/>
  </r>
  <r>
    <s v="Watermelons"/>
    <x v="1"/>
    <s v="No"/>
    <s v="N/A"/>
    <s v="N/A"/>
    <x v="568"/>
    <s v="MEXICO CROSSINGS THROUGH OTAY MESA CALIFORNIA"/>
    <n v="3740"/>
    <s v="Truck"/>
    <m/>
    <m/>
    <n v="2025"/>
    <s v="N/A"/>
    <s v="I (import)"/>
    <m/>
  </r>
  <r>
    <s v="Watermelons"/>
    <x v="16"/>
    <s v="No"/>
    <s v="24 inch bins"/>
    <s v="RED FLESH SEEDLESS TYPE"/>
    <x v="568"/>
    <s v="INDIANA"/>
    <n v="313600"/>
    <s v="Truck"/>
    <n v="784"/>
    <m/>
    <n v="2025"/>
    <s v="N/A"/>
    <s v="D (domestic)"/>
    <m/>
  </r>
  <r>
    <s v="Watermelons"/>
    <x v="1"/>
    <s v="No"/>
    <s v="N/A"/>
    <s v="SEEDLESS"/>
    <x v="568"/>
    <s v="MEXICO CROSSINGS THROUGH OTAY MESA CALIFORNIA"/>
    <n v="91802"/>
    <s v="Truck"/>
    <m/>
    <m/>
    <n v="2025"/>
    <s v="N/A"/>
    <s v="I (import)"/>
    <m/>
  </r>
  <r>
    <s v="Watermelons"/>
    <x v="17"/>
    <s v="No"/>
    <s v="24 inch bins"/>
    <s v="RED FLESH SEEDED TYPE"/>
    <x v="568"/>
    <s v="MICHIGAN"/>
    <n v="22400"/>
    <s v="Truck"/>
    <n v="56"/>
    <m/>
    <n v="2025"/>
    <s v="N/A"/>
    <s v="D (domestic)"/>
    <m/>
  </r>
  <r>
    <s v="Watermelons"/>
    <x v="2"/>
    <s v="No"/>
    <s v="N/A"/>
    <s v="SEEDLESS"/>
    <x v="568"/>
    <s v="IMPORTS THROUGH PORT HURON MICHIGAN"/>
    <n v="3388"/>
    <s v="Truck"/>
    <m/>
    <m/>
    <n v="2025"/>
    <s v="N/A"/>
    <s v="I (import)"/>
    <m/>
  </r>
  <r>
    <s v="Watermelons"/>
    <x v="17"/>
    <s v="No"/>
    <s v="24 inch bins"/>
    <s v="RED FLESH SEEDLESS TYPE"/>
    <x v="568"/>
    <s v="MICHIGAN"/>
    <n v="716800"/>
    <s v="Truck"/>
    <n v="1792"/>
    <m/>
    <n v="2025"/>
    <s v="N/A"/>
    <s v="D (domestic)"/>
    <m/>
  </r>
  <r>
    <s v="Watermelons"/>
    <x v="1"/>
    <s v="No"/>
    <s v="N/A"/>
    <s v="RED FLESH SEEDLESS MINIATURE"/>
    <x v="568"/>
    <s v="MEXICO CROSSINGS THROUGH LAREDO TEXAS"/>
    <n v="66"/>
    <s v="Truck"/>
    <m/>
    <m/>
    <n v="2025"/>
    <s v="N/A"/>
    <s v="I (import)"/>
    <m/>
  </r>
  <r>
    <s v="Watermelons"/>
    <x v="14"/>
    <s v="No"/>
    <s v="24 inch bins"/>
    <s v="RED FLESH SEEDLESS TYPE"/>
    <x v="568"/>
    <s v="NORTH CAROLINA"/>
    <n v="67200"/>
    <s v="Truck"/>
    <n v="168"/>
    <m/>
    <n v="2025"/>
    <s v="N/A"/>
    <s v="D (domestic)"/>
    <m/>
  </r>
  <r>
    <s v="Watermelons"/>
    <x v="1"/>
    <s v="No"/>
    <s v="N/A"/>
    <s v="SEEDLESS"/>
    <x v="568"/>
    <s v="MEXICO CROSSINGS THROUGH PHARR TEXAS"/>
    <n v="514800"/>
    <s v="Truck"/>
    <m/>
    <m/>
    <n v="2025"/>
    <s v="N/A"/>
    <s v="I (import)"/>
    <m/>
  </r>
  <r>
    <s v="Watermelons"/>
    <x v="18"/>
    <s v="No"/>
    <s v="cartons"/>
    <s v="RED FLESH SEEDLESS MINIATURE"/>
    <x v="568"/>
    <s v="DELAWARE"/>
    <n v="5950"/>
    <s v="Truck"/>
    <n v="70"/>
    <m/>
    <n v="2025"/>
    <s v="N/A"/>
    <s v="D (domestic)"/>
    <m/>
  </r>
  <r>
    <s v="Watermelons"/>
    <x v="1"/>
    <s v="No"/>
    <s v="N/A"/>
    <s v="N/A"/>
    <x v="568"/>
    <s v="MEXICO CROSSINGS THROUGH PROGRESO TEXAS"/>
    <n v="82911"/>
    <s v="Truck"/>
    <m/>
    <m/>
    <n v="2025"/>
    <s v="N/A"/>
    <s v="I (import)"/>
    <m/>
  </r>
  <r>
    <s v="Watermelons"/>
    <x v="9"/>
    <s v="No"/>
    <s v="24 inch bins"/>
    <s v="RED FLESH SEEDLESS TYPE"/>
    <x v="568"/>
    <s v="TEXAS"/>
    <n v="160000"/>
    <s v="Truck"/>
    <m/>
    <m/>
    <n v="2025"/>
    <s v="N/A"/>
    <s v="D (domestic)"/>
    <m/>
  </r>
  <r>
    <s v="Watermelons"/>
    <x v="1"/>
    <s v="No"/>
    <s v="N/A"/>
    <s v="SEEDLESS"/>
    <x v="568"/>
    <s v="MEXICO CROSSINGS THROUGH PROGRESO TEXAS"/>
    <n v="39600"/>
    <s v="Truck"/>
    <m/>
    <m/>
    <n v="2025"/>
    <s v="N/A"/>
    <s v="I (import)"/>
    <m/>
  </r>
  <r>
    <s v="Watermelons"/>
    <x v="13"/>
    <s v="Yes"/>
    <s v="cartons"/>
    <s v="RED FLESH SEEDLESS MINIATURE"/>
    <x v="568"/>
    <s v="SAN JOAQUIN VALLEY CALIFORNIA"/>
    <n v="425000"/>
    <s v="Truck"/>
    <n v="5000"/>
    <m/>
    <n v="2025"/>
    <s v="N/A"/>
    <s v="D (domestic)"/>
    <m/>
  </r>
  <r>
    <s v="Watermelons"/>
    <x v="1"/>
    <s v="No"/>
    <s v="N/A"/>
    <s v="SEEDLESS"/>
    <x v="568"/>
    <s v="MEXICO CROSSINGS THROUGH RIO GRANDE CITY TEXAS"/>
    <n v="613360"/>
    <s v="Truck"/>
    <m/>
    <m/>
    <n v="2025"/>
    <s v="N/A"/>
    <s v="I (import)"/>
    <m/>
  </r>
  <r>
    <s v="Watermelons"/>
    <x v="13"/>
    <s v="No"/>
    <s v="cartons"/>
    <s v="RED FLESH SEEDLESS MINIATURE"/>
    <x v="568"/>
    <s v="SAN JOAQUIN VALLEY CALIFORNIA"/>
    <n v="935000"/>
    <s v="Truck"/>
    <n v="11000"/>
    <m/>
    <n v="2025"/>
    <s v="N/A"/>
    <s v="D (domestic)"/>
    <m/>
  </r>
  <r>
    <s v="Watermelons"/>
    <x v="1"/>
    <s v="No"/>
    <s v="N/A"/>
    <s v="SEEDLESS"/>
    <x v="568"/>
    <s v="MEXICO CROSSINGS THROUGH SANTA TERESA NEW MEXICO"/>
    <n v="58179"/>
    <s v="Truck"/>
    <m/>
    <m/>
    <n v="2025"/>
    <s v="N/A"/>
    <s v="I (import)"/>
    <m/>
  </r>
  <r>
    <s v="Watermelons"/>
    <x v="13"/>
    <s v="Yes"/>
    <s v="24 inch bins"/>
    <s v="RED FLESH SEEDLESS TYPE"/>
    <x v="568"/>
    <s v="SAN JOAQUIN VALLEY CALIFORNIA"/>
    <n v="100000"/>
    <s v="Truck"/>
    <m/>
    <m/>
    <n v="2025"/>
    <s v="N/A"/>
    <s v="D (domestic)"/>
    <m/>
  </r>
  <r>
    <s v="Watermelons"/>
    <x v="13"/>
    <s v="No"/>
    <s v="24 inch bins"/>
    <s v="RED FLESH SEEDLESS TYPE"/>
    <x v="568"/>
    <s v="SAN JOAQUIN VALLEY CALIFORNIA"/>
    <n v="1880000"/>
    <s v="Truck"/>
    <m/>
    <m/>
    <n v="2025"/>
    <s v="N/A"/>
    <s v="D (domestic)"/>
    <m/>
  </r>
  <r>
    <s v="Watermelons"/>
    <x v="1"/>
    <s v="No"/>
    <s v="N/A"/>
    <s v="RED FLESH SEEDLESS MINIATURE"/>
    <x v="569"/>
    <s v="MEXICO CROSSINGS THROUGH NOGALES ARIZONA"/>
    <n v="32428"/>
    <s v="Truck"/>
    <m/>
    <m/>
    <n v="2025"/>
    <s v="N/A"/>
    <s v="I (import)"/>
    <m/>
  </r>
  <r>
    <s v="Watermelons"/>
    <x v="1"/>
    <s v="No"/>
    <s v="N/A"/>
    <s v="SEEDLESS"/>
    <x v="569"/>
    <s v="MEXICO CROSSINGS THROUGH NOGALES ARIZONA"/>
    <n v="216049"/>
    <s v="Truck"/>
    <m/>
    <m/>
    <n v="2025"/>
    <s v="N/A"/>
    <s v="I (import)"/>
    <m/>
  </r>
  <r>
    <s v="Watermelons"/>
    <x v="1"/>
    <s v="No"/>
    <s v="N/A"/>
    <s v="N/A"/>
    <x v="569"/>
    <s v="MEXICO CROSSINGS THROUGH OTAY MESA CALIFORNIA"/>
    <n v="172279"/>
    <s v="Truck"/>
    <m/>
    <m/>
    <n v="2025"/>
    <s v="N/A"/>
    <s v="I (import)"/>
    <m/>
  </r>
  <r>
    <s v="Watermelons"/>
    <x v="1"/>
    <s v="No"/>
    <s v="N/A"/>
    <s v="SEEDLESS"/>
    <x v="569"/>
    <s v="MEXICO CROSSINGS THROUGH OTAY MESA CALIFORNIA"/>
    <n v="43648"/>
    <s v="Truck"/>
    <m/>
    <m/>
    <n v="2025"/>
    <s v="N/A"/>
    <s v="I (import)"/>
    <m/>
  </r>
  <r>
    <s v="Watermelons"/>
    <x v="2"/>
    <s v="No"/>
    <s v="N/A"/>
    <s v="SEEDLESS"/>
    <x v="569"/>
    <s v="IMPORTS THROUGH DERBY LINE VERMONT"/>
    <n v="66"/>
    <s v="Truck"/>
    <m/>
    <m/>
    <n v="2025"/>
    <s v="N/A"/>
    <s v="I (import)"/>
    <m/>
  </r>
  <r>
    <s v="Watermelons"/>
    <x v="2"/>
    <s v="No"/>
    <s v="N/A"/>
    <s v="N/A"/>
    <x v="569"/>
    <s v="IMPORTS THROUGH PORT HURON MICHIGAN"/>
    <n v="781"/>
    <s v="Truck"/>
    <m/>
    <m/>
    <n v="2025"/>
    <s v="N/A"/>
    <s v="I (import)"/>
    <m/>
  </r>
  <r>
    <s v="Watermelons"/>
    <x v="1"/>
    <s v="No"/>
    <s v="N/A"/>
    <s v="SEEDLESS"/>
    <x v="569"/>
    <s v="MEXICO CROSSINGS THROUGH PHARR TEXAS"/>
    <n v="1227600"/>
    <s v="Truck"/>
    <m/>
    <m/>
    <n v="2025"/>
    <s v="N/A"/>
    <s v="I (import)"/>
    <m/>
  </r>
  <r>
    <s v="Watermelons"/>
    <x v="1"/>
    <s v="No"/>
    <s v="N/A"/>
    <s v="N/A"/>
    <x v="569"/>
    <s v="MEXICO CROSSINGS THROUGH PROGRESO TEXAS"/>
    <n v="154766"/>
    <s v="Truck"/>
    <m/>
    <m/>
    <n v="2025"/>
    <s v="N/A"/>
    <s v="I (import)"/>
    <m/>
  </r>
  <r>
    <s v="Watermelons"/>
    <x v="1"/>
    <s v="No"/>
    <s v="N/A"/>
    <s v="SEEDLESS"/>
    <x v="569"/>
    <s v="MEXICO CROSSINGS THROUGH RIO GRANDE CITY TEXAS"/>
    <n v="198000"/>
    <s v="Truck"/>
    <m/>
    <m/>
    <n v="2025"/>
    <s v="N/A"/>
    <s v="I (import)"/>
    <m/>
  </r>
  <r>
    <s v="Watermelons"/>
    <x v="16"/>
    <s v="No"/>
    <s v="24 inch bins"/>
    <s v="RED FLESH SEEDLESS TYPE"/>
    <x v="569"/>
    <s v="INDIANA"/>
    <n v="156800"/>
    <s v="Truck"/>
    <n v="392"/>
    <m/>
    <n v="2025"/>
    <s v="N/A"/>
    <s v="D (domestic)"/>
    <m/>
  </r>
  <r>
    <s v="Watermelons"/>
    <x v="17"/>
    <s v="No"/>
    <s v="24 inch bins"/>
    <s v="RED FLESH SEEDED TYPE"/>
    <x v="569"/>
    <s v="MICHIGAN"/>
    <n v="22400"/>
    <s v="Truck"/>
    <n v="56"/>
    <m/>
    <n v="2025"/>
    <s v="N/A"/>
    <s v="D (domestic)"/>
    <m/>
  </r>
  <r>
    <s v="Watermelons"/>
    <x v="17"/>
    <s v="No"/>
    <s v="24 inch bins"/>
    <s v="RED FLESH SEEDLESS TYPE"/>
    <x v="569"/>
    <s v="MICHIGAN"/>
    <n v="604800"/>
    <s v="Truck"/>
    <n v="1512"/>
    <m/>
    <n v="2025"/>
    <s v="N/A"/>
    <s v="D (domestic)"/>
    <m/>
  </r>
  <r>
    <s v="Watermelons"/>
    <x v="13"/>
    <s v="No"/>
    <s v="24 inch bins"/>
    <s v="RED FLESH SEEDLESS TYPE"/>
    <x v="569"/>
    <s v="SAN JOAQUIN VALLEY CALIFORNIA"/>
    <n v="1520000"/>
    <s v="Truck"/>
    <m/>
    <m/>
    <n v="2025"/>
    <s v="N/A"/>
    <s v="D (domestic)"/>
    <m/>
  </r>
  <r>
    <s v="Watermelons"/>
    <x v="13"/>
    <s v="Yes"/>
    <s v="cartons"/>
    <s v="RED FLESH SEEDLESS MINIATURE"/>
    <x v="569"/>
    <s v="SAN JOAQUIN VALLEY CALIFORNIA"/>
    <n v="297500"/>
    <s v="Truck"/>
    <n v="3500"/>
    <m/>
    <n v="2025"/>
    <s v="N/A"/>
    <s v="D (domestic)"/>
    <m/>
  </r>
  <r>
    <s v="Watermelons"/>
    <x v="13"/>
    <s v="No"/>
    <s v="cartons"/>
    <s v="RED FLESH SEEDLESS MINIATURE"/>
    <x v="569"/>
    <s v="SAN JOAQUIN VALLEY CALIFORNIA"/>
    <n v="1700000"/>
    <s v="Truck"/>
    <n v="20000"/>
    <m/>
    <n v="2025"/>
    <s v="N/A"/>
    <s v="D (domestic)"/>
    <m/>
  </r>
  <r>
    <s v="Watermelons"/>
    <x v="13"/>
    <s v="Yes"/>
    <s v="24 inch bins"/>
    <s v="RED FLESH SEEDLESS TYPE"/>
    <x v="569"/>
    <s v="SAN JOAQUIN VALLEY CALIFORNIA"/>
    <n v="100000"/>
    <s v="Truck"/>
    <m/>
    <m/>
    <n v="2025"/>
    <s v="N/A"/>
    <s v="D (domestic)"/>
    <m/>
  </r>
  <r>
    <s v="Watermelons"/>
    <x v="9"/>
    <s v="No"/>
    <s v="24 inch bins"/>
    <s v="RED FLESH SEEDLESS TYPE"/>
    <x v="569"/>
    <s v="TEXAS"/>
    <n v="120000"/>
    <s v="Truck"/>
    <m/>
    <m/>
    <n v="2025"/>
    <s v="N/A"/>
    <s v="D (domestic)"/>
    <m/>
  </r>
  <r>
    <s v="Watermelons"/>
    <x v="16"/>
    <s v="No"/>
    <s v="24 inch bins"/>
    <s v="RED FLESH SEEDLESS TYPE"/>
    <x v="570"/>
    <s v="INDIANA"/>
    <n v="156800"/>
    <s v="Truck"/>
    <n v="392"/>
    <m/>
    <n v="2025"/>
    <s v="N/A"/>
    <s v="D (domestic)"/>
    <m/>
  </r>
  <r>
    <s v="Watermelons"/>
    <x v="0"/>
    <s v="No"/>
    <s v="N/A"/>
    <s v="N/A"/>
    <x v="570"/>
    <s v="IMPORTS THROUGH SAN JUAN PUERTO RICO"/>
    <n v="4183"/>
    <s v="Boat"/>
    <m/>
    <m/>
    <n v="2025"/>
    <s v="N/A"/>
    <s v="I (import)"/>
    <m/>
  </r>
  <r>
    <s v="Watermelons"/>
    <x v="17"/>
    <s v="No"/>
    <s v="24 inch bins"/>
    <s v="RED FLESH SEEDED TYPE"/>
    <x v="570"/>
    <s v="MICHIGAN"/>
    <n v="22400"/>
    <s v="Truck"/>
    <n v="56"/>
    <m/>
    <n v="2025"/>
    <s v="N/A"/>
    <s v="D (domestic)"/>
    <m/>
  </r>
  <r>
    <s v="Watermelons"/>
    <x v="1"/>
    <s v="No"/>
    <s v="N/A"/>
    <s v="RED FLESH SEEDLESS MINIATURE"/>
    <x v="570"/>
    <s v="MEXICO CROSSINGS THROUGH NOGALES ARIZONA"/>
    <n v="34049"/>
    <s v="Truck"/>
    <m/>
    <m/>
    <n v="2025"/>
    <s v="N/A"/>
    <s v="I (import)"/>
    <m/>
  </r>
  <r>
    <s v="Watermelons"/>
    <x v="17"/>
    <s v="No"/>
    <s v="24 inch bins"/>
    <s v="RED FLESH SEEDLESS TYPE"/>
    <x v="570"/>
    <s v="MICHIGAN"/>
    <n v="582400"/>
    <s v="Truck"/>
    <n v="1456"/>
    <m/>
    <n v="2025"/>
    <s v="N/A"/>
    <s v="D (domestic)"/>
    <m/>
  </r>
  <r>
    <s v="Watermelons"/>
    <x v="1"/>
    <s v="No"/>
    <s v="N/A"/>
    <s v="SEEDLESS"/>
    <x v="570"/>
    <s v="MEXICO CROSSINGS THROUGH NOGALES ARIZONA"/>
    <n v="112803"/>
    <s v="Truck"/>
    <m/>
    <m/>
    <n v="2025"/>
    <s v="N/A"/>
    <s v="I (import)"/>
    <m/>
  </r>
  <r>
    <s v="Watermelons"/>
    <x v="14"/>
    <s v="No"/>
    <s v="24 inch bins"/>
    <s v="RED FLESH SEEDLESS TYPE"/>
    <x v="570"/>
    <s v="NORTH CAROLINA"/>
    <n v="89600"/>
    <s v="Truck"/>
    <n v="224"/>
    <m/>
    <n v="2025"/>
    <s v="N/A"/>
    <s v="D (domestic)"/>
    <m/>
  </r>
  <r>
    <s v="Watermelons"/>
    <x v="1"/>
    <s v="No"/>
    <s v="N/A"/>
    <s v="N/A"/>
    <x v="570"/>
    <s v="MEXICO CROSSINGS THROUGH OTAY MESA CALIFORNIA"/>
    <n v="32912"/>
    <s v="Truck"/>
    <m/>
    <m/>
    <n v="2025"/>
    <s v="N/A"/>
    <s v="I (import)"/>
    <m/>
  </r>
  <r>
    <s v="Watermelons"/>
    <x v="11"/>
    <s v="No"/>
    <s v="24 inch bins"/>
    <s v="RED FLESH SEEDLESS TYPE"/>
    <x v="570"/>
    <s v="SOUTH CAROLINA"/>
    <n v="89600"/>
    <s v="Truck"/>
    <n v="224"/>
    <m/>
    <n v="2025"/>
    <s v="N/A"/>
    <s v="D (domestic)"/>
    <m/>
  </r>
  <r>
    <s v="Watermelons"/>
    <x v="1"/>
    <s v="No"/>
    <s v="N/A"/>
    <s v="SEEDLESS"/>
    <x v="570"/>
    <s v="MEXICO CROSSINGS THROUGH OTAY MESA CALIFORNIA"/>
    <n v="16896"/>
    <s v="Truck"/>
    <m/>
    <m/>
    <n v="2025"/>
    <s v="N/A"/>
    <s v="I (import)"/>
    <m/>
  </r>
  <r>
    <s v="Watermelons"/>
    <x v="19"/>
    <s v="No"/>
    <s v="24 inch bins"/>
    <s v="RED FLESH SEEDLESS TYPE"/>
    <x v="570"/>
    <s v="MARYLAND"/>
    <n v="89600"/>
    <s v="Truck"/>
    <n v="224"/>
    <m/>
    <n v="2025"/>
    <s v="N/A"/>
    <s v="D (domestic)"/>
    <m/>
  </r>
  <r>
    <s v="Watermelons"/>
    <x v="2"/>
    <s v="No"/>
    <s v="N/A"/>
    <s v="SEEDLESS"/>
    <x v="570"/>
    <s v="IMPORTS THROUGH JACKMAN MAINE"/>
    <n v="165"/>
    <s v="Truck"/>
    <m/>
    <m/>
    <n v="2025"/>
    <s v="N/A"/>
    <s v="I (import)"/>
    <m/>
  </r>
  <r>
    <s v="Watermelons"/>
    <x v="18"/>
    <s v="No"/>
    <s v="24 inch bins"/>
    <s v="RED FLESH SEEDLESS TYPE"/>
    <x v="570"/>
    <s v="DELAWARE"/>
    <n v="358400"/>
    <s v="Truck"/>
    <n v="896"/>
    <m/>
    <n v="2025"/>
    <s v="N/A"/>
    <s v="D (domestic)"/>
    <m/>
  </r>
  <r>
    <s v="Watermelons"/>
    <x v="2"/>
    <s v="No"/>
    <s v="N/A"/>
    <s v="N/A"/>
    <x v="570"/>
    <s v="IMPORTS THROUGH PORT HURON MICHIGAN"/>
    <n v="3032"/>
    <s v="Truck"/>
    <m/>
    <m/>
    <n v="2025"/>
    <s v="N/A"/>
    <s v="I (import)"/>
    <m/>
  </r>
  <r>
    <s v="Watermelons"/>
    <x v="1"/>
    <s v="No"/>
    <s v="N/A"/>
    <s v="SEEDLESS"/>
    <x v="570"/>
    <s v="MEXICO CROSSINGS THROUGH PHARR TEXAS"/>
    <n v="831600"/>
    <s v="Truck"/>
    <m/>
    <m/>
    <n v="2025"/>
    <s v="N/A"/>
    <s v="I (import)"/>
    <m/>
  </r>
  <r>
    <s v="Watermelons"/>
    <x v="1"/>
    <s v="No"/>
    <s v="N/A"/>
    <s v="N/A"/>
    <x v="570"/>
    <s v="MEXICO CROSSINGS THROUGH PROGRESO TEXAS"/>
    <n v="470092"/>
    <s v="Truck"/>
    <m/>
    <m/>
    <n v="2025"/>
    <s v="N/A"/>
    <s v="I (import)"/>
    <m/>
  </r>
  <r>
    <s v="Watermelons"/>
    <x v="1"/>
    <s v="No"/>
    <s v="N/A"/>
    <s v="SEEDLESS"/>
    <x v="570"/>
    <s v="MEXICO CROSSINGS THROUGH RIO GRANDE CITY TEXAS"/>
    <n v="740960"/>
    <s v="Truck"/>
    <m/>
    <m/>
    <n v="2025"/>
    <s v="N/A"/>
    <s v="I (import)"/>
    <m/>
  </r>
  <r>
    <s v="Watermelons"/>
    <x v="1"/>
    <s v="No"/>
    <s v="N/A"/>
    <s v="SEEDLESS"/>
    <x v="570"/>
    <s v="MEXICO CROSSINGS THROUGH SANTA TERESA NEW MEXICO"/>
    <n v="179903"/>
    <s v="Truck"/>
    <m/>
    <m/>
    <n v="2025"/>
    <s v="N/A"/>
    <s v="I (import)"/>
    <m/>
  </r>
  <r>
    <s v="Watermelons"/>
    <x v="13"/>
    <s v="Yes"/>
    <s v="cartons"/>
    <s v="RED FLESH SEEDLESS MINIATURE"/>
    <x v="570"/>
    <s v="SAN JOAQUIN VALLEY CALIFORNIA"/>
    <n v="425000"/>
    <s v="Truck"/>
    <n v="5000"/>
    <m/>
    <n v="2025"/>
    <s v="N/A"/>
    <s v="D (domestic)"/>
    <m/>
  </r>
  <r>
    <s v="Watermelons"/>
    <x v="13"/>
    <s v="No"/>
    <s v="cartons"/>
    <s v="RED FLESH SEEDLESS MINIATURE"/>
    <x v="570"/>
    <s v="SAN JOAQUIN VALLEY CALIFORNIA"/>
    <n v="765000"/>
    <s v="Truck"/>
    <n v="9000"/>
    <m/>
    <n v="2025"/>
    <s v="N/A"/>
    <s v="D (domestic)"/>
    <m/>
  </r>
  <r>
    <s v="Watermelons"/>
    <x v="13"/>
    <s v="Yes"/>
    <s v="24 inch bins"/>
    <s v="RED FLESH SEEDLESS TYPE"/>
    <x v="570"/>
    <s v="SAN JOAQUIN VALLEY CALIFORNIA"/>
    <n v="65000"/>
    <s v="Truck"/>
    <m/>
    <m/>
    <n v="2025"/>
    <s v="N/A"/>
    <s v="D (domestic)"/>
    <m/>
  </r>
  <r>
    <s v="Watermelons"/>
    <x v="13"/>
    <s v="No"/>
    <s v="24 inch bins"/>
    <s v="RED FLESH SEEDLESS TYPE"/>
    <x v="570"/>
    <s v="SAN JOAQUIN VALLEY CALIFORNIA"/>
    <n v="1400000"/>
    <s v="Truck"/>
    <m/>
    <m/>
    <n v="2025"/>
    <s v="N/A"/>
    <s v="D (domestic)"/>
    <m/>
  </r>
  <r>
    <s v="Watermelons"/>
    <x v="0"/>
    <s v="No"/>
    <s v="N/A"/>
    <s v="N/A"/>
    <x v="571"/>
    <s v="IMPORTS THROUGH SAN JUAN PUERTO RICO"/>
    <n v="16685"/>
    <s v="Boat"/>
    <m/>
    <m/>
    <n v="2025"/>
    <s v="N/A"/>
    <s v="I (import)"/>
    <m/>
  </r>
  <r>
    <s v="Watermelons"/>
    <x v="14"/>
    <s v="No"/>
    <s v="24 inch bins"/>
    <s v="RED FLESH SEEDLESS TYPE"/>
    <x v="571"/>
    <s v="NORTH CAROLINA"/>
    <n v="89600"/>
    <s v="Truck"/>
    <n v="224"/>
    <m/>
    <n v="2025"/>
    <s v="N/A"/>
    <s v="D (domestic)"/>
    <m/>
  </r>
  <r>
    <s v="Watermelons"/>
    <x v="1"/>
    <s v="No"/>
    <s v="N/A"/>
    <s v="N/A"/>
    <x v="571"/>
    <s v="MEXICO CROSSINGS THROUGH NOGALES ARIZONA"/>
    <n v="39600"/>
    <s v="Truck"/>
    <m/>
    <m/>
    <n v="2025"/>
    <s v="N/A"/>
    <s v="I (import)"/>
    <m/>
  </r>
  <r>
    <s v="Watermelons"/>
    <x v="11"/>
    <s v="No"/>
    <s v="24 inch bins"/>
    <s v="RED FLESH SEEDLESS TYPE"/>
    <x v="571"/>
    <s v="SOUTH CAROLINA"/>
    <n v="89600"/>
    <s v="Truck"/>
    <n v="224"/>
    <m/>
    <n v="2025"/>
    <s v="N/A"/>
    <s v="D (domestic)"/>
    <m/>
  </r>
  <r>
    <s v="Watermelons"/>
    <x v="1"/>
    <s v="No"/>
    <s v="N/A"/>
    <s v="RED FLESH SEEDLESS MINIATURE"/>
    <x v="571"/>
    <s v="MEXICO CROSSINGS THROUGH NOGALES ARIZONA"/>
    <n v="170247"/>
    <s v="Truck"/>
    <m/>
    <m/>
    <n v="2025"/>
    <s v="N/A"/>
    <s v="I (import)"/>
    <m/>
  </r>
  <r>
    <s v="Watermelons"/>
    <x v="19"/>
    <s v="No"/>
    <s v="24 inch bins"/>
    <s v="RED FLESH SEEDLESS TYPE"/>
    <x v="571"/>
    <s v="MARYLAND"/>
    <n v="89600"/>
    <s v="Truck"/>
    <n v="224"/>
    <m/>
    <n v="2025"/>
    <s v="N/A"/>
    <s v="D (domestic)"/>
    <m/>
  </r>
  <r>
    <s v="Watermelons"/>
    <x v="1"/>
    <s v="No"/>
    <s v="N/A"/>
    <s v="SEEDLESS"/>
    <x v="571"/>
    <s v="MEXICO CROSSINGS THROUGH NOGALES ARIZONA"/>
    <n v="172427"/>
    <s v="Truck"/>
    <m/>
    <m/>
    <n v="2025"/>
    <s v="N/A"/>
    <s v="I (import)"/>
    <m/>
  </r>
  <r>
    <s v="Watermelons"/>
    <x v="18"/>
    <s v="No"/>
    <s v="cartons"/>
    <s v="RED FLESH SEEDLESS MINIATURE"/>
    <x v="571"/>
    <s v="DELAWARE"/>
    <n v="11900"/>
    <s v="Truck"/>
    <n v="140"/>
    <m/>
    <n v="2025"/>
    <s v="N/A"/>
    <s v="D (domestic)"/>
    <m/>
  </r>
  <r>
    <s v="Watermelons"/>
    <x v="1"/>
    <s v="No"/>
    <s v="N/A"/>
    <s v="N/A"/>
    <x v="571"/>
    <s v="MEXICO CROSSINGS THROUGH OTAY MESA CALIFORNIA"/>
    <n v="46112"/>
    <s v="Truck"/>
    <m/>
    <m/>
    <n v="2025"/>
    <s v="N/A"/>
    <s v="I (import)"/>
    <m/>
  </r>
  <r>
    <s v="Watermelons"/>
    <x v="18"/>
    <s v="No"/>
    <s v="24 inch bins"/>
    <s v="RED FLESH SEEDLESS TYPE"/>
    <x v="571"/>
    <s v="DELAWARE"/>
    <n v="481600"/>
    <s v="Truck"/>
    <n v="1204"/>
    <m/>
    <n v="2025"/>
    <s v="N/A"/>
    <s v="D (domestic)"/>
    <m/>
  </r>
  <r>
    <s v="Watermelons"/>
    <x v="1"/>
    <s v="No"/>
    <s v="N/A"/>
    <s v="SEEDLESS"/>
    <x v="571"/>
    <s v="MEXICO CROSSINGS THROUGH OTAY MESA CALIFORNIA"/>
    <n v="33792"/>
    <s v="Truck"/>
    <m/>
    <m/>
    <n v="2025"/>
    <s v="N/A"/>
    <s v="I (import)"/>
    <m/>
  </r>
  <r>
    <s v="Watermelons"/>
    <x v="16"/>
    <s v="No"/>
    <s v="24 inch bins"/>
    <s v="RED FLESH SEEDLESS TYPE"/>
    <x v="571"/>
    <s v="INDIANA"/>
    <n v="67200"/>
    <s v="Truck"/>
    <n v="168"/>
    <m/>
    <n v="2025"/>
    <s v="N/A"/>
    <s v="D (domestic)"/>
    <m/>
  </r>
  <r>
    <s v="Watermelons"/>
    <x v="2"/>
    <s v="No"/>
    <s v="N/A"/>
    <s v="SEEDLESS"/>
    <x v="571"/>
    <s v="IMPORTS THROUGH DERBY LINE VERMONT"/>
    <n v="33"/>
    <s v="Truck"/>
    <m/>
    <m/>
    <n v="2025"/>
    <s v="N/A"/>
    <s v="I (import)"/>
    <m/>
  </r>
  <r>
    <s v="Watermelons"/>
    <x v="17"/>
    <s v="No"/>
    <s v="24 inch bins"/>
    <s v="RED FLESH SEEDED TYPE"/>
    <x v="571"/>
    <s v="MICHIGAN"/>
    <n v="22400"/>
    <s v="Truck"/>
    <n v="56"/>
    <m/>
    <n v="2025"/>
    <s v="N/A"/>
    <s v="D (domestic)"/>
    <m/>
  </r>
  <r>
    <s v="Watermelons"/>
    <x v="1"/>
    <s v="No"/>
    <s v="N/A"/>
    <s v="N/A"/>
    <x v="571"/>
    <s v="MEXICO CROSSINGS THROUGH EL PASO TEXAS"/>
    <n v="27720"/>
    <s v="Truck"/>
    <m/>
    <m/>
    <n v="2025"/>
    <s v="N/A"/>
    <s v="I (import)"/>
    <m/>
  </r>
  <r>
    <s v="Watermelons"/>
    <x v="17"/>
    <s v="No"/>
    <s v="24 inch bins"/>
    <s v="RED FLESH SEEDLESS TYPE"/>
    <x v="571"/>
    <s v="MICHIGAN"/>
    <n v="448000"/>
    <s v="Truck"/>
    <n v="1120"/>
    <m/>
    <n v="2025"/>
    <s v="N/A"/>
    <s v="D (domestic)"/>
    <m/>
  </r>
  <r>
    <s v="Watermelons"/>
    <x v="1"/>
    <s v="No"/>
    <s v="N/A"/>
    <s v="N/A"/>
    <x v="571"/>
    <s v="MEXICO CROSSINGS THROUGH PROGRESO TEXAS"/>
    <n v="563552"/>
    <s v="Truck"/>
    <m/>
    <m/>
    <n v="2025"/>
    <s v="N/A"/>
    <s v="I (import)"/>
    <m/>
  </r>
  <r>
    <s v="Watermelons"/>
    <x v="13"/>
    <s v="Yes"/>
    <s v="cartons"/>
    <s v="RED FLESH SEEDLESS MINIATURE"/>
    <x v="571"/>
    <s v="SAN JOAQUIN VALLEY CALIFORNIA"/>
    <n v="467500"/>
    <s v="Truck"/>
    <n v="5500"/>
    <m/>
    <n v="2025"/>
    <s v="N/A"/>
    <s v="D (domestic)"/>
    <m/>
  </r>
  <r>
    <s v="Watermelons"/>
    <x v="13"/>
    <s v="No"/>
    <s v="cartons"/>
    <s v="RED FLESH SEEDLESS MINIATURE"/>
    <x v="571"/>
    <s v="SAN JOAQUIN VALLEY CALIFORNIA"/>
    <n v="212500"/>
    <s v="Truck"/>
    <n v="2500"/>
    <m/>
    <n v="2025"/>
    <s v="N/A"/>
    <s v="D (domestic)"/>
    <m/>
  </r>
  <r>
    <s v="Watermelons"/>
    <x v="13"/>
    <s v="Yes"/>
    <s v="24 inch bins"/>
    <s v="RED FLESH SEEDLESS TYPE"/>
    <x v="571"/>
    <s v="SAN JOAQUIN VALLEY CALIFORNIA"/>
    <n v="560000"/>
    <s v="Truck"/>
    <n v="1400"/>
    <m/>
    <n v="2025"/>
    <s v="N/A"/>
    <s v="D (domestic)"/>
    <m/>
  </r>
  <r>
    <s v="Watermelons"/>
    <x v="13"/>
    <s v="No"/>
    <s v="24 inch bins"/>
    <s v="RED FLESH SEEDLESS TYPE"/>
    <x v="571"/>
    <s v="SAN JOAQUIN VALLEY CALIFORNIA"/>
    <n v="1600000"/>
    <s v="Truck"/>
    <m/>
    <m/>
    <n v="2025"/>
    <s v="N/A"/>
    <s v="D (domestic)"/>
    <m/>
  </r>
  <r>
    <s v="Watermelons"/>
    <x v="0"/>
    <s v="No"/>
    <s v="N/A"/>
    <s v="N/A"/>
    <x v="572"/>
    <s v="IMPORTS THROUGH SAN JUAN PUERTO RICO"/>
    <n v="14052"/>
    <s v="Boat"/>
    <m/>
    <m/>
    <n v="2025"/>
    <s v="N/A"/>
    <s v="I (import)"/>
    <m/>
  </r>
  <r>
    <s v="Watermelons"/>
    <x v="1"/>
    <s v="No"/>
    <s v="N/A"/>
    <s v="RED FLESH SEEDLESS MINIATURE"/>
    <x v="572"/>
    <s v="MEXICO CROSSINGS THROUGH NOGALES ARIZONA"/>
    <n v="89177"/>
    <s v="Truck"/>
    <m/>
    <m/>
    <n v="2025"/>
    <s v="N/A"/>
    <s v="I (import)"/>
    <m/>
  </r>
  <r>
    <s v="Watermelons"/>
    <x v="1"/>
    <s v="No"/>
    <s v="N/A"/>
    <s v="SEEDLESS"/>
    <x v="572"/>
    <s v="MEXICO CROSSINGS THROUGH NOGALES ARIZONA"/>
    <n v="131978"/>
    <s v="Truck"/>
    <m/>
    <m/>
    <n v="2025"/>
    <s v="N/A"/>
    <s v="I (import)"/>
    <m/>
  </r>
  <r>
    <s v="Watermelons"/>
    <x v="1"/>
    <s v="No"/>
    <s v="N/A"/>
    <s v="N/A"/>
    <x v="572"/>
    <s v="MEXICO CROSSINGS THROUGH OTAY MESA CALIFORNIA"/>
    <n v="20416"/>
    <s v="Truck"/>
    <m/>
    <m/>
    <n v="2025"/>
    <s v="N/A"/>
    <s v="I (import)"/>
    <m/>
  </r>
  <r>
    <s v="Watermelons"/>
    <x v="1"/>
    <s v="No"/>
    <s v="N/A"/>
    <s v="SEEDLESS"/>
    <x v="572"/>
    <s v="MEXICO CROSSINGS THROUGH OTAY MESA CALIFORNIA"/>
    <n v="63501"/>
    <s v="Truck"/>
    <m/>
    <m/>
    <n v="2025"/>
    <s v="N/A"/>
    <s v="I (import)"/>
    <m/>
  </r>
  <r>
    <s v="Watermelons"/>
    <x v="2"/>
    <s v="No"/>
    <s v="N/A"/>
    <s v="SEEDLESS"/>
    <x v="572"/>
    <s v="IMPORTS THROUGH DERBY LINE VERMONT"/>
    <n v="33"/>
    <s v="Truck"/>
    <m/>
    <m/>
    <n v="2025"/>
    <s v="N/A"/>
    <s v="I (import)"/>
    <m/>
  </r>
  <r>
    <s v="Watermelons"/>
    <x v="2"/>
    <s v="No"/>
    <s v="N/A"/>
    <s v="SEEDLESS"/>
    <x v="572"/>
    <s v="IMPORTS THROUGH JACKMAN MAINE"/>
    <n v="264"/>
    <s v="Truck"/>
    <m/>
    <m/>
    <n v="2025"/>
    <s v="N/A"/>
    <s v="I (import)"/>
    <m/>
  </r>
  <r>
    <s v="Watermelons"/>
    <x v="1"/>
    <s v="No"/>
    <s v="N/A"/>
    <s v="N/A"/>
    <x v="572"/>
    <s v="MEXICO CROSSINGS THROUGH PROGRESO TEXAS"/>
    <n v="156039"/>
    <s v="Truck"/>
    <m/>
    <m/>
    <n v="2025"/>
    <s v="N/A"/>
    <s v="I (import)"/>
    <m/>
  </r>
  <r>
    <s v="Watermelons"/>
    <x v="1"/>
    <s v="No"/>
    <s v="N/A"/>
    <s v="SEEDLESS"/>
    <x v="572"/>
    <s v="MEXICO CROSSINGS THROUGH SANTA TERESA NEW MEXICO"/>
    <n v="122065"/>
    <s v="Truck"/>
    <m/>
    <m/>
    <n v="2025"/>
    <s v="N/A"/>
    <s v="I (import)"/>
    <m/>
  </r>
  <r>
    <s v="Watermelons"/>
    <x v="18"/>
    <s v="No"/>
    <s v="24 inch bins"/>
    <s v="RED FLESH SEEDLESS TYPE"/>
    <x v="572"/>
    <s v="DELAWARE"/>
    <n v="492800"/>
    <s v="Truck"/>
    <n v="1232"/>
    <m/>
    <n v="2025"/>
    <s v="N/A"/>
    <s v="D (domestic)"/>
    <m/>
  </r>
  <r>
    <s v="Watermelons"/>
    <x v="17"/>
    <s v="No"/>
    <s v="24 inch bins"/>
    <s v="RED FLESH SEEDED TYPE"/>
    <x v="572"/>
    <s v="MICHIGAN"/>
    <n v="22400"/>
    <s v="Truck"/>
    <n v="56"/>
    <m/>
    <n v="2025"/>
    <s v="N/A"/>
    <s v="D (domestic)"/>
    <m/>
  </r>
  <r>
    <s v="Watermelons"/>
    <x v="17"/>
    <s v="No"/>
    <s v="24 inch bins"/>
    <s v="RED FLESH SEEDLESS TYPE"/>
    <x v="572"/>
    <s v="MICHIGAN"/>
    <n v="358400"/>
    <s v="Truck"/>
    <n v="896"/>
    <m/>
    <n v="2025"/>
    <s v="N/A"/>
    <s v="D (domestic)"/>
    <m/>
  </r>
  <r>
    <s v="Watermelons"/>
    <x v="13"/>
    <s v="No"/>
    <s v="cartons"/>
    <s v="RED FLESH SEEDLESS MINIATURE"/>
    <x v="572"/>
    <s v="SAN JOAQUIN VALLEY CALIFORNIA"/>
    <n v="637500"/>
    <s v="Truck"/>
    <n v="7500"/>
    <m/>
    <n v="2025"/>
    <s v="N/A"/>
    <s v="D (domestic)"/>
    <m/>
  </r>
  <r>
    <s v="Watermelons"/>
    <x v="13"/>
    <s v="Yes"/>
    <s v="24 inch bins"/>
    <s v="RED FLESH SEEDLESS TYPE"/>
    <x v="572"/>
    <s v="SAN JOAQUIN VALLEY CALIFORNIA"/>
    <n v="400000"/>
    <s v="Truck"/>
    <n v="1000"/>
    <m/>
    <n v="2025"/>
    <s v="N/A"/>
    <s v="D (domestic)"/>
    <m/>
  </r>
  <r>
    <s v="Watermelons"/>
    <x v="13"/>
    <s v="No"/>
    <s v="24 inch bins"/>
    <s v="RED FLESH SEEDLESS TYPE"/>
    <x v="572"/>
    <s v="SAN JOAQUIN VALLEY CALIFORNIA"/>
    <n v="1480000"/>
    <s v="Truck"/>
    <m/>
    <m/>
    <n v="2025"/>
    <s v="N/A"/>
    <s v="D (domestic)"/>
    <m/>
  </r>
  <r>
    <s v="Watermelons"/>
    <x v="18"/>
    <s v="No"/>
    <s v="24 inch bins"/>
    <s v="RED FLESH SEEDLESS TYPE"/>
    <x v="573"/>
    <s v="DELAWARE"/>
    <n v="313600"/>
    <s v="Truck"/>
    <n v="784"/>
    <m/>
    <n v="2025"/>
    <s v="N/A"/>
    <s v="D (domestic)"/>
    <m/>
  </r>
  <r>
    <s v="Watermelons"/>
    <x v="17"/>
    <s v="No"/>
    <s v="24 inch bins"/>
    <s v="RED FLESH SEEDED TYPE"/>
    <x v="573"/>
    <s v="MICHIGAN"/>
    <n v="22400"/>
    <s v="Truck"/>
    <n v="56"/>
    <m/>
    <n v="2025"/>
    <s v="N/A"/>
    <s v="D (domestic)"/>
    <m/>
  </r>
  <r>
    <s v="Watermelons"/>
    <x v="13"/>
    <s v="No"/>
    <s v="cartons"/>
    <s v="RED FLESH SEEDLESS MINIATURE"/>
    <x v="573"/>
    <s v="SAN JOAQUIN VALLEY CALIFORNIA"/>
    <n v="680000"/>
    <s v="Truck"/>
    <n v="8000"/>
    <m/>
    <n v="2025"/>
    <s v="N/A"/>
    <s v="D (domestic)"/>
    <m/>
  </r>
  <r>
    <s v="Watermelons"/>
    <x v="13"/>
    <s v="No"/>
    <s v="24 inch bins"/>
    <s v="RED FLESH SEEDLESS TYPE"/>
    <x v="573"/>
    <s v="SAN JOAQUIN VALLEY CALIFORNIA"/>
    <n v="1440000"/>
    <s v="Truck"/>
    <m/>
    <m/>
    <n v="2025"/>
    <s v="N/A"/>
    <s v="D (domestic)"/>
    <m/>
  </r>
  <r>
    <s v="Watermelons"/>
    <x v="19"/>
    <s v="No"/>
    <s v="24 inch bins"/>
    <s v="RED FLESH SEEDLESS TYPE"/>
    <x v="573"/>
    <s v="MARYLAND"/>
    <n v="100352"/>
    <s v="Truck"/>
    <m/>
    <m/>
    <n v="2025"/>
    <s v="N/A"/>
    <s v="D (domestic)"/>
    <s v="week ending amount"/>
  </r>
  <r>
    <s v="Watermelons"/>
    <x v="9"/>
    <s v="No"/>
    <s v="24 inch bins"/>
    <s v="RED FLESH SEEDLESS TYPE"/>
    <x v="573"/>
    <s v="TEXAS"/>
    <n v="175616"/>
    <s v="Truck"/>
    <m/>
    <m/>
    <n v="2025"/>
    <s v="N/A"/>
    <s v="D (domestic)"/>
    <s v="week ending amount"/>
  </r>
  <r>
    <s v="Watermelons"/>
    <x v="14"/>
    <s v="No"/>
    <s v="24 inch bins"/>
    <s v="RED FLESH SEEDLESS TYPE"/>
    <x v="573"/>
    <s v="NORTH CAROLINA"/>
    <n v="78848"/>
    <s v="Truck"/>
    <m/>
    <m/>
    <n v="2025"/>
    <s v="N/A"/>
    <s v="D (domestic)"/>
    <s v="week ending amount"/>
  </r>
  <r>
    <s v="Watermelons"/>
    <x v="17"/>
    <s v="No"/>
    <s v="24 inch bins"/>
    <s v="RED FLESH SEEDLESS TYPE"/>
    <x v="573"/>
    <s v="MICHIGAN"/>
    <n v="914176"/>
    <s v="Truck"/>
    <m/>
    <m/>
    <n v="2025"/>
    <s v="N/A"/>
    <s v="D (domestic)"/>
    <s v="week ending amount"/>
  </r>
  <r>
    <s v="Watermelons"/>
    <x v="17"/>
    <s v="No"/>
    <s v="24 inch bins"/>
    <s v="RED FLESH SEEDED TYPE"/>
    <x v="573"/>
    <s v="MICHIGAN"/>
    <n v="100352"/>
    <s v="Truck"/>
    <m/>
    <m/>
    <n v="2025"/>
    <s v="N/A"/>
    <s v="D (domestic)"/>
    <s v="week ending amount"/>
  </r>
  <r>
    <s v="Watermelons"/>
    <x v="16"/>
    <s v="No"/>
    <s v="24 inch bins"/>
    <s v="RED FLESH SEEDLESS TYPE"/>
    <x v="573"/>
    <s v="INDIANA"/>
    <n v="279552"/>
    <s v="Truck"/>
    <m/>
    <m/>
    <n v="2025"/>
    <s v="N/A"/>
    <s v="D (domestic)"/>
    <s v="week ending amount"/>
  </r>
  <r>
    <s v="Watermelons"/>
    <x v="16"/>
    <s v="No"/>
    <s v="24 inch bins"/>
    <s v="RED FLESH SEEDLESS MINIATURE"/>
    <x v="573"/>
    <s v="INDIANA"/>
    <n v="21760"/>
    <s v="Truck"/>
    <m/>
    <m/>
    <n v="2025"/>
    <s v="N/A"/>
    <s v="D (domestic)"/>
    <s v="week ending amount"/>
  </r>
  <r>
    <s v="Watermelons"/>
    <x v="18"/>
    <s v="No"/>
    <s v="24 inch bins"/>
    <s v="RED FLESH SEEDLESS TYPE"/>
    <x v="573"/>
    <s v="DELAWARE"/>
    <n v="698624"/>
    <s v="Truck"/>
    <m/>
    <m/>
    <n v="2025"/>
    <s v="N/A"/>
    <s v="D (domestic)"/>
    <s v="week ending amount"/>
  </r>
  <r>
    <s v="Watermelons"/>
    <x v="13"/>
    <s v="No"/>
    <s v="24 inch bins"/>
    <s v="RED FLESH SEEDLESS TYPE"/>
    <x v="573"/>
    <s v="SAN JOAQUIN VALLEY CALIFORNIA"/>
    <n v="3374664"/>
    <s v="Truck"/>
    <m/>
    <m/>
    <n v="2025"/>
    <s v="N/A"/>
    <s v="D (domestic)"/>
    <s v="week ending amount"/>
  </r>
  <r>
    <s v="Watermelons"/>
    <x v="1"/>
    <s v="No"/>
    <s v="N/A"/>
    <s v="N/A"/>
    <x v="574"/>
    <s v="MEXICO CROSSINGS THROUGH OTAY MESA CALIFORNIA"/>
    <n v="11968"/>
    <s v="Truck"/>
    <m/>
    <m/>
    <n v="2025"/>
    <s v="N/A"/>
    <s v="I (import)"/>
    <m/>
  </r>
  <r>
    <s v="Watermelons"/>
    <x v="18"/>
    <s v="No"/>
    <s v="24 inch bins"/>
    <s v="RED FLESH SEEDLESS TYPE"/>
    <x v="574"/>
    <s v="DELAWARE"/>
    <n v="403200"/>
    <s v="Truck"/>
    <n v="1008"/>
    <m/>
    <n v="2025"/>
    <s v="N/A"/>
    <s v="D (domestic)"/>
    <m/>
  </r>
  <r>
    <s v="Watermelons"/>
    <x v="0"/>
    <s v="No"/>
    <s v="N/A"/>
    <s v="N/A"/>
    <x v="575"/>
    <s v="IMPORTS THROUGH SAN JUAN PUERTO RICO"/>
    <n v="39283"/>
    <s v="Boat"/>
    <m/>
    <m/>
    <n v="2025"/>
    <s v="N/A"/>
    <s v="I (import)"/>
    <m/>
  </r>
  <r>
    <s v="Watermelons"/>
    <x v="1"/>
    <s v="No"/>
    <s v="N/A"/>
    <s v="RED FLESH SEEDLESS MINIATURE"/>
    <x v="575"/>
    <s v="MEXICO CROSSINGS THROUGH NOGALES ARIZONA"/>
    <n v="42156"/>
    <s v="Truck"/>
    <m/>
    <m/>
    <n v="2025"/>
    <s v="N/A"/>
    <s v="I (import)"/>
    <m/>
  </r>
  <r>
    <s v="Watermelons"/>
    <x v="1"/>
    <s v="No"/>
    <s v="N/A"/>
    <s v="SEEDLESS"/>
    <x v="575"/>
    <s v="MEXICO CROSSINGS THROUGH NOGALES ARIZONA"/>
    <n v="111630"/>
    <s v="Truck"/>
    <m/>
    <m/>
    <n v="2025"/>
    <s v="N/A"/>
    <s v="I (import)"/>
    <m/>
  </r>
  <r>
    <s v="Watermelons"/>
    <x v="1"/>
    <s v="No"/>
    <s v="N/A"/>
    <s v="SEEDLESS"/>
    <x v="575"/>
    <s v="MEXICO CROSSINGS THROUGH OTAY MESA CALIFORNIA"/>
    <n v="38016"/>
    <s v="Truck"/>
    <m/>
    <m/>
    <n v="2025"/>
    <s v="N/A"/>
    <s v="I (import)"/>
    <m/>
  </r>
  <r>
    <s v="Watermelons"/>
    <x v="1"/>
    <s v="No"/>
    <s v="N/A"/>
    <s v="SEEDLESS"/>
    <x v="575"/>
    <s v="MEXICO CROSSINGS THROUGH PHARR TEXAS"/>
    <n v="396000"/>
    <s v="Truck"/>
    <m/>
    <m/>
    <n v="2025"/>
    <s v="N/A"/>
    <s v="I (import)"/>
    <m/>
  </r>
  <r>
    <s v="Watermelons"/>
    <x v="1"/>
    <s v="No"/>
    <s v="N/A"/>
    <s v="N/A"/>
    <x v="575"/>
    <s v="MEXICO CROSSINGS THROUGH PROGRESO TEXAS"/>
    <n v="152216"/>
    <s v="Truck"/>
    <m/>
    <m/>
    <n v="2025"/>
    <s v="N/A"/>
    <s v="I (import)"/>
    <m/>
  </r>
  <r>
    <s v="Watermelons"/>
    <x v="1"/>
    <s v="No"/>
    <s v="N/A"/>
    <s v="SEEDLESS"/>
    <x v="575"/>
    <s v="MEXICO CROSSINGS THROUGH RIO GRANDE CITY TEXAS"/>
    <n v="162690"/>
    <s v="Truck"/>
    <m/>
    <m/>
    <n v="2025"/>
    <s v="N/A"/>
    <s v="I (import)"/>
    <m/>
  </r>
  <r>
    <s v="Watermelons"/>
    <x v="1"/>
    <s v="No"/>
    <s v="N/A"/>
    <s v="SEEDLESS"/>
    <x v="575"/>
    <s v="MEXICO CROSSINGS THROUGH SANTA TERESA NEW MEXICO"/>
    <n v="122366"/>
    <s v="Truck"/>
    <m/>
    <m/>
    <n v="2025"/>
    <s v="N/A"/>
    <s v="I (import)"/>
    <m/>
  </r>
  <r>
    <s v="Watermelons"/>
    <x v="18"/>
    <s v="No"/>
    <s v="24 inch bins"/>
    <s v="RED FLESH SEEDLESS TYPE"/>
    <x v="575"/>
    <s v="DELAWARE"/>
    <n v="470400"/>
    <s v="Truck"/>
    <n v="1176"/>
    <m/>
    <n v="2025"/>
    <s v="N/A"/>
    <s v="D (domestic)"/>
    <m/>
  </r>
  <r>
    <s v="Watermelons"/>
    <x v="16"/>
    <s v="No"/>
    <s v="24 inch bins"/>
    <s v="RED FLESH SEEDLESS TYPE"/>
    <x v="575"/>
    <s v="INDIANA"/>
    <n v="156800"/>
    <s v="Truck"/>
    <n v="392"/>
    <m/>
    <n v="2025"/>
    <s v="N/A"/>
    <s v="D (domestic)"/>
    <m/>
  </r>
  <r>
    <s v="Watermelons"/>
    <x v="17"/>
    <s v="No"/>
    <s v="24 inch bins"/>
    <s v="RED FLESH SEEDLESS TYPE"/>
    <x v="575"/>
    <s v="MICHIGAN"/>
    <n v="515200"/>
    <s v="Truck"/>
    <n v="1288"/>
    <m/>
    <n v="2025"/>
    <s v="N/A"/>
    <s v="D (domestic)"/>
    <m/>
  </r>
  <r>
    <s v="Watermelons"/>
    <x v="13"/>
    <s v="No"/>
    <s v="24 inch bins"/>
    <s v="RED FLESH SEEDLESS TYPE"/>
    <x v="575"/>
    <s v="SAN JOAQUIN VALLEY CALIFORNIA"/>
    <n v="500000"/>
    <s v="Truck"/>
    <m/>
    <m/>
    <n v="2025"/>
    <s v="N/A"/>
    <s v="D (domestic)"/>
    <m/>
  </r>
  <r>
    <s v="Watermelons"/>
    <x v="13"/>
    <s v="No"/>
    <s v="cartons"/>
    <s v="RED FLESH SEEDLESS MINIATURE"/>
    <x v="575"/>
    <s v="SAN JOAQUIN VALLEY CALIFORNIA"/>
    <n v="552500"/>
    <s v="Truck"/>
    <n v="6500"/>
    <m/>
    <n v="2025"/>
    <s v="N/A"/>
    <s v="D (domestic)"/>
    <m/>
  </r>
  <r>
    <s v="Watermelons"/>
    <x v="13"/>
    <s v="Yes"/>
    <s v="cartons"/>
    <s v="RED FLESH SEEDLESS TYPE"/>
    <x v="575"/>
    <s v="SAN JOAQUIN VALLEY CALIFORNIA"/>
    <n v="85000"/>
    <s v="Truck"/>
    <n v="1000"/>
    <m/>
    <n v="2025"/>
    <s v="N/A"/>
    <s v="D (domestic)"/>
    <m/>
  </r>
  <r>
    <s v="Watermelons"/>
    <x v="13"/>
    <s v="Yes"/>
    <s v="cartons"/>
    <s v="RED FLESH SEEDLESS MINIATURE"/>
    <x v="575"/>
    <s v="SAN JOAQUIN VALLEY CALIFORNIA"/>
    <n v="340000"/>
    <s v="Truck"/>
    <n v="4000"/>
    <m/>
    <n v="2025"/>
    <s v="N/A"/>
    <s v="D (domestic)"/>
    <m/>
  </r>
  <r>
    <s v="Watermelons"/>
    <x v="0"/>
    <s v="No"/>
    <s v="N/A"/>
    <s v="N/A"/>
    <x v="576"/>
    <s v="IMPORTS THROUGH SAN JUAN PUERTO RICO"/>
    <n v="8593"/>
    <s v="Boat"/>
    <m/>
    <m/>
    <n v="2025"/>
    <s v="N/A"/>
    <s v="I (import)"/>
    <m/>
  </r>
  <r>
    <s v="Watermelons"/>
    <x v="13"/>
    <s v="Yes"/>
    <s v="cartons"/>
    <s v="RED FLESH SEEDLESS TYPE"/>
    <x v="576"/>
    <s v="SAN JOAQUIN VALLEY CALIFORNIA"/>
    <n v="170000"/>
    <s v="Truck"/>
    <n v="2000"/>
    <m/>
    <n v="2025"/>
    <s v="N/A"/>
    <s v="D (domestic)"/>
    <m/>
  </r>
  <r>
    <s v="Watermelons"/>
    <x v="1"/>
    <s v="No"/>
    <s v="N/A"/>
    <s v="RED FLESH SEEDLESS MINIATURE"/>
    <x v="576"/>
    <s v="MEXICO CROSSINGS THROUGH NOGALES ARIZONA"/>
    <n v="219256"/>
    <s v="Truck"/>
    <m/>
    <m/>
    <n v="2025"/>
    <s v="N/A"/>
    <s v="I (import)"/>
    <m/>
  </r>
  <r>
    <s v="Watermelons"/>
    <x v="13"/>
    <s v="Yes"/>
    <s v="cartons"/>
    <s v="RED FLESH SEEDLESS MINIATURE"/>
    <x v="576"/>
    <s v="SAN JOAQUIN VALLEY CALIFORNIA"/>
    <n v="425000"/>
    <s v="Truck"/>
    <n v="5000"/>
    <m/>
    <n v="2025"/>
    <s v="N/A"/>
    <s v="D (domestic)"/>
    <m/>
  </r>
  <r>
    <s v="Watermelons"/>
    <x v="1"/>
    <s v="No"/>
    <s v="N/A"/>
    <s v="SEEDLESS"/>
    <x v="576"/>
    <s v="MEXICO CROSSINGS THROUGH NOGALES ARIZONA"/>
    <n v="176612"/>
    <s v="Truck"/>
    <m/>
    <m/>
    <n v="2025"/>
    <s v="N/A"/>
    <s v="I (import)"/>
    <m/>
  </r>
  <r>
    <s v="Watermelons"/>
    <x v="13"/>
    <s v="No"/>
    <s v="cartons"/>
    <s v="RED FLESH SEEDLESS MINIATURE"/>
    <x v="576"/>
    <s v="SAN JOAQUIN VALLEY CALIFORNIA"/>
    <n v="637500"/>
    <s v="Truck"/>
    <n v="7500"/>
    <m/>
    <n v="2025"/>
    <s v="N/A"/>
    <s v="D (domestic)"/>
    <m/>
  </r>
  <r>
    <s v="Watermelons"/>
    <x v="1"/>
    <s v="No"/>
    <s v="N/A"/>
    <s v="N/A"/>
    <x v="576"/>
    <s v="MEXICO CROSSINGS THROUGH OTAY MESA CALIFORNIA"/>
    <n v="5809"/>
    <s v="Truck"/>
    <m/>
    <m/>
    <n v="2025"/>
    <s v="N/A"/>
    <s v="I (import)"/>
    <m/>
  </r>
  <r>
    <s v="Watermelons"/>
    <x v="13"/>
    <s v="No"/>
    <s v="24 inch bins"/>
    <s v="RED FLESH SEEDLESS TYPE"/>
    <x v="576"/>
    <s v="SAN JOAQUIN VALLEY CALIFORNIA"/>
    <n v="440000"/>
    <s v="Truck"/>
    <m/>
    <m/>
    <n v="2025"/>
    <s v="N/A"/>
    <s v="D (domestic)"/>
    <m/>
  </r>
  <r>
    <s v="Watermelons"/>
    <x v="1"/>
    <s v="No"/>
    <s v="N/A"/>
    <s v="SEEDLESS"/>
    <x v="576"/>
    <s v="MEXICO CROSSINGS THROUGH OTAY MESA CALIFORNIA"/>
    <n v="51814"/>
    <s v="Truck"/>
    <m/>
    <m/>
    <n v="2025"/>
    <s v="N/A"/>
    <s v="I (import)"/>
    <m/>
  </r>
  <r>
    <s v="Watermelons"/>
    <x v="2"/>
    <s v="No"/>
    <s v="N/A"/>
    <s v="SEEDLESS"/>
    <x v="576"/>
    <s v="IMPORTS THROUGH DERBY LINE VERMONT"/>
    <n v="66"/>
    <s v="Truck"/>
    <m/>
    <m/>
    <n v="2025"/>
    <s v="N/A"/>
    <s v="I (import)"/>
    <m/>
  </r>
  <r>
    <s v="Watermelons"/>
    <x v="2"/>
    <s v="No"/>
    <s v="N/A"/>
    <s v="N/A"/>
    <x v="576"/>
    <s v="IMPORTS THROUGH LAKE CHAMPLAIN NEW YORK"/>
    <n v="1619"/>
    <s v="Truck"/>
    <m/>
    <m/>
    <n v="2025"/>
    <s v="N/A"/>
    <s v="I (import)"/>
    <m/>
  </r>
  <r>
    <s v="Watermelons"/>
    <x v="2"/>
    <s v="No"/>
    <s v="N/A"/>
    <s v="SEEDLESS"/>
    <x v="576"/>
    <s v="IMPORTS THROUGH PORT HURON MICHIGAN"/>
    <n v="4244"/>
    <s v="Truck"/>
    <m/>
    <m/>
    <n v="2025"/>
    <s v="N/A"/>
    <s v="I (import)"/>
    <m/>
  </r>
  <r>
    <s v="Watermelons"/>
    <x v="1"/>
    <s v="No"/>
    <s v="N/A"/>
    <s v="SEEDLESS"/>
    <x v="576"/>
    <s v="MEXICO CROSSINGS THROUGH PHARR TEXAS"/>
    <n v="118800"/>
    <s v="Truck"/>
    <m/>
    <m/>
    <n v="2025"/>
    <s v="N/A"/>
    <s v="I (import)"/>
    <m/>
  </r>
  <r>
    <s v="Watermelons"/>
    <x v="1"/>
    <s v="No"/>
    <s v="N/A"/>
    <s v="N/A"/>
    <x v="576"/>
    <s v="MEXICO CROSSINGS THROUGH PROGRESO TEXAS"/>
    <n v="81928"/>
    <s v="Truck"/>
    <m/>
    <m/>
    <n v="2025"/>
    <s v="N/A"/>
    <s v="I (import)"/>
    <m/>
  </r>
  <r>
    <s v="Watermelons"/>
    <x v="1"/>
    <s v="No"/>
    <s v="N/A"/>
    <s v="SEEDLESS"/>
    <x v="576"/>
    <s v="MEXICO CROSSINGS THROUGH RIO GRANDE CITY TEXAS"/>
    <n v="168080"/>
    <s v="Truck"/>
    <m/>
    <m/>
    <n v="2025"/>
    <s v="N/A"/>
    <s v="I (import)"/>
    <m/>
  </r>
  <r>
    <s v="Watermelons"/>
    <x v="1"/>
    <s v="No"/>
    <s v="N/A"/>
    <s v="SEEDLESS"/>
    <x v="576"/>
    <s v="MEXICO CROSSINGS THROUGH SANTA TERESA NEW MEXICO"/>
    <n v="275396"/>
    <s v="Truck"/>
    <m/>
    <m/>
    <n v="2025"/>
    <s v="N/A"/>
    <s v="I (import)"/>
    <m/>
  </r>
  <r>
    <s v="Watermelons"/>
    <x v="18"/>
    <s v="No"/>
    <s v="24 inch bins"/>
    <s v="RED FLESH SEEDLESS TYPE"/>
    <x v="576"/>
    <s v="DELAWARE"/>
    <n v="201600"/>
    <s v="Truck"/>
    <n v="504"/>
    <m/>
    <n v="2025"/>
    <s v="N/A"/>
    <s v="D (domestic)"/>
    <m/>
  </r>
  <r>
    <s v="Watermelons"/>
    <x v="16"/>
    <s v="No"/>
    <s v="24 inch bins"/>
    <s v="RED FLESH SEEDLESS TYPE"/>
    <x v="576"/>
    <s v="INDIANA"/>
    <n v="67200"/>
    <s v="Truck"/>
    <n v="168"/>
    <m/>
    <n v="2025"/>
    <s v="N/A"/>
    <s v="D (domestic)"/>
    <m/>
  </r>
  <r>
    <s v="Watermelons"/>
    <x v="17"/>
    <s v="No"/>
    <s v="24 inch bins"/>
    <s v="RED FLESH SEEDLESS TYPE"/>
    <x v="576"/>
    <s v="MICHIGAN"/>
    <n v="268800"/>
    <s v="Truck"/>
    <n v="672"/>
    <m/>
    <n v="2025"/>
    <s v="N/A"/>
    <s v="D (domestic)"/>
    <m/>
  </r>
  <r>
    <s v="Watermelons"/>
    <x v="0"/>
    <s v="No"/>
    <s v="N/A"/>
    <s v="N/A"/>
    <x v="577"/>
    <s v="IMPORTS THROUGH SAN JUAN PUERTO RICO"/>
    <n v="52012"/>
    <s v="Boat"/>
    <m/>
    <m/>
    <n v="2025"/>
    <s v="N/A"/>
    <s v="I (import)"/>
    <m/>
  </r>
  <r>
    <s v="Watermelons"/>
    <x v="1"/>
    <s v="No"/>
    <s v="N/A"/>
    <s v="N/A"/>
    <x v="577"/>
    <s v="MEXICO CROSSINGS THROUGH NOGALES ARIZONA"/>
    <n v="23760"/>
    <s v="Truck"/>
    <m/>
    <m/>
    <n v="2025"/>
    <s v="N/A"/>
    <s v="I (import)"/>
    <m/>
  </r>
  <r>
    <s v="Watermelons"/>
    <x v="1"/>
    <s v="No"/>
    <s v="N/A"/>
    <s v="RED FLESH SEEDLESS MINIATURE"/>
    <x v="577"/>
    <s v="MEXICO CROSSINGS THROUGH NOGALES ARIZONA"/>
    <n v="480271"/>
    <s v="Truck"/>
    <m/>
    <m/>
    <n v="2025"/>
    <s v="N/A"/>
    <s v="I (import)"/>
    <m/>
  </r>
  <r>
    <s v="Watermelons"/>
    <x v="1"/>
    <s v="No"/>
    <s v="N/A"/>
    <s v="N/A"/>
    <x v="577"/>
    <s v="MEXICO CROSSINGS THROUGH OTAY MESA CALIFORNIA"/>
    <n v="53856"/>
    <s v="Truck"/>
    <m/>
    <m/>
    <n v="2025"/>
    <s v="N/A"/>
    <s v="I (import)"/>
    <m/>
  </r>
  <r>
    <s v="Watermelons"/>
    <x v="2"/>
    <s v="No"/>
    <s v="N/A"/>
    <s v="SEEDLESS"/>
    <x v="577"/>
    <s v="IMPORTS THROUGH JACKMAN MAINE"/>
    <n v="132"/>
    <s v="Truck"/>
    <m/>
    <m/>
    <n v="2025"/>
    <s v="N/A"/>
    <s v="I (import)"/>
    <m/>
  </r>
  <r>
    <s v="Watermelons"/>
    <x v="2"/>
    <s v="No"/>
    <s v="N/A"/>
    <s v="SEEDLESS"/>
    <x v="577"/>
    <s v="IMPORTS THROUGH PORT HURON MICHIGAN"/>
    <n v="4774"/>
    <s v="Truck"/>
    <m/>
    <m/>
    <n v="2025"/>
    <s v="N/A"/>
    <s v="I (import)"/>
    <m/>
  </r>
  <r>
    <s v="Watermelons"/>
    <x v="1"/>
    <s v="No"/>
    <s v="N/A"/>
    <s v="SEEDLESS"/>
    <x v="577"/>
    <s v="MEXICO CROSSINGS THROUGH PHARR TEXAS"/>
    <n v="1148400"/>
    <s v="Truck"/>
    <m/>
    <m/>
    <n v="2025"/>
    <s v="N/A"/>
    <s v="I (import)"/>
    <m/>
  </r>
  <r>
    <s v="Watermelons"/>
    <x v="1"/>
    <s v="No"/>
    <s v="N/A"/>
    <s v="N/A"/>
    <x v="577"/>
    <s v="MEXICO CROSSINGS THROUGH PROGRESO TEXAS"/>
    <n v="79924"/>
    <s v="Truck"/>
    <m/>
    <m/>
    <n v="2025"/>
    <s v="N/A"/>
    <s v="I (import)"/>
    <m/>
  </r>
  <r>
    <s v="Watermelons"/>
    <x v="1"/>
    <s v="No"/>
    <s v="N/A"/>
    <s v="SEEDLESS"/>
    <x v="577"/>
    <s v="MEXICO CROSSINGS THROUGH PROGRESO TEXAS"/>
    <n v="743732"/>
    <s v="Truck"/>
    <m/>
    <m/>
    <n v="2025"/>
    <s v="N/A"/>
    <s v="I (import)"/>
    <m/>
  </r>
  <r>
    <s v="Watermelons"/>
    <x v="1"/>
    <s v="No"/>
    <s v="N/A"/>
    <s v="SEEDLESS"/>
    <x v="577"/>
    <s v="MEXICO CROSSINGS THROUGH RIO GRANDE CITY TEXAS"/>
    <n v="1810600"/>
    <s v="Truck"/>
    <m/>
    <m/>
    <n v="2025"/>
    <s v="N/A"/>
    <s v="I (import)"/>
    <m/>
  </r>
  <r>
    <s v="Watermelons"/>
    <x v="1"/>
    <s v="No"/>
    <s v="N/A"/>
    <s v="SEEDLESS"/>
    <x v="577"/>
    <s v="MEXICO CROSSINGS THROUGH SANTA TERESA NEW MEXICO"/>
    <n v="301431"/>
    <s v="Truck"/>
    <m/>
    <m/>
    <n v="2025"/>
    <s v="N/A"/>
    <s v="I (import)"/>
    <m/>
  </r>
  <r>
    <s v="Watermelons"/>
    <x v="18"/>
    <s v="No"/>
    <s v="24 inch bins"/>
    <s v="RED FLESH SEEDLESS TYPE"/>
    <x v="577"/>
    <s v="DELAWARE"/>
    <n v="112000"/>
    <s v="Truck"/>
    <n v="280"/>
    <m/>
    <n v="2025"/>
    <s v="N/A"/>
    <s v="D (domestic)"/>
    <m/>
  </r>
  <r>
    <s v="Watermelons"/>
    <x v="16"/>
    <s v="No"/>
    <s v="24 inch bins"/>
    <s v="RED FLESH SEEDLESS TYPE"/>
    <x v="577"/>
    <s v="INDIANA"/>
    <n v="22400"/>
    <s v="Truck"/>
    <n v="56"/>
    <m/>
    <n v="2025"/>
    <s v="N/A"/>
    <s v="D (domestic)"/>
    <m/>
  </r>
  <r>
    <s v="Watermelons"/>
    <x v="17"/>
    <s v="No"/>
    <s v="24 inch bins"/>
    <s v="RED FLESH SEEDLESS TYPE"/>
    <x v="577"/>
    <s v="MICHIGAN"/>
    <n v="179200"/>
    <s v="Truck"/>
    <n v="448"/>
    <m/>
    <n v="2025"/>
    <s v="N/A"/>
    <s v="D (domestic)"/>
    <m/>
  </r>
  <r>
    <s v="Watermelons"/>
    <x v="13"/>
    <s v="No"/>
    <s v="cartons"/>
    <s v="RED FLESH SEEDLESS MINIATURE"/>
    <x v="577"/>
    <s v="SAN JOAQUIN VALLEY CALIFORNIA"/>
    <n v="297500"/>
    <s v="Truck"/>
    <n v="3500"/>
    <m/>
    <n v="2025"/>
    <s v="N/A"/>
    <s v="D (domestic)"/>
    <m/>
  </r>
  <r>
    <s v="Watermelons"/>
    <x v="13"/>
    <s v="No"/>
    <s v="24 inch bins"/>
    <s v="RED FLESH SEEDLESS TYPE"/>
    <x v="577"/>
    <s v="SAN JOAQUIN VALLEY CALIFORNIA"/>
    <n v="720000"/>
    <s v="Truck"/>
    <m/>
    <m/>
    <n v="2025"/>
    <s v="N/A"/>
    <s v="D (domestic)"/>
    <m/>
  </r>
  <r>
    <s v="Watermelons"/>
    <x v="1"/>
    <s v="No"/>
    <s v="N/A"/>
    <s v="RED FLESH SEEDLESS MINIATURE"/>
    <x v="578"/>
    <s v="MEXICO CROSSINGS THROUGH NOGALES ARIZONA"/>
    <n v="115119"/>
    <s v="Truck"/>
    <m/>
    <m/>
    <n v="2025"/>
    <s v="N/A"/>
    <s v="I (import)"/>
    <m/>
  </r>
  <r>
    <s v="Watermelons"/>
    <x v="1"/>
    <s v="No"/>
    <s v="N/A"/>
    <s v="SEEDLESS"/>
    <x v="578"/>
    <s v="MEXICO CROSSINGS THROUGH NOGALES ARIZONA"/>
    <n v="361992"/>
    <s v="Truck"/>
    <m/>
    <m/>
    <n v="2025"/>
    <s v="N/A"/>
    <s v="I (import)"/>
    <m/>
  </r>
  <r>
    <s v="Watermelons"/>
    <x v="1"/>
    <s v="No"/>
    <s v="N/A"/>
    <s v="N/A"/>
    <x v="578"/>
    <s v="MEXICO CROSSINGS THROUGH OTAY MESA CALIFORNIA"/>
    <n v="78232"/>
    <s v="Truck"/>
    <m/>
    <m/>
    <n v="2025"/>
    <s v="N/A"/>
    <s v="I (import)"/>
    <m/>
  </r>
  <r>
    <s v="Watermelons"/>
    <x v="1"/>
    <s v="No"/>
    <s v="N/A"/>
    <s v="SEEDLESS"/>
    <x v="578"/>
    <s v="MEXICO CROSSINGS THROUGH OTAY MESA CALIFORNIA"/>
    <n v="26611"/>
    <s v="Truck"/>
    <m/>
    <m/>
    <n v="2025"/>
    <s v="N/A"/>
    <s v="I (import)"/>
    <m/>
  </r>
  <r>
    <s v="Watermelons"/>
    <x v="2"/>
    <s v="No"/>
    <s v="N/A"/>
    <s v="SEEDLESS"/>
    <x v="578"/>
    <s v="IMPORTS THROUGH DERBY LINE VERMONT"/>
    <n v="33"/>
    <s v="Truck"/>
    <m/>
    <m/>
    <n v="2025"/>
    <s v="N/A"/>
    <s v="I (import)"/>
    <m/>
  </r>
  <r>
    <s v="Watermelons"/>
    <x v="1"/>
    <s v="No"/>
    <s v="N/A"/>
    <s v="N/A"/>
    <x v="578"/>
    <s v="MEXICO CROSSINGS THROUGH PROGRESO TEXAS"/>
    <n v="329582"/>
    <s v="Truck"/>
    <m/>
    <m/>
    <n v="2025"/>
    <s v="N/A"/>
    <s v="I (import)"/>
    <m/>
  </r>
  <r>
    <s v="Watermelons"/>
    <x v="1"/>
    <s v="No"/>
    <s v="N/A"/>
    <s v="SEEDLESS"/>
    <x v="578"/>
    <s v="MEXICO CROSSINGS THROUGH SANTA TERESA NEW MEXICO"/>
    <n v="60113"/>
    <s v="Truck"/>
    <m/>
    <m/>
    <n v="2025"/>
    <s v="N/A"/>
    <s v="I (import)"/>
    <m/>
  </r>
  <r>
    <s v="Watermelons"/>
    <x v="18"/>
    <s v="No"/>
    <s v="24 inch bins"/>
    <s v="RED FLESH SEEDLESS TYPE"/>
    <x v="578"/>
    <s v="DELAWARE"/>
    <n v="179200"/>
    <s v="Truck"/>
    <n v="448"/>
    <m/>
    <n v="2025"/>
    <s v="N/A"/>
    <s v="D (domestic)"/>
    <m/>
  </r>
  <r>
    <s v="Watermelons"/>
    <x v="17"/>
    <s v="No"/>
    <s v="24 inch bins"/>
    <s v="RED FLESH SEEDLESS TYPE"/>
    <x v="578"/>
    <s v="MICHIGAN"/>
    <n v="201600"/>
    <s v="Truck"/>
    <n v="504"/>
    <m/>
    <n v="2025"/>
    <s v="N/A"/>
    <s v="D (domestic)"/>
    <m/>
  </r>
  <r>
    <s v="Watermelons"/>
    <x v="13"/>
    <s v="No"/>
    <s v="cartons"/>
    <s v="RED FLESH SEEDLESS MINIATURE"/>
    <x v="578"/>
    <s v="SAN JOAQUIN VALLEY CALIFORNIA"/>
    <n v="212500"/>
    <s v="Truck"/>
    <n v="2500"/>
    <m/>
    <n v="2025"/>
    <s v="N/A"/>
    <s v="D (domestic)"/>
    <m/>
  </r>
  <r>
    <s v="Watermelons"/>
    <x v="13"/>
    <s v="No"/>
    <s v="24 inch bins"/>
    <s v="RED FLESH SEEDLESS TYPE"/>
    <x v="578"/>
    <s v="SAN JOAQUIN VALLEY CALIFORNIA"/>
    <n v="520000"/>
    <s v="Truck"/>
    <m/>
    <m/>
    <n v="2025"/>
    <s v="N/A"/>
    <s v="D (domestic)"/>
    <m/>
  </r>
  <r>
    <s v="Watermelons"/>
    <x v="0"/>
    <s v="No"/>
    <s v="N/A"/>
    <s v="N/A"/>
    <x v="579"/>
    <s v="IMPORTS THROUGH SAN JUAN PUERTO RICO"/>
    <n v="12714"/>
    <s v="Boat"/>
    <m/>
    <m/>
    <n v="2025"/>
    <s v="N/A"/>
    <s v="I (import)"/>
    <m/>
  </r>
  <r>
    <s v="Watermelons"/>
    <x v="17"/>
    <s v="No"/>
    <s v="24 inch bins"/>
    <s v="RED FLESH SEEDLESS TYPE"/>
    <x v="579"/>
    <s v="MICHIGAN"/>
    <n v="44800"/>
    <s v="Truck"/>
    <n v="112"/>
    <m/>
    <n v="2025"/>
    <s v="N/A"/>
    <s v="D (domestic)"/>
    <m/>
  </r>
  <r>
    <s v="Watermelons"/>
    <x v="1"/>
    <s v="No"/>
    <s v="N/A"/>
    <s v="RED FLESH SEEDLESS MINIATURE"/>
    <x v="579"/>
    <s v="MEXICO CROSSINGS THROUGH NOGALES ARIZONA"/>
    <n v="417419"/>
    <s v="Truck"/>
    <m/>
    <m/>
    <n v="2025"/>
    <s v="N/A"/>
    <s v="I (import)"/>
    <m/>
  </r>
  <r>
    <s v="Watermelons"/>
    <x v="11"/>
    <s v="No"/>
    <s v="24 inch bins"/>
    <s v="RED FLESH SEEDLESS TYPE"/>
    <x v="579"/>
    <s v="SOUTH CAROLINA"/>
    <n v="179200"/>
    <s v="Truck"/>
    <n v="448"/>
    <m/>
    <n v="2025"/>
    <s v="N/A"/>
    <s v="D (domestic)"/>
    <m/>
  </r>
  <r>
    <s v="Watermelons"/>
    <x v="1"/>
    <s v="No"/>
    <s v="N/A"/>
    <s v="SEEDLESS"/>
    <x v="579"/>
    <s v="MEXICO CROSSINGS THROUGH NOGALES ARIZONA"/>
    <n v="244973"/>
    <s v="Truck"/>
    <m/>
    <m/>
    <n v="2025"/>
    <s v="N/A"/>
    <s v="I (import)"/>
    <m/>
  </r>
  <r>
    <s v="Watermelons"/>
    <x v="19"/>
    <s v="No"/>
    <s v="24 inch bins"/>
    <s v="RED FLESH SEEDLESS TYPE"/>
    <x v="579"/>
    <s v="MARYLAND"/>
    <n v="179200"/>
    <s v="Truck"/>
    <n v="448"/>
    <m/>
    <n v="2025"/>
    <s v="N/A"/>
    <s v="D (domestic)"/>
    <m/>
  </r>
  <r>
    <s v="Watermelons"/>
    <x v="2"/>
    <s v="No"/>
    <s v="N/A"/>
    <s v="SEEDLESS"/>
    <x v="579"/>
    <s v="IMPORTS THROUGH DERBY LINE VERMONT"/>
    <n v="33"/>
    <s v="Truck"/>
    <m/>
    <m/>
    <n v="2025"/>
    <s v="N/A"/>
    <s v="I (import)"/>
    <m/>
  </r>
  <r>
    <s v="Watermelons"/>
    <x v="13"/>
    <s v="No"/>
    <s v="cartons"/>
    <s v="RED FLESH SEEDLESS MINIATURE"/>
    <x v="579"/>
    <s v="SAN JOAQUIN VALLEY CALIFORNIA"/>
    <n v="510000"/>
    <s v="Truck"/>
    <n v="6000"/>
    <m/>
    <n v="2025"/>
    <s v="N/A"/>
    <s v="D (domestic)"/>
    <m/>
  </r>
  <r>
    <s v="Watermelons"/>
    <x v="1"/>
    <s v="No"/>
    <s v="N/A"/>
    <s v="SEEDLESS"/>
    <x v="579"/>
    <s v="MEXICO CROSSINGS THROUGH SANTA TERESA NEW MEXICO"/>
    <n v="60535"/>
    <s v="Truck"/>
    <m/>
    <m/>
    <n v="2025"/>
    <s v="N/A"/>
    <s v="I (import)"/>
    <m/>
  </r>
  <r>
    <s v="Watermelons"/>
    <x v="13"/>
    <s v="No"/>
    <s v="24 inch bins"/>
    <s v="RED FLESH SEEDLESS TYPE"/>
    <x v="579"/>
    <s v="SAN JOAQUIN VALLEY CALIFORNIA"/>
    <n v="320000"/>
    <s v="Truck"/>
    <m/>
    <m/>
    <n v="2025"/>
    <s v="N/A"/>
    <s v="D (domestic)"/>
    <m/>
  </r>
  <r>
    <s v="Watermelons"/>
    <x v="11"/>
    <s v="No"/>
    <s v="24 inch bins"/>
    <s v="RED FLESH SEEDLESS TYPE"/>
    <x v="580"/>
    <s v="SOUTH CAROLINA"/>
    <n v="112000"/>
    <s v="Truck"/>
    <n v="280"/>
    <m/>
    <n v="2025"/>
    <s v="N/A"/>
    <s v="D (domestic)"/>
    <m/>
  </r>
  <r>
    <s v="Watermelons"/>
    <x v="19"/>
    <s v="No"/>
    <s v="24 inch bins"/>
    <s v="RED FLESH SEEDLESS TYPE"/>
    <x v="580"/>
    <s v="MARYLAND"/>
    <n v="89600"/>
    <s v="Truck"/>
    <n v="224"/>
    <m/>
    <n v="2025"/>
    <s v="N/A"/>
    <s v="D (domestic)"/>
    <m/>
  </r>
  <r>
    <s v="Watermelons"/>
    <x v="13"/>
    <s v="No"/>
    <s v="cartons"/>
    <s v="RED FLESH SEEDLESS MINIATURE"/>
    <x v="580"/>
    <s v="SAN JOAQUIN VALLEY CALIFORNIA"/>
    <n v="170000"/>
    <s v="Truck"/>
    <n v="2000"/>
    <m/>
    <n v="2025"/>
    <s v="N/A"/>
    <s v="D (domestic)"/>
    <m/>
  </r>
  <r>
    <s v="Watermelons"/>
    <x v="13"/>
    <s v="No"/>
    <s v="24 inch bins"/>
    <s v="RED FLESH SEEDLESS TYPE"/>
    <x v="580"/>
    <s v="SAN JOAQUIN VALLEY CALIFORNIA"/>
    <n v="220000"/>
    <s v="Truck"/>
    <m/>
    <m/>
    <n v="2025"/>
    <s v="N/A"/>
    <s v="D (domestic)"/>
    <m/>
  </r>
  <r>
    <s v="Watermelons"/>
    <x v="19"/>
    <s v="No"/>
    <s v="24 inch bins"/>
    <s v="RED FLESH SEEDLESS TYPE"/>
    <x v="580"/>
    <s v="MARYLAND"/>
    <n v="86016"/>
    <s v="Truck"/>
    <m/>
    <m/>
    <n v="2025"/>
    <s v="N/A"/>
    <s v="D (domestic)"/>
    <s v="week ending amount"/>
  </r>
  <r>
    <s v="Watermelons"/>
    <x v="11"/>
    <s v="No"/>
    <s v="24 inch bins"/>
    <s v="RED FLESH SEEDLESS TYPE"/>
    <x v="580"/>
    <s v="SOUTH CAROLINA"/>
    <n v="93184"/>
    <s v="Truck"/>
    <m/>
    <m/>
    <n v="2025"/>
    <s v="N/A"/>
    <s v="D (domestic)"/>
    <s v="week ending amount"/>
  </r>
  <r>
    <s v="Watermelons"/>
    <x v="17"/>
    <s v="No"/>
    <s v="24 inch bins"/>
    <s v="RED FLESH SEEDLESS TYPE"/>
    <x v="580"/>
    <s v="MICHIGAN"/>
    <n v="387072"/>
    <s v="Truck"/>
    <m/>
    <m/>
    <n v="2025"/>
    <s v="N/A"/>
    <s v="D (domestic)"/>
    <s v="week ending amount"/>
  </r>
  <r>
    <s v="Watermelons"/>
    <x v="16"/>
    <s v="No"/>
    <s v="24 inch bins"/>
    <s v="RED FLESH SEEDLESS TYPE"/>
    <x v="580"/>
    <s v="INDIANA"/>
    <n v="78848"/>
    <s v="Truck"/>
    <m/>
    <m/>
    <n v="2025"/>
    <s v="N/A"/>
    <s v="D (domestic)"/>
    <s v="week ending amount"/>
  </r>
  <r>
    <s v="Watermelons"/>
    <x v="18"/>
    <s v="No"/>
    <s v="24 inch bins"/>
    <s v="RED FLESH SEEDLESS TYPE"/>
    <x v="580"/>
    <s v="DELAWARE"/>
    <n v="437248"/>
    <s v="Truck"/>
    <m/>
    <m/>
    <n v="2025"/>
    <s v="N/A"/>
    <s v="D (domestic)"/>
    <s v="week ending amount"/>
  </r>
  <r>
    <s v="Watermelons"/>
    <x v="13"/>
    <s v="No"/>
    <s v="24 inch bins"/>
    <s v="RED FLESH SEEDLESS TYPE"/>
    <x v="580"/>
    <s v="SAN JOAQUIN VALLEY CALIFORNIA"/>
    <n v="6810400"/>
    <s v="Truck"/>
    <m/>
    <m/>
    <n v="2025"/>
    <s v="N/A"/>
    <s v="D (domestic)"/>
    <s v="week ending amount"/>
  </r>
  <r>
    <s v="Watermelons"/>
    <x v="17"/>
    <s v="No"/>
    <s v="24 inch bins"/>
    <s v="RED FLESH SEEDLESS TYPE"/>
    <x v="581"/>
    <s v="MICHIGAN"/>
    <n v="44800"/>
    <s v="Truck"/>
    <n v="112"/>
    <m/>
    <n v="2025"/>
    <s v="N/A"/>
    <s v="D (domestic)"/>
    <m/>
  </r>
  <r>
    <s v="Watermelons"/>
    <x v="11"/>
    <s v="No"/>
    <s v="24 inch bins"/>
    <s v="RED FLESH SEEDLESS TYPE"/>
    <x v="581"/>
    <s v="SOUTH CAROLINA"/>
    <n v="134400"/>
    <s v="Truck"/>
    <n v="336"/>
    <m/>
    <n v="2025"/>
    <s v="N/A"/>
    <s v="D (domestic)"/>
    <m/>
  </r>
  <r>
    <s v="Watermelons"/>
    <x v="19"/>
    <s v="No"/>
    <s v="24 inch bins"/>
    <s v="RED FLESH SEEDLESS TYPE"/>
    <x v="581"/>
    <s v="MARYLAND"/>
    <n v="67200"/>
    <s v="Truck"/>
    <n v="168"/>
    <m/>
    <n v="2025"/>
    <s v="N/A"/>
    <s v="D (domestic)"/>
    <m/>
  </r>
  <r>
    <s v="Watermelons"/>
    <x v="1"/>
    <s v="No"/>
    <s v="N/A"/>
    <s v="N/A"/>
    <x v="582"/>
    <s v="MEXICO CROSSINGS THROUGH OTAY MESA CALIFORNIA"/>
    <n v="25344"/>
    <s v="Truck"/>
    <m/>
    <m/>
    <n v="2025"/>
    <s v="N/A"/>
    <s v="I (import)"/>
    <m/>
  </r>
  <r>
    <s v="Watermelons"/>
    <x v="1"/>
    <s v="No"/>
    <s v="N/A"/>
    <s v="SEEDLESS"/>
    <x v="582"/>
    <s v="MEXICO CROSSINGS THROUGH OTAY MESA CALIFORNIA"/>
    <n v="93210"/>
    <s v="Truck"/>
    <m/>
    <m/>
    <n v="2025"/>
    <s v="N/A"/>
    <s v="I (import)"/>
    <m/>
  </r>
  <r>
    <s v="Watermelons"/>
    <x v="11"/>
    <s v="No"/>
    <s v="24 inch bins"/>
    <s v="RED FLESH SEEDLESS TYPE"/>
    <x v="582"/>
    <s v="SOUTH CAROLINA"/>
    <n v="134400"/>
    <s v="Truck"/>
    <n v="336"/>
    <m/>
    <n v="2025"/>
    <s v="N/A"/>
    <s v="D (domestic)"/>
    <m/>
  </r>
  <r>
    <s v="Watermelons"/>
    <x v="19"/>
    <s v="No"/>
    <s v="24 inch bins"/>
    <s v="RED FLESH SEEDLESS TYPE"/>
    <x v="582"/>
    <s v="MARYLAND"/>
    <n v="67200"/>
    <s v="Truck"/>
    <n v="168"/>
    <m/>
    <n v="2025"/>
    <s v="N/A"/>
    <s v="D (domestic)"/>
    <m/>
  </r>
  <r>
    <s v="Watermelons"/>
    <x v="17"/>
    <s v="No"/>
    <s v="24 inch bins"/>
    <s v="RED FLESH SEEDLESS TYPE"/>
    <x v="582"/>
    <s v="MICHIGAN"/>
    <n v="44800"/>
    <s v="Truck"/>
    <n v="112"/>
    <m/>
    <n v="2025"/>
    <s v="N/A"/>
    <s v="D (domestic)"/>
    <m/>
  </r>
  <r>
    <s v="Watermelons"/>
    <x v="0"/>
    <s v="No"/>
    <s v="N/A"/>
    <s v="N/A"/>
    <x v="583"/>
    <s v="IMPORTS THROUGH SAN JUAN PUERTO RICO"/>
    <n v="1630"/>
    <s v="Boat"/>
    <m/>
    <m/>
    <n v="2025"/>
    <s v="N/A"/>
    <s v="I (import)"/>
    <m/>
  </r>
  <r>
    <s v="Watermelons"/>
    <x v="17"/>
    <s v="No"/>
    <s v="24 inch bins"/>
    <s v="RED FLESH SEEDED TYPE"/>
    <x v="583"/>
    <s v="MICHIGAN"/>
    <n v="44800"/>
    <s v="Truck"/>
    <n v="112"/>
    <m/>
    <n v="2025"/>
    <s v="N/A"/>
    <s v="D (domestic)"/>
    <m/>
  </r>
  <r>
    <s v="Watermelons"/>
    <x v="1"/>
    <s v="Yes"/>
    <s v="N/A"/>
    <s v="RED FLESH SEEDLESS MINIATURE"/>
    <x v="583"/>
    <s v="MEXICO CROSSINGS THROUGH NOGALES ARIZONA"/>
    <n v="123796"/>
    <s v="Truck"/>
    <m/>
    <m/>
    <n v="2025"/>
    <s v="N/A"/>
    <s v="I (import)"/>
    <m/>
  </r>
  <r>
    <s v="Watermelons"/>
    <x v="11"/>
    <s v="No"/>
    <s v="24 inch bins"/>
    <s v="RED FLESH SEEDLESS TYPE"/>
    <x v="583"/>
    <s v="SOUTH CAROLINA"/>
    <n v="246400"/>
    <s v="Truck"/>
    <n v="616"/>
    <m/>
    <n v="2025"/>
    <s v="N/A"/>
    <s v="D (domestic)"/>
    <m/>
  </r>
  <r>
    <s v="Watermelons"/>
    <x v="1"/>
    <s v="No"/>
    <s v="N/A"/>
    <s v="RED FLESH SEEDLESS MINIATURE"/>
    <x v="583"/>
    <s v="MEXICO CROSSINGS THROUGH NOGALES ARIZONA"/>
    <n v="663837"/>
    <s v="Truck"/>
    <m/>
    <m/>
    <n v="2025"/>
    <s v="N/A"/>
    <s v="I (import)"/>
    <m/>
  </r>
  <r>
    <s v="Watermelons"/>
    <x v="19"/>
    <s v="No"/>
    <s v="24 inch bins"/>
    <s v="RED FLESH SEEDLESS TYPE"/>
    <x v="583"/>
    <s v="MARYLAND"/>
    <n v="89600"/>
    <s v="Truck"/>
    <n v="224"/>
    <m/>
    <n v="2025"/>
    <s v="N/A"/>
    <s v="D (domestic)"/>
    <m/>
  </r>
  <r>
    <s v="Watermelons"/>
    <x v="1"/>
    <s v="No"/>
    <s v="N/A"/>
    <s v="SEEDLESS"/>
    <x v="583"/>
    <s v="MEXICO CROSSINGS THROUGH NOGALES ARIZONA"/>
    <n v="657848"/>
    <s v="Truck"/>
    <m/>
    <m/>
    <n v="2025"/>
    <s v="N/A"/>
    <s v="I (import)"/>
    <m/>
  </r>
  <r>
    <s v="Watermelons"/>
    <x v="1"/>
    <s v="No"/>
    <s v="N/A"/>
    <s v="N/A"/>
    <x v="583"/>
    <s v="MEXICO CROSSINGS THROUGH OTAY MESA CALIFORNIA"/>
    <n v="10596"/>
    <s v="Truck"/>
    <m/>
    <m/>
    <n v="2025"/>
    <s v="N/A"/>
    <s v="I (import)"/>
    <m/>
  </r>
  <r>
    <s v="Watermelons"/>
    <x v="1"/>
    <s v="No"/>
    <s v="N/A"/>
    <s v="SEEDLESS"/>
    <x v="583"/>
    <s v="MEXICO CROSSINGS THROUGH OTAY MESA CALIFORNIA"/>
    <n v="114576"/>
    <s v="Truck"/>
    <m/>
    <m/>
    <n v="2025"/>
    <s v="N/A"/>
    <s v="I (import)"/>
    <m/>
  </r>
  <r>
    <s v="Watermelons"/>
    <x v="1"/>
    <s v="No"/>
    <s v="N/A"/>
    <s v="SEEDLESS"/>
    <x v="583"/>
    <s v="MEXICO CROSSINGS THROUGH PHARR TEXAS"/>
    <n v="316800"/>
    <s v="Truck"/>
    <m/>
    <m/>
    <n v="2025"/>
    <s v="N/A"/>
    <s v="I (import)"/>
    <m/>
  </r>
  <r>
    <s v="Watermelons"/>
    <x v="1"/>
    <s v="No"/>
    <s v="N/A"/>
    <s v="N/A"/>
    <x v="583"/>
    <s v="MEXICO CROSSINGS THROUGH PROGRESO TEXAS"/>
    <n v="77895"/>
    <s v="Truck"/>
    <m/>
    <m/>
    <n v="2025"/>
    <s v="N/A"/>
    <s v="I (import)"/>
    <m/>
  </r>
  <r>
    <s v="Watermelons"/>
    <x v="1"/>
    <s v="No"/>
    <s v="N/A"/>
    <s v="SEEDLESS"/>
    <x v="583"/>
    <s v="MEXICO CROSSINGS THROUGH RIO GRANDE CITY TEXAS"/>
    <n v="1368400"/>
    <s v="Truck"/>
    <m/>
    <m/>
    <n v="2025"/>
    <s v="N/A"/>
    <s v="I (import)"/>
    <m/>
  </r>
  <r>
    <s v="Watermelons"/>
    <x v="5"/>
    <s v="No"/>
    <s v="N/A"/>
    <s v="SEEDLESS"/>
    <x v="584"/>
    <s v="IMPORTS THROUGH PHILADELPHIA-CAMDEN PENNSYLVANIA-NEW JERSEY"/>
    <n v="35693"/>
    <s v="Boat"/>
    <m/>
    <m/>
    <n v="2025"/>
    <s v="N/A"/>
    <s v="I (import)"/>
    <m/>
  </r>
  <r>
    <s v="Watermelons"/>
    <x v="0"/>
    <s v="No"/>
    <s v="N/A"/>
    <s v="N/A"/>
    <x v="584"/>
    <s v="IMPORTS THROUGH SAN JUAN PUERTO RICO"/>
    <n v="40314"/>
    <s v="Boat"/>
    <m/>
    <m/>
    <n v="2025"/>
    <s v="N/A"/>
    <s v="I (import)"/>
    <m/>
  </r>
  <r>
    <s v="Watermelons"/>
    <x v="1"/>
    <s v="No"/>
    <s v="N/A"/>
    <s v="N/A"/>
    <x v="584"/>
    <s v="MEXICO CROSSINGS THROUGH NOGALES ARIZONA"/>
    <n v="293385"/>
    <s v="Truck"/>
    <m/>
    <m/>
    <n v="2025"/>
    <s v="N/A"/>
    <s v="I (import)"/>
    <m/>
  </r>
  <r>
    <s v="Watermelons"/>
    <x v="1"/>
    <s v="Yes"/>
    <s v="N/A"/>
    <s v="RED FLESH SEEDLESS MINIATURE"/>
    <x v="584"/>
    <s v="MEXICO CROSSINGS THROUGH NOGALES ARIZONA"/>
    <n v="44418"/>
    <s v="Truck"/>
    <m/>
    <m/>
    <n v="2025"/>
    <s v="N/A"/>
    <s v="I (import)"/>
    <m/>
  </r>
  <r>
    <s v="Watermelons"/>
    <x v="1"/>
    <s v="No"/>
    <s v="N/A"/>
    <s v="RED FLESH SEEDLESS MINIATURE"/>
    <x v="584"/>
    <s v="MEXICO CROSSINGS THROUGH NOGALES ARIZONA"/>
    <n v="332121"/>
    <s v="Truck"/>
    <m/>
    <m/>
    <n v="2025"/>
    <s v="N/A"/>
    <s v="I (import)"/>
    <m/>
  </r>
  <r>
    <s v="Watermelons"/>
    <x v="1"/>
    <s v="Yes"/>
    <s v="N/A"/>
    <s v="SEEDLESS"/>
    <x v="584"/>
    <s v="MEXICO CROSSINGS THROUGH NOGALES ARIZONA"/>
    <n v="62964"/>
    <s v="Truck"/>
    <m/>
    <m/>
    <n v="2025"/>
    <s v="N/A"/>
    <s v="I (import)"/>
    <m/>
  </r>
  <r>
    <s v="Watermelons"/>
    <x v="1"/>
    <s v="No"/>
    <s v="N/A"/>
    <s v="SEEDLESS"/>
    <x v="584"/>
    <s v="MEXICO CROSSINGS THROUGH NOGALES ARIZONA"/>
    <n v="1051829"/>
    <s v="Truck"/>
    <m/>
    <m/>
    <n v="2025"/>
    <s v="N/A"/>
    <s v="I (import)"/>
    <m/>
  </r>
  <r>
    <s v="Watermelons"/>
    <x v="1"/>
    <s v="No"/>
    <s v="N/A"/>
    <s v="N/A"/>
    <x v="584"/>
    <s v="MEXICO CROSSINGS THROUGH OTAY MESA CALIFORNIA"/>
    <n v="160820"/>
    <s v="Truck"/>
    <m/>
    <m/>
    <n v="2025"/>
    <s v="N/A"/>
    <s v="I (import)"/>
    <m/>
  </r>
  <r>
    <s v="Watermelons"/>
    <x v="1"/>
    <s v="No"/>
    <s v="N/A"/>
    <s v="SEEDLESS"/>
    <x v="584"/>
    <s v="MEXICO CROSSINGS THROUGH OTAY MESA CALIFORNIA"/>
    <n v="35006"/>
    <s v="Truck"/>
    <m/>
    <m/>
    <n v="2025"/>
    <s v="N/A"/>
    <s v="I (import)"/>
    <m/>
  </r>
  <r>
    <s v="Watermelons"/>
    <x v="2"/>
    <s v="No"/>
    <s v="N/A"/>
    <s v="SEEDLESS"/>
    <x v="584"/>
    <s v="IMPORTS THROUGH DERBY LINE VERMONT"/>
    <n v="33"/>
    <s v="Truck"/>
    <m/>
    <m/>
    <n v="2025"/>
    <s v="N/A"/>
    <s v="I (import)"/>
    <m/>
  </r>
  <r>
    <s v="Watermelons"/>
    <x v="2"/>
    <s v="No"/>
    <s v="N/A"/>
    <s v="SEEDLESS"/>
    <x v="584"/>
    <s v="IMPORTS THROUGH PORT HURON MICHIGAN"/>
    <n v="2924"/>
    <s v="Truck"/>
    <m/>
    <m/>
    <n v="2025"/>
    <s v="N/A"/>
    <s v="I (import)"/>
    <m/>
  </r>
  <r>
    <s v="Watermelons"/>
    <x v="1"/>
    <s v="No"/>
    <s v="N/A"/>
    <s v="N/A"/>
    <x v="584"/>
    <s v="MEXICO CROSSINGS THROUGH PHARR TEXAS"/>
    <n v="79200"/>
    <s v="Truck"/>
    <m/>
    <m/>
    <n v="2025"/>
    <s v="N/A"/>
    <s v="I (import)"/>
    <m/>
  </r>
  <r>
    <s v="Watermelons"/>
    <x v="1"/>
    <s v="No"/>
    <s v="N/A"/>
    <s v="SEEDLESS"/>
    <x v="584"/>
    <s v="MEXICO CROSSINGS THROUGH PHARR TEXAS"/>
    <n v="831600"/>
    <s v="Truck"/>
    <m/>
    <m/>
    <n v="2025"/>
    <s v="N/A"/>
    <s v="I (import)"/>
    <m/>
  </r>
  <r>
    <s v="Watermelons"/>
    <x v="1"/>
    <s v="No"/>
    <s v="N/A"/>
    <s v="SEEDLESS"/>
    <x v="584"/>
    <s v="MEXICO CROSSINGS THROUGH PROGRESO TEXAS"/>
    <n v="381040"/>
    <s v="Truck"/>
    <m/>
    <m/>
    <n v="2025"/>
    <s v="N/A"/>
    <s v="I (import)"/>
    <m/>
  </r>
  <r>
    <s v="Watermelons"/>
    <x v="1"/>
    <s v="No"/>
    <s v="N/A"/>
    <s v="SEEDLESS"/>
    <x v="584"/>
    <s v="MEXICO CROSSINGS THROUGH RIO GRANDE CITY TEXAS"/>
    <n v="1874400"/>
    <s v="Truck"/>
    <m/>
    <m/>
    <n v="2025"/>
    <s v="N/A"/>
    <s v="I (import)"/>
    <m/>
  </r>
  <r>
    <s v="Watermelons"/>
    <x v="1"/>
    <s v="No"/>
    <s v="N/A"/>
    <s v="SEEDLESS"/>
    <x v="584"/>
    <s v="MEXICO CROSSINGS THROUGH SANTA TERESA NEW MEXICO"/>
    <n v="48877"/>
    <s v="Truck"/>
    <m/>
    <m/>
    <n v="2025"/>
    <s v="N/A"/>
    <s v="I (import)"/>
    <m/>
  </r>
  <r>
    <s v="Watermelons"/>
    <x v="11"/>
    <s v="No"/>
    <s v="24 inch bins"/>
    <s v="RED FLESH SEEDLESS TYPE"/>
    <x v="584"/>
    <s v="SOUTH CAROLINA"/>
    <n v="134400"/>
    <s v="Truck"/>
    <n v="336"/>
    <m/>
    <n v="2025"/>
    <s v="N/A"/>
    <s v="D (domestic)"/>
    <m/>
  </r>
  <r>
    <s v="Watermelons"/>
    <x v="12"/>
    <s v="No"/>
    <s v="24 inch bins"/>
    <s v="RED FLESH SEEDLESS TYPE"/>
    <x v="584"/>
    <s v="SOUTH GEORGIA"/>
    <n v="3360000"/>
    <s v="Truck"/>
    <n v="8400"/>
    <m/>
    <n v="2025"/>
    <s v="N/A"/>
    <s v="D (domestic)"/>
    <m/>
  </r>
  <r>
    <s v="Watermelons"/>
    <x v="19"/>
    <s v="No"/>
    <s v="24 inch bins"/>
    <s v="RED FLESH SEEDLESS TYPE"/>
    <x v="584"/>
    <s v="MARYLAND"/>
    <n v="67200"/>
    <s v="Truck"/>
    <n v="168"/>
    <m/>
    <n v="2025"/>
    <s v="N/A"/>
    <s v="D (domestic)"/>
    <m/>
  </r>
  <r>
    <s v="Watermelons"/>
    <x v="13"/>
    <s v="No"/>
    <s v="24 inch bins"/>
    <s v="RED FLESH SEEDLESS TYPE"/>
    <x v="584"/>
    <s v="SAN JOAQUIN VALLEY CALIFORNIA"/>
    <n v="60000"/>
    <s v="Truck"/>
    <m/>
    <m/>
    <n v="2025"/>
    <s v="N/A"/>
    <s v="D (domestic)"/>
    <s v="added for 10/15/2025 on 10/17/2025"/>
  </r>
  <r>
    <s v="Watermelons"/>
    <x v="1"/>
    <s v="No"/>
    <s v="N/A"/>
    <s v="N/A"/>
    <x v="585"/>
    <s v="MEXICO CROSSINGS THROUGH NOGALES ARIZONA"/>
    <n v="925518"/>
    <s v="Truck"/>
    <m/>
    <m/>
    <n v="2025"/>
    <s v="N/A"/>
    <s v="I (import)"/>
    <m/>
  </r>
  <r>
    <s v="Watermelons"/>
    <x v="5"/>
    <s v="No"/>
    <s v="N/A"/>
    <s v="SEEDLESS"/>
    <x v="585"/>
    <s v="IMPORTS THROUGH PHILADELPHIA-CAMDEN PENNSYLVANIA-NEW JERSEY"/>
    <n v="76613"/>
    <s v="Boat"/>
    <m/>
    <m/>
    <n v="2025"/>
    <s v="N/A"/>
    <s v="I (import)"/>
    <m/>
  </r>
  <r>
    <s v="Watermelons"/>
    <x v="1"/>
    <s v="No"/>
    <s v="N/A"/>
    <s v="RED FLESH SEEDLESS MINIATURE"/>
    <x v="585"/>
    <s v="MEXICO CROSSINGS THROUGH NOGALES ARIZONA"/>
    <n v="292767"/>
    <s v="Truck"/>
    <m/>
    <m/>
    <n v="2025"/>
    <s v="N/A"/>
    <s v="I (import)"/>
    <m/>
  </r>
  <r>
    <s v="Watermelons"/>
    <x v="0"/>
    <s v="No"/>
    <s v="N/A"/>
    <s v="N/A"/>
    <x v="585"/>
    <s v="IMPORTS THROUGH SAN JUAN PUERTO RICO"/>
    <n v="8492"/>
    <s v="Boat"/>
    <m/>
    <m/>
    <n v="2025"/>
    <s v="N/A"/>
    <s v="I (import)"/>
    <m/>
  </r>
  <r>
    <s v="Watermelons"/>
    <x v="1"/>
    <s v="Yes"/>
    <s v="N/A"/>
    <s v="SEEDLESS"/>
    <x v="585"/>
    <s v="MEXICO CROSSINGS THROUGH NOGALES ARIZONA"/>
    <n v="10490"/>
    <s v="Truck"/>
    <m/>
    <m/>
    <n v="2025"/>
    <s v="N/A"/>
    <s v="I (import)"/>
    <m/>
  </r>
  <r>
    <s v="Watermelons"/>
    <x v="19"/>
    <s v="No"/>
    <s v="24 inch bins"/>
    <s v="RED FLESH SEEDLESS TYPE"/>
    <x v="585"/>
    <s v="MARYLAND"/>
    <n v="112000"/>
    <s v="Truck"/>
    <n v="280"/>
    <m/>
    <n v="2025"/>
    <s v="N/A"/>
    <s v="D (domestic)"/>
    <m/>
  </r>
  <r>
    <s v="Watermelons"/>
    <x v="1"/>
    <s v="No"/>
    <s v="N/A"/>
    <s v="SEEDLESS"/>
    <x v="585"/>
    <s v="MEXICO CROSSINGS THROUGH NOGALES ARIZONA"/>
    <n v="735332"/>
    <s v="Truck"/>
    <m/>
    <m/>
    <n v="2025"/>
    <s v="N/A"/>
    <s v="I (import)"/>
    <m/>
  </r>
  <r>
    <s v="Watermelons"/>
    <x v="11"/>
    <s v="No"/>
    <s v="24 inch bins"/>
    <s v="RED FLESH SEEDLESS TYPE"/>
    <x v="585"/>
    <s v="SOUTH CAROLINA"/>
    <n v="134400"/>
    <s v="Truck"/>
    <n v="336"/>
    <m/>
    <n v="2025"/>
    <s v="N/A"/>
    <s v="D (domestic)"/>
    <m/>
  </r>
  <r>
    <s v="Watermelons"/>
    <x v="1"/>
    <s v="No"/>
    <s v="N/A"/>
    <s v="N/A"/>
    <x v="585"/>
    <s v="MEXICO CROSSINGS THROUGH OTAY MESA CALIFORNIA"/>
    <n v="38016"/>
    <s v="Truck"/>
    <m/>
    <m/>
    <n v="2025"/>
    <s v="N/A"/>
    <s v="I (import)"/>
    <m/>
  </r>
  <r>
    <s v="Watermelons"/>
    <x v="13"/>
    <s v="No"/>
    <s v="cartons"/>
    <s v="RED FLESH SEEDLESS MINIATURE"/>
    <x v="585"/>
    <s v="SAN JOAQUIN VALLEY CALIFORNIA"/>
    <n v="170000"/>
    <s v="Truck"/>
    <n v="2000"/>
    <m/>
    <n v="2025"/>
    <s v="N/A"/>
    <s v="D (domestic)"/>
    <m/>
  </r>
  <r>
    <s v="Watermelons"/>
    <x v="1"/>
    <s v="No"/>
    <s v="N/A"/>
    <s v="SEEDLESS"/>
    <x v="585"/>
    <s v="MEXICO CROSSINGS THROUGH OTAY MESA CALIFORNIA"/>
    <n v="44634"/>
    <s v="Truck"/>
    <m/>
    <m/>
    <n v="2025"/>
    <s v="N/A"/>
    <s v="I (import)"/>
    <m/>
  </r>
  <r>
    <s v="Watermelons"/>
    <x v="13"/>
    <s v="No"/>
    <s v="24 inch bins"/>
    <s v="RED FLESH SEEDLESS TYPE"/>
    <x v="585"/>
    <s v="SAN JOAQUIN VALLEY CALIFORNIA"/>
    <n v="120000"/>
    <s v="Truck"/>
    <m/>
    <m/>
    <n v="2025"/>
    <s v="N/A"/>
    <s v="D (domestic)"/>
    <m/>
  </r>
  <r>
    <s v="Watermelons"/>
    <x v="2"/>
    <s v="No"/>
    <s v="N/A"/>
    <s v="SEEDLESS"/>
    <x v="585"/>
    <s v="IMPORTS THROUGH DERBY LINE VERMONT"/>
    <n v="33"/>
    <s v="Truck"/>
    <m/>
    <m/>
    <n v="2025"/>
    <s v="N/A"/>
    <s v="I (import)"/>
    <m/>
  </r>
  <r>
    <s v="Watermelons"/>
    <x v="2"/>
    <s v="No"/>
    <s v="N/A"/>
    <s v="SEEDLESS"/>
    <x v="585"/>
    <s v="IMPORTS THROUGH PORT HURON MICHIGAN"/>
    <n v="3421"/>
    <s v="Truck"/>
    <m/>
    <m/>
    <n v="2025"/>
    <s v="N/A"/>
    <s v="I (import)"/>
    <m/>
  </r>
  <r>
    <s v="Watermelons"/>
    <x v="1"/>
    <s v="No"/>
    <s v="N/A"/>
    <s v="N/A"/>
    <x v="585"/>
    <s v="MEXICO CROSSINGS THROUGH PHARR TEXAS"/>
    <n v="50932"/>
    <s v="Truck"/>
    <m/>
    <m/>
    <n v="2025"/>
    <s v="N/A"/>
    <s v="I (import)"/>
    <m/>
  </r>
  <r>
    <s v="Watermelons"/>
    <x v="1"/>
    <s v="No"/>
    <s v="N/A"/>
    <s v="N/A"/>
    <x v="585"/>
    <s v="MEXICO CROSSINGS THROUGH PROGRESO TEXAS"/>
    <n v="541167"/>
    <s v="Truck"/>
    <m/>
    <m/>
    <n v="2025"/>
    <s v="N/A"/>
    <s v="I (import)"/>
    <m/>
  </r>
  <r>
    <s v="Watermelons"/>
    <x v="1"/>
    <s v="No"/>
    <s v="N/A"/>
    <s v="SEEDLESS"/>
    <x v="585"/>
    <s v="MEXICO CROSSINGS THROUGH SANTA TERESA NEW MEXICO"/>
    <n v="43668"/>
    <s v="Truck"/>
    <m/>
    <m/>
    <n v="2025"/>
    <s v="N/A"/>
    <s v="I (import)"/>
    <m/>
  </r>
  <r>
    <s v="Watermelons"/>
    <x v="11"/>
    <s v="No"/>
    <s v="24 inch bins"/>
    <s v="RED FLESH SEEDLESS TYPE"/>
    <x v="586"/>
    <s v="SOUTH CAROLINA"/>
    <n v="134400"/>
    <s v="Truck"/>
    <n v="336"/>
    <m/>
    <n v="2025"/>
    <s v="N/A"/>
    <s v="D (domestic)"/>
    <m/>
  </r>
  <r>
    <s v="Watermelons"/>
    <x v="13"/>
    <s v="No"/>
    <s v="24 inch bins"/>
    <s v="RED FLESH SEEDLESS TYPE"/>
    <x v="586"/>
    <s v="SAN JOAQUIN VALLEY CALIFORNIA"/>
    <n v="100000"/>
    <s v="Truck"/>
    <m/>
    <m/>
    <n v="2025"/>
    <s v="N/A"/>
    <s v="D (domestic)"/>
    <m/>
  </r>
  <r>
    <s v="Watermelons"/>
    <x v="19"/>
    <s v="No"/>
    <s v="24 inch bins"/>
    <s v="RED FLESH SEEDLESS TYPE"/>
    <x v="586"/>
    <s v="MARYLAND"/>
    <n v="134400"/>
    <s v="Truck"/>
    <n v="336"/>
    <m/>
    <n v="2025"/>
    <s v="N/A"/>
    <s v="D (domestic)"/>
    <m/>
  </r>
  <r>
    <s v="Watermelons"/>
    <x v="1"/>
    <s v="No"/>
    <s v="N/A"/>
    <s v="N/A"/>
    <x v="586"/>
    <s v="MEXICO CROSSINGS THROUGH NOGALES ARIZONA"/>
    <n v="976785"/>
    <s v="Truck"/>
    <m/>
    <m/>
    <n v="2025"/>
    <s v="N/A"/>
    <s v="I (import)"/>
    <m/>
  </r>
  <r>
    <s v="Watermelons"/>
    <x v="1"/>
    <s v="No"/>
    <s v="N/A"/>
    <s v="RED FLESH SEEDLESS MINIATURE"/>
    <x v="586"/>
    <s v="MEXICO CROSSINGS THROUGH NOGALES ARIZONA"/>
    <n v="547611"/>
    <s v="Truck"/>
    <m/>
    <m/>
    <n v="2025"/>
    <s v="N/A"/>
    <s v="I (import)"/>
    <m/>
  </r>
  <r>
    <s v="Watermelons"/>
    <x v="1"/>
    <s v="No"/>
    <s v="N/A"/>
    <s v="SEEDLESS"/>
    <x v="586"/>
    <s v="MEXICO CROSSINGS THROUGH NOGALES ARIZONA"/>
    <n v="1477062"/>
    <s v="Truck"/>
    <m/>
    <m/>
    <n v="2025"/>
    <s v="N/A"/>
    <s v="I (import)"/>
    <m/>
  </r>
  <r>
    <s v="Watermelons"/>
    <x v="1"/>
    <s v="No"/>
    <s v="N/A"/>
    <s v="N/A"/>
    <x v="586"/>
    <s v="MEXICO CROSSINGS THROUGH OTAY MESA CALIFORNIA"/>
    <n v="52096"/>
    <s v="Truck"/>
    <m/>
    <m/>
    <n v="2025"/>
    <s v="N/A"/>
    <s v="I (import)"/>
    <m/>
  </r>
  <r>
    <s v="Watermelons"/>
    <x v="1"/>
    <s v="No"/>
    <s v="N/A"/>
    <s v="SEEDLESS"/>
    <x v="586"/>
    <s v="MEXICO CROSSINGS THROUGH OTAY MESA CALIFORNIA"/>
    <n v="64205"/>
    <s v="Truck"/>
    <m/>
    <m/>
    <n v="2025"/>
    <s v="N/A"/>
    <s v="I (import)"/>
    <m/>
  </r>
  <r>
    <s v="Watermelons"/>
    <x v="2"/>
    <s v="No"/>
    <s v="N/A"/>
    <s v="SEEDLESS"/>
    <x v="586"/>
    <s v="IMPORTS THROUGH DERBY LINE VERMONT"/>
    <n v="33"/>
    <s v="Truck"/>
    <m/>
    <m/>
    <n v="2025"/>
    <s v="N/A"/>
    <s v="I (import)"/>
    <m/>
  </r>
  <r>
    <s v="Watermelons"/>
    <x v="1"/>
    <s v="No"/>
    <s v="N/A"/>
    <s v="N/A"/>
    <x v="586"/>
    <s v="MEXICO CROSSINGS THROUGH PROGRESO TEXAS"/>
    <n v="76318"/>
    <s v="Truck"/>
    <m/>
    <m/>
    <n v="2025"/>
    <s v="N/A"/>
    <s v="I (import)"/>
    <m/>
  </r>
  <r>
    <s v="Watermelons"/>
    <x v="0"/>
    <s v="No"/>
    <s v="N/A"/>
    <s v="N/A"/>
    <x v="586"/>
    <s v="IMPORTS THROUGH SAN JUAN PUERTO RICO"/>
    <n v="10419"/>
    <s v="Boat"/>
    <m/>
    <m/>
    <n v="2025"/>
    <s v="N/A"/>
    <s v="I (import)"/>
    <m/>
  </r>
  <r>
    <s v="Watermelons"/>
    <x v="11"/>
    <s v="No"/>
    <s v="24 inch bins"/>
    <s v="RED FLESH SEEDLESS TYPE"/>
    <x v="587"/>
    <s v="SOUTH CAROLINA"/>
    <n v="112000"/>
    <s v="Truck"/>
    <n v="280"/>
    <m/>
    <n v="2025"/>
    <s v="N/A"/>
    <s v="D (domestic)"/>
    <m/>
  </r>
  <r>
    <s v="Watermelons"/>
    <x v="19"/>
    <s v="No"/>
    <s v="24 inch bins"/>
    <s v="RED FLESH SEEDLESS TYPE"/>
    <x v="587"/>
    <s v="MARYLAND"/>
    <n v="89600"/>
    <s v="Truck"/>
    <n v="224"/>
    <m/>
    <n v="2025"/>
    <s v="N/A"/>
    <s v="D (domestic)"/>
    <m/>
  </r>
  <r>
    <s v="Watermelons"/>
    <x v="19"/>
    <s v="No"/>
    <s v="24 inch bins"/>
    <s v="RED FLESH SEEDLESS TYPE"/>
    <x v="587"/>
    <s v="MARYLAND"/>
    <n v="200704"/>
    <s v="Truck"/>
    <m/>
    <m/>
    <n v="2025"/>
    <s v="N/A"/>
    <s v="D (domestic)"/>
    <s v="week ending amount"/>
  </r>
  <r>
    <s v="Watermelons"/>
    <x v="11"/>
    <s v="No"/>
    <s v="24 inch bins"/>
    <s v="RED FLESH SEEDLESS TYPE"/>
    <x v="587"/>
    <s v="SOUTH CAROLINA"/>
    <n v="329728"/>
    <s v="Truck"/>
    <m/>
    <m/>
    <n v="2025"/>
    <s v="N/A"/>
    <s v="D (domestic)"/>
    <s v="week ending amount"/>
  </r>
  <r>
    <s v="Watermelons"/>
    <x v="12"/>
    <s v="No"/>
    <s v="24 inch bins"/>
    <s v="RED FLESH SEEDLESS TYPE"/>
    <x v="587"/>
    <s v="SOUTH GEORGIA"/>
    <n v="1075200"/>
    <s v="Truck"/>
    <m/>
    <m/>
    <n v="2025"/>
    <s v="N/A"/>
    <s v="D (domestic)"/>
    <s v="week ending amount"/>
  </r>
  <r>
    <s v="Watermelons"/>
    <x v="17"/>
    <s v="No"/>
    <s v="24 inch bins"/>
    <s v="RED FLESH SEEDLESS TYPE"/>
    <x v="587"/>
    <s v="MICHIGAN"/>
    <n v="28672"/>
    <s v="Truck"/>
    <m/>
    <m/>
    <n v="2025"/>
    <s v="N/A"/>
    <s v="D (domestic)"/>
    <s v="week ending amount"/>
  </r>
  <r>
    <s v="Watermelons"/>
    <x v="17"/>
    <s v="No"/>
    <s v="24 inch bins"/>
    <s v="RED FLESH SEEDED TYPE"/>
    <x v="587"/>
    <s v="MICHIGAN"/>
    <n v="14336"/>
    <s v="Truck"/>
    <m/>
    <m/>
    <n v="2025"/>
    <s v="N/A"/>
    <s v="D (domestic)"/>
    <s v="week ending amount"/>
  </r>
  <r>
    <s v="Watermelons"/>
    <x v="13"/>
    <s v="No"/>
    <s v="24 inch bins"/>
    <s v="RED FLESH SEEDLESS TYPE"/>
    <x v="587"/>
    <s v="SAN JOAQUIN VALLEY CALIFORNIA"/>
    <n v="89600"/>
    <s v="Truck"/>
    <m/>
    <m/>
    <n v="2025"/>
    <s v="N/A"/>
    <s v="D (domestic)"/>
    <s v="week ending amount"/>
  </r>
  <r>
    <s v="Watermelons"/>
    <x v="19"/>
    <s v="No"/>
    <s v="24 inch bins"/>
    <s v="RED FLESH SEEDLESS TYPE"/>
    <x v="588"/>
    <s v="MARYLAND"/>
    <n v="22400"/>
    <s v="Truck"/>
    <n v="56"/>
    <m/>
    <n v="2025"/>
    <s v="N/A"/>
    <s v="D (domestic)"/>
    <m/>
  </r>
  <r>
    <s v="Watermelons"/>
    <x v="0"/>
    <s v="No"/>
    <s v="N/A"/>
    <s v="N/A"/>
    <x v="589"/>
    <s v="IMPORTS THROUGH SAN JUAN PUERTO RICO"/>
    <n v="22493"/>
    <s v="Boat"/>
    <m/>
    <m/>
    <n v="2025"/>
    <s v="N/A"/>
    <s v="I (import)"/>
    <m/>
  </r>
  <r>
    <s v="Watermelons"/>
    <x v="1"/>
    <s v="No"/>
    <s v="N/A"/>
    <s v="N/A"/>
    <x v="589"/>
    <s v="MEXICO CROSSINGS THROUGH NOGALES ARIZONA"/>
    <n v="901168"/>
    <s v="Truck"/>
    <m/>
    <m/>
    <n v="2025"/>
    <s v="N/A"/>
    <s v="I (import)"/>
    <m/>
  </r>
  <r>
    <s v="Watermelons"/>
    <x v="1"/>
    <s v="Yes"/>
    <s v="N/A"/>
    <s v="RED FLESH SEEDLESS MINIATURE"/>
    <x v="589"/>
    <s v="MEXICO CROSSINGS THROUGH NOGALES ARIZONA"/>
    <n v="174889"/>
    <s v="Truck"/>
    <m/>
    <m/>
    <n v="2025"/>
    <s v="N/A"/>
    <s v="I (import)"/>
    <m/>
  </r>
  <r>
    <s v="Watermelons"/>
    <x v="1"/>
    <s v="No"/>
    <s v="N/A"/>
    <s v="RED FLESH SEEDLESS MINIATURE"/>
    <x v="589"/>
    <s v="MEXICO CROSSINGS THROUGH NOGALES ARIZONA"/>
    <n v="392997"/>
    <s v="Truck"/>
    <m/>
    <m/>
    <n v="2025"/>
    <s v="N/A"/>
    <s v="I (import)"/>
    <m/>
  </r>
  <r>
    <s v="Watermelons"/>
    <x v="1"/>
    <s v="No"/>
    <s v="N/A"/>
    <s v="SEEDLESS"/>
    <x v="589"/>
    <s v="MEXICO CROSSINGS THROUGH NOGALES ARIZONA"/>
    <n v="920498"/>
    <s v="Truck"/>
    <m/>
    <m/>
    <n v="2025"/>
    <s v="N/A"/>
    <s v="I (import)"/>
    <m/>
  </r>
  <r>
    <s v="Watermelons"/>
    <x v="1"/>
    <s v="No"/>
    <s v="N/A"/>
    <s v="N/A"/>
    <x v="589"/>
    <s v="MEXICO CROSSINGS THROUGH OTAY MESA CALIFORNIA"/>
    <n v="54208"/>
    <s v="Truck"/>
    <m/>
    <m/>
    <n v="2025"/>
    <s v="N/A"/>
    <s v="I (import)"/>
    <m/>
  </r>
  <r>
    <s v="Watermelons"/>
    <x v="1"/>
    <s v="No"/>
    <s v="N/A"/>
    <s v="SEEDLESS"/>
    <x v="589"/>
    <s v="MEXICO CROSSINGS THROUGH OTAY MESA CALIFORNIA"/>
    <n v="250569"/>
    <s v="Truck"/>
    <m/>
    <m/>
    <n v="2025"/>
    <s v="N/A"/>
    <s v="I (import)"/>
    <m/>
  </r>
  <r>
    <s v="Watermelons"/>
    <x v="1"/>
    <s v="No"/>
    <s v="N/A"/>
    <s v="N/A"/>
    <x v="589"/>
    <s v="MEXICO CROSSINGS THROUGH PHARR TEXAS"/>
    <n v="42249"/>
    <s v="Truck"/>
    <m/>
    <m/>
    <n v="2025"/>
    <s v="N/A"/>
    <s v="I (import)"/>
    <m/>
  </r>
  <r>
    <s v="Watermelons"/>
    <x v="1"/>
    <s v="No"/>
    <s v="N/A"/>
    <s v="SEEDLESS"/>
    <x v="589"/>
    <s v="MEXICO CROSSINGS THROUGH PHARR TEXAS"/>
    <n v="356400"/>
    <s v="Truck"/>
    <m/>
    <m/>
    <n v="2025"/>
    <s v="N/A"/>
    <s v="I (import)"/>
    <m/>
  </r>
  <r>
    <s v="Watermelons"/>
    <x v="1"/>
    <s v="No"/>
    <s v="N/A"/>
    <s v="N/A"/>
    <x v="589"/>
    <s v="MEXICO CROSSINGS THROUGH PROGRESO TEXAS"/>
    <n v="165176"/>
    <s v="Truck"/>
    <m/>
    <m/>
    <n v="2025"/>
    <s v="N/A"/>
    <s v="I (import)"/>
    <m/>
  </r>
  <r>
    <s v="Watermelons"/>
    <x v="1"/>
    <s v="No"/>
    <s v="N/A"/>
    <s v="SEEDLESS"/>
    <x v="589"/>
    <s v="MEXICO CROSSINGS THROUGH PROGRESO TEXAS"/>
    <n v="138402"/>
    <s v="Truck"/>
    <m/>
    <m/>
    <n v="2025"/>
    <s v="N/A"/>
    <s v="I (import)"/>
    <m/>
  </r>
  <r>
    <s v="Watermelons"/>
    <x v="1"/>
    <s v="No"/>
    <s v="N/A"/>
    <s v="SEEDLESS"/>
    <x v="589"/>
    <s v="MEXICO CROSSINGS THROUGH RIO GRANDE CITY TEXAS"/>
    <n v="533280"/>
    <s v="Truck"/>
    <m/>
    <m/>
    <n v="2025"/>
    <s v="N/A"/>
    <s v="I (import)"/>
    <m/>
  </r>
  <r>
    <s v="Watermelons"/>
    <x v="1"/>
    <s v="No"/>
    <s v="N/A"/>
    <s v="SEEDLESS"/>
    <x v="589"/>
    <s v="MEXICO CROSSINGS THROUGH SANTA TERESA NEW MEXICO"/>
    <n v="133822"/>
    <s v="Truck"/>
    <m/>
    <m/>
    <n v="2025"/>
    <s v="N/A"/>
    <s v="I (import)"/>
    <m/>
  </r>
  <r>
    <s v="Watermelons"/>
    <x v="11"/>
    <s v="No"/>
    <s v="24 inch bins"/>
    <s v="RED FLESH SEEDLESS TYPE"/>
    <x v="589"/>
    <s v="SOUTH CAROLINA"/>
    <n v="156800"/>
    <s v="Truck"/>
    <n v="392"/>
    <m/>
    <n v="2025"/>
    <s v="N/A"/>
    <s v="D (domestic)"/>
    <m/>
  </r>
  <r>
    <s v="Watermelons"/>
    <x v="19"/>
    <s v="No"/>
    <s v="cartons"/>
    <s v="RED FLESH SEEDLESS MINIATURE"/>
    <x v="589"/>
    <s v="MARYLAND"/>
    <n v="28900"/>
    <s v="Truck"/>
    <n v="340"/>
    <m/>
    <n v="2025"/>
    <s v="N/A"/>
    <s v="D (domestic)"/>
    <m/>
  </r>
  <r>
    <s v="Watermelons"/>
    <x v="19"/>
    <s v="No"/>
    <s v="24 inch bins"/>
    <s v="RED FLESH SEEDLESS TYPE"/>
    <x v="589"/>
    <s v="MARYLAND"/>
    <n v="44800"/>
    <s v="Truck"/>
    <n v="112"/>
    <m/>
    <n v="2025"/>
    <s v="N/A"/>
    <s v="D (domestic)"/>
    <m/>
  </r>
  <r>
    <s v="Watermelons"/>
    <x v="13"/>
    <s v="No"/>
    <s v="24 inch bins"/>
    <s v="RED FLESH SEEDLESS TYPE"/>
    <x v="589"/>
    <s v="SAN JOAQUIN VALLEY CALIFORNIA"/>
    <n v="60000"/>
    <s v="Truck"/>
    <m/>
    <m/>
    <n v="2025"/>
    <s v="N/A"/>
    <s v="D (domestic)"/>
    <m/>
  </r>
  <r>
    <s v="Watermelons"/>
    <x v="1"/>
    <s v="No"/>
    <s v="N/A"/>
    <s v="N/A"/>
    <x v="590"/>
    <s v="MEXICO CROSSINGS THROUGH NOGALES ARIZONA"/>
    <n v="1069398"/>
    <s v="Truck"/>
    <m/>
    <m/>
    <n v="2025"/>
    <s v="N/A"/>
    <s v="I (import)"/>
    <m/>
  </r>
  <r>
    <s v="Watermelons"/>
    <x v="1"/>
    <s v="Yes"/>
    <s v="N/A"/>
    <s v="RED FLESH SEEDLESS MINIATURE"/>
    <x v="590"/>
    <s v="MEXICO CROSSINGS THROUGH NOGALES ARIZONA"/>
    <n v="261349"/>
    <s v="Truck"/>
    <m/>
    <m/>
    <n v="2025"/>
    <s v="N/A"/>
    <s v="I (import)"/>
    <m/>
  </r>
  <r>
    <s v="Watermelons"/>
    <x v="1"/>
    <s v="No"/>
    <s v="N/A"/>
    <s v="RED FLESH SEEDLESS MINIATURE"/>
    <x v="590"/>
    <s v="MEXICO CROSSINGS THROUGH NOGALES ARIZONA"/>
    <n v="641087"/>
    <s v="Truck"/>
    <m/>
    <m/>
    <n v="2025"/>
    <s v="N/A"/>
    <s v="I (import)"/>
    <m/>
  </r>
  <r>
    <s v="Watermelons"/>
    <x v="1"/>
    <s v="Yes"/>
    <s v="N/A"/>
    <s v="SEEDLESS"/>
    <x v="590"/>
    <s v="MEXICO CROSSINGS THROUGH NOGALES ARIZONA"/>
    <n v="52501"/>
    <s v="Truck"/>
    <m/>
    <m/>
    <n v="2025"/>
    <s v="N/A"/>
    <s v="I (import)"/>
    <m/>
  </r>
  <r>
    <s v="Watermelons"/>
    <x v="1"/>
    <s v="No"/>
    <s v="N/A"/>
    <s v="SEEDLESS"/>
    <x v="590"/>
    <s v="MEXICO CROSSINGS THROUGH NOGALES ARIZONA"/>
    <n v="3269897"/>
    <s v="Truck"/>
    <m/>
    <m/>
    <n v="2025"/>
    <s v="N/A"/>
    <s v="I (import)"/>
    <m/>
  </r>
  <r>
    <s v="Watermelons"/>
    <x v="1"/>
    <s v="No"/>
    <s v="N/A"/>
    <s v="N/A"/>
    <x v="590"/>
    <s v="MEXICO CROSSINGS THROUGH OTAY MESA CALIFORNIA"/>
    <n v="143624"/>
    <s v="Truck"/>
    <m/>
    <m/>
    <n v="2025"/>
    <s v="N/A"/>
    <s v="I (import)"/>
    <m/>
  </r>
  <r>
    <s v="Watermelons"/>
    <x v="1"/>
    <s v="No"/>
    <s v="N/A"/>
    <s v="SEEDLESS"/>
    <x v="590"/>
    <s v="MEXICO CROSSINGS THROUGH OTAY MESA CALIFORNIA"/>
    <n v="9530"/>
    <s v="Truck"/>
    <m/>
    <m/>
    <n v="2025"/>
    <s v="N/A"/>
    <s v="I (import)"/>
    <m/>
  </r>
  <r>
    <s v="Watermelons"/>
    <x v="1"/>
    <s v="No"/>
    <s v="N/A"/>
    <s v="N/A"/>
    <x v="590"/>
    <s v="MEXICO CROSSINGS THROUGH PHARR TEXAS"/>
    <n v="79200"/>
    <s v="Truck"/>
    <m/>
    <m/>
    <n v="2025"/>
    <s v="N/A"/>
    <s v="I (import)"/>
    <m/>
  </r>
  <r>
    <s v="Watermelons"/>
    <x v="1"/>
    <s v="No"/>
    <s v="N/A"/>
    <s v="SEEDLESS"/>
    <x v="590"/>
    <s v="MEXICO CROSSINGS THROUGH PHARR TEXAS"/>
    <n v="316800"/>
    <s v="Truck"/>
    <m/>
    <m/>
    <n v="2025"/>
    <s v="N/A"/>
    <s v="I (import)"/>
    <m/>
  </r>
  <r>
    <s v="Watermelons"/>
    <x v="1"/>
    <s v="No"/>
    <s v="N/A"/>
    <s v="N/A"/>
    <x v="590"/>
    <s v="MEXICO CROSSINGS THROUGH PROGRESO TEXAS"/>
    <n v="124095"/>
    <s v="Truck"/>
    <m/>
    <m/>
    <n v="2025"/>
    <s v="N/A"/>
    <s v="I (import)"/>
    <m/>
  </r>
  <r>
    <s v="Watermelons"/>
    <x v="1"/>
    <s v="No"/>
    <s v="N/A"/>
    <s v="SEEDLESS"/>
    <x v="590"/>
    <s v="MEXICO CROSSINGS THROUGH PROGRESO TEXAS"/>
    <n v="175296"/>
    <s v="Truck"/>
    <m/>
    <m/>
    <n v="2025"/>
    <s v="N/A"/>
    <s v="I (import)"/>
    <m/>
  </r>
  <r>
    <s v="Watermelons"/>
    <x v="1"/>
    <s v="No"/>
    <s v="N/A"/>
    <s v="SEEDLESS"/>
    <x v="590"/>
    <s v="MEXICO CROSSINGS THROUGH RIO GRANDE CITY TEXAS"/>
    <n v="454960"/>
    <s v="Truck"/>
    <m/>
    <m/>
    <n v="2025"/>
    <s v="N/A"/>
    <s v="I (import)"/>
    <m/>
  </r>
  <r>
    <s v="Watermelons"/>
    <x v="11"/>
    <s v="No"/>
    <s v="24 inch bins"/>
    <s v="RED FLESH SEEDLESS TYPE"/>
    <x v="590"/>
    <s v="SOUTH CAROLINA"/>
    <n v="156800"/>
    <s v="Truck"/>
    <n v="392"/>
    <m/>
    <n v="2025"/>
    <s v="N/A"/>
    <s v="D (domestic)"/>
    <m/>
  </r>
  <r>
    <s v="Watermelons"/>
    <x v="19"/>
    <s v="No"/>
    <s v="24 inch bins"/>
    <s v="RED FLESH SEEDLESS TYPE"/>
    <x v="590"/>
    <s v="MARYLAND"/>
    <n v="112000"/>
    <s v="Truck"/>
    <n v="280"/>
    <m/>
    <n v="2025"/>
    <s v="N/A"/>
    <s v="D (domestic)"/>
    <m/>
  </r>
  <r>
    <s v="Watermelons"/>
    <x v="5"/>
    <s v="No"/>
    <s v="N/A"/>
    <s v="SEEDLESS"/>
    <x v="591"/>
    <s v="IMPORTS THROUGH PHILADELPHIA-CAMDEN PENNSYLVANIA-NEW JERSEY"/>
    <n v="112306"/>
    <s v="Boat"/>
    <m/>
    <m/>
    <n v="2025"/>
    <s v="N/A"/>
    <s v="I (import)"/>
    <m/>
  </r>
  <r>
    <s v="Watermelons"/>
    <x v="1"/>
    <s v="No"/>
    <s v="N/A"/>
    <s v="N/A"/>
    <x v="591"/>
    <s v="MEXICO CROSSINGS THROUGH NOGALES ARIZONA"/>
    <n v="1517028"/>
    <s v="Truck"/>
    <m/>
    <m/>
    <n v="2025"/>
    <s v="N/A"/>
    <s v="I (import)"/>
    <m/>
  </r>
  <r>
    <s v="Watermelons"/>
    <x v="1"/>
    <s v="No"/>
    <s v="N/A"/>
    <s v="RED FLESH SEEDLESS MINIATURE"/>
    <x v="591"/>
    <s v="MEXICO CROSSINGS THROUGH NOGALES ARIZONA"/>
    <n v="559453"/>
    <s v="Truck"/>
    <m/>
    <m/>
    <n v="2025"/>
    <s v="N/A"/>
    <s v="I (import)"/>
    <m/>
  </r>
  <r>
    <s v="Watermelons"/>
    <x v="1"/>
    <s v="Yes"/>
    <s v="N/A"/>
    <s v="SEEDLESS"/>
    <x v="591"/>
    <s v="MEXICO CROSSINGS THROUGH NOGALES ARIZONA"/>
    <n v="37946"/>
    <s v="Truck"/>
    <m/>
    <m/>
    <n v="2025"/>
    <s v="N/A"/>
    <s v="I (import)"/>
    <m/>
  </r>
  <r>
    <s v="Watermelons"/>
    <x v="1"/>
    <s v="No"/>
    <s v="N/A"/>
    <s v="SEEDLESS"/>
    <x v="591"/>
    <s v="MEXICO CROSSINGS THROUGH NOGALES ARIZONA"/>
    <n v="1140137"/>
    <s v="Truck"/>
    <m/>
    <m/>
    <n v="2025"/>
    <s v="N/A"/>
    <s v="I (import)"/>
    <m/>
  </r>
  <r>
    <s v="Watermelons"/>
    <x v="1"/>
    <s v="No"/>
    <s v="N/A"/>
    <s v="N/A"/>
    <x v="591"/>
    <s v="MEXICO CROSSINGS THROUGH OTAY MESA CALIFORNIA"/>
    <n v="10560"/>
    <s v="Truck"/>
    <m/>
    <m/>
    <n v="2025"/>
    <s v="N/A"/>
    <s v="I (import)"/>
    <m/>
  </r>
  <r>
    <s v="Watermelons"/>
    <x v="1"/>
    <s v="No"/>
    <s v="N/A"/>
    <s v="SEEDLESS"/>
    <x v="591"/>
    <s v="MEXICO CROSSINGS THROUGH OTAY MESA CALIFORNIA"/>
    <n v="41677"/>
    <s v="Truck"/>
    <m/>
    <m/>
    <n v="2025"/>
    <s v="N/A"/>
    <s v="I (import)"/>
    <m/>
  </r>
  <r>
    <s v="Watermelons"/>
    <x v="1"/>
    <s v="No"/>
    <s v="N/A"/>
    <s v="N/A"/>
    <x v="591"/>
    <s v="MEXICO CROSSINGS THROUGH PHARR TEXAS"/>
    <n v="44473"/>
    <s v="Truck"/>
    <m/>
    <m/>
    <n v="2025"/>
    <s v="N/A"/>
    <s v="I (import)"/>
    <m/>
  </r>
  <r>
    <s v="Watermelons"/>
    <x v="1"/>
    <s v="No"/>
    <s v="N/A"/>
    <s v="SEEDLESS"/>
    <x v="591"/>
    <s v="MEXICO CROSSINGS THROUGH PHARR TEXAS"/>
    <n v="237600"/>
    <s v="Truck"/>
    <m/>
    <m/>
    <n v="2025"/>
    <s v="N/A"/>
    <s v="I (import)"/>
    <m/>
  </r>
  <r>
    <s v="Watermelons"/>
    <x v="1"/>
    <s v="No"/>
    <s v="N/A"/>
    <s v="N/A"/>
    <x v="591"/>
    <s v="MEXICO CROSSINGS THROUGH PROGRESO TEXAS"/>
    <n v="321037"/>
    <s v="Truck"/>
    <m/>
    <m/>
    <n v="2025"/>
    <s v="N/A"/>
    <s v="I (import)"/>
    <m/>
  </r>
  <r>
    <s v="Watermelons"/>
    <x v="1"/>
    <s v="No"/>
    <s v="N/A"/>
    <s v="SEEDLESS"/>
    <x v="591"/>
    <s v="MEXICO CROSSINGS THROUGH PROGRESO TEXAS"/>
    <n v="213103"/>
    <s v="Truck"/>
    <m/>
    <m/>
    <n v="2025"/>
    <s v="N/A"/>
    <s v="I (import)"/>
    <m/>
  </r>
  <r>
    <s v="Watermelons"/>
    <x v="1"/>
    <s v="No"/>
    <s v="N/A"/>
    <s v="SEEDLESS"/>
    <x v="591"/>
    <s v="MEXICO CROSSINGS THROUGH RIO GRANDE CITY TEXAS"/>
    <n v="444400"/>
    <s v="Truck"/>
    <m/>
    <m/>
    <n v="2025"/>
    <s v="N/A"/>
    <s v="I (import)"/>
    <m/>
  </r>
  <r>
    <s v="Watermelons"/>
    <x v="11"/>
    <s v="No"/>
    <s v="24 inch bins"/>
    <s v="RED FLESH SEEDLESS TYPE"/>
    <x v="591"/>
    <s v="SOUTH CAROLINA"/>
    <n v="134400"/>
    <s v="Truck"/>
    <n v="336"/>
    <m/>
    <n v="2025"/>
    <s v="N/A"/>
    <s v="D (domestic)"/>
    <m/>
  </r>
  <r>
    <s v="Watermelons"/>
    <x v="19"/>
    <s v="No"/>
    <s v="24 inch bins"/>
    <s v="RED FLESH SEEDLESS TYPE"/>
    <x v="591"/>
    <s v="MARYLAND"/>
    <n v="67200"/>
    <s v="Truck"/>
    <n v="168"/>
    <m/>
    <n v="2025"/>
    <s v="N/A"/>
    <s v="D (domestic)"/>
    <m/>
  </r>
  <r>
    <s v="Watermelons"/>
    <x v="13"/>
    <s v="No"/>
    <s v="24 inch bins"/>
    <s v="RED FLESH SEEDLESS TYPE"/>
    <x v="591"/>
    <s v="SAN JOAQUIN VALLEY CALIFORNIA"/>
    <n v="60000"/>
    <s v="Truck"/>
    <m/>
    <m/>
    <n v="2025"/>
    <s v="N/A"/>
    <s v="D (domestic)"/>
    <m/>
  </r>
  <r>
    <s v="Watermelons"/>
    <x v="0"/>
    <s v="No"/>
    <s v="N/A"/>
    <s v="N/A"/>
    <x v="592"/>
    <s v="IMPORTS THROUGH SAN JUAN PUERTO RICO"/>
    <n v="42027"/>
    <s v="Boat"/>
    <m/>
    <m/>
    <n v="2025"/>
    <s v="N/A"/>
    <s v="I (import)"/>
    <m/>
  </r>
  <r>
    <s v="Watermelons"/>
    <x v="1"/>
    <s v="No"/>
    <s v="N/A"/>
    <s v="N/A"/>
    <x v="592"/>
    <s v="MEXICO CROSSINGS THROUGH NOGALES ARIZONA"/>
    <n v="2043208"/>
    <s v="Truck"/>
    <m/>
    <m/>
    <n v="2025"/>
    <s v="N/A"/>
    <s v="I (import)"/>
    <m/>
  </r>
  <r>
    <s v="Watermelons"/>
    <x v="1"/>
    <s v="Yes"/>
    <s v="N/A"/>
    <s v="RED FLESH SEEDLESS MINIATURE"/>
    <x v="592"/>
    <s v="MEXICO CROSSINGS THROUGH NOGALES ARIZONA"/>
    <n v="212786"/>
    <s v="Truck"/>
    <m/>
    <m/>
    <n v="2025"/>
    <s v="N/A"/>
    <s v="I (import)"/>
    <m/>
  </r>
  <r>
    <s v="Watermelons"/>
    <x v="1"/>
    <s v="No"/>
    <s v="N/A"/>
    <s v="RED FLESH SEEDLESS MINIATURE"/>
    <x v="592"/>
    <s v="MEXICO CROSSINGS THROUGH NOGALES ARIZONA"/>
    <n v="243720"/>
    <s v="Truck"/>
    <m/>
    <m/>
    <n v="2025"/>
    <s v="N/A"/>
    <s v="I (import)"/>
    <m/>
  </r>
  <r>
    <s v="Watermelons"/>
    <x v="1"/>
    <s v="Yes"/>
    <s v="N/A"/>
    <s v="SEEDLESS"/>
    <x v="592"/>
    <s v="MEXICO CROSSINGS THROUGH NOGALES ARIZONA"/>
    <n v="93909"/>
    <s v="Truck"/>
    <m/>
    <m/>
    <n v="2025"/>
    <s v="N/A"/>
    <s v="I (import)"/>
    <m/>
  </r>
  <r>
    <s v="Watermelons"/>
    <x v="1"/>
    <s v="No"/>
    <s v="N/A"/>
    <s v="SEEDLESS"/>
    <x v="592"/>
    <s v="MEXICO CROSSINGS THROUGH NOGALES ARIZONA"/>
    <n v="2420889"/>
    <s v="Truck"/>
    <m/>
    <m/>
    <n v="2025"/>
    <s v="N/A"/>
    <s v="I (import)"/>
    <m/>
  </r>
  <r>
    <s v="Watermelons"/>
    <x v="1"/>
    <s v="No"/>
    <s v="N/A"/>
    <s v="N/A"/>
    <x v="592"/>
    <s v="MEXICO CROSSINGS THROUGH OTAY MESA CALIFORNIA"/>
    <n v="138019"/>
    <s v="Truck"/>
    <m/>
    <m/>
    <n v="2025"/>
    <s v="N/A"/>
    <s v="I (import)"/>
    <m/>
  </r>
  <r>
    <s v="Watermelons"/>
    <x v="1"/>
    <s v="No"/>
    <s v="N/A"/>
    <s v="SEEDLESS"/>
    <x v="592"/>
    <s v="MEXICO CROSSINGS THROUGH OTAY MESA CALIFORNIA"/>
    <n v="41395"/>
    <s v="Truck"/>
    <m/>
    <m/>
    <n v="2025"/>
    <s v="N/A"/>
    <s v="I (import)"/>
    <m/>
  </r>
  <r>
    <s v="Watermelons"/>
    <x v="2"/>
    <s v="No"/>
    <s v="N/A"/>
    <s v="SEEDLESS"/>
    <x v="592"/>
    <s v="IMPORTS THROUGH DERBY LINE VERMONT"/>
    <n v="99"/>
    <s v="Truck"/>
    <m/>
    <m/>
    <n v="2025"/>
    <s v="N/A"/>
    <s v="I (import)"/>
    <m/>
  </r>
  <r>
    <s v="Watermelons"/>
    <x v="1"/>
    <s v="No"/>
    <s v="N/A"/>
    <s v="N/A"/>
    <x v="592"/>
    <s v="MEXICO CROSSINGS THROUGH PHARR TEXAS"/>
    <n v="44473"/>
    <s v="Truck"/>
    <m/>
    <m/>
    <n v="2025"/>
    <s v="N/A"/>
    <s v="I (import)"/>
    <m/>
  </r>
  <r>
    <s v="Watermelons"/>
    <x v="1"/>
    <s v="No"/>
    <s v="N/A"/>
    <s v="N/A"/>
    <x v="592"/>
    <s v="MEXICO CROSSINGS THROUGH PROGRESO TEXAS"/>
    <n v="1881583"/>
    <s v="Truck"/>
    <m/>
    <m/>
    <n v="2025"/>
    <s v="N/A"/>
    <s v="I (import)"/>
    <m/>
  </r>
  <r>
    <s v="Watermelons"/>
    <x v="11"/>
    <s v="No"/>
    <s v="24 inch bins"/>
    <s v="RED FLESH SEEDLESS TYPE"/>
    <x v="592"/>
    <s v="SOUTH CAROLINA"/>
    <n v="201600"/>
    <s v="Truck"/>
    <n v="504"/>
    <m/>
    <n v="2025"/>
    <s v="N/A"/>
    <s v="D (domestic)"/>
    <m/>
  </r>
  <r>
    <s v="Watermelons"/>
    <x v="19"/>
    <s v="No"/>
    <s v="24 inch bins"/>
    <s v="RED FLESH SEEDLESS TYPE"/>
    <x v="592"/>
    <s v="MARYLAND"/>
    <n v="44800"/>
    <s v="Truck"/>
    <n v="112"/>
    <m/>
    <n v="2025"/>
    <s v="N/A"/>
    <s v="D (domestic)"/>
    <m/>
  </r>
  <r>
    <s v="Watermelons"/>
    <x v="19"/>
    <s v="No"/>
    <s v="24 inch bins"/>
    <s v="RED FLESH SEEDLESS TYPE"/>
    <x v="592"/>
    <s v="MARYLAND"/>
    <n v="67200"/>
    <s v="Truck"/>
    <n v="168"/>
    <m/>
    <n v="2025"/>
    <s v="N/A"/>
    <s v="D (domestic)"/>
    <s v="added for 10/23/2025 on 10/27/2025"/>
  </r>
  <r>
    <s v="Watermelons"/>
    <x v="0"/>
    <s v="No"/>
    <s v="N/A"/>
    <s v="N/A"/>
    <x v="593"/>
    <s v="IMPORTS THROUGH SAN JUAN PUERTO RICO"/>
    <n v="47428"/>
    <s v="Boat"/>
    <m/>
    <m/>
    <n v="2025"/>
    <s v="N/A"/>
    <s v="I (import)"/>
    <m/>
  </r>
  <r>
    <s v="Watermelons"/>
    <x v="1"/>
    <s v="No"/>
    <s v="N/A"/>
    <s v="N/A"/>
    <x v="593"/>
    <s v="MEXICO CROSSINGS THROUGH NOGALES ARIZONA"/>
    <n v="221432"/>
    <s v="Truck"/>
    <m/>
    <m/>
    <n v="2025"/>
    <s v="N/A"/>
    <s v="I (import)"/>
    <m/>
  </r>
  <r>
    <s v="Watermelons"/>
    <x v="1"/>
    <s v="Yes"/>
    <s v="N/A"/>
    <s v="RED FLESH SEEDLESS MINIATURE"/>
    <x v="593"/>
    <s v="MEXICO CROSSINGS THROUGH NOGALES ARIZONA"/>
    <n v="249489"/>
    <s v="Truck"/>
    <m/>
    <m/>
    <n v="2025"/>
    <s v="N/A"/>
    <s v="I (import)"/>
    <m/>
  </r>
  <r>
    <s v="Watermelons"/>
    <x v="1"/>
    <s v="No"/>
    <s v="N/A"/>
    <s v="RED FLESH SEEDLESS MINIATURE"/>
    <x v="593"/>
    <s v="MEXICO CROSSINGS THROUGH NOGALES ARIZONA"/>
    <n v="1620823"/>
    <s v="Truck"/>
    <m/>
    <m/>
    <n v="2025"/>
    <s v="N/A"/>
    <s v="I (import)"/>
    <m/>
  </r>
  <r>
    <s v="Watermelons"/>
    <x v="1"/>
    <s v="Yes"/>
    <s v="N/A"/>
    <s v="SEEDLESS"/>
    <x v="593"/>
    <s v="MEXICO CROSSINGS THROUGH NOGALES ARIZONA"/>
    <n v="23124"/>
    <s v="Truck"/>
    <m/>
    <m/>
    <n v="2025"/>
    <s v="N/A"/>
    <s v="I (import)"/>
    <m/>
  </r>
  <r>
    <s v="Watermelons"/>
    <x v="1"/>
    <s v="No"/>
    <s v="N/A"/>
    <s v="SEEDLESS"/>
    <x v="593"/>
    <s v="MEXICO CROSSINGS THROUGH NOGALES ARIZONA"/>
    <n v="3112354"/>
    <s v="Truck"/>
    <m/>
    <m/>
    <n v="2025"/>
    <s v="N/A"/>
    <s v="I (import)"/>
    <m/>
  </r>
  <r>
    <s v="Watermelons"/>
    <x v="1"/>
    <s v="No"/>
    <s v="N/A"/>
    <s v="N/A"/>
    <x v="593"/>
    <s v="MEXICO CROSSINGS THROUGH OTAY MESA CALIFORNIA"/>
    <n v="79552"/>
    <s v="Truck"/>
    <m/>
    <m/>
    <n v="2025"/>
    <s v="N/A"/>
    <s v="I (import)"/>
    <m/>
  </r>
  <r>
    <s v="Watermelons"/>
    <x v="1"/>
    <s v="No"/>
    <s v="N/A"/>
    <s v="SEEDLESS"/>
    <x v="593"/>
    <s v="MEXICO CROSSINGS THROUGH OTAY MESA CALIFORNIA"/>
    <n v="147277"/>
    <s v="Truck"/>
    <m/>
    <m/>
    <n v="2025"/>
    <s v="N/A"/>
    <s v="I (import)"/>
    <m/>
  </r>
  <r>
    <s v="Watermelons"/>
    <x v="1"/>
    <s v="No"/>
    <s v="N/A"/>
    <s v="N/A"/>
    <x v="593"/>
    <s v="MEXICO CROSSINGS THROUGH PROGRESO TEXAS"/>
    <n v="197032"/>
    <s v="Truck"/>
    <m/>
    <m/>
    <n v="2025"/>
    <s v="N/A"/>
    <s v="I (import)"/>
    <m/>
  </r>
  <r>
    <s v="Watermelons"/>
    <x v="1"/>
    <s v="No"/>
    <s v="N/A"/>
    <s v="N/A"/>
    <x v="593"/>
    <s v="MEXICO CROSSINGS THROUGH RIO GRANDE CITY TEXAS"/>
    <n v="79200"/>
    <s v="Truck"/>
    <m/>
    <m/>
    <n v="2025"/>
    <s v="N/A"/>
    <s v="I (import)"/>
    <m/>
  </r>
  <r>
    <s v="Watermelons"/>
    <x v="19"/>
    <s v="No"/>
    <s v="24 inch bins"/>
    <s v="RED FLESH SEEDLESS TYPE"/>
    <x v="593"/>
    <s v="MARYLAND"/>
    <n v="67200"/>
    <s v="Truck"/>
    <n v="168"/>
    <m/>
    <n v="2025"/>
    <s v="N/A"/>
    <s v="D (domestic)"/>
    <m/>
  </r>
  <r>
    <s v="Watermelons"/>
    <x v="11"/>
    <s v="No"/>
    <s v="24 inch bins"/>
    <s v="RED FLESH SEEDLESS TYPE"/>
    <x v="593"/>
    <s v="SOUTH CAROLINA"/>
    <n v="134400"/>
    <s v="Truck"/>
    <n v="336"/>
    <m/>
    <n v="2025"/>
    <s v="N/A"/>
    <s v="D (domestic)"/>
    <m/>
  </r>
  <r>
    <s v="Watermelons"/>
    <x v="13"/>
    <s v="No"/>
    <s v="24 inch bins"/>
    <s v="RED FLESH SEEDLESS TYPE"/>
    <x v="593"/>
    <s v="SAN JOAQUIN VALLEY CALIFORNIA"/>
    <n v="60000"/>
    <s v="Truck"/>
    <m/>
    <m/>
    <n v="2025"/>
    <s v="N/A"/>
    <s v="D (domestic)"/>
    <m/>
  </r>
  <r>
    <s v="Watermelons"/>
    <x v="11"/>
    <s v="No"/>
    <s v="24 inch bins"/>
    <s v="RED FLESH SEEDLESS TYPE"/>
    <x v="594"/>
    <s v="SOUTH CAROLINA"/>
    <n v="44800"/>
    <s v="Truck"/>
    <n v="112"/>
    <m/>
    <n v="2025"/>
    <s v="N/A"/>
    <s v="D (domestic)"/>
    <m/>
  </r>
  <r>
    <s v="Watermelons"/>
    <x v="19"/>
    <s v="No"/>
    <s v="24 inch bins"/>
    <s v="RED FLESH SEEDLESS TYPE"/>
    <x v="594"/>
    <s v="MARYLAND"/>
    <n v="44800"/>
    <s v="Truck"/>
    <n v="112"/>
    <m/>
    <n v="2025"/>
    <s v="N/A"/>
    <s v="D (domestic)"/>
    <m/>
  </r>
  <r>
    <s v="Watermelons"/>
    <x v="19"/>
    <s v="No"/>
    <s v="24 inch bins"/>
    <s v="RED FLESH SEEDLESS TYPE"/>
    <x v="594"/>
    <s v="MARYLAND"/>
    <n v="150528"/>
    <s v="Truck"/>
    <m/>
    <m/>
    <n v="2025"/>
    <s v="N/A"/>
    <s v="D (domestic)"/>
    <s v="week ending amount"/>
  </r>
  <r>
    <s v="Watermelons"/>
    <x v="11"/>
    <s v="No"/>
    <s v="24 inch bins"/>
    <s v="RED FLESH SEEDLESS TYPE"/>
    <x v="594"/>
    <s v="SOUTH CAROLINA"/>
    <n v="265216"/>
    <s v="Truck"/>
    <m/>
    <m/>
    <n v="2025"/>
    <s v="N/A"/>
    <s v="D (domestic)"/>
    <s v="week ending amount"/>
  </r>
  <r>
    <s v="Watermelons"/>
    <x v="13"/>
    <s v="No"/>
    <s v="24 inch bins"/>
    <s v="RED FLESH SEEDLESS TYPE"/>
    <x v="594"/>
    <s v="SAN JOAQUIN VALLEY CALIFORNIA"/>
    <n v="57600"/>
    <s v="Truck"/>
    <m/>
    <m/>
    <n v="2025"/>
    <s v="N/A"/>
    <s v="D (domestic)"/>
    <s v="week ending amount"/>
  </r>
  <r>
    <s v="Watermelons"/>
    <x v="19"/>
    <s v="No"/>
    <s v="24 inch bins"/>
    <s v="RED FLESH SEEDLESS TYPE"/>
    <x v="595"/>
    <s v="MARYLAND"/>
    <n v="22400"/>
    <s v="Truck"/>
    <n v="56"/>
    <m/>
    <n v="2025"/>
    <s v="N/A"/>
    <s v="D (domestic)"/>
    <m/>
  </r>
  <r>
    <s v="Watermelons"/>
    <x v="1"/>
    <s v="No"/>
    <s v="N/A"/>
    <s v="N/A"/>
    <x v="596"/>
    <s v="MEXICO CROSSINGS THROUGH NOGALES ARIZONA"/>
    <n v="219437"/>
    <s v="Truck"/>
    <m/>
    <m/>
    <n v="2025"/>
    <s v="N/A"/>
    <s v="I (import)"/>
    <m/>
  </r>
  <r>
    <s v="Watermelons"/>
    <x v="1"/>
    <s v="Yes"/>
    <s v="N/A"/>
    <s v="RED FLESH SEEDLESS MINIATURE"/>
    <x v="596"/>
    <s v="MEXICO CROSSINGS THROUGH NOGALES ARIZONA"/>
    <n v="8666"/>
    <s v="Truck"/>
    <m/>
    <m/>
    <n v="2025"/>
    <s v="N/A"/>
    <s v="I (import)"/>
    <m/>
  </r>
  <r>
    <s v="Watermelons"/>
    <x v="1"/>
    <s v="No"/>
    <s v="N/A"/>
    <s v="RED FLESH SEEDLESS MINIATURE"/>
    <x v="596"/>
    <s v="MEXICO CROSSINGS THROUGH NOGALES ARIZONA"/>
    <n v="771417"/>
    <s v="Truck"/>
    <m/>
    <m/>
    <n v="2025"/>
    <s v="N/A"/>
    <s v="I (import)"/>
    <m/>
  </r>
  <r>
    <s v="Watermelons"/>
    <x v="1"/>
    <s v="Yes"/>
    <s v="N/A"/>
    <s v="SEEDLESS"/>
    <x v="596"/>
    <s v="MEXICO CROSSINGS THROUGH NOGALES ARIZONA"/>
    <n v="117740"/>
    <s v="Truck"/>
    <m/>
    <m/>
    <n v="2025"/>
    <s v="N/A"/>
    <s v="I (import)"/>
    <m/>
  </r>
  <r>
    <s v="Watermelons"/>
    <x v="1"/>
    <s v="No"/>
    <s v="N/A"/>
    <s v="SEEDLESS"/>
    <x v="596"/>
    <s v="MEXICO CROSSINGS THROUGH NOGALES ARIZONA"/>
    <n v="2633265"/>
    <s v="Truck"/>
    <m/>
    <m/>
    <n v="2025"/>
    <s v="N/A"/>
    <s v="I (import)"/>
    <m/>
  </r>
  <r>
    <s v="Watermelons"/>
    <x v="1"/>
    <s v="No"/>
    <s v="N/A"/>
    <s v="N/A"/>
    <x v="596"/>
    <s v="MEXICO CROSSINGS THROUGH OTAY MESA CALIFORNIA"/>
    <n v="28908"/>
    <s v="Truck"/>
    <m/>
    <m/>
    <n v="2025"/>
    <s v="N/A"/>
    <s v="I (import)"/>
    <m/>
  </r>
  <r>
    <s v="Watermelons"/>
    <x v="1"/>
    <s v="No"/>
    <s v="N/A"/>
    <s v="SEEDLESS"/>
    <x v="596"/>
    <s v="MEXICO CROSSINGS THROUGH OTAY MESA CALIFORNIA"/>
    <n v="5914"/>
    <s v="Truck"/>
    <m/>
    <m/>
    <n v="2025"/>
    <s v="N/A"/>
    <s v="I (import)"/>
    <m/>
  </r>
  <r>
    <s v="Watermelons"/>
    <x v="1"/>
    <s v="No"/>
    <s v="N/A"/>
    <s v="SEEDLESS"/>
    <x v="596"/>
    <s v="MEXICO CROSSINGS THROUGH PHARR TEXAS"/>
    <n v="514800"/>
    <s v="Truck"/>
    <m/>
    <m/>
    <n v="2025"/>
    <s v="N/A"/>
    <s v="I (import)"/>
    <m/>
  </r>
  <r>
    <s v="Watermelons"/>
    <x v="1"/>
    <s v="No"/>
    <s v="N/A"/>
    <s v="N/A"/>
    <x v="596"/>
    <s v="MEXICO CROSSINGS THROUGH PROGRESO TEXAS"/>
    <n v="370126"/>
    <s v="Truck"/>
    <m/>
    <m/>
    <n v="2025"/>
    <s v="N/A"/>
    <s v="I (import)"/>
    <m/>
  </r>
  <r>
    <s v="Watermelons"/>
    <x v="1"/>
    <s v="No"/>
    <s v="N/A"/>
    <s v="SEEDLESS"/>
    <x v="596"/>
    <s v="MEXICO CROSSINGS THROUGH PROGRESO TEXAS"/>
    <n v="44418"/>
    <s v="Truck"/>
    <m/>
    <m/>
    <n v="2025"/>
    <s v="N/A"/>
    <s v="I (import)"/>
    <m/>
  </r>
  <r>
    <s v="Watermelons"/>
    <x v="1"/>
    <s v="No"/>
    <s v="N/A"/>
    <s v="SEEDLESS"/>
    <x v="596"/>
    <s v="MEXICO CROSSINGS THROUGH RIO GRANDE CITY TEXAS"/>
    <n v="316800"/>
    <s v="Truck"/>
    <m/>
    <m/>
    <n v="2025"/>
    <s v="N/A"/>
    <s v="I (import)"/>
    <m/>
  </r>
  <r>
    <s v="Watermelons"/>
    <x v="11"/>
    <s v="No"/>
    <s v="24 inch bins"/>
    <s v="RED FLESH SEEDLESS TYPE"/>
    <x v="596"/>
    <s v="SOUTH CAROLINA"/>
    <n v="67200"/>
    <s v="Truck"/>
    <n v="168"/>
    <m/>
    <n v="2025"/>
    <s v="N/A"/>
    <s v="D (domestic)"/>
    <m/>
  </r>
  <r>
    <s v="Watermelons"/>
    <x v="19"/>
    <s v="No"/>
    <s v="24 inch bins"/>
    <s v="RED FLESH SEEDLESS TYPE"/>
    <x v="596"/>
    <s v="MARYLAND"/>
    <n v="44800"/>
    <s v="Truck"/>
    <n v="112"/>
    <m/>
    <n v="2025"/>
    <s v="N/A"/>
    <s v="D (domestic)"/>
    <m/>
  </r>
  <r>
    <s v="Watermelons"/>
    <x v="13"/>
    <s v="No"/>
    <s v="24 inch bins"/>
    <s v="RED FLESH SEEDLESS TYPE"/>
    <x v="596"/>
    <s v="SAN JOAQUIN VALLEY CALIFORNIA"/>
    <n v="60000"/>
    <s v="Truck"/>
    <m/>
    <m/>
    <n v="2025"/>
    <s v="N/A"/>
    <s v="D (domestic)"/>
    <m/>
  </r>
  <r>
    <s v="Watermelons"/>
    <x v="11"/>
    <s v="No"/>
    <s v="24 inch bins"/>
    <s v="RED FLESH SEEDLESS TYPE"/>
    <x v="597"/>
    <s v="SOUTH CAROLINA"/>
    <n v="22400"/>
    <s v="Truck"/>
    <n v="56"/>
    <m/>
    <n v="2025"/>
    <s v="N/A"/>
    <s v="D (domestic)"/>
    <m/>
  </r>
  <r>
    <s v="Watermelons"/>
    <x v="19"/>
    <s v="No"/>
    <s v="24 inch bins"/>
    <s v="RED FLESH SEEDLESS TYPE"/>
    <x v="597"/>
    <s v="MARYLAND"/>
    <n v="22400"/>
    <s v="Truck"/>
    <n v="56"/>
    <m/>
    <n v="2025"/>
    <s v="N/A"/>
    <s v="D (domestic)"/>
    <m/>
  </r>
  <r>
    <s v="Watermelons"/>
    <x v="5"/>
    <s v="No"/>
    <s v="N/A"/>
    <s v="SEEDLESS"/>
    <x v="597"/>
    <s v="IMPORTS THROUGH PHILADELPHIA-CAMDEN PENNSYLVANIA-NEW JERSEY"/>
    <n v="79200"/>
    <s v="Boat"/>
    <m/>
    <m/>
    <n v="2025"/>
    <s v="N/A"/>
    <s v="I (import)"/>
    <m/>
  </r>
  <r>
    <s v="Watermelons"/>
    <x v="0"/>
    <s v="No"/>
    <s v="N/A"/>
    <s v="N/A"/>
    <x v="597"/>
    <s v="IMPORTS THROUGH SAN JUAN PUERTO RICO"/>
    <n v="7350"/>
    <s v="Boat"/>
    <m/>
    <m/>
    <n v="2025"/>
    <s v="N/A"/>
    <s v="I (import)"/>
    <m/>
  </r>
  <r>
    <s v="Watermelons"/>
    <x v="1"/>
    <s v="No"/>
    <s v="N/A"/>
    <s v="N/A"/>
    <x v="597"/>
    <s v="MEXICO CROSSINGS THROUGH NOGALES ARIZONA"/>
    <n v="1230511"/>
    <s v="Truck"/>
    <m/>
    <m/>
    <n v="2025"/>
    <s v="N/A"/>
    <s v="I (import)"/>
    <m/>
  </r>
  <r>
    <s v="Watermelons"/>
    <x v="1"/>
    <s v="Yes"/>
    <s v="N/A"/>
    <s v="RED FLESH SEEDLESS MINIATURE"/>
    <x v="597"/>
    <s v="MEXICO CROSSINGS THROUGH NOGALES ARIZONA"/>
    <n v="37400"/>
    <s v="Truck"/>
    <m/>
    <m/>
    <n v="2025"/>
    <s v="N/A"/>
    <s v="I (import)"/>
    <m/>
  </r>
  <r>
    <s v="Watermelons"/>
    <x v="1"/>
    <s v="No"/>
    <s v="N/A"/>
    <s v="RED FLESH SEEDLESS MINIATURE"/>
    <x v="597"/>
    <s v="MEXICO CROSSINGS THROUGH NOGALES ARIZONA"/>
    <n v="977205"/>
    <s v="Truck"/>
    <m/>
    <m/>
    <n v="2025"/>
    <s v="N/A"/>
    <s v="I (import)"/>
    <m/>
  </r>
  <r>
    <s v="Watermelons"/>
    <x v="1"/>
    <s v="No"/>
    <s v="N/A"/>
    <s v="SEEDLESS"/>
    <x v="597"/>
    <s v="MEXICO CROSSINGS THROUGH NOGALES ARIZONA"/>
    <n v="2323089"/>
    <s v="Truck"/>
    <m/>
    <m/>
    <n v="2025"/>
    <s v="N/A"/>
    <s v="I (import)"/>
    <m/>
  </r>
  <r>
    <s v="Watermelons"/>
    <x v="1"/>
    <s v="No"/>
    <s v="N/A"/>
    <s v="N/A"/>
    <x v="597"/>
    <s v="MEXICO CROSSINGS THROUGH OTAY MESA CALIFORNIA"/>
    <n v="130379"/>
    <s v="Truck"/>
    <m/>
    <m/>
    <n v="2025"/>
    <s v="N/A"/>
    <s v="I (import)"/>
    <m/>
  </r>
  <r>
    <s v="Watermelons"/>
    <x v="1"/>
    <s v="No"/>
    <s v="N/A"/>
    <s v="SEEDLESS"/>
    <x v="597"/>
    <s v="MEXICO CROSSINGS THROUGH OTAY MESA CALIFORNIA"/>
    <n v="47942"/>
    <s v="Truck"/>
    <m/>
    <m/>
    <n v="2025"/>
    <s v="N/A"/>
    <s v="I (import)"/>
    <m/>
  </r>
  <r>
    <s v="Watermelons"/>
    <x v="1"/>
    <s v="No"/>
    <s v="N/A"/>
    <s v="N/A"/>
    <x v="597"/>
    <s v="MEXICO CROSSINGS THROUGH PHARR TEXAS"/>
    <n v="88946"/>
    <s v="Truck"/>
    <m/>
    <m/>
    <n v="2025"/>
    <s v="N/A"/>
    <s v="I (import)"/>
    <m/>
  </r>
  <r>
    <s v="Watermelons"/>
    <x v="1"/>
    <s v="No"/>
    <s v="N/A"/>
    <s v="SEEDLESS"/>
    <x v="597"/>
    <s v="MEXICO CROSSINGS THROUGH PHARR TEXAS"/>
    <n v="514800"/>
    <s v="Truck"/>
    <m/>
    <m/>
    <n v="2025"/>
    <s v="N/A"/>
    <s v="I (import)"/>
    <m/>
  </r>
  <r>
    <s v="Watermelons"/>
    <x v="1"/>
    <s v="No"/>
    <s v="N/A"/>
    <s v="N/A"/>
    <x v="597"/>
    <s v="MEXICO CROSSINGS THROUGH PROGRESO TEXAS"/>
    <n v="165306"/>
    <s v="Truck"/>
    <m/>
    <m/>
    <n v="2025"/>
    <s v="N/A"/>
    <s v="I (import)"/>
    <m/>
  </r>
  <r>
    <s v="Watermelons"/>
    <x v="1"/>
    <s v="No"/>
    <s v="N/A"/>
    <s v="SEEDLESS"/>
    <x v="597"/>
    <s v="MEXICO CROSSINGS THROUGH PROGRESO TEXAS"/>
    <n v="225885"/>
    <s v="Truck"/>
    <m/>
    <m/>
    <n v="2025"/>
    <s v="N/A"/>
    <s v="I (import)"/>
    <m/>
  </r>
  <r>
    <s v="Watermelons"/>
    <x v="1"/>
    <s v="No"/>
    <s v="N/A"/>
    <s v="SEEDLESS"/>
    <x v="597"/>
    <s v="MEXICO CROSSINGS THROUGH RIO GRANDE CITY TEXAS"/>
    <n v="399465"/>
    <s v="Truck"/>
    <m/>
    <m/>
    <n v="2025"/>
    <s v="N/A"/>
    <s v="I (import)"/>
    <m/>
  </r>
  <r>
    <s v="Watermelons"/>
    <x v="11"/>
    <s v="No"/>
    <s v="24 inch bins"/>
    <s v="RED FLESH SEEDLESS TYPE"/>
    <x v="598"/>
    <s v="SOUTH CAROLINA"/>
    <n v="44800"/>
    <s v="Truck"/>
    <n v="112"/>
    <m/>
    <n v="2025"/>
    <s v="N/A"/>
    <s v="D (domestic)"/>
    <m/>
  </r>
  <r>
    <s v="Watermelons"/>
    <x v="13"/>
    <s v="No"/>
    <s v="24 inch bins"/>
    <s v="RED FLESH SEEDLESS TYPE"/>
    <x v="598"/>
    <s v="SAN JOAQUIN VALLEY CALIFORNIA"/>
    <n v="60000"/>
    <s v="Truck"/>
    <m/>
    <m/>
    <n v="2025"/>
    <s v="N/A"/>
    <s v="D (domestic)"/>
    <m/>
  </r>
  <r>
    <s v="Watermelons"/>
    <x v="5"/>
    <s v="No"/>
    <s v="N/A"/>
    <s v="N/A"/>
    <x v="598"/>
    <s v="IMPORTS THROUGH PHILADELPHIA-CAMDEN PENNSYLVANIA-NEW JERSEY"/>
    <n v="24684"/>
    <s v="Boat"/>
    <m/>
    <m/>
    <n v="2025"/>
    <s v="N/A"/>
    <s v="I (import)"/>
    <m/>
  </r>
  <r>
    <s v="Watermelons"/>
    <x v="0"/>
    <s v="No"/>
    <s v="N/A"/>
    <s v="N/A"/>
    <x v="598"/>
    <s v="IMPORTS THROUGH SAN JUAN PUERTO RICO"/>
    <n v="28717"/>
    <s v="Boat"/>
    <m/>
    <m/>
    <n v="2025"/>
    <s v="N/A"/>
    <s v="I (import)"/>
    <m/>
  </r>
  <r>
    <s v="Watermelons"/>
    <x v="1"/>
    <s v="No"/>
    <s v="N/A"/>
    <s v="N/A"/>
    <x v="598"/>
    <s v="MEXICO CROSSINGS THROUGH NOGALES ARIZONA"/>
    <n v="3184610"/>
    <s v="Truck"/>
    <m/>
    <m/>
    <n v="2025"/>
    <s v="N/A"/>
    <s v="I (import)"/>
    <m/>
  </r>
  <r>
    <s v="Watermelons"/>
    <x v="1"/>
    <s v="Yes"/>
    <s v="N/A"/>
    <s v="RED FLESH SEEDLESS MINIATURE"/>
    <x v="598"/>
    <s v="MEXICO CROSSINGS THROUGH NOGALES ARIZONA"/>
    <n v="97838"/>
    <s v="Truck"/>
    <m/>
    <m/>
    <n v="2025"/>
    <s v="N/A"/>
    <s v="I (import)"/>
    <m/>
  </r>
  <r>
    <s v="Watermelons"/>
    <x v="1"/>
    <s v="No"/>
    <s v="N/A"/>
    <s v="RED FLESH SEEDLESS MINIATURE"/>
    <x v="598"/>
    <s v="MEXICO CROSSINGS THROUGH NOGALES ARIZONA"/>
    <n v="1389918"/>
    <s v="Truck"/>
    <m/>
    <m/>
    <n v="2025"/>
    <s v="N/A"/>
    <s v="I (import)"/>
    <m/>
  </r>
  <r>
    <s v="Watermelons"/>
    <x v="1"/>
    <s v="Yes"/>
    <s v="N/A"/>
    <s v="SEEDLESS"/>
    <x v="598"/>
    <s v="MEXICO CROSSINGS THROUGH NOGALES ARIZONA"/>
    <n v="129263"/>
    <s v="Truck"/>
    <m/>
    <m/>
    <n v="2025"/>
    <s v="N/A"/>
    <s v="I (import)"/>
    <m/>
  </r>
  <r>
    <s v="Watermelons"/>
    <x v="1"/>
    <s v="No"/>
    <s v="N/A"/>
    <s v="SEEDLESS"/>
    <x v="598"/>
    <s v="MEXICO CROSSINGS THROUGH NOGALES ARIZONA"/>
    <n v="2538282"/>
    <s v="Truck"/>
    <m/>
    <m/>
    <n v="2025"/>
    <s v="N/A"/>
    <s v="I (import)"/>
    <m/>
  </r>
  <r>
    <s v="Watermelons"/>
    <x v="1"/>
    <s v="No"/>
    <s v="N/A"/>
    <s v="N/A"/>
    <x v="598"/>
    <s v="MEXICO CROSSINGS THROUGH OTAY MESA CALIFORNIA"/>
    <n v="19094"/>
    <s v="Truck"/>
    <m/>
    <m/>
    <n v="2025"/>
    <s v="N/A"/>
    <s v="I (import)"/>
    <m/>
  </r>
  <r>
    <s v="Watermelons"/>
    <x v="1"/>
    <s v="No"/>
    <s v="N/A"/>
    <s v="N/A"/>
    <x v="598"/>
    <s v="MEXICO CROSSINGS THROUGH PHARR TEXAS"/>
    <n v="39600"/>
    <s v="Truck"/>
    <m/>
    <m/>
    <n v="2025"/>
    <s v="N/A"/>
    <s v="I (import)"/>
    <m/>
  </r>
  <r>
    <s v="Watermelons"/>
    <x v="1"/>
    <s v="No"/>
    <s v="N/A"/>
    <s v="SEEDLESS"/>
    <x v="598"/>
    <s v="MEXICO CROSSINGS THROUGH PHARR TEXAS"/>
    <n v="396000"/>
    <s v="Truck"/>
    <m/>
    <m/>
    <n v="2025"/>
    <s v="N/A"/>
    <s v="I (import)"/>
    <m/>
  </r>
  <r>
    <s v="Watermelons"/>
    <x v="1"/>
    <s v="No"/>
    <s v="N/A"/>
    <s v="N/A"/>
    <x v="598"/>
    <s v="MEXICO CROSSINGS THROUGH PROGRESO TEXAS"/>
    <n v="519160"/>
    <s v="Truck"/>
    <m/>
    <m/>
    <n v="2025"/>
    <s v="N/A"/>
    <s v="I (import)"/>
    <m/>
  </r>
  <r>
    <s v="Watermelons"/>
    <x v="1"/>
    <s v="No"/>
    <s v="N/A"/>
    <s v="SEEDLESS"/>
    <x v="598"/>
    <s v="MEXICO CROSSINGS THROUGH PROGRESO TEXAS"/>
    <n v="930754"/>
    <s v="Truck"/>
    <m/>
    <m/>
    <n v="2025"/>
    <s v="N/A"/>
    <s v="I (import)"/>
    <m/>
  </r>
  <r>
    <s v="Watermelons"/>
    <x v="1"/>
    <s v="No"/>
    <s v="N/A"/>
    <s v="N/A"/>
    <x v="598"/>
    <s v="MEXICO CROSSINGS THROUGH RIO GRANDE CITY TEXAS"/>
    <n v="49100"/>
    <s v="Truck"/>
    <m/>
    <m/>
    <n v="2025"/>
    <s v="N/A"/>
    <s v="I (import)"/>
    <m/>
  </r>
  <r>
    <s v="Watermelons"/>
    <x v="1"/>
    <s v="No"/>
    <s v="N/A"/>
    <s v="SEEDLESS"/>
    <x v="598"/>
    <s v="MEXICO CROSSINGS THROUGH RIO GRANDE CITY TEXAS"/>
    <n v="413149"/>
    <s v="Truck"/>
    <m/>
    <m/>
    <n v="2025"/>
    <s v="N/A"/>
    <s v="I (import)"/>
    <m/>
  </r>
  <r>
    <s v="Watermelons"/>
    <x v="11"/>
    <s v="No"/>
    <s v="24 inch bins"/>
    <s v="RED FLESH SEEDLESS TYPE"/>
    <x v="599"/>
    <s v="SOUTH CAROLINA"/>
    <n v="22400"/>
    <s v="Truck"/>
    <n v="56"/>
    <m/>
    <n v="2025"/>
    <s v="N/A"/>
    <s v="D (domestic)"/>
    <m/>
  </r>
  <r>
    <s v="Watermelons"/>
    <x v="1"/>
    <s v="No"/>
    <s v="N/A"/>
    <s v="N/A"/>
    <x v="599"/>
    <s v="MEXICO CROSSINGS THROUGH NOGALES ARIZONA"/>
    <n v="1816038"/>
    <s v="Truck"/>
    <m/>
    <m/>
    <n v="2025"/>
    <s v="N/A"/>
    <s v="I (import)"/>
    <m/>
  </r>
  <r>
    <s v="Watermelons"/>
    <x v="1"/>
    <s v="Yes"/>
    <s v="N/A"/>
    <s v="RED FLESH SEEDLESS MINIATURE"/>
    <x v="599"/>
    <s v="MEXICO CROSSINGS THROUGH NOGALES ARIZONA"/>
    <n v="57970"/>
    <s v="Truck"/>
    <m/>
    <m/>
    <n v="2025"/>
    <s v="N/A"/>
    <s v="I (import)"/>
    <m/>
  </r>
  <r>
    <s v="Watermelons"/>
    <x v="1"/>
    <s v="No"/>
    <s v="N/A"/>
    <s v="RED FLESH SEEDLESS MINIATURE"/>
    <x v="599"/>
    <s v="MEXICO CROSSINGS THROUGH NOGALES ARIZONA"/>
    <n v="641467"/>
    <s v="Truck"/>
    <m/>
    <m/>
    <n v="2025"/>
    <s v="N/A"/>
    <s v="I (import)"/>
    <m/>
  </r>
  <r>
    <s v="Watermelons"/>
    <x v="1"/>
    <s v="Yes"/>
    <s v="N/A"/>
    <s v="SEEDLESS"/>
    <x v="599"/>
    <s v="MEXICO CROSSINGS THROUGH NOGALES ARIZONA"/>
    <n v="68169"/>
    <s v="Truck"/>
    <m/>
    <m/>
    <n v="2025"/>
    <s v="N/A"/>
    <s v="I (import)"/>
    <m/>
  </r>
  <r>
    <s v="Watermelons"/>
    <x v="1"/>
    <s v="No"/>
    <s v="N/A"/>
    <s v="SEEDLESS"/>
    <x v="599"/>
    <s v="MEXICO CROSSINGS THROUGH NOGALES ARIZONA"/>
    <n v="2137824"/>
    <s v="Truck"/>
    <m/>
    <m/>
    <n v="2025"/>
    <s v="N/A"/>
    <s v="I (import)"/>
    <m/>
  </r>
  <r>
    <s v="Watermelons"/>
    <x v="1"/>
    <s v="No"/>
    <s v="N/A"/>
    <s v="N/A"/>
    <x v="599"/>
    <s v="MEXICO CROSSINGS THROUGH OTAY MESA CALIFORNIA"/>
    <n v="105318"/>
    <s v="Truck"/>
    <m/>
    <m/>
    <n v="2025"/>
    <s v="N/A"/>
    <s v="I (import)"/>
    <m/>
  </r>
  <r>
    <s v="Watermelons"/>
    <x v="1"/>
    <s v="No"/>
    <s v="N/A"/>
    <s v="SEEDLESS"/>
    <x v="599"/>
    <s v="MEXICO CROSSINGS THROUGH OTAY MESA CALIFORNIA"/>
    <n v="22869"/>
    <s v="Truck"/>
    <m/>
    <m/>
    <n v="2025"/>
    <s v="N/A"/>
    <s v="I (import)"/>
    <m/>
  </r>
  <r>
    <s v="Watermelons"/>
    <x v="1"/>
    <s v="No"/>
    <s v="N/A"/>
    <s v="N/A"/>
    <x v="599"/>
    <s v="MEXICO CROSSINGS THROUGH PHARR TEXAS"/>
    <n v="133419"/>
    <s v="Truck"/>
    <m/>
    <m/>
    <n v="2025"/>
    <s v="N/A"/>
    <s v="I (import)"/>
    <m/>
  </r>
  <r>
    <s v="Watermelons"/>
    <x v="1"/>
    <s v="No"/>
    <s v="N/A"/>
    <s v="N/A"/>
    <x v="599"/>
    <s v="MEXICO CROSSINGS THROUGH PROGRESO TEXAS"/>
    <n v="648166"/>
    <s v="Truck"/>
    <m/>
    <m/>
    <n v="2025"/>
    <s v="N/A"/>
    <s v="I (import)"/>
    <m/>
  </r>
  <r>
    <s v="Watermelons"/>
    <x v="1"/>
    <s v="No"/>
    <s v="N/A"/>
    <s v="N/A"/>
    <x v="599"/>
    <s v="MEXICO CROSSINGS THROUGH ROMA TEXAS"/>
    <n v="47102"/>
    <s v="Truck"/>
    <m/>
    <m/>
    <n v="2025"/>
    <s v="N/A"/>
    <s v="I (import)"/>
    <m/>
  </r>
  <r>
    <s v="Watermelons"/>
    <x v="0"/>
    <s v="No"/>
    <s v="N/A"/>
    <s v="N/A"/>
    <x v="599"/>
    <s v="IMPORTS THROUGH SAN JUAN PUERTO RICO"/>
    <n v="4490"/>
    <s v="Boat"/>
    <m/>
    <m/>
    <n v="2025"/>
    <s v="N/A"/>
    <s v="I (import)"/>
    <m/>
  </r>
  <r>
    <s v="Watermelons"/>
    <x v="13"/>
    <s v="No"/>
    <s v="24 inch bins"/>
    <s v="RED FLESH SEEDLESS TYPE"/>
    <x v="599"/>
    <s v="SAN JOAQUIN VALLEY CALIFORNIA"/>
    <n v="40000"/>
    <s v="Truck"/>
    <m/>
    <m/>
    <n v="2025"/>
    <s v="N/A"/>
    <s v="D (domestic)"/>
    <m/>
  </r>
  <r>
    <s v="Watermelons"/>
    <x v="0"/>
    <s v="No"/>
    <s v="N/A"/>
    <s v="N/A"/>
    <x v="600"/>
    <s v="IMPORTS THROUGH SAN JUAN PUERTO RICO"/>
    <n v="28127"/>
    <s v="Boat"/>
    <m/>
    <m/>
    <n v="2025"/>
    <s v="N/A"/>
    <s v="I (import)"/>
    <m/>
  </r>
  <r>
    <s v="Watermelons"/>
    <x v="1"/>
    <s v="No"/>
    <s v="N/A"/>
    <s v="N/A"/>
    <x v="600"/>
    <s v="MEXICO CROSSINGS THROUGH NOGALES ARIZONA"/>
    <n v="2863652"/>
    <s v="Truck"/>
    <m/>
    <m/>
    <n v="2025"/>
    <s v="N/A"/>
    <s v="I (import)"/>
    <m/>
  </r>
  <r>
    <s v="Watermelons"/>
    <x v="1"/>
    <s v="Yes"/>
    <s v="N/A"/>
    <s v="RED FLESH SEEDLESS MINIATURE"/>
    <x v="600"/>
    <s v="MEXICO CROSSINGS THROUGH NOGALES ARIZONA"/>
    <n v="362846"/>
    <s v="Truck"/>
    <m/>
    <m/>
    <n v="2025"/>
    <s v="N/A"/>
    <s v="I (import)"/>
    <m/>
  </r>
  <r>
    <s v="Watermelons"/>
    <x v="1"/>
    <s v="No"/>
    <s v="N/A"/>
    <s v="RED FLESH SEEDLESS MINIATURE"/>
    <x v="600"/>
    <s v="MEXICO CROSSINGS THROUGH NOGALES ARIZONA"/>
    <n v="2478395"/>
    <s v="Truck"/>
    <m/>
    <m/>
    <n v="2025"/>
    <s v="N/A"/>
    <s v="I (import)"/>
    <m/>
  </r>
  <r>
    <s v="Watermelons"/>
    <x v="1"/>
    <s v="Yes"/>
    <s v="N/A"/>
    <s v="SEEDLESS"/>
    <x v="600"/>
    <s v="MEXICO CROSSINGS THROUGH NOGALES ARIZONA"/>
    <n v="64632"/>
    <s v="Truck"/>
    <m/>
    <m/>
    <n v="2025"/>
    <s v="N/A"/>
    <s v="I (import)"/>
    <m/>
  </r>
  <r>
    <s v="Watermelons"/>
    <x v="1"/>
    <s v="No"/>
    <s v="N/A"/>
    <s v="SEEDLESS"/>
    <x v="600"/>
    <s v="MEXICO CROSSINGS THROUGH NOGALES ARIZONA"/>
    <n v="3683845"/>
    <s v="Truck"/>
    <m/>
    <m/>
    <n v="2025"/>
    <s v="N/A"/>
    <s v="I (import)"/>
    <m/>
  </r>
  <r>
    <s v="Watermelons"/>
    <x v="1"/>
    <s v="No"/>
    <s v="N/A"/>
    <s v="N/A"/>
    <x v="600"/>
    <s v="MEXICO CROSSINGS THROUGH OTAY MESA CALIFORNIA"/>
    <n v="53856"/>
    <s v="Truck"/>
    <m/>
    <m/>
    <n v="2025"/>
    <s v="N/A"/>
    <s v="I (import)"/>
    <m/>
  </r>
  <r>
    <s v="Watermelons"/>
    <x v="1"/>
    <s v="No"/>
    <s v="N/A"/>
    <s v="SEEDLESS"/>
    <x v="600"/>
    <s v="MEXICO CROSSINGS THROUGH OTAY MESA CALIFORNIA"/>
    <n v="66317"/>
    <s v="Truck"/>
    <m/>
    <m/>
    <n v="2025"/>
    <s v="N/A"/>
    <s v="I (import)"/>
    <m/>
  </r>
  <r>
    <s v="Watermelons"/>
    <x v="1"/>
    <s v="No"/>
    <s v="N/A"/>
    <s v="N/A"/>
    <x v="600"/>
    <s v="MEXICO CROSSINGS THROUGH PHARR TEXAS"/>
    <n v="95150"/>
    <s v="Truck"/>
    <m/>
    <m/>
    <n v="2025"/>
    <s v="N/A"/>
    <s v="I (import)"/>
    <m/>
  </r>
  <r>
    <s v="Watermelons"/>
    <x v="1"/>
    <s v="No"/>
    <s v="N/A"/>
    <s v="N/A"/>
    <x v="600"/>
    <s v="MEXICO CROSSINGS THROUGH PROGRESO TEXAS"/>
    <n v="123288"/>
    <s v="Truck"/>
    <m/>
    <m/>
    <n v="2025"/>
    <s v="N/A"/>
    <s v="I (import)"/>
    <m/>
  </r>
  <r>
    <s v="Watermelons"/>
    <x v="1"/>
    <s v="No"/>
    <s v="N/A"/>
    <s v="N/A"/>
    <x v="600"/>
    <s v="MEXICO CROSSINGS THROUGH RIO GRANDE CITY TEXAS"/>
    <n v="178068"/>
    <s v="Truck"/>
    <m/>
    <m/>
    <n v="2025"/>
    <s v="N/A"/>
    <s v="I (import)"/>
    <m/>
  </r>
  <r>
    <s v="Watermelons"/>
    <x v="11"/>
    <s v="No"/>
    <s v="24 inch bins"/>
    <s v="RED FLESH SEEDLESS TYPE"/>
    <x v="600"/>
    <s v="SOUTH CAROLINA"/>
    <n v="44800"/>
    <s v="Truck"/>
    <n v="112"/>
    <m/>
    <n v="2025"/>
    <s v="N/A"/>
    <s v="D (domestic)"/>
    <m/>
  </r>
  <r>
    <s v="Watermelons"/>
    <x v="11"/>
    <s v="No"/>
    <s v="24 inch bins"/>
    <s v="RED FLESH SEEDLESS TYPE"/>
    <x v="601"/>
    <s v="SOUTH CAROLINA"/>
    <n v="22400"/>
    <s v="Truck"/>
    <n v="56"/>
    <m/>
    <n v="2025"/>
    <s v="N/A"/>
    <s v="D (domestic)"/>
    <m/>
  </r>
  <r>
    <s v="Watermelons"/>
    <x v="19"/>
    <s v="No"/>
    <s v="24 inch bins"/>
    <s v="RED FLESH SEEDLESS TYPE"/>
    <x v="601"/>
    <s v="MARYLAND"/>
    <n v="28672"/>
    <s v="Truck"/>
    <m/>
    <m/>
    <n v="2025"/>
    <s v="N/A"/>
    <s v="D (domestic)"/>
    <s v="week ending amount"/>
  </r>
  <r>
    <s v="Watermelons"/>
    <x v="11"/>
    <s v="No"/>
    <s v="24 inch bins"/>
    <s v="RED FLESH SEEDLESS TYPE"/>
    <x v="601"/>
    <s v="SOUTH CAROLINA"/>
    <n v="71680"/>
    <s v="Truck"/>
    <m/>
    <m/>
    <n v="2025"/>
    <s v="N/A"/>
    <s v="D (domestic)"/>
    <s v="week ending amount"/>
  </r>
  <r>
    <s v="Watermelons"/>
    <x v="13"/>
    <s v="No"/>
    <s v="24 inch bins"/>
    <s v="RED FLESH SEEDLESS TYPE"/>
    <x v="601"/>
    <s v="SAN JOAQUIN VALLEY CALIFORNIA"/>
    <n v="51200"/>
    <s v="Truck"/>
    <m/>
    <m/>
    <n v="2025"/>
    <s v="N/A"/>
    <s v="D (domestic)"/>
    <s v="week ending amount"/>
  </r>
  <r>
    <s v="Watermelons"/>
    <x v="5"/>
    <s v="No"/>
    <s v="N/A"/>
    <s v="SEEDLESS"/>
    <x v="602"/>
    <s v="IMPORTS THROUGH PHILADELPHIA-CAMDEN PENNSYLVANIA-NEW JERSEY"/>
    <n v="112464"/>
    <s v="Boat"/>
    <m/>
    <m/>
    <n v="2025"/>
    <s v="N/A"/>
    <s v="I (import)"/>
    <m/>
  </r>
  <r>
    <s v="Watermelons"/>
    <x v="0"/>
    <s v="No"/>
    <s v="N/A"/>
    <s v="N/A"/>
    <x v="602"/>
    <s v="IMPORTS THROUGH SAN JUAN PUERTO RICO"/>
    <n v="57790"/>
    <s v="Boat"/>
    <m/>
    <m/>
    <n v="2025"/>
    <s v="N/A"/>
    <s v="I (import)"/>
    <m/>
  </r>
  <r>
    <s v="Watermelons"/>
    <x v="1"/>
    <s v="No"/>
    <s v="N/A"/>
    <s v="N/A"/>
    <x v="602"/>
    <s v="MEXICO CROSSINGS THROUGH NOGALES ARIZONA"/>
    <n v="1105016"/>
    <s v="Truck"/>
    <m/>
    <m/>
    <n v="2025"/>
    <s v="N/A"/>
    <s v="I (import)"/>
    <m/>
  </r>
  <r>
    <s v="Watermelons"/>
    <x v="1"/>
    <s v="Yes"/>
    <s v="N/A"/>
    <s v="RED FLESH SEEDLESS MINIATURE"/>
    <x v="602"/>
    <s v="MEXICO CROSSINGS THROUGH NOGALES ARIZONA"/>
    <n v="213719"/>
    <s v="Truck"/>
    <m/>
    <m/>
    <n v="2025"/>
    <s v="N/A"/>
    <s v="I (import)"/>
    <m/>
  </r>
  <r>
    <s v="Watermelons"/>
    <x v="1"/>
    <s v="No"/>
    <s v="N/A"/>
    <s v="RED FLESH SEEDLESS MINIATURE"/>
    <x v="602"/>
    <s v="MEXICO CROSSINGS THROUGH NOGALES ARIZONA"/>
    <n v="1735122"/>
    <s v="Truck"/>
    <m/>
    <m/>
    <n v="2025"/>
    <s v="N/A"/>
    <s v="I (import)"/>
    <m/>
  </r>
  <r>
    <s v="Watermelons"/>
    <x v="1"/>
    <s v="Yes"/>
    <s v="N/A"/>
    <s v="SEEDLESS"/>
    <x v="602"/>
    <s v="MEXICO CROSSINGS THROUGH NOGALES ARIZONA"/>
    <n v="85593"/>
    <s v="Truck"/>
    <m/>
    <m/>
    <n v="2025"/>
    <s v="N/A"/>
    <s v="I (import)"/>
    <m/>
  </r>
  <r>
    <s v="Watermelons"/>
    <x v="1"/>
    <s v="No"/>
    <s v="N/A"/>
    <s v="SEEDLESS"/>
    <x v="602"/>
    <s v="MEXICO CROSSINGS THROUGH NOGALES ARIZONA"/>
    <n v="2519755"/>
    <s v="Truck"/>
    <m/>
    <m/>
    <n v="2025"/>
    <s v="N/A"/>
    <s v="I (import)"/>
    <m/>
  </r>
  <r>
    <s v="Watermelons"/>
    <x v="1"/>
    <s v="No"/>
    <s v="N/A"/>
    <s v="N/A"/>
    <x v="602"/>
    <s v="MEXICO CROSSINGS THROUGH OTAY MESA CALIFORNIA"/>
    <n v="107184"/>
    <s v="Truck"/>
    <m/>
    <m/>
    <n v="2025"/>
    <s v="N/A"/>
    <s v="I (import)"/>
    <m/>
  </r>
  <r>
    <s v="Watermelons"/>
    <x v="1"/>
    <s v="No"/>
    <s v="N/A"/>
    <s v="SEEDLESS"/>
    <x v="602"/>
    <s v="MEXICO CROSSINGS THROUGH OTAY MESA CALIFORNIA"/>
    <n v="122153"/>
    <s v="Truck"/>
    <m/>
    <m/>
    <n v="2025"/>
    <s v="N/A"/>
    <s v="I (import)"/>
    <m/>
  </r>
  <r>
    <s v="Watermelons"/>
    <x v="1"/>
    <s v="No"/>
    <s v="N/A"/>
    <s v="N/A"/>
    <x v="602"/>
    <s v="MEXICO CROSSINGS THROUGH PHARR TEXAS"/>
    <n v="137467"/>
    <s v="Truck"/>
    <m/>
    <m/>
    <n v="2025"/>
    <s v="N/A"/>
    <s v="I (import)"/>
    <m/>
  </r>
  <r>
    <s v="Watermelons"/>
    <x v="1"/>
    <s v="No"/>
    <s v="N/A"/>
    <s v="SEEDLESS"/>
    <x v="602"/>
    <s v="MEXICO CROSSINGS THROUGH PHARR TEXAS"/>
    <n v="356400"/>
    <s v="Truck"/>
    <m/>
    <m/>
    <n v="2025"/>
    <s v="N/A"/>
    <s v="I (import)"/>
    <m/>
  </r>
  <r>
    <s v="Watermelons"/>
    <x v="1"/>
    <s v="No"/>
    <s v="N/A"/>
    <s v="N/A"/>
    <x v="602"/>
    <s v="MEXICO CROSSINGS THROUGH PROGRESO TEXAS"/>
    <n v="92444"/>
    <s v="Truck"/>
    <m/>
    <m/>
    <n v="2025"/>
    <s v="N/A"/>
    <s v="I (import)"/>
    <m/>
  </r>
  <r>
    <s v="Watermelons"/>
    <x v="1"/>
    <s v="No"/>
    <s v="N/A"/>
    <s v="SEEDLESS"/>
    <x v="602"/>
    <s v="MEXICO CROSSINGS THROUGH PROGRESO TEXAS"/>
    <n v="357071"/>
    <s v="Truck"/>
    <m/>
    <m/>
    <n v="2025"/>
    <s v="N/A"/>
    <s v="I (import)"/>
    <m/>
  </r>
  <r>
    <s v="Watermelons"/>
    <x v="1"/>
    <s v="No"/>
    <s v="N/A"/>
    <s v="SEEDLESS"/>
    <x v="602"/>
    <s v="MEXICO CROSSINGS THROUGH RIO GRANDE CITY TEXAS"/>
    <n v="425040"/>
    <s v="Truck"/>
    <m/>
    <m/>
    <n v="2025"/>
    <s v="N/A"/>
    <s v="I (import)"/>
    <m/>
  </r>
  <r>
    <s v="Watermelons"/>
    <x v="1"/>
    <s v="No"/>
    <s v="N/A"/>
    <s v="N/A"/>
    <x v="603"/>
    <s v="MEXICO CROSSINGS THROUGH NOGALES ARIZONA"/>
    <n v="1013624"/>
    <s v="Truck"/>
    <m/>
    <m/>
    <n v="2025"/>
    <s v="N/A"/>
    <s v="I (import)"/>
    <m/>
  </r>
  <r>
    <s v="Watermelons"/>
    <x v="1"/>
    <s v="Yes"/>
    <s v="N/A"/>
    <s v="RED FLESH SEEDLESS MINIATURE"/>
    <x v="603"/>
    <s v="MEXICO CROSSINGS THROUGH NOGALES ARIZONA"/>
    <n v="232901"/>
    <s v="Truck"/>
    <m/>
    <m/>
    <n v="2025"/>
    <s v="N/A"/>
    <s v="I (import)"/>
    <m/>
  </r>
  <r>
    <s v="Watermelons"/>
    <x v="1"/>
    <s v="No"/>
    <s v="N/A"/>
    <s v="RED FLESH SEEDLESS MINIATURE"/>
    <x v="603"/>
    <s v="MEXICO CROSSINGS THROUGH NOGALES ARIZONA"/>
    <n v="1152120"/>
    <s v="Truck"/>
    <m/>
    <m/>
    <n v="2025"/>
    <s v="N/A"/>
    <s v="I (import)"/>
    <m/>
  </r>
  <r>
    <s v="Watermelons"/>
    <x v="1"/>
    <s v="Yes"/>
    <s v="N/A"/>
    <s v="SEEDLESS"/>
    <x v="603"/>
    <s v="MEXICO CROSSINGS THROUGH NOGALES ARIZONA"/>
    <n v="155021"/>
    <s v="Truck"/>
    <m/>
    <m/>
    <n v="2025"/>
    <s v="N/A"/>
    <s v="I (import)"/>
    <m/>
  </r>
  <r>
    <s v="Watermelons"/>
    <x v="1"/>
    <s v="No"/>
    <s v="N/A"/>
    <s v="SEEDLESS"/>
    <x v="603"/>
    <s v="MEXICO CROSSINGS THROUGH NOGALES ARIZONA"/>
    <n v="2566882"/>
    <s v="Truck"/>
    <m/>
    <m/>
    <n v="2025"/>
    <s v="N/A"/>
    <s v="I (import)"/>
    <m/>
  </r>
  <r>
    <s v="Watermelons"/>
    <x v="1"/>
    <s v="No"/>
    <s v="N/A"/>
    <s v="N/A"/>
    <x v="603"/>
    <s v="MEXICO CROSSINGS THROUGH OTAY MESA CALIFORNIA"/>
    <n v="129643"/>
    <s v="Truck"/>
    <m/>
    <m/>
    <n v="2025"/>
    <s v="N/A"/>
    <s v="I (import)"/>
    <m/>
  </r>
  <r>
    <s v="Watermelons"/>
    <x v="1"/>
    <s v="No"/>
    <s v="N/A"/>
    <s v="N/A"/>
    <x v="603"/>
    <s v="MEXICO CROSSINGS THROUGH PHARR TEXAS"/>
    <n v="128678"/>
    <s v="Truck"/>
    <m/>
    <m/>
    <n v="2025"/>
    <s v="N/A"/>
    <s v="I (import)"/>
    <m/>
  </r>
  <r>
    <s v="Watermelons"/>
    <x v="1"/>
    <s v="No"/>
    <s v="N/A"/>
    <s v="N/A"/>
    <x v="603"/>
    <s v="MEXICO CROSSINGS THROUGH PROGRESO TEXAS"/>
    <n v="171204"/>
    <s v="Truck"/>
    <m/>
    <m/>
    <n v="2025"/>
    <s v="N/A"/>
    <s v="I (import)"/>
    <m/>
  </r>
  <r>
    <s v="Watermelons"/>
    <x v="1"/>
    <s v="No"/>
    <s v="N/A"/>
    <s v="N/A"/>
    <x v="603"/>
    <s v="MEXICO CROSSINGS THROUGH RIO GRANDE CITY TEXAS"/>
    <n v="88000"/>
    <s v="Truck"/>
    <m/>
    <m/>
    <n v="2025"/>
    <s v="N/A"/>
    <s v="I (import)"/>
    <m/>
  </r>
  <r>
    <s v="Watermelons"/>
    <x v="0"/>
    <s v="No"/>
    <s v="N/A"/>
    <s v="N/A"/>
    <x v="604"/>
    <s v="IMPORTS THROUGH SAN JUAN PUERTO RICO"/>
    <n v="19543"/>
    <s v="Boat"/>
    <m/>
    <m/>
    <n v="2025"/>
    <s v="N/A"/>
    <s v="I (import)"/>
    <m/>
  </r>
  <r>
    <s v="Watermelons"/>
    <x v="1"/>
    <s v="No"/>
    <s v="N/A"/>
    <s v="N/A"/>
    <x v="604"/>
    <s v="MEXICO CROSSINGS THROUGH NOGALES ARIZONA"/>
    <n v="2587517"/>
    <s v="Truck"/>
    <m/>
    <m/>
    <n v="2025"/>
    <s v="N/A"/>
    <s v="I (import)"/>
    <m/>
  </r>
  <r>
    <s v="Watermelons"/>
    <x v="1"/>
    <s v="Yes"/>
    <s v="N/A"/>
    <s v="RED FLESH SEEDLESS MINIATURE"/>
    <x v="604"/>
    <s v="MEXICO CROSSINGS THROUGH NOGALES ARIZONA"/>
    <n v="103499"/>
    <s v="Truck"/>
    <m/>
    <m/>
    <n v="2025"/>
    <s v="N/A"/>
    <s v="I (import)"/>
    <m/>
  </r>
  <r>
    <s v="Watermelons"/>
    <x v="1"/>
    <s v="No"/>
    <s v="N/A"/>
    <s v="RED FLESH SEEDLESS MINIATURE"/>
    <x v="604"/>
    <s v="MEXICO CROSSINGS THROUGH NOGALES ARIZONA"/>
    <n v="1068802"/>
    <s v="Truck"/>
    <m/>
    <m/>
    <n v="2025"/>
    <s v="N/A"/>
    <s v="I (import)"/>
    <m/>
  </r>
  <r>
    <s v="Watermelons"/>
    <x v="1"/>
    <s v="Yes"/>
    <s v="N/A"/>
    <s v="SEEDLESS"/>
    <x v="604"/>
    <s v="MEXICO CROSSINGS THROUGH NOGALES ARIZONA"/>
    <n v="96725"/>
    <s v="Truck"/>
    <m/>
    <m/>
    <n v="2025"/>
    <s v="N/A"/>
    <s v="I (import)"/>
    <m/>
  </r>
  <r>
    <s v="Watermelons"/>
    <x v="1"/>
    <s v="No"/>
    <s v="N/A"/>
    <s v="SEEDLESS"/>
    <x v="604"/>
    <s v="MEXICO CROSSINGS THROUGH NOGALES ARIZONA"/>
    <n v="2141484"/>
    <s v="Truck"/>
    <m/>
    <m/>
    <n v="2025"/>
    <s v="N/A"/>
    <s v="I (import)"/>
    <m/>
  </r>
  <r>
    <s v="Watermelons"/>
    <x v="1"/>
    <s v="No"/>
    <s v="N/A"/>
    <s v="SEEDLESS"/>
    <x v="604"/>
    <s v="MEXICO CROSSINGS THROUGH OTAY MESA CALIFORNIA"/>
    <n v="68992"/>
    <s v="Truck"/>
    <m/>
    <m/>
    <n v="2025"/>
    <s v="N/A"/>
    <s v="I (import)"/>
    <m/>
  </r>
  <r>
    <s v="Watermelons"/>
    <x v="1"/>
    <s v="No"/>
    <s v="N/A"/>
    <s v="N/A"/>
    <x v="604"/>
    <s v="MEXICO CROSSINGS THROUGH PHARR TEXAS"/>
    <n v="87241"/>
    <s v="Truck"/>
    <m/>
    <m/>
    <n v="2025"/>
    <s v="N/A"/>
    <s v="I (import)"/>
    <m/>
  </r>
  <r>
    <s v="Watermelons"/>
    <x v="1"/>
    <s v="No"/>
    <s v="N/A"/>
    <s v="SEEDLESS"/>
    <x v="604"/>
    <s v="MEXICO CROSSINGS THROUGH PHARR TEXAS"/>
    <n v="158400"/>
    <s v="Truck"/>
    <m/>
    <m/>
    <n v="2025"/>
    <s v="N/A"/>
    <s v="I (import)"/>
    <m/>
  </r>
  <r>
    <s v="Watermelons"/>
    <x v="1"/>
    <s v="No"/>
    <s v="N/A"/>
    <s v="N/A"/>
    <x v="604"/>
    <s v="MEXICO CROSSINGS THROUGH PROGRESO TEXAS"/>
    <n v="420497"/>
    <s v="Truck"/>
    <m/>
    <m/>
    <n v="2025"/>
    <s v="N/A"/>
    <s v="I (import)"/>
    <m/>
  </r>
  <r>
    <s v="Watermelons"/>
    <x v="1"/>
    <s v="No"/>
    <s v="N/A"/>
    <s v="SEEDLESS"/>
    <x v="604"/>
    <s v="MEXICO CROSSINGS THROUGH PROGRESO TEXAS"/>
    <n v="1466830"/>
    <s v="Truck"/>
    <m/>
    <m/>
    <n v="2025"/>
    <s v="N/A"/>
    <s v="I (import)"/>
    <m/>
  </r>
  <r>
    <s v="Watermelons"/>
    <x v="1"/>
    <s v="No"/>
    <s v="N/A"/>
    <s v="N/A"/>
    <x v="604"/>
    <s v="MEXICO CROSSINGS THROUGH RIO GRANDE CITY TEXAS"/>
    <n v="127886"/>
    <s v="Truck"/>
    <m/>
    <m/>
    <n v="2025"/>
    <s v="N/A"/>
    <s v="I (import)"/>
    <m/>
  </r>
  <r>
    <s v="Watermelons"/>
    <x v="1"/>
    <s v="No"/>
    <s v="N/A"/>
    <s v="SEEDLESS"/>
    <x v="604"/>
    <s v="MEXICO CROSSINGS THROUGH RIO GRANDE CITY TEXAS"/>
    <n v="731280"/>
    <s v="Truck"/>
    <m/>
    <m/>
    <n v="2025"/>
    <s v="N/A"/>
    <s v="I (import)"/>
    <m/>
  </r>
  <r>
    <s v="Watermelons"/>
    <x v="0"/>
    <s v="No"/>
    <s v="N/A"/>
    <s v="N/A"/>
    <x v="605"/>
    <s v="IMPORTS THROUGH SAN JUAN PUERTO RICO"/>
    <n v="51575"/>
    <s v="Boat"/>
    <m/>
    <m/>
    <n v="2025"/>
    <s v="N/A"/>
    <s v="I (import)"/>
    <m/>
  </r>
  <r>
    <s v="Watermelons"/>
    <x v="1"/>
    <s v="No"/>
    <s v="N/A"/>
    <s v="N/A"/>
    <x v="605"/>
    <s v="MEXICO CROSSINGS THROUGH NOGALES ARIZONA"/>
    <n v="1064576"/>
    <s v="Truck"/>
    <m/>
    <m/>
    <n v="2025"/>
    <s v="N/A"/>
    <s v="I (import)"/>
    <m/>
  </r>
  <r>
    <s v="Watermelons"/>
    <x v="1"/>
    <s v="Yes"/>
    <s v="N/A"/>
    <s v="RED FLESH SEEDLESS MINIATURE"/>
    <x v="605"/>
    <s v="MEXICO CROSSINGS THROUGH NOGALES ARIZONA"/>
    <n v="204448"/>
    <s v="Truck"/>
    <m/>
    <m/>
    <n v="2025"/>
    <s v="N/A"/>
    <s v="I (import)"/>
    <m/>
  </r>
  <r>
    <s v="Watermelons"/>
    <x v="1"/>
    <s v="No"/>
    <s v="N/A"/>
    <s v="RED FLESH SEEDLESS MINIATURE"/>
    <x v="605"/>
    <s v="MEXICO CROSSINGS THROUGH NOGALES ARIZONA"/>
    <n v="1622375"/>
    <s v="Truck"/>
    <m/>
    <m/>
    <n v="2025"/>
    <s v="N/A"/>
    <s v="I (import)"/>
    <m/>
  </r>
  <r>
    <s v="Watermelons"/>
    <x v="1"/>
    <s v="Yes"/>
    <s v="N/A"/>
    <s v="SEEDLESS"/>
    <x v="605"/>
    <s v="MEXICO CROSSINGS THROUGH NOGALES ARIZONA"/>
    <n v="82144"/>
    <s v="Truck"/>
    <m/>
    <m/>
    <n v="2025"/>
    <s v="N/A"/>
    <s v="I (import)"/>
    <m/>
  </r>
  <r>
    <s v="Watermelons"/>
    <x v="1"/>
    <s v="No"/>
    <s v="N/A"/>
    <s v="SEEDLESS"/>
    <x v="605"/>
    <s v="MEXICO CROSSINGS THROUGH NOGALES ARIZONA"/>
    <n v="3197414"/>
    <s v="Truck"/>
    <m/>
    <m/>
    <n v="2025"/>
    <s v="N/A"/>
    <s v="I (import)"/>
    <m/>
  </r>
  <r>
    <s v="Watermelons"/>
    <x v="1"/>
    <s v="No"/>
    <s v="N/A"/>
    <s v="SEEDLESS"/>
    <x v="605"/>
    <s v="MEXICO CROSSINGS THROUGH OTAY MESA CALIFORNIA"/>
    <n v="8026"/>
    <s v="Truck"/>
    <m/>
    <m/>
    <n v="2025"/>
    <s v="N/A"/>
    <s v="I (import)"/>
    <m/>
  </r>
  <r>
    <s v="Watermelons"/>
    <x v="1"/>
    <s v="No"/>
    <s v="N/A"/>
    <s v="N/A"/>
    <x v="605"/>
    <s v="MEXICO CROSSINGS THROUGH PHARR TEXAS"/>
    <n v="132792"/>
    <s v="Truck"/>
    <m/>
    <m/>
    <n v="2025"/>
    <s v="N/A"/>
    <s v="I (import)"/>
    <m/>
  </r>
  <r>
    <s v="Watermelons"/>
    <x v="1"/>
    <s v="No"/>
    <s v="N/A"/>
    <s v="N/A"/>
    <x v="605"/>
    <s v="MEXICO CROSSINGS THROUGH PROGRESO TEXAS"/>
    <n v="503155"/>
    <s v="Truck"/>
    <m/>
    <m/>
    <n v="2025"/>
    <s v="N/A"/>
    <s v="I (import)"/>
    <m/>
  </r>
  <r>
    <s v="Watermelons"/>
    <x v="1"/>
    <s v="No"/>
    <s v="N/A"/>
    <s v="N/A"/>
    <x v="605"/>
    <s v="MEXICO CROSSINGS THROUGH RIO GRANDE CITY TEXAS"/>
    <n v="136576"/>
    <s v="Truck"/>
    <m/>
    <m/>
    <n v="2025"/>
    <s v="N/A"/>
    <s v="I (import)"/>
    <m/>
  </r>
  <r>
    <s v="Watermelons"/>
    <x v="1"/>
    <s v="No"/>
    <s v="N/A"/>
    <s v="N/A"/>
    <x v="605"/>
    <s v="MEXICO CROSSINGS THROUGH ROMA TEXAS"/>
    <n v="243144"/>
    <s v="Truck"/>
    <m/>
    <m/>
    <n v="2025"/>
    <s v="N/A"/>
    <s v="I (import)"/>
    <m/>
  </r>
  <r>
    <s v="Watermelons"/>
    <x v="0"/>
    <s v="No"/>
    <s v="N/A"/>
    <s v="N/A"/>
    <x v="606"/>
    <s v="IMPORTS THROUGH SAN JUAN PUERTO RICO"/>
    <n v="39158"/>
    <s v="Boat"/>
    <m/>
    <m/>
    <n v="2025"/>
    <s v="N/A"/>
    <s v="I (import)"/>
    <m/>
  </r>
  <r>
    <s v="Watermelons"/>
    <x v="1"/>
    <s v="No"/>
    <s v="N/A"/>
    <s v="N/A"/>
    <x v="606"/>
    <s v="MEXICO CROSSINGS THROUGH NOGALES ARIZONA"/>
    <n v="1460730"/>
    <s v="Truck"/>
    <m/>
    <m/>
    <n v="2025"/>
    <s v="N/A"/>
    <s v="I (import)"/>
    <m/>
  </r>
  <r>
    <s v="Watermelons"/>
    <x v="1"/>
    <s v="Yes"/>
    <s v="N/A"/>
    <s v="RED FLESH SEEDLESS MINIATURE"/>
    <x v="606"/>
    <s v="MEXICO CROSSINGS THROUGH NOGALES ARIZONA"/>
    <n v="27170"/>
    <s v="Truck"/>
    <m/>
    <m/>
    <n v="2025"/>
    <s v="N/A"/>
    <s v="I (import)"/>
    <m/>
  </r>
  <r>
    <s v="Watermelons"/>
    <x v="1"/>
    <s v="No"/>
    <s v="N/A"/>
    <s v="RED FLESH SEEDLESS MINIATURE"/>
    <x v="606"/>
    <s v="MEXICO CROSSINGS THROUGH NOGALES ARIZONA"/>
    <n v="1624390"/>
    <s v="Truck"/>
    <m/>
    <m/>
    <n v="2025"/>
    <s v="N/A"/>
    <s v="I (import)"/>
    <m/>
  </r>
  <r>
    <s v="Watermelons"/>
    <x v="1"/>
    <s v="Yes"/>
    <s v="N/A"/>
    <s v="SEEDLESS"/>
    <x v="606"/>
    <s v="MEXICO CROSSINGS THROUGH NOGALES ARIZONA"/>
    <n v="41923"/>
    <s v="Truck"/>
    <m/>
    <m/>
    <n v="2025"/>
    <s v="N/A"/>
    <s v="I (import)"/>
    <m/>
  </r>
  <r>
    <s v="Watermelons"/>
    <x v="1"/>
    <s v="No"/>
    <s v="N/A"/>
    <s v="SEEDLESS"/>
    <x v="606"/>
    <s v="MEXICO CROSSINGS THROUGH NOGALES ARIZONA"/>
    <n v="1706916"/>
    <s v="Truck"/>
    <m/>
    <m/>
    <n v="2025"/>
    <s v="N/A"/>
    <s v="I (import)"/>
    <m/>
  </r>
  <r>
    <s v="Watermelons"/>
    <x v="1"/>
    <s v="No"/>
    <s v="N/A"/>
    <s v="N/A"/>
    <x v="606"/>
    <s v="MEXICO CROSSINGS THROUGH OTAY MESA CALIFORNIA"/>
    <n v="89760"/>
    <s v="Truck"/>
    <m/>
    <m/>
    <n v="2025"/>
    <s v="N/A"/>
    <s v="I (import)"/>
    <m/>
  </r>
  <r>
    <s v="Watermelons"/>
    <x v="1"/>
    <s v="No"/>
    <s v="N/A"/>
    <s v="SEEDLESS"/>
    <x v="606"/>
    <s v="MEXICO CROSSINGS THROUGH OTAY MESA CALIFORNIA"/>
    <n v="70118"/>
    <s v="Truck"/>
    <m/>
    <m/>
    <n v="2025"/>
    <s v="N/A"/>
    <s v="I (import)"/>
    <m/>
  </r>
  <r>
    <s v="Watermelons"/>
    <x v="1"/>
    <s v="No"/>
    <s v="N/A"/>
    <s v="N/A"/>
    <x v="606"/>
    <s v="MEXICO CROSSINGS THROUGH EL PASO TEXAS"/>
    <n v="16940"/>
    <s v="Truck"/>
    <m/>
    <m/>
    <n v="2025"/>
    <s v="N/A"/>
    <s v="I (import)"/>
    <m/>
  </r>
  <r>
    <s v="Watermelons"/>
    <x v="1"/>
    <s v="No"/>
    <s v="N/A"/>
    <s v="N/A"/>
    <x v="606"/>
    <s v="MEXICO CROSSINGS THROUGH PHARR TEXAS"/>
    <n v="90420"/>
    <s v="Truck"/>
    <m/>
    <m/>
    <n v="2025"/>
    <s v="N/A"/>
    <s v="I (import)"/>
    <m/>
  </r>
  <r>
    <s v="Watermelons"/>
    <x v="1"/>
    <s v="No"/>
    <s v="N/A"/>
    <s v="N/A"/>
    <x v="606"/>
    <s v="MEXICO CROSSINGS THROUGH PROGRESO TEXAS"/>
    <n v="44649"/>
    <s v="Truck"/>
    <m/>
    <m/>
    <n v="2025"/>
    <s v="N/A"/>
    <s v="I (import)"/>
    <m/>
  </r>
  <r>
    <s v="Watermelons"/>
    <x v="0"/>
    <s v="No"/>
    <s v="N/A"/>
    <s v="N/A"/>
    <x v="607"/>
    <s v="IMPORTS THROUGH SAN JUAN PUERTO RICO"/>
    <n v="4365"/>
    <s v="Boat"/>
    <m/>
    <m/>
    <n v="2025"/>
    <s v="N/A"/>
    <s v="I (import)"/>
    <m/>
  </r>
  <r>
    <s v="Watermelons"/>
    <x v="1"/>
    <s v="No"/>
    <s v="N/A"/>
    <s v="N/A"/>
    <x v="607"/>
    <s v="MEXICO CROSSINGS THROUGH NOGALES ARIZONA"/>
    <n v="2618697"/>
    <s v="Truck"/>
    <m/>
    <m/>
    <n v="2025"/>
    <s v="N/A"/>
    <s v="I (import)"/>
    <m/>
  </r>
  <r>
    <s v="Watermelons"/>
    <x v="1"/>
    <s v="Yes"/>
    <s v="N/A"/>
    <s v="RED FLESH SEEDLESS MINIATURE"/>
    <x v="607"/>
    <s v="MEXICO CROSSINGS THROUGH NOGALES ARIZONA"/>
    <n v="20900"/>
    <s v="Truck"/>
    <m/>
    <m/>
    <n v="2025"/>
    <s v="N/A"/>
    <s v="I (import)"/>
    <m/>
  </r>
  <r>
    <s v="Watermelons"/>
    <x v="1"/>
    <s v="No"/>
    <s v="N/A"/>
    <s v="RED FLESH SEEDLESS MINIATURE"/>
    <x v="607"/>
    <s v="MEXICO CROSSINGS THROUGH NOGALES ARIZONA"/>
    <n v="1778297"/>
    <s v="Truck"/>
    <m/>
    <m/>
    <n v="2025"/>
    <s v="N/A"/>
    <s v="I (import)"/>
    <m/>
  </r>
  <r>
    <s v="Watermelons"/>
    <x v="1"/>
    <s v="Yes"/>
    <s v="N/A"/>
    <s v="SEEDLESS"/>
    <x v="607"/>
    <s v="MEXICO CROSSINGS THROUGH NOGALES ARIZONA"/>
    <n v="144463"/>
    <s v="Truck"/>
    <m/>
    <m/>
    <n v="2025"/>
    <s v="N/A"/>
    <s v="I (import)"/>
    <m/>
  </r>
  <r>
    <s v="Watermelons"/>
    <x v="1"/>
    <s v="No"/>
    <s v="N/A"/>
    <s v="SEEDLESS"/>
    <x v="607"/>
    <s v="MEXICO CROSSINGS THROUGH NOGALES ARIZONA"/>
    <n v="2784386"/>
    <s v="Truck"/>
    <m/>
    <m/>
    <n v="2025"/>
    <s v="N/A"/>
    <s v="I (import)"/>
    <m/>
  </r>
  <r>
    <s v="Watermelons"/>
    <x v="1"/>
    <s v="No"/>
    <s v="N/A"/>
    <s v="N/A"/>
    <x v="607"/>
    <s v="MEXICO CROSSINGS THROUGH OTAY MESA CALIFORNIA"/>
    <n v="68342"/>
    <s v="Truck"/>
    <m/>
    <m/>
    <n v="2025"/>
    <s v="N/A"/>
    <s v="I (import)"/>
    <m/>
  </r>
  <r>
    <s v="Watermelons"/>
    <x v="1"/>
    <s v="No"/>
    <s v="N/A"/>
    <s v="N/A"/>
    <x v="607"/>
    <s v="MEXICO CROSSINGS THROUGH PHARR TEXAS"/>
    <n v="44440"/>
    <s v="Truck"/>
    <m/>
    <m/>
    <n v="2025"/>
    <s v="N/A"/>
    <s v="I (import)"/>
    <m/>
  </r>
  <r>
    <s v="Watermelons"/>
    <x v="1"/>
    <s v="No"/>
    <s v="N/A"/>
    <s v="N/A"/>
    <x v="607"/>
    <s v="MEXICO CROSSINGS THROUGH PROGRESO TEXAS"/>
    <n v="127637"/>
    <s v="Truck"/>
    <m/>
    <m/>
    <n v="2025"/>
    <s v="N/A"/>
    <s v="I (import)"/>
    <m/>
  </r>
  <r>
    <s v="Watermelons"/>
    <x v="1"/>
    <s v="No"/>
    <s v="N/A"/>
    <s v="SEEDLESS"/>
    <x v="607"/>
    <s v="MEXICO CROSSINGS THROUGH PROGRESO TEXAS"/>
    <n v="91564"/>
    <s v="Truck"/>
    <m/>
    <m/>
    <n v="2025"/>
    <s v="N/A"/>
    <s v="I (import)"/>
    <m/>
  </r>
  <r>
    <s v="Watermelons"/>
    <x v="1"/>
    <s v="No"/>
    <s v="N/A"/>
    <s v="SEEDLESS"/>
    <x v="607"/>
    <s v="MEXICO CROSSINGS THROUGH RIO GRANDE CITY TEXAS"/>
    <n v="533280"/>
    <s v="Truck"/>
    <m/>
    <m/>
    <n v="2025"/>
    <s v="N/A"/>
    <s v="I (import)"/>
    <m/>
  </r>
  <r>
    <s v="Watermelons"/>
    <x v="1"/>
    <s v="No"/>
    <s v="N/A"/>
    <s v="SEEDLESS"/>
    <x v="608"/>
    <s v="MEXICO CROSSINGS THROUGH OTAY MESA CALIFORNIA"/>
    <n v="5914"/>
    <s v="Truck"/>
    <m/>
    <m/>
    <n v="2025"/>
    <s v="N/A"/>
    <s v="I (import)"/>
    <m/>
  </r>
  <r>
    <s v="Watermelons"/>
    <x v="1"/>
    <s v="No"/>
    <s v="N/A"/>
    <s v="N/A"/>
    <x v="608"/>
    <s v="MEXICO CROSSINGS THROUGH PROGRESO TEXAS"/>
    <n v="131494"/>
    <s v="Truck"/>
    <m/>
    <m/>
    <n v="2025"/>
    <s v="N/A"/>
    <s v="I (import)"/>
    <m/>
  </r>
  <r>
    <s v="Watermelons"/>
    <x v="1"/>
    <s v="No"/>
    <s v="N/A"/>
    <s v="N/A"/>
    <x v="608"/>
    <s v="MEXICO CROSSINGS THROUGH RIO GRANDE CITY TEXAS"/>
    <n v="174856"/>
    <s v="Truck"/>
    <m/>
    <m/>
    <n v="2025"/>
    <s v="N/A"/>
    <s v="I (import)"/>
    <m/>
  </r>
  <r>
    <s v="Watermelons"/>
    <x v="5"/>
    <s v="No"/>
    <s v="N/A"/>
    <s v="SEEDLESS"/>
    <x v="609"/>
    <s v="IMPORTS THROUGH PHILADELPHIA-CAMDEN PENNSYLVANIA-NEW JERSEY"/>
    <n v="79200"/>
    <s v="Boat"/>
    <m/>
    <m/>
    <n v="2025"/>
    <s v="N/A"/>
    <s v="I (import)"/>
    <m/>
  </r>
  <r>
    <s v="Watermelons"/>
    <x v="0"/>
    <s v="No"/>
    <s v="N/A"/>
    <s v="N/A"/>
    <x v="609"/>
    <s v="IMPORTS THROUGH SAN JUAN PUERTO RICO"/>
    <n v="6556"/>
    <s v="Boat"/>
    <m/>
    <m/>
    <n v="2025"/>
    <s v="N/A"/>
    <s v="I (import)"/>
    <m/>
  </r>
  <r>
    <s v="Watermelons"/>
    <x v="1"/>
    <s v="No"/>
    <s v="N/A"/>
    <s v="N/A"/>
    <x v="609"/>
    <s v="MEXICO CROSSINGS THROUGH NOGALES ARIZONA"/>
    <n v="2004926"/>
    <s v="Truck"/>
    <m/>
    <m/>
    <n v="2025"/>
    <s v="N/A"/>
    <s v="I (import)"/>
    <m/>
  </r>
  <r>
    <s v="Watermelons"/>
    <x v="1"/>
    <s v="Yes"/>
    <s v="N/A"/>
    <s v="RED FLESH SEEDLESS MINIATURE"/>
    <x v="609"/>
    <s v="MEXICO CROSSINGS THROUGH NOGALES ARIZONA"/>
    <n v="51618"/>
    <s v="Truck"/>
    <m/>
    <m/>
    <n v="2025"/>
    <s v="N/A"/>
    <s v="I (import)"/>
    <m/>
  </r>
  <r>
    <s v="Watermelons"/>
    <x v="1"/>
    <s v="No"/>
    <s v="N/A"/>
    <s v="RED FLESH SEEDLESS MINIATURE"/>
    <x v="609"/>
    <s v="MEXICO CROSSINGS THROUGH NOGALES ARIZONA"/>
    <n v="1175269"/>
    <s v="Truck"/>
    <m/>
    <m/>
    <n v="2025"/>
    <s v="N/A"/>
    <s v="I (import)"/>
    <m/>
  </r>
  <r>
    <s v="Watermelons"/>
    <x v="1"/>
    <s v="Yes"/>
    <s v="N/A"/>
    <s v="SEEDLESS"/>
    <x v="609"/>
    <s v="MEXICO CROSSINGS THROUGH NOGALES ARIZONA"/>
    <n v="6987"/>
    <s v="Truck"/>
    <m/>
    <m/>
    <n v="2025"/>
    <s v="N/A"/>
    <s v="I (import)"/>
    <m/>
  </r>
  <r>
    <s v="Watermelons"/>
    <x v="1"/>
    <s v="No"/>
    <s v="N/A"/>
    <s v="SEEDLESS"/>
    <x v="609"/>
    <s v="MEXICO CROSSINGS THROUGH NOGALES ARIZONA"/>
    <n v="2256245"/>
    <s v="Truck"/>
    <m/>
    <m/>
    <n v="2025"/>
    <s v="N/A"/>
    <s v="I (import)"/>
    <m/>
  </r>
  <r>
    <s v="Watermelons"/>
    <x v="1"/>
    <s v="No"/>
    <s v="N/A"/>
    <s v="N/A"/>
    <x v="609"/>
    <s v="MEXICO CROSSINGS THROUGH OTAY MESA CALIFORNIA"/>
    <n v="99150"/>
    <s v="Truck"/>
    <m/>
    <m/>
    <n v="2025"/>
    <s v="N/A"/>
    <s v="I (import)"/>
    <m/>
  </r>
  <r>
    <s v="Watermelons"/>
    <x v="1"/>
    <s v="No"/>
    <s v="N/A"/>
    <s v="SEEDLESS"/>
    <x v="609"/>
    <s v="MEXICO CROSSINGS THROUGH OTAY MESA CALIFORNIA"/>
    <n v="27034"/>
    <s v="Truck"/>
    <m/>
    <m/>
    <n v="2025"/>
    <s v="N/A"/>
    <s v="I (import)"/>
    <m/>
  </r>
  <r>
    <s v="Watermelons"/>
    <x v="1"/>
    <s v="No"/>
    <s v="N/A"/>
    <s v="N/A"/>
    <x v="609"/>
    <s v="MEXICO CROSSINGS THROUGH EL PASO TEXAS"/>
    <n v="9240"/>
    <s v="Truck"/>
    <m/>
    <m/>
    <n v="2025"/>
    <s v="N/A"/>
    <s v="I (import)"/>
    <m/>
  </r>
  <r>
    <s v="Watermelons"/>
    <x v="1"/>
    <s v="No"/>
    <s v="N/A"/>
    <s v="N/A"/>
    <x v="609"/>
    <s v="MEXICO CROSSINGS THROUGH PHARR TEXAS"/>
    <n v="46640"/>
    <s v="Truck"/>
    <m/>
    <m/>
    <n v="2025"/>
    <s v="N/A"/>
    <s v="I (import)"/>
    <m/>
  </r>
  <r>
    <s v="Watermelons"/>
    <x v="1"/>
    <s v="No"/>
    <s v="N/A"/>
    <s v="N/A"/>
    <x v="609"/>
    <s v="MEXICO CROSSINGS THROUGH PROGRESO TEXAS"/>
    <n v="38665"/>
    <s v="Truck"/>
    <m/>
    <m/>
    <n v="2025"/>
    <s v="N/A"/>
    <s v="I (import)"/>
    <m/>
  </r>
  <r>
    <s v="Watermelons"/>
    <x v="1"/>
    <s v="No"/>
    <s v="N/A"/>
    <s v="SEEDLESS"/>
    <x v="609"/>
    <s v="MEXICO CROSSINGS THROUGH PROGRESO TEXAS"/>
    <n v="1160038"/>
    <s v="Truck"/>
    <m/>
    <m/>
    <n v="2025"/>
    <s v="N/A"/>
    <s v="I (import)"/>
    <m/>
  </r>
  <r>
    <s v="Watermelons"/>
    <x v="1"/>
    <s v="No"/>
    <s v="N/A"/>
    <s v="SEEDLESS"/>
    <x v="609"/>
    <s v="MEXICO CROSSINGS THROUGH RIO GRANDE CITY TEXAS"/>
    <n v="485188"/>
    <s v="Truck"/>
    <m/>
    <m/>
    <n v="2025"/>
    <s v="N/A"/>
    <s v="I (import)"/>
    <m/>
  </r>
  <r>
    <s v="Watermelons"/>
    <x v="1"/>
    <s v="No"/>
    <s v="N/A"/>
    <s v="N/A"/>
    <x v="610"/>
    <s v="MEXICO CROSSINGS THROUGH NOGALES ARIZONA"/>
    <n v="2093313"/>
    <s v="Truck"/>
    <m/>
    <m/>
    <n v="2025"/>
    <s v="N/A"/>
    <s v="I (import)"/>
    <m/>
  </r>
  <r>
    <s v="Watermelons"/>
    <x v="1"/>
    <s v="Yes"/>
    <s v="N/A"/>
    <s v="RED FLESH SEEDLESS MINIATURE"/>
    <x v="610"/>
    <s v="MEXICO CROSSINGS THROUGH NOGALES ARIZONA"/>
    <n v="191299"/>
    <s v="Truck"/>
    <m/>
    <m/>
    <n v="2025"/>
    <s v="N/A"/>
    <s v="I (import)"/>
    <m/>
  </r>
  <r>
    <s v="Watermelons"/>
    <x v="1"/>
    <s v="No"/>
    <s v="N/A"/>
    <s v="RED FLESH SEEDLESS MINIATURE"/>
    <x v="610"/>
    <s v="MEXICO CROSSINGS THROUGH NOGALES ARIZONA"/>
    <n v="1015082"/>
    <s v="Truck"/>
    <m/>
    <m/>
    <n v="2025"/>
    <s v="N/A"/>
    <s v="I (import)"/>
    <m/>
  </r>
  <r>
    <s v="Watermelons"/>
    <x v="1"/>
    <s v="Yes"/>
    <s v="N/A"/>
    <s v="SEEDLESS"/>
    <x v="610"/>
    <s v="MEXICO CROSSINGS THROUGH NOGALES ARIZONA"/>
    <n v="144355"/>
    <s v="Truck"/>
    <m/>
    <m/>
    <n v="2025"/>
    <s v="N/A"/>
    <s v="I (import)"/>
    <m/>
  </r>
  <r>
    <s v="Watermelons"/>
    <x v="1"/>
    <s v="No"/>
    <s v="N/A"/>
    <s v="SEEDLESS"/>
    <x v="610"/>
    <s v="MEXICO CROSSINGS THROUGH NOGALES ARIZONA"/>
    <n v="2074123"/>
    <s v="Truck"/>
    <m/>
    <m/>
    <n v="2025"/>
    <s v="N/A"/>
    <s v="I (import)"/>
    <m/>
  </r>
  <r>
    <s v="Watermelons"/>
    <x v="1"/>
    <s v="No"/>
    <s v="N/A"/>
    <s v="N/A"/>
    <x v="610"/>
    <s v="MEXICO CROSSINGS THROUGH PHARR TEXAS"/>
    <n v="44440"/>
    <s v="Truck"/>
    <m/>
    <m/>
    <n v="2025"/>
    <s v="N/A"/>
    <s v="I (import)"/>
    <m/>
  </r>
  <r>
    <s v="Watermelons"/>
    <x v="1"/>
    <s v="No"/>
    <s v="N/A"/>
    <s v="N/A"/>
    <x v="610"/>
    <s v="MEXICO CROSSINGS THROUGH PROGRESO TEXAS"/>
    <n v="119572"/>
    <s v="Truck"/>
    <m/>
    <m/>
    <n v="2025"/>
    <s v="N/A"/>
    <s v="I (import)"/>
    <m/>
  </r>
  <r>
    <s v="Watermelons"/>
    <x v="1"/>
    <s v="No"/>
    <s v="N/A"/>
    <s v="N/A"/>
    <x v="610"/>
    <s v="MEXICO CROSSINGS THROUGH RIO GRANDE CITY TEXAS"/>
    <n v="382140"/>
    <s v="Truck"/>
    <m/>
    <m/>
    <n v="2025"/>
    <s v="N/A"/>
    <s v="I (import)"/>
    <m/>
  </r>
  <r>
    <s v="Watermelons"/>
    <x v="1"/>
    <s v="No"/>
    <s v="N/A"/>
    <s v="N/A"/>
    <x v="610"/>
    <s v="MEXICO CROSSINGS THROUGH ROMA TEXAS"/>
    <n v="77418"/>
    <s v="Truck"/>
    <m/>
    <m/>
    <n v="2025"/>
    <s v="N/A"/>
    <s v="I (import)"/>
    <m/>
  </r>
  <r>
    <s v="Watermelons"/>
    <x v="5"/>
    <s v="No"/>
    <s v="N/A"/>
    <s v="SEEDLESS"/>
    <x v="610"/>
    <s v="IMPORTS THROUGH PHILADELPHIA-CAMDEN PENNSYLVANIA-NEW JERSEY"/>
    <n v="75566"/>
    <s v="Boat"/>
    <m/>
    <m/>
    <n v="2025"/>
    <s v="N/A"/>
    <s v="I (import)"/>
    <m/>
  </r>
  <r>
    <s v="Watermelons"/>
    <x v="0"/>
    <s v="No"/>
    <s v="N/A"/>
    <s v="N/A"/>
    <x v="610"/>
    <s v="IMPORTS THROUGH SAN JUAN PUERTO RICO"/>
    <n v="12822"/>
    <s v="Boat"/>
    <m/>
    <m/>
    <n v="2025"/>
    <s v="N/A"/>
    <s v="I (import)"/>
    <m/>
  </r>
  <r>
    <s v="Watermelons"/>
    <x v="1"/>
    <s v="No"/>
    <s v="N/A"/>
    <s v="N/A"/>
    <x v="611"/>
    <s v="MEXICO CROSSINGS THROUGH NOGALES ARIZONA"/>
    <n v="999559"/>
    <s v="Truck"/>
    <m/>
    <m/>
    <n v="2025"/>
    <s v="N/A"/>
    <s v="I (import)"/>
    <m/>
  </r>
  <r>
    <s v="Watermelons"/>
    <x v="1"/>
    <s v="Yes"/>
    <s v="N/A"/>
    <s v="RED FLESH SEEDLESS MINIATURE"/>
    <x v="611"/>
    <s v="MEXICO CROSSINGS THROUGH NOGALES ARIZONA"/>
    <n v="125492"/>
    <s v="Truck"/>
    <m/>
    <m/>
    <n v="2025"/>
    <s v="N/A"/>
    <s v="I (import)"/>
    <m/>
  </r>
  <r>
    <s v="Watermelons"/>
    <x v="1"/>
    <s v="No"/>
    <s v="N/A"/>
    <s v="RED FLESH SEEDLESS MINIATURE"/>
    <x v="611"/>
    <s v="MEXICO CROSSINGS THROUGH NOGALES ARIZONA"/>
    <n v="1185633"/>
    <s v="Truck"/>
    <m/>
    <m/>
    <n v="2025"/>
    <s v="N/A"/>
    <s v="I (import)"/>
    <m/>
  </r>
  <r>
    <s v="Watermelons"/>
    <x v="1"/>
    <s v="No"/>
    <s v="N/A"/>
    <s v="SEEDLESS"/>
    <x v="611"/>
    <s v="MEXICO CROSSINGS THROUGH NOGALES ARIZONA"/>
    <n v="3301384"/>
    <s v="Truck"/>
    <m/>
    <m/>
    <n v="2025"/>
    <s v="N/A"/>
    <s v="I (import)"/>
    <m/>
  </r>
  <r>
    <s v="Watermelons"/>
    <x v="1"/>
    <s v="No"/>
    <s v="N/A"/>
    <s v="SEEDLESS"/>
    <x v="611"/>
    <s v="MEXICO CROSSINGS THROUGH OTAY MESA CALIFORNIA"/>
    <n v="39424"/>
    <s v="Truck"/>
    <m/>
    <m/>
    <n v="2025"/>
    <s v="N/A"/>
    <s v="I (import)"/>
    <m/>
  </r>
  <r>
    <s v="Watermelons"/>
    <x v="1"/>
    <s v="No"/>
    <s v="N/A"/>
    <s v="N/A"/>
    <x v="611"/>
    <s v="MEXICO CROSSINGS THROUGH PHARR TEXAS"/>
    <n v="93060"/>
    <s v="Truck"/>
    <m/>
    <m/>
    <n v="2025"/>
    <s v="N/A"/>
    <s v="I (import)"/>
    <m/>
  </r>
  <r>
    <s v="Watermelons"/>
    <x v="1"/>
    <s v="No"/>
    <s v="N/A"/>
    <s v="N/A"/>
    <x v="611"/>
    <s v="MEXICO CROSSINGS THROUGH PROGRESO TEXAS"/>
    <n v="41758"/>
    <s v="Truck"/>
    <m/>
    <m/>
    <n v="2025"/>
    <s v="N/A"/>
    <s v="I (import)"/>
    <m/>
  </r>
  <r>
    <s v="Watermelons"/>
    <x v="0"/>
    <s v="No"/>
    <s v="N/A"/>
    <s v="N/A"/>
    <x v="612"/>
    <s v="IMPORTS THROUGH SAN JUAN PUERTO RICO"/>
    <n v="13352"/>
    <s v="Boat"/>
    <m/>
    <m/>
    <n v="2025"/>
    <s v="N/A"/>
    <s v="I (import)"/>
    <m/>
  </r>
  <r>
    <s v="Watermelons"/>
    <x v="1"/>
    <s v="No"/>
    <s v="N/A"/>
    <s v="N/A"/>
    <x v="612"/>
    <s v="MEXICO CROSSINGS THROUGH NOGALES ARIZONA"/>
    <n v="578129"/>
    <s v="Truck"/>
    <m/>
    <m/>
    <n v="2025"/>
    <s v="N/A"/>
    <s v="I (import)"/>
    <m/>
  </r>
  <r>
    <s v="Watermelons"/>
    <x v="1"/>
    <s v="Yes"/>
    <s v="N/A"/>
    <s v="RED FLESH SEEDLESS MINIATURE"/>
    <x v="612"/>
    <s v="MEXICO CROSSINGS THROUGH NOGALES ARIZONA"/>
    <n v="67903"/>
    <s v="Truck"/>
    <m/>
    <m/>
    <n v="2025"/>
    <s v="N/A"/>
    <s v="I (import)"/>
    <m/>
  </r>
  <r>
    <s v="Watermelons"/>
    <x v="1"/>
    <s v="No"/>
    <s v="N/A"/>
    <s v="RED FLESH SEEDLESS MINIATURE"/>
    <x v="612"/>
    <s v="MEXICO CROSSINGS THROUGH NOGALES ARIZONA"/>
    <n v="787138"/>
    <s v="Truck"/>
    <m/>
    <m/>
    <n v="2025"/>
    <s v="N/A"/>
    <s v="I (import)"/>
    <m/>
  </r>
  <r>
    <s v="Watermelons"/>
    <x v="1"/>
    <s v="Yes"/>
    <s v="N/A"/>
    <s v="SEEDLESS"/>
    <x v="612"/>
    <s v="MEXICO CROSSINGS THROUGH NOGALES ARIZONA"/>
    <n v="45417"/>
    <s v="Truck"/>
    <m/>
    <m/>
    <n v="2025"/>
    <s v="N/A"/>
    <s v="I (import)"/>
    <m/>
  </r>
  <r>
    <s v="Watermelons"/>
    <x v="1"/>
    <s v="No"/>
    <s v="N/A"/>
    <s v="SEEDLESS"/>
    <x v="612"/>
    <s v="MEXICO CROSSINGS THROUGH NOGALES ARIZONA"/>
    <n v="365930"/>
    <s v="Truck"/>
    <m/>
    <m/>
    <n v="2025"/>
    <s v="N/A"/>
    <s v="I (import)"/>
    <m/>
  </r>
  <r>
    <s v="Watermelons"/>
    <x v="1"/>
    <s v="No"/>
    <s v="N/A"/>
    <s v="N/A"/>
    <x v="612"/>
    <s v="MEXICO CROSSINGS THROUGH OTAY MESA CALIFORNIA"/>
    <n v="14960"/>
    <s v="Truck"/>
    <m/>
    <m/>
    <n v="2025"/>
    <s v="N/A"/>
    <s v="I (import)"/>
    <m/>
  </r>
  <r>
    <s v="Watermelons"/>
    <x v="1"/>
    <s v="No"/>
    <s v="N/A"/>
    <s v="N/A"/>
    <x v="612"/>
    <s v="MEXICO CROSSINGS THROUGH PHARR TEXAS"/>
    <n v="44440"/>
    <s v="Truck"/>
    <m/>
    <m/>
    <n v="2025"/>
    <s v="N/A"/>
    <s v="I (import)"/>
    <m/>
  </r>
  <r>
    <s v="Watermelons"/>
    <x v="1"/>
    <s v="No"/>
    <s v="N/A"/>
    <s v="N/A"/>
    <x v="612"/>
    <s v="MEXICO CROSSINGS THROUGH PROGRESO TEXAS"/>
    <n v="154889"/>
    <s v="Truck"/>
    <m/>
    <m/>
    <n v="2025"/>
    <s v="N/A"/>
    <s v="I (import)"/>
    <m/>
  </r>
  <r>
    <s v="Watermelons"/>
    <x v="1"/>
    <s v="No"/>
    <s v="N/A"/>
    <s v="SEEDLESS"/>
    <x v="612"/>
    <s v="MEXICO CROSSINGS THROUGH PROGRESO TEXAS"/>
    <n v="249205"/>
    <s v="Truck"/>
    <m/>
    <m/>
    <n v="2025"/>
    <s v="N/A"/>
    <s v="I (import)"/>
    <m/>
  </r>
  <r>
    <s v="Watermelons"/>
    <x v="0"/>
    <s v="No"/>
    <s v="N/A"/>
    <s v="N/A"/>
    <x v="613"/>
    <s v="IMPORTS THROUGH SAN JUAN PUERTO RICO"/>
    <n v="38645"/>
    <s v="Boat"/>
    <m/>
    <m/>
    <n v="2025"/>
    <s v="N/A"/>
    <s v="I (import)"/>
    <m/>
  </r>
  <r>
    <s v="Watermelons"/>
    <x v="3"/>
    <s v="No"/>
    <s v="N/A"/>
    <s v="N/A"/>
    <x v="613"/>
    <s v="IMPORTS THROUGH SOUTH FLORIDA/TAMPA"/>
    <n v="26840"/>
    <s v="Boat"/>
    <m/>
    <m/>
    <n v="2025"/>
    <s v="N/A"/>
    <s v="I (import)"/>
    <m/>
  </r>
  <r>
    <s v="Watermelons"/>
    <x v="3"/>
    <s v="No"/>
    <s v="N/A"/>
    <s v="SEEDLESS"/>
    <x v="613"/>
    <s v="IMPORTS THROUGH SOUTH FLORIDA/TAMPA"/>
    <n v="131340"/>
    <s v="Boat"/>
    <m/>
    <m/>
    <n v="2025"/>
    <s v="N/A"/>
    <s v="I (import)"/>
    <m/>
  </r>
  <r>
    <s v="Watermelons"/>
    <x v="1"/>
    <s v="No"/>
    <s v="N/A"/>
    <s v="N/A"/>
    <x v="613"/>
    <s v="MEXICO CROSSINGS THROUGH NOGALES ARIZONA"/>
    <n v="2342553"/>
    <s v="Truck"/>
    <m/>
    <m/>
    <n v="2025"/>
    <s v="N/A"/>
    <s v="I (import)"/>
    <m/>
  </r>
  <r>
    <s v="Watermelons"/>
    <x v="1"/>
    <s v="Yes"/>
    <s v="N/A"/>
    <s v="RED FLESH SEEDLESS MINIATURE"/>
    <x v="613"/>
    <s v="MEXICO CROSSINGS THROUGH NOGALES ARIZONA"/>
    <n v="140089"/>
    <s v="Truck"/>
    <m/>
    <m/>
    <n v="2025"/>
    <s v="N/A"/>
    <s v="I (import)"/>
    <m/>
  </r>
  <r>
    <s v="Watermelons"/>
    <x v="1"/>
    <s v="No"/>
    <s v="N/A"/>
    <s v="RED FLESH SEEDLESS MINIATURE"/>
    <x v="613"/>
    <s v="MEXICO CROSSINGS THROUGH NOGALES ARIZONA"/>
    <n v="1406370"/>
    <s v="Truck"/>
    <m/>
    <m/>
    <n v="2025"/>
    <s v="N/A"/>
    <s v="I (import)"/>
    <m/>
  </r>
  <r>
    <s v="Watermelons"/>
    <x v="1"/>
    <s v="Yes"/>
    <s v="N/A"/>
    <s v="SEEDLESS"/>
    <x v="613"/>
    <s v="MEXICO CROSSINGS THROUGH NOGALES ARIZONA"/>
    <n v="12228"/>
    <s v="Truck"/>
    <m/>
    <m/>
    <n v="2025"/>
    <s v="N/A"/>
    <s v="I (import)"/>
    <m/>
  </r>
  <r>
    <s v="Watermelons"/>
    <x v="1"/>
    <s v="No"/>
    <s v="N/A"/>
    <s v="SEEDLESS"/>
    <x v="613"/>
    <s v="MEXICO CROSSINGS THROUGH NOGALES ARIZONA"/>
    <n v="2457006"/>
    <s v="Truck"/>
    <m/>
    <m/>
    <n v="2025"/>
    <s v="N/A"/>
    <s v="I (import)"/>
    <m/>
  </r>
  <r>
    <s v="Watermelons"/>
    <x v="1"/>
    <s v="No"/>
    <s v="N/A"/>
    <s v="N/A"/>
    <x v="613"/>
    <s v="MEXICO CROSSINGS THROUGH OTAY MESA CALIFORNIA"/>
    <n v="48476"/>
    <s v="Truck"/>
    <m/>
    <m/>
    <n v="2025"/>
    <s v="N/A"/>
    <s v="I (import)"/>
    <m/>
  </r>
  <r>
    <s v="Watermelons"/>
    <x v="1"/>
    <s v="No"/>
    <s v="N/A"/>
    <s v="SEEDLESS"/>
    <x v="613"/>
    <s v="MEXICO CROSSINGS THROUGH OTAY MESA CALIFORNIA"/>
    <n v="17741"/>
    <s v="Truck"/>
    <m/>
    <m/>
    <n v="2025"/>
    <s v="N/A"/>
    <s v="I (import)"/>
    <m/>
  </r>
  <r>
    <s v="Watermelons"/>
    <x v="1"/>
    <s v="No"/>
    <s v="N/A"/>
    <s v="N/A"/>
    <x v="613"/>
    <s v="MEXICO CROSSINGS THROUGH PROGRESO TEXAS"/>
    <n v="1057852"/>
    <s v="Truck"/>
    <m/>
    <m/>
    <n v="2025"/>
    <s v="N/A"/>
    <s v="I (import)"/>
    <m/>
  </r>
  <r>
    <s v="Watermelons"/>
    <x v="1"/>
    <s v="No"/>
    <s v="N/A"/>
    <s v="SEEDLESS"/>
    <x v="613"/>
    <s v="MEXICO CROSSINGS THROUGH PROGRESO TEXAS"/>
    <n v="87406"/>
    <s v="Truck"/>
    <m/>
    <m/>
    <n v="2025"/>
    <s v="N/A"/>
    <s v="I (import)"/>
    <m/>
  </r>
  <r>
    <s v="Watermelons"/>
    <x v="1"/>
    <s v="No"/>
    <s v="N/A"/>
    <s v="N/A"/>
    <x v="614"/>
    <s v="MEXICO CROSSINGS THROUGH NOGALES ARIZONA"/>
    <n v="2110742"/>
    <s v="Truck"/>
    <m/>
    <m/>
    <n v="2025"/>
    <s v="N/A"/>
    <s v="I (import)"/>
    <m/>
  </r>
  <r>
    <s v="Watermelons"/>
    <x v="1"/>
    <s v="Yes"/>
    <s v="N/A"/>
    <s v="RED FLESH SEEDLESS MINIATURE"/>
    <x v="614"/>
    <s v="MEXICO CROSSINGS THROUGH NOGALES ARIZONA"/>
    <n v="5859"/>
    <s v="Truck"/>
    <m/>
    <m/>
    <n v="2025"/>
    <s v="N/A"/>
    <s v="I (import)"/>
    <m/>
  </r>
  <r>
    <s v="Watermelons"/>
    <x v="1"/>
    <s v="No"/>
    <s v="N/A"/>
    <s v="RED FLESH SEEDLESS MINIATURE"/>
    <x v="614"/>
    <s v="MEXICO CROSSINGS THROUGH NOGALES ARIZONA"/>
    <n v="1003631"/>
    <s v="Truck"/>
    <m/>
    <m/>
    <n v="2025"/>
    <s v="N/A"/>
    <s v="I (import)"/>
    <m/>
  </r>
  <r>
    <s v="Watermelons"/>
    <x v="1"/>
    <s v="Yes"/>
    <s v="N/A"/>
    <s v="SEEDLESS"/>
    <x v="614"/>
    <s v="MEXICO CROSSINGS THROUGH NOGALES ARIZONA"/>
    <n v="26734"/>
    <s v="Truck"/>
    <m/>
    <m/>
    <n v="2025"/>
    <s v="N/A"/>
    <s v="I (import)"/>
    <m/>
  </r>
  <r>
    <s v="Watermelons"/>
    <x v="1"/>
    <s v="No"/>
    <s v="N/A"/>
    <s v="SEEDLESS"/>
    <x v="614"/>
    <s v="MEXICO CROSSINGS THROUGH NOGALES ARIZONA"/>
    <n v="3534051"/>
    <s v="Truck"/>
    <m/>
    <m/>
    <n v="2025"/>
    <s v="N/A"/>
    <s v="I (import)"/>
    <m/>
  </r>
  <r>
    <s v="Watermelons"/>
    <x v="1"/>
    <s v="No"/>
    <s v="N/A"/>
    <s v="N/A"/>
    <x v="614"/>
    <s v="MEXICO CROSSINGS THROUGH OTAY MESA CALIFORNIA"/>
    <n v="47872"/>
    <s v="Truck"/>
    <m/>
    <m/>
    <n v="2025"/>
    <s v="N/A"/>
    <s v="I (import)"/>
    <m/>
  </r>
  <r>
    <s v="Watermelons"/>
    <x v="1"/>
    <s v="No"/>
    <s v="N/A"/>
    <s v="SEEDLESS"/>
    <x v="614"/>
    <s v="MEXICO CROSSINGS THROUGH OTAY MESA CALIFORNIA"/>
    <n v="94618"/>
    <s v="Truck"/>
    <m/>
    <m/>
    <n v="2025"/>
    <s v="N/A"/>
    <s v="I (import)"/>
    <m/>
  </r>
  <r>
    <s v="Watermelons"/>
    <x v="1"/>
    <s v="No"/>
    <s v="N/A"/>
    <s v="N/A"/>
    <x v="614"/>
    <s v="MEXICO CROSSINGS THROUGH PHARR TEXAS"/>
    <n v="44440"/>
    <s v="Truck"/>
    <m/>
    <m/>
    <n v="2025"/>
    <s v="N/A"/>
    <s v="I (import)"/>
    <m/>
  </r>
  <r>
    <s v="Watermelons"/>
    <x v="1"/>
    <s v="No"/>
    <s v="N/A"/>
    <s v="N/A"/>
    <x v="614"/>
    <s v="MEXICO CROSSINGS THROUGH PROGRESO TEXAS"/>
    <n v="117128"/>
    <s v="Truck"/>
    <m/>
    <m/>
    <n v="2025"/>
    <s v="N/A"/>
    <s v="I (import)"/>
    <m/>
  </r>
  <r>
    <s v="Watermelons"/>
    <x v="1"/>
    <s v="No"/>
    <s v="N/A"/>
    <s v="SEEDLESS"/>
    <x v="614"/>
    <s v="MEXICO CROSSINGS THROUGH PROGRESO TEXAS"/>
    <n v="212421"/>
    <s v="Truck"/>
    <m/>
    <m/>
    <n v="2025"/>
    <s v="N/A"/>
    <s v="I (import)"/>
    <m/>
  </r>
  <r>
    <s v="Watermelons"/>
    <x v="1"/>
    <s v="No"/>
    <s v="N/A"/>
    <s v="N/A"/>
    <x v="614"/>
    <s v="MEXICO CROSSINGS THROUGH RIO GRANDE CITY TEXAS"/>
    <n v="121176"/>
    <s v="Truck"/>
    <m/>
    <m/>
    <n v="2025"/>
    <s v="N/A"/>
    <s v="I (import)"/>
    <m/>
  </r>
  <r>
    <s v="Watermelons"/>
    <x v="1"/>
    <s v="No"/>
    <s v="N/A"/>
    <s v="SEEDLESS"/>
    <x v="614"/>
    <s v="MEXICO CROSSINGS THROUGH RIO GRANDE CITY TEXAS"/>
    <n v="779702"/>
    <s v="Truck"/>
    <m/>
    <m/>
    <n v="2025"/>
    <s v="N/A"/>
    <s v="I (import)"/>
    <m/>
  </r>
  <r>
    <s v="Watermelons"/>
    <x v="5"/>
    <s v="No"/>
    <s v="N/A"/>
    <s v="SEEDLESS"/>
    <x v="614"/>
    <s v="IMPORTS THROUGH PHILADELPHIA-CAMDEN PENNSYLVANIA-NEW JERSEY"/>
    <n v="104610"/>
    <s v="Boat"/>
    <m/>
    <m/>
    <n v="2025"/>
    <s v="N/A"/>
    <s v="I (import)"/>
    <m/>
  </r>
  <r>
    <s v="Watermelons"/>
    <x v="0"/>
    <s v="No"/>
    <s v="N/A"/>
    <s v="N/A"/>
    <x v="614"/>
    <s v="IMPORTS THROUGH SAN JUAN PUERTO RICO"/>
    <n v="67615"/>
    <s v="Boat"/>
    <m/>
    <m/>
    <n v="2025"/>
    <s v="N/A"/>
    <s v="I (import)"/>
    <m/>
  </r>
  <r>
    <s v="Watermelons"/>
    <x v="3"/>
    <s v="No"/>
    <s v="N/A"/>
    <s v="N/A"/>
    <x v="614"/>
    <s v="IMPORTS THROUGH SOUTH FLORIDA/TAMPA"/>
    <n v="8800"/>
    <s v="Boat"/>
    <m/>
    <m/>
    <n v="2025"/>
    <s v="N/A"/>
    <s v="I (import)"/>
    <m/>
  </r>
  <r>
    <s v="Watermelons"/>
    <x v="3"/>
    <s v="No"/>
    <s v="N/A"/>
    <s v="SEEDLESS"/>
    <x v="614"/>
    <s v="IMPORTS THROUGH SOUTH FLORIDA/TAMPA"/>
    <n v="31460"/>
    <s v="Boat"/>
    <m/>
    <m/>
    <n v="2025"/>
    <s v="N/A"/>
    <s v="I (import)"/>
    <m/>
  </r>
  <r>
    <s v="Watermelons"/>
    <x v="1"/>
    <s v="No"/>
    <s v="N/A"/>
    <s v="N/A"/>
    <x v="615"/>
    <s v="MEXICO CROSSINGS THROUGH NOGALES ARIZONA"/>
    <n v="2132182"/>
    <s v="Truck"/>
    <m/>
    <m/>
    <n v="2025"/>
    <s v="N/A"/>
    <s v="I (import)"/>
    <m/>
  </r>
  <r>
    <s v="Watermelons"/>
    <x v="1"/>
    <s v="Yes"/>
    <s v="N/A"/>
    <s v="RED FLESH SEEDLESS MINIATURE"/>
    <x v="615"/>
    <s v="MEXICO CROSSINGS THROUGH NOGALES ARIZONA"/>
    <n v="40392"/>
    <s v="Truck"/>
    <m/>
    <m/>
    <n v="2025"/>
    <s v="N/A"/>
    <s v="I (import)"/>
    <m/>
  </r>
  <r>
    <s v="Watermelons"/>
    <x v="1"/>
    <s v="No"/>
    <s v="N/A"/>
    <s v="RED FLESH SEEDLESS MINIATURE"/>
    <x v="615"/>
    <s v="MEXICO CROSSINGS THROUGH NOGALES ARIZONA"/>
    <n v="600171"/>
    <s v="Truck"/>
    <m/>
    <m/>
    <n v="2025"/>
    <s v="N/A"/>
    <s v="I (import)"/>
    <m/>
  </r>
  <r>
    <s v="Watermelons"/>
    <x v="1"/>
    <s v="Yes"/>
    <s v="N/A"/>
    <s v="SEEDLESS"/>
    <x v="615"/>
    <s v="MEXICO CROSSINGS THROUGH NOGALES ARIZONA"/>
    <n v="12074"/>
    <s v="Truck"/>
    <m/>
    <m/>
    <n v="2025"/>
    <s v="N/A"/>
    <s v="I (import)"/>
    <m/>
  </r>
  <r>
    <s v="Watermelons"/>
    <x v="1"/>
    <s v="No"/>
    <s v="N/A"/>
    <s v="SEEDLESS"/>
    <x v="615"/>
    <s v="MEXICO CROSSINGS THROUGH NOGALES ARIZONA"/>
    <n v="2578310"/>
    <s v="Truck"/>
    <m/>
    <m/>
    <n v="2025"/>
    <s v="N/A"/>
    <s v="I (import)"/>
    <m/>
  </r>
  <r>
    <s v="Watermelons"/>
    <x v="1"/>
    <s v="No"/>
    <s v="N/A"/>
    <s v="N/A"/>
    <x v="615"/>
    <s v="MEXICO CROSSINGS THROUGH PHARR TEXAS"/>
    <n v="88880"/>
    <s v="Truck"/>
    <m/>
    <m/>
    <n v="2025"/>
    <s v="N/A"/>
    <s v="I (import)"/>
    <m/>
  </r>
  <r>
    <s v="Watermelons"/>
    <x v="1"/>
    <s v="No"/>
    <s v="N/A"/>
    <s v="N/A"/>
    <x v="615"/>
    <s v="MEXICO CROSSINGS THROUGH PROGRESO TEXAS"/>
    <n v="534466"/>
    <s v="Truck"/>
    <m/>
    <m/>
    <n v="2025"/>
    <s v="N/A"/>
    <s v="I (import)"/>
    <m/>
  </r>
  <r>
    <s v="Watermelons"/>
    <x v="0"/>
    <s v="No"/>
    <s v="N/A"/>
    <s v="N/A"/>
    <x v="615"/>
    <s v="IMPORTS THROUGH SAN JUAN PUERTO RICO"/>
    <n v="34866"/>
    <s v="Boat"/>
    <m/>
    <m/>
    <n v="2025"/>
    <s v="N/A"/>
    <s v="I (import)"/>
    <m/>
  </r>
  <r>
    <s v="Watermelons"/>
    <x v="3"/>
    <s v="No"/>
    <s v="N/A"/>
    <s v="N/A"/>
    <x v="615"/>
    <s v="IMPORTS THROUGH SOUTH FLORIDA/TAMPA"/>
    <n v="19800"/>
    <s v="Boat"/>
    <m/>
    <m/>
    <n v="2025"/>
    <s v="N/A"/>
    <s v="I (import)"/>
    <m/>
  </r>
  <r>
    <s v="Watermelons"/>
    <x v="3"/>
    <s v="No"/>
    <s v="N/A"/>
    <s v="SEEDLESS"/>
    <x v="615"/>
    <s v="IMPORTS THROUGH SOUTH FLORIDA/TAMPA"/>
    <n v="566940"/>
    <s v="Boat"/>
    <m/>
    <m/>
    <n v="2025"/>
    <s v="N/A"/>
    <s v="I (import)"/>
    <m/>
  </r>
  <r>
    <s v="Watermelons"/>
    <x v="5"/>
    <s v="No"/>
    <s v="N/A"/>
    <s v="SEEDLESS"/>
    <x v="616"/>
    <s v="IMPORTS THROUGH PHILADELPHIA-CAMDEN PENNSYLVANIA-NEW JERSEY"/>
    <n v="113520"/>
    <s v="Boat"/>
    <m/>
    <m/>
    <n v="2025"/>
    <s v="N/A"/>
    <s v="I (import)"/>
    <m/>
  </r>
  <r>
    <s v="Watermelons"/>
    <x v="3"/>
    <s v="No"/>
    <s v="N/A"/>
    <s v="SEEDLESS"/>
    <x v="616"/>
    <s v="IMPORTS THROUGH SOUTH FLORIDA/TAMPA"/>
    <n v="40260"/>
    <s v="Boat"/>
    <m/>
    <m/>
    <n v="2025"/>
    <s v="N/A"/>
    <s v="I (import)"/>
    <m/>
  </r>
  <r>
    <s v="Watermelons"/>
    <x v="1"/>
    <s v="No"/>
    <s v="N/A"/>
    <s v="N/A"/>
    <x v="616"/>
    <s v="MEXICO CROSSINGS THROUGH NOGALES ARIZONA"/>
    <n v="1681262"/>
    <s v="Truck"/>
    <m/>
    <m/>
    <n v="2025"/>
    <s v="N/A"/>
    <s v="I (import)"/>
    <m/>
  </r>
  <r>
    <s v="Watermelons"/>
    <x v="1"/>
    <s v="Yes"/>
    <s v="N/A"/>
    <s v="RED FLESH SEEDLESS MINIATURE"/>
    <x v="616"/>
    <s v="MEXICO CROSSINGS THROUGH NOGALES ARIZONA"/>
    <n v="148685"/>
    <s v="Truck"/>
    <m/>
    <m/>
    <n v="2025"/>
    <s v="N/A"/>
    <s v="I (import)"/>
    <m/>
  </r>
  <r>
    <s v="Watermelons"/>
    <x v="1"/>
    <s v="No"/>
    <s v="N/A"/>
    <s v="RED FLESH SEEDLESS MINIATURE"/>
    <x v="616"/>
    <s v="MEXICO CROSSINGS THROUGH NOGALES ARIZONA"/>
    <n v="794273"/>
    <s v="Truck"/>
    <m/>
    <m/>
    <n v="2025"/>
    <s v="N/A"/>
    <s v="I (import)"/>
    <m/>
  </r>
  <r>
    <s v="Watermelons"/>
    <x v="1"/>
    <s v="Yes"/>
    <s v="N/A"/>
    <s v="SEEDLESS"/>
    <x v="616"/>
    <s v="MEXICO CROSSINGS THROUGH NOGALES ARIZONA"/>
    <n v="3450"/>
    <s v="Truck"/>
    <m/>
    <m/>
    <n v="2025"/>
    <s v="N/A"/>
    <s v="I (import)"/>
    <m/>
  </r>
  <r>
    <s v="Watermelons"/>
    <x v="1"/>
    <s v="No"/>
    <s v="N/A"/>
    <s v="SEEDLESS"/>
    <x v="616"/>
    <s v="MEXICO CROSSINGS THROUGH NOGALES ARIZONA"/>
    <n v="3940809"/>
    <s v="Truck"/>
    <m/>
    <m/>
    <n v="2025"/>
    <s v="N/A"/>
    <s v="I (import)"/>
    <m/>
  </r>
  <r>
    <s v="Watermelons"/>
    <x v="1"/>
    <s v="No"/>
    <s v="N/A"/>
    <s v="SEEDLESS"/>
    <x v="616"/>
    <s v="MEXICO CROSSINGS THROUGH OTAY MESA CALIFORNIA"/>
    <n v="106445"/>
    <s v="Truck"/>
    <m/>
    <m/>
    <n v="2025"/>
    <s v="N/A"/>
    <s v="I (import)"/>
    <m/>
  </r>
  <r>
    <s v="Watermelons"/>
    <x v="1"/>
    <s v="No"/>
    <s v="N/A"/>
    <s v="N/A"/>
    <x v="616"/>
    <s v="MEXICO CROSSINGS THROUGH PHARR TEXAS"/>
    <n v="131890"/>
    <s v="Truck"/>
    <m/>
    <m/>
    <n v="2025"/>
    <s v="N/A"/>
    <s v="I (import)"/>
    <m/>
  </r>
  <r>
    <s v="Watermelons"/>
    <x v="1"/>
    <s v="No"/>
    <s v="N/A"/>
    <s v="SEEDLESS"/>
    <x v="616"/>
    <s v="MEXICO CROSSINGS THROUGH PHARR TEXAS"/>
    <n v="174192"/>
    <s v="Truck"/>
    <m/>
    <m/>
    <n v="2025"/>
    <s v="N/A"/>
    <s v="I (import)"/>
    <m/>
  </r>
  <r>
    <s v="Watermelons"/>
    <x v="1"/>
    <s v="No"/>
    <s v="N/A"/>
    <s v="N/A"/>
    <x v="616"/>
    <s v="MEXICO CROSSINGS THROUGH PROGRESO TEXAS"/>
    <n v="910028"/>
    <s v="Truck"/>
    <m/>
    <m/>
    <n v="2025"/>
    <s v="N/A"/>
    <s v="I (import)"/>
    <m/>
  </r>
  <r>
    <s v="Watermelons"/>
    <x v="0"/>
    <s v="No"/>
    <s v="N/A"/>
    <s v="N/A"/>
    <x v="617"/>
    <s v="IMPORTS THROUGH SAN JUAN PUERTO RICO"/>
    <n v="10181"/>
    <s v="Boat"/>
    <m/>
    <m/>
    <n v="2025"/>
    <s v="N/A"/>
    <s v="I (import)"/>
    <m/>
  </r>
  <r>
    <s v="Watermelons"/>
    <x v="3"/>
    <s v="No"/>
    <s v="N/A"/>
    <s v="SEEDLESS"/>
    <x v="617"/>
    <s v="IMPORTS THROUGH SOUTH FLORIDA/TAMPA"/>
    <n v="80520"/>
    <s v="Boat"/>
    <m/>
    <m/>
    <n v="2025"/>
    <s v="N/A"/>
    <s v="I (import)"/>
    <m/>
  </r>
  <r>
    <s v="Watermelons"/>
    <x v="1"/>
    <s v="No"/>
    <s v="N/A"/>
    <s v="N/A"/>
    <x v="617"/>
    <s v="MEXICO CROSSINGS THROUGH NOGALES ARIZONA"/>
    <n v="820626"/>
    <s v="Truck"/>
    <m/>
    <m/>
    <n v="2025"/>
    <s v="N/A"/>
    <s v="I (import)"/>
    <m/>
  </r>
  <r>
    <s v="Watermelons"/>
    <x v="1"/>
    <s v="Yes"/>
    <s v="N/A"/>
    <s v="RED FLESH SEEDLESS MINIATURE"/>
    <x v="617"/>
    <s v="MEXICO CROSSINGS THROUGH NOGALES ARIZONA"/>
    <n v="40392"/>
    <s v="Truck"/>
    <m/>
    <m/>
    <n v="2025"/>
    <s v="N/A"/>
    <s v="I (import)"/>
    <m/>
  </r>
  <r>
    <s v="Watermelons"/>
    <x v="1"/>
    <s v="No"/>
    <s v="N/A"/>
    <s v="RED FLESH SEEDLESS MINIATURE"/>
    <x v="617"/>
    <s v="MEXICO CROSSINGS THROUGH NOGALES ARIZONA"/>
    <n v="914063"/>
    <s v="Truck"/>
    <m/>
    <m/>
    <n v="2025"/>
    <s v="N/A"/>
    <s v="I (import)"/>
    <m/>
  </r>
  <r>
    <s v="Watermelons"/>
    <x v="1"/>
    <s v="Yes"/>
    <s v="N/A"/>
    <s v="SEEDLESS"/>
    <x v="617"/>
    <s v="MEXICO CROSSINGS THROUGH NOGALES ARIZONA"/>
    <n v="10349"/>
    <s v="Truck"/>
    <m/>
    <m/>
    <n v="2025"/>
    <s v="N/A"/>
    <s v="I (import)"/>
    <m/>
  </r>
  <r>
    <s v="Watermelons"/>
    <x v="1"/>
    <s v="No"/>
    <s v="N/A"/>
    <s v="SEEDLESS"/>
    <x v="617"/>
    <s v="MEXICO CROSSINGS THROUGH NOGALES ARIZONA"/>
    <n v="2307651"/>
    <s v="Truck"/>
    <m/>
    <m/>
    <n v="2025"/>
    <s v="N/A"/>
    <s v="I (import)"/>
    <m/>
  </r>
  <r>
    <s v="Watermelons"/>
    <x v="1"/>
    <s v="No"/>
    <s v="N/A"/>
    <s v="N/A"/>
    <x v="617"/>
    <s v="MEXICO CROSSINGS THROUGH PHARR TEXAS"/>
    <n v="226600"/>
    <s v="Truck"/>
    <m/>
    <m/>
    <n v="2025"/>
    <s v="N/A"/>
    <s v="I (import)"/>
    <m/>
  </r>
  <r>
    <s v="Watermelons"/>
    <x v="1"/>
    <s v="No"/>
    <s v="N/A"/>
    <s v="SEEDLESS"/>
    <x v="617"/>
    <s v="MEXICO CROSSINGS THROUGH PHARR TEXAS"/>
    <n v="530598"/>
    <s v="Truck"/>
    <m/>
    <m/>
    <n v="2025"/>
    <s v="N/A"/>
    <s v="I (import)"/>
    <m/>
  </r>
  <r>
    <s v="Watermelons"/>
    <x v="1"/>
    <s v="No"/>
    <s v="N/A"/>
    <s v="N/A"/>
    <x v="617"/>
    <s v="MEXICO CROSSINGS THROUGH PROGRESO TEXAS"/>
    <n v="79398"/>
    <s v="Truck"/>
    <m/>
    <m/>
    <n v="2025"/>
    <s v="N/A"/>
    <s v="I (import)"/>
    <m/>
  </r>
  <r>
    <s v="Watermelons"/>
    <x v="1"/>
    <s v="No"/>
    <s v="N/A"/>
    <s v="SEEDLESS"/>
    <x v="617"/>
    <s v="MEXICO CROSSINGS THROUGH RIO GRANDE CITY TEXAS"/>
    <n v="248490"/>
    <s v="Truck"/>
    <m/>
    <m/>
    <n v="2025"/>
    <s v="N/A"/>
    <s v="I (import)"/>
    <m/>
  </r>
  <r>
    <s v="Watermelons"/>
    <x v="1"/>
    <s v="No"/>
    <s v="N/A"/>
    <s v="N/A"/>
    <x v="617"/>
    <s v="MEXICO CROSSINGS THROUGH ROMA TEXAS"/>
    <n v="46728"/>
    <s v="Truck"/>
    <m/>
    <m/>
    <n v="2025"/>
    <s v="N/A"/>
    <s v="I (import)"/>
    <m/>
  </r>
  <r>
    <s v="Watermelons"/>
    <x v="3"/>
    <s v="No"/>
    <s v="N/A"/>
    <s v="N/A"/>
    <x v="618"/>
    <s v="IMPORTS THROUGH SOUTH FLORIDA/TAMPA"/>
    <n v="5500"/>
    <s v="Boat"/>
    <m/>
    <m/>
    <n v="2025"/>
    <s v="N/A"/>
    <s v="I (import)"/>
    <m/>
  </r>
  <r>
    <s v="Watermelons"/>
    <x v="3"/>
    <s v="No"/>
    <s v="N/A"/>
    <s v="SEEDLESS"/>
    <x v="618"/>
    <s v="IMPORTS THROUGH SOUTH FLORIDA/TAMPA"/>
    <n v="86020"/>
    <s v="Boat"/>
    <m/>
    <m/>
    <n v="2025"/>
    <s v="N/A"/>
    <s v="I (import)"/>
    <m/>
  </r>
  <r>
    <s v="Watermelons"/>
    <x v="1"/>
    <s v="No"/>
    <s v="N/A"/>
    <s v="N/A"/>
    <x v="618"/>
    <s v="MEXICO CROSSINGS THROUGH NOGALES ARIZONA"/>
    <n v="638717"/>
    <s v="Truck"/>
    <m/>
    <m/>
    <n v="2025"/>
    <s v="N/A"/>
    <s v="I (import)"/>
    <m/>
  </r>
  <r>
    <s v="Watermelons"/>
    <x v="1"/>
    <s v="Yes"/>
    <s v="N/A"/>
    <s v="RED FLESH SEEDLESS MINIATURE"/>
    <x v="618"/>
    <s v="MEXICO CROSSINGS THROUGH NOGALES ARIZONA"/>
    <n v="80784"/>
    <s v="Truck"/>
    <m/>
    <m/>
    <n v="2025"/>
    <s v="N/A"/>
    <s v="I (import)"/>
    <m/>
  </r>
  <r>
    <s v="Watermelons"/>
    <x v="1"/>
    <s v="No"/>
    <s v="N/A"/>
    <s v="RED FLESH SEEDLESS MINIATURE"/>
    <x v="618"/>
    <s v="MEXICO CROSSINGS THROUGH NOGALES ARIZONA"/>
    <n v="708138"/>
    <s v="Truck"/>
    <m/>
    <m/>
    <n v="2025"/>
    <s v="N/A"/>
    <s v="I (import)"/>
    <m/>
  </r>
  <r>
    <s v="Watermelons"/>
    <x v="1"/>
    <s v="No"/>
    <s v="N/A"/>
    <s v="SEEDLESS"/>
    <x v="618"/>
    <s v="MEXICO CROSSINGS THROUGH NOGALES ARIZONA"/>
    <n v="2430868"/>
    <s v="Truck"/>
    <m/>
    <m/>
    <n v="2025"/>
    <s v="N/A"/>
    <s v="I (import)"/>
    <m/>
  </r>
  <r>
    <s v="Watermelons"/>
    <x v="1"/>
    <s v="No"/>
    <s v="N/A"/>
    <s v="N/A"/>
    <x v="618"/>
    <s v="MEXICO CROSSINGS THROUGH OTAY MESA CALIFORNIA"/>
    <n v="30598"/>
    <s v="Truck"/>
    <m/>
    <m/>
    <n v="2025"/>
    <s v="N/A"/>
    <s v="I (import)"/>
    <m/>
  </r>
  <r>
    <s v="Watermelons"/>
    <x v="2"/>
    <s v="Yes"/>
    <s v="N/A"/>
    <s v="SEEDLESS"/>
    <x v="618"/>
    <s v="IMPORTS THROUGH DERBY LINE VERMONT"/>
    <n v="196"/>
    <s v="Truck"/>
    <m/>
    <m/>
    <n v="2025"/>
    <s v="N/A"/>
    <s v="I (import)"/>
    <m/>
  </r>
  <r>
    <s v="Watermelons"/>
    <x v="1"/>
    <s v="No"/>
    <s v="N/A"/>
    <s v="N/A"/>
    <x v="618"/>
    <s v="MEXICO CROSSINGS THROUGH PHARR TEXAS"/>
    <n v="87054"/>
    <s v="Truck"/>
    <m/>
    <m/>
    <n v="2025"/>
    <s v="N/A"/>
    <s v="I (import)"/>
    <m/>
  </r>
  <r>
    <s v="Watermelons"/>
    <x v="1"/>
    <s v="No"/>
    <s v="N/A"/>
    <s v="SEEDLESS"/>
    <x v="618"/>
    <s v="MEXICO CROSSINGS THROUGH PHARR TEXAS"/>
    <n v="169272"/>
    <s v="Truck"/>
    <m/>
    <m/>
    <n v="2025"/>
    <s v="N/A"/>
    <s v="I (import)"/>
    <m/>
  </r>
  <r>
    <s v="Watermelons"/>
    <x v="1"/>
    <s v="No"/>
    <s v="N/A"/>
    <s v="N/A"/>
    <x v="618"/>
    <s v="MEXICO CROSSINGS THROUGH PROGRESO TEXAS"/>
    <n v="481140"/>
    <s v="Truck"/>
    <m/>
    <m/>
    <n v="2025"/>
    <s v="N/A"/>
    <s v="I (import)"/>
    <m/>
  </r>
  <r>
    <s v="Watermelons"/>
    <x v="1"/>
    <s v="No"/>
    <s v="N/A"/>
    <s v="SEEDLESS"/>
    <x v="618"/>
    <s v="MEXICO CROSSINGS THROUGH RIO GRANDE CITY TEXAS"/>
    <n v="79200"/>
    <s v="Truck"/>
    <m/>
    <m/>
    <n v="2025"/>
    <s v="N/A"/>
    <s v="I (import)"/>
    <m/>
  </r>
  <r>
    <s v="Watermelons"/>
    <x v="3"/>
    <s v="No"/>
    <s v="N/A"/>
    <s v="SEEDLESS"/>
    <x v="619"/>
    <s v="IMPORTS THROUGH FREEPORT TEXAS"/>
    <n v="120780"/>
    <s v="Boat"/>
    <m/>
    <m/>
    <n v="2025"/>
    <s v="N/A"/>
    <s v="I (import)"/>
    <m/>
  </r>
  <r>
    <s v="Watermelons"/>
    <x v="1"/>
    <s v="No"/>
    <s v="N/A"/>
    <s v="N/A"/>
    <x v="619"/>
    <s v="MEXICO CROSSINGS THROUGH NOGALES ARIZONA"/>
    <n v="895710"/>
    <s v="Truck"/>
    <m/>
    <m/>
    <n v="2025"/>
    <s v="N/A"/>
    <s v="I (import)"/>
    <m/>
  </r>
  <r>
    <s v="Watermelons"/>
    <x v="3"/>
    <s v="No"/>
    <s v="N/A"/>
    <s v="N/A"/>
    <x v="619"/>
    <s v="IMPORTS THROUGH PHILADELPHIA-CAMDEN PENNSYLVANIA-NEW JERSEY"/>
    <n v="834467"/>
    <s v="Boat"/>
    <m/>
    <m/>
    <n v="2025"/>
    <s v="N/A"/>
    <s v="I (import)"/>
    <m/>
  </r>
  <r>
    <s v="Watermelons"/>
    <x v="1"/>
    <s v="Yes"/>
    <s v="N/A"/>
    <s v="RED FLESH SEEDLESS MINIATURE"/>
    <x v="619"/>
    <s v="MEXICO CROSSINGS THROUGH NOGALES ARIZONA"/>
    <n v="107862"/>
    <s v="Truck"/>
    <m/>
    <m/>
    <n v="2025"/>
    <s v="N/A"/>
    <s v="I (import)"/>
    <m/>
  </r>
  <r>
    <s v="Watermelons"/>
    <x v="0"/>
    <s v="No"/>
    <s v="N/A"/>
    <s v="N/A"/>
    <x v="619"/>
    <s v="IMPORTS THROUGH SAN JUAN PUERTO RICO"/>
    <n v="69582"/>
    <s v="Boat"/>
    <m/>
    <m/>
    <n v="2025"/>
    <s v="N/A"/>
    <s v="I (import)"/>
    <m/>
  </r>
  <r>
    <s v="Watermelons"/>
    <x v="1"/>
    <s v="No"/>
    <s v="N/A"/>
    <s v="RED FLESH SEEDLESS MINIATURE"/>
    <x v="619"/>
    <s v="MEXICO CROSSINGS THROUGH NOGALES ARIZONA"/>
    <n v="223056"/>
    <s v="Truck"/>
    <m/>
    <m/>
    <n v="2025"/>
    <s v="N/A"/>
    <s v="I (import)"/>
    <m/>
  </r>
  <r>
    <s v="Watermelons"/>
    <x v="1"/>
    <s v="No"/>
    <s v="N/A"/>
    <s v="SEEDLESS"/>
    <x v="619"/>
    <s v="MEXICO CROSSINGS THROUGH NOGALES ARIZONA"/>
    <n v="1534826"/>
    <s v="Truck"/>
    <m/>
    <m/>
    <n v="2025"/>
    <s v="N/A"/>
    <s v="I (import)"/>
    <m/>
  </r>
  <r>
    <s v="Watermelons"/>
    <x v="1"/>
    <s v="No"/>
    <s v="N/A"/>
    <s v="N/A"/>
    <x v="619"/>
    <s v="MEXICO CROSSINGS THROUGH OTAY MESA CALIFORNIA"/>
    <n v="25432"/>
    <s v="Truck"/>
    <m/>
    <m/>
    <n v="2025"/>
    <s v="N/A"/>
    <s v="I (import)"/>
    <m/>
  </r>
  <r>
    <s v="Watermelons"/>
    <x v="1"/>
    <s v="No"/>
    <s v="N/A"/>
    <s v="SEEDLESS"/>
    <x v="619"/>
    <s v="MEXICO CROSSINGS THROUGH OTAY MESA CALIFORNIA"/>
    <n v="23936"/>
    <s v="Truck"/>
    <m/>
    <m/>
    <n v="2025"/>
    <s v="N/A"/>
    <s v="I (import)"/>
    <m/>
  </r>
  <r>
    <s v="Watermelons"/>
    <x v="1"/>
    <s v="No"/>
    <s v="N/A"/>
    <s v="N/A"/>
    <x v="619"/>
    <s v="MEXICO CROSSINGS THROUGH PHARR TEXAS"/>
    <n v="48400"/>
    <s v="Truck"/>
    <m/>
    <m/>
    <n v="2025"/>
    <s v="N/A"/>
    <s v="I (import)"/>
    <m/>
  </r>
  <r>
    <s v="Watermelons"/>
    <x v="1"/>
    <s v="No"/>
    <s v="N/A"/>
    <s v="SEEDLESS"/>
    <x v="619"/>
    <s v="MEXICO CROSSINGS THROUGH PHARR TEXAS"/>
    <n v="435844"/>
    <s v="Truck"/>
    <m/>
    <m/>
    <n v="2025"/>
    <s v="N/A"/>
    <s v="I (import)"/>
    <m/>
  </r>
  <r>
    <s v="Watermelons"/>
    <x v="1"/>
    <s v="No"/>
    <s v="N/A"/>
    <s v="N/A"/>
    <x v="619"/>
    <s v="MEXICO CROSSINGS THROUGH PROGRESO TEXAS"/>
    <n v="818158"/>
    <s v="Truck"/>
    <m/>
    <m/>
    <n v="2025"/>
    <s v="N/A"/>
    <s v="I (import)"/>
    <m/>
  </r>
  <r>
    <s v="Watermelons"/>
    <x v="1"/>
    <s v="No"/>
    <s v="N/A"/>
    <s v="SEEDLESS"/>
    <x v="619"/>
    <s v="MEXICO CROSSINGS THROUGH PROGRESO TEXAS"/>
    <n v="261162"/>
    <s v="Truck"/>
    <m/>
    <m/>
    <n v="2025"/>
    <s v="N/A"/>
    <s v="I (import)"/>
    <m/>
  </r>
  <r>
    <s v="Watermelons"/>
    <x v="1"/>
    <s v="No"/>
    <s v="N/A"/>
    <s v="N/A"/>
    <x v="619"/>
    <s v="MEXICO CROSSINGS THROUGH RIO GRANDE CITY TEXAS"/>
    <n v="203082"/>
    <s v="Truck"/>
    <m/>
    <m/>
    <n v="2025"/>
    <s v="N/A"/>
    <s v="I (import)"/>
    <m/>
  </r>
  <r>
    <s v="Watermelons"/>
    <x v="1"/>
    <s v="No"/>
    <s v="N/A"/>
    <s v="SEEDLESS"/>
    <x v="619"/>
    <s v="MEXICO CROSSINGS THROUGH RIO GRANDE CITY TEXAS"/>
    <n v="987536"/>
    <s v="Truck"/>
    <m/>
    <m/>
    <n v="2025"/>
    <s v="N/A"/>
    <s v="I (import)"/>
    <m/>
  </r>
  <r>
    <s v="Watermelons"/>
    <x v="1"/>
    <s v="No"/>
    <s v="N/A"/>
    <s v="N/A"/>
    <x v="619"/>
    <s v="MEXICO CROSSINGS THROUGH ROMA TEXAS"/>
    <n v="46200"/>
    <s v="Truck"/>
    <m/>
    <m/>
    <n v="2025"/>
    <s v="N/A"/>
    <s v="I (import)"/>
    <m/>
  </r>
  <r>
    <s v="Watermelons"/>
    <x v="1"/>
    <s v="No"/>
    <s v="N/A"/>
    <s v="SEEDLESS"/>
    <x v="620"/>
    <s v="MEXICO CROSSINGS THROUGH OTAY MESA CALIFORNIA"/>
    <n v="60544"/>
    <s v="Truck"/>
    <m/>
    <m/>
    <n v="2025"/>
    <s v="N/A"/>
    <s v="I (import)"/>
    <m/>
  </r>
  <r>
    <s v="Watermelons"/>
    <x v="1"/>
    <s v="No"/>
    <s v="N/A"/>
    <s v="SEEDLESS"/>
    <x v="620"/>
    <s v="MEXICO CROSSINGS THROUGH PROGRESO TEXAS"/>
    <n v="43846"/>
    <s v="Truck"/>
    <m/>
    <m/>
    <n v="2025"/>
    <s v="N/A"/>
    <s v="I (import)"/>
    <m/>
  </r>
  <r>
    <s v="Watermelons"/>
    <x v="0"/>
    <s v="No"/>
    <s v="N/A"/>
    <s v="N/A"/>
    <x v="621"/>
    <s v="IMPORTS THROUGH SAN JUAN PUERTO RICO"/>
    <n v="17047"/>
    <s v="Boat"/>
    <m/>
    <m/>
    <n v="2025"/>
    <s v="N/A"/>
    <s v="I (import)"/>
    <m/>
  </r>
  <r>
    <s v="Watermelons"/>
    <x v="1"/>
    <s v="No"/>
    <s v="N/A"/>
    <s v="N/A"/>
    <x v="621"/>
    <s v="MEXICO CROSSINGS THROUGH NOGALES ARIZONA"/>
    <n v="206615"/>
    <s v="Truck"/>
    <m/>
    <m/>
    <n v="2025"/>
    <s v="N/A"/>
    <s v="I (import)"/>
    <m/>
  </r>
  <r>
    <s v="Watermelons"/>
    <x v="1"/>
    <s v="No"/>
    <s v="N/A"/>
    <s v="RED FLESH SEEDLESS MINIATURE"/>
    <x v="621"/>
    <s v="MEXICO CROSSINGS THROUGH NOGALES ARIZONA"/>
    <n v="837148"/>
    <s v="Truck"/>
    <m/>
    <m/>
    <n v="2025"/>
    <s v="N/A"/>
    <s v="I (import)"/>
    <m/>
  </r>
  <r>
    <s v="Watermelons"/>
    <x v="1"/>
    <s v="No"/>
    <s v="N/A"/>
    <s v="SEEDLESS"/>
    <x v="621"/>
    <s v="MEXICO CROSSINGS THROUGH NOGALES ARIZONA"/>
    <n v="2486966"/>
    <s v="Truck"/>
    <m/>
    <m/>
    <n v="2025"/>
    <s v="N/A"/>
    <s v="I (import)"/>
    <m/>
  </r>
  <r>
    <s v="Watermelons"/>
    <x v="1"/>
    <s v="No"/>
    <s v="N/A"/>
    <s v="N/A"/>
    <x v="621"/>
    <s v="MEXICO CROSSINGS THROUGH OTAY MESA CALIFORNIA"/>
    <n v="30976"/>
    <s v="Truck"/>
    <m/>
    <m/>
    <n v="2025"/>
    <s v="N/A"/>
    <s v="I (import)"/>
    <m/>
  </r>
  <r>
    <s v="Watermelons"/>
    <x v="1"/>
    <s v="No"/>
    <s v="N/A"/>
    <s v="SEEDLESS"/>
    <x v="621"/>
    <s v="MEXICO CROSSINGS THROUGH OTAY MESA CALIFORNIA"/>
    <n v="11827"/>
    <s v="Truck"/>
    <m/>
    <m/>
    <n v="2025"/>
    <s v="N/A"/>
    <s v="I (import)"/>
    <m/>
  </r>
  <r>
    <s v="Watermelons"/>
    <x v="1"/>
    <s v="No"/>
    <s v="N/A"/>
    <s v="N/A"/>
    <x v="621"/>
    <s v="MEXICO CROSSINGS THROUGH PHARR TEXAS"/>
    <n v="92400"/>
    <s v="Truck"/>
    <m/>
    <m/>
    <n v="2025"/>
    <s v="N/A"/>
    <s v="I (import)"/>
    <m/>
  </r>
  <r>
    <s v="Watermelons"/>
    <x v="1"/>
    <s v="No"/>
    <s v="N/A"/>
    <s v="N/A"/>
    <x v="621"/>
    <s v="MEXICO CROSSINGS THROUGH PROGRESO TEXAS"/>
    <n v="681230"/>
    <s v="Truck"/>
    <m/>
    <m/>
    <n v="2025"/>
    <s v="N/A"/>
    <s v="I (import)"/>
    <m/>
  </r>
  <r>
    <s v="Watermelons"/>
    <x v="1"/>
    <s v="No"/>
    <s v="N/A"/>
    <s v="N/A"/>
    <x v="622"/>
    <s v="MEXICO CROSSINGS THROUGH NOGALES ARIZONA"/>
    <n v="143061"/>
    <s v="Truck"/>
    <m/>
    <m/>
    <n v="2025"/>
    <s v="N/A"/>
    <s v="I (import)"/>
    <m/>
  </r>
  <r>
    <s v="Watermelons"/>
    <x v="1"/>
    <s v="No"/>
    <s v="N/A"/>
    <s v="RED FLESH SEEDLESS MINIATURE"/>
    <x v="622"/>
    <s v="MEXICO CROSSINGS THROUGH NOGALES ARIZONA"/>
    <n v="494989"/>
    <s v="Truck"/>
    <m/>
    <m/>
    <n v="2025"/>
    <s v="N/A"/>
    <s v="I (import)"/>
    <m/>
  </r>
  <r>
    <s v="Watermelons"/>
    <x v="1"/>
    <s v="No"/>
    <s v="N/A"/>
    <s v="SEEDLESS"/>
    <x v="622"/>
    <s v="MEXICO CROSSINGS THROUGH NOGALES ARIZONA"/>
    <n v="1296388"/>
    <s v="Truck"/>
    <m/>
    <m/>
    <n v="2025"/>
    <s v="N/A"/>
    <s v="I (import)"/>
    <m/>
  </r>
  <r>
    <s v="Watermelons"/>
    <x v="1"/>
    <s v="No"/>
    <s v="N/A"/>
    <s v="N/A"/>
    <x v="622"/>
    <s v="MEXICO CROSSINGS THROUGH OTAY MESA CALIFORNIA"/>
    <n v="34408"/>
    <s v="Truck"/>
    <m/>
    <m/>
    <n v="2025"/>
    <s v="N/A"/>
    <s v="I (import)"/>
    <m/>
  </r>
  <r>
    <s v="Watermelons"/>
    <x v="1"/>
    <s v="No"/>
    <s v="N/A"/>
    <s v="SEEDLESS"/>
    <x v="622"/>
    <s v="MEXICO CROSSINGS THROUGH PHARR TEXAS"/>
    <n v="364705"/>
    <s v="Truck"/>
    <m/>
    <m/>
    <n v="2025"/>
    <s v="N/A"/>
    <s v="I (import)"/>
    <m/>
  </r>
  <r>
    <s v="Watermelons"/>
    <x v="1"/>
    <s v="No"/>
    <s v="N/A"/>
    <s v="N/A"/>
    <x v="622"/>
    <s v="MEXICO CROSSINGS THROUGH PROGRESO TEXAS"/>
    <n v="452804"/>
    <s v="Truck"/>
    <m/>
    <m/>
    <n v="2025"/>
    <s v="N/A"/>
    <s v="I (import)"/>
    <m/>
  </r>
  <r>
    <s v="Watermelons"/>
    <x v="1"/>
    <s v="No"/>
    <s v="N/A"/>
    <s v="SEEDLESS"/>
    <x v="622"/>
    <s v="MEXICO CROSSINGS THROUGH PROGRESO TEXAS"/>
    <n v="43274"/>
    <s v="Truck"/>
    <m/>
    <m/>
    <n v="2025"/>
    <s v="N/A"/>
    <s v="I (import)"/>
    <m/>
  </r>
  <r>
    <s v="Watermelons"/>
    <x v="1"/>
    <s v="No"/>
    <s v="N/A"/>
    <s v="SEEDLESS"/>
    <x v="622"/>
    <s v="MEXICO CROSSINGS THROUGH RIO GRANDE CITY TEXAS"/>
    <n v="876920"/>
    <s v="Truck"/>
    <m/>
    <m/>
    <n v="2025"/>
    <s v="N/A"/>
    <s v="I (import)"/>
    <m/>
  </r>
  <r>
    <s v="Watermelons"/>
    <x v="3"/>
    <s v="No"/>
    <s v="N/A"/>
    <s v="SEEDLESS"/>
    <x v="622"/>
    <s v="IMPORTS THROUGH FREEPORT TEXAS"/>
    <n v="476846"/>
    <s v="Boat"/>
    <m/>
    <m/>
    <n v="2025"/>
    <s v="N/A"/>
    <s v="I (import)"/>
    <m/>
  </r>
  <r>
    <s v="Watermelons"/>
    <x v="3"/>
    <s v="No"/>
    <s v="N/A"/>
    <s v="SEEDLESS"/>
    <x v="622"/>
    <s v="IMPORTS THROUGH LOS ANGELES-LONG BEACH CALIFORNIA"/>
    <n v="176000"/>
    <s v="Boat"/>
    <m/>
    <m/>
    <n v="2025"/>
    <s v="N/A"/>
    <s v="I (import)"/>
    <m/>
  </r>
  <r>
    <s v="Watermelons"/>
    <x v="0"/>
    <s v="No"/>
    <s v="N/A"/>
    <s v="N/A"/>
    <x v="622"/>
    <s v="IMPORTS THROUGH SAN JUAN PUERTO RICO"/>
    <n v="23507"/>
    <s v="Boat"/>
    <m/>
    <m/>
    <n v="2025"/>
    <s v="N/A"/>
    <s v="I (import)"/>
    <m/>
  </r>
  <r>
    <s v="Watermelons"/>
    <x v="3"/>
    <s v="No"/>
    <s v="N/A"/>
    <s v="N/A"/>
    <x v="622"/>
    <s v="IMPORTS THROUGH SOUTH FLORIDA/TAMPA"/>
    <n v="28600"/>
    <s v="Boat"/>
    <m/>
    <m/>
    <n v="2025"/>
    <s v="N/A"/>
    <s v="I (import)"/>
    <m/>
  </r>
  <r>
    <s v="Watermelons"/>
    <x v="3"/>
    <s v="No"/>
    <s v="N/A"/>
    <s v="SEEDLESS"/>
    <x v="622"/>
    <s v="IMPORTS THROUGH SOUTH FLORIDA/TAMPA"/>
    <n v="344300"/>
    <s v="Boat"/>
    <m/>
    <m/>
    <n v="2025"/>
    <s v="N/A"/>
    <s v="I (import)"/>
    <m/>
  </r>
  <r>
    <s v="Watermelons"/>
    <x v="0"/>
    <s v="No"/>
    <s v="N/A"/>
    <s v="N/A"/>
    <x v="623"/>
    <s v="IMPORTS THROUGH SAN JUAN PUERTO RICO"/>
    <n v="5947"/>
    <s v="Boat"/>
    <m/>
    <m/>
    <n v="2025"/>
    <s v="N/A"/>
    <s v="I (import)"/>
    <m/>
  </r>
  <r>
    <s v="Watermelons"/>
    <x v="3"/>
    <s v="No"/>
    <s v="N/A"/>
    <s v="SEEDLESS"/>
    <x v="623"/>
    <s v="IMPORTS THROUGH SOUTH FLORIDA/TAMPA"/>
    <n v="161040"/>
    <s v="Boat"/>
    <m/>
    <m/>
    <n v="2025"/>
    <s v="N/A"/>
    <s v="I (import)"/>
    <m/>
  </r>
  <r>
    <s v="Watermelons"/>
    <x v="3"/>
    <s v="No"/>
    <s v="N/A"/>
    <s v="SEEDLESS"/>
    <x v="623"/>
    <s v="IMPORTS THROUGH WILMINGTON DELAWARE"/>
    <n v="523380"/>
    <s v="Boat"/>
    <m/>
    <m/>
    <n v="2025"/>
    <s v="N/A"/>
    <s v="I (import)"/>
    <m/>
  </r>
  <r>
    <s v="Watermelons"/>
    <x v="1"/>
    <s v="No"/>
    <s v="N/A"/>
    <s v="N/A"/>
    <x v="623"/>
    <s v="MEXICO CROSSINGS THROUGH NOGALES ARIZONA"/>
    <n v="508966"/>
    <s v="Truck"/>
    <m/>
    <m/>
    <n v="2025"/>
    <s v="N/A"/>
    <s v="I (import)"/>
    <m/>
  </r>
  <r>
    <s v="Watermelons"/>
    <x v="1"/>
    <s v="No"/>
    <s v="N/A"/>
    <s v="RED FLESH SEEDLESS MINIATURE"/>
    <x v="623"/>
    <s v="MEXICO CROSSINGS THROUGH NOGALES ARIZONA"/>
    <n v="119009"/>
    <s v="Truck"/>
    <m/>
    <m/>
    <n v="2025"/>
    <s v="N/A"/>
    <s v="I (import)"/>
    <m/>
  </r>
  <r>
    <s v="Watermelons"/>
    <x v="1"/>
    <s v="No"/>
    <s v="N/A"/>
    <s v="SEEDLESS"/>
    <x v="623"/>
    <s v="MEXICO CROSSINGS THROUGH NOGALES ARIZONA"/>
    <n v="1941467"/>
    <s v="Truck"/>
    <m/>
    <m/>
    <n v="2025"/>
    <s v="N/A"/>
    <s v="I (import)"/>
    <m/>
  </r>
  <r>
    <s v="Watermelons"/>
    <x v="1"/>
    <s v="No"/>
    <s v="N/A"/>
    <s v="N/A"/>
    <x v="623"/>
    <s v="MEXICO CROSSINGS THROUGH OTAY MESA CALIFORNIA"/>
    <n v="36807"/>
    <s v="Truck"/>
    <m/>
    <m/>
    <n v="2025"/>
    <s v="N/A"/>
    <s v="I (import)"/>
    <m/>
  </r>
  <r>
    <s v="Watermelons"/>
    <x v="1"/>
    <s v="No"/>
    <s v="N/A"/>
    <s v="SEEDLESS"/>
    <x v="623"/>
    <s v="MEXICO CROSSINGS THROUGH OTAY MESA CALIFORNIA"/>
    <n v="47722"/>
    <s v="Truck"/>
    <m/>
    <m/>
    <n v="2025"/>
    <s v="N/A"/>
    <s v="I (import)"/>
    <m/>
  </r>
  <r>
    <s v="Watermelons"/>
    <x v="1"/>
    <s v="No"/>
    <s v="N/A"/>
    <s v="SEEDLESS"/>
    <x v="623"/>
    <s v="MEXICO CROSSINGS THROUGH PHARR TEXAS"/>
    <n v="277200"/>
    <s v="Truck"/>
    <m/>
    <m/>
    <n v="2025"/>
    <s v="N/A"/>
    <s v="I (import)"/>
    <m/>
  </r>
  <r>
    <s v="Watermelons"/>
    <x v="1"/>
    <s v="No"/>
    <s v="N/A"/>
    <s v="N/A"/>
    <x v="623"/>
    <s v="MEXICO CROSSINGS THROUGH PROGRESO TEXAS"/>
    <n v="352044"/>
    <s v="Truck"/>
    <m/>
    <m/>
    <n v="2025"/>
    <s v="N/A"/>
    <s v="I (import)"/>
    <m/>
  </r>
  <r>
    <s v="Watermelons"/>
    <x v="1"/>
    <s v="No"/>
    <s v="N/A"/>
    <s v="SEEDLESS"/>
    <x v="623"/>
    <s v="MEXICO CROSSINGS THROUGH RIO GRANDE CITY TEXAS"/>
    <n v="135014"/>
    <s v="Truck"/>
    <m/>
    <m/>
    <n v="2025"/>
    <s v="N/A"/>
    <s v="I (import)"/>
    <m/>
  </r>
  <r>
    <s v="Watermelons"/>
    <x v="5"/>
    <s v="No"/>
    <s v="N/A"/>
    <s v="SEEDLESS"/>
    <x v="624"/>
    <s v="IMPORTS THROUGH PHILADELPHIA-CAMDEN PENNSYLVANIA-NEW JERSEY"/>
    <n v="89760"/>
    <s v="Boat"/>
    <m/>
    <m/>
    <n v="2025"/>
    <s v="N/A"/>
    <s v="I (import)"/>
    <m/>
  </r>
  <r>
    <s v="Watermelons"/>
    <x v="0"/>
    <s v="No"/>
    <s v="N/A"/>
    <s v="N/A"/>
    <x v="624"/>
    <s v="IMPORTS THROUGH SAN JUAN PUERTO RICO"/>
    <n v="40093"/>
    <s v="Boat"/>
    <m/>
    <m/>
    <n v="2025"/>
    <s v="N/A"/>
    <s v="I (import)"/>
    <m/>
  </r>
  <r>
    <s v="Watermelons"/>
    <x v="1"/>
    <s v="No"/>
    <s v="N/A"/>
    <s v="N/A"/>
    <x v="624"/>
    <s v="MEXICO CROSSINGS THROUGH NOGALES ARIZONA"/>
    <n v="309505"/>
    <s v="Truck"/>
    <m/>
    <m/>
    <n v="2025"/>
    <s v="N/A"/>
    <s v="I (import)"/>
    <m/>
  </r>
  <r>
    <s v="Watermelons"/>
    <x v="1"/>
    <s v="No"/>
    <s v="N/A"/>
    <s v="RED FLESH SEEDLESS MINIATURE"/>
    <x v="624"/>
    <s v="MEXICO CROSSINGS THROUGH NOGALES ARIZONA"/>
    <n v="293964"/>
    <s v="Truck"/>
    <m/>
    <m/>
    <n v="2025"/>
    <s v="N/A"/>
    <s v="I (import)"/>
    <m/>
  </r>
  <r>
    <s v="Watermelons"/>
    <x v="1"/>
    <s v="No"/>
    <s v="N/A"/>
    <s v="SEEDLESS"/>
    <x v="624"/>
    <s v="MEXICO CROSSINGS THROUGH NOGALES ARIZONA"/>
    <n v="1566189"/>
    <s v="Truck"/>
    <m/>
    <m/>
    <n v="2025"/>
    <s v="N/A"/>
    <s v="I (import)"/>
    <m/>
  </r>
  <r>
    <s v="Watermelons"/>
    <x v="1"/>
    <s v="No"/>
    <s v="N/A"/>
    <s v="N/A"/>
    <x v="624"/>
    <s v="MEXICO CROSSINGS THROUGH OTAY MESA CALIFORNIA"/>
    <n v="11370"/>
    <s v="Truck"/>
    <m/>
    <m/>
    <n v="2025"/>
    <s v="N/A"/>
    <s v="I (import)"/>
    <m/>
  </r>
  <r>
    <s v="Watermelons"/>
    <x v="1"/>
    <s v="No"/>
    <s v="N/A"/>
    <s v="SEEDLESS"/>
    <x v="624"/>
    <s v="MEXICO CROSSINGS THROUGH OTAY MESA CALIFORNIA"/>
    <n v="125761"/>
    <s v="Truck"/>
    <m/>
    <m/>
    <n v="2025"/>
    <s v="N/A"/>
    <s v="I (import)"/>
    <m/>
  </r>
  <r>
    <s v="Watermelons"/>
    <x v="1"/>
    <s v="No"/>
    <s v="N/A"/>
    <s v="N/A"/>
    <x v="624"/>
    <s v="MEXICO CROSSINGS THROUGH PHARR TEXAS"/>
    <n v="68200"/>
    <s v="Truck"/>
    <m/>
    <m/>
    <n v="2025"/>
    <s v="N/A"/>
    <s v="I (import)"/>
    <m/>
  </r>
  <r>
    <s v="Watermelons"/>
    <x v="1"/>
    <s v="No"/>
    <s v="N/A"/>
    <s v="SEEDLESS"/>
    <x v="624"/>
    <s v="MEXICO CROSSINGS THROUGH PHARR TEXAS"/>
    <n v="1948349"/>
    <s v="Truck"/>
    <m/>
    <m/>
    <n v="2025"/>
    <s v="N/A"/>
    <s v="I (import)"/>
    <m/>
  </r>
  <r>
    <s v="Watermelons"/>
    <x v="1"/>
    <s v="No"/>
    <s v="N/A"/>
    <s v="N/A"/>
    <x v="624"/>
    <s v="MEXICO CROSSINGS THROUGH PROGRESO TEXAS"/>
    <n v="891480"/>
    <s v="Truck"/>
    <m/>
    <m/>
    <n v="2025"/>
    <s v="N/A"/>
    <s v="I (import)"/>
    <m/>
  </r>
  <r>
    <s v="Watermelons"/>
    <x v="1"/>
    <s v="No"/>
    <s v="N/A"/>
    <s v="SEEDLESS"/>
    <x v="624"/>
    <s v="MEXICO CROSSINGS THROUGH PROGRESO TEXAS"/>
    <n v="284383"/>
    <s v="Truck"/>
    <m/>
    <m/>
    <n v="2025"/>
    <s v="N/A"/>
    <s v="I (import)"/>
    <m/>
  </r>
  <r>
    <s v="Watermelons"/>
    <x v="1"/>
    <s v="No"/>
    <s v="N/A"/>
    <s v="N/A"/>
    <x v="624"/>
    <s v="MEXICO CROSSINGS THROUGH RIO GRANDE CITY TEXAS"/>
    <n v="219824"/>
    <s v="Truck"/>
    <m/>
    <m/>
    <n v="2025"/>
    <s v="N/A"/>
    <s v="I (import)"/>
    <m/>
  </r>
  <r>
    <s v="Watermelons"/>
    <x v="1"/>
    <s v="No"/>
    <s v="N/A"/>
    <s v="SEEDLESS"/>
    <x v="624"/>
    <s v="MEXICO CROSSINGS THROUGH RIO GRANDE CITY TEXAS"/>
    <n v="2497638"/>
    <s v="Truck"/>
    <m/>
    <m/>
    <n v="2025"/>
    <s v="N/A"/>
    <s v="I (import)"/>
    <m/>
  </r>
  <r>
    <s v="Watermelons"/>
    <x v="3"/>
    <s v="No"/>
    <s v="N/A"/>
    <s v="SEEDLESS"/>
    <x v="625"/>
    <s v="IMPORTS THROUGH FREEPORT TEXAS"/>
    <n v="161040"/>
    <s v="Boat"/>
    <m/>
    <m/>
    <n v="2025"/>
    <s v="N/A"/>
    <s v="I (import)"/>
    <m/>
  </r>
  <r>
    <s v="Watermelons"/>
    <x v="3"/>
    <s v="No"/>
    <s v="N/A"/>
    <s v="N/A"/>
    <x v="625"/>
    <s v="IMPORTS THROUGH PHILADELPHIA-CAMDEN PENNSYLVANIA-NEW JERSEY"/>
    <n v="1834224"/>
    <s v="Boat"/>
    <m/>
    <m/>
    <n v="2025"/>
    <s v="N/A"/>
    <s v="I (import)"/>
    <m/>
  </r>
  <r>
    <s v="Watermelons"/>
    <x v="3"/>
    <s v="No"/>
    <s v="N/A"/>
    <s v="N/A"/>
    <x v="625"/>
    <s v="IMPORTS THROUGH SOUTH FLORIDA/TAMPA"/>
    <n v="98120"/>
    <s v="Boat"/>
    <m/>
    <m/>
    <n v="2025"/>
    <s v="N/A"/>
    <s v="I (import)"/>
    <m/>
  </r>
  <r>
    <s v="Watermelons"/>
    <x v="3"/>
    <s v="No"/>
    <s v="N/A"/>
    <s v="SEEDLESS"/>
    <x v="625"/>
    <s v="IMPORTS THROUGH SOUTH FLORIDA/TAMPA"/>
    <n v="425260"/>
    <s v="Boat"/>
    <m/>
    <m/>
    <n v="2025"/>
    <s v="N/A"/>
    <s v="I (import)"/>
    <m/>
  </r>
  <r>
    <s v="Watermelons"/>
    <x v="1"/>
    <s v="No"/>
    <s v="N/A"/>
    <s v="N/A"/>
    <x v="625"/>
    <s v="MEXICO CROSSINGS THROUGH NOGALES ARIZONA"/>
    <n v="567569"/>
    <s v="Truck"/>
    <m/>
    <m/>
    <n v="2025"/>
    <s v="N/A"/>
    <s v="I (import)"/>
    <m/>
  </r>
  <r>
    <s v="Watermelons"/>
    <x v="1"/>
    <s v="Yes"/>
    <s v="N/A"/>
    <s v="RED FLESH SEEDLESS MINIATURE"/>
    <x v="625"/>
    <s v="MEXICO CROSSINGS THROUGH NOGALES ARIZONA"/>
    <n v="40392"/>
    <s v="Truck"/>
    <m/>
    <m/>
    <n v="2025"/>
    <s v="N/A"/>
    <s v="I (import)"/>
    <m/>
  </r>
  <r>
    <s v="Watermelons"/>
    <x v="1"/>
    <s v="No"/>
    <s v="N/A"/>
    <s v="RED FLESH SEEDLESS MINIATURE"/>
    <x v="625"/>
    <s v="MEXICO CROSSINGS THROUGH NOGALES ARIZONA"/>
    <n v="405376"/>
    <s v="Truck"/>
    <m/>
    <m/>
    <n v="2025"/>
    <s v="N/A"/>
    <s v="I (import)"/>
    <m/>
  </r>
  <r>
    <s v="Watermelons"/>
    <x v="1"/>
    <s v="No"/>
    <s v="N/A"/>
    <s v="SEEDLESS"/>
    <x v="625"/>
    <s v="MEXICO CROSSINGS THROUGH NOGALES ARIZONA"/>
    <n v="1692161"/>
    <s v="Truck"/>
    <m/>
    <m/>
    <n v="2025"/>
    <s v="N/A"/>
    <s v="I (import)"/>
    <m/>
  </r>
  <r>
    <s v="Watermelons"/>
    <x v="1"/>
    <s v="No"/>
    <s v="N/A"/>
    <s v="N/A"/>
    <x v="625"/>
    <s v="MEXICO CROSSINGS THROUGH PHARR TEXAS"/>
    <n v="332178"/>
    <s v="Truck"/>
    <m/>
    <m/>
    <n v="2025"/>
    <s v="N/A"/>
    <s v="I (import)"/>
    <m/>
  </r>
  <r>
    <s v="Watermelons"/>
    <x v="1"/>
    <s v="No"/>
    <s v="N/A"/>
    <s v="SEEDLESS"/>
    <x v="625"/>
    <s v="MEXICO CROSSINGS THROUGH PHARR TEXAS"/>
    <n v="186659"/>
    <s v="Truck"/>
    <m/>
    <m/>
    <n v="2025"/>
    <s v="N/A"/>
    <s v="I (import)"/>
    <m/>
  </r>
  <r>
    <s v="Watermelons"/>
    <x v="1"/>
    <s v="No"/>
    <s v="N/A"/>
    <s v="N/A"/>
    <x v="625"/>
    <s v="MEXICO CROSSINGS THROUGH PROGRESO TEXAS"/>
    <n v="973590"/>
    <s v="Truck"/>
    <m/>
    <m/>
    <n v="2025"/>
    <s v="N/A"/>
    <s v="I (import)"/>
    <m/>
  </r>
  <r>
    <s v="Watermelons"/>
    <x v="1"/>
    <s v="No"/>
    <s v="N/A"/>
    <s v="N/A"/>
    <x v="625"/>
    <s v="MEXICO CROSSINGS THROUGH RIO GRANDE CITY TEXAS"/>
    <n v="164978"/>
    <s v="Truck"/>
    <m/>
    <m/>
    <n v="2025"/>
    <s v="N/A"/>
    <s v="I (import)"/>
    <m/>
  </r>
  <r>
    <s v="Watermelons"/>
    <x v="1"/>
    <s v="Yes"/>
    <s v="N/A"/>
    <s v="RED FLESH SEEDLESS MINIATURE"/>
    <x v="626"/>
    <s v="MEXICO CROSSINGS THROUGH NOGALES ARIZONA"/>
    <n v="40392"/>
    <s v="Truck"/>
    <m/>
    <m/>
    <n v="2025"/>
    <s v="N/A"/>
    <s v="I (import)"/>
    <m/>
  </r>
  <r>
    <s v="Watermelons"/>
    <x v="1"/>
    <s v="No"/>
    <s v="N/A"/>
    <s v="RED FLESH SEEDLESS MINIATURE"/>
    <x v="626"/>
    <s v="MEXICO CROSSINGS THROUGH NOGALES ARIZONA"/>
    <n v="496560"/>
    <s v="Truck"/>
    <m/>
    <m/>
    <n v="2025"/>
    <s v="N/A"/>
    <s v="I (import)"/>
    <m/>
  </r>
  <r>
    <s v="Watermelons"/>
    <x v="1"/>
    <s v="No"/>
    <s v="N/A"/>
    <s v="SEEDLESS"/>
    <x v="626"/>
    <s v="MEXICO CROSSINGS THROUGH NOGALES ARIZONA"/>
    <n v="1967113"/>
    <s v="Truck"/>
    <m/>
    <m/>
    <n v="2025"/>
    <s v="N/A"/>
    <s v="I (import)"/>
    <m/>
  </r>
  <r>
    <s v="Watermelons"/>
    <x v="1"/>
    <s v="No"/>
    <s v="N/A"/>
    <s v="N/A"/>
    <x v="626"/>
    <s v="MEXICO CROSSINGS THROUGH PHARR TEXAS"/>
    <n v="43076"/>
    <s v="Truck"/>
    <m/>
    <m/>
    <n v="2025"/>
    <s v="N/A"/>
    <s v="I (import)"/>
    <m/>
  </r>
  <r>
    <s v="Watermelons"/>
    <x v="1"/>
    <s v="No"/>
    <s v="N/A"/>
    <s v="SEEDLESS"/>
    <x v="626"/>
    <s v="MEXICO CROSSINGS THROUGH PHARR TEXAS"/>
    <n v="103147"/>
    <s v="Truck"/>
    <m/>
    <m/>
    <n v="2025"/>
    <s v="N/A"/>
    <s v="I (import)"/>
    <m/>
  </r>
  <r>
    <s v="Watermelons"/>
    <x v="1"/>
    <s v="No"/>
    <s v="N/A"/>
    <s v="N/A"/>
    <x v="626"/>
    <s v="MEXICO CROSSINGS THROUGH PROGRESO TEXAS"/>
    <n v="775060"/>
    <s v="Truck"/>
    <m/>
    <m/>
    <n v="2025"/>
    <s v="N/A"/>
    <s v="I (import)"/>
    <m/>
  </r>
  <r>
    <s v="Watermelons"/>
    <x v="1"/>
    <s v="No"/>
    <s v="N/A"/>
    <s v="N/A"/>
    <x v="626"/>
    <s v="MEXICO CROSSINGS THROUGH RIO GRANDE CITY TEXAS"/>
    <n v="434183"/>
    <s v="Truck"/>
    <m/>
    <m/>
    <n v="2025"/>
    <s v="N/A"/>
    <s v="I (import)"/>
    <m/>
  </r>
  <r>
    <s v="Watermelons"/>
    <x v="3"/>
    <s v="No"/>
    <s v="N/A"/>
    <s v="SEEDLESS"/>
    <x v="626"/>
    <s v="IMPORTS THROUGH LOS ANGELES-LONG BEACH CALIFORNIA"/>
    <n v="136838"/>
    <s v="Boat"/>
    <m/>
    <m/>
    <n v="2025"/>
    <s v="N/A"/>
    <s v="I (import)"/>
    <m/>
  </r>
  <r>
    <s v="Watermelons"/>
    <x v="3"/>
    <s v="No"/>
    <s v="N/A"/>
    <s v="SEEDLESS"/>
    <x v="626"/>
    <s v="IMPORTS THROUGH PORT CANAVERAL FLORIDA"/>
    <n v="226380"/>
    <s v="Boat"/>
    <m/>
    <m/>
    <n v="2025"/>
    <s v="N/A"/>
    <s v="I (import)"/>
    <m/>
  </r>
  <r>
    <s v="Watermelons"/>
    <x v="0"/>
    <s v="No"/>
    <s v="N/A"/>
    <s v="N/A"/>
    <x v="626"/>
    <s v="IMPORTS THROUGH SAN JUAN PUERTO RICO"/>
    <n v="54047"/>
    <s v="Boat"/>
    <m/>
    <m/>
    <n v="2025"/>
    <s v="N/A"/>
    <s v="I (import)"/>
    <m/>
  </r>
  <r>
    <s v="Watermelons"/>
    <x v="3"/>
    <s v="No"/>
    <s v="N/A"/>
    <s v="SEEDLESS"/>
    <x v="626"/>
    <s v="IMPORTS THROUGH WILMINGTON DELAWARE"/>
    <n v="450340"/>
    <s v="Boat"/>
    <m/>
    <m/>
    <n v="2025"/>
    <s v="N/A"/>
    <s v="I (import)"/>
    <m/>
  </r>
  <r>
    <s v="Watermelons"/>
    <x v="1"/>
    <s v="No"/>
    <s v="N/A"/>
    <s v="N/A"/>
    <x v="627"/>
    <s v="MEXICO CROSSINGS THROUGH NOGALES ARIZONA"/>
    <n v="223619"/>
    <s v="Truck"/>
    <m/>
    <m/>
    <n v="2025"/>
    <s v="N/A"/>
    <s v="I (import)"/>
    <m/>
  </r>
  <r>
    <s v="Watermelons"/>
    <x v="1"/>
    <s v="Yes"/>
    <s v="N/A"/>
    <s v="RED FLESH SEEDLESS MINIATURE"/>
    <x v="627"/>
    <s v="MEXICO CROSSINGS THROUGH NOGALES ARIZONA"/>
    <n v="40392"/>
    <s v="Truck"/>
    <m/>
    <m/>
    <n v="2025"/>
    <s v="N/A"/>
    <s v="I (import)"/>
    <m/>
  </r>
  <r>
    <s v="Watermelons"/>
    <x v="1"/>
    <s v="No"/>
    <s v="N/A"/>
    <s v="RED FLESH SEEDLESS MINIATURE"/>
    <x v="627"/>
    <s v="MEXICO CROSSINGS THROUGH NOGALES ARIZONA"/>
    <n v="930631"/>
    <s v="Truck"/>
    <m/>
    <m/>
    <n v="2025"/>
    <s v="N/A"/>
    <s v="I (import)"/>
    <m/>
  </r>
  <r>
    <s v="Watermelons"/>
    <x v="1"/>
    <s v="No"/>
    <s v="N/A"/>
    <s v="SEEDLESS"/>
    <x v="627"/>
    <s v="MEXICO CROSSINGS THROUGH NOGALES ARIZONA"/>
    <n v="2802796"/>
    <s v="Truck"/>
    <m/>
    <m/>
    <n v="2025"/>
    <s v="N/A"/>
    <s v="I (import)"/>
    <m/>
  </r>
  <r>
    <s v="Watermelons"/>
    <x v="1"/>
    <s v="No"/>
    <s v="N/A"/>
    <s v="N/A"/>
    <x v="627"/>
    <s v="MEXICO CROSSINGS THROUGH OTAY MESA CALIFORNIA"/>
    <n v="6336"/>
    <s v="Truck"/>
    <m/>
    <m/>
    <n v="2025"/>
    <s v="N/A"/>
    <s v="I (import)"/>
    <m/>
  </r>
  <r>
    <s v="Watermelons"/>
    <x v="1"/>
    <s v="No"/>
    <s v="N/A"/>
    <s v="SEEDLESS"/>
    <x v="627"/>
    <s v="MEXICO CROSSINGS THROUGH OTAY MESA CALIFORNIA"/>
    <n v="122496"/>
    <s v="Truck"/>
    <m/>
    <m/>
    <n v="2025"/>
    <s v="N/A"/>
    <s v="I (import)"/>
    <m/>
  </r>
  <r>
    <s v="Watermelons"/>
    <x v="1"/>
    <s v="No"/>
    <s v="N/A"/>
    <s v="N/A"/>
    <x v="627"/>
    <s v="MEXICO CROSSINGS THROUGH PHARR TEXAS"/>
    <n v="252956"/>
    <s v="Truck"/>
    <m/>
    <m/>
    <n v="2025"/>
    <s v="N/A"/>
    <s v="I (import)"/>
    <m/>
  </r>
  <r>
    <s v="Watermelons"/>
    <x v="1"/>
    <s v="No"/>
    <s v="N/A"/>
    <s v="SEEDLESS"/>
    <x v="627"/>
    <s v="MEXICO CROSSINGS THROUGH PHARR TEXAS"/>
    <n v="770079"/>
    <s v="Truck"/>
    <m/>
    <m/>
    <n v="2025"/>
    <s v="N/A"/>
    <s v="I (import)"/>
    <m/>
  </r>
  <r>
    <s v="Watermelons"/>
    <x v="1"/>
    <s v="No"/>
    <s v="N/A"/>
    <s v="N/A"/>
    <x v="627"/>
    <s v="MEXICO CROSSINGS THROUGH PROGRESO TEXAS"/>
    <n v="118595"/>
    <s v="Truck"/>
    <m/>
    <m/>
    <n v="2025"/>
    <s v="N/A"/>
    <s v="I (import)"/>
    <m/>
  </r>
  <r>
    <s v="Watermelons"/>
    <x v="1"/>
    <s v="No"/>
    <s v="N/A"/>
    <s v="SEEDLESS"/>
    <x v="627"/>
    <s v="MEXICO CROSSINGS THROUGH RIO GRANDE CITY TEXAS"/>
    <n v="613030"/>
    <s v="Truck"/>
    <m/>
    <m/>
    <n v="2025"/>
    <s v="N/A"/>
    <s v="I (import)"/>
    <m/>
  </r>
  <r>
    <s v="Watermelons"/>
    <x v="3"/>
    <s v="No"/>
    <s v="N/A"/>
    <s v="SEEDLESS"/>
    <x v="627"/>
    <s v="IMPORTS THROUGH LOS ANGELES-LONG BEACH CALIFORNIA"/>
    <n v="128700"/>
    <s v="Boat"/>
    <m/>
    <m/>
    <n v="2025"/>
    <s v="N/A"/>
    <s v="I (import)"/>
    <m/>
  </r>
  <r>
    <s v="Watermelons"/>
    <x v="3"/>
    <s v="No"/>
    <s v="N/A"/>
    <s v="SEEDLESS"/>
    <x v="627"/>
    <s v="IMPORTS THROUGH PHILADELPHIA-CAMDEN PENNSYLVANIA-NEW JERSEY"/>
    <n v="241120"/>
    <s v="Boat"/>
    <m/>
    <m/>
    <n v="2025"/>
    <s v="N/A"/>
    <s v="I (import)"/>
    <m/>
  </r>
  <r>
    <s v="Watermelons"/>
    <x v="3"/>
    <s v="No"/>
    <s v="N/A"/>
    <s v="SEEDLESS"/>
    <x v="627"/>
    <s v="IMPORTS THROUGH PORT CANAVERAL FLORIDA"/>
    <n v="171600"/>
    <s v="Boat"/>
    <m/>
    <m/>
    <n v="2025"/>
    <s v="N/A"/>
    <s v="I (import)"/>
    <m/>
  </r>
  <r>
    <s v="Watermelons"/>
    <x v="0"/>
    <s v="No"/>
    <s v="N/A"/>
    <s v="N/A"/>
    <x v="627"/>
    <s v="IMPORTS THROUGH SAN JUAN PUERTO RICO"/>
    <n v="2899"/>
    <s v="Boat"/>
    <m/>
    <m/>
    <n v="2025"/>
    <s v="N/A"/>
    <s v="I (import)"/>
    <m/>
  </r>
  <r>
    <s v="Watermelons"/>
    <x v="3"/>
    <s v="No"/>
    <s v="N/A"/>
    <s v="N/A"/>
    <x v="627"/>
    <s v="IMPORTS THROUGH SOUTH FLORIDA/TAMPA"/>
    <n v="39600"/>
    <s v="Boat"/>
    <m/>
    <m/>
    <n v="2025"/>
    <s v="N/A"/>
    <s v="I (import)"/>
    <m/>
  </r>
  <r>
    <s v="Watermelons"/>
    <x v="3"/>
    <s v="No"/>
    <s v="N/A"/>
    <s v="SEEDLESS"/>
    <x v="627"/>
    <s v="IMPORTS THROUGH SOUTH FLORIDA/TAMPA"/>
    <n v="1142900"/>
    <s v="Boat"/>
    <m/>
    <m/>
    <n v="2025"/>
    <s v="N/A"/>
    <s v="I (import)"/>
    <m/>
  </r>
  <r>
    <s v="Watermelons"/>
    <x v="1"/>
    <s v="No"/>
    <s v="N/A"/>
    <s v="N/A"/>
    <x v="628"/>
    <s v="MEXICO CROSSINGS THROUGH NOGALES ARIZONA"/>
    <n v="1186671"/>
    <s v="Truck"/>
    <m/>
    <m/>
    <n v="2025"/>
    <s v="N/A"/>
    <s v="I (import)"/>
    <m/>
  </r>
  <r>
    <s v="Watermelons"/>
    <x v="1"/>
    <s v="Yes"/>
    <s v="N/A"/>
    <s v="RED FLESH SEEDLESS MINIATURE"/>
    <x v="628"/>
    <s v="MEXICO CROSSINGS THROUGH NOGALES ARIZONA"/>
    <n v="80784"/>
    <s v="Truck"/>
    <m/>
    <m/>
    <n v="2025"/>
    <s v="N/A"/>
    <s v="I (import)"/>
    <m/>
  </r>
  <r>
    <s v="Watermelons"/>
    <x v="1"/>
    <s v="No"/>
    <s v="N/A"/>
    <s v="RED FLESH SEEDLESS MINIATURE"/>
    <x v="628"/>
    <s v="MEXICO CROSSINGS THROUGH NOGALES ARIZONA"/>
    <n v="580092"/>
    <s v="Truck"/>
    <m/>
    <m/>
    <n v="2025"/>
    <s v="N/A"/>
    <s v="I (import)"/>
    <m/>
  </r>
  <r>
    <s v="Watermelons"/>
    <x v="1"/>
    <s v="No"/>
    <s v="N/A"/>
    <s v="SEEDLESS"/>
    <x v="628"/>
    <s v="MEXICO CROSSINGS THROUGH NOGALES ARIZONA"/>
    <n v="1935615"/>
    <s v="Truck"/>
    <m/>
    <m/>
    <n v="2025"/>
    <s v="N/A"/>
    <s v="I (import)"/>
    <m/>
  </r>
  <r>
    <s v="Watermelons"/>
    <x v="1"/>
    <s v="No"/>
    <s v="N/A"/>
    <s v="N/A"/>
    <x v="628"/>
    <s v="MEXICO CROSSINGS THROUGH OTAY MESA CALIFORNIA"/>
    <n v="25580"/>
    <s v="Truck"/>
    <m/>
    <m/>
    <n v="2025"/>
    <s v="N/A"/>
    <s v="I (import)"/>
    <m/>
  </r>
  <r>
    <s v="Watermelons"/>
    <x v="1"/>
    <s v="No"/>
    <s v="N/A"/>
    <s v="SEEDLESS"/>
    <x v="628"/>
    <s v="MEXICO CROSSINGS THROUGH PHARR TEXAS"/>
    <n v="799273"/>
    <s v="Truck"/>
    <m/>
    <m/>
    <n v="2025"/>
    <s v="N/A"/>
    <s v="I (import)"/>
    <m/>
  </r>
  <r>
    <s v="Watermelons"/>
    <x v="1"/>
    <s v="No"/>
    <s v="N/A"/>
    <s v="N/A"/>
    <x v="628"/>
    <s v="MEXICO CROSSINGS THROUGH PROGRESO TEXAS"/>
    <n v="761618"/>
    <s v="Truck"/>
    <m/>
    <m/>
    <n v="2025"/>
    <s v="N/A"/>
    <s v="I (import)"/>
    <m/>
  </r>
  <r>
    <s v="Watermelons"/>
    <x v="1"/>
    <s v="No"/>
    <s v="N/A"/>
    <s v="SEEDLESS"/>
    <x v="628"/>
    <s v="MEXICO CROSSINGS THROUGH PROGRESO TEXAS"/>
    <n v="896852"/>
    <s v="Truck"/>
    <m/>
    <m/>
    <n v="2025"/>
    <s v="N/A"/>
    <s v="I (import)"/>
    <m/>
  </r>
  <r>
    <s v="Watermelons"/>
    <x v="1"/>
    <s v="No"/>
    <s v="N/A"/>
    <s v="N/A"/>
    <x v="628"/>
    <s v="MEXICO CROSSINGS THROUGH RIO GRANDE CITY TEXAS"/>
    <n v="1001968"/>
    <s v="Truck"/>
    <m/>
    <m/>
    <n v="2025"/>
    <s v="N/A"/>
    <s v="I (import)"/>
    <m/>
  </r>
  <r>
    <s v="Watermelons"/>
    <x v="1"/>
    <s v="No"/>
    <s v="N/A"/>
    <s v="SEEDLESS"/>
    <x v="628"/>
    <s v="MEXICO CROSSINGS THROUGH RIO GRANDE CITY TEXAS"/>
    <n v="407880"/>
    <s v="Truck"/>
    <m/>
    <m/>
    <n v="2025"/>
    <s v="N/A"/>
    <s v="I (import)"/>
    <m/>
  </r>
  <r>
    <s v="Watermelons"/>
    <x v="3"/>
    <s v="No"/>
    <s v="N/A"/>
    <s v="SEEDLESS"/>
    <x v="628"/>
    <s v="IMPORTS THROUGH FREEPORT TEXAS"/>
    <n v="906123"/>
    <s v="Boat"/>
    <m/>
    <m/>
    <n v="2025"/>
    <s v="N/A"/>
    <s v="I (import)"/>
    <m/>
  </r>
  <r>
    <s v="Watermelons"/>
    <x v="5"/>
    <s v="No"/>
    <s v="N/A"/>
    <s v="SEEDLESS"/>
    <x v="628"/>
    <s v="IMPORTS THROUGH PHILADELPHIA-CAMDEN PENNSYLVANIA-NEW JERSEY"/>
    <n v="73920"/>
    <s v="Boat"/>
    <m/>
    <m/>
    <n v="2025"/>
    <s v="N/A"/>
    <s v="I (import)"/>
    <m/>
  </r>
  <r>
    <s v="Watermelons"/>
    <x v="3"/>
    <s v="No"/>
    <s v="N/A"/>
    <s v="SEEDLESS"/>
    <x v="628"/>
    <s v="IMPORTS THROUGH PHILADELPHIA-CAMDEN PENNSYLVANIA-NEW JERSEY"/>
    <n v="130240"/>
    <s v="Boat"/>
    <m/>
    <m/>
    <n v="2025"/>
    <s v="N/A"/>
    <s v="I (import)"/>
    <m/>
  </r>
  <r>
    <s v="Watermelons"/>
    <x v="3"/>
    <s v="No"/>
    <s v="N/A"/>
    <s v="SEEDLESS"/>
    <x v="628"/>
    <s v="IMPORTS THROUGH PORT CANAVERAL FLORIDA"/>
    <n v="618640"/>
    <s v="Boat"/>
    <m/>
    <m/>
    <n v="2025"/>
    <s v="N/A"/>
    <s v="I (import)"/>
    <m/>
  </r>
  <r>
    <s v="Watermelons"/>
    <x v="3"/>
    <s v="No"/>
    <s v="N/A"/>
    <s v="SEEDLESS"/>
    <x v="628"/>
    <s v="IMPORTS THROUGH SOUTH FLORIDA/TAMPA"/>
    <n v="402600"/>
    <s v="Boat"/>
    <m/>
    <m/>
    <n v="2025"/>
    <s v="N/A"/>
    <s v="I (import)"/>
    <m/>
  </r>
  <r>
    <s v="Watermelons"/>
    <x v="3"/>
    <s v="No"/>
    <s v="N/A"/>
    <s v="SEEDLESS"/>
    <x v="628"/>
    <s v="IMPORTS THROUGH WILMINGTON DELAWARE"/>
    <n v="97680"/>
    <s v="Boat"/>
    <m/>
    <m/>
    <n v="2025"/>
    <s v="N/A"/>
    <s v="I (import)"/>
    <m/>
  </r>
  <r>
    <s v="Watermelons"/>
    <x v="3"/>
    <s v="No"/>
    <s v="N/A"/>
    <s v="SEEDLESS"/>
    <x v="629"/>
    <s v="IMPORTS THROUGH FREEPORT TEXAS"/>
    <n v="120780"/>
    <s v="Boat"/>
    <m/>
    <m/>
    <n v="2025"/>
    <s v="N/A"/>
    <s v="I (import)"/>
    <m/>
  </r>
  <r>
    <s v="Watermelons"/>
    <x v="3"/>
    <s v="No"/>
    <s v="N/A"/>
    <s v="SEEDLESS"/>
    <x v="629"/>
    <s v="IMPORTS THROUGH LOS ANGELES-LONG BEACH CALIFORNIA"/>
    <n v="97680"/>
    <s v="Boat"/>
    <m/>
    <m/>
    <n v="2025"/>
    <s v="N/A"/>
    <s v="I (import)"/>
    <m/>
  </r>
  <r>
    <s v="Watermelons"/>
    <x v="5"/>
    <s v="No"/>
    <s v="N/A"/>
    <s v="SEEDLESS"/>
    <x v="629"/>
    <s v="IMPORTS THROUGH PHILADELPHIA-CAMDEN PENNSYLVANIA-NEW JERSEY"/>
    <n v="9900"/>
    <s v="Boat"/>
    <m/>
    <m/>
    <n v="2025"/>
    <s v="N/A"/>
    <s v="I (import)"/>
    <m/>
  </r>
  <r>
    <s v="Watermelons"/>
    <x v="3"/>
    <s v="No"/>
    <s v="N/A"/>
    <s v="N/A"/>
    <x v="629"/>
    <s v="IMPORTS THROUGH PHILADELPHIA-CAMDEN PENNSYLVANIA-NEW JERSEY"/>
    <n v="2042515"/>
    <s v="Boat"/>
    <m/>
    <m/>
    <n v="2025"/>
    <s v="N/A"/>
    <s v="I (import)"/>
    <m/>
  </r>
  <r>
    <s v="Watermelons"/>
    <x v="0"/>
    <s v="No"/>
    <s v="N/A"/>
    <s v="N/A"/>
    <x v="629"/>
    <s v="IMPORTS THROUGH SAN JUAN PUERTO RICO"/>
    <n v="11044"/>
    <s v="Boat"/>
    <m/>
    <m/>
    <n v="2025"/>
    <s v="N/A"/>
    <s v="I (import)"/>
    <m/>
  </r>
  <r>
    <s v="Watermelons"/>
    <x v="3"/>
    <s v="No"/>
    <s v="N/A"/>
    <s v="N/A"/>
    <x v="629"/>
    <s v="IMPORTS THROUGH SOUTH FLORIDA/TAMPA"/>
    <n v="111782"/>
    <s v="Boat"/>
    <m/>
    <m/>
    <n v="2025"/>
    <s v="N/A"/>
    <s v="I (import)"/>
    <m/>
  </r>
  <r>
    <s v="Watermelons"/>
    <x v="3"/>
    <s v="No"/>
    <s v="N/A"/>
    <s v="SEEDLESS"/>
    <x v="629"/>
    <s v="IMPORTS THROUGH SOUTH FLORIDA/TAMPA"/>
    <n v="1243200"/>
    <s v="Boat"/>
    <m/>
    <m/>
    <n v="2025"/>
    <s v="N/A"/>
    <s v="I (import)"/>
    <m/>
  </r>
  <r>
    <s v="Watermelons"/>
    <x v="1"/>
    <s v="No"/>
    <s v="N/A"/>
    <s v="N/A"/>
    <x v="629"/>
    <s v="MEXICO CROSSINGS THROUGH NOGALES ARIZONA"/>
    <n v="564890"/>
    <s v="Truck"/>
    <m/>
    <m/>
    <n v="2025"/>
    <s v="N/A"/>
    <s v="I (import)"/>
    <m/>
  </r>
  <r>
    <s v="Watermelons"/>
    <x v="1"/>
    <s v="Yes"/>
    <s v="N/A"/>
    <s v="RED FLESH SEEDLESS MINIATURE"/>
    <x v="629"/>
    <s v="MEXICO CROSSINGS THROUGH NOGALES ARIZONA"/>
    <n v="121176"/>
    <s v="Truck"/>
    <m/>
    <m/>
    <n v="2025"/>
    <s v="N/A"/>
    <s v="I (import)"/>
    <m/>
  </r>
  <r>
    <s v="Watermelons"/>
    <x v="1"/>
    <s v="No"/>
    <s v="N/A"/>
    <s v="RED FLESH SEEDLESS MINIATURE"/>
    <x v="629"/>
    <s v="MEXICO CROSSINGS THROUGH NOGALES ARIZONA"/>
    <n v="287799"/>
    <s v="Truck"/>
    <m/>
    <m/>
    <n v="2025"/>
    <s v="N/A"/>
    <s v="I (import)"/>
    <m/>
  </r>
  <r>
    <s v="Watermelons"/>
    <x v="1"/>
    <s v="No"/>
    <s v="N/A"/>
    <s v="SEEDLESS"/>
    <x v="629"/>
    <s v="MEXICO CROSSINGS THROUGH NOGALES ARIZONA"/>
    <n v="2708785"/>
    <s v="Truck"/>
    <m/>
    <m/>
    <n v="2025"/>
    <s v="N/A"/>
    <s v="I (import)"/>
    <m/>
  </r>
  <r>
    <s v="Watermelons"/>
    <x v="1"/>
    <s v="No"/>
    <s v="N/A"/>
    <s v="N/A"/>
    <x v="629"/>
    <s v="MEXICO CROSSINGS THROUGH OTAY MESA CALIFORNIA"/>
    <n v="37468"/>
    <s v="Truck"/>
    <m/>
    <m/>
    <n v="2025"/>
    <s v="N/A"/>
    <s v="I (import)"/>
    <m/>
  </r>
  <r>
    <s v="Watermelons"/>
    <x v="1"/>
    <s v="No"/>
    <s v="N/A"/>
    <s v="SEEDLESS"/>
    <x v="629"/>
    <s v="MEXICO CROSSINGS THROUGH OTAY MESA CALIFORNIA"/>
    <n v="63078"/>
    <s v="Truck"/>
    <m/>
    <m/>
    <n v="2025"/>
    <s v="N/A"/>
    <s v="I (import)"/>
    <m/>
  </r>
  <r>
    <s v="Watermelons"/>
    <x v="1"/>
    <s v="No"/>
    <s v="N/A"/>
    <s v="N/A"/>
    <x v="629"/>
    <s v="MEXICO CROSSINGS THROUGH PHARR TEXAS"/>
    <n v="107888"/>
    <s v="Truck"/>
    <m/>
    <m/>
    <n v="2025"/>
    <s v="N/A"/>
    <s v="I (import)"/>
    <m/>
  </r>
  <r>
    <s v="Watermelons"/>
    <x v="1"/>
    <s v="No"/>
    <s v="N/A"/>
    <s v="SEEDLESS"/>
    <x v="629"/>
    <s v="MEXICO CROSSINGS THROUGH PHARR TEXAS"/>
    <n v="910637"/>
    <s v="Truck"/>
    <m/>
    <m/>
    <n v="2025"/>
    <s v="N/A"/>
    <s v="I (import)"/>
    <m/>
  </r>
  <r>
    <s v="Watermelons"/>
    <x v="1"/>
    <s v="No"/>
    <s v="N/A"/>
    <s v="N/A"/>
    <x v="629"/>
    <s v="MEXICO CROSSINGS THROUGH PROGRESO TEXAS"/>
    <n v="1886753"/>
    <s v="Truck"/>
    <m/>
    <m/>
    <n v="2025"/>
    <s v="N/A"/>
    <s v="I (import)"/>
    <m/>
  </r>
  <r>
    <s v="Watermelons"/>
    <x v="1"/>
    <s v="No"/>
    <s v="N/A"/>
    <s v="SEEDLESS"/>
    <x v="629"/>
    <s v="MEXICO CROSSINGS THROUGH PROGRESO TEXAS"/>
    <n v="1003992"/>
    <s v="Truck"/>
    <m/>
    <m/>
    <n v="2025"/>
    <s v="N/A"/>
    <s v="I (import)"/>
    <m/>
  </r>
  <r>
    <s v="Watermelons"/>
    <x v="1"/>
    <s v="No"/>
    <s v="N/A"/>
    <s v="N/A"/>
    <x v="629"/>
    <s v="MEXICO CROSSINGS THROUGH RIO GRANDE CITY TEXAS"/>
    <n v="43318"/>
    <s v="Truck"/>
    <m/>
    <m/>
    <n v="2025"/>
    <s v="N/A"/>
    <s v="I (import)"/>
    <m/>
  </r>
  <r>
    <s v="Watermelons"/>
    <x v="1"/>
    <s v="No"/>
    <s v="N/A"/>
    <s v="SEEDLESS"/>
    <x v="629"/>
    <s v="MEXICO CROSSINGS THROUGH RIO GRANDE CITY TEXAS"/>
    <n v="170280"/>
    <s v="Truck"/>
    <m/>
    <m/>
    <n v="2025"/>
    <s v="N/A"/>
    <s v="I (import)"/>
    <m/>
  </r>
  <r>
    <s v="Watermelons"/>
    <x v="3"/>
    <s v="No"/>
    <s v="N/A"/>
    <s v="SEEDLESS"/>
    <x v="630"/>
    <s v="IMPORTS THROUGH LOS ANGELES-LONG BEACH CALIFORNIA"/>
    <n v="257114"/>
    <s v="Boat"/>
    <m/>
    <m/>
    <n v="2025"/>
    <s v="N/A"/>
    <s v="I (import)"/>
    <m/>
  </r>
  <r>
    <s v="Watermelons"/>
    <x v="5"/>
    <s v="No"/>
    <s v="N/A"/>
    <s v="SEEDLESS"/>
    <x v="630"/>
    <s v="IMPORTS THROUGH PHILADELPHIA-CAMDEN PENNSYLVANIA-NEW JERSEY"/>
    <n v="29700"/>
    <s v="Boat"/>
    <m/>
    <m/>
    <n v="2025"/>
    <s v="N/A"/>
    <s v="I (import)"/>
    <m/>
  </r>
  <r>
    <s v="Watermelons"/>
    <x v="3"/>
    <s v="No"/>
    <s v="N/A"/>
    <s v="SEEDLESS"/>
    <x v="630"/>
    <s v="IMPORTS THROUGH PHILADELPHIA-CAMDEN PENNSYLVANIA-NEW JERSEY"/>
    <n v="241560"/>
    <s v="Boat"/>
    <m/>
    <m/>
    <n v="2025"/>
    <s v="N/A"/>
    <s v="I (import)"/>
    <m/>
  </r>
  <r>
    <s v="Watermelons"/>
    <x v="3"/>
    <s v="No"/>
    <s v="N/A"/>
    <s v="SEEDLESS"/>
    <x v="630"/>
    <s v="IMPORTS THROUGH PORT CANAVERAL FLORIDA"/>
    <n v="934780"/>
    <s v="Boat"/>
    <m/>
    <m/>
    <n v="2025"/>
    <s v="N/A"/>
    <s v="I (import)"/>
    <m/>
  </r>
  <r>
    <s v="Watermelons"/>
    <x v="0"/>
    <s v="No"/>
    <s v="N/A"/>
    <s v="N/A"/>
    <x v="630"/>
    <s v="IMPORTS THROUGH SAN JUAN PUERTO RICO"/>
    <n v="16502"/>
    <s v="Boat"/>
    <m/>
    <m/>
    <n v="2025"/>
    <s v="N/A"/>
    <s v="I (import)"/>
    <m/>
  </r>
  <r>
    <s v="Watermelons"/>
    <x v="1"/>
    <s v="No"/>
    <s v="N/A"/>
    <s v="N/A"/>
    <x v="630"/>
    <s v="MEXICO CROSSINGS THROUGH NOGALES ARIZONA"/>
    <n v="527373"/>
    <s v="Truck"/>
    <m/>
    <m/>
    <n v="2025"/>
    <s v="N/A"/>
    <s v="I (import)"/>
    <m/>
  </r>
  <r>
    <s v="Watermelons"/>
    <x v="1"/>
    <s v="Yes"/>
    <s v="N/A"/>
    <s v="RED FLESH SEEDLESS MINIATURE"/>
    <x v="630"/>
    <s v="MEXICO CROSSINGS THROUGH NOGALES ARIZONA"/>
    <n v="121176"/>
    <s v="Truck"/>
    <m/>
    <m/>
    <n v="2025"/>
    <s v="N/A"/>
    <s v="I (import)"/>
    <m/>
  </r>
  <r>
    <s v="Watermelons"/>
    <x v="1"/>
    <s v="No"/>
    <s v="N/A"/>
    <s v="RED FLESH SEEDLESS MINIATURE"/>
    <x v="630"/>
    <s v="MEXICO CROSSINGS THROUGH NOGALES ARIZONA"/>
    <n v="758619"/>
    <s v="Truck"/>
    <m/>
    <m/>
    <n v="2025"/>
    <s v="N/A"/>
    <s v="I (import)"/>
    <m/>
  </r>
  <r>
    <s v="Watermelons"/>
    <x v="1"/>
    <s v="No"/>
    <s v="N/A"/>
    <s v="SEEDLESS"/>
    <x v="630"/>
    <s v="MEXICO CROSSINGS THROUGH NOGALES ARIZONA"/>
    <n v="2702588"/>
    <s v="Truck"/>
    <m/>
    <m/>
    <n v="2025"/>
    <s v="N/A"/>
    <s v="I (import)"/>
    <m/>
  </r>
  <r>
    <s v="Watermelons"/>
    <x v="1"/>
    <s v="No"/>
    <s v="N/A"/>
    <s v="SEEDLESS"/>
    <x v="630"/>
    <s v="MEXICO CROSSINGS THROUGH OTAY MESA CALIFORNIA"/>
    <n v="105910"/>
    <s v="Truck"/>
    <m/>
    <m/>
    <n v="2025"/>
    <s v="N/A"/>
    <s v="I (import)"/>
    <m/>
  </r>
  <r>
    <s v="Watermelons"/>
    <x v="1"/>
    <s v="No"/>
    <s v="N/A"/>
    <s v="N/A"/>
    <x v="630"/>
    <s v="MEXICO CROSSINGS THROUGH PROGRESO TEXAS"/>
    <n v="1308131"/>
    <s v="Truck"/>
    <m/>
    <m/>
    <n v="2025"/>
    <s v="N/A"/>
    <s v="I (import)"/>
    <m/>
  </r>
  <r>
    <s v="Watermelons"/>
    <x v="1"/>
    <s v="No"/>
    <s v="N/A"/>
    <s v="N/A"/>
    <x v="630"/>
    <s v="MEXICO CROSSINGS THROUGH RIO GRANDE CITY TEXAS"/>
    <n v="38258"/>
    <s v="Truck"/>
    <m/>
    <m/>
    <n v="2025"/>
    <s v="N/A"/>
    <s v="I (import)"/>
    <m/>
  </r>
  <r>
    <s v="Watermelons"/>
    <x v="1"/>
    <s v="No"/>
    <s v="N/A"/>
    <s v="N/A"/>
    <x v="630"/>
    <s v="MEXICO CROSSINGS THROUGH ROMA TEXAS"/>
    <n v="44011"/>
    <s v="Truck"/>
    <m/>
    <m/>
    <n v="2025"/>
    <s v="N/A"/>
    <s v="I (import)"/>
    <m/>
  </r>
  <r>
    <s v="Watermelons"/>
    <x v="3"/>
    <s v="No"/>
    <s v="N/A"/>
    <s v="SEEDLESS"/>
    <x v="631"/>
    <s v="IMPORTS THROUGH FREEPORT TEXAS"/>
    <n v="120780"/>
    <s v="Boat"/>
    <m/>
    <m/>
    <n v="2025"/>
    <s v="N/A"/>
    <s v="I (import)"/>
    <m/>
  </r>
  <r>
    <s v="Watermelons"/>
    <x v="3"/>
    <s v="No"/>
    <s v="N/A"/>
    <s v="SEEDLESS"/>
    <x v="631"/>
    <s v="IMPORTS THROUGH LOS ANGELES-LONG BEACH CALIFORNIA"/>
    <n v="281820"/>
    <s v="Boat"/>
    <m/>
    <m/>
    <n v="2025"/>
    <s v="N/A"/>
    <s v="I (import)"/>
    <m/>
  </r>
  <r>
    <s v="Watermelons"/>
    <x v="3"/>
    <s v="No"/>
    <s v="N/A"/>
    <s v="SEEDLESS"/>
    <x v="631"/>
    <s v="IMPORTS THROUGH PHILADELPHIA-CAMDEN PENNSYLVANIA-NEW JERSEY"/>
    <n v="130240"/>
    <s v="Boat"/>
    <m/>
    <m/>
    <n v="2025"/>
    <s v="N/A"/>
    <s v="I (import)"/>
    <m/>
  </r>
  <r>
    <s v="Watermelons"/>
    <x v="0"/>
    <s v="No"/>
    <s v="N/A"/>
    <s v="N/A"/>
    <x v="631"/>
    <s v="IMPORTS THROUGH SAN JUAN PUERTO RICO"/>
    <n v="8353"/>
    <s v="Boat"/>
    <m/>
    <m/>
    <n v="2025"/>
    <s v="N/A"/>
    <s v="I (import)"/>
    <m/>
  </r>
  <r>
    <s v="Watermelons"/>
    <x v="3"/>
    <s v="No"/>
    <s v="N/A"/>
    <s v="N/A"/>
    <x v="631"/>
    <s v="IMPORTS THROUGH WILMINGTON DELAWARE"/>
    <n v="471900"/>
    <s v="Boat"/>
    <m/>
    <m/>
    <n v="2025"/>
    <s v="N/A"/>
    <s v="I (import)"/>
    <m/>
  </r>
  <r>
    <s v="Watermelons"/>
    <x v="1"/>
    <s v="No"/>
    <s v="N/A"/>
    <s v="N/A"/>
    <x v="631"/>
    <s v="MEXICO CROSSINGS THROUGH NOGALES ARIZONA"/>
    <n v="447652"/>
    <s v="Truck"/>
    <m/>
    <m/>
    <n v="2025"/>
    <s v="N/A"/>
    <s v="I (import)"/>
    <m/>
  </r>
  <r>
    <s v="Watermelons"/>
    <x v="1"/>
    <s v="Yes"/>
    <s v="N/A"/>
    <s v="RED FLESH SEEDLESS MINIATURE"/>
    <x v="631"/>
    <s v="MEXICO CROSSINGS THROUGH NOGALES ARIZONA"/>
    <n v="40392"/>
    <s v="Truck"/>
    <m/>
    <m/>
    <n v="2025"/>
    <s v="N/A"/>
    <s v="I (import)"/>
    <m/>
  </r>
  <r>
    <s v="Watermelons"/>
    <x v="1"/>
    <s v="No"/>
    <s v="N/A"/>
    <s v="RED FLESH SEEDLESS MINIATURE"/>
    <x v="631"/>
    <s v="MEXICO CROSSINGS THROUGH NOGALES ARIZONA"/>
    <n v="244552"/>
    <s v="Truck"/>
    <m/>
    <m/>
    <n v="2025"/>
    <s v="N/A"/>
    <s v="I (import)"/>
    <m/>
  </r>
  <r>
    <s v="Watermelons"/>
    <x v="1"/>
    <s v="No"/>
    <s v="N/A"/>
    <s v="SEEDLESS"/>
    <x v="631"/>
    <s v="MEXICO CROSSINGS THROUGH NOGALES ARIZONA"/>
    <n v="1254601"/>
    <s v="Truck"/>
    <m/>
    <m/>
    <n v="2025"/>
    <s v="N/A"/>
    <s v="I (import)"/>
    <m/>
  </r>
  <r>
    <s v="Watermelons"/>
    <x v="1"/>
    <s v="No"/>
    <s v="N/A"/>
    <s v="SEEDLESS"/>
    <x v="631"/>
    <s v="MEXICO CROSSINGS THROUGH OTAY MESA CALIFORNIA"/>
    <n v="153503"/>
    <s v="Truck"/>
    <m/>
    <m/>
    <n v="2025"/>
    <s v="N/A"/>
    <s v="I (import)"/>
    <m/>
  </r>
  <r>
    <s v="Watermelons"/>
    <x v="1"/>
    <s v="No"/>
    <s v="N/A"/>
    <s v="N/A"/>
    <x v="631"/>
    <s v="MEXICO CROSSINGS THROUGH PHARR TEXAS"/>
    <n v="84161"/>
    <s v="Truck"/>
    <m/>
    <m/>
    <n v="2025"/>
    <s v="N/A"/>
    <s v="I (import)"/>
    <m/>
  </r>
  <r>
    <s v="Watermelons"/>
    <x v="1"/>
    <s v="No"/>
    <s v="N/A"/>
    <s v="N/A"/>
    <x v="631"/>
    <s v="MEXICO CROSSINGS THROUGH PROGRESO TEXAS"/>
    <n v="757392"/>
    <s v="Truck"/>
    <m/>
    <m/>
    <n v="2025"/>
    <s v="N/A"/>
    <s v="I (import)"/>
    <m/>
  </r>
  <r>
    <s v="Watermelons"/>
    <x v="1"/>
    <s v="No"/>
    <s v="N/A"/>
    <s v="N/A"/>
    <x v="631"/>
    <s v="MEXICO CROSSINGS THROUGH RIO GRANDE CITY TEXAS"/>
    <n v="172788"/>
    <s v="Truck"/>
    <m/>
    <m/>
    <n v="2025"/>
    <s v="N/A"/>
    <s v="I (import)"/>
    <m/>
  </r>
  <r>
    <s v="Watermelons"/>
    <x v="3"/>
    <s v="No"/>
    <s v="N/A"/>
    <s v="SEEDLESS"/>
    <x v="632"/>
    <s v="IMPORTS THROUGH FREEPORT TEXAS"/>
    <n v="833780"/>
    <s v="Boat"/>
    <m/>
    <m/>
    <n v="2025"/>
    <s v="N/A"/>
    <s v="I (import)"/>
    <m/>
  </r>
  <r>
    <s v="Watermelons"/>
    <x v="3"/>
    <s v="No"/>
    <s v="N/A"/>
    <s v="SEEDLESS"/>
    <x v="632"/>
    <s v="IMPORTS THROUGH LOS ANGELES-LONG BEACH CALIFORNIA"/>
    <n v="130240"/>
    <s v="Boat"/>
    <m/>
    <m/>
    <n v="2025"/>
    <s v="N/A"/>
    <s v="I (import)"/>
    <m/>
  </r>
  <r>
    <s v="Watermelons"/>
    <x v="5"/>
    <s v="No"/>
    <s v="N/A"/>
    <s v="N/A"/>
    <x v="632"/>
    <s v="IMPORTS THROUGH PHILADELPHIA-CAMDEN PENNSYLVANIA-NEW JERSEY"/>
    <n v="44880"/>
    <s v="Boat"/>
    <m/>
    <m/>
    <n v="2025"/>
    <s v="N/A"/>
    <s v="I (import)"/>
    <m/>
  </r>
  <r>
    <s v="Watermelons"/>
    <x v="5"/>
    <s v="No"/>
    <s v="N/A"/>
    <s v="SEEDLESS"/>
    <x v="632"/>
    <s v="IMPORTS THROUGH PHILADELPHIA-CAMDEN PENNSYLVANIA-NEW JERSEY"/>
    <n v="68640"/>
    <s v="Boat"/>
    <m/>
    <m/>
    <n v="2025"/>
    <s v="N/A"/>
    <s v="I (import)"/>
    <m/>
  </r>
  <r>
    <s v="Watermelons"/>
    <x v="0"/>
    <s v="No"/>
    <s v="N/A"/>
    <s v="N/A"/>
    <x v="632"/>
    <s v="IMPORTS THROUGH SAN JUAN PUERTO RICO"/>
    <n v="7856"/>
    <s v="Boat"/>
    <m/>
    <m/>
    <n v="2025"/>
    <s v="N/A"/>
    <s v="I (import)"/>
    <m/>
  </r>
  <r>
    <s v="Watermelons"/>
    <x v="3"/>
    <s v="No"/>
    <s v="N/A"/>
    <s v="N/A"/>
    <x v="632"/>
    <s v="IMPORTS THROUGH SOUTH FLORIDA/TAMPA"/>
    <n v="84260"/>
    <s v="Boat"/>
    <m/>
    <m/>
    <n v="2025"/>
    <s v="N/A"/>
    <s v="I (import)"/>
    <m/>
  </r>
  <r>
    <s v="Watermelons"/>
    <x v="3"/>
    <s v="No"/>
    <s v="N/A"/>
    <s v="SEEDLESS"/>
    <x v="632"/>
    <s v="IMPORTS THROUGH SOUTH FLORIDA/TAMPA"/>
    <n v="88000"/>
    <s v="Boat"/>
    <m/>
    <m/>
    <n v="2025"/>
    <s v="N/A"/>
    <s v="I (import)"/>
    <m/>
  </r>
  <r>
    <s v="Watermelons"/>
    <x v="1"/>
    <s v="No"/>
    <s v="N/A"/>
    <s v="N/A"/>
    <x v="632"/>
    <s v="MEXICO CROSSINGS THROUGH NOGALES ARIZONA"/>
    <n v="122813"/>
    <s v="Truck"/>
    <m/>
    <m/>
    <n v="2025"/>
    <s v="N/A"/>
    <s v="I (import)"/>
    <m/>
  </r>
  <r>
    <s v="Watermelons"/>
    <x v="1"/>
    <s v="Yes"/>
    <s v="N/A"/>
    <s v="RED FLESH SEEDLESS MINIATURE"/>
    <x v="632"/>
    <s v="MEXICO CROSSINGS THROUGH NOGALES ARIZONA"/>
    <n v="39569"/>
    <s v="Truck"/>
    <m/>
    <m/>
    <n v="2025"/>
    <s v="N/A"/>
    <s v="I (import)"/>
    <m/>
  </r>
  <r>
    <s v="Watermelons"/>
    <x v="1"/>
    <s v="No"/>
    <s v="N/A"/>
    <s v="RED FLESH SEEDLESS MINIATURE"/>
    <x v="632"/>
    <s v="MEXICO CROSSINGS THROUGH NOGALES ARIZONA"/>
    <n v="331714"/>
    <s v="Truck"/>
    <m/>
    <m/>
    <n v="2025"/>
    <s v="N/A"/>
    <s v="I (import)"/>
    <m/>
  </r>
  <r>
    <s v="Watermelons"/>
    <x v="1"/>
    <s v="No"/>
    <s v="N/A"/>
    <s v="SEEDLESS"/>
    <x v="632"/>
    <s v="MEXICO CROSSINGS THROUGH NOGALES ARIZONA"/>
    <n v="1875036"/>
    <s v="Truck"/>
    <m/>
    <m/>
    <n v="2025"/>
    <s v="N/A"/>
    <s v="I (import)"/>
    <m/>
  </r>
  <r>
    <s v="Watermelons"/>
    <x v="1"/>
    <s v="No"/>
    <s v="N/A"/>
    <s v="SEEDLESS"/>
    <x v="632"/>
    <s v="MEXICO CROSSINGS THROUGH OTAY MESA CALIFORNIA"/>
    <n v="23654"/>
    <s v="Truck"/>
    <m/>
    <m/>
    <n v="2025"/>
    <s v="N/A"/>
    <s v="I (import)"/>
    <m/>
  </r>
  <r>
    <s v="Watermelons"/>
    <x v="1"/>
    <s v="No"/>
    <s v="N/A"/>
    <s v="N/A"/>
    <x v="632"/>
    <s v="MEXICO CROSSINGS THROUGH PHARR TEXAS"/>
    <n v="86801"/>
    <s v="Truck"/>
    <m/>
    <m/>
    <n v="2025"/>
    <s v="N/A"/>
    <s v="I (import)"/>
    <m/>
  </r>
  <r>
    <s v="Watermelons"/>
    <x v="1"/>
    <s v="No"/>
    <s v="N/A"/>
    <s v="SEEDLESS"/>
    <x v="632"/>
    <s v="MEXICO CROSSINGS THROUGH PHARR TEXAS"/>
    <n v="871200"/>
    <s v="Truck"/>
    <m/>
    <m/>
    <n v="2025"/>
    <s v="N/A"/>
    <s v="I (import)"/>
    <m/>
  </r>
  <r>
    <s v="Watermelons"/>
    <x v="1"/>
    <s v="No"/>
    <s v="N/A"/>
    <s v="N/A"/>
    <x v="632"/>
    <s v="MEXICO CROSSINGS THROUGH PROGRESO TEXAS"/>
    <n v="1107808"/>
    <s v="Truck"/>
    <m/>
    <m/>
    <n v="2025"/>
    <s v="N/A"/>
    <s v="I (import)"/>
    <m/>
  </r>
  <r>
    <s v="Watermelons"/>
    <x v="1"/>
    <s v="No"/>
    <s v="N/A"/>
    <s v="SEEDLESS"/>
    <x v="632"/>
    <s v="MEXICO CROSSINGS THROUGH PROGRESO TEXAS"/>
    <n v="724724"/>
    <s v="Truck"/>
    <m/>
    <m/>
    <n v="2025"/>
    <s v="N/A"/>
    <s v="I (import)"/>
    <m/>
  </r>
  <r>
    <s v="Watermelons"/>
    <x v="1"/>
    <s v="No"/>
    <s v="N/A"/>
    <s v="N/A"/>
    <x v="632"/>
    <s v="MEXICO CROSSINGS THROUGH RIO GRANDE CITY TEXAS"/>
    <n v="84172"/>
    <s v="Truck"/>
    <m/>
    <m/>
    <n v="2025"/>
    <s v="N/A"/>
    <s v="I (import)"/>
    <m/>
  </r>
  <r>
    <s v="Watermelons"/>
    <x v="1"/>
    <s v="No"/>
    <s v="N/A"/>
    <s v="SEEDLESS"/>
    <x v="632"/>
    <s v="MEXICO CROSSINGS THROUGH RIO GRANDE CITY TEXAS"/>
    <n v="578160"/>
    <s v="Truck"/>
    <m/>
    <m/>
    <n v="2025"/>
    <s v="N/A"/>
    <s v="I (import)"/>
    <m/>
  </r>
  <r>
    <s v="Watermelons"/>
    <x v="1"/>
    <s v="No"/>
    <s v="N/A"/>
    <s v="N/A"/>
    <x v="633"/>
    <s v="MEXICO CROSSINGS THROUGH NOGALES ARIZONA"/>
    <n v="237026"/>
    <s v="Truck"/>
    <m/>
    <m/>
    <n v="2025"/>
    <s v="N/A"/>
    <s v="I (import)"/>
    <m/>
  </r>
  <r>
    <s v="Watermelons"/>
    <x v="1"/>
    <s v="Yes"/>
    <s v="N/A"/>
    <s v="RED FLESH SEEDLESS MINIATURE"/>
    <x v="633"/>
    <s v="MEXICO CROSSINGS THROUGH NOGALES ARIZONA"/>
    <n v="20196"/>
    <s v="Truck"/>
    <m/>
    <m/>
    <n v="2025"/>
    <s v="N/A"/>
    <s v="I (import)"/>
    <m/>
  </r>
  <r>
    <s v="Watermelons"/>
    <x v="1"/>
    <s v="No"/>
    <s v="N/A"/>
    <s v="RED FLESH SEEDLESS MINIATURE"/>
    <x v="633"/>
    <s v="MEXICO CROSSINGS THROUGH NOGALES ARIZONA"/>
    <n v="268875"/>
    <s v="Truck"/>
    <m/>
    <m/>
    <n v="2025"/>
    <s v="N/A"/>
    <s v="I (import)"/>
    <m/>
  </r>
  <r>
    <s v="Watermelons"/>
    <x v="1"/>
    <s v="No"/>
    <s v="N/A"/>
    <s v="SEEDLESS"/>
    <x v="633"/>
    <s v="MEXICO CROSSINGS THROUGH NOGALES ARIZONA"/>
    <n v="1271200"/>
    <s v="Truck"/>
    <m/>
    <m/>
    <n v="2025"/>
    <s v="N/A"/>
    <s v="I (import)"/>
    <m/>
  </r>
  <r>
    <s v="Watermelons"/>
    <x v="1"/>
    <s v="No"/>
    <s v="N/A"/>
    <s v="N/A"/>
    <x v="633"/>
    <s v="MEXICO CROSSINGS THROUGH OTAY MESA CALIFORNIA"/>
    <n v="100625"/>
    <s v="Truck"/>
    <m/>
    <m/>
    <n v="2025"/>
    <s v="N/A"/>
    <s v="I (import)"/>
    <m/>
  </r>
  <r>
    <s v="Watermelons"/>
    <x v="1"/>
    <s v="No"/>
    <s v="N/A"/>
    <s v="SEEDLESS"/>
    <x v="633"/>
    <s v="MEXICO CROSSINGS THROUGH OTAY MESA CALIFORNIA"/>
    <n v="39424"/>
    <s v="Truck"/>
    <m/>
    <m/>
    <n v="2025"/>
    <s v="N/A"/>
    <s v="I (import)"/>
    <m/>
  </r>
  <r>
    <s v="Watermelons"/>
    <x v="1"/>
    <s v="No"/>
    <s v="N/A"/>
    <s v="N/A"/>
    <x v="633"/>
    <s v="MEXICO CROSSINGS THROUGH PHARR TEXAS"/>
    <n v="133742"/>
    <s v="Truck"/>
    <m/>
    <m/>
    <n v="2025"/>
    <s v="N/A"/>
    <s v="I (import)"/>
    <m/>
  </r>
  <r>
    <s v="Watermelons"/>
    <x v="1"/>
    <s v="No"/>
    <s v="N/A"/>
    <s v="SEEDLESS"/>
    <x v="633"/>
    <s v="MEXICO CROSSINGS THROUGH PHARR TEXAS"/>
    <n v="89494"/>
    <s v="Truck"/>
    <m/>
    <m/>
    <n v="2025"/>
    <s v="N/A"/>
    <s v="I (import)"/>
    <m/>
  </r>
  <r>
    <s v="Watermelons"/>
    <x v="1"/>
    <s v="No"/>
    <s v="N/A"/>
    <s v="N/A"/>
    <x v="633"/>
    <s v="MEXICO CROSSINGS THROUGH PROGRESO TEXAS"/>
    <n v="1614472"/>
    <s v="Truck"/>
    <m/>
    <m/>
    <n v="2025"/>
    <s v="N/A"/>
    <s v="I (import)"/>
    <m/>
  </r>
  <r>
    <s v="Watermelons"/>
    <x v="1"/>
    <s v="No"/>
    <s v="N/A"/>
    <s v="SEEDLESS"/>
    <x v="633"/>
    <s v="MEXICO CROSSINGS THROUGH PROGRESO TEXAS"/>
    <n v="397452"/>
    <s v="Truck"/>
    <m/>
    <m/>
    <n v="2025"/>
    <s v="N/A"/>
    <s v="I (import)"/>
    <m/>
  </r>
  <r>
    <s v="Watermelons"/>
    <x v="1"/>
    <s v="No"/>
    <s v="N/A"/>
    <s v="N/A"/>
    <x v="633"/>
    <s v="MEXICO CROSSINGS THROUGH RIO GRANDE CITY TEXAS"/>
    <n v="295306"/>
    <s v="Truck"/>
    <m/>
    <m/>
    <n v="2025"/>
    <s v="N/A"/>
    <s v="I (import)"/>
    <m/>
  </r>
  <r>
    <s v="Watermelons"/>
    <x v="1"/>
    <s v="No"/>
    <s v="N/A"/>
    <s v="SEEDLESS"/>
    <x v="633"/>
    <s v="MEXICO CROSSINGS THROUGH RIO GRANDE CITY TEXAS"/>
    <n v="237600"/>
    <s v="Truck"/>
    <m/>
    <m/>
    <n v="2025"/>
    <s v="N/A"/>
    <s v="I (import)"/>
    <m/>
  </r>
  <r>
    <s v="Watermelons"/>
    <x v="3"/>
    <s v="No"/>
    <s v="N/A"/>
    <s v="SEEDLESS"/>
    <x v="633"/>
    <s v="IMPORTS THROUGH FREEPORT TEXAS"/>
    <n v="97680"/>
    <s v="Boat"/>
    <m/>
    <m/>
    <n v="2025"/>
    <s v="N/A"/>
    <s v="I (import)"/>
    <m/>
  </r>
  <r>
    <s v="Watermelons"/>
    <x v="5"/>
    <s v="No"/>
    <s v="N/A"/>
    <s v="SEEDLESS"/>
    <x v="633"/>
    <s v="IMPORTS THROUGH PHILADELPHIA-CAMDEN PENNSYLVANIA-NEW JERSEY"/>
    <n v="25740"/>
    <s v="Boat"/>
    <m/>
    <m/>
    <n v="2025"/>
    <s v="N/A"/>
    <s v="I (import)"/>
    <m/>
  </r>
  <r>
    <s v="Watermelons"/>
    <x v="3"/>
    <s v="No"/>
    <s v="N/A"/>
    <s v="SEEDLESS"/>
    <x v="633"/>
    <s v="IMPORTS THROUGH PORT CANAVERAL FLORIDA"/>
    <n v="1107040"/>
    <s v="Boat"/>
    <m/>
    <m/>
    <n v="2025"/>
    <s v="N/A"/>
    <s v="I (import)"/>
    <m/>
  </r>
  <r>
    <s v="Watermelons"/>
    <x v="0"/>
    <s v="No"/>
    <s v="N/A"/>
    <s v="N/A"/>
    <x v="633"/>
    <s v="IMPORTS THROUGH SAN JUAN PUERTO RICO"/>
    <n v="25216"/>
    <s v="Boat"/>
    <m/>
    <m/>
    <n v="2025"/>
    <s v="N/A"/>
    <s v="I (import)"/>
    <m/>
  </r>
  <r>
    <s v="Watermelons"/>
    <x v="3"/>
    <s v="No"/>
    <s v="N/A"/>
    <s v="N/A"/>
    <x v="633"/>
    <s v="IMPORTS THROUGH SOUTH FLORIDA/TAMPA"/>
    <n v="47520"/>
    <s v="Boat"/>
    <m/>
    <m/>
    <n v="2025"/>
    <s v="N/A"/>
    <s v="I (import)"/>
    <m/>
  </r>
  <r>
    <s v="Watermelons"/>
    <x v="3"/>
    <s v="No"/>
    <s v="N/A"/>
    <s v="SEEDLESS"/>
    <x v="633"/>
    <s v="IMPORTS THROUGH SOUTH FLORIDA/TAMPA"/>
    <n v="786500"/>
    <s v="Boat"/>
    <m/>
    <m/>
    <n v="2025"/>
    <s v="N/A"/>
    <s v="I (import)"/>
    <m/>
  </r>
  <r>
    <s v="Watermelons"/>
    <x v="3"/>
    <s v="No"/>
    <s v="N/A"/>
    <s v="SEEDLESS"/>
    <x v="633"/>
    <s v="IMPORTS THROUGH WILMINGTON DELAWARE"/>
    <n v="130240"/>
    <s v="Boat"/>
    <m/>
    <m/>
    <n v="2025"/>
    <s v="N/A"/>
    <s v="I (import)"/>
    <m/>
  </r>
  <r>
    <s v="Watermelons"/>
    <x v="3"/>
    <s v="No"/>
    <s v="N/A"/>
    <s v="SEEDLESS"/>
    <x v="634"/>
    <s v="IMPORTS THROUGH FREEPORT TEXAS"/>
    <n v="120780"/>
    <s v="Boat"/>
    <m/>
    <m/>
    <n v="2025"/>
    <s v="N/A"/>
    <s v="I (import)"/>
    <m/>
  </r>
  <r>
    <s v="Watermelons"/>
    <x v="3"/>
    <s v="No"/>
    <s v="N/A"/>
    <s v="SEEDLESS"/>
    <x v="634"/>
    <s v="IMPORTS THROUGH LOS ANGELES-LONG BEACH CALIFORNIA"/>
    <n v="130240"/>
    <s v="Boat"/>
    <m/>
    <m/>
    <n v="2025"/>
    <s v="N/A"/>
    <s v="I (import)"/>
    <m/>
  </r>
  <r>
    <s v="Watermelons"/>
    <x v="3"/>
    <s v="No"/>
    <s v="N/A"/>
    <s v="N/A"/>
    <x v="634"/>
    <s v="IMPORTS THROUGH PHILADELPHIA-CAMDEN PENNSYLVANIA-NEW JERSEY"/>
    <n v="2402017"/>
    <s v="Boat"/>
    <m/>
    <m/>
    <n v="2025"/>
    <s v="N/A"/>
    <s v="I (import)"/>
    <m/>
  </r>
  <r>
    <s v="Watermelons"/>
    <x v="0"/>
    <s v="No"/>
    <s v="N/A"/>
    <s v="N/A"/>
    <x v="634"/>
    <s v="IMPORTS THROUGH SAN JUAN PUERTO RICO"/>
    <n v="2500"/>
    <s v="Boat"/>
    <m/>
    <m/>
    <n v="2025"/>
    <s v="N/A"/>
    <s v="I (import)"/>
    <m/>
  </r>
  <r>
    <s v="Watermelons"/>
    <x v="3"/>
    <s v="No"/>
    <s v="N/A"/>
    <s v="N/A"/>
    <x v="634"/>
    <s v="IMPORTS THROUGH SOUTH FLORIDA/TAMPA"/>
    <n v="154473"/>
    <s v="Boat"/>
    <m/>
    <m/>
    <n v="2025"/>
    <s v="N/A"/>
    <s v="I (import)"/>
    <m/>
  </r>
  <r>
    <s v="Watermelons"/>
    <x v="3"/>
    <s v="No"/>
    <s v="N/A"/>
    <s v="SEEDLESS"/>
    <x v="634"/>
    <s v="IMPORTS THROUGH SOUTH FLORIDA/TAMPA"/>
    <n v="746427"/>
    <s v="Boat"/>
    <m/>
    <m/>
    <n v="2025"/>
    <s v="N/A"/>
    <s v="I (import)"/>
    <m/>
  </r>
  <r>
    <s v="Watermelons"/>
    <x v="1"/>
    <s v="No"/>
    <s v="N/A"/>
    <s v="N/A"/>
    <x v="634"/>
    <s v="MEXICO CROSSINGS THROUGH NOGALES ARIZONA"/>
    <n v="170108"/>
    <s v="Truck"/>
    <m/>
    <m/>
    <n v="2025"/>
    <s v="N/A"/>
    <s v="I (import)"/>
    <m/>
  </r>
  <r>
    <s v="Watermelons"/>
    <x v="1"/>
    <s v="No"/>
    <s v="N/A"/>
    <s v="RED FLESH SEEDLESS MINIATURE"/>
    <x v="634"/>
    <s v="MEXICO CROSSINGS THROUGH NOGALES ARIZONA"/>
    <n v="309157"/>
    <s v="Truck"/>
    <m/>
    <m/>
    <n v="2025"/>
    <s v="N/A"/>
    <s v="I (import)"/>
    <m/>
  </r>
  <r>
    <s v="Watermelons"/>
    <x v="1"/>
    <s v="Yes"/>
    <s v="N/A"/>
    <s v="SEEDLESS"/>
    <x v="634"/>
    <s v="MEXICO CROSSINGS THROUGH NOGALES ARIZONA"/>
    <n v="87331"/>
    <s v="Truck"/>
    <m/>
    <m/>
    <n v="2025"/>
    <s v="N/A"/>
    <s v="I (import)"/>
    <m/>
  </r>
  <r>
    <s v="Watermelons"/>
    <x v="1"/>
    <s v="No"/>
    <s v="N/A"/>
    <s v="SEEDLESS"/>
    <x v="634"/>
    <s v="MEXICO CROSSINGS THROUGH NOGALES ARIZONA"/>
    <n v="1132393"/>
    <s v="Truck"/>
    <m/>
    <m/>
    <n v="2025"/>
    <s v="N/A"/>
    <s v="I (import)"/>
    <m/>
  </r>
  <r>
    <s v="Watermelons"/>
    <x v="1"/>
    <s v="No"/>
    <s v="N/A"/>
    <s v="N/A"/>
    <x v="634"/>
    <s v="MEXICO CROSSINGS THROUGH PHARR TEXAS"/>
    <n v="309672"/>
    <s v="Truck"/>
    <m/>
    <m/>
    <n v="2025"/>
    <s v="N/A"/>
    <s v="I (import)"/>
    <m/>
  </r>
  <r>
    <s v="Watermelons"/>
    <x v="1"/>
    <s v="No"/>
    <s v="N/A"/>
    <s v="SEEDLESS"/>
    <x v="634"/>
    <s v="MEXICO CROSSINGS THROUGH PHARR TEXAS"/>
    <n v="237600"/>
    <s v="Truck"/>
    <m/>
    <m/>
    <n v="2025"/>
    <s v="N/A"/>
    <s v="I (import)"/>
    <m/>
  </r>
  <r>
    <s v="Watermelons"/>
    <x v="1"/>
    <s v="No"/>
    <s v="N/A"/>
    <s v="N/A"/>
    <x v="634"/>
    <s v="MEXICO CROSSINGS THROUGH PROGRESO TEXAS"/>
    <n v="1895590"/>
    <s v="Truck"/>
    <m/>
    <m/>
    <n v="2025"/>
    <s v="N/A"/>
    <s v="I (import)"/>
    <m/>
  </r>
  <r>
    <s v="Watermelons"/>
    <x v="1"/>
    <s v="No"/>
    <s v="N/A"/>
    <s v="SEEDLESS"/>
    <x v="634"/>
    <s v="MEXICO CROSSINGS THROUGH PROGRESO TEXAS"/>
    <n v="907632"/>
    <s v="Truck"/>
    <m/>
    <m/>
    <n v="2025"/>
    <s v="N/A"/>
    <s v="I (import)"/>
    <m/>
  </r>
  <r>
    <s v="Watermelons"/>
    <x v="1"/>
    <s v="No"/>
    <s v="N/A"/>
    <s v="SEEDLESS"/>
    <x v="634"/>
    <s v="MEXICO CROSSINGS THROUGH RIO GRANDE CITY TEXAS"/>
    <n v="266640"/>
    <s v="Truck"/>
    <m/>
    <m/>
    <n v="2025"/>
    <s v="N/A"/>
    <s v="I (import)"/>
    <m/>
  </r>
  <r>
    <s v="Watermelons"/>
    <x v="1"/>
    <s v="No"/>
    <s v="N/A"/>
    <s v="N/A"/>
    <x v="635"/>
    <s v="MEXICO CROSSINGS THROUGH NOGALES ARIZONA"/>
    <n v="443384"/>
    <s v="Truck"/>
    <m/>
    <m/>
    <n v="2025"/>
    <s v="N/A"/>
    <s v="I (import)"/>
    <m/>
  </r>
  <r>
    <s v="Watermelons"/>
    <x v="3"/>
    <s v="No"/>
    <s v="N/A"/>
    <s v="N/A"/>
    <x v="635"/>
    <s v="IMPORTS THROUGH LOS ANGELES-LONG BEACH CALIFORNIA"/>
    <n v="85800"/>
    <s v="Boat"/>
    <m/>
    <m/>
    <n v="2025"/>
    <s v="N/A"/>
    <s v="I (import)"/>
    <m/>
  </r>
  <r>
    <s v="Watermelons"/>
    <x v="1"/>
    <s v="No"/>
    <s v="N/A"/>
    <s v="RED FLESH SEEDLESS MINIATURE"/>
    <x v="635"/>
    <s v="MEXICO CROSSINGS THROUGH NOGALES ARIZONA"/>
    <n v="231552"/>
    <s v="Truck"/>
    <m/>
    <m/>
    <n v="2025"/>
    <s v="N/A"/>
    <s v="I (import)"/>
    <m/>
  </r>
  <r>
    <s v="Watermelons"/>
    <x v="3"/>
    <s v="No"/>
    <s v="N/A"/>
    <s v="SEEDLESS"/>
    <x v="635"/>
    <s v="IMPORTS THROUGH PHILADELPHIA-CAMDEN PENNSYLVANIA-NEW JERSEY"/>
    <n v="201300"/>
    <s v="Boat"/>
    <m/>
    <m/>
    <n v="2025"/>
    <s v="N/A"/>
    <s v="I (import)"/>
    <m/>
  </r>
  <r>
    <s v="Watermelons"/>
    <x v="1"/>
    <s v="Yes"/>
    <s v="N/A"/>
    <s v="SEEDLESS"/>
    <x v="635"/>
    <s v="MEXICO CROSSINGS THROUGH NOGALES ARIZONA"/>
    <n v="52400"/>
    <s v="Truck"/>
    <m/>
    <m/>
    <n v="2025"/>
    <s v="N/A"/>
    <s v="I (import)"/>
    <m/>
  </r>
  <r>
    <s v="Watermelons"/>
    <x v="3"/>
    <s v="No"/>
    <s v="N/A"/>
    <s v="SEEDLESS"/>
    <x v="635"/>
    <s v="IMPORTS THROUGH PORT CANAVERAL FLORIDA"/>
    <n v="959640"/>
    <s v="Boat"/>
    <m/>
    <m/>
    <n v="2025"/>
    <s v="N/A"/>
    <s v="I (import)"/>
    <m/>
  </r>
  <r>
    <s v="Watermelons"/>
    <x v="1"/>
    <s v="No"/>
    <s v="N/A"/>
    <s v="SEEDLESS"/>
    <x v="635"/>
    <s v="MEXICO CROSSINGS THROUGH NOGALES ARIZONA"/>
    <n v="1308701"/>
    <s v="Truck"/>
    <m/>
    <m/>
    <n v="2025"/>
    <s v="N/A"/>
    <s v="I (import)"/>
    <m/>
  </r>
  <r>
    <s v="Watermelons"/>
    <x v="0"/>
    <s v="No"/>
    <s v="N/A"/>
    <s v="N/A"/>
    <x v="635"/>
    <s v="IMPORTS THROUGH SAN JUAN PUERTO RICO"/>
    <n v="4490"/>
    <s v="Boat"/>
    <m/>
    <m/>
    <n v="2025"/>
    <s v="N/A"/>
    <s v="I (import)"/>
    <m/>
  </r>
  <r>
    <s v="Watermelons"/>
    <x v="1"/>
    <s v="No"/>
    <s v="N/A"/>
    <s v="N/A"/>
    <x v="635"/>
    <s v="MEXICO CROSSINGS THROUGH OTAY MESA CALIFORNIA"/>
    <n v="8378"/>
    <s v="Truck"/>
    <m/>
    <m/>
    <n v="2025"/>
    <s v="N/A"/>
    <s v="I (import)"/>
    <m/>
  </r>
  <r>
    <s v="Watermelons"/>
    <x v="3"/>
    <s v="No"/>
    <s v="N/A"/>
    <s v="SEEDLESS"/>
    <x v="635"/>
    <s v="IMPORTS THROUGH WILMINGTON DELAWARE"/>
    <n v="333300"/>
    <s v="Boat"/>
    <m/>
    <m/>
    <n v="2025"/>
    <s v="N/A"/>
    <s v="I (import)"/>
    <m/>
  </r>
  <r>
    <s v="Watermelons"/>
    <x v="1"/>
    <s v="No"/>
    <s v="N/A"/>
    <s v="SEEDLESS"/>
    <x v="635"/>
    <s v="MEXICO CROSSINGS THROUGH OTAY MESA CALIFORNIA"/>
    <n v="25626"/>
    <s v="Truck"/>
    <m/>
    <m/>
    <n v="2025"/>
    <s v="N/A"/>
    <s v="I (import)"/>
    <m/>
  </r>
  <r>
    <s v="Watermelons"/>
    <x v="1"/>
    <s v="No"/>
    <s v="N/A"/>
    <s v="N/A"/>
    <x v="635"/>
    <s v="MEXICO CROSSINGS THROUGH PHARR TEXAS"/>
    <n v="97317"/>
    <s v="Truck"/>
    <m/>
    <m/>
    <n v="2025"/>
    <s v="N/A"/>
    <s v="I (import)"/>
    <m/>
  </r>
  <r>
    <s v="Watermelons"/>
    <x v="1"/>
    <s v="No"/>
    <s v="N/A"/>
    <s v="SEEDLESS"/>
    <x v="635"/>
    <s v="MEXICO CROSSINGS THROUGH PHARR TEXAS"/>
    <n v="285481"/>
    <s v="Truck"/>
    <m/>
    <m/>
    <n v="2025"/>
    <s v="N/A"/>
    <s v="I (import)"/>
    <m/>
  </r>
  <r>
    <s v="Watermelons"/>
    <x v="1"/>
    <s v="No"/>
    <s v="N/A"/>
    <s v="N/A"/>
    <x v="635"/>
    <s v="MEXICO CROSSINGS THROUGH PROGRESO TEXAS"/>
    <n v="2918344"/>
    <s v="Truck"/>
    <m/>
    <m/>
    <n v="2025"/>
    <s v="N/A"/>
    <s v="I (import)"/>
    <m/>
  </r>
  <r>
    <s v="Watermelons"/>
    <x v="1"/>
    <s v="No"/>
    <s v="N/A"/>
    <s v="SEEDLESS"/>
    <x v="635"/>
    <s v="MEXICO CROSSINGS THROUGH PROGRESO TEXAS"/>
    <n v="77277"/>
    <s v="Truck"/>
    <m/>
    <m/>
    <n v="2025"/>
    <s v="N/A"/>
    <s v="I (import)"/>
    <m/>
  </r>
  <r>
    <s v="Watermelons"/>
    <x v="1"/>
    <s v="No"/>
    <s v="N/A"/>
    <s v="N/A"/>
    <x v="635"/>
    <s v="MEXICO CROSSINGS THROUGH ROMA TEXAS"/>
    <n v="3621"/>
    <s v="Truck"/>
    <m/>
    <m/>
    <n v="2025"/>
    <s v="N/A"/>
    <s v="I (import)"/>
    <m/>
  </r>
  <r>
    <s v="Watermelons"/>
    <x v="3"/>
    <s v="No"/>
    <s v="N/A"/>
    <s v="SEEDLESS"/>
    <x v="636"/>
    <s v="IMPORTS THROUGH FREEPORT TEXAS"/>
    <n v="120780"/>
    <s v="Boat"/>
    <m/>
    <m/>
    <n v="2025"/>
    <s v="N/A"/>
    <s v="I (import)"/>
    <m/>
  </r>
  <r>
    <s v="Watermelons"/>
    <x v="3"/>
    <s v="No"/>
    <s v="N/A"/>
    <s v="SEEDLESS"/>
    <x v="636"/>
    <s v="IMPORTS THROUGH LOS ANGELES-LONG BEACH CALIFORNIA"/>
    <n v="416548"/>
    <s v="Boat"/>
    <m/>
    <m/>
    <n v="2025"/>
    <s v="N/A"/>
    <s v="I (import)"/>
    <m/>
  </r>
  <r>
    <s v="Watermelons"/>
    <x v="3"/>
    <s v="No"/>
    <s v="N/A"/>
    <s v="SEEDLESS"/>
    <x v="636"/>
    <s v="IMPORTS THROUGH PHILADELPHIA-CAMDEN PENNSYLVANIA-NEW JERSEY"/>
    <n v="40260"/>
    <s v="Boat"/>
    <m/>
    <m/>
    <n v="2025"/>
    <s v="N/A"/>
    <s v="I (import)"/>
    <m/>
  </r>
  <r>
    <s v="Watermelons"/>
    <x v="3"/>
    <s v="No"/>
    <s v="N/A"/>
    <s v="SEEDLESS"/>
    <x v="636"/>
    <s v="IMPORTS THROUGH PORT CANAVERAL FLORIDA"/>
    <n v="40260"/>
    <s v="Boat"/>
    <m/>
    <m/>
    <n v="2025"/>
    <s v="N/A"/>
    <s v="I (import)"/>
    <m/>
  </r>
  <r>
    <s v="Watermelons"/>
    <x v="0"/>
    <s v="No"/>
    <s v="N/A"/>
    <s v="N/A"/>
    <x v="636"/>
    <s v="IMPORTS THROUGH SAN JUAN PUERTO RICO"/>
    <n v="11264"/>
    <s v="Boat"/>
    <m/>
    <m/>
    <n v="2025"/>
    <s v="N/A"/>
    <s v="I (import)"/>
    <m/>
  </r>
  <r>
    <s v="Watermelons"/>
    <x v="3"/>
    <s v="No"/>
    <s v="N/A"/>
    <s v="SEEDLESS"/>
    <x v="636"/>
    <s v="IMPORTS THROUGH SOUTH FLORIDA/TAMPA"/>
    <n v="128700"/>
    <s v="Boat"/>
    <m/>
    <m/>
    <n v="2025"/>
    <s v="N/A"/>
    <s v="I (import)"/>
    <m/>
  </r>
  <r>
    <s v="Watermelons"/>
    <x v="1"/>
    <s v="No"/>
    <s v="N/A"/>
    <s v="N/A"/>
    <x v="636"/>
    <s v="MEXICO CROSSINGS THROUGH NOGALES ARIZONA"/>
    <n v="397179"/>
    <s v="Truck"/>
    <m/>
    <m/>
    <n v="2025"/>
    <s v="N/A"/>
    <s v="I (import)"/>
    <m/>
  </r>
  <r>
    <s v="Watermelons"/>
    <x v="1"/>
    <s v="No"/>
    <s v="N/A"/>
    <s v="RED FLESH SEEDLESS MINIATURE"/>
    <x v="636"/>
    <s v="MEXICO CROSSINGS THROUGH NOGALES ARIZONA"/>
    <n v="343807"/>
    <s v="Truck"/>
    <m/>
    <m/>
    <n v="2025"/>
    <s v="N/A"/>
    <s v="I (import)"/>
    <m/>
  </r>
  <r>
    <s v="Watermelons"/>
    <x v="1"/>
    <s v="Yes"/>
    <s v="N/A"/>
    <s v="SEEDLESS"/>
    <x v="636"/>
    <s v="MEXICO CROSSINGS THROUGH NOGALES ARIZONA"/>
    <n v="30701"/>
    <s v="Truck"/>
    <m/>
    <m/>
    <n v="2025"/>
    <s v="N/A"/>
    <s v="I (import)"/>
    <m/>
  </r>
  <r>
    <s v="Watermelons"/>
    <x v="1"/>
    <s v="No"/>
    <s v="N/A"/>
    <s v="SEEDLESS"/>
    <x v="636"/>
    <s v="MEXICO CROSSINGS THROUGH NOGALES ARIZONA"/>
    <n v="1456968"/>
    <s v="Truck"/>
    <m/>
    <m/>
    <n v="2025"/>
    <s v="N/A"/>
    <s v="I (import)"/>
    <m/>
  </r>
  <r>
    <s v="Watermelons"/>
    <x v="1"/>
    <s v="No"/>
    <s v="N/A"/>
    <s v="N/A"/>
    <x v="636"/>
    <s v="MEXICO CROSSINGS THROUGH OTAY MESA CALIFORNIA"/>
    <n v="24534"/>
    <s v="Truck"/>
    <m/>
    <m/>
    <n v="2025"/>
    <s v="N/A"/>
    <s v="I (import)"/>
    <m/>
  </r>
  <r>
    <s v="Watermelons"/>
    <x v="1"/>
    <s v="No"/>
    <s v="N/A"/>
    <s v="SEEDLESS"/>
    <x v="636"/>
    <s v="MEXICO CROSSINGS THROUGH OTAY MESA CALIFORNIA"/>
    <n v="233515"/>
    <s v="Truck"/>
    <m/>
    <m/>
    <n v="2025"/>
    <s v="N/A"/>
    <s v="I (import)"/>
    <m/>
  </r>
  <r>
    <s v="Watermelons"/>
    <x v="1"/>
    <s v="No"/>
    <s v="N/A"/>
    <s v="N/A"/>
    <x v="636"/>
    <s v="MEXICO CROSSINGS THROUGH PHARR TEXAS"/>
    <n v="50160"/>
    <s v="Truck"/>
    <m/>
    <m/>
    <n v="2025"/>
    <s v="N/A"/>
    <s v="I (import)"/>
    <m/>
  </r>
  <r>
    <s v="Watermelons"/>
    <x v="1"/>
    <s v="No"/>
    <s v="N/A"/>
    <s v="N/A"/>
    <x v="636"/>
    <s v="MEXICO CROSSINGS THROUGH PROGRESO TEXAS"/>
    <n v="1167481"/>
    <s v="Truck"/>
    <m/>
    <m/>
    <n v="2025"/>
    <s v="N/A"/>
    <s v="I (import)"/>
    <m/>
  </r>
  <r>
    <s v="Watermelons"/>
    <x v="1"/>
    <s v="No"/>
    <s v="N/A"/>
    <s v="N/A"/>
    <x v="636"/>
    <s v="MEXICO CROSSINGS THROUGH RIO GRANDE CITY TEXAS"/>
    <n v="128238"/>
    <s v="Truck"/>
    <m/>
    <m/>
    <n v="2025"/>
    <s v="N/A"/>
    <s v="I (import)"/>
    <m/>
  </r>
  <r>
    <s v="Watermelons"/>
    <x v="17"/>
    <s v="No"/>
    <s v="24 inch bins"/>
    <s v="RED FLESH SEEDED TYPE"/>
    <x v="637"/>
    <s v="MICHIGAN"/>
    <n v="67200"/>
    <s v="Truck"/>
    <n v="168"/>
    <m/>
    <n v="2025"/>
    <s v="N/A"/>
    <s v="D (domestic)"/>
    <m/>
  </r>
  <r>
    <s v="Watermelons"/>
    <x v="17"/>
    <s v="No"/>
    <s v="24 inch bins"/>
    <s v="RED FLESH SEEDED TYPE"/>
    <x v="637"/>
    <s v="MICHIGAN"/>
    <n v="21504"/>
    <s v="Truck"/>
    <m/>
    <m/>
    <n v="2025"/>
    <s v="N/A"/>
    <s v="D (domestic)"/>
    <s v="week ending amount"/>
  </r>
  <r>
    <s v="Watermelons"/>
    <x v="1"/>
    <s v="No"/>
    <s v="N/A"/>
    <s v="N/A"/>
    <x v="638"/>
    <s v="MEXICO CROSSINGS THROUGH NOGALES ARIZONA"/>
    <n v="407075"/>
    <s v="Truck"/>
    <m/>
    <m/>
    <n v="2025"/>
    <s v="N/A"/>
    <s v="I (import)"/>
    <m/>
  </r>
  <r>
    <s v="Watermelons"/>
    <x v="1"/>
    <s v="Yes"/>
    <s v="N/A"/>
    <s v="RED FLESH SEEDLESS MINIATURE"/>
    <x v="638"/>
    <s v="MEXICO CROSSINGS THROUGH NOGALES ARIZONA"/>
    <n v="9649"/>
    <s v="Truck"/>
    <m/>
    <m/>
    <n v="2025"/>
    <s v="N/A"/>
    <s v="I (import)"/>
    <m/>
  </r>
  <r>
    <s v="Watermelons"/>
    <x v="1"/>
    <s v="No"/>
    <s v="N/A"/>
    <s v="RED FLESH SEEDLESS MINIATURE"/>
    <x v="638"/>
    <s v="MEXICO CROSSINGS THROUGH NOGALES ARIZONA"/>
    <n v="173868"/>
    <s v="Truck"/>
    <m/>
    <m/>
    <n v="2025"/>
    <s v="N/A"/>
    <s v="I (import)"/>
    <m/>
  </r>
  <r>
    <s v="Watermelons"/>
    <x v="1"/>
    <s v="No"/>
    <s v="N/A"/>
    <s v="SEEDLESS"/>
    <x v="638"/>
    <s v="MEXICO CROSSINGS THROUGH NOGALES ARIZONA"/>
    <n v="665861"/>
    <s v="Truck"/>
    <m/>
    <m/>
    <n v="2025"/>
    <s v="N/A"/>
    <s v="I (import)"/>
    <m/>
  </r>
  <r>
    <s v="Watermelons"/>
    <x v="1"/>
    <s v="No"/>
    <s v="N/A"/>
    <s v="SEEDLESS"/>
    <x v="638"/>
    <s v="MEXICO CROSSINGS THROUGH OTAY MESA CALIFORNIA"/>
    <n v="367288"/>
    <s v="Truck"/>
    <m/>
    <m/>
    <n v="2025"/>
    <s v="N/A"/>
    <s v="I (import)"/>
    <m/>
  </r>
  <r>
    <s v="Watermelons"/>
    <x v="1"/>
    <s v="No"/>
    <s v="N/A"/>
    <s v="SEEDLESS"/>
    <x v="638"/>
    <s v="MEXICO CROSSINGS THROUGH PHARR TEXAS"/>
    <n v="396000"/>
    <s v="Truck"/>
    <m/>
    <m/>
    <n v="2025"/>
    <s v="N/A"/>
    <s v="I (import)"/>
    <m/>
  </r>
  <r>
    <s v="Watermelons"/>
    <x v="1"/>
    <s v="No"/>
    <s v="N/A"/>
    <s v="N/A"/>
    <x v="638"/>
    <s v="MEXICO CROSSINGS THROUGH PROGRESO TEXAS"/>
    <n v="1144308"/>
    <s v="Truck"/>
    <m/>
    <m/>
    <n v="2025"/>
    <s v="N/A"/>
    <s v="I (import)"/>
    <m/>
  </r>
  <r>
    <s v="Watermelons"/>
    <x v="1"/>
    <s v="No"/>
    <s v="N/A"/>
    <s v="SEEDLESS"/>
    <x v="638"/>
    <s v="MEXICO CROSSINGS THROUGH PROGRESO TEXAS"/>
    <n v="3305038"/>
    <s v="Truck"/>
    <m/>
    <m/>
    <n v="2025"/>
    <s v="N/A"/>
    <s v="I (import)"/>
    <m/>
  </r>
  <r>
    <s v="Watermelons"/>
    <x v="1"/>
    <s v="No"/>
    <s v="N/A"/>
    <s v="SEEDLESS"/>
    <x v="638"/>
    <s v="MEXICO CROSSINGS THROUGH RIO GRANDE CITY TEXAS"/>
    <n v="544676"/>
    <s v="Truck"/>
    <m/>
    <m/>
    <n v="2025"/>
    <s v="N/A"/>
    <s v="I (import)"/>
    <m/>
  </r>
  <r>
    <s v="Watermelons"/>
    <x v="3"/>
    <s v="No"/>
    <s v="N/A"/>
    <s v="SEEDLESS"/>
    <x v="638"/>
    <s v="IMPORTS THROUGH FREEPORT TEXAS"/>
    <n v="792011"/>
    <s v="Boat"/>
    <m/>
    <m/>
    <n v="2025"/>
    <s v="N/A"/>
    <s v="I (import)"/>
    <m/>
  </r>
  <r>
    <s v="Watermelons"/>
    <x v="3"/>
    <s v="No"/>
    <s v="N/A"/>
    <s v="SEEDLESS"/>
    <x v="638"/>
    <s v="IMPORTS THROUGH LOS ANGELES-LONG BEACH CALIFORNIA"/>
    <n v="105380"/>
    <s v="Boat"/>
    <m/>
    <m/>
    <n v="2025"/>
    <s v="N/A"/>
    <s v="I (import)"/>
    <m/>
  </r>
  <r>
    <s v="Watermelons"/>
    <x v="1"/>
    <s v="No"/>
    <s v="N/A"/>
    <s v="N/A"/>
    <x v="639"/>
    <s v="MEXICO CROSSINGS THROUGH NOGALES ARIZONA"/>
    <n v="438321"/>
    <s v="Truck"/>
    <m/>
    <m/>
    <n v="2025"/>
    <s v="N/A"/>
    <s v="I (import)"/>
    <m/>
  </r>
  <r>
    <s v="Watermelons"/>
    <x v="1"/>
    <s v="Yes"/>
    <s v="N/A"/>
    <s v="RED FLESH SEEDLESS MINIATURE"/>
    <x v="639"/>
    <s v="MEXICO CROSSINGS THROUGH NOGALES ARIZONA"/>
    <n v="36428"/>
    <s v="Truck"/>
    <m/>
    <m/>
    <n v="2025"/>
    <s v="N/A"/>
    <s v="I (import)"/>
    <m/>
  </r>
  <r>
    <s v="Watermelons"/>
    <x v="1"/>
    <s v="No"/>
    <s v="N/A"/>
    <s v="RED FLESH SEEDLESS MINIATURE"/>
    <x v="639"/>
    <s v="MEXICO CROSSINGS THROUGH NOGALES ARIZONA"/>
    <n v="178519"/>
    <s v="Truck"/>
    <m/>
    <m/>
    <n v="2025"/>
    <s v="N/A"/>
    <s v="I (import)"/>
    <m/>
  </r>
  <r>
    <s v="Watermelons"/>
    <x v="1"/>
    <s v="No"/>
    <s v="N/A"/>
    <s v="SEEDLESS"/>
    <x v="639"/>
    <s v="MEXICO CROSSINGS THROUGH NOGALES ARIZONA"/>
    <n v="656601"/>
    <s v="Truck"/>
    <m/>
    <m/>
    <n v="2025"/>
    <s v="N/A"/>
    <s v="I (import)"/>
    <m/>
  </r>
  <r>
    <s v="Watermelons"/>
    <x v="1"/>
    <s v="No"/>
    <s v="N/A"/>
    <s v="N/A"/>
    <x v="639"/>
    <s v="MEXICO CROSSINGS THROUGH OTAY MESA CALIFORNIA"/>
    <n v="55160"/>
    <s v="Truck"/>
    <m/>
    <m/>
    <n v="2025"/>
    <s v="N/A"/>
    <s v="I (import)"/>
    <m/>
  </r>
  <r>
    <s v="Watermelons"/>
    <x v="1"/>
    <s v="No"/>
    <s v="N/A"/>
    <s v="SEEDLESS"/>
    <x v="639"/>
    <s v="MEXICO CROSSINGS THROUGH OTAY MESA CALIFORNIA"/>
    <n v="151851"/>
    <s v="Truck"/>
    <m/>
    <m/>
    <n v="2025"/>
    <s v="N/A"/>
    <s v="I (import)"/>
    <m/>
  </r>
  <r>
    <s v="Watermelons"/>
    <x v="1"/>
    <s v="No"/>
    <s v="N/A"/>
    <s v="N/A"/>
    <x v="639"/>
    <s v="MEXICO CROSSINGS THROUGH PHARR TEXAS"/>
    <n v="136290"/>
    <s v="Truck"/>
    <m/>
    <m/>
    <n v="2025"/>
    <s v="N/A"/>
    <s v="I (import)"/>
    <m/>
  </r>
  <r>
    <s v="Watermelons"/>
    <x v="1"/>
    <s v="No"/>
    <s v="N/A"/>
    <s v="SEEDLESS"/>
    <x v="639"/>
    <s v="MEXICO CROSSINGS THROUGH PHARR TEXAS"/>
    <n v="4477"/>
    <s v="Truck"/>
    <m/>
    <m/>
    <n v="2025"/>
    <s v="N/A"/>
    <s v="I (import)"/>
    <m/>
  </r>
  <r>
    <s v="Watermelons"/>
    <x v="1"/>
    <s v="No"/>
    <s v="N/A"/>
    <s v="N/A"/>
    <x v="639"/>
    <s v="MEXICO CROSSINGS THROUGH PROGRESO TEXAS"/>
    <n v="3249099"/>
    <s v="Truck"/>
    <m/>
    <m/>
    <n v="2025"/>
    <s v="N/A"/>
    <s v="I (import)"/>
    <m/>
  </r>
  <r>
    <s v="Watermelons"/>
    <x v="1"/>
    <s v="No"/>
    <s v="N/A"/>
    <s v="SEEDLESS"/>
    <x v="639"/>
    <s v="MEXICO CROSSINGS THROUGH PROGRESO TEXAS"/>
    <n v="3545311"/>
    <s v="Truck"/>
    <m/>
    <m/>
    <n v="2025"/>
    <s v="N/A"/>
    <s v="I (import)"/>
    <m/>
  </r>
  <r>
    <s v="Watermelons"/>
    <x v="1"/>
    <s v="No"/>
    <s v="N/A"/>
    <s v="N/A"/>
    <x v="639"/>
    <s v="MEXICO CROSSINGS THROUGH RIO GRANDE CITY TEXAS"/>
    <n v="378620"/>
    <s v="Truck"/>
    <m/>
    <m/>
    <n v="2025"/>
    <s v="N/A"/>
    <s v="I (import)"/>
    <m/>
  </r>
  <r>
    <s v="Watermelons"/>
    <x v="1"/>
    <s v="No"/>
    <s v="N/A"/>
    <s v="SEEDLESS"/>
    <x v="639"/>
    <s v="MEXICO CROSSINGS THROUGH RIO GRANDE CITY TEXAS"/>
    <n v="161205"/>
    <s v="Truck"/>
    <m/>
    <m/>
    <n v="2025"/>
    <s v="N/A"/>
    <s v="I (import)"/>
    <m/>
  </r>
  <r>
    <s v="Watermelons"/>
    <x v="3"/>
    <s v="No"/>
    <s v="N/A"/>
    <s v="SEEDLESS"/>
    <x v="639"/>
    <s v="IMPORTS THROUGH FREEPORT TEXAS"/>
    <n v="97680"/>
    <s v="Boat"/>
    <m/>
    <m/>
    <n v="2025"/>
    <s v="N/A"/>
    <s v="I (import)"/>
    <m/>
  </r>
  <r>
    <s v="Watermelons"/>
    <x v="3"/>
    <s v="No"/>
    <s v="N/A"/>
    <s v="SEEDLESS"/>
    <x v="639"/>
    <s v="IMPORTS THROUGH LOS ANGELES-LONG BEACH CALIFORNIA"/>
    <n v="85800"/>
    <s v="Boat"/>
    <m/>
    <m/>
    <n v="2025"/>
    <s v="N/A"/>
    <s v="I (import)"/>
    <m/>
  </r>
  <r>
    <s v="Watermelons"/>
    <x v="5"/>
    <s v="No"/>
    <s v="N/A"/>
    <s v="SEEDLESS"/>
    <x v="639"/>
    <s v="IMPORTS THROUGH PHILADELPHIA-CAMDEN PENNSYLVANIA-NEW JERSEY"/>
    <n v="73920"/>
    <s v="Boat"/>
    <m/>
    <m/>
    <n v="2025"/>
    <s v="N/A"/>
    <s v="I (import)"/>
    <m/>
  </r>
  <r>
    <s v="Watermelons"/>
    <x v="3"/>
    <s v="No"/>
    <s v="N/A"/>
    <s v="SEEDLESS"/>
    <x v="639"/>
    <s v="IMPORTS THROUGH PHILADELPHIA-CAMDEN PENNSYLVANIA-NEW JERSEY"/>
    <n v="195360"/>
    <s v="Boat"/>
    <m/>
    <m/>
    <n v="2025"/>
    <s v="N/A"/>
    <s v="I (import)"/>
    <m/>
  </r>
  <r>
    <s v="Watermelons"/>
    <x v="0"/>
    <s v="No"/>
    <s v="N/A"/>
    <s v="N/A"/>
    <x v="639"/>
    <s v="IMPORTS THROUGH SAN JUAN PUERTO RICO"/>
    <n v="5760"/>
    <s v="Boat"/>
    <m/>
    <m/>
    <n v="2025"/>
    <s v="N/A"/>
    <s v="I (import)"/>
    <m/>
  </r>
  <r>
    <s v="Watermelons"/>
    <x v="3"/>
    <s v="No"/>
    <s v="N/A"/>
    <s v="SEEDLESS"/>
    <x v="639"/>
    <s v="IMPORTS THROUGH WILMINGTON DELAWARE"/>
    <n v="358160"/>
    <s v="Boat"/>
    <m/>
    <m/>
    <n v="2025"/>
    <s v="N/A"/>
    <s v="I (import)"/>
    <m/>
  </r>
  <r>
    <s v="Watermelons"/>
    <x v="1"/>
    <s v="No"/>
    <s v="N/A"/>
    <s v="N/A"/>
    <x v="640"/>
    <s v="MEXICO CROSSINGS THROUGH NOGALES ARIZONA"/>
    <n v="463151"/>
    <s v="Truck"/>
    <m/>
    <m/>
    <n v="2025"/>
    <s v="N/A"/>
    <s v="I (import)"/>
    <m/>
  </r>
  <r>
    <s v="Watermelons"/>
    <x v="1"/>
    <s v="Yes"/>
    <s v="N/A"/>
    <s v="RED FLESH SEEDLESS MINIATURE"/>
    <x v="640"/>
    <s v="MEXICO CROSSINGS THROUGH NOGALES ARIZONA"/>
    <n v="21692"/>
    <s v="Truck"/>
    <m/>
    <m/>
    <n v="2025"/>
    <s v="N/A"/>
    <s v="I (import)"/>
    <m/>
  </r>
  <r>
    <s v="Watermelons"/>
    <x v="1"/>
    <s v="No"/>
    <s v="N/A"/>
    <s v="RED FLESH SEEDLESS MINIATURE"/>
    <x v="640"/>
    <s v="MEXICO CROSSINGS THROUGH NOGALES ARIZONA"/>
    <n v="205830"/>
    <s v="Truck"/>
    <m/>
    <m/>
    <n v="2025"/>
    <s v="N/A"/>
    <s v="I (import)"/>
    <m/>
  </r>
  <r>
    <s v="Watermelons"/>
    <x v="1"/>
    <s v="No"/>
    <s v="N/A"/>
    <s v="SEEDLESS"/>
    <x v="640"/>
    <s v="MEXICO CROSSINGS THROUGH NOGALES ARIZONA"/>
    <n v="466651"/>
    <s v="Truck"/>
    <m/>
    <m/>
    <n v="2025"/>
    <s v="N/A"/>
    <s v="I (import)"/>
    <m/>
  </r>
  <r>
    <s v="Watermelons"/>
    <x v="1"/>
    <s v="No"/>
    <s v="N/A"/>
    <s v="SEEDLESS"/>
    <x v="640"/>
    <s v="MEXICO CROSSINGS THROUGH OTAY MESA CALIFORNIA"/>
    <n v="197281"/>
    <s v="Truck"/>
    <m/>
    <m/>
    <n v="2025"/>
    <s v="N/A"/>
    <s v="I (import)"/>
    <m/>
  </r>
  <r>
    <s v="Watermelons"/>
    <x v="1"/>
    <s v="No"/>
    <s v="N/A"/>
    <s v="SEEDLESS"/>
    <x v="640"/>
    <s v="MEXICO CROSSINGS THROUGH PHARR TEXAS"/>
    <n v="193191"/>
    <s v="Truck"/>
    <m/>
    <m/>
    <n v="2025"/>
    <s v="N/A"/>
    <s v="I (import)"/>
    <m/>
  </r>
  <r>
    <s v="Watermelons"/>
    <x v="1"/>
    <s v="No"/>
    <s v="N/A"/>
    <s v="N/A"/>
    <x v="640"/>
    <s v="MEXICO CROSSINGS THROUGH PROGRESO TEXAS"/>
    <n v="2079343"/>
    <s v="Truck"/>
    <m/>
    <m/>
    <n v="2025"/>
    <s v="N/A"/>
    <s v="I (import)"/>
    <m/>
  </r>
  <r>
    <s v="Watermelons"/>
    <x v="3"/>
    <s v="No"/>
    <s v="N/A"/>
    <s v="SEEDLESS"/>
    <x v="640"/>
    <s v="IMPORTS THROUGH FREEPORT TEXAS"/>
    <n v="120780"/>
    <s v="Boat"/>
    <m/>
    <m/>
    <n v="2025"/>
    <s v="N/A"/>
    <s v="I (import)"/>
    <m/>
  </r>
  <r>
    <s v="Watermelons"/>
    <x v="3"/>
    <s v="No"/>
    <s v="N/A"/>
    <s v="SEEDLESS"/>
    <x v="640"/>
    <s v="IMPORTS THROUGH LOS ANGELES-LONG BEACH CALIFORNIA"/>
    <n v="173140"/>
    <s v="Boat"/>
    <m/>
    <m/>
    <n v="2025"/>
    <s v="N/A"/>
    <s v="I (import)"/>
    <m/>
  </r>
  <r>
    <s v="Watermelons"/>
    <x v="3"/>
    <s v="No"/>
    <s v="N/A"/>
    <s v="N/A"/>
    <x v="640"/>
    <s v="IMPORTS THROUGH PHILADELPHIA-CAMDEN PENNSYLVANIA-NEW JERSEY"/>
    <n v="2228673"/>
    <s v="Boat"/>
    <m/>
    <m/>
    <n v="2025"/>
    <s v="N/A"/>
    <s v="I (import)"/>
    <m/>
  </r>
  <r>
    <s v="Watermelons"/>
    <x v="3"/>
    <s v="No"/>
    <s v="N/A"/>
    <s v="SEEDLESS"/>
    <x v="640"/>
    <s v="IMPORTS THROUGH PHILADELPHIA-CAMDEN PENNSYLVANIA-NEW JERSEY"/>
    <n v="161040"/>
    <s v="Boat"/>
    <m/>
    <m/>
    <n v="2025"/>
    <s v="N/A"/>
    <s v="I (import)"/>
    <m/>
  </r>
  <r>
    <s v="Watermelons"/>
    <x v="3"/>
    <s v="No"/>
    <s v="N/A"/>
    <s v="SEEDLESS"/>
    <x v="640"/>
    <s v="IMPORTS THROUGH PORT CANAVERAL FLORIDA"/>
    <n v="654456"/>
    <s v="Boat"/>
    <m/>
    <m/>
    <n v="2025"/>
    <s v="N/A"/>
    <s v="I (import)"/>
    <m/>
  </r>
  <r>
    <s v="Watermelons"/>
    <x v="0"/>
    <s v="No"/>
    <s v="N/A"/>
    <s v="N/A"/>
    <x v="640"/>
    <s v="IMPORTS THROUGH SAN JUAN PUERTO RICO"/>
    <n v="6915"/>
    <s v="Boat"/>
    <m/>
    <m/>
    <n v="2025"/>
    <s v="N/A"/>
    <s v="I (import)"/>
    <m/>
  </r>
  <r>
    <s v="Watermelons"/>
    <x v="3"/>
    <s v="No"/>
    <s v="N/A"/>
    <s v="N/A"/>
    <x v="640"/>
    <s v="IMPORTS THROUGH SOUTH FLORIDA/TAMPA"/>
    <n v="187440"/>
    <s v="Boat"/>
    <m/>
    <m/>
    <n v="2025"/>
    <s v="N/A"/>
    <s v="I (import)"/>
    <m/>
  </r>
  <r>
    <s v="Watermelons"/>
    <x v="3"/>
    <s v="No"/>
    <s v="N/A"/>
    <s v="SEEDLESS"/>
    <x v="640"/>
    <s v="IMPORTS THROUGH SOUTH FLORIDA/TAMPA"/>
    <n v="1141140"/>
    <s v="Boat"/>
    <m/>
    <m/>
    <n v="2025"/>
    <s v="N/A"/>
    <s v="I (import)"/>
    <m/>
  </r>
  <r>
    <s v="Watermelons"/>
    <x v="3"/>
    <s v="No"/>
    <s v="N/A"/>
    <s v="SEEDLESS"/>
    <x v="640"/>
    <s v="IMPORTS THROUGH WILMINGTON DELAWARE"/>
    <n v="65120"/>
    <s v="Boat"/>
    <m/>
    <m/>
    <n v="2025"/>
    <s v="N/A"/>
    <s v="I (import)"/>
    <m/>
  </r>
  <r>
    <s v="Watermelons"/>
    <x v="1"/>
    <s v="No"/>
    <s v="N/A"/>
    <s v="SEEDLESS"/>
    <x v="640"/>
    <s v="MEXICO CROSSINGS THROUGH PROGRESO TEXAS"/>
    <n v="77277"/>
    <s v="Truck"/>
    <m/>
    <m/>
    <n v="2025"/>
    <s v="N/A"/>
    <s v="I (import)"/>
    <m/>
  </r>
  <r>
    <s v="Watermelons"/>
    <x v="1"/>
    <s v="No"/>
    <s v="N/A"/>
    <s v="RED FLESH SEEDLESS MINIATURE"/>
    <x v="641"/>
    <s v="MEXICO CROSSINGS THROUGH NOGALES ARIZONA"/>
    <n v="140327"/>
    <s v="Truck"/>
    <m/>
    <m/>
    <n v="2025"/>
    <s v="N/A"/>
    <s v="I (import)"/>
    <m/>
  </r>
  <r>
    <s v="Watermelons"/>
    <x v="1"/>
    <s v="Yes"/>
    <s v="N/A"/>
    <s v="SEEDLESS"/>
    <x v="641"/>
    <s v="MEXICO CROSSINGS THROUGH NOGALES ARIZONA"/>
    <n v="19206"/>
    <s v="Truck"/>
    <m/>
    <m/>
    <n v="2025"/>
    <s v="N/A"/>
    <s v="I (import)"/>
    <m/>
  </r>
  <r>
    <s v="Watermelons"/>
    <x v="1"/>
    <s v="No"/>
    <s v="N/A"/>
    <s v="SEEDLESS"/>
    <x v="641"/>
    <s v="MEXICO CROSSINGS THROUGH NOGALES ARIZONA"/>
    <n v="668635"/>
    <s v="Truck"/>
    <m/>
    <m/>
    <n v="2025"/>
    <s v="N/A"/>
    <s v="I (import)"/>
    <m/>
  </r>
  <r>
    <s v="Watermelons"/>
    <x v="1"/>
    <s v="No"/>
    <s v="N/A"/>
    <s v="SEEDLESS"/>
    <x v="641"/>
    <s v="MEXICO CROSSINGS THROUGH OTAY MESA CALIFORNIA"/>
    <n v="151851"/>
    <s v="Truck"/>
    <m/>
    <m/>
    <n v="2025"/>
    <s v="N/A"/>
    <s v="I (import)"/>
    <m/>
  </r>
  <r>
    <s v="Watermelons"/>
    <x v="1"/>
    <s v="No"/>
    <s v="N/A"/>
    <s v="N/A"/>
    <x v="641"/>
    <s v="MEXICO CROSSINGS THROUGH PHARR TEXAS"/>
    <n v="39367"/>
    <s v="Truck"/>
    <m/>
    <m/>
    <n v="2025"/>
    <s v="N/A"/>
    <s v="I (import)"/>
    <m/>
  </r>
  <r>
    <s v="Watermelons"/>
    <x v="1"/>
    <s v="No"/>
    <s v="N/A"/>
    <s v="N/A"/>
    <x v="641"/>
    <s v="MEXICO CROSSINGS THROUGH PROGRESO TEXAS"/>
    <n v="3463979"/>
    <s v="Truck"/>
    <m/>
    <m/>
    <n v="2025"/>
    <s v="N/A"/>
    <s v="I (import)"/>
    <m/>
  </r>
  <r>
    <s v="Watermelons"/>
    <x v="1"/>
    <s v="No"/>
    <s v="N/A"/>
    <s v="SEEDLESS"/>
    <x v="641"/>
    <s v="MEXICO CROSSINGS THROUGH PROGRESO TEXAS"/>
    <n v="355971"/>
    <s v="Truck"/>
    <m/>
    <m/>
    <n v="2025"/>
    <s v="N/A"/>
    <s v="I (import)"/>
    <m/>
  </r>
  <r>
    <s v="Watermelons"/>
    <x v="1"/>
    <s v="No"/>
    <s v="N/A"/>
    <s v="N/A"/>
    <x v="641"/>
    <s v="MEXICO CROSSINGS THROUGH RIO GRANDE CITY TEXAS"/>
    <n v="82214"/>
    <s v="Truck"/>
    <m/>
    <m/>
    <n v="2025"/>
    <s v="N/A"/>
    <s v="I (import)"/>
    <m/>
  </r>
  <r>
    <s v="Watermelons"/>
    <x v="3"/>
    <s v="No"/>
    <s v="N/A"/>
    <s v="SEEDLESS"/>
    <x v="641"/>
    <s v="IMPORTS THROUGH LOS ANGELES-LONG BEACH CALIFORNIA"/>
    <n v="65120"/>
    <s v="Boat"/>
    <m/>
    <m/>
    <n v="2025"/>
    <s v="N/A"/>
    <s v="I (import)"/>
    <m/>
  </r>
  <r>
    <s v="Watermelons"/>
    <x v="3"/>
    <s v="No"/>
    <s v="N/A"/>
    <s v="N/A"/>
    <x v="641"/>
    <s v="IMPORTS THROUGH SOUTH FLORIDA/TAMPA"/>
    <n v="171600"/>
    <s v="Boat"/>
    <m/>
    <m/>
    <n v="2025"/>
    <s v="N/A"/>
    <s v="I (import)"/>
    <m/>
  </r>
  <r>
    <s v="Watermelons"/>
    <x v="3"/>
    <s v="No"/>
    <s v="N/A"/>
    <s v="SEEDLESS"/>
    <x v="641"/>
    <s v="IMPORTS THROUGH SOUTH FLORIDA/TAMPA"/>
    <n v="1721940"/>
    <s v="Boat"/>
    <m/>
    <m/>
    <n v="2025"/>
    <s v="N/A"/>
    <s v="I (import)"/>
    <m/>
  </r>
  <r>
    <s v="Watermelons"/>
    <x v="3"/>
    <s v="No"/>
    <s v="N/A"/>
    <s v="N/A"/>
    <x v="642"/>
    <s v="IMPORTS THROUGH FREEPORT TEXAS"/>
    <n v="42900"/>
    <s v="Boat"/>
    <m/>
    <m/>
    <n v="2025"/>
    <s v="N/A"/>
    <s v="I (import)"/>
    <m/>
  </r>
  <r>
    <s v="Watermelons"/>
    <x v="3"/>
    <s v="No"/>
    <s v="N/A"/>
    <s v="SEEDLESS"/>
    <x v="642"/>
    <s v="IMPORTS THROUGH FREEPORT TEXAS"/>
    <n v="85800"/>
    <s v="Boat"/>
    <m/>
    <m/>
    <n v="2025"/>
    <s v="N/A"/>
    <s v="I (import)"/>
    <m/>
  </r>
  <r>
    <s v="Watermelons"/>
    <x v="3"/>
    <s v="No"/>
    <s v="N/A"/>
    <s v="SEEDLESS"/>
    <x v="642"/>
    <s v="IMPORTS THROUGH LOS ANGELES-LONG BEACH CALIFORNIA"/>
    <n v="540767"/>
    <s v="Boat"/>
    <m/>
    <m/>
    <n v="2025"/>
    <s v="N/A"/>
    <s v="I (import)"/>
    <m/>
  </r>
  <r>
    <s v="Watermelons"/>
    <x v="5"/>
    <s v="No"/>
    <s v="N/A"/>
    <s v="SEEDLESS"/>
    <x v="642"/>
    <s v="IMPORTS THROUGH PHILADELPHIA-CAMDEN PENNSYLVANIA-NEW JERSEY"/>
    <n v="21780"/>
    <s v="Boat"/>
    <m/>
    <m/>
    <n v="2025"/>
    <s v="N/A"/>
    <s v="I (import)"/>
    <m/>
  </r>
  <r>
    <s v="Watermelons"/>
    <x v="0"/>
    <s v="No"/>
    <s v="N/A"/>
    <s v="N/A"/>
    <x v="642"/>
    <s v="IMPORTS THROUGH SAN JUAN PUERTO RICO"/>
    <n v="4684"/>
    <s v="Boat"/>
    <m/>
    <m/>
    <n v="2025"/>
    <s v="N/A"/>
    <s v="I (import)"/>
    <m/>
  </r>
  <r>
    <s v="Watermelons"/>
    <x v="3"/>
    <s v="No"/>
    <s v="N/A"/>
    <s v="N/A"/>
    <x v="642"/>
    <s v="IMPORTS THROUGH SOUTH FLORIDA/TAMPA"/>
    <n v="40260"/>
    <s v="Boat"/>
    <m/>
    <m/>
    <n v="2025"/>
    <s v="N/A"/>
    <s v="I (import)"/>
    <m/>
  </r>
  <r>
    <s v="Watermelons"/>
    <x v="3"/>
    <s v="No"/>
    <s v="N/A"/>
    <s v="SEEDLESS"/>
    <x v="642"/>
    <s v="IMPORTS THROUGH SOUTH FLORIDA/TAMPA"/>
    <n v="42900"/>
    <s v="Boat"/>
    <m/>
    <m/>
    <n v="2025"/>
    <s v="N/A"/>
    <s v="I (import)"/>
    <m/>
  </r>
  <r>
    <s v="Watermelons"/>
    <x v="3"/>
    <s v="No"/>
    <s v="N/A"/>
    <s v="SEEDLESS"/>
    <x v="642"/>
    <s v="IMPORTS THROUGH WILMINGTON DELAWARE"/>
    <n v="220000"/>
    <s v="Boat"/>
    <m/>
    <m/>
    <n v="2025"/>
    <s v="N/A"/>
    <s v="I (import)"/>
    <m/>
  </r>
  <r>
    <s v="Watermelons"/>
    <x v="1"/>
    <s v="No"/>
    <s v="N/A"/>
    <s v="N/A"/>
    <x v="642"/>
    <s v="MEXICO CROSSINGS THROUGH NOGALES ARIZONA"/>
    <n v="691775"/>
    <s v="Truck"/>
    <m/>
    <m/>
    <n v="2025"/>
    <s v="N/A"/>
    <s v="I (import)"/>
    <m/>
  </r>
  <r>
    <s v="Watermelons"/>
    <x v="1"/>
    <s v="No"/>
    <s v="N/A"/>
    <s v="RED FLESH SEEDLESS MINIATURE"/>
    <x v="642"/>
    <s v="MEXICO CROSSINGS THROUGH NOGALES ARIZONA"/>
    <n v="71597"/>
    <s v="Truck"/>
    <m/>
    <m/>
    <n v="2025"/>
    <s v="N/A"/>
    <s v="I (import)"/>
    <m/>
  </r>
  <r>
    <s v="Watermelons"/>
    <x v="1"/>
    <s v="Yes"/>
    <s v="N/A"/>
    <s v="SEEDLESS"/>
    <x v="642"/>
    <s v="MEXICO CROSSINGS THROUGH NOGALES ARIZONA"/>
    <n v="68108"/>
    <s v="Truck"/>
    <m/>
    <m/>
    <n v="2025"/>
    <s v="N/A"/>
    <s v="I (import)"/>
    <m/>
  </r>
  <r>
    <s v="Watermelons"/>
    <x v="1"/>
    <s v="No"/>
    <s v="N/A"/>
    <s v="SEEDLESS"/>
    <x v="642"/>
    <s v="MEXICO CROSSINGS THROUGH NOGALES ARIZONA"/>
    <n v="1685928"/>
    <s v="Truck"/>
    <m/>
    <m/>
    <n v="2025"/>
    <s v="N/A"/>
    <s v="I (import)"/>
    <m/>
  </r>
  <r>
    <s v="Watermelons"/>
    <x v="1"/>
    <s v="No"/>
    <s v="N/A"/>
    <s v="N/A"/>
    <x v="642"/>
    <s v="MEXICO CROSSINGS THROUGH OTAY MESA CALIFORNIA"/>
    <n v="14960"/>
    <s v="Truck"/>
    <m/>
    <m/>
    <n v="2025"/>
    <s v="N/A"/>
    <s v="I (import)"/>
    <m/>
  </r>
  <r>
    <s v="Watermelons"/>
    <x v="1"/>
    <s v="No"/>
    <s v="N/A"/>
    <s v="SEEDLESS"/>
    <x v="642"/>
    <s v="MEXICO CROSSINGS THROUGH OTAY MESA CALIFORNIA"/>
    <n v="483980"/>
    <s v="Truck"/>
    <m/>
    <m/>
    <n v="2025"/>
    <s v="N/A"/>
    <s v="I (import)"/>
    <m/>
  </r>
  <r>
    <s v="Watermelons"/>
    <x v="1"/>
    <s v="No"/>
    <s v="N/A"/>
    <s v="SEEDLESS"/>
    <x v="642"/>
    <s v="MEXICO CROSSINGS THROUGH PHARR TEXAS"/>
    <n v="53647"/>
    <s v="Truck"/>
    <m/>
    <m/>
    <n v="2025"/>
    <s v="N/A"/>
    <s v="I (import)"/>
    <m/>
  </r>
  <r>
    <s v="Watermelons"/>
    <x v="1"/>
    <s v="No"/>
    <s v="N/A"/>
    <s v="N/A"/>
    <x v="642"/>
    <s v="MEXICO CROSSINGS THROUGH PROGRESO TEXAS"/>
    <n v="919391"/>
    <s v="Truck"/>
    <m/>
    <m/>
    <n v="2025"/>
    <s v="N/A"/>
    <s v="I (import)"/>
    <m/>
  </r>
  <r>
    <s v="Watermelons"/>
    <x v="1"/>
    <s v="No"/>
    <s v="N/A"/>
    <s v="SEEDLESS"/>
    <x v="642"/>
    <s v="MEXICO CROSSINGS THROUGH PROGRESO TEXAS"/>
    <n v="1536139"/>
    <s v="Truck"/>
    <m/>
    <m/>
    <n v="2025"/>
    <s v="N/A"/>
    <s v="I (import)"/>
    <m/>
  </r>
  <r>
    <s v="Watermelons"/>
    <x v="3"/>
    <s v="No"/>
    <s v="N/A"/>
    <s v="SEEDLESS"/>
    <x v="643"/>
    <s v="IMPORTS THROUGH FREEPORT TEXAS"/>
    <n v="756681"/>
    <s v="Boat"/>
    <m/>
    <m/>
    <n v="2025"/>
    <s v="N/A"/>
    <s v="I (import)"/>
    <m/>
  </r>
  <r>
    <s v="Watermelons"/>
    <x v="3"/>
    <s v="No"/>
    <s v="N/A"/>
    <s v="SEEDLESS"/>
    <x v="643"/>
    <s v="IMPORTS THROUGH LOS ANGELES-LONG BEACH CALIFORNIA"/>
    <n v="40260"/>
    <s v="Boat"/>
    <m/>
    <m/>
    <n v="2025"/>
    <s v="N/A"/>
    <s v="I (import)"/>
    <m/>
  </r>
  <r>
    <s v="Watermelons"/>
    <x v="3"/>
    <s v="No"/>
    <s v="N/A"/>
    <s v="SEEDLESS"/>
    <x v="643"/>
    <s v="IMPORTS THROUGH PORT CANAVERAL FLORIDA"/>
    <n v="1607980"/>
    <s v="Boat"/>
    <m/>
    <m/>
    <n v="2025"/>
    <s v="N/A"/>
    <s v="I (import)"/>
    <m/>
  </r>
  <r>
    <s v="Watermelons"/>
    <x v="3"/>
    <s v="No"/>
    <s v="N/A"/>
    <s v="SEEDLESS"/>
    <x v="643"/>
    <s v="IMPORTS THROUGH WILMINGTON DELAWARE"/>
    <n v="44000"/>
    <s v="Boat"/>
    <m/>
    <m/>
    <n v="2025"/>
    <s v="N/A"/>
    <s v="I (import)"/>
    <m/>
  </r>
  <r>
    <s v="Watermelons"/>
    <x v="1"/>
    <s v="No"/>
    <s v="N/A"/>
    <s v="N/A"/>
    <x v="643"/>
    <s v="MEXICO CROSSINGS THROUGH NOGALES ARIZONA"/>
    <n v="329219"/>
    <s v="Truck"/>
    <m/>
    <m/>
    <n v="2025"/>
    <s v="N/A"/>
    <s v="I (import)"/>
    <m/>
  </r>
  <r>
    <s v="Watermelons"/>
    <x v="1"/>
    <s v="No"/>
    <s v="N/A"/>
    <s v="RED FLESH SEEDLESS MINIATURE"/>
    <x v="643"/>
    <s v="MEXICO CROSSINGS THROUGH NOGALES ARIZONA"/>
    <n v="152207"/>
    <s v="Truck"/>
    <m/>
    <m/>
    <n v="2025"/>
    <s v="N/A"/>
    <s v="I (import)"/>
    <m/>
  </r>
  <r>
    <s v="Watermelons"/>
    <x v="1"/>
    <s v="Yes"/>
    <s v="N/A"/>
    <s v="SEEDLESS"/>
    <x v="643"/>
    <s v="MEXICO CROSSINGS THROUGH NOGALES ARIZONA"/>
    <n v="36674"/>
    <s v="Truck"/>
    <m/>
    <m/>
    <n v="2025"/>
    <s v="N/A"/>
    <s v="I (import)"/>
    <m/>
  </r>
  <r>
    <s v="Watermelons"/>
    <x v="1"/>
    <s v="No"/>
    <s v="N/A"/>
    <s v="SEEDLESS"/>
    <x v="643"/>
    <s v="MEXICO CROSSINGS THROUGH NOGALES ARIZONA"/>
    <n v="1534966"/>
    <s v="Truck"/>
    <m/>
    <m/>
    <n v="2025"/>
    <s v="N/A"/>
    <s v="I (import)"/>
    <m/>
  </r>
  <r>
    <s v="Watermelons"/>
    <x v="1"/>
    <s v="No"/>
    <s v="N/A"/>
    <s v="N/A"/>
    <x v="643"/>
    <s v="MEXICO CROSSINGS THROUGH OTAY MESA CALIFORNIA"/>
    <n v="19848"/>
    <s v="Truck"/>
    <m/>
    <m/>
    <n v="2025"/>
    <s v="N/A"/>
    <s v="I (import)"/>
    <m/>
  </r>
  <r>
    <s v="Watermelons"/>
    <x v="1"/>
    <s v="No"/>
    <s v="N/A"/>
    <s v="SEEDLESS"/>
    <x v="643"/>
    <s v="MEXICO CROSSINGS THROUGH OTAY MESA CALIFORNIA"/>
    <n v="271029"/>
    <s v="Truck"/>
    <m/>
    <m/>
    <n v="2025"/>
    <s v="N/A"/>
    <s v="I (import)"/>
    <m/>
  </r>
  <r>
    <s v="Watermelons"/>
    <x v="1"/>
    <s v="No"/>
    <s v="N/A"/>
    <s v="N/A"/>
    <x v="643"/>
    <s v="MEXICO CROSSINGS THROUGH PROGRESO TEXAS"/>
    <n v="1615959"/>
    <s v="Truck"/>
    <m/>
    <m/>
    <n v="2025"/>
    <s v="N/A"/>
    <s v="I (import)"/>
    <m/>
  </r>
  <r>
    <s v="Watermelons"/>
    <x v="1"/>
    <s v="No"/>
    <s v="N/A"/>
    <s v="SEEDLESS"/>
    <x v="643"/>
    <s v="MEXICO CROSSINGS THROUGH PROGRESO TEXAS"/>
    <n v="3135055"/>
    <s v="Truck"/>
    <m/>
    <m/>
    <n v="2025"/>
    <s v="N/A"/>
    <s v="I (import)"/>
    <m/>
  </r>
  <r>
    <s v="Watermelons"/>
    <x v="5"/>
    <s v="No"/>
    <s v="N/A"/>
    <s v="SEEDLESS"/>
    <x v="644"/>
    <s v="IMPORTS THROUGH PHILADELPHIA-CAMDEN PENNSYLVANIA-NEW JERSEY"/>
    <n v="133980"/>
    <s v="Boat"/>
    <m/>
    <m/>
    <n v="2025"/>
    <s v="N/A"/>
    <s v="I (import)"/>
    <m/>
  </r>
  <r>
    <s v="Watermelons"/>
    <x v="0"/>
    <s v="No"/>
    <s v="N/A"/>
    <s v="N/A"/>
    <x v="644"/>
    <s v="IMPORTS THROUGH SAN JUAN PUERTO RICO"/>
    <n v="32034"/>
    <s v="Boat"/>
    <m/>
    <m/>
    <n v="2025"/>
    <s v="N/A"/>
    <s v="I (import)"/>
    <m/>
  </r>
  <r>
    <s v="Watermelons"/>
    <x v="3"/>
    <s v="No"/>
    <s v="N/A"/>
    <s v="N/A"/>
    <x v="644"/>
    <s v="IMPORTS THROUGH SOUTH FLORIDA/TAMPA"/>
    <n v="115150"/>
    <s v="Boat"/>
    <m/>
    <m/>
    <n v="2025"/>
    <s v="N/A"/>
    <s v="I (import)"/>
    <m/>
  </r>
  <r>
    <s v="Watermelons"/>
    <x v="3"/>
    <s v="No"/>
    <s v="N/A"/>
    <s v="SEEDLESS"/>
    <x v="644"/>
    <s v="IMPORTS THROUGH SOUTH FLORIDA/TAMPA"/>
    <n v="675684"/>
    <s v="Boat"/>
    <m/>
    <m/>
    <n v="2025"/>
    <s v="N/A"/>
    <s v="I (import)"/>
    <m/>
  </r>
  <r>
    <s v="Watermelons"/>
    <x v="1"/>
    <s v="No"/>
    <s v="N/A"/>
    <s v="N/A"/>
    <x v="644"/>
    <s v="MEXICO CROSSINGS THROUGH NOGALES ARIZONA"/>
    <n v="272307"/>
    <s v="Truck"/>
    <m/>
    <m/>
    <n v="2025"/>
    <s v="N/A"/>
    <s v="I (import)"/>
    <m/>
  </r>
  <r>
    <s v="Watermelons"/>
    <x v="1"/>
    <s v="Yes"/>
    <s v="N/A"/>
    <s v="RED FLESH SEEDLESS MINIATURE"/>
    <x v="644"/>
    <s v="MEXICO CROSSINGS THROUGH NOGALES ARIZONA"/>
    <n v="17092"/>
    <s v="Truck"/>
    <m/>
    <m/>
    <n v="2025"/>
    <s v="N/A"/>
    <s v="I (import)"/>
    <m/>
  </r>
  <r>
    <s v="Watermelons"/>
    <x v="1"/>
    <s v="No"/>
    <s v="N/A"/>
    <s v="RED FLESH SEEDLESS MINIATURE"/>
    <x v="644"/>
    <s v="MEXICO CROSSINGS THROUGH NOGALES ARIZONA"/>
    <n v="40792"/>
    <s v="Truck"/>
    <m/>
    <m/>
    <n v="2025"/>
    <s v="N/A"/>
    <s v="I (import)"/>
    <m/>
  </r>
  <r>
    <s v="Watermelons"/>
    <x v="1"/>
    <s v="Yes"/>
    <s v="N/A"/>
    <s v="SEEDLESS"/>
    <x v="644"/>
    <s v="MEXICO CROSSINGS THROUGH NOGALES ARIZONA"/>
    <n v="69854"/>
    <s v="Truck"/>
    <m/>
    <m/>
    <n v="2025"/>
    <s v="N/A"/>
    <s v="I (import)"/>
    <m/>
  </r>
  <r>
    <s v="Watermelons"/>
    <x v="1"/>
    <s v="No"/>
    <s v="N/A"/>
    <s v="SEEDLESS"/>
    <x v="644"/>
    <s v="MEXICO CROSSINGS THROUGH NOGALES ARIZONA"/>
    <n v="1204612"/>
    <s v="Truck"/>
    <m/>
    <m/>
    <n v="2025"/>
    <s v="N/A"/>
    <s v="I (import)"/>
    <m/>
  </r>
  <r>
    <s v="Watermelons"/>
    <x v="1"/>
    <s v="No"/>
    <s v="N/A"/>
    <s v="N/A"/>
    <x v="644"/>
    <s v="MEXICO CROSSINGS THROUGH PHARR TEXAS"/>
    <n v="135740"/>
    <s v="Truck"/>
    <m/>
    <m/>
    <n v="2025"/>
    <s v="N/A"/>
    <s v="I (import)"/>
    <m/>
  </r>
  <r>
    <s v="Watermelons"/>
    <x v="1"/>
    <s v="No"/>
    <s v="N/A"/>
    <s v="N/A"/>
    <x v="644"/>
    <s v="MEXICO CROSSINGS THROUGH PROGRESO TEXAS"/>
    <n v="2381097"/>
    <s v="Truck"/>
    <m/>
    <m/>
    <n v="2025"/>
    <s v="N/A"/>
    <s v="I (import)"/>
    <m/>
  </r>
  <r>
    <m/>
    <x v="22"/>
    <m/>
    <m/>
    <m/>
    <x v="645"/>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35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Y649" firstHeaderRow="1" firstDataRow="2" firstDataCol="1"/>
  <pivotFields count="15">
    <pivotField showAll="0"/>
    <pivotField axis="axisCol" showAll="0" sortType="ascending">
      <items count="30">
        <item m="1" x="26"/>
        <item x="10"/>
        <item x="5"/>
        <item x="13"/>
        <item m="1" x="25"/>
        <item m="1" x="23"/>
        <item m="1" x="24"/>
        <item x="2"/>
        <item x="7"/>
        <item x="18"/>
        <item x="0"/>
        <item x="8"/>
        <item x="12"/>
        <item x="3"/>
        <item x="4"/>
        <item x="16"/>
        <item x="19"/>
        <item x="1"/>
        <item x="17"/>
        <item m="1" x="27"/>
        <item x="15"/>
        <item x="14"/>
        <item x="21"/>
        <item x="6"/>
        <item m="1" x="28"/>
        <item x="11"/>
        <item x="9"/>
        <item x="20"/>
        <item x="22"/>
        <item t="default"/>
      </items>
    </pivotField>
    <pivotField showAll="0"/>
    <pivotField showAll="0"/>
    <pivotField showAll="0"/>
    <pivotField axis="axisRow" showAll="0" sortType="ascending">
      <items count="2384">
        <item m="1" x="1344"/>
        <item m="1" x="1872"/>
        <item m="1" x="1355"/>
        <item m="1" x="1879"/>
        <item m="1" x="1361"/>
        <item m="1" x="1890"/>
        <item m="1" x="1369"/>
        <item m="1" x="1898"/>
        <item m="1" x="1377"/>
        <item m="1" x="1909"/>
        <item m="1" x="1387"/>
        <item m="1" x="1918"/>
        <item m="1" x="1396"/>
        <item m="1" x="1930"/>
        <item m="1" x="1408"/>
        <item m="1" x="1942"/>
        <item m="1" x="1419"/>
        <item m="1" x="1956"/>
        <item m="1" x="1434"/>
        <item m="1" x="1971"/>
        <item m="1" x="1449"/>
        <item m="1" x="1989"/>
        <item m="1" x="1467"/>
        <item m="1" x="2007"/>
        <item m="1" x="1484"/>
        <item m="1" x="2028"/>
        <item m="1" x="1505"/>
        <item m="1" x="2049"/>
        <item m="1" x="1526"/>
        <item m="1" x="2073"/>
        <item m="1" x="1881"/>
        <item m="1" x="1363"/>
        <item m="1" x="1892"/>
        <item m="1" x="1371"/>
        <item m="1" x="1900"/>
        <item m="1" x="1379"/>
        <item m="1" x="1911"/>
        <item m="1" x="1389"/>
        <item m="1" x="1920"/>
        <item m="1" x="1398"/>
        <item m="1" x="1932"/>
        <item m="1" x="1410"/>
        <item m="1" x="1944"/>
        <item m="1" x="1421"/>
        <item m="1" x="1958"/>
        <item m="1" x="1436"/>
        <item m="1" x="1973"/>
        <item m="1" x="1451"/>
        <item m="1" x="1991"/>
        <item m="1" x="1469"/>
        <item m="1" x="2009"/>
        <item m="1" x="1486"/>
        <item m="1" x="2030"/>
        <item m="1" x="1507"/>
        <item m="1" x="2051"/>
        <item m="1" x="1528"/>
        <item m="1" x="2075"/>
        <item m="1" x="1550"/>
        <item m="1" x="1903"/>
        <item m="1" x="1381"/>
        <item m="1" x="1914"/>
        <item m="1" x="1392"/>
        <item m="1" x="1923"/>
        <item m="1" x="1401"/>
        <item m="1" x="1935"/>
        <item m="1" x="1413"/>
        <item m="1" x="1946"/>
        <item m="1" x="1424"/>
        <item m="1" x="1961"/>
        <item m="1" x="1439"/>
        <item m="1" x="1976"/>
        <item m="1" x="1454"/>
        <item m="1" x="1994"/>
        <item m="1" x="1471"/>
        <item m="1" x="2012"/>
        <item m="1" x="1489"/>
        <item m="1" x="2033"/>
        <item m="1" x="1510"/>
        <item m="1" x="2054"/>
        <item m="1" x="1531"/>
        <item m="1" x="2078"/>
        <item m="1" x="1552"/>
        <item m="1" x="2097"/>
        <item m="1" x="1571"/>
        <item m="1" x="2118"/>
        <item m="1" x="1592"/>
        <item m="1" x="2139"/>
        <item m="1" x="1613"/>
        <item m="1" x="2162"/>
        <item m="1" x="1926"/>
        <item m="1" x="1404"/>
        <item m="1" x="1938"/>
        <item m="1" x="1416"/>
        <item m="1" x="1949"/>
        <item m="1" x="1427"/>
        <item m="1" x="1964"/>
        <item m="1" x="1442"/>
        <item m="1" x="1979"/>
        <item m="1" x="1457"/>
        <item m="1" x="1997"/>
        <item m="1" x="1474"/>
        <item m="1" x="2015"/>
        <item m="1" x="1492"/>
        <item m="1" x="2036"/>
        <item m="1" x="1513"/>
        <item m="1" x="2057"/>
        <item m="1" x="1534"/>
        <item m="1" x="2081"/>
        <item m="1" x="1555"/>
        <item m="1" x="2099"/>
        <item m="1" x="1573"/>
        <item m="1" x="2120"/>
        <item m="1" x="1594"/>
        <item m="1" x="2140"/>
        <item m="1" x="1615"/>
        <item m="1" x="2164"/>
        <item m="1" x="1637"/>
        <item m="1" x="2186"/>
        <item m="1" x="1658"/>
        <item m="1" x="1952"/>
        <item m="1" x="1430"/>
        <item m="1" x="1967"/>
        <item m="1" x="1445"/>
        <item m="1" x="1982"/>
        <item m="1" x="1460"/>
        <item m="1" x="2000"/>
        <item m="1" x="1477"/>
        <item m="1" x="2018"/>
        <item m="1" x="1495"/>
        <item m="1" x="2039"/>
        <item m="1" x="1516"/>
        <item m="1" x="2060"/>
        <item m="1" x="1537"/>
        <item m="1" x="2084"/>
        <item m="1" x="1558"/>
        <item m="1" x="2102"/>
        <item m="1" x="1576"/>
        <item m="1" x="2123"/>
        <item m="1" x="1597"/>
        <item m="1" x="2143"/>
        <item m="1" x="1618"/>
        <item m="1" x="2167"/>
        <item m="1" x="1639"/>
        <item m="1" x="2188"/>
        <item m="1" x="1660"/>
        <item m="1" x="2210"/>
        <item m="1" x="1682"/>
        <item m="1" x="2231"/>
        <item m="1" x="1703"/>
        <item m="1" x="2255"/>
        <item m="1" x="1985"/>
        <item m="1" x="1463"/>
        <item m="1" x="2003"/>
        <item m="1" x="1480"/>
        <item m="1" x="2021"/>
        <item m="1" x="1498"/>
        <item m="1" x="2042"/>
        <item m="1" x="1519"/>
        <item m="1" x="2063"/>
        <item m="1" x="1540"/>
        <item m="1" x="2087"/>
        <item m="1" x="1561"/>
        <item m="1" x="2105"/>
        <item m="1" x="1579"/>
        <item m="1" x="2126"/>
        <item m="1" x="1600"/>
        <item m="1" x="2146"/>
        <item m="1" x="1621"/>
        <item m="1" x="2170"/>
        <item m="1" x="1642"/>
        <item m="1" x="2191"/>
        <item m="1" x="1663"/>
        <item m="1" x="2212"/>
        <item m="1" x="1684"/>
        <item m="1" x="2233"/>
        <item m="1" x="1705"/>
        <item m="1" x="2257"/>
        <item m="1" x="1727"/>
        <item m="1" x="2278"/>
        <item m="1" x="1748"/>
        <item m="1" x="2024"/>
        <item m="1" x="1501"/>
        <item m="1" x="2045"/>
        <item m="1" x="1522"/>
        <item m="1" x="2066"/>
        <item m="1" x="1543"/>
        <item m="1" x="2090"/>
        <item m="1" x="1564"/>
        <item m="1" x="2108"/>
        <item m="1" x="1582"/>
        <item m="1" x="2129"/>
        <item m="1" x="1603"/>
        <item m="1" x="2149"/>
        <item m="1" x="1624"/>
        <item m="1" x="2173"/>
        <item m="1" x="1645"/>
        <item m="1" x="2194"/>
        <item m="1" x="1666"/>
        <item m="1" x="2215"/>
        <item m="1" x="1687"/>
        <item m="1" x="2236"/>
        <item m="1" x="1708"/>
        <item m="1" x="2260"/>
        <item m="1" x="1729"/>
        <item m="1" x="2280"/>
        <item m="1" x="1750"/>
        <item m="1" x="2299"/>
        <item m="1" x="1768"/>
        <item m="1" x="2317"/>
        <item m="1" x="1786"/>
        <item m="1" x="2335"/>
        <item m="1" x="2069"/>
        <item m="1" x="1546"/>
        <item m="1" x="2093"/>
        <item m="1" x="1567"/>
        <item m="1" x="2111"/>
        <item m="1" x="1585"/>
        <item m="1" x="2132"/>
        <item m="1" x="1606"/>
        <item m="1" x="2152"/>
        <item m="1" x="1627"/>
        <item m="1" x="2176"/>
        <item m="1" x="1648"/>
        <item m="1" x="2197"/>
        <item m="1" x="1669"/>
        <item m="1" x="2218"/>
        <item m="1" x="1690"/>
        <item m="1" x="2239"/>
        <item m="1" x="1711"/>
        <item m="1" x="2263"/>
        <item m="1" x="1732"/>
        <item m="1" x="2283"/>
        <item m="1" x="1753"/>
        <item m="1" x="2301"/>
        <item m="1" x="1770"/>
        <item m="1" x="2319"/>
        <item m="1" x="1788"/>
        <item m="1" x="2337"/>
        <item m="1" x="1803"/>
        <item m="1" x="2353"/>
        <item m="1" x="1817"/>
        <item m="1" x="2368"/>
        <item m="1" x="2114"/>
        <item m="1" x="1588"/>
        <item m="1" x="2135"/>
        <item m="1" x="1609"/>
        <item m="1" x="2155"/>
        <item m="1" x="1630"/>
        <item m="1" x="2179"/>
        <item m="1" x="1651"/>
        <item m="1" x="2200"/>
        <item m="1" x="1672"/>
        <item m="1" x="2221"/>
        <item m="1" x="1693"/>
        <item m="1" x="2242"/>
        <item m="1" x="1714"/>
        <item m="1" x="2266"/>
        <item m="1" x="1735"/>
        <item m="1" x="2286"/>
        <item m="1" x="1756"/>
        <item m="1" x="2304"/>
        <item m="1" x="1773"/>
        <item m="1" x="2322"/>
        <item m="1" x="1791"/>
        <item m="1" x="2340"/>
        <item m="1" x="1805"/>
        <item m="1" x="2355"/>
        <item m="1" x="1819"/>
        <item m="1" x="2370"/>
        <item m="1" x="1832"/>
        <item m="1" x="1318"/>
        <item m="1" x="1843"/>
        <item m="1" x="2158"/>
        <item m="1" x="1633"/>
        <item m="1" x="2182"/>
        <item m="1" x="1654"/>
        <item m="1" x="2203"/>
        <item m="1" x="1675"/>
        <item m="1" x="2224"/>
        <item m="1" x="1696"/>
        <item m="1" x="2245"/>
        <item m="1" x="1717"/>
        <item m="1" x="2269"/>
        <item m="1" x="1738"/>
        <item m="1" x="2289"/>
        <item m="1" x="1759"/>
        <item m="1" x="2307"/>
        <item m="1" x="1776"/>
        <item m="1" x="2325"/>
        <item m="1" x="1794"/>
        <item m="1" x="2343"/>
        <item m="1" x="1808"/>
        <item m="1" x="2358"/>
        <item m="1" x="1822"/>
        <item m="1" x="2373"/>
        <item m="1" x="1834"/>
        <item m="1" x="1320"/>
        <item m="1" x="1845"/>
        <item m="1" x="1329"/>
        <item m="1" x="1854"/>
        <item m="1" x="1336"/>
        <item m="1" x="1863"/>
        <item m="1" x="1347"/>
        <item m="1" x="2206"/>
        <item m="1" x="1678"/>
        <item m="1" x="2227"/>
        <item m="1" x="1699"/>
        <item m="1" x="2248"/>
        <item m="1" x="1720"/>
        <item m="1" x="2272"/>
        <item m="1" x="1741"/>
        <item m="1" x="2292"/>
        <item m="1" x="1762"/>
        <item m="1" x="2310"/>
        <item m="1" x="1779"/>
        <item m="1" x="2328"/>
        <item m="1" x="1797"/>
        <item m="1" x="2346"/>
        <item m="1" x="1811"/>
        <item m="1" x="2361"/>
        <item m="1" x="1825"/>
        <item m="1" x="2376"/>
        <item m="1" x="1837"/>
        <item m="1" x="1323"/>
        <item m="1" x="1848"/>
        <item m="1" x="1331"/>
        <item m="1" x="1856"/>
        <item m="1" x="1338"/>
        <item m="1" x="1865"/>
        <item m="1" x="1349"/>
        <item m="1" x="1874"/>
        <item m="1" x="1358"/>
        <item m="1" x="1885"/>
        <item m="1" x="2251"/>
        <item m="1" x="1723"/>
        <item m="1" x="2275"/>
        <item m="1" x="1744"/>
        <item m="1" x="2295"/>
        <item m="1" x="1765"/>
        <item m="1" x="2313"/>
        <item m="1" x="1782"/>
        <item m="1" x="2331"/>
        <item m="1" x="1800"/>
        <item m="1" x="2349"/>
        <item m="1" x="1814"/>
        <item m="1" x="2364"/>
        <item m="1" x="1828"/>
        <item m="1" x="2379"/>
        <item m="1" x="1839"/>
        <item m="1" x="1326"/>
        <item m="1" x="1859"/>
        <item m="1" x="1341"/>
        <item m="1" x="1868"/>
        <item m="1" x="1351"/>
        <item m="1" x="1876"/>
        <item m="1" x="1887"/>
        <item m="1" x="1367"/>
        <item m="1" x="1896"/>
        <item m="1" x="1375"/>
        <item m="1" x="1907"/>
        <item m="1" x="1385"/>
        <item m="1" x="1345"/>
        <item m="1" x="1873"/>
        <item m="1" x="1356"/>
        <item m="1" x="1880"/>
        <item m="1" x="1362"/>
        <item m="1" x="1891"/>
        <item m="1" x="1370"/>
        <item m="1" x="1899"/>
        <item m="1" x="1378"/>
        <item m="1" x="1910"/>
        <item m="1" x="1388"/>
        <item m="1" x="1919"/>
        <item m="1" x="1397"/>
        <item m="1" x="1931"/>
        <item m="1" x="1409"/>
        <item m="1" x="1943"/>
        <item m="1" x="1420"/>
        <item m="1" x="1957"/>
        <item m="1" x="1435"/>
        <item m="1" x="1972"/>
        <item m="1" x="1450"/>
        <item m="1" x="1990"/>
        <item m="1" x="1468"/>
        <item m="1" x="2008"/>
        <item m="1" x="1485"/>
        <item m="1" x="2029"/>
        <item m="1" x="1506"/>
        <item m="1" x="2050"/>
        <item m="1" x="1527"/>
        <item m="1" x="2074"/>
        <item m="1" x="1883"/>
        <item m="1" x="1365"/>
        <item m="1" x="1894"/>
        <item m="1" x="1373"/>
        <item m="1" x="1902"/>
        <item m="1" x="1380"/>
        <item m="1" x="1913"/>
        <item m="1" x="1391"/>
        <item m="1" x="1922"/>
        <item m="1" x="1400"/>
        <item m="1" x="1934"/>
        <item m="1" x="1412"/>
        <item m="1" x="1945"/>
        <item m="1" x="1423"/>
        <item m="1" x="1960"/>
        <item m="1" x="1438"/>
        <item m="1" x="1975"/>
        <item m="1" x="1453"/>
        <item m="1" x="1993"/>
        <item m="1" x="1470"/>
        <item m="1" x="2011"/>
        <item m="1" x="1488"/>
        <item m="1" x="2032"/>
        <item m="1" x="1509"/>
        <item m="1" x="2053"/>
        <item m="1" x="1530"/>
        <item m="1" x="2077"/>
        <item m="1" x="1551"/>
        <item m="1" x="1905"/>
        <item m="1" x="1383"/>
        <item m="1" x="1916"/>
        <item m="1" x="1394"/>
        <item m="1" x="1925"/>
        <item m="1" x="1403"/>
        <item m="1" x="1937"/>
        <item m="1" x="1415"/>
        <item m="1" x="1948"/>
        <item m="1" x="1426"/>
        <item m="1" x="1963"/>
        <item m="1" x="1441"/>
        <item m="1" x="1978"/>
        <item m="1" x="1456"/>
        <item m="1" x="1996"/>
        <item m="1" x="1473"/>
        <item m="1" x="2014"/>
        <item m="1" x="1491"/>
        <item m="1" x="2035"/>
        <item m="1" x="1512"/>
        <item m="1" x="2056"/>
        <item m="1" x="1533"/>
        <item m="1" x="2080"/>
        <item m="1" x="1554"/>
        <item m="1" x="2098"/>
        <item m="1" x="1572"/>
        <item m="1" x="2119"/>
        <item m="1" x="1593"/>
        <item m="1" x="1614"/>
        <item m="1" x="2163"/>
        <item m="1" x="1928"/>
        <item m="1" x="1406"/>
        <item m="1" x="1940"/>
        <item m="1" x="1418"/>
        <item m="1" x="1951"/>
        <item m="1" x="1429"/>
        <item m="1" x="1966"/>
        <item m="1" x="1444"/>
        <item m="1" x="1981"/>
        <item m="1" x="1459"/>
        <item m="1" x="1999"/>
        <item m="1" x="1476"/>
        <item m="1" x="2017"/>
        <item m="1" x="1494"/>
        <item m="1" x="2038"/>
        <item m="1" x="1515"/>
        <item m="1" x="2059"/>
        <item m="1" x="1536"/>
        <item m="1" x="2083"/>
        <item m="1" x="1557"/>
        <item m="1" x="2101"/>
        <item m="1" x="1575"/>
        <item m="1" x="2122"/>
        <item m="1" x="1596"/>
        <item m="1" x="2142"/>
        <item m="1" x="1617"/>
        <item m="1" x="2166"/>
        <item m="1" x="1638"/>
        <item m="1" x="2187"/>
        <item m="1" x="1659"/>
        <item m="1" x="1954"/>
        <item m="1" x="1432"/>
        <item m="1" x="1969"/>
        <item m="1" x="1447"/>
        <item m="1" x="1984"/>
        <item m="1" x="1462"/>
        <item m="1" x="2002"/>
        <item m="1" x="1479"/>
        <item m="1" x="2020"/>
        <item m="1" x="1497"/>
        <item m="1" x="2041"/>
        <item m="1" x="1518"/>
        <item m="1" x="2062"/>
        <item m="1" x="1539"/>
        <item m="1" x="2086"/>
        <item m="1" x="1560"/>
        <item m="1" x="2104"/>
        <item m="1" x="1578"/>
        <item m="1" x="2125"/>
        <item m="1" x="1599"/>
        <item m="1" x="2145"/>
        <item m="1" x="1620"/>
        <item m="1" x="2169"/>
        <item m="1" x="1641"/>
        <item m="1" x="2190"/>
        <item m="1" x="1662"/>
        <item m="1" x="2211"/>
        <item m="1" x="1683"/>
        <item m="1" x="2232"/>
        <item m="1" x="1704"/>
        <item m="1" x="2256"/>
        <item m="1" x="1987"/>
        <item m="1" x="1465"/>
        <item m="1" x="2005"/>
        <item m="1" x="1482"/>
        <item m="1" x="2023"/>
        <item m="1" x="1500"/>
        <item m="1" x="2044"/>
        <item m="1" x="1521"/>
        <item m="1" x="2065"/>
        <item m="1" x="1542"/>
        <item m="1" x="2089"/>
        <item m="1" x="1563"/>
        <item m="1" x="2107"/>
        <item m="1" x="1581"/>
        <item m="1" x="2128"/>
        <item m="1" x="1602"/>
        <item m="1" x="2148"/>
        <item m="1" x="1623"/>
        <item m="1" x="2172"/>
        <item m="1" x="1644"/>
        <item m="1" x="2193"/>
        <item m="1" x="1665"/>
        <item m="1" x="2214"/>
        <item m="1" x="1686"/>
        <item m="1" x="2235"/>
        <item m="1" x="1707"/>
        <item m="1" x="2259"/>
        <item m="1" x="1728"/>
        <item m="1" x="2279"/>
        <item m="1" x="1749"/>
        <item m="1" x="2026"/>
        <item m="1" x="1503"/>
        <item m="1" x="2047"/>
        <item m="1" x="1524"/>
        <item m="1" x="2068"/>
        <item m="1" x="1545"/>
        <item m="1" x="2092"/>
        <item m="1" x="1566"/>
        <item m="1" x="2110"/>
        <item m="1" x="1584"/>
        <item m="1" x="2131"/>
        <item m="1" x="1605"/>
        <item m="1" x="2151"/>
        <item m="1" x="1626"/>
        <item m="1" x="2175"/>
        <item m="1" x="1647"/>
        <item m="1" x="2196"/>
        <item m="1" x="1668"/>
        <item m="1" x="2217"/>
        <item m="1" x="1689"/>
        <item m="1" x="2238"/>
        <item m="1" x="1710"/>
        <item m="1" x="2262"/>
        <item m="1" x="1731"/>
        <item m="1" x="2282"/>
        <item m="1" x="1752"/>
        <item m="1" x="2300"/>
        <item m="1" x="1769"/>
        <item m="1" x="2318"/>
        <item m="1" x="1787"/>
        <item m="1" x="2336"/>
        <item m="1" x="2071"/>
        <item m="1" x="1548"/>
        <item m="1" x="2095"/>
        <item m="1" x="1569"/>
        <item m="1" x="2113"/>
        <item m="1" x="1587"/>
        <item m="1" x="2134"/>
        <item m="1" x="1608"/>
        <item m="1" x="2154"/>
        <item m="1" x="1629"/>
        <item m="1" x="2178"/>
        <item m="1" x="1650"/>
        <item m="1" x="2199"/>
        <item m="1" x="1671"/>
        <item m="1" x="2220"/>
        <item m="1" x="1692"/>
        <item m="1" x="2241"/>
        <item m="1" x="1713"/>
        <item m="1" x="2265"/>
        <item m="1" x="1734"/>
        <item m="1" x="2285"/>
        <item m="1" x="1755"/>
        <item m="1" x="2303"/>
        <item m="1" x="1772"/>
        <item m="1" x="2321"/>
        <item m="1" x="1790"/>
        <item m="1" x="2339"/>
        <item m="1" x="1804"/>
        <item m="1" x="2354"/>
        <item m="1" x="1818"/>
        <item m="1" x="2369"/>
        <item m="1" x="2116"/>
        <item m="1" x="1590"/>
        <item m="1" x="2137"/>
        <item m="1" x="1611"/>
        <item m="1" x="2157"/>
        <item m="1" x="1632"/>
        <item m="1" x="2181"/>
        <item m="1" x="1653"/>
        <item m="1" x="2202"/>
        <item m="1" x="1674"/>
        <item m="1" x="2223"/>
        <item m="1" x="1695"/>
        <item m="1" x="2244"/>
        <item m="1" x="1716"/>
        <item m="1" x="2268"/>
        <item m="1" x="1737"/>
        <item m="1" x="2288"/>
        <item m="1" x="1758"/>
        <item m="1" x="2306"/>
        <item m="1" x="1775"/>
        <item m="1" x="2324"/>
        <item m="1" x="1793"/>
        <item m="1" x="2342"/>
        <item m="1" x="1807"/>
        <item m="1" x="2357"/>
        <item m="1" x="1821"/>
        <item m="1" x="2372"/>
        <item m="1" x="1833"/>
        <item m="1" x="1319"/>
        <item m="1" x="1844"/>
        <item m="1" x="2160"/>
        <item m="1" x="1635"/>
        <item m="1" x="2184"/>
        <item m="1" x="1656"/>
        <item m="1" x="2205"/>
        <item m="1" x="1677"/>
        <item m="1" x="2226"/>
        <item m="1" x="1698"/>
        <item m="1" x="2247"/>
        <item m="1" x="1719"/>
        <item m="1" x="2271"/>
        <item m="1" x="1740"/>
        <item m="1" x="2291"/>
        <item m="1" x="1761"/>
        <item m="1" x="2309"/>
        <item m="1" x="1778"/>
        <item m="1" x="2327"/>
        <item m="1" x="1796"/>
        <item m="1" x="2345"/>
        <item m="1" x="1810"/>
        <item m="1" x="2360"/>
        <item m="1" x="1824"/>
        <item m="1" x="2375"/>
        <item m="1" x="1836"/>
        <item m="1" x="1322"/>
        <item m="1" x="1847"/>
        <item m="1" x="1330"/>
        <item m="1" x="1855"/>
        <item m="1" x="1337"/>
        <item m="1" x="1864"/>
        <item m="1" x="1348"/>
        <item m="1" x="2208"/>
        <item m="1" x="1680"/>
        <item m="1" x="2229"/>
        <item m="1" x="1701"/>
        <item m="1" x="2250"/>
        <item m="1" x="1722"/>
        <item m="1" x="2274"/>
        <item m="1" x="1743"/>
        <item m="1" x="2294"/>
        <item m="1" x="1764"/>
        <item m="1" x="2312"/>
        <item m="1" x="1781"/>
        <item m="1" x="2330"/>
        <item m="1" x="1799"/>
        <item m="1" x="2348"/>
        <item m="1" x="1813"/>
        <item m="1" x="2363"/>
        <item m="1" x="1827"/>
        <item m="1" x="2378"/>
        <item m="1" x="1838"/>
        <item m="1" x="1325"/>
        <item m="1" x="1850"/>
        <item m="1" x="1333"/>
        <item m="1" x="1858"/>
        <item m="1" x="1340"/>
        <item m="1" x="1867"/>
        <item m="1" x="1350"/>
        <item m="1" x="1875"/>
        <item m="1" x="1359"/>
        <item m="1" x="1886"/>
        <item m="1" x="2253"/>
        <item m="1" x="1725"/>
        <item m="1" x="2276"/>
        <item m="1" x="1746"/>
        <item m="1" x="2297"/>
        <item m="1" x="2315"/>
        <item m="1" x="1784"/>
        <item m="1" x="2333"/>
        <item m="1" x="1801"/>
        <item m="1" x="2351"/>
        <item m="1" x="1816"/>
        <item m="1" x="2366"/>
        <item m="1" x="1830"/>
        <item m="1" x="2381"/>
        <item m="1" x="1841"/>
        <item m="1" x="1327"/>
        <item m="1" x="1852"/>
        <item m="1" x="1335"/>
        <item m="1" x="1861"/>
        <item m="1" x="1342"/>
        <item m="1" x="1870"/>
        <item m="1" x="1353"/>
        <item m="1" x="1877"/>
        <item m="1" x="1889"/>
        <item m="1" x="1368"/>
        <item m="1" x="1897"/>
        <item m="1" x="1376"/>
        <item m="1" x="1908"/>
        <item m="1" x="1386"/>
        <item m="1" x="1346"/>
        <item m="1" x="1357"/>
        <item m="1" x="1882"/>
        <item m="1" x="1364"/>
        <item m="1" x="1893"/>
        <item m="1" x="1372"/>
        <item m="1" x="1901"/>
        <item m="1" x="1912"/>
        <item m="1" x="1390"/>
        <item m="1" x="1921"/>
        <item m="1" x="1399"/>
        <item m="1" x="1933"/>
        <item m="1" x="1411"/>
        <item m="1" x="1422"/>
        <item m="1" x="1959"/>
        <item m="1" x="1437"/>
        <item m="1" x="1974"/>
        <item m="1" x="1452"/>
        <item m="1" x="1992"/>
        <item m="1" x="2010"/>
        <item m="1" x="1487"/>
        <item m="1" x="2031"/>
        <item m="1" x="1508"/>
        <item m="1" x="2052"/>
        <item m="1" x="1529"/>
        <item m="1" x="2076"/>
        <item m="1" x="1884"/>
        <item m="1" x="1366"/>
        <item m="1" x="1895"/>
        <item m="1" x="1374"/>
        <item m="1" x="1904"/>
        <item m="1" x="1382"/>
        <item m="1" x="1915"/>
        <item m="1" x="1393"/>
        <item m="1" x="1924"/>
        <item m="1" x="1402"/>
        <item m="1" x="1936"/>
        <item m="1" x="1414"/>
        <item m="1" x="1947"/>
        <item m="1" x="1425"/>
        <item m="1" x="1962"/>
        <item m="1" x="1440"/>
        <item m="1" x="1977"/>
        <item m="1" x="1455"/>
        <item m="1" x="1995"/>
        <item m="1" x="1472"/>
        <item m="1" x="2013"/>
        <item m="1" x="1490"/>
        <item m="1" x="2034"/>
        <item m="1" x="1511"/>
        <item m="1" x="2055"/>
        <item m="1" x="1532"/>
        <item m="1" x="2079"/>
        <item m="1" x="1553"/>
        <item m="1" x="1906"/>
        <item m="1" x="1384"/>
        <item m="1" x="1917"/>
        <item m="1" x="1395"/>
        <item m="1" x="1927"/>
        <item m="1" x="1405"/>
        <item m="1" x="1939"/>
        <item m="1" x="1417"/>
        <item m="1" x="1950"/>
        <item m="1" x="1428"/>
        <item m="1" x="1965"/>
        <item m="1" x="1443"/>
        <item m="1" x="1980"/>
        <item m="1" x="1458"/>
        <item m="1" x="1998"/>
        <item m="1" x="1475"/>
        <item m="1" x="2016"/>
        <item m="1" x="1493"/>
        <item m="1" x="2037"/>
        <item m="1" x="1514"/>
        <item m="1" x="2058"/>
        <item m="1" x="1535"/>
        <item m="1" x="2082"/>
        <item m="1" x="1556"/>
        <item m="1" x="2100"/>
        <item m="1" x="1574"/>
        <item m="1" x="2121"/>
        <item m="1" x="1595"/>
        <item m="1" x="2141"/>
        <item m="1" x="1616"/>
        <item m="1" x="2165"/>
        <item m="1" x="1929"/>
        <item m="1" x="1407"/>
        <item m="1" x="1941"/>
        <item m="1" x="1953"/>
        <item m="1" x="1431"/>
        <item m="1" x="1968"/>
        <item m="1" x="1446"/>
        <item m="1" x="1983"/>
        <item m="1" x="1461"/>
        <item m="1" x="2001"/>
        <item m="1" x="1478"/>
        <item m="1" x="2019"/>
        <item m="1" x="1496"/>
        <item m="1" x="2040"/>
        <item m="1" x="1517"/>
        <item m="1" x="2061"/>
        <item m="1" x="1538"/>
        <item m="1" x="2085"/>
        <item m="1" x="1559"/>
        <item m="1" x="2103"/>
        <item m="1" x="1577"/>
        <item m="1" x="2124"/>
        <item m="1" x="1598"/>
        <item m="1" x="2144"/>
        <item m="1" x="1619"/>
        <item m="1" x="2168"/>
        <item m="1" x="1640"/>
        <item m="1" x="2189"/>
        <item m="1" x="1661"/>
        <item m="1" x="1955"/>
        <item m="1" x="1433"/>
        <item m="1" x="1970"/>
        <item m="1" x="1448"/>
        <item m="1" x="1986"/>
        <item m="1" x="1464"/>
        <item m="1" x="2004"/>
        <item m="1" x="1481"/>
        <item m="1" x="2022"/>
        <item m="1" x="1499"/>
        <item m="1" x="2043"/>
        <item m="1" x="1520"/>
        <item m="1" x="2064"/>
        <item m="1" x="1541"/>
        <item m="1" x="2088"/>
        <item m="1" x="1562"/>
        <item m="1" x="2106"/>
        <item m="1" x="1580"/>
        <item m="1" x="2127"/>
        <item m="1" x="1601"/>
        <item m="1" x="2147"/>
        <item m="1" x="1622"/>
        <item m="1" x="2171"/>
        <item m="1" x="1643"/>
        <item m="1" x="2192"/>
        <item m="1" x="1664"/>
        <item m="1" x="2213"/>
        <item m="1" x="1685"/>
        <item m="1" x="2234"/>
        <item m="1" x="1706"/>
        <item m="1" x="2258"/>
        <item m="1" x="1988"/>
        <item m="1" x="1466"/>
        <item m="1" x="2006"/>
        <item m="1" x="1483"/>
        <item m="1" x="2025"/>
        <item m="1" x="1502"/>
        <item m="1" x="2046"/>
        <item m="1" x="1523"/>
        <item m="1" x="2067"/>
        <item m="1" x="1544"/>
        <item m="1" x="2091"/>
        <item m="1" x="1565"/>
        <item m="1" x="2109"/>
        <item m="1" x="1583"/>
        <item m="1" x="2130"/>
        <item m="1" x="1604"/>
        <item m="1" x="2150"/>
        <item m="1" x="1625"/>
        <item m="1" x="2174"/>
        <item m="1" x="1646"/>
        <item m="1" x="2195"/>
        <item m="1" x="1667"/>
        <item m="1" x="2216"/>
        <item m="1" x="1688"/>
        <item m="1" x="2237"/>
        <item m="1" x="1709"/>
        <item m="1" x="2261"/>
        <item m="1" x="1730"/>
        <item m="1" x="2281"/>
        <item m="1" x="1751"/>
        <item m="1" x="2027"/>
        <item m="1" x="1504"/>
        <item m="1" x="2048"/>
        <item m="1" x="1525"/>
        <item m="1" x="2070"/>
        <item m="1" x="1547"/>
        <item m="1" x="2094"/>
        <item m="1" x="1568"/>
        <item m="1" x="2112"/>
        <item m="1" x="1586"/>
        <item m="1" x="2133"/>
        <item m="1" x="1607"/>
        <item m="1" x="2153"/>
        <item m="1" x="1628"/>
        <item m="1" x="2177"/>
        <item m="1" x="1649"/>
        <item m="1" x="2198"/>
        <item m="1" x="1670"/>
        <item m="1" x="2219"/>
        <item m="1" x="1691"/>
        <item m="1" x="2240"/>
        <item m="1" x="1712"/>
        <item m="1" x="2264"/>
        <item m="1" x="1733"/>
        <item m="1" x="2284"/>
        <item m="1" x="1754"/>
        <item m="1" x="2302"/>
        <item m="1" x="1771"/>
        <item m="1" x="2320"/>
        <item m="1" x="1789"/>
        <item m="1" x="2338"/>
        <item m="1" x="2072"/>
        <item m="1" x="1549"/>
        <item m="1" x="2096"/>
        <item m="1" x="1570"/>
        <item m="1" x="2115"/>
        <item m="1" x="1589"/>
        <item m="1" x="2136"/>
        <item m="1" x="1610"/>
        <item m="1" x="2156"/>
        <item m="1" x="1631"/>
        <item m="1" x="2180"/>
        <item m="1" x="1652"/>
        <item m="1" x="2201"/>
        <item m="1" x="1673"/>
        <item m="1" x="2222"/>
        <item m="1" x="1694"/>
        <item m="1" x="2243"/>
        <item m="1" x="1715"/>
        <item m="1" x="2267"/>
        <item m="1" x="1736"/>
        <item m="1" x="2287"/>
        <item m="1" x="1757"/>
        <item m="1" x="2305"/>
        <item m="1" x="1774"/>
        <item m="1" x="2323"/>
        <item m="1" x="1792"/>
        <item m="1" x="2341"/>
        <item m="1" x="1806"/>
        <item m="1" x="2356"/>
        <item m="1" x="1820"/>
        <item m="1" x="2371"/>
        <item m="1" x="2117"/>
        <item m="1" x="1591"/>
        <item m="1" x="2138"/>
        <item m="1" x="1612"/>
        <item m="1" x="2159"/>
        <item m="1" x="1634"/>
        <item m="1" x="2183"/>
        <item m="1" x="1655"/>
        <item m="1" x="2204"/>
        <item m="1" x="1676"/>
        <item m="1" x="2225"/>
        <item m="1" x="1697"/>
        <item m="1" x="2246"/>
        <item m="1" x="1718"/>
        <item m="1" x="2270"/>
        <item m="1" x="1739"/>
        <item m="1" x="2290"/>
        <item m="1" x="1760"/>
        <item m="1" x="2308"/>
        <item m="1" x="1777"/>
        <item m="1" x="2326"/>
        <item m="1" x="1795"/>
        <item m="1" x="2344"/>
        <item m="1" x="1809"/>
        <item m="1" x="2359"/>
        <item m="1" x="1823"/>
        <item m="1" x="2374"/>
        <item m="1" x="1835"/>
        <item m="1" x="1321"/>
        <item m="1" x="1846"/>
        <item m="1" x="2161"/>
        <item m="1" x="1636"/>
        <item m="1" x="2185"/>
        <item m="1" x="1657"/>
        <item m="1" x="2207"/>
        <item m="1" x="1679"/>
        <item m="1" x="2228"/>
        <item m="1" x="1700"/>
        <item m="1" x="2249"/>
        <item m="1" x="1721"/>
        <item m="1" x="2273"/>
        <item m="1" x="1742"/>
        <item m="1" x="2293"/>
        <item m="1" x="1763"/>
        <item m="1" x="2311"/>
        <item m="1" x="1780"/>
        <item m="1" x="2329"/>
        <item m="1" x="1798"/>
        <item m="1" x="2347"/>
        <item m="1" x="1812"/>
        <item m="1" x="2362"/>
        <item m="1" x="1826"/>
        <item m="1" x="2377"/>
        <item m="1" x="1324"/>
        <item m="1" x="1849"/>
        <item m="1" x="1332"/>
        <item m="1" x="1857"/>
        <item m="1" x="1339"/>
        <item m="1" x="1866"/>
        <item m="1" x="2209"/>
        <item m="1" x="1681"/>
        <item m="1" x="2230"/>
        <item m="1" x="1702"/>
        <item m="1" x="2252"/>
        <item m="1" x="1724"/>
        <item m="1" x="1745"/>
        <item m="1" x="2296"/>
        <item m="1" x="1766"/>
        <item m="1" x="2314"/>
        <item m="1" x="1783"/>
        <item m="1" x="2332"/>
        <item m="1" x="2350"/>
        <item m="1" x="1815"/>
        <item m="1" x="2365"/>
        <item m="1" x="1829"/>
        <item m="1" x="2380"/>
        <item m="1" x="1840"/>
        <item m="1" x="1851"/>
        <item m="1" x="1334"/>
        <item m="1" x="1860"/>
        <item m="1" x="1869"/>
        <item m="1" x="1352"/>
        <item m="1" x="1360"/>
        <item m="1" x="1888"/>
        <item m="1" x="2254"/>
        <item m="1" x="1726"/>
        <item m="1" x="2277"/>
        <item m="1" x="1747"/>
        <item m="1" x="2298"/>
        <item m="1" x="1767"/>
        <item m="1" x="2316"/>
        <item m="1" x="1785"/>
        <item m="1" x="2334"/>
        <item m="1" x="1802"/>
        <item m="1" x="2352"/>
        <item m="1" x="2367"/>
        <item m="1" x="1831"/>
        <item m="1" x="2382"/>
        <item m="1" x="1842"/>
        <item m="1" x="1328"/>
        <item m="1" x="1853"/>
        <item m="1" x="1862"/>
        <item m="1" x="1343"/>
        <item m="1" x="1871"/>
        <item m="1" x="1354"/>
        <item m="1" x="1878"/>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965"/>
        <item m="1" x="851"/>
        <item m="1" x="852"/>
        <item m="1" x="707"/>
        <item m="1" x="853"/>
        <item m="1" x="966"/>
        <item m="1" x="935"/>
        <item m="1" x="854"/>
        <item m="1" x="708"/>
        <item m="1" x="936"/>
        <item m="1" x="937"/>
        <item m="1" x="951"/>
        <item m="1" x="952"/>
        <item m="1" x="953"/>
        <item m="1" x="709"/>
        <item m="1" x="938"/>
        <item m="1" x="939"/>
        <item m="1" x="940"/>
        <item m="1" x="954"/>
        <item m="1" x="955"/>
        <item m="1" x="941"/>
        <item m="1" x="710"/>
        <item m="1" x="855"/>
        <item m="1" x="856"/>
        <item m="1" x="857"/>
        <item m="1" x="956"/>
        <item m="1" x="957"/>
        <item m="1" x="858"/>
        <item m="1" x="859"/>
        <item m="1" x="860"/>
        <item m="1" x="861"/>
        <item m="1" x="862"/>
        <item m="1" x="958"/>
        <item m="1" x="959"/>
        <item m="1" x="711"/>
        <item m="1" x="712"/>
        <item m="1" x="863"/>
        <item m="1" x="942"/>
        <item m="1" x="864"/>
        <item m="1" x="960"/>
        <item m="1" x="950"/>
        <item m="1" x="865"/>
        <item m="1" x="866"/>
        <item m="1" x="867"/>
        <item m="1" x="868"/>
        <item m="1" x="869"/>
        <item m="1" x="961"/>
        <item m="1" x="934"/>
        <item m="1" x="962"/>
        <item m="1" x="713"/>
        <item m="1" x="870"/>
        <item m="1" x="943"/>
        <item m="1" x="944"/>
        <item m="1" x="871"/>
        <item m="1" x="714"/>
        <item m="1" x="872"/>
        <item m="1" x="873"/>
        <item m="1" x="874"/>
        <item m="1" x="963"/>
        <item m="1" x="715"/>
        <item m="1" x="945"/>
        <item m="1" x="802"/>
        <item m="1" x="803"/>
        <item m="1" x="804"/>
        <item m="1" x="967"/>
        <item m="1" x="716"/>
        <item m="1" x="946"/>
        <item m="1" x="805"/>
        <item m="1" x="806"/>
        <item m="1" x="807"/>
        <item m="1" x="968"/>
        <item m="1" x="930"/>
        <item m="1" x="717"/>
        <item m="1" x="808"/>
        <item m="1" x="809"/>
        <item m="1" x="810"/>
        <item m="1" x="931"/>
        <item m="1" x="932"/>
        <item m="1" x="875"/>
        <item m="1" x="811"/>
        <item m="1" x="812"/>
        <item m="1" x="813"/>
        <item m="1" x="814"/>
        <item m="1" x="903"/>
        <item m="1" x="904"/>
        <item m="1" x="876"/>
        <item m="1" x="815"/>
        <item m="1" x="816"/>
        <item m="1" x="817"/>
        <item m="1" x="818"/>
        <item m="1" x="905"/>
        <item m="1" x="906"/>
        <item m="1" x="877"/>
        <item m="1" x="819"/>
        <item m="1" x="820"/>
        <item m="1" x="801"/>
        <item m="1" x="821"/>
        <item m="1" x="907"/>
        <item m="1" x="908"/>
        <item m="1" x="909"/>
        <item m="1" x="822"/>
        <item m="1" x="823"/>
        <item m="1" x="824"/>
        <item m="1" x="825"/>
        <item m="1" x="910"/>
        <item m="1" x="911"/>
        <item m="1" x="912"/>
        <item m="1" x="913"/>
        <item m="1" x="826"/>
        <item m="1" x="827"/>
        <item m="1" x="828"/>
        <item m="1" x="914"/>
        <item m="1" x="915"/>
        <item m="1" x="829"/>
        <item m="1" x="916"/>
        <item m="1" x="830"/>
        <item m="1" x="831"/>
        <item m="1" x="878"/>
        <item m="1" x="917"/>
        <item m="1" x="918"/>
        <item m="1" x="832"/>
        <item m="1" x="919"/>
        <item m="1" x="920"/>
        <item m="1" x="833"/>
        <item m="1" x="834"/>
        <item m="1" x="921"/>
        <item m="1" x="922"/>
        <item m="1" x="923"/>
        <item m="1" x="924"/>
        <item m="1" x="835"/>
        <item m="1" x="836"/>
        <item m="1" x="837"/>
        <item m="1" x="925"/>
        <item m="1" x="926"/>
        <item m="1" x="927"/>
        <item m="1" x="879"/>
        <item m="1" x="705"/>
        <item m="1" x="646"/>
        <item m="1" x="647"/>
        <item m="1" x="648"/>
        <item m="1" x="928"/>
        <item m="1" x="649"/>
        <item m="1" x="650"/>
        <item m="1" x="651"/>
        <item m="1" x="652"/>
        <item m="1" x="653"/>
        <item m="1" x="654"/>
        <item m="1" x="929"/>
        <item m="1" x="655"/>
        <item m="1" x="656"/>
        <item m="1" x="657"/>
        <item m="1" x="658"/>
        <item m="1" x="659"/>
        <item m="1" x="660"/>
        <item m="1" x="701"/>
        <item m="1" x="661"/>
        <item m="1" x="662"/>
        <item m="1" x="663"/>
        <item m="1" x="664"/>
        <item m="1" x="665"/>
        <item m="1" x="666"/>
        <item m="1" x="799"/>
        <item m="1" x="667"/>
        <item m="1" x="668"/>
        <item m="1" x="669"/>
        <item m="1" x="670"/>
        <item m="1" x="671"/>
        <item m="1" x="672"/>
        <item m="1" x="673"/>
        <item m="1" x="674"/>
        <item m="1" x="675"/>
        <item m="1" x="676"/>
        <item m="1" x="677"/>
        <item m="1" x="678"/>
        <item m="1" x="679"/>
        <item m="1" x="704"/>
        <item m="1" x="680"/>
        <item m="1" x="702"/>
        <item m="1" x="681"/>
        <item m="1" x="682"/>
        <item m="1" x="683"/>
        <item m="1" x="684"/>
        <item m="1" x="703"/>
        <item m="1" x="685"/>
        <item m="1" x="686"/>
        <item m="1" x="687"/>
        <item m="1" x="688"/>
        <item m="1" x="689"/>
        <item m="1" x="690"/>
        <item m="1" x="933"/>
        <item m="1" x="691"/>
        <item m="1" x="692"/>
        <item m="1" x="693"/>
        <item m="1" x="694"/>
        <item m="1" x="695"/>
        <item m="1" x="696"/>
        <item m="1" x="842"/>
        <item m="1" x="697"/>
        <item m="1" x="698"/>
        <item m="1" x="699"/>
        <item m="1" x="700"/>
        <item m="1" x="730"/>
        <item m="1" x="731"/>
        <item m="1" x="843"/>
        <item m="1" x="732"/>
        <item m="1" x="733"/>
        <item m="1" x="734"/>
        <item m="1" x="735"/>
        <item m="1" x="736"/>
        <item m="1" x="798"/>
        <item m="1" x="838"/>
        <item m="1" x="737"/>
        <item m="1" x="738"/>
        <item m="1" x="739"/>
        <item m="1" x="740"/>
        <item m="1" x="741"/>
        <item m="1" x="742"/>
        <item m="1" x="844"/>
        <item m="1" x="743"/>
        <item m="1" x="744"/>
        <item m="1" x="745"/>
        <item m="1" x="746"/>
        <item m="1" x="747"/>
        <item m="1" x="748"/>
        <item m="1" x="845"/>
        <item m="1" x="749"/>
        <item m="1" x="750"/>
        <item m="1" x="751"/>
        <item m="1" x="752"/>
        <item m="1" x="753"/>
        <item m="1" x="754"/>
        <item m="1" x="839"/>
        <item m="1" x="755"/>
        <item m="1" x="756"/>
        <item m="1" x="757"/>
        <item m="1" x="758"/>
        <item m="1" x="759"/>
        <item m="1" x="760"/>
        <item m="1" x="840"/>
        <item m="1" x="761"/>
        <item m="1" x="762"/>
        <item m="1" x="763"/>
        <item m="1" x="764"/>
        <item m="1" x="765"/>
        <item m="1" x="766"/>
        <item m="1" x="846"/>
        <item m="1" x="767"/>
        <item m="1" x="768"/>
        <item m="1" x="769"/>
        <item m="1" x="770"/>
        <item m="1" x="771"/>
        <item m="1" x="772"/>
        <item m="1" x="847"/>
        <item m="1" x="773"/>
        <item m="1" x="718"/>
        <item m="1" x="774"/>
        <item m="1" x="775"/>
        <item m="1" x="776"/>
        <item m="1" x="848"/>
        <item m="1" x="849"/>
        <item m="1" x="777"/>
        <item m="1" x="778"/>
        <item m="1" x="779"/>
        <item m="1" x="780"/>
        <item m="1" x="781"/>
        <item m="1" x="782"/>
        <item m="1" x="841"/>
        <item m="1" x="783"/>
        <item m="1" x="784"/>
        <item m="1" x="785"/>
        <item m="1" x="786"/>
        <item m="1" x="787"/>
        <item m="1" x="788"/>
        <item m="1" x="850"/>
        <item m="1" x="789"/>
        <item m="1" x="790"/>
        <item m="1" x="791"/>
        <item m="1" x="792"/>
        <item m="1" x="793"/>
        <item m="1" x="794"/>
        <item m="1" x="978"/>
        <item m="1" x="795"/>
        <item m="1" x="719"/>
        <item m="1" x="796"/>
        <item m="1" x="797"/>
        <item m="1" x="880"/>
        <item m="1" x="706"/>
        <item m="1" x="800"/>
        <item m="1" x="881"/>
        <item m="1" x="882"/>
        <item m="1" x="720"/>
        <item m="1" x="969"/>
        <item m="1" x="970"/>
        <item m="1" x="964"/>
        <item m="1" x="721"/>
        <item m="1" x="883"/>
        <item m="1" x="884"/>
        <item m="1" x="885"/>
        <item m="1" x="971"/>
        <item m="1" x="722"/>
        <item m="1" x="723"/>
        <item m="1" x="886"/>
        <item m="1" x="887"/>
        <item m="1" x="972"/>
        <item m="1" x="973"/>
        <item m="1" x="888"/>
        <item m="1" x="724"/>
        <item m="1" x="889"/>
        <item m="1" x="890"/>
        <item m="1" x="891"/>
        <item m="1" x="974"/>
        <item m="1" x="892"/>
        <item m="1" x="725"/>
        <item m="1" x="893"/>
        <item m="1" x="947"/>
        <item m="1" x="975"/>
        <item m="1" x="894"/>
        <item m="1" x="726"/>
        <item m="1" x="895"/>
        <item m="1" x="727"/>
        <item m="1" x="896"/>
        <item m="1" x="976"/>
        <item m="1" x="728"/>
        <item m="1" x="897"/>
        <item m="1" x="948"/>
        <item m="1" x="949"/>
        <item m="1" x="898"/>
        <item m="1" x="977"/>
        <item m="1" x="729"/>
        <item m="1" x="899"/>
        <item m="1" x="900"/>
        <item m="1" x="901"/>
        <item m="1" x="9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979"/>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647">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t="grand">
      <x/>
    </i>
  </rowItems>
  <colFields count="1">
    <field x="1"/>
  </colFields>
  <colItems count="24">
    <i>
      <x v="1"/>
    </i>
    <i>
      <x v="2"/>
    </i>
    <i>
      <x v="3"/>
    </i>
    <i>
      <x v="7"/>
    </i>
    <i>
      <x v="8"/>
    </i>
    <i>
      <x v="9"/>
    </i>
    <i>
      <x v="10"/>
    </i>
    <i>
      <x v="11"/>
    </i>
    <i>
      <x v="12"/>
    </i>
    <i>
      <x v="13"/>
    </i>
    <i>
      <x v="14"/>
    </i>
    <i>
      <x v="15"/>
    </i>
    <i>
      <x v="16"/>
    </i>
    <i>
      <x v="17"/>
    </i>
    <i>
      <x v="18"/>
    </i>
    <i>
      <x v="20"/>
    </i>
    <i>
      <x v="21"/>
    </i>
    <i>
      <x v="22"/>
    </i>
    <i>
      <x v="23"/>
    </i>
    <i>
      <x v="25"/>
    </i>
    <i>
      <x v="26"/>
    </i>
    <i>
      <x v="27"/>
    </i>
    <i>
      <x v="28"/>
    </i>
    <i t="grand">
      <x/>
    </i>
  </colItems>
  <dataFields count="1">
    <dataField name="Sum of Pounds" fld="7" baseField="0" baseItem="0" numFmtId="164"/>
  </dataFields>
  <formats count="34">
    <format dxfId="33">
      <pivotArea outline="0" collapsedLevelsAreSubtotals="1"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2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2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2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22">
      <pivotArea dataOnly="0" labelOnly="1" fieldPosition="0">
        <references count="1">
          <reference field="5" count="7">
            <x v="561"/>
            <x v="562"/>
            <x v="563"/>
            <x v="564"/>
            <x v="565"/>
            <x v="566"/>
            <x v="567"/>
          </reference>
        </references>
      </pivotArea>
    </format>
    <format dxfId="21">
      <pivotArea dataOnly="0" labelOnly="1" grandRow="1" outline="0" fieldPosition="0"/>
    </format>
    <format dxfId="20">
      <pivotArea dataOnly="0" labelOnly="1" fieldPosition="0">
        <references count="1">
          <reference field="1" count="20">
            <x v="0"/>
            <x v="1"/>
            <x v="3"/>
            <x v="8"/>
            <x v="9"/>
            <x v="10"/>
            <x v="11"/>
            <x v="12"/>
            <x v="13"/>
            <x v="14"/>
            <x v="15"/>
            <x v="16"/>
            <x v="17"/>
            <x v="18"/>
            <x v="19"/>
            <x v="20"/>
            <x v="21"/>
            <x v="23"/>
            <x v="25"/>
            <x v="26"/>
          </reference>
        </references>
      </pivotArea>
    </format>
    <format dxfId="19">
      <pivotArea dataOnly="0" labelOnly="1" grandCol="1" outline="0"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field="5" type="button" dataOnly="0" labelOnly="1" outline="0" axis="axisRow" fieldPosition="0"/>
    </format>
    <format dxfId="12">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11">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10">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9">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8">
      <pivotArea dataOnly="0" labelOnly="1" fieldPosition="0">
        <references count="1">
          <reference field="5" count="7">
            <x v="561"/>
            <x v="562"/>
            <x v="563"/>
            <x v="564"/>
            <x v="565"/>
            <x v="566"/>
            <x v="567"/>
          </reference>
        </references>
      </pivotArea>
    </format>
    <format dxfId="7">
      <pivotArea dataOnly="0" labelOnly="1" grandRow="1" outline="0" fieldPosition="0"/>
    </format>
    <format dxfId="6">
      <pivotArea dataOnly="0" labelOnly="1" fieldPosition="0">
        <references count="1">
          <reference field="1" count="20">
            <x v="0"/>
            <x v="1"/>
            <x v="3"/>
            <x v="8"/>
            <x v="9"/>
            <x v="10"/>
            <x v="11"/>
            <x v="12"/>
            <x v="13"/>
            <x v="14"/>
            <x v="15"/>
            <x v="16"/>
            <x v="17"/>
            <x v="18"/>
            <x v="19"/>
            <x v="20"/>
            <x v="21"/>
            <x v="23"/>
            <x v="25"/>
            <x v="26"/>
          </reference>
        </references>
      </pivotArea>
    </format>
    <format dxfId="5">
      <pivotArea dataOnly="0" labelOnly="1" grandCol="1" outline="0" fieldPosition="0"/>
    </format>
    <format dxfId="4">
      <pivotArea type="origin" dataOnly="0" labelOnly="1" outline="0" fieldPosition="0"/>
    </format>
    <format dxfId="3">
      <pivotArea field="5" type="button" dataOnly="0" labelOnly="1" outline="0" axis="axisRow" fieldPosition="0"/>
    </format>
    <format dxfId="2">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1">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5" sqref="C25"/>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3"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DC2" activePane="bottomRight" state="frozen"/>
      <selection pane="topRight" activeCell="B1" sqref="B1"/>
      <selection pane="bottomLeft" activeCell="A2" sqref="A2"/>
      <selection pane="bottomRight" activeCell="DX3" sqref="DX3:EE3"/>
    </sheetView>
  </sheetViews>
  <sheetFormatPr baseColWidth="10" defaultColWidth="14.33203125" defaultRowHeight="15" x14ac:dyDescent="0.15"/>
  <cols>
    <col min="1" max="1" width="8.5" style="1" bestFit="1" customWidth="1"/>
    <col min="2" max="2" width="11.33203125" style="1" bestFit="1" customWidth="1"/>
    <col min="3" max="3" width="13.33203125" style="1" bestFit="1" customWidth="1"/>
    <col min="4" max="4" width="11.33203125" style="1" bestFit="1" customWidth="1"/>
    <col min="5" max="5" width="13.83203125" style="1" bestFit="1" customWidth="1"/>
    <col min="6" max="6" width="10.1640625" style="1" bestFit="1" customWidth="1"/>
    <col min="7" max="7" width="13.5" style="1" bestFit="1" customWidth="1"/>
    <col min="8" max="8" width="13.33203125" style="1" bestFit="1" customWidth="1"/>
    <col min="9" max="9" width="11.83203125" style="1" bestFit="1" customWidth="1"/>
    <col min="10" max="11" width="14.5" style="1" bestFit="1" customWidth="1"/>
    <col min="12" max="12" width="14" style="1" bestFit="1" customWidth="1"/>
    <col min="13" max="13" width="13.1640625" style="1" bestFit="1" customWidth="1"/>
    <col min="14" max="14" width="14" style="1" bestFit="1" customWidth="1"/>
    <col min="15" max="15" width="13" style="1" bestFit="1" customWidth="1"/>
    <col min="16" max="16" width="15" style="1" bestFit="1" customWidth="1"/>
    <col min="17" max="17" width="12.5" style="1" bestFit="1" customWidth="1"/>
    <col min="18" max="18" width="13" style="1" bestFit="1" customWidth="1"/>
    <col min="19" max="19" width="14.1640625" style="1" bestFit="1" customWidth="1"/>
    <col min="20" max="20" width="20.1640625" style="1" bestFit="1" customWidth="1"/>
    <col min="21" max="21" width="13.33203125" style="1" bestFit="1" customWidth="1"/>
    <col min="22" max="22" width="11.83203125" style="1" bestFit="1" customWidth="1"/>
    <col min="23" max="23" width="19.6640625" style="1" bestFit="1" customWidth="1"/>
    <col min="24" max="24" width="14" style="1" bestFit="1" customWidth="1"/>
    <col min="25" max="25" width="13.1640625" style="1" bestFit="1" customWidth="1"/>
    <col min="26" max="26" width="15.5" style="1" bestFit="1" customWidth="1"/>
    <col min="27" max="27" width="16.1640625" style="1" customWidth="1"/>
    <col min="28" max="28" width="9.83203125" style="1" bestFit="1" customWidth="1"/>
    <col min="29" max="29" width="11.33203125" style="1" bestFit="1" customWidth="1"/>
    <col min="30" max="30" width="13.83203125" style="1" bestFit="1" customWidth="1"/>
    <col min="31" max="31" width="11.6640625" style="1" bestFit="1" customWidth="1"/>
    <col min="32" max="32" width="14.33203125" style="1" bestFit="1" customWidth="1"/>
    <col min="33" max="33" width="11.83203125" style="1" bestFit="1" customWidth="1"/>
    <col min="34" max="34" width="13.5" style="1" bestFit="1" customWidth="1"/>
    <col min="35" max="35" width="14.33203125" style="1" bestFit="1" customWidth="1"/>
    <col min="36" max="36" width="11.83203125" style="1" bestFit="1" customWidth="1"/>
    <col min="37" max="37" width="14.5" style="1" bestFit="1" customWidth="1"/>
    <col min="38" max="38" width="14.83203125" style="1" bestFit="1" customWidth="1"/>
    <col min="39" max="39" width="14.1640625" style="1" bestFit="1" customWidth="1"/>
    <col min="40" max="40" width="13.33203125" style="1" bestFit="1" customWidth="1"/>
    <col min="41" max="41" width="14.1640625" style="1" bestFit="1" customWidth="1"/>
    <col min="42" max="42" width="13.5" style="1" bestFit="1" customWidth="1"/>
    <col min="43" max="43" width="15.5" style="1" bestFit="1" customWidth="1"/>
    <col min="44" max="44" width="14.1640625" style="1" bestFit="1" customWidth="1"/>
    <col min="45" max="45" width="13" style="1" bestFit="1" customWidth="1"/>
    <col min="46" max="46" width="14.5" style="1" bestFit="1" customWidth="1"/>
    <col min="47" max="47" width="20.1640625" style="1" bestFit="1" customWidth="1"/>
    <col min="48" max="48" width="13.33203125" style="1" bestFit="1" customWidth="1"/>
    <col min="49" max="49" width="11" style="1" bestFit="1" customWidth="1"/>
    <col min="50" max="50" width="19.6640625" style="1" bestFit="1" customWidth="1"/>
    <col min="51" max="51" width="13" style="1" bestFit="1" customWidth="1"/>
    <col min="52" max="52" width="13.33203125" style="1" bestFit="1" customWidth="1"/>
    <col min="53" max="53" width="15.6640625" style="1" bestFit="1" customWidth="1"/>
    <col min="54" max="54" width="16.1640625" style="1" customWidth="1"/>
    <col min="55" max="55" width="10.1640625" style="1" bestFit="1" customWidth="1"/>
    <col min="56" max="56" width="12.5" style="1" bestFit="1" customWidth="1"/>
    <col min="57" max="57" width="13.6640625" style="1" bestFit="1" customWidth="1"/>
    <col min="58" max="58" width="11.83203125" style="1" bestFit="1" customWidth="1"/>
    <col min="59" max="59" width="13.83203125" style="1" bestFit="1" customWidth="1"/>
    <col min="60" max="60" width="11.33203125" style="1" bestFit="1" customWidth="1"/>
    <col min="61" max="61" width="13.5" style="1" bestFit="1" customWidth="1"/>
    <col min="62" max="62" width="14.33203125" style="1" bestFit="1" customWidth="1"/>
    <col min="63" max="63" width="11.83203125" style="1" bestFit="1" customWidth="1"/>
    <col min="64" max="64" width="14.6640625" style="1" bestFit="1" customWidth="1"/>
    <col min="65" max="65" width="14.1640625" style="1" bestFit="1" customWidth="1"/>
    <col min="66" max="66" width="14" style="1" bestFit="1" customWidth="1"/>
    <col min="67" max="67" width="13.1640625" style="1" bestFit="1" customWidth="1"/>
    <col min="68" max="69" width="13.6640625" style="1" bestFit="1" customWidth="1"/>
    <col min="70" max="70" width="15.5" style="1" bestFit="1" customWidth="1"/>
    <col min="71" max="71" width="14" style="1" bestFit="1" customWidth="1"/>
    <col min="72" max="72" width="13" style="1" bestFit="1" customWidth="1"/>
    <col min="73" max="73" width="13.1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4" style="1" bestFit="1" customWidth="1"/>
    <col min="79" max="79" width="13" style="1" bestFit="1" customWidth="1"/>
    <col min="80" max="80" width="16" style="1" bestFit="1" customWidth="1"/>
    <col min="81" max="81" width="14.33203125" style="1"/>
    <col min="82" max="82" width="11.83203125" style="1" bestFit="1" customWidth="1"/>
    <col min="83" max="83" width="11.6640625" style="1" bestFit="1" customWidth="1"/>
    <col min="84" max="84" width="12.33203125" style="1" bestFit="1" customWidth="1"/>
    <col min="85" max="85" width="9" style="1" bestFit="1" customWidth="1"/>
    <col min="86" max="86" width="14.33203125" style="1" bestFit="1" customWidth="1"/>
    <col min="87" max="87" width="10.5" style="1" bestFit="1" customWidth="1"/>
    <col min="88" max="88" width="13.83203125" style="1" bestFit="1" customWidth="1"/>
    <col min="89" max="89" width="13.33203125" style="1" bestFit="1" customWidth="1"/>
    <col min="90" max="90" width="12.1640625" style="1" bestFit="1" customWidth="1"/>
    <col min="91" max="91" width="13.33203125" style="1" bestFit="1" customWidth="1"/>
    <col min="92" max="92" width="12.33203125" style="1" bestFit="1" customWidth="1"/>
    <col min="93" max="93" width="14.33203125" style="1" bestFit="1" customWidth="1"/>
    <col min="94" max="94" width="13.6640625" style="1" bestFit="1" customWidth="1"/>
    <col min="95" max="95" width="11.83203125" style="1" bestFit="1" customWidth="1"/>
    <col min="96" max="96" width="13.33203125" style="1" bestFit="1" customWidth="1"/>
    <col min="97" max="97" width="12.5" style="1" bestFit="1" customWidth="1"/>
    <col min="98" max="98" width="12.1640625" style="1" bestFit="1" customWidth="1"/>
    <col min="99" max="99" width="13.33203125" style="1" bestFit="1" customWidth="1"/>
    <col min="100" max="100" width="12.5" style="1" bestFit="1" customWidth="1"/>
    <col min="101" max="101" width="20.6640625" style="1" bestFit="1" customWidth="1"/>
    <col min="102" max="102" width="13.6640625" style="1" bestFit="1" customWidth="1"/>
    <col min="103" max="103" width="10.6640625" style="1" bestFit="1" customWidth="1"/>
    <col min="104" max="104" width="20.33203125" style="1" bestFit="1" customWidth="1"/>
    <col min="105" max="105" width="11.1640625" style="1" bestFit="1" customWidth="1"/>
    <col min="106" max="106" width="10.6640625" style="1" bestFit="1" customWidth="1"/>
    <col min="107" max="107" width="13" style="1" bestFit="1" customWidth="1"/>
    <col min="108" max="108" width="15" style="1" bestFit="1" customWidth="1"/>
    <col min="109" max="109" width="14.33203125" style="1"/>
    <col min="110" max="110" width="20.83203125" style="1" bestFit="1" customWidth="1"/>
    <col min="111" max="112" width="14.5"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3.6640625" style="1" bestFit="1" customWidth="1"/>
    <col min="135" max="135" width="11.83203125" style="1" bestFit="1" customWidth="1"/>
    <col min="136" max="16384" width="14.3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 t="shared" ref="DG4:DG27" si="29">HLOOKUP(DF4,$A$1:$Y$371,367,FALSE)</f>
        <v>1616929926</v>
      </c>
      <c r="DH4" s="33">
        <f t="shared" ref="DH4:DH27" si="30">HLOOKUP(DF4,$AB$1:$AZ$371,367,FALSE)</f>
        <v>1559003742</v>
      </c>
      <c r="DI4" s="33">
        <f t="shared" ref="DI4:DI27" si="31">DG4-DH4</f>
        <v>57926184</v>
      </c>
      <c r="DJ4" s="34">
        <f t="shared" ref="DJ4:DJ27" si="32">IF(DH4&gt;0,DI4/DH4,"NA")</f>
        <v>3.7155897987575195E-2</v>
      </c>
      <c r="DK4" s="33">
        <f t="shared" ref="DK4:DK27" si="33">HLOOKUP(DF4,$BC$1:$CA$371,367,FALSE)</f>
        <v>1567725206.2000012</v>
      </c>
      <c r="DL4" s="33">
        <f t="shared" ref="DL4:DL27" si="34">DG4-DK4</f>
        <v>49204719.79999876</v>
      </c>
      <c r="DM4" s="34">
        <f t="shared" ref="DM4:DM27" si="35">IF(DK4&gt;0,DL4/DK4,"NA")</f>
        <v>3.1386061540252808E-2</v>
      </c>
      <c r="DN4" s="35"/>
      <c r="DO4" s="32" t="s">
        <v>31</v>
      </c>
      <c r="DP4" s="33">
        <f t="shared" ref="DP4:DP27" si="36">HLOOKUP(DO4,$A$1:$Y$371,369,FALSE)</f>
        <v>116607197</v>
      </c>
      <c r="DQ4" s="33">
        <f t="shared" ref="DQ4:DQ27" si="37">HLOOKUP(DO4,$AB$1:$AZ$371,369,FALSE)</f>
        <v>84462802</v>
      </c>
      <c r="DR4" s="33">
        <f t="shared" ref="DR4:DR27" si="38">DP4-DQ4</f>
        <v>32144395</v>
      </c>
      <c r="DS4" s="34">
        <f t="shared" ref="DS4:DS27" si="39">IF(DQ4&gt;0,DR4/DQ4,"NA")</f>
        <v>0.38057457530239169</v>
      </c>
      <c r="DT4" s="33">
        <f t="shared" ref="DT4:DT27" si="40">HLOOKUP(DO4,$BC$1:$CA$371,369,FALSE)</f>
        <v>95507357.400000006</v>
      </c>
      <c r="DU4" s="33">
        <f t="shared" ref="DU4:DU27" si="41">DP4-DT4</f>
        <v>21099839.599999994</v>
      </c>
      <c r="DV4" s="34">
        <f t="shared" ref="DV4:DV27" si="42">IF(DT4&gt;0,DU4/DT4,"NA")</f>
        <v>0.22092370864823019</v>
      </c>
      <c r="DW4" s="35"/>
      <c r="DX4" s="32" t="s">
        <v>31</v>
      </c>
      <c r="DY4" s="33">
        <f t="shared" ref="DY4:DY27" si="43">HLOOKUP(DX4,$A$1:$Z$371,371,FALSE)</f>
        <v>21663526</v>
      </c>
      <c r="DZ4" s="33">
        <f t="shared" ref="DZ4:DZ27" si="44">HLOOKUP(DX4,$AB$1:$BA$371,371,FALSE)</f>
        <v>19893023</v>
      </c>
      <c r="EA4" s="33">
        <f t="shared" ref="EA4:EA27" si="45">DY4-DZ4</f>
        <v>1770503</v>
      </c>
      <c r="EB4" s="34">
        <f t="shared" ref="EB4:EB27" si="46">IF(DZ4&gt;0,EA4/DZ4,"NA")</f>
        <v>8.9001204090499469E-2</v>
      </c>
      <c r="EC4" s="33">
        <f t="shared" ref="EC4:EC27" si="47">HLOOKUP(DX4,$BC$1:$CB$371,371,FALSE)</f>
        <v>22382033.599999998</v>
      </c>
      <c r="ED4" s="33">
        <f t="shared" ref="ED4:ED27" si="48">DY4-EC4</f>
        <v>-718507.59999999776</v>
      </c>
      <c r="EE4" s="34">
        <f t="shared" ref="EE4:EE27" si="49">IF(EC4&gt;0,ED4/EC4,"NA")</f>
        <v>-3.2101980223995276E-2</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 t="shared" si="29"/>
        <v>873025804</v>
      </c>
      <c r="DH5" s="37">
        <f t="shared" si="30"/>
        <v>903244000</v>
      </c>
      <c r="DI5" s="37">
        <f t="shared" si="31"/>
        <v>-30218196</v>
      </c>
      <c r="DJ5" s="38">
        <f t="shared" si="32"/>
        <v>-3.3455185974111096E-2</v>
      </c>
      <c r="DK5" s="37">
        <f t="shared" si="33"/>
        <v>968809240</v>
      </c>
      <c r="DL5" s="37">
        <f t="shared" si="34"/>
        <v>-95783436</v>
      </c>
      <c r="DM5" s="38">
        <f t="shared" si="35"/>
        <v>-9.8867178434425343E-2</v>
      </c>
      <c r="DN5" s="35"/>
      <c r="DO5" s="36" t="s">
        <v>27</v>
      </c>
      <c r="DP5" s="37">
        <f t="shared" si="36"/>
        <v>35672983</v>
      </c>
      <c r="DQ5" s="37">
        <f t="shared" si="37"/>
        <v>34822942</v>
      </c>
      <c r="DR5" s="37">
        <f t="shared" si="38"/>
        <v>850041</v>
      </c>
      <c r="DS5" s="38">
        <f t="shared" si="39"/>
        <v>2.4410372908756531E-2</v>
      </c>
      <c r="DT5" s="37">
        <f t="shared" si="40"/>
        <v>21998978.200000003</v>
      </c>
      <c r="DU5" s="37">
        <f t="shared" si="41"/>
        <v>13674004.799999997</v>
      </c>
      <c r="DV5" s="38">
        <f t="shared" si="42"/>
        <v>0.62157454203941143</v>
      </c>
      <c r="DW5" s="35"/>
      <c r="DX5" s="36" t="s">
        <v>27</v>
      </c>
      <c r="DY5" s="37">
        <f t="shared" si="43"/>
        <v>6171042</v>
      </c>
      <c r="DZ5" s="37">
        <f t="shared" si="44"/>
        <v>12066167</v>
      </c>
      <c r="EA5" s="37">
        <f t="shared" si="45"/>
        <v>-5895125</v>
      </c>
      <c r="EB5" s="38">
        <f t="shared" si="46"/>
        <v>-0.48856650169022192</v>
      </c>
      <c r="EC5" s="37">
        <f t="shared" si="47"/>
        <v>6538859.5999999996</v>
      </c>
      <c r="ED5" s="37">
        <f t="shared" si="48"/>
        <v>-367817.59999999963</v>
      </c>
      <c r="EE5" s="38">
        <f t="shared" si="49"/>
        <v>-5.6251031907765633E-2</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20</v>
      </c>
      <c r="DG6" s="37">
        <f t="shared" si="29"/>
        <v>651287315</v>
      </c>
      <c r="DH6" s="37">
        <f t="shared" si="30"/>
        <v>542906550</v>
      </c>
      <c r="DI6" s="37">
        <f t="shared" si="31"/>
        <v>108380765</v>
      </c>
      <c r="DJ6" s="38">
        <f t="shared" si="32"/>
        <v>0.19963060861947604</v>
      </c>
      <c r="DK6" s="37">
        <f t="shared" si="33"/>
        <v>503761994</v>
      </c>
      <c r="DL6" s="37">
        <f t="shared" si="34"/>
        <v>147525321</v>
      </c>
      <c r="DM6" s="38">
        <f t="shared" si="35"/>
        <v>0.29284726270954059</v>
      </c>
      <c r="DN6" s="35"/>
      <c r="DO6" s="4" t="s">
        <v>43</v>
      </c>
      <c r="DP6" s="37">
        <f t="shared" si="36"/>
        <v>572220</v>
      </c>
      <c r="DQ6" s="37">
        <f t="shared" si="37"/>
        <v>1418499</v>
      </c>
      <c r="DR6" s="37">
        <f t="shared" si="38"/>
        <v>-846279</v>
      </c>
      <c r="DS6" s="38">
        <f t="shared" si="39"/>
        <v>-0.59660176002943954</v>
      </c>
      <c r="DT6" s="37">
        <f t="shared" si="40"/>
        <v>779761.2</v>
      </c>
      <c r="DU6" s="37">
        <f t="shared" si="41"/>
        <v>-207541.19999999995</v>
      </c>
      <c r="DV6" s="38">
        <f t="shared" si="42"/>
        <v>-0.26615994743005933</v>
      </c>
      <c r="DW6" s="35"/>
      <c r="DX6" s="36" t="s">
        <v>43</v>
      </c>
      <c r="DY6" s="37">
        <f t="shared" si="43"/>
        <v>155760</v>
      </c>
      <c r="DZ6" s="37">
        <f t="shared" si="44"/>
        <v>341682</v>
      </c>
      <c r="EA6" s="37">
        <f t="shared" si="45"/>
        <v>-185922</v>
      </c>
      <c r="EB6" s="38">
        <f t="shared" si="46"/>
        <v>-0.54413753138883525</v>
      </c>
      <c r="EC6" s="37">
        <f t="shared" si="47"/>
        <v>170131.59999999998</v>
      </c>
      <c r="ED6" s="37">
        <f t="shared" si="48"/>
        <v>-14371.599999999977</v>
      </c>
      <c r="EE6" s="38">
        <f t="shared" si="49"/>
        <v>-8.4473431155646442E-2</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4" t="s">
        <v>26</v>
      </c>
      <c r="DG7" s="37">
        <f t="shared" si="29"/>
        <v>634088865</v>
      </c>
      <c r="DH7" s="37">
        <f t="shared" si="30"/>
        <v>658388000</v>
      </c>
      <c r="DI7" s="37">
        <f t="shared" si="31"/>
        <v>-24299135</v>
      </c>
      <c r="DJ7" s="38">
        <f t="shared" si="32"/>
        <v>-3.6907013797335311E-2</v>
      </c>
      <c r="DK7" s="37">
        <f t="shared" si="33"/>
        <v>652763060</v>
      </c>
      <c r="DL7" s="37">
        <f t="shared" si="34"/>
        <v>-18674195</v>
      </c>
      <c r="DM7" s="38">
        <f t="shared" si="35"/>
        <v>-2.860792245198434E-2</v>
      </c>
      <c r="DN7" s="35"/>
      <c r="DO7" s="4" t="s">
        <v>520</v>
      </c>
      <c r="DP7" s="37">
        <f t="shared" si="36"/>
        <v>239604</v>
      </c>
      <c r="DQ7" s="37">
        <f t="shared" si="37"/>
        <v>247730</v>
      </c>
      <c r="DR7" s="37">
        <f t="shared" si="38"/>
        <v>-8126</v>
      </c>
      <c r="DS7" s="38">
        <f t="shared" si="39"/>
        <v>-3.2801840713680218E-2</v>
      </c>
      <c r="DT7" s="37">
        <f t="shared" si="40"/>
        <v>274257.8</v>
      </c>
      <c r="DU7" s="37">
        <f t="shared" si="41"/>
        <v>-34653.799999999988</v>
      </c>
      <c r="DV7" s="38">
        <f t="shared" si="42"/>
        <v>-0.12635483840386669</v>
      </c>
      <c r="DW7" s="35"/>
      <c r="DX7" s="4" t="s">
        <v>520</v>
      </c>
      <c r="DY7" s="37">
        <f t="shared" si="43"/>
        <v>36718</v>
      </c>
      <c r="DZ7" s="37">
        <f t="shared" si="44"/>
        <v>73434</v>
      </c>
      <c r="EA7" s="37">
        <f t="shared" si="45"/>
        <v>-36716</v>
      </c>
      <c r="EB7" s="38">
        <f t="shared" si="46"/>
        <v>-0.49998638232971104</v>
      </c>
      <c r="EC7" s="37">
        <f t="shared" si="47"/>
        <v>74423.399999999994</v>
      </c>
      <c r="ED7" s="37">
        <f t="shared" si="48"/>
        <v>-37705.399999999994</v>
      </c>
      <c r="EE7" s="38">
        <f t="shared" si="49"/>
        <v>-0.50663366629312823</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40</v>
      </c>
      <c r="DG8" s="37">
        <f t="shared" si="29"/>
        <v>437508816</v>
      </c>
      <c r="DH8" s="37">
        <f t="shared" si="30"/>
        <v>311218100</v>
      </c>
      <c r="DI8" s="37">
        <f t="shared" si="31"/>
        <v>126290716</v>
      </c>
      <c r="DJ8" s="38">
        <f t="shared" si="32"/>
        <v>0.40579489432009258</v>
      </c>
      <c r="DK8" s="37">
        <f t="shared" si="33"/>
        <v>397602422</v>
      </c>
      <c r="DL8" s="37">
        <f t="shared" si="34"/>
        <v>39906394</v>
      </c>
      <c r="DM8" s="38">
        <f t="shared" si="35"/>
        <v>0.10036758277091179</v>
      </c>
      <c r="DN8" s="35"/>
      <c r="DO8" s="4" t="s">
        <v>32</v>
      </c>
      <c r="DP8" s="37">
        <f t="shared" si="36"/>
        <v>88704</v>
      </c>
      <c r="DQ8" s="37">
        <f t="shared" si="37"/>
        <v>0</v>
      </c>
      <c r="DR8" s="37">
        <f t="shared" si="38"/>
        <v>88704</v>
      </c>
      <c r="DS8" s="38" t="str">
        <f t="shared" si="39"/>
        <v>NA</v>
      </c>
      <c r="DT8" s="37">
        <f t="shared" si="40"/>
        <v>0</v>
      </c>
      <c r="DU8" s="37">
        <f t="shared" si="41"/>
        <v>88704</v>
      </c>
      <c r="DV8" s="38" t="str">
        <f t="shared" si="42"/>
        <v>NA</v>
      </c>
      <c r="DW8" s="35"/>
      <c r="DX8" s="4" t="s">
        <v>28</v>
      </c>
      <c r="DY8" s="37">
        <f t="shared" si="43"/>
        <v>0</v>
      </c>
      <c r="DZ8" s="37">
        <f t="shared" si="44"/>
        <v>0</v>
      </c>
      <c r="EA8" s="37">
        <f t="shared" si="45"/>
        <v>0</v>
      </c>
      <c r="EB8" s="38" t="str">
        <f t="shared" si="46"/>
        <v>NA</v>
      </c>
      <c r="EC8" s="37">
        <f t="shared" si="47"/>
        <v>11852</v>
      </c>
      <c r="ED8" s="37">
        <f t="shared" si="48"/>
        <v>-11852</v>
      </c>
      <c r="EE8" s="38">
        <f t="shared" si="49"/>
        <v>-1</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17</v>
      </c>
      <c r="DG9" s="37">
        <f t="shared" si="29"/>
        <v>374713103</v>
      </c>
      <c r="DH9" s="37">
        <f t="shared" si="30"/>
        <v>244943247</v>
      </c>
      <c r="DI9" s="37">
        <f t="shared" si="31"/>
        <v>129769856</v>
      </c>
      <c r="DJ9" s="38">
        <f t="shared" si="32"/>
        <v>0.52979560608176313</v>
      </c>
      <c r="DK9" s="37">
        <f t="shared" si="33"/>
        <v>166503944.40000001</v>
      </c>
      <c r="DL9" s="37">
        <f t="shared" si="34"/>
        <v>208209158.59999999</v>
      </c>
      <c r="DM9" s="38">
        <f t="shared" si="35"/>
        <v>1.2504758331719137</v>
      </c>
      <c r="DN9" s="35"/>
      <c r="DO9" s="36" t="s">
        <v>40</v>
      </c>
      <c r="DP9" s="37">
        <f t="shared" si="36"/>
        <v>0</v>
      </c>
      <c r="DQ9" s="37">
        <f t="shared" si="37"/>
        <v>0</v>
      </c>
      <c r="DR9" s="37">
        <f t="shared" si="38"/>
        <v>0</v>
      </c>
      <c r="DS9" s="38" t="str">
        <f t="shared" si="39"/>
        <v>NA</v>
      </c>
      <c r="DT9" s="37">
        <f t="shared" si="40"/>
        <v>288000</v>
      </c>
      <c r="DU9" s="37">
        <f t="shared" si="41"/>
        <v>-288000</v>
      </c>
      <c r="DV9" s="38">
        <f t="shared" si="42"/>
        <v>-1</v>
      </c>
      <c r="DW9" s="35"/>
      <c r="DX9" s="36" t="s">
        <v>20</v>
      </c>
      <c r="DY9" s="37">
        <f t="shared" si="43"/>
        <v>0</v>
      </c>
      <c r="DZ9" s="37">
        <f t="shared" si="44"/>
        <v>0</v>
      </c>
      <c r="EA9" s="37">
        <f t="shared" si="45"/>
        <v>0</v>
      </c>
      <c r="EB9" s="38" t="str">
        <f t="shared" si="46"/>
        <v>NA</v>
      </c>
      <c r="EC9" s="37">
        <f t="shared" si="47"/>
        <v>0</v>
      </c>
      <c r="ED9" s="37">
        <f t="shared" si="48"/>
        <v>0</v>
      </c>
      <c r="EE9" s="38" t="str">
        <f t="shared" si="49"/>
        <v>NA</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27</v>
      </c>
      <c r="DG10" s="37">
        <f t="shared" si="29"/>
        <v>282401944</v>
      </c>
      <c r="DH10" s="37">
        <f t="shared" si="30"/>
        <v>248647257</v>
      </c>
      <c r="DI10" s="37">
        <f t="shared" si="31"/>
        <v>33754687</v>
      </c>
      <c r="DJ10" s="38">
        <f t="shared" si="32"/>
        <v>0.1357533053340701</v>
      </c>
      <c r="DK10" s="37">
        <f t="shared" si="33"/>
        <v>187356947.99999991</v>
      </c>
      <c r="DL10" s="37">
        <f t="shared" si="34"/>
        <v>95044996.000000089</v>
      </c>
      <c r="DM10" s="38">
        <f t="shared" si="35"/>
        <v>0.50729368200425706</v>
      </c>
      <c r="DN10" s="35"/>
      <c r="DO10" s="4" t="s">
        <v>28</v>
      </c>
      <c r="DP10" s="37">
        <f t="shared" si="36"/>
        <v>0</v>
      </c>
      <c r="DQ10" s="37">
        <f t="shared" si="37"/>
        <v>0</v>
      </c>
      <c r="DR10" s="37">
        <f t="shared" si="38"/>
        <v>0</v>
      </c>
      <c r="DS10" s="38" t="str">
        <f t="shared" si="39"/>
        <v>NA</v>
      </c>
      <c r="DT10" s="37">
        <f t="shared" si="40"/>
        <v>47333.599999999999</v>
      </c>
      <c r="DU10" s="37">
        <f t="shared" si="41"/>
        <v>-47333.599999999999</v>
      </c>
      <c r="DV10" s="38">
        <f t="shared" si="42"/>
        <v>-1</v>
      </c>
      <c r="DW10" s="35"/>
      <c r="DX10" s="36" t="s">
        <v>29</v>
      </c>
      <c r="DY10" s="37">
        <f t="shared" si="43"/>
        <v>0</v>
      </c>
      <c r="DZ10" s="37">
        <f t="shared" si="44"/>
        <v>0</v>
      </c>
      <c r="EA10" s="37">
        <f t="shared" si="45"/>
        <v>0</v>
      </c>
      <c r="EB10" s="38" t="str">
        <f t="shared" si="46"/>
        <v>NA</v>
      </c>
      <c r="EC10" s="37">
        <f t="shared" si="47"/>
        <v>0</v>
      </c>
      <c r="ED10" s="37">
        <f t="shared" si="48"/>
        <v>0</v>
      </c>
      <c r="EE10" s="38" t="str">
        <f t="shared" si="49"/>
        <v>NA</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36" t="s">
        <v>29</v>
      </c>
      <c r="DG11" s="37">
        <f t="shared" si="29"/>
        <v>229638495</v>
      </c>
      <c r="DH11" s="37">
        <f t="shared" si="30"/>
        <v>453965200</v>
      </c>
      <c r="DI11" s="37">
        <f t="shared" si="31"/>
        <v>-224326705</v>
      </c>
      <c r="DJ11" s="38">
        <f t="shared" si="32"/>
        <v>-0.49414956256558873</v>
      </c>
      <c r="DK11" s="37">
        <f t="shared" si="33"/>
        <v>413063240</v>
      </c>
      <c r="DL11" s="37">
        <f t="shared" si="34"/>
        <v>-183424745</v>
      </c>
      <c r="DM11" s="38">
        <f t="shared" si="35"/>
        <v>-0.44405971589241394</v>
      </c>
      <c r="DN11" s="35"/>
      <c r="DO11" s="36" t="s">
        <v>514</v>
      </c>
      <c r="DP11" s="37">
        <f t="shared" si="36"/>
        <v>0</v>
      </c>
      <c r="DQ11" s="37">
        <f t="shared" si="37"/>
        <v>0</v>
      </c>
      <c r="DR11" s="37">
        <f t="shared" si="38"/>
        <v>0</v>
      </c>
      <c r="DS11" s="38" t="str">
        <f t="shared" si="39"/>
        <v>NA</v>
      </c>
      <c r="DT11" s="37">
        <f t="shared" si="40"/>
        <v>3.6</v>
      </c>
      <c r="DU11" s="37">
        <f t="shared" si="41"/>
        <v>-3.6</v>
      </c>
      <c r="DV11" s="38">
        <f t="shared" si="42"/>
        <v>-1</v>
      </c>
      <c r="DW11" s="35"/>
      <c r="DX11" s="36" t="s">
        <v>24</v>
      </c>
      <c r="DY11" s="37">
        <f t="shared" si="43"/>
        <v>0</v>
      </c>
      <c r="DZ11" s="37">
        <f t="shared" si="44"/>
        <v>0</v>
      </c>
      <c r="EA11" s="37">
        <f t="shared" si="45"/>
        <v>0</v>
      </c>
      <c r="EB11" s="38" t="str">
        <f t="shared" si="46"/>
        <v>NA</v>
      </c>
      <c r="EC11" s="37">
        <f t="shared" si="47"/>
        <v>0</v>
      </c>
      <c r="ED11" s="37">
        <f t="shared" si="48"/>
        <v>0</v>
      </c>
      <c r="EE11" s="38" t="str">
        <f t="shared" si="49"/>
        <v>NA</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4" t="s">
        <v>36</v>
      </c>
      <c r="DG12" s="37">
        <f t="shared" si="29"/>
        <v>138478944</v>
      </c>
      <c r="DH12" s="37">
        <f t="shared" si="30"/>
        <v>175207000</v>
      </c>
      <c r="DI12" s="37">
        <f t="shared" si="31"/>
        <v>-36728056</v>
      </c>
      <c r="DJ12" s="38">
        <f t="shared" si="32"/>
        <v>-0.20962664733714978</v>
      </c>
      <c r="DK12" s="37">
        <f t="shared" si="33"/>
        <v>204717780</v>
      </c>
      <c r="DL12" s="37">
        <f t="shared" si="34"/>
        <v>-66238836</v>
      </c>
      <c r="DM12" s="38">
        <f t="shared" si="35"/>
        <v>-0.32356171505962988</v>
      </c>
      <c r="DN12" s="35"/>
      <c r="DO12" s="36" t="s">
        <v>20</v>
      </c>
      <c r="DP12" s="37">
        <f t="shared" si="36"/>
        <v>0</v>
      </c>
      <c r="DQ12" s="37">
        <f t="shared" si="37"/>
        <v>0</v>
      </c>
      <c r="DR12" s="37">
        <f t="shared" si="38"/>
        <v>0</v>
      </c>
      <c r="DS12" s="38" t="str">
        <f t="shared" si="39"/>
        <v>NA</v>
      </c>
      <c r="DT12" s="37">
        <f t="shared" si="40"/>
        <v>0</v>
      </c>
      <c r="DU12" s="37">
        <f t="shared" si="41"/>
        <v>0</v>
      </c>
      <c r="DV12" s="38" t="str">
        <f t="shared" si="42"/>
        <v>NA</v>
      </c>
      <c r="DW12" s="35"/>
      <c r="DX12" s="36" t="s">
        <v>40</v>
      </c>
      <c r="DY12" s="37">
        <f t="shared" si="43"/>
        <v>0</v>
      </c>
      <c r="DZ12" s="37">
        <f t="shared" si="44"/>
        <v>0</v>
      </c>
      <c r="EA12" s="37">
        <f t="shared" si="45"/>
        <v>0</v>
      </c>
      <c r="EB12" s="38" t="str">
        <f t="shared" si="46"/>
        <v>NA</v>
      </c>
      <c r="EC12" s="37">
        <f t="shared" si="47"/>
        <v>0</v>
      </c>
      <c r="ED12" s="37">
        <f t="shared" si="48"/>
        <v>0</v>
      </c>
      <c r="EE12" s="38" t="str">
        <f t="shared" si="49"/>
        <v>NA</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4" t="s">
        <v>34</v>
      </c>
      <c r="DG13" s="37">
        <f t="shared" si="29"/>
        <v>124068790</v>
      </c>
      <c r="DH13" s="37">
        <f t="shared" si="30"/>
        <v>128448800</v>
      </c>
      <c r="DI13" s="37">
        <f t="shared" si="31"/>
        <v>-4380010</v>
      </c>
      <c r="DJ13" s="38">
        <f t="shared" si="32"/>
        <v>-3.4099267568089384E-2</v>
      </c>
      <c r="DK13" s="37">
        <f t="shared" si="33"/>
        <v>146211760</v>
      </c>
      <c r="DL13" s="37">
        <f t="shared" si="34"/>
        <v>-22142970</v>
      </c>
      <c r="DM13" s="38">
        <f t="shared" si="35"/>
        <v>-0.15144452128884844</v>
      </c>
      <c r="DN13" s="35"/>
      <c r="DO13" s="36" t="s">
        <v>29</v>
      </c>
      <c r="DP13" s="37">
        <f t="shared" si="36"/>
        <v>0</v>
      </c>
      <c r="DQ13" s="37">
        <f t="shared" si="37"/>
        <v>0</v>
      </c>
      <c r="DR13" s="37">
        <f t="shared" si="38"/>
        <v>0</v>
      </c>
      <c r="DS13" s="38" t="str">
        <f t="shared" si="39"/>
        <v>NA</v>
      </c>
      <c r="DT13" s="37">
        <f t="shared" si="40"/>
        <v>0</v>
      </c>
      <c r="DU13" s="37">
        <f t="shared" si="41"/>
        <v>0</v>
      </c>
      <c r="DV13" s="38" t="str">
        <f t="shared" si="42"/>
        <v>NA</v>
      </c>
      <c r="DW13" s="35"/>
      <c r="DX13" s="4" t="s">
        <v>32</v>
      </c>
      <c r="DY13" s="37">
        <f t="shared" si="43"/>
        <v>0</v>
      </c>
      <c r="DZ13" s="37">
        <f t="shared" si="44"/>
        <v>0</v>
      </c>
      <c r="EA13" s="37">
        <f t="shared" si="45"/>
        <v>0</v>
      </c>
      <c r="EB13" s="38" t="str">
        <f t="shared" si="46"/>
        <v>NA</v>
      </c>
      <c r="EC13" s="37">
        <f t="shared" si="47"/>
        <v>0</v>
      </c>
      <c r="ED13" s="37">
        <f t="shared" si="48"/>
        <v>0</v>
      </c>
      <c r="EE13" s="38" t="str">
        <f t="shared" si="49"/>
        <v>NA</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32</v>
      </c>
      <c r="DG14" s="37">
        <f t="shared" si="29"/>
        <v>93017647</v>
      </c>
      <c r="DH14" s="37">
        <f t="shared" si="30"/>
        <v>126496000</v>
      </c>
      <c r="DI14" s="37">
        <f t="shared" si="31"/>
        <v>-33478353</v>
      </c>
      <c r="DJ14" s="38">
        <f t="shared" si="32"/>
        <v>-0.2646593805337718</v>
      </c>
      <c r="DK14" s="37">
        <f t="shared" si="33"/>
        <v>117864800</v>
      </c>
      <c r="DL14" s="37">
        <f t="shared" si="34"/>
        <v>-24847153</v>
      </c>
      <c r="DM14" s="38">
        <f t="shared" si="35"/>
        <v>-0.21081063218195764</v>
      </c>
      <c r="DN14" s="35"/>
      <c r="DO14" s="36" t="s">
        <v>24</v>
      </c>
      <c r="DP14" s="37">
        <f t="shared" si="36"/>
        <v>0</v>
      </c>
      <c r="DQ14" s="37">
        <f t="shared" si="37"/>
        <v>0</v>
      </c>
      <c r="DR14" s="37">
        <f t="shared" si="38"/>
        <v>0</v>
      </c>
      <c r="DS14" s="38" t="str">
        <f t="shared" si="39"/>
        <v>NA</v>
      </c>
      <c r="DT14" s="37">
        <f t="shared" si="40"/>
        <v>0</v>
      </c>
      <c r="DU14" s="37">
        <f t="shared" si="41"/>
        <v>0</v>
      </c>
      <c r="DV14" s="38" t="str">
        <f t="shared" si="42"/>
        <v>NA</v>
      </c>
      <c r="DW14" s="35"/>
      <c r="DX14" s="36" t="s">
        <v>30</v>
      </c>
      <c r="DY14" s="37">
        <f t="shared" si="43"/>
        <v>0</v>
      </c>
      <c r="DZ14" s="37">
        <f t="shared" si="44"/>
        <v>0</v>
      </c>
      <c r="EA14" s="37">
        <f t="shared" si="45"/>
        <v>0</v>
      </c>
      <c r="EB14" s="38" t="str">
        <f t="shared" si="46"/>
        <v>NA</v>
      </c>
      <c r="EC14" s="37">
        <f t="shared" si="47"/>
        <v>0</v>
      </c>
      <c r="ED14" s="37">
        <f t="shared" si="48"/>
        <v>0</v>
      </c>
      <c r="EE14" s="38" t="str">
        <f t="shared" si="49"/>
        <v>NA</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36" t="s">
        <v>24</v>
      </c>
      <c r="DG15" s="37">
        <f t="shared" si="29"/>
        <v>90670258</v>
      </c>
      <c r="DH15" s="37">
        <f t="shared" si="30"/>
        <v>177520000</v>
      </c>
      <c r="DI15" s="37">
        <f t="shared" si="31"/>
        <v>-86849742</v>
      </c>
      <c r="DJ15" s="38">
        <f t="shared" si="32"/>
        <v>-0.48923919558359619</v>
      </c>
      <c r="DK15" s="37">
        <f t="shared" si="33"/>
        <v>145650000</v>
      </c>
      <c r="DL15" s="37">
        <f t="shared" si="34"/>
        <v>-54979742</v>
      </c>
      <c r="DM15" s="38">
        <f t="shared" si="35"/>
        <v>-0.37747848952969448</v>
      </c>
      <c r="DN15" s="35"/>
      <c r="DO15" s="36" t="s">
        <v>17</v>
      </c>
      <c r="DP15" s="144">
        <f t="shared" si="36"/>
        <v>0</v>
      </c>
      <c r="DQ15" s="144">
        <f t="shared" si="37"/>
        <v>0</v>
      </c>
      <c r="DR15" s="144">
        <f t="shared" si="38"/>
        <v>0</v>
      </c>
      <c r="DS15" s="145" t="str">
        <f t="shared" si="39"/>
        <v>NA</v>
      </c>
      <c r="DT15" s="144">
        <f t="shared" si="40"/>
        <v>0</v>
      </c>
      <c r="DU15" s="144">
        <f t="shared" si="41"/>
        <v>0</v>
      </c>
      <c r="DV15" s="145" t="str">
        <f t="shared" si="42"/>
        <v>NA</v>
      </c>
      <c r="DW15" s="35"/>
      <c r="DX15" s="36" t="s">
        <v>34</v>
      </c>
      <c r="DY15" s="37">
        <f t="shared" si="43"/>
        <v>0</v>
      </c>
      <c r="DZ15" s="37">
        <f t="shared" si="44"/>
        <v>0</v>
      </c>
      <c r="EA15" s="37">
        <f t="shared" si="45"/>
        <v>0</v>
      </c>
      <c r="EB15" s="38" t="str">
        <f t="shared" si="46"/>
        <v>NA</v>
      </c>
      <c r="EC15" s="37">
        <f t="shared" si="47"/>
        <v>0</v>
      </c>
      <c r="ED15" s="37">
        <f t="shared" si="48"/>
        <v>0</v>
      </c>
      <c r="EE15" s="38" t="str">
        <f t="shared" si="49"/>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39</v>
      </c>
      <c r="DG16" s="37">
        <f t="shared" si="29"/>
        <v>75483792</v>
      </c>
      <c r="DH16" s="37">
        <f t="shared" si="30"/>
        <v>95340000</v>
      </c>
      <c r="DI16" s="37">
        <f t="shared" si="31"/>
        <v>-19856208</v>
      </c>
      <c r="DJ16" s="38">
        <f t="shared" si="32"/>
        <v>-0.20826733794839522</v>
      </c>
      <c r="DK16" s="37">
        <f t="shared" si="33"/>
        <v>100456000</v>
      </c>
      <c r="DL16" s="37">
        <f t="shared" si="34"/>
        <v>-24972208</v>
      </c>
      <c r="DM16" s="38">
        <f t="shared" si="35"/>
        <v>-0.24858851636537391</v>
      </c>
      <c r="DN16" s="35"/>
      <c r="DO16" s="36" t="s">
        <v>34</v>
      </c>
      <c r="DP16" s="37">
        <f t="shared" si="36"/>
        <v>0</v>
      </c>
      <c r="DQ16" s="37">
        <f t="shared" si="37"/>
        <v>0</v>
      </c>
      <c r="DR16" s="37">
        <f t="shared" si="38"/>
        <v>0</v>
      </c>
      <c r="DS16" s="38" t="str">
        <f t="shared" si="39"/>
        <v>NA</v>
      </c>
      <c r="DT16" s="37">
        <f t="shared" si="40"/>
        <v>0</v>
      </c>
      <c r="DU16" s="37">
        <f t="shared" si="41"/>
        <v>0</v>
      </c>
      <c r="DV16" s="38" t="str">
        <f t="shared" si="42"/>
        <v>NA</v>
      </c>
      <c r="DW16" s="35"/>
      <c r="DX16" s="36" t="s">
        <v>36</v>
      </c>
      <c r="DY16" s="37">
        <f t="shared" si="43"/>
        <v>0</v>
      </c>
      <c r="DZ16" s="37">
        <f t="shared" si="44"/>
        <v>0</v>
      </c>
      <c r="EA16" s="37">
        <f t="shared" si="45"/>
        <v>0</v>
      </c>
      <c r="EB16" s="38" t="str">
        <f t="shared" si="46"/>
        <v>NA</v>
      </c>
      <c r="EC16" s="37">
        <f t="shared" si="47"/>
        <v>0</v>
      </c>
      <c r="ED16" s="37">
        <f t="shared" si="48"/>
        <v>0</v>
      </c>
      <c r="EE16" s="38" t="str">
        <f t="shared" si="49"/>
        <v>NA</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4" t="s">
        <v>28</v>
      </c>
      <c r="DG17" s="37">
        <f t="shared" si="29"/>
        <v>48567537</v>
      </c>
      <c r="DH17" s="37">
        <f t="shared" si="30"/>
        <v>43078848</v>
      </c>
      <c r="DI17" s="37">
        <f t="shared" si="31"/>
        <v>5488689</v>
      </c>
      <c r="DJ17" s="38">
        <f t="shared" si="32"/>
        <v>0.12741030122253966</v>
      </c>
      <c r="DK17" s="37">
        <f t="shared" si="33"/>
        <v>68091133</v>
      </c>
      <c r="DL17" s="37">
        <f t="shared" si="34"/>
        <v>-19523596</v>
      </c>
      <c r="DM17" s="38">
        <f t="shared" si="35"/>
        <v>-0.28672743630216874</v>
      </c>
      <c r="DN17" s="35"/>
      <c r="DO17" s="36" t="s">
        <v>36</v>
      </c>
      <c r="DP17" s="37">
        <f t="shared" si="36"/>
        <v>0</v>
      </c>
      <c r="DQ17" s="37">
        <f t="shared" si="37"/>
        <v>0</v>
      </c>
      <c r="DR17" s="37">
        <f t="shared" si="38"/>
        <v>0</v>
      </c>
      <c r="DS17" s="38" t="str">
        <f t="shared" si="39"/>
        <v>NA</v>
      </c>
      <c r="DT17" s="37">
        <f t="shared" si="40"/>
        <v>0</v>
      </c>
      <c r="DU17" s="37">
        <f t="shared" si="41"/>
        <v>0</v>
      </c>
      <c r="DV17" s="38" t="str">
        <f t="shared" si="42"/>
        <v>NA</v>
      </c>
      <c r="DW17" s="35"/>
      <c r="DX17" s="36" t="s">
        <v>42</v>
      </c>
      <c r="DY17" s="37">
        <f t="shared" si="43"/>
        <v>0</v>
      </c>
      <c r="DZ17" s="37">
        <f t="shared" si="44"/>
        <v>0</v>
      </c>
      <c r="EA17" s="37">
        <f t="shared" si="45"/>
        <v>0</v>
      </c>
      <c r="EB17" s="38" t="str">
        <f t="shared" si="46"/>
        <v>NA</v>
      </c>
      <c r="EC17" s="37">
        <f t="shared" si="47"/>
        <v>0</v>
      </c>
      <c r="ED17" s="37">
        <f t="shared" si="48"/>
        <v>0</v>
      </c>
      <c r="EE17" s="38" t="str">
        <f t="shared" si="49"/>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30</v>
      </c>
      <c r="DG18" s="37">
        <f t="shared" si="29"/>
        <v>45474582</v>
      </c>
      <c r="DH18" s="37">
        <f t="shared" si="30"/>
        <v>81580000</v>
      </c>
      <c r="DI18" s="37">
        <f t="shared" si="31"/>
        <v>-36105418</v>
      </c>
      <c r="DJ18" s="38">
        <f t="shared" si="32"/>
        <v>-0.44257683255699926</v>
      </c>
      <c r="DK18" s="37">
        <f t="shared" si="33"/>
        <v>86404000</v>
      </c>
      <c r="DL18" s="37">
        <f t="shared" si="34"/>
        <v>-40929418</v>
      </c>
      <c r="DM18" s="38">
        <f t="shared" si="35"/>
        <v>-0.47369818526920049</v>
      </c>
      <c r="DN18" s="35"/>
      <c r="DO18" s="36" t="s">
        <v>30</v>
      </c>
      <c r="DP18" s="37">
        <f t="shared" si="36"/>
        <v>0</v>
      </c>
      <c r="DQ18" s="37">
        <f t="shared" si="37"/>
        <v>0</v>
      </c>
      <c r="DR18" s="37">
        <f t="shared" si="38"/>
        <v>0</v>
      </c>
      <c r="DS18" s="38" t="str">
        <f t="shared" si="39"/>
        <v>NA</v>
      </c>
      <c r="DT18" s="37">
        <f t="shared" si="40"/>
        <v>0</v>
      </c>
      <c r="DU18" s="37">
        <f t="shared" si="41"/>
        <v>0</v>
      </c>
      <c r="DV18" s="38" t="str">
        <f t="shared" si="42"/>
        <v>NA</v>
      </c>
      <c r="DW18" s="35"/>
      <c r="DX18" s="36" t="s">
        <v>37</v>
      </c>
      <c r="DY18" s="37">
        <f t="shared" si="43"/>
        <v>0</v>
      </c>
      <c r="DZ18" s="37">
        <f t="shared" si="44"/>
        <v>0</v>
      </c>
      <c r="EA18" s="37">
        <f t="shared" si="45"/>
        <v>0</v>
      </c>
      <c r="EB18" s="38" t="str">
        <f t="shared" si="46"/>
        <v>NA</v>
      </c>
      <c r="EC18" s="37">
        <f t="shared" si="47"/>
        <v>0</v>
      </c>
      <c r="ED18" s="37">
        <f t="shared" si="48"/>
        <v>0</v>
      </c>
      <c r="EE18" s="38" t="str">
        <f t="shared" si="49"/>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21</v>
      </c>
      <c r="DG19" s="37">
        <f t="shared" si="29"/>
        <v>34383068</v>
      </c>
      <c r="DH19" s="37">
        <f t="shared" si="30"/>
        <v>25508268</v>
      </c>
      <c r="DI19" s="37">
        <f t="shared" si="31"/>
        <v>8874800</v>
      </c>
      <c r="DJ19" s="38">
        <f t="shared" si="32"/>
        <v>0.34791856507074492</v>
      </c>
      <c r="DK19" s="37">
        <f t="shared" si="33"/>
        <v>16944147.000000004</v>
      </c>
      <c r="DL19" s="37">
        <f t="shared" si="34"/>
        <v>17438920.999999996</v>
      </c>
      <c r="DM19" s="38">
        <f t="shared" si="35"/>
        <v>1.0292002896339363</v>
      </c>
      <c r="DN19" s="35"/>
      <c r="DO19" s="36" t="s">
        <v>37</v>
      </c>
      <c r="DP19" s="37">
        <f t="shared" si="36"/>
        <v>0</v>
      </c>
      <c r="DQ19" s="37">
        <f t="shared" si="37"/>
        <v>0</v>
      </c>
      <c r="DR19" s="37">
        <f t="shared" si="38"/>
        <v>0</v>
      </c>
      <c r="DS19" s="38" t="str">
        <f t="shared" si="39"/>
        <v>NA</v>
      </c>
      <c r="DT19" s="37">
        <f t="shared" si="40"/>
        <v>0</v>
      </c>
      <c r="DU19" s="37">
        <f t="shared" si="41"/>
        <v>0</v>
      </c>
      <c r="DV19" s="38" t="str">
        <f t="shared" si="42"/>
        <v>NA</v>
      </c>
      <c r="DW19" s="35"/>
      <c r="DX19" s="36" t="s">
        <v>39</v>
      </c>
      <c r="DY19" s="37">
        <f t="shared" si="43"/>
        <v>0</v>
      </c>
      <c r="DZ19" s="37">
        <f t="shared" si="44"/>
        <v>0</v>
      </c>
      <c r="EA19" s="37">
        <f t="shared" si="45"/>
        <v>0</v>
      </c>
      <c r="EB19" s="38" t="str">
        <f t="shared" si="46"/>
        <v>NA</v>
      </c>
      <c r="EC19" s="37">
        <f t="shared" si="47"/>
        <v>0</v>
      </c>
      <c r="ED19" s="37">
        <f t="shared" si="48"/>
        <v>0</v>
      </c>
      <c r="EE19" s="38" t="str">
        <f t="shared" si="49"/>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36" t="s">
        <v>37</v>
      </c>
      <c r="DG20" s="37">
        <f t="shared" si="29"/>
        <v>17481024</v>
      </c>
      <c r="DH20" s="37">
        <f t="shared" si="30"/>
        <v>0</v>
      </c>
      <c r="DI20" s="37">
        <f t="shared" si="31"/>
        <v>17481024</v>
      </c>
      <c r="DJ20" s="38" t="str">
        <f t="shared" si="32"/>
        <v>NA</v>
      </c>
      <c r="DK20" s="37">
        <f t="shared" si="33"/>
        <v>10196000</v>
      </c>
      <c r="DL20" s="37">
        <f t="shared" si="34"/>
        <v>7285024</v>
      </c>
      <c r="DM20" s="38">
        <f t="shared" si="35"/>
        <v>0.71449823460180462</v>
      </c>
      <c r="DN20" s="35"/>
      <c r="DO20" s="36" t="s">
        <v>42</v>
      </c>
      <c r="DP20" s="37">
        <f t="shared" si="36"/>
        <v>0</v>
      </c>
      <c r="DQ20" s="37">
        <f t="shared" si="37"/>
        <v>0</v>
      </c>
      <c r="DR20" s="37">
        <f t="shared" si="38"/>
        <v>0</v>
      </c>
      <c r="DS20" s="38" t="str">
        <f t="shared" si="39"/>
        <v>NA</v>
      </c>
      <c r="DT20" s="37">
        <f t="shared" si="40"/>
        <v>0</v>
      </c>
      <c r="DU20" s="37">
        <f t="shared" si="41"/>
        <v>0</v>
      </c>
      <c r="DV20" s="38" t="str">
        <f t="shared" si="42"/>
        <v>NA</v>
      </c>
      <c r="DW20" s="35"/>
      <c r="DX20" s="4" t="s">
        <v>514</v>
      </c>
      <c r="DY20" s="37">
        <f t="shared" si="43"/>
        <v>0</v>
      </c>
      <c r="DZ20" s="37">
        <f t="shared" si="44"/>
        <v>0</v>
      </c>
      <c r="EA20" s="37">
        <f t="shared" si="45"/>
        <v>0</v>
      </c>
      <c r="EB20" s="38" t="str">
        <f t="shared" si="46"/>
        <v>NA</v>
      </c>
      <c r="EC20" s="37">
        <f t="shared" si="47"/>
        <v>0</v>
      </c>
      <c r="ED20" s="37">
        <f t="shared" si="48"/>
        <v>0</v>
      </c>
      <c r="EE20" s="38" t="str">
        <f t="shared" si="49"/>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143" t="s">
        <v>42</v>
      </c>
      <c r="DG21" s="144">
        <f t="shared" si="29"/>
        <v>10488768</v>
      </c>
      <c r="DH21" s="144">
        <f t="shared" si="30"/>
        <v>14600000</v>
      </c>
      <c r="DI21" s="144">
        <f t="shared" si="31"/>
        <v>-4111232</v>
      </c>
      <c r="DJ21" s="145">
        <f t="shared" si="32"/>
        <v>-0.28159123287671234</v>
      </c>
      <c r="DK21" s="144">
        <f t="shared" si="33"/>
        <v>15100000</v>
      </c>
      <c r="DL21" s="144">
        <f t="shared" si="34"/>
        <v>-4611232</v>
      </c>
      <c r="DM21" s="145">
        <f t="shared" si="35"/>
        <v>-0.3053796026490066</v>
      </c>
      <c r="DN21" s="35"/>
      <c r="DO21" s="36" t="s">
        <v>39</v>
      </c>
      <c r="DP21" s="37">
        <f t="shared" si="36"/>
        <v>0</v>
      </c>
      <c r="DQ21" s="37">
        <f t="shared" si="37"/>
        <v>0</v>
      </c>
      <c r="DR21" s="37">
        <f t="shared" si="38"/>
        <v>0</v>
      </c>
      <c r="DS21" s="38" t="str">
        <f t="shared" si="39"/>
        <v>NA</v>
      </c>
      <c r="DT21" s="37">
        <f t="shared" si="40"/>
        <v>0</v>
      </c>
      <c r="DU21" s="37">
        <f t="shared" si="41"/>
        <v>0</v>
      </c>
      <c r="DV21" s="38" t="str">
        <f t="shared" si="42"/>
        <v>NA</v>
      </c>
      <c r="DW21" s="35"/>
      <c r="DX21" s="4" t="s">
        <v>17</v>
      </c>
      <c r="DY21" s="144">
        <f t="shared" si="43"/>
        <v>0</v>
      </c>
      <c r="DZ21" s="144">
        <f t="shared" si="44"/>
        <v>0</v>
      </c>
      <c r="EA21" s="144">
        <f t="shared" si="45"/>
        <v>0</v>
      </c>
      <c r="EB21" s="145" t="str">
        <f t="shared" si="46"/>
        <v>NA</v>
      </c>
      <c r="EC21" s="144">
        <f t="shared" si="47"/>
        <v>0</v>
      </c>
      <c r="ED21" s="144">
        <f t="shared" si="48"/>
        <v>0</v>
      </c>
      <c r="EE21" s="145" t="str">
        <f t="shared" si="49"/>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43</v>
      </c>
      <c r="DG22" s="37">
        <f t="shared" si="29"/>
        <v>3284951</v>
      </c>
      <c r="DH22" s="37">
        <f t="shared" si="30"/>
        <v>2338859</v>
      </c>
      <c r="DI22" s="37">
        <f t="shared" si="31"/>
        <v>946092</v>
      </c>
      <c r="DJ22" s="38">
        <f t="shared" si="32"/>
        <v>0.40451006238512027</v>
      </c>
      <c r="DK22" s="37">
        <f t="shared" si="33"/>
        <v>2253881.7999999998</v>
      </c>
      <c r="DL22" s="37">
        <f t="shared" si="34"/>
        <v>1031069.2000000002</v>
      </c>
      <c r="DM22" s="38">
        <f t="shared" si="35"/>
        <v>0.45746374100008275</v>
      </c>
      <c r="DN22" s="35"/>
      <c r="DO22" s="36" t="s">
        <v>25</v>
      </c>
      <c r="DP22" s="37">
        <f t="shared" si="36"/>
        <v>0</v>
      </c>
      <c r="DQ22" s="37">
        <f t="shared" si="37"/>
        <v>0</v>
      </c>
      <c r="DR22" s="37">
        <f t="shared" si="38"/>
        <v>0</v>
      </c>
      <c r="DS22" s="38" t="str">
        <f t="shared" si="39"/>
        <v>NA</v>
      </c>
      <c r="DT22" s="37">
        <f t="shared" si="40"/>
        <v>0</v>
      </c>
      <c r="DU22" s="37">
        <f t="shared" si="41"/>
        <v>0</v>
      </c>
      <c r="DV22" s="38" t="str">
        <f t="shared" si="42"/>
        <v>NA</v>
      </c>
      <c r="DW22" s="35"/>
      <c r="DX22" s="4" t="s">
        <v>21</v>
      </c>
      <c r="DY22" s="37">
        <f t="shared" si="43"/>
        <v>0</v>
      </c>
      <c r="DZ22" s="37">
        <f t="shared" si="44"/>
        <v>0</v>
      </c>
      <c r="EA22" s="37">
        <f t="shared" si="45"/>
        <v>0</v>
      </c>
      <c r="EB22" s="38" t="str">
        <f t="shared" si="46"/>
        <v>NA</v>
      </c>
      <c r="EC22" s="37">
        <f t="shared" si="47"/>
        <v>0</v>
      </c>
      <c r="ED22" s="37">
        <f t="shared" si="48"/>
        <v>0</v>
      </c>
      <c r="EE22" s="38" t="str">
        <f t="shared" si="49"/>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4" t="s">
        <v>520</v>
      </c>
      <c r="DG23" s="37">
        <f t="shared" si="29"/>
        <v>2835579</v>
      </c>
      <c r="DH23" s="37">
        <f t="shared" si="30"/>
        <v>4370638</v>
      </c>
      <c r="DI23" s="37">
        <f t="shared" si="31"/>
        <v>-1535059</v>
      </c>
      <c r="DJ23" s="38">
        <f t="shared" si="32"/>
        <v>-0.35122080574964115</v>
      </c>
      <c r="DK23" s="37">
        <f t="shared" si="33"/>
        <v>2374260.7999999993</v>
      </c>
      <c r="DL23" s="37">
        <f t="shared" si="34"/>
        <v>461318.20000000065</v>
      </c>
      <c r="DM23" s="38">
        <f t="shared" si="35"/>
        <v>0.19429971635803481</v>
      </c>
      <c r="DO23" s="143" t="s">
        <v>26</v>
      </c>
      <c r="DP23" s="37">
        <f t="shared" si="36"/>
        <v>0</v>
      </c>
      <c r="DQ23" s="37">
        <f t="shared" si="37"/>
        <v>0</v>
      </c>
      <c r="DR23" s="37">
        <f t="shared" si="38"/>
        <v>0</v>
      </c>
      <c r="DS23" s="38" t="str">
        <f t="shared" si="39"/>
        <v>NA</v>
      </c>
      <c r="DT23" s="37">
        <f t="shared" si="40"/>
        <v>0</v>
      </c>
      <c r="DU23" s="37">
        <f t="shared" si="41"/>
        <v>0</v>
      </c>
      <c r="DV23" s="38" t="str">
        <f t="shared" si="42"/>
        <v>NA</v>
      </c>
      <c r="DX23" s="36" t="s">
        <v>25</v>
      </c>
      <c r="DY23" s="37">
        <f t="shared" si="43"/>
        <v>0</v>
      </c>
      <c r="DZ23" s="37">
        <f t="shared" si="44"/>
        <v>0</v>
      </c>
      <c r="EA23" s="37">
        <f t="shared" si="45"/>
        <v>0</v>
      </c>
      <c r="EB23" s="38" t="str">
        <f t="shared" si="46"/>
        <v>NA</v>
      </c>
      <c r="EC23" s="37">
        <f t="shared" si="47"/>
        <v>0</v>
      </c>
      <c r="ED23" s="37">
        <f t="shared" si="48"/>
        <v>0</v>
      </c>
      <c r="EE23" s="38" t="str">
        <f t="shared" si="49"/>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36" t="s">
        <v>38</v>
      </c>
      <c r="DG24" s="37">
        <f t="shared" si="29"/>
        <v>1240070</v>
      </c>
      <c r="DH24" s="37">
        <f t="shared" si="30"/>
        <v>1519767</v>
      </c>
      <c r="DI24" s="37">
        <f t="shared" si="31"/>
        <v>-279697</v>
      </c>
      <c r="DJ24" s="38">
        <f t="shared" si="32"/>
        <v>-0.18403939551260159</v>
      </c>
      <c r="DK24" s="37">
        <f t="shared" si="33"/>
        <v>3832581.9999999995</v>
      </c>
      <c r="DL24" s="37">
        <f t="shared" si="34"/>
        <v>-2592511.9999999995</v>
      </c>
      <c r="DM24" s="38">
        <f t="shared" si="35"/>
        <v>-0.67644006051272998</v>
      </c>
      <c r="DN24" s="35"/>
      <c r="DO24" s="4" t="s">
        <v>21</v>
      </c>
      <c r="DP24" s="37">
        <f t="shared" si="36"/>
        <v>0</v>
      </c>
      <c r="DQ24" s="37">
        <f t="shared" si="37"/>
        <v>0</v>
      </c>
      <c r="DR24" s="37">
        <f t="shared" si="38"/>
        <v>0</v>
      </c>
      <c r="DS24" s="38" t="str">
        <f t="shared" si="39"/>
        <v>NA</v>
      </c>
      <c r="DT24" s="37">
        <f t="shared" si="40"/>
        <v>0</v>
      </c>
      <c r="DU24" s="37">
        <f t="shared" si="41"/>
        <v>0</v>
      </c>
      <c r="DV24" s="38" t="str">
        <f t="shared" si="42"/>
        <v>NA</v>
      </c>
      <c r="DW24" s="35"/>
      <c r="DX24" s="143" t="s">
        <v>26</v>
      </c>
      <c r="DY24" s="37">
        <f t="shared" si="43"/>
        <v>0</v>
      </c>
      <c r="DZ24" s="37">
        <f t="shared" si="44"/>
        <v>0</v>
      </c>
      <c r="EA24" s="37">
        <f t="shared" si="45"/>
        <v>0</v>
      </c>
      <c r="EB24" s="38" t="str">
        <f t="shared" si="46"/>
        <v>NA</v>
      </c>
      <c r="EC24" s="37">
        <f t="shared" si="47"/>
        <v>0</v>
      </c>
      <c r="ED24" s="37">
        <f t="shared" si="48"/>
        <v>0</v>
      </c>
      <c r="EE24" s="38" t="str">
        <f t="shared" si="49"/>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514</v>
      </c>
      <c r="DG25" s="37">
        <f t="shared" si="29"/>
        <v>857693</v>
      </c>
      <c r="DH25" s="37">
        <f t="shared" si="30"/>
        <v>3200180</v>
      </c>
      <c r="DI25" s="37">
        <f t="shared" si="31"/>
        <v>-2342487</v>
      </c>
      <c r="DJ25" s="38">
        <f t="shared" si="32"/>
        <v>-0.73198601328675261</v>
      </c>
      <c r="DK25" s="37">
        <f t="shared" si="33"/>
        <v>2038173.2000000007</v>
      </c>
      <c r="DL25" s="37">
        <f t="shared" si="34"/>
        <v>-1180480.2000000007</v>
      </c>
      <c r="DM25" s="38">
        <f t="shared" si="35"/>
        <v>-0.5791854195708197</v>
      </c>
      <c r="DN25" s="35"/>
      <c r="DO25" s="36" t="s">
        <v>15</v>
      </c>
      <c r="DP25" s="37">
        <f t="shared" si="36"/>
        <v>0</v>
      </c>
      <c r="DQ25" s="37">
        <f t="shared" si="37"/>
        <v>0</v>
      </c>
      <c r="DR25" s="37">
        <f t="shared" si="38"/>
        <v>0</v>
      </c>
      <c r="DS25" s="38" t="str">
        <f t="shared" si="39"/>
        <v>NA</v>
      </c>
      <c r="DT25" s="37">
        <f t="shared" si="40"/>
        <v>0</v>
      </c>
      <c r="DU25" s="37">
        <f t="shared" si="41"/>
        <v>0</v>
      </c>
      <c r="DV25" s="38" t="str">
        <f t="shared" si="42"/>
        <v>NA</v>
      </c>
      <c r="DW25" s="35"/>
      <c r="DX25" s="36" t="s">
        <v>15</v>
      </c>
      <c r="DY25" s="37">
        <f t="shared" si="43"/>
        <v>0</v>
      </c>
      <c r="DZ25" s="37">
        <f t="shared" si="44"/>
        <v>0</v>
      </c>
      <c r="EA25" s="37">
        <f t="shared" si="45"/>
        <v>0</v>
      </c>
      <c r="EB25" s="38" t="str">
        <f t="shared" si="46"/>
        <v>NA</v>
      </c>
      <c r="EC25" s="37">
        <f t="shared" si="47"/>
        <v>0</v>
      </c>
      <c r="ED25" s="37">
        <f t="shared" si="48"/>
        <v>0</v>
      </c>
      <c r="EE25" s="38" t="str">
        <f t="shared" si="49"/>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15</v>
      </c>
      <c r="DG26" s="37">
        <f t="shared" si="29"/>
        <v>0</v>
      </c>
      <c r="DH26" s="37">
        <f t="shared" si="30"/>
        <v>0</v>
      </c>
      <c r="DI26" s="37">
        <f t="shared" si="31"/>
        <v>0</v>
      </c>
      <c r="DJ26" s="38" t="str">
        <f t="shared" si="32"/>
        <v>NA</v>
      </c>
      <c r="DK26" s="37">
        <f t="shared" si="33"/>
        <v>8684000</v>
      </c>
      <c r="DL26" s="37">
        <f t="shared" si="34"/>
        <v>-8684000</v>
      </c>
      <c r="DM26" s="38">
        <f t="shared" si="35"/>
        <v>-1</v>
      </c>
      <c r="DN26" s="35"/>
      <c r="DO26" s="36" t="s">
        <v>33</v>
      </c>
      <c r="DP26" s="37">
        <f t="shared" si="36"/>
        <v>0</v>
      </c>
      <c r="DQ26" s="37">
        <f t="shared" si="37"/>
        <v>0</v>
      </c>
      <c r="DR26" s="37">
        <f t="shared" si="38"/>
        <v>0</v>
      </c>
      <c r="DS26" s="38" t="str">
        <f t="shared" si="39"/>
        <v>NA</v>
      </c>
      <c r="DT26" s="37">
        <f t="shared" si="40"/>
        <v>0</v>
      </c>
      <c r="DU26" s="37">
        <f t="shared" si="41"/>
        <v>0</v>
      </c>
      <c r="DV26" s="38" t="str">
        <f t="shared" si="42"/>
        <v>NA</v>
      </c>
      <c r="DW26" s="35"/>
      <c r="DX26" s="36" t="s">
        <v>33</v>
      </c>
      <c r="DY26" s="37">
        <f t="shared" si="43"/>
        <v>0</v>
      </c>
      <c r="DZ26" s="37">
        <f t="shared" si="44"/>
        <v>0</v>
      </c>
      <c r="EA26" s="37">
        <f t="shared" si="45"/>
        <v>0</v>
      </c>
      <c r="EB26" s="38" t="str">
        <f t="shared" si="46"/>
        <v>NA</v>
      </c>
      <c r="EC26" s="37">
        <f t="shared" si="47"/>
        <v>0</v>
      </c>
      <c r="ED26" s="37">
        <f t="shared" si="48"/>
        <v>0</v>
      </c>
      <c r="EE26" s="38" t="str">
        <f t="shared" si="49"/>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33</v>
      </c>
      <c r="DG27" s="40">
        <f t="shared" si="29"/>
        <v>0</v>
      </c>
      <c r="DH27" s="40">
        <f t="shared" si="30"/>
        <v>0</v>
      </c>
      <c r="DI27" s="40">
        <f t="shared" si="31"/>
        <v>0</v>
      </c>
      <c r="DJ27" s="41" t="str">
        <f t="shared" si="32"/>
        <v>NA</v>
      </c>
      <c r="DK27" s="40">
        <f t="shared" si="33"/>
        <v>2136000</v>
      </c>
      <c r="DL27" s="40">
        <f t="shared" si="34"/>
        <v>-2136000</v>
      </c>
      <c r="DM27" s="41">
        <f t="shared" si="35"/>
        <v>-1</v>
      </c>
      <c r="DN27" s="35"/>
      <c r="DO27" s="39" t="s">
        <v>38</v>
      </c>
      <c r="DP27" s="40">
        <f t="shared" si="36"/>
        <v>0</v>
      </c>
      <c r="DQ27" s="40">
        <f t="shared" si="37"/>
        <v>0</v>
      </c>
      <c r="DR27" s="40">
        <f t="shared" si="38"/>
        <v>0</v>
      </c>
      <c r="DS27" s="41" t="str">
        <f t="shared" si="39"/>
        <v>NA</v>
      </c>
      <c r="DT27" s="40">
        <f t="shared" si="40"/>
        <v>0</v>
      </c>
      <c r="DU27" s="40">
        <f t="shared" si="41"/>
        <v>0</v>
      </c>
      <c r="DV27" s="41" t="str">
        <f t="shared" si="42"/>
        <v>NA</v>
      </c>
      <c r="DW27" s="35"/>
      <c r="DX27" s="39" t="s">
        <v>38</v>
      </c>
      <c r="DY27" s="40">
        <f t="shared" si="43"/>
        <v>0</v>
      </c>
      <c r="DZ27" s="40">
        <f t="shared" si="44"/>
        <v>0</v>
      </c>
      <c r="EA27" s="40">
        <f t="shared" si="45"/>
        <v>0</v>
      </c>
      <c r="EB27" s="41" t="str">
        <f t="shared" si="46"/>
        <v>NA</v>
      </c>
      <c r="EC27" s="40">
        <f t="shared" si="47"/>
        <v>0</v>
      </c>
      <c r="ED27" s="40">
        <f t="shared" si="48"/>
        <v>0</v>
      </c>
      <c r="EE27" s="41" t="str">
        <f t="shared" si="49"/>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5785926971</v>
      </c>
      <c r="DH29" s="139">
        <f>HLOOKUP(DF29,$AB$1:$BA$371,367,FALSE)</f>
        <v>5801524456</v>
      </c>
      <c r="DI29" s="140">
        <f>DG29-DH29</f>
        <v>-15597485</v>
      </c>
      <c r="DJ29" s="141">
        <f>DI29/DH29</f>
        <v>-2.6885149098818174E-3</v>
      </c>
      <c r="DK29" s="139">
        <f>HLOOKUP(DF29,$BC$1:$CB$371,367,FALSE)</f>
        <v>5790540572.4000006</v>
      </c>
      <c r="DL29" s="140">
        <f>DG29-DK29</f>
        <v>-4613601.4000005722</v>
      </c>
      <c r="DM29" s="141">
        <f>DL29/DK29</f>
        <v>-7.9674796201080359E-4</v>
      </c>
      <c r="DN29" s="35"/>
      <c r="DO29" s="8" t="s">
        <v>48</v>
      </c>
      <c r="DP29" s="139">
        <f>HLOOKUP(DO29,$A$1:$Z$371,369,FALSE)</f>
        <v>153180708</v>
      </c>
      <c r="DQ29" s="139">
        <f>HLOOKUP(DO29,$AB$1:$BA$371,369,FALSE)</f>
        <v>120951973</v>
      </c>
      <c r="DR29" s="140">
        <f>DP29-DQ29</f>
        <v>32228735</v>
      </c>
      <c r="DS29" s="141">
        <f>DR29/DQ29</f>
        <v>0.26645894399754849</v>
      </c>
      <c r="DT29" s="139">
        <f>HLOOKUP(DO29,$BC$1:$CB$371,369,FALSE)</f>
        <v>118895691.80000003</v>
      </c>
      <c r="DU29" s="140">
        <f>DP29-DT29</f>
        <v>34285016.199999973</v>
      </c>
      <c r="DV29" s="141">
        <f>DU29/DT29</f>
        <v>0.28836214063729404</v>
      </c>
      <c r="DW29" s="35"/>
      <c r="DX29" s="8" t="s">
        <v>48</v>
      </c>
      <c r="DY29" s="139">
        <f>HLOOKUP(DX29,$A$1:$Z$371,371,FALSE)</f>
        <v>28027046</v>
      </c>
      <c r="DZ29" s="139">
        <f>HLOOKUP(DX29,$AB$1:$BA$371,371,FALSE)</f>
        <v>32374306</v>
      </c>
      <c r="EA29" s="140">
        <f>DY29-DZ29</f>
        <v>-4347260</v>
      </c>
      <c r="EB29" s="141">
        <f>EA29/DZ29</f>
        <v>-0.13428117964907108</v>
      </c>
      <c r="EC29" s="139">
        <f>HLOOKUP(DX29,$BC$1:$CB$371,371,FALSE)</f>
        <v>29177300.199999999</v>
      </c>
      <c r="ED29" s="140">
        <f>DY29-EC29</f>
        <v>-1150254.1999999993</v>
      </c>
      <c r="EE29" s="141">
        <f>ED29/EC29</f>
        <v>-3.9422914118695578E-2</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50">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51">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52">B66-BD66</f>
        <v>0</v>
      </c>
      <c r="CF66" s="29">
        <f t="shared" ref="CF66:CF129" si="53">C66-BE66</f>
        <v>0</v>
      </c>
      <c r="CG66" s="29">
        <f t="shared" ref="CG66:CG129" si="54">D66-BF66</f>
        <v>-22461.200000000001</v>
      </c>
      <c r="CH66" s="29">
        <f t="shared" ref="CH66:CH129" si="55">E66-BG66</f>
        <v>0</v>
      </c>
      <c r="CI66" s="29">
        <f t="shared" ref="CI66:CI129" si="56">F66-BH66</f>
        <v>0</v>
      </c>
      <c r="CJ66" s="29">
        <f t="shared" ref="CJ66:CJ129" si="57">G66-BI66</f>
        <v>308803</v>
      </c>
      <c r="CK66" s="29">
        <f t="shared" ref="CK66:CK129" si="58">H66-BJ66</f>
        <v>0</v>
      </c>
      <c r="CL66" s="29">
        <f t="shared" ref="CL66:CL129" si="59">I66-BK66</f>
        <v>11390</v>
      </c>
      <c r="CM66" s="29">
        <f t="shared" ref="CM66:CM129" si="60">J66-BL66</f>
        <v>0</v>
      </c>
      <c r="CN66" s="29">
        <f t="shared" ref="CN66:CN129" si="61">K66-BM66</f>
        <v>0</v>
      </c>
      <c r="CO66" s="29">
        <f t="shared" ref="CO66:CO129" si="62">L66-BN66</f>
        <v>-681545.6</v>
      </c>
      <c r="CP66" s="29">
        <f t="shared" ref="CP66:CP129" si="63">M66-BO66</f>
        <v>-433927.6</v>
      </c>
      <c r="CQ66" s="29">
        <f t="shared" ref="CQ66:CQ129" si="64">N66-BP66</f>
        <v>0</v>
      </c>
      <c r="CR66" s="29">
        <f t="shared" ref="CR66:CR129" si="65">O66-BQ66</f>
        <v>0</v>
      </c>
      <c r="CS66" s="29">
        <f t="shared" ref="CS66:CS129" si="66">P66-BR66</f>
        <v>291391.60000000009</v>
      </c>
      <c r="CT66" s="29">
        <f t="shared" ref="CT66:CT129" si="67">Q66-BS66</f>
        <v>0</v>
      </c>
      <c r="CU66" s="29">
        <f t="shared" ref="CU66:CU129" si="68">R66-BT66</f>
        <v>0</v>
      </c>
      <c r="CV66" s="29">
        <f t="shared" ref="CV66:CV129" si="69">S66-BU66</f>
        <v>0</v>
      </c>
      <c r="CW66" s="29">
        <f t="shared" ref="CW66:CW129" si="70">T66-BV66</f>
        <v>0</v>
      </c>
      <c r="CX66" s="29">
        <f t="shared" ref="CX66:CX129" si="71">U66-BW66</f>
        <v>0</v>
      </c>
      <c r="CY66" s="29">
        <f t="shared" ref="CY66:CY129" si="72">V66-BX66</f>
        <v>-8870.4</v>
      </c>
      <c r="CZ66" s="29">
        <f t="shared" ref="CZ66:CZ129" si="73">W66-BY66</f>
        <v>0</v>
      </c>
      <c r="DA66" s="29">
        <f t="shared" ref="DA66:DA129" si="74">X66-BZ66</f>
        <v>0</v>
      </c>
      <c r="DB66" s="29">
        <f t="shared" ref="DB66:DB129" si="75">Y66-CA66</f>
        <v>0</v>
      </c>
      <c r="DC66" s="29">
        <f t="shared" ref="DC66:DC129" si="76">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50"/>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51"/>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77">SUM(BD67:CA67)</f>
        <v>6721847.5999999996</v>
      </c>
      <c r="CD67" s="24" t="s">
        <v>117</v>
      </c>
      <c r="CE67" s="29">
        <f t="shared" si="52"/>
        <v>0</v>
      </c>
      <c r="CF67" s="29">
        <f t="shared" si="53"/>
        <v>0</v>
      </c>
      <c r="CG67" s="29">
        <f t="shared" si="54"/>
        <v>0</v>
      </c>
      <c r="CH67" s="29">
        <f t="shared" si="55"/>
        <v>0</v>
      </c>
      <c r="CI67" s="29">
        <f t="shared" si="56"/>
        <v>0</v>
      </c>
      <c r="CJ67" s="29">
        <f t="shared" si="57"/>
        <v>-98824.4</v>
      </c>
      <c r="CK67" s="29">
        <f t="shared" si="58"/>
        <v>0</v>
      </c>
      <c r="CL67" s="29">
        <f t="shared" si="59"/>
        <v>-10269.6</v>
      </c>
      <c r="CM67" s="29">
        <f t="shared" si="60"/>
        <v>0</v>
      </c>
      <c r="CN67" s="29">
        <f t="shared" si="61"/>
        <v>0</v>
      </c>
      <c r="CO67" s="29">
        <f t="shared" si="62"/>
        <v>2107017.2000000002</v>
      </c>
      <c r="CP67" s="29">
        <f t="shared" si="63"/>
        <v>2192782.6</v>
      </c>
      <c r="CQ67" s="29">
        <f t="shared" si="64"/>
        <v>0</v>
      </c>
      <c r="CR67" s="29">
        <f t="shared" si="65"/>
        <v>0</v>
      </c>
      <c r="CS67" s="29">
        <f t="shared" si="66"/>
        <v>-1179195.3999999999</v>
      </c>
      <c r="CT67" s="29">
        <f t="shared" si="67"/>
        <v>0</v>
      </c>
      <c r="CU67" s="29">
        <f t="shared" si="68"/>
        <v>0</v>
      </c>
      <c r="CV67" s="29">
        <f t="shared" si="69"/>
        <v>0</v>
      </c>
      <c r="CW67" s="29">
        <f t="shared" si="70"/>
        <v>0</v>
      </c>
      <c r="CX67" s="29">
        <f t="shared" si="71"/>
        <v>0</v>
      </c>
      <c r="CY67" s="29">
        <f t="shared" si="72"/>
        <v>89166</v>
      </c>
      <c r="CZ67" s="29">
        <f t="shared" si="73"/>
        <v>0</v>
      </c>
      <c r="DA67" s="29">
        <f t="shared" si="74"/>
        <v>0</v>
      </c>
      <c r="DB67" s="29">
        <f t="shared" si="75"/>
        <v>0</v>
      </c>
      <c r="DC67" s="29">
        <f t="shared" si="76"/>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50"/>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51"/>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77"/>
        <v>6412317.8000000007</v>
      </c>
      <c r="CD68" s="24" t="s">
        <v>118</v>
      </c>
      <c r="CE68" s="29">
        <f t="shared" si="52"/>
        <v>0</v>
      </c>
      <c r="CF68" s="29">
        <f t="shared" si="53"/>
        <v>0</v>
      </c>
      <c r="CG68" s="29">
        <f t="shared" si="54"/>
        <v>-9609.6</v>
      </c>
      <c r="CH68" s="29">
        <f t="shared" si="55"/>
        <v>0</v>
      </c>
      <c r="CI68" s="29">
        <f t="shared" si="56"/>
        <v>0</v>
      </c>
      <c r="CJ68" s="29">
        <f t="shared" si="57"/>
        <v>-166643.20000000001</v>
      </c>
      <c r="CK68" s="29">
        <f t="shared" si="58"/>
        <v>0</v>
      </c>
      <c r="CL68" s="29">
        <f t="shared" si="59"/>
        <v>-24769.4</v>
      </c>
      <c r="CM68" s="29">
        <f t="shared" si="60"/>
        <v>0</v>
      </c>
      <c r="CN68" s="29">
        <f t="shared" si="61"/>
        <v>0</v>
      </c>
      <c r="CO68" s="29">
        <f t="shared" si="62"/>
        <v>-2395636.2000000002</v>
      </c>
      <c r="CP68" s="29">
        <f t="shared" si="63"/>
        <v>-366000.6</v>
      </c>
      <c r="CQ68" s="29">
        <f t="shared" si="64"/>
        <v>0</v>
      </c>
      <c r="CR68" s="29">
        <f t="shared" si="65"/>
        <v>0</v>
      </c>
      <c r="CS68" s="29">
        <f t="shared" si="66"/>
        <v>-3397388.6</v>
      </c>
      <c r="CT68" s="29">
        <f t="shared" si="67"/>
        <v>0</v>
      </c>
      <c r="CU68" s="29">
        <f t="shared" si="68"/>
        <v>0</v>
      </c>
      <c r="CV68" s="29">
        <f t="shared" si="69"/>
        <v>0</v>
      </c>
      <c r="CW68" s="29">
        <f t="shared" si="70"/>
        <v>0</v>
      </c>
      <c r="CX68" s="29">
        <f t="shared" si="71"/>
        <v>0</v>
      </c>
      <c r="CY68" s="29">
        <f t="shared" si="72"/>
        <v>-52270.2</v>
      </c>
      <c r="CZ68" s="29">
        <f t="shared" si="73"/>
        <v>0</v>
      </c>
      <c r="DA68" s="29">
        <f t="shared" si="74"/>
        <v>0</v>
      </c>
      <c r="DB68" s="29">
        <f t="shared" si="75"/>
        <v>0</v>
      </c>
      <c r="DC68" s="29">
        <f t="shared" si="76"/>
        <v>-6412317.8000000007</v>
      </c>
      <c r="DD68" s="29">
        <f t="shared" ref="DD68:DD131" si="78">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50"/>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51"/>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77"/>
        <v>6652051.7999999998</v>
      </c>
      <c r="CD69" s="24" t="s">
        <v>119</v>
      </c>
      <c r="CE69" s="29">
        <f t="shared" si="52"/>
        <v>0</v>
      </c>
      <c r="CF69" s="29">
        <f t="shared" si="53"/>
        <v>0</v>
      </c>
      <c r="CG69" s="29">
        <f t="shared" si="54"/>
        <v>0</v>
      </c>
      <c r="CH69" s="29">
        <f t="shared" si="55"/>
        <v>0</v>
      </c>
      <c r="CI69" s="29">
        <f t="shared" si="56"/>
        <v>0</v>
      </c>
      <c r="CJ69" s="29">
        <f t="shared" si="57"/>
        <v>-47051.8</v>
      </c>
      <c r="CK69" s="29">
        <f t="shared" si="58"/>
        <v>0</v>
      </c>
      <c r="CL69" s="29">
        <f t="shared" si="59"/>
        <v>-2634.2</v>
      </c>
      <c r="CM69" s="29">
        <f t="shared" si="60"/>
        <v>0</v>
      </c>
      <c r="CN69" s="29">
        <f t="shared" si="61"/>
        <v>0</v>
      </c>
      <c r="CO69" s="29">
        <f t="shared" si="62"/>
        <v>-1581590.8</v>
      </c>
      <c r="CP69" s="29">
        <f t="shared" si="63"/>
        <v>-781440</v>
      </c>
      <c r="CQ69" s="29">
        <f t="shared" si="64"/>
        <v>0</v>
      </c>
      <c r="CR69" s="29">
        <f t="shared" si="65"/>
        <v>0</v>
      </c>
      <c r="CS69" s="29">
        <f t="shared" si="66"/>
        <v>-4223495</v>
      </c>
      <c r="CT69" s="29">
        <f t="shared" si="67"/>
        <v>0</v>
      </c>
      <c r="CU69" s="29">
        <f t="shared" si="68"/>
        <v>0</v>
      </c>
      <c r="CV69" s="29">
        <f t="shared" si="69"/>
        <v>0</v>
      </c>
      <c r="CW69" s="29">
        <f t="shared" si="70"/>
        <v>0</v>
      </c>
      <c r="CX69" s="29">
        <f t="shared" si="71"/>
        <v>0</v>
      </c>
      <c r="CY69" s="29">
        <f t="shared" si="72"/>
        <v>-15840</v>
      </c>
      <c r="CZ69" s="29">
        <f t="shared" si="73"/>
        <v>0</v>
      </c>
      <c r="DA69" s="29">
        <f t="shared" si="74"/>
        <v>0</v>
      </c>
      <c r="DB69" s="29">
        <f t="shared" si="75"/>
        <v>0</v>
      </c>
      <c r="DC69" s="29">
        <f t="shared" si="76"/>
        <v>-6652051.7999999998</v>
      </c>
      <c r="DD69" s="29">
        <f t="shared" si="78"/>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50"/>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51"/>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77"/>
        <v>3558451.6</v>
      </c>
      <c r="CD70" s="24" t="s">
        <v>120</v>
      </c>
      <c r="CE70" s="43">
        <f t="shared" si="52"/>
        <v>0</v>
      </c>
      <c r="CF70" s="43">
        <f t="shared" si="53"/>
        <v>0</v>
      </c>
      <c r="CG70" s="43">
        <f t="shared" si="54"/>
        <v>10443.799999999999</v>
      </c>
      <c r="CH70" s="43">
        <f t="shared" si="55"/>
        <v>0</v>
      </c>
      <c r="CI70" s="43">
        <f t="shared" si="56"/>
        <v>0</v>
      </c>
      <c r="CJ70" s="43">
        <f t="shared" si="57"/>
        <v>218249.2</v>
      </c>
      <c r="CK70" s="43">
        <f t="shared" si="58"/>
        <v>0</v>
      </c>
      <c r="CL70" s="43">
        <f t="shared" si="59"/>
        <v>-16634.2</v>
      </c>
      <c r="CM70" s="43">
        <f t="shared" si="60"/>
        <v>0</v>
      </c>
      <c r="CN70" s="43">
        <f t="shared" si="61"/>
        <v>0</v>
      </c>
      <c r="CO70" s="43">
        <f t="shared" si="62"/>
        <v>-248204.19999999995</v>
      </c>
      <c r="CP70" s="43">
        <f t="shared" si="63"/>
        <v>58485</v>
      </c>
      <c r="CQ70" s="43">
        <f t="shared" si="64"/>
        <v>0</v>
      </c>
      <c r="CR70" s="43">
        <f t="shared" si="65"/>
        <v>0</v>
      </c>
      <c r="CS70" s="43">
        <f t="shared" si="66"/>
        <v>1201606.3999999999</v>
      </c>
      <c r="CT70" s="43">
        <f t="shared" si="67"/>
        <v>0</v>
      </c>
      <c r="CU70" s="43">
        <f t="shared" si="68"/>
        <v>0</v>
      </c>
      <c r="CV70" s="43">
        <f t="shared" si="69"/>
        <v>0</v>
      </c>
      <c r="CW70" s="43">
        <f t="shared" si="70"/>
        <v>0</v>
      </c>
      <c r="CX70" s="43">
        <f t="shared" si="71"/>
        <v>0</v>
      </c>
      <c r="CY70" s="43">
        <f t="shared" si="72"/>
        <v>-50573.599999999999</v>
      </c>
      <c r="CZ70" s="43">
        <f t="shared" si="73"/>
        <v>0</v>
      </c>
      <c r="DA70" s="43">
        <f t="shared" si="74"/>
        <v>0</v>
      </c>
      <c r="DB70" s="43">
        <f t="shared" si="75"/>
        <v>0</v>
      </c>
      <c r="DC70" s="43">
        <f t="shared" si="76"/>
        <v>1173372.3999999999</v>
      </c>
      <c r="DD70" s="43">
        <f t="shared" si="78"/>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50"/>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51"/>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77"/>
        <v>3827164.8</v>
      </c>
      <c r="CD71" s="24" t="s">
        <v>121</v>
      </c>
      <c r="CE71" s="43">
        <f t="shared" si="52"/>
        <v>0</v>
      </c>
      <c r="CF71" s="43">
        <f t="shared" si="53"/>
        <v>0</v>
      </c>
      <c r="CG71" s="43">
        <f t="shared" si="54"/>
        <v>38016</v>
      </c>
      <c r="CH71" s="43">
        <f t="shared" si="55"/>
        <v>0</v>
      </c>
      <c r="CI71" s="43">
        <f t="shared" si="56"/>
        <v>0</v>
      </c>
      <c r="CJ71" s="43">
        <f t="shared" si="57"/>
        <v>0</v>
      </c>
      <c r="CK71" s="43">
        <f t="shared" si="58"/>
        <v>0</v>
      </c>
      <c r="CL71" s="43">
        <f t="shared" si="59"/>
        <v>-4933.2</v>
      </c>
      <c r="CM71" s="43">
        <f t="shared" si="60"/>
        <v>0</v>
      </c>
      <c r="CN71" s="43">
        <f t="shared" si="61"/>
        <v>0</v>
      </c>
      <c r="CO71" s="43">
        <f t="shared" si="62"/>
        <v>521466.39999999991</v>
      </c>
      <c r="CP71" s="43">
        <f t="shared" si="63"/>
        <v>128408</v>
      </c>
      <c r="CQ71" s="43">
        <f t="shared" si="64"/>
        <v>0</v>
      </c>
      <c r="CR71" s="43">
        <f t="shared" si="65"/>
        <v>0</v>
      </c>
      <c r="CS71" s="43">
        <f t="shared" si="66"/>
        <v>6520020</v>
      </c>
      <c r="CT71" s="43">
        <f t="shared" si="67"/>
        <v>0</v>
      </c>
      <c r="CU71" s="43">
        <f t="shared" si="68"/>
        <v>0</v>
      </c>
      <c r="CV71" s="43">
        <f t="shared" si="69"/>
        <v>0</v>
      </c>
      <c r="CW71" s="43">
        <f t="shared" si="70"/>
        <v>0</v>
      </c>
      <c r="CX71" s="43">
        <f t="shared" si="71"/>
        <v>0</v>
      </c>
      <c r="CY71" s="43">
        <f t="shared" si="72"/>
        <v>0</v>
      </c>
      <c r="CZ71" s="43">
        <f t="shared" si="73"/>
        <v>0</v>
      </c>
      <c r="DA71" s="43">
        <f t="shared" si="74"/>
        <v>0</v>
      </c>
      <c r="DB71" s="43">
        <f t="shared" si="75"/>
        <v>0</v>
      </c>
      <c r="DC71" s="43">
        <f t="shared" si="76"/>
        <v>7202977.2000000002</v>
      </c>
      <c r="DD71" s="43">
        <f t="shared" si="78"/>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50"/>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51"/>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77"/>
        <v>5345463</v>
      </c>
      <c r="CD72" s="24" t="s">
        <v>122</v>
      </c>
      <c r="CE72" s="43">
        <f t="shared" si="52"/>
        <v>0</v>
      </c>
      <c r="CF72" s="43">
        <f t="shared" si="53"/>
        <v>0</v>
      </c>
      <c r="CG72" s="43">
        <f t="shared" si="54"/>
        <v>-6019.2</v>
      </c>
      <c r="CH72" s="43">
        <f t="shared" si="55"/>
        <v>0</v>
      </c>
      <c r="CI72" s="43">
        <f t="shared" si="56"/>
        <v>0</v>
      </c>
      <c r="CJ72" s="43">
        <f t="shared" si="57"/>
        <v>2037207</v>
      </c>
      <c r="CK72" s="43">
        <f t="shared" si="58"/>
        <v>0</v>
      </c>
      <c r="CL72" s="43">
        <f t="shared" si="59"/>
        <v>0</v>
      </c>
      <c r="CM72" s="43">
        <f t="shared" si="60"/>
        <v>0</v>
      </c>
      <c r="CN72" s="43">
        <f t="shared" si="61"/>
        <v>0</v>
      </c>
      <c r="CO72" s="43">
        <f t="shared" si="62"/>
        <v>3556628.4</v>
      </c>
      <c r="CP72" s="43">
        <f t="shared" si="63"/>
        <v>-725780</v>
      </c>
      <c r="CQ72" s="43">
        <f t="shared" si="64"/>
        <v>0</v>
      </c>
      <c r="CR72" s="43">
        <f t="shared" si="65"/>
        <v>0</v>
      </c>
      <c r="CS72" s="43">
        <f t="shared" si="66"/>
        <v>610289.79999999981</v>
      </c>
      <c r="CT72" s="43">
        <f t="shared" si="67"/>
        <v>0</v>
      </c>
      <c r="CU72" s="43">
        <f t="shared" si="68"/>
        <v>0</v>
      </c>
      <c r="CV72" s="43">
        <f t="shared" si="69"/>
        <v>0</v>
      </c>
      <c r="CW72" s="43">
        <f t="shared" si="70"/>
        <v>0</v>
      </c>
      <c r="CX72" s="43">
        <f t="shared" si="71"/>
        <v>0</v>
      </c>
      <c r="CY72" s="43">
        <f t="shared" si="72"/>
        <v>0</v>
      </c>
      <c r="CZ72" s="43">
        <f t="shared" si="73"/>
        <v>0</v>
      </c>
      <c r="DA72" s="43">
        <f t="shared" si="74"/>
        <v>0</v>
      </c>
      <c r="DB72" s="43">
        <f t="shared" si="75"/>
        <v>0</v>
      </c>
      <c r="DC72" s="43">
        <f t="shared" si="76"/>
        <v>5472326</v>
      </c>
      <c r="DD72" s="43">
        <f t="shared" si="78"/>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50"/>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51"/>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77"/>
        <v>3381415.8</v>
      </c>
      <c r="CD73" s="24" t="s">
        <v>123</v>
      </c>
      <c r="CE73" s="29">
        <f t="shared" si="52"/>
        <v>0</v>
      </c>
      <c r="CF73" s="29">
        <f t="shared" si="53"/>
        <v>0</v>
      </c>
      <c r="CG73" s="29">
        <f t="shared" si="54"/>
        <v>-14277.2</v>
      </c>
      <c r="CH73" s="29">
        <f t="shared" si="55"/>
        <v>0</v>
      </c>
      <c r="CI73" s="29">
        <f t="shared" si="56"/>
        <v>0</v>
      </c>
      <c r="CJ73" s="29">
        <f t="shared" si="57"/>
        <v>-54857.799999999988</v>
      </c>
      <c r="CK73" s="29">
        <f t="shared" si="58"/>
        <v>0</v>
      </c>
      <c r="CL73" s="29">
        <f t="shared" si="59"/>
        <v>14582.4</v>
      </c>
      <c r="CM73" s="29">
        <f t="shared" si="60"/>
        <v>0</v>
      </c>
      <c r="CN73" s="29">
        <f t="shared" si="61"/>
        <v>0</v>
      </c>
      <c r="CO73" s="29">
        <f t="shared" si="62"/>
        <v>392065.6</v>
      </c>
      <c r="CP73" s="29">
        <f t="shared" si="63"/>
        <v>-57200</v>
      </c>
      <c r="CQ73" s="29">
        <f t="shared" si="64"/>
        <v>0</v>
      </c>
      <c r="CR73" s="29">
        <f t="shared" si="65"/>
        <v>0</v>
      </c>
      <c r="CS73" s="29">
        <f t="shared" si="66"/>
        <v>405913.20000000019</v>
      </c>
      <c r="CT73" s="29">
        <f t="shared" si="67"/>
        <v>0</v>
      </c>
      <c r="CU73" s="29">
        <f t="shared" si="68"/>
        <v>0</v>
      </c>
      <c r="CV73" s="29">
        <f t="shared" si="69"/>
        <v>0</v>
      </c>
      <c r="CW73" s="29">
        <f t="shared" si="70"/>
        <v>0</v>
      </c>
      <c r="CX73" s="29">
        <f t="shared" si="71"/>
        <v>0</v>
      </c>
      <c r="CY73" s="29">
        <f t="shared" si="72"/>
        <v>-14416</v>
      </c>
      <c r="CZ73" s="29">
        <f t="shared" si="73"/>
        <v>0</v>
      </c>
      <c r="DA73" s="29">
        <f t="shared" si="74"/>
        <v>0</v>
      </c>
      <c r="DB73" s="29">
        <f t="shared" si="75"/>
        <v>0</v>
      </c>
      <c r="DC73" s="29">
        <f t="shared" si="76"/>
        <v>671810.20000000019</v>
      </c>
      <c r="DD73" s="29">
        <f t="shared" si="78"/>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50"/>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51"/>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77"/>
        <v>8605969.4000000004</v>
      </c>
      <c r="CD74" s="24" t="s">
        <v>124</v>
      </c>
      <c r="CE74" s="43">
        <f t="shared" si="52"/>
        <v>0</v>
      </c>
      <c r="CF74" s="43">
        <f t="shared" si="53"/>
        <v>0</v>
      </c>
      <c r="CG74" s="43">
        <f t="shared" si="54"/>
        <v>0</v>
      </c>
      <c r="CH74" s="43">
        <f t="shared" si="55"/>
        <v>0</v>
      </c>
      <c r="CI74" s="43">
        <f t="shared" si="56"/>
        <v>0</v>
      </c>
      <c r="CJ74" s="43">
        <f t="shared" si="57"/>
        <v>-1348861.8</v>
      </c>
      <c r="CK74" s="43">
        <f t="shared" si="58"/>
        <v>0</v>
      </c>
      <c r="CL74" s="43">
        <f t="shared" si="59"/>
        <v>47606.400000000001</v>
      </c>
      <c r="CM74" s="43">
        <f t="shared" si="60"/>
        <v>0</v>
      </c>
      <c r="CN74" s="43">
        <f t="shared" si="61"/>
        <v>0</v>
      </c>
      <c r="CO74" s="43">
        <f t="shared" si="62"/>
        <v>2184620.2000000002</v>
      </c>
      <c r="CP74" s="43">
        <f t="shared" si="63"/>
        <v>592932.60000000009</v>
      </c>
      <c r="CQ74" s="43">
        <f t="shared" si="64"/>
        <v>0</v>
      </c>
      <c r="CR74" s="43">
        <f t="shared" si="65"/>
        <v>0</v>
      </c>
      <c r="CS74" s="43">
        <f t="shared" si="66"/>
        <v>-817962.20000000019</v>
      </c>
      <c r="CT74" s="43">
        <f t="shared" si="67"/>
        <v>0</v>
      </c>
      <c r="CU74" s="43">
        <f t="shared" si="68"/>
        <v>0</v>
      </c>
      <c r="CV74" s="43">
        <f t="shared" si="69"/>
        <v>0</v>
      </c>
      <c r="CW74" s="43">
        <f t="shared" si="70"/>
        <v>0</v>
      </c>
      <c r="CX74" s="43">
        <f t="shared" si="71"/>
        <v>0</v>
      </c>
      <c r="CY74" s="43">
        <f t="shared" si="72"/>
        <v>78368.399999999994</v>
      </c>
      <c r="CZ74" s="43">
        <f t="shared" si="73"/>
        <v>0</v>
      </c>
      <c r="DA74" s="43">
        <f t="shared" si="74"/>
        <v>0</v>
      </c>
      <c r="DB74" s="43">
        <f t="shared" si="75"/>
        <v>0</v>
      </c>
      <c r="DC74" s="43">
        <f t="shared" si="76"/>
        <v>736703.59999999963</v>
      </c>
      <c r="DD74" s="43">
        <f t="shared" si="78"/>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50"/>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51"/>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77"/>
        <v>6054953.4000000004</v>
      </c>
      <c r="CD75" s="24" t="s">
        <v>125</v>
      </c>
      <c r="CE75" s="43">
        <f t="shared" si="52"/>
        <v>0</v>
      </c>
      <c r="CF75" s="43">
        <f t="shared" si="53"/>
        <v>0</v>
      </c>
      <c r="CG75" s="43">
        <f t="shared" si="54"/>
        <v>0</v>
      </c>
      <c r="CH75" s="43">
        <f t="shared" si="55"/>
        <v>0</v>
      </c>
      <c r="CI75" s="43">
        <f t="shared" si="56"/>
        <v>0</v>
      </c>
      <c r="CJ75" s="43">
        <f t="shared" si="57"/>
        <v>-101750</v>
      </c>
      <c r="CK75" s="43">
        <f t="shared" si="58"/>
        <v>0</v>
      </c>
      <c r="CL75" s="43">
        <f t="shared" si="59"/>
        <v>-28331.4</v>
      </c>
      <c r="CM75" s="43">
        <f t="shared" si="60"/>
        <v>0</v>
      </c>
      <c r="CN75" s="43">
        <f t="shared" si="61"/>
        <v>0</v>
      </c>
      <c r="CO75" s="43">
        <f t="shared" si="62"/>
        <v>-1275340.2</v>
      </c>
      <c r="CP75" s="43">
        <f t="shared" si="63"/>
        <v>-325600</v>
      </c>
      <c r="CQ75" s="43">
        <f t="shared" si="64"/>
        <v>0</v>
      </c>
      <c r="CR75" s="43">
        <f t="shared" si="65"/>
        <v>0</v>
      </c>
      <c r="CS75" s="43">
        <f t="shared" si="66"/>
        <v>-4178851.4</v>
      </c>
      <c r="CT75" s="43">
        <f t="shared" si="67"/>
        <v>0</v>
      </c>
      <c r="CU75" s="43">
        <f t="shared" si="68"/>
        <v>0</v>
      </c>
      <c r="CV75" s="43">
        <f t="shared" si="69"/>
        <v>0</v>
      </c>
      <c r="CW75" s="43">
        <f t="shared" si="70"/>
        <v>0</v>
      </c>
      <c r="CX75" s="43">
        <f t="shared" si="71"/>
        <v>0</v>
      </c>
      <c r="CY75" s="43">
        <f t="shared" si="72"/>
        <v>-145080.4</v>
      </c>
      <c r="CZ75" s="43">
        <f t="shared" si="73"/>
        <v>0</v>
      </c>
      <c r="DA75" s="43">
        <f t="shared" si="74"/>
        <v>0</v>
      </c>
      <c r="DB75" s="43">
        <f t="shared" si="75"/>
        <v>0</v>
      </c>
      <c r="DC75" s="43">
        <f t="shared" si="76"/>
        <v>-6054953.4000000004</v>
      </c>
      <c r="DD75" s="43">
        <f t="shared" si="78"/>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50"/>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51"/>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77"/>
        <v>5885679</v>
      </c>
      <c r="CD76" s="24" t="s">
        <v>126</v>
      </c>
      <c r="CE76" s="29">
        <f t="shared" si="52"/>
        <v>0</v>
      </c>
      <c r="CF76" s="29">
        <f t="shared" si="53"/>
        <v>0</v>
      </c>
      <c r="CG76" s="29">
        <f t="shared" si="54"/>
        <v>0</v>
      </c>
      <c r="CH76" s="29">
        <f t="shared" si="55"/>
        <v>0</v>
      </c>
      <c r="CI76" s="29">
        <f t="shared" si="56"/>
        <v>0</v>
      </c>
      <c r="CJ76" s="29">
        <f t="shared" si="57"/>
        <v>-273177.2</v>
      </c>
      <c r="CK76" s="29">
        <f t="shared" si="58"/>
        <v>0</v>
      </c>
      <c r="CL76" s="29">
        <f t="shared" si="59"/>
        <v>-1643.4</v>
      </c>
      <c r="CM76" s="29">
        <f t="shared" si="60"/>
        <v>0</v>
      </c>
      <c r="CN76" s="29">
        <f t="shared" si="61"/>
        <v>0</v>
      </c>
      <c r="CO76" s="29">
        <f t="shared" si="62"/>
        <v>-1495402.4</v>
      </c>
      <c r="CP76" s="29">
        <f t="shared" si="63"/>
        <v>0</v>
      </c>
      <c r="CQ76" s="29">
        <f t="shared" si="64"/>
        <v>0</v>
      </c>
      <c r="CR76" s="29">
        <f t="shared" si="65"/>
        <v>0</v>
      </c>
      <c r="CS76" s="29">
        <f t="shared" si="66"/>
        <v>-4097930.8</v>
      </c>
      <c r="CT76" s="29">
        <f t="shared" si="67"/>
        <v>0</v>
      </c>
      <c r="CU76" s="29">
        <f t="shared" si="68"/>
        <v>0</v>
      </c>
      <c r="CV76" s="29">
        <f t="shared" si="69"/>
        <v>0</v>
      </c>
      <c r="CW76" s="29">
        <f t="shared" si="70"/>
        <v>0</v>
      </c>
      <c r="CX76" s="29">
        <f t="shared" si="71"/>
        <v>0</v>
      </c>
      <c r="CY76" s="29">
        <f t="shared" si="72"/>
        <v>-17525.2</v>
      </c>
      <c r="CZ76" s="29">
        <f t="shared" si="73"/>
        <v>0</v>
      </c>
      <c r="DA76" s="29">
        <f t="shared" si="74"/>
        <v>0</v>
      </c>
      <c r="DB76" s="29">
        <f t="shared" si="75"/>
        <v>0</v>
      </c>
      <c r="DC76" s="29">
        <f t="shared" si="76"/>
        <v>-5885679</v>
      </c>
      <c r="DD76" s="29">
        <f t="shared" si="78"/>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50"/>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51"/>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77"/>
        <v>6236448.3999999994</v>
      </c>
      <c r="CD77" s="24" t="s">
        <v>127</v>
      </c>
      <c r="CE77" s="43">
        <f t="shared" si="52"/>
        <v>0</v>
      </c>
      <c r="CF77" s="43">
        <f t="shared" si="53"/>
        <v>0</v>
      </c>
      <c r="CG77" s="43">
        <f t="shared" si="54"/>
        <v>0</v>
      </c>
      <c r="CH77" s="43">
        <f t="shared" si="55"/>
        <v>0</v>
      </c>
      <c r="CI77" s="29">
        <f t="shared" si="56"/>
        <v>0</v>
      </c>
      <c r="CJ77" s="43">
        <f t="shared" si="57"/>
        <v>367095.4</v>
      </c>
      <c r="CK77" s="43">
        <f t="shared" si="58"/>
        <v>0</v>
      </c>
      <c r="CL77" s="43">
        <f t="shared" si="59"/>
        <v>-1714.6</v>
      </c>
      <c r="CM77" s="43">
        <f t="shared" si="60"/>
        <v>-16000</v>
      </c>
      <c r="CN77" s="43">
        <f t="shared" si="61"/>
        <v>0</v>
      </c>
      <c r="CO77" s="43">
        <f t="shared" si="62"/>
        <v>-756539.60000000009</v>
      </c>
      <c r="CP77" s="43">
        <f t="shared" si="63"/>
        <v>-879340</v>
      </c>
      <c r="CQ77" s="43">
        <f t="shared" si="64"/>
        <v>0</v>
      </c>
      <c r="CR77" s="43">
        <f t="shared" si="65"/>
        <v>0</v>
      </c>
      <c r="CS77" s="43">
        <f t="shared" si="66"/>
        <v>3074871</v>
      </c>
      <c r="CT77" s="43">
        <f t="shared" si="67"/>
        <v>0</v>
      </c>
      <c r="CU77" s="43">
        <f t="shared" si="68"/>
        <v>0</v>
      </c>
      <c r="CV77" s="43">
        <f t="shared" si="69"/>
        <v>0</v>
      </c>
      <c r="CW77" s="43">
        <f t="shared" si="70"/>
        <v>0</v>
      </c>
      <c r="CX77" s="43">
        <f t="shared" si="71"/>
        <v>0</v>
      </c>
      <c r="CY77" s="43">
        <f t="shared" si="72"/>
        <v>-74009.600000000006</v>
      </c>
      <c r="CZ77" s="43">
        <f t="shared" si="73"/>
        <v>0</v>
      </c>
      <c r="DA77" s="43">
        <f t="shared" si="74"/>
        <v>0</v>
      </c>
      <c r="DB77" s="43">
        <f t="shared" si="75"/>
        <v>0</v>
      </c>
      <c r="DC77" s="43">
        <f t="shared" si="76"/>
        <v>1714362.6000000006</v>
      </c>
      <c r="DD77" s="43">
        <f t="shared" si="78"/>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50"/>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51"/>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77"/>
        <v>3639199.4</v>
      </c>
      <c r="CD78" s="24" t="s">
        <v>128</v>
      </c>
      <c r="CE78" s="43">
        <f t="shared" si="52"/>
        <v>0</v>
      </c>
      <c r="CF78" s="43">
        <f t="shared" si="53"/>
        <v>0</v>
      </c>
      <c r="CG78" s="43">
        <f t="shared" si="54"/>
        <v>0</v>
      </c>
      <c r="CH78" s="43">
        <f t="shared" si="55"/>
        <v>0</v>
      </c>
      <c r="CI78" s="43">
        <f t="shared" si="56"/>
        <v>0</v>
      </c>
      <c r="CJ78" s="43">
        <f t="shared" si="57"/>
        <v>-101480.6</v>
      </c>
      <c r="CK78" s="43">
        <f t="shared" si="58"/>
        <v>0</v>
      </c>
      <c r="CL78" s="43">
        <f t="shared" si="59"/>
        <v>-2784.4</v>
      </c>
      <c r="CM78" s="43">
        <f t="shared" si="60"/>
        <v>156800</v>
      </c>
      <c r="CN78" s="43">
        <f t="shared" si="61"/>
        <v>0</v>
      </c>
      <c r="CO78" s="43">
        <f t="shared" si="62"/>
        <v>260776</v>
      </c>
      <c r="CP78" s="43">
        <f t="shared" si="63"/>
        <v>-102141.6</v>
      </c>
      <c r="CQ78" s="43">
        <f t="shared" si="64"/>
        <v>0</v>
      </c>
      <c r="CR78" s="43">
        <f t="shared" si="65"/>
        <v>0</v>
      </c>
      <c r="CS78" s="43">
        <f t="shared" si="66"/>
        <v>8475321.5999999996</v>
      </c>
      <c r="CT78" s="43">
        <f t="shared" si="67"/>
        <v>0</v>
      </c>
      <c r="CU78" s="43">
        <f t="shared" si="68"/>
        <v>0</v>
      </c>
      <c r="CV78" s="43">
        <f t="shared" si="69"/>
        <v>0</v>
      </c>
      <c r="CW78" s="43">
        <f t="shared" si="70"/>
        <v>0</v>
      </c>
      <c r="CX78" s="43">
        <f t="shared" si="71"/>
        <v>0</v>
      </c>
      <c r="CY78" s="43">
        <f t="shared" si="72"/>
        <v>-72200.399999999994</v>
      </c>
      <c r="CZ78" s="43">
        <f t="shared" si="73"/>
        <v>0</v>
      </c>
      <c r="DA78" s="43">
        <f t="shared" si="74"/>
        <v>0</v>
      </c>
      <c r="DB78" s="43">
        <f t="shared" si="75"/>
        <v>0</v>
      </c>
      <c r="DC78" s="43">
        <f t="shared" si="76"/>
        <v>8614290.5999999996</v>
      </c>
      <c r="DD78" s="43">
        <f t="shared" si="78"/>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50"/>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51"/>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77"/>
        <v>3410240.8</v>
      </c>
      <c r="CD79" s="24" t="s">
        <v>129</v>
      </c>
      <c r="CE79" s="43">
        <f t="shared" si="52"/>
        <v>0</v>
      </c>
      <c r="CF79" s="43">
        <f t="shared" si="53"/>
        <v>0</v>
      </c>
      <c r="CG79" s="43">
        <f t="shared" si="54"/>
        <v>0</v>
      </c>
      <c r="CH79" s="43">
        <f t="shared" si="55"/>
        <v>0</v>
      </c>
      <c r="CI79" s="43">
        <f t="shared" si="56"/>
        <v>0</v>
      </c>
      <c r="CJ79" s="43">
        <f t="shared" si="57"/>
        <v>1544362.6</v>
      </c>
      <c r="CK79" s="43">
        <f t="shared" si="58"/>
        <v>0</v>
      </c>
      <c r="CL79" s="43">
        <f t="shared" si="59"/>
        <v>12247.4</v>
      </c>
      <c r="CM79" s="43">
        <f t="shared" si="60"/>
        <v>0</v>
      </c>
      <c r="CN79" s="43">
        <f t="shared" si="61"/>
        <v>0</v>
      </c>
      <c r="CO79" s="43">
        <f t="shared" si="62"/>
        <v>4321748.2</v>
      </c>
      <c r="CP79" s="43">
        <f t="shared" si="63"/>
        <v>1358500</v>
      </c>
      <c r="CQ79" s="43">
        <f t="shared" si="64"/>
        <v>0</v>
      </c>
      <c r="CR79" s="43">
        <f t="shared" si="65"/>
        <v>0</v>
      </c>
      <c r="CS79" s="43">
        <f t="shared" si="66"/>
        <v>9549617</v>
      </c>
      <c r="CT79" s="43">
        <f t="shared" si="67"/>
        <v>0</v>
      </c>
      <c r="CU79" s="43">
        <f t="shared" si="68"/>
        <v>0</v>
      </c>
      <c r="CV79" s="43">
        <f t="shared" si="69"/>
        <v>0</v>
      </c>
      <c r="CW79" s="43">
        <f t="shared" si="70"/>
        <v>0</v>
      </c>
      <c r="CX79" s="43">
        <f t="shared" si="71"/>
        <v>0</v>
      </c>
      <c r="CY79" s="43">
        <f t="shared" si="72"/>
        <v>0</v>
      </c>
      <c r="CZ79" s="43">
        <f t="shared" si="73"/>
        <v>0</v>
      </c>
      <c r="DA79" s="43">
        <f t="shared" si="74"/>
        <v>0</v>
      </c>
      <c r="DB79" s="43">
        <f t="shared" si="75"/>
        <v>0</v>
      </c>
      <c r="DC79" s="43">
        <f t="shared" si="76"/>
        <v>16786475.199999999</v>
      </c>
      <c r="DD79" s="43">
        <f t="shared" si="78"/>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50"/>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51"/>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77"/>
        <v>5600376.6000000006</v>
      </c>
      <c r="CD80" s="24" t="s">
        <v>130</v>
      </c>
      <c r="CE80" s="43">
        <f t="shared" si="52"/>
        <v>0</v>
      </c>
      <c r="CF80" s="43">
        <f t="shared" si="53"/>
        <v>0</v>
      </c>
      <c r="CG80" s="43">
        <f t="shared" si="54"/>
        <v>0</v>
      </c>
      <c r="CH80" s="43">
        <f t="shared" si="55"/>
        <v>0</v>
      </c>
      <c r="CI80" s="43">
        <f t="shared" si="56"/>
        <v>0</v>
      </c>
      <c r="CJ80" s="43">
        <f t="shared" si="57"/>
        <v>473232.8</v>
      </c>
      <c r="CK80" s="43">
        <f t="shared" si="58"/>
        <v>0</v>
      </c>
      <c r="CL80" s="43">
        <f t="shared" si="59"/>
        <v>2</v>
      </c>
      <c r="CM80" s="43">
        <f t="shared" si="60"/>
        <v>-24000</v>
      </c>
      <c r="CN80" s="43">
        <f t="shared" si="61"/>
        <v>0</v>
      </c>
      <c r="CO80" s="43">
        <f t="shared" si="62"/>
        <v>430494.39999999991</v>
      </c>
      <c r="CP80" s="43">
        <f t="shared" si="63"/>
        <v>6366.5999999999985</v>
      </c>
      <c r="CQ80" s="43">
        <f t="shared" si="64"/>
        <v>0</v>
      </c>
      <c r="CR80" s="43">
        <f t="shared" si="65"/>
        <v>0</v>
      </c>
      <c r="CS80" s="43">
        <f t="shared" si="66"/>
        <v>4068596.8</v>
      </c>
      <c r="CT80" s="43">
        <f t="shared" si="67"/>
        <v>0</v>
      </c>
      <c r="CU80" s="43">
        <f t="shared" si="68"/>
        <v>0</v>
      </c>
      <c r="CV80" s="43">
        <f t="shared" si="69"/>
        <v>0</v>
      </c>
      <c r="CW80" s="43">
        <f t="shared" si="70"/>
        <v>0</v>
      </c>
      <c r="CX80" s="43">
        <f t="shared" si="71"/>
        <v>0</v>
      </c>
      <c r="CY80" s="43">
        <f t="shared" si="72"/>
        <v>-25605.200000000001</v>
      </c>
      <c r="CZ80" s="43">
        <f t="shared" si="73"/>
        <v>0</v>
      </c>
      <c r="DA80" s="43">
        <f t="shared" si="74"/>
        <v>0</v>
      </c>
      <c r="DB80" s="43">
        <f t="shared" si="75"/>
        <v>0</v>
      </c>
      <c r="DC80" s="43">
        <f t="shared" si="76"/>
        <v>4929087.3999999994</v>
      </c>
      <c r="DD80" s="43">
        <f t="shared" si="78"/>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50"/>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51"/>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77"/>
        <v>9565539</v>
      </c>
      <c r="CD81" s="24" t="s">
        <v>131</v>
      </c>
      <c r="CE81" s="29">
        <f t="shared" si="52"/>
        <v>0</v>
      </c>
      <c r="CF81" s="29">
        <f t="shared" si="53"/>
        <v>0</v>
      </c>
      <c r="CG81" s="29">
        <f t="shared" si="54"/>
        <v>-14277.2</v>
      </c>
      <c r="CH81" s="29">
        <f t="shared" si="55"/>
        <v>0</v>
      </c>
      <c r="CI81" s="29">
        <f t="shared" si="56"/>
        <v>0</v>
      </c>
      <c r="CJ81" s="29">
        <f t="shared" si="57"/>
        <v>-674938.8</v>
      </c>
      <c r="CK81" s="29">
        <f t="shared" si="58"/>
        <v>0</v>
      </c>
      <c r="CL81" s="29">
        <f t="shared" si="59"/>
        <v>34525</v>
      </c>
      <c r="CM81" s="29">
        <f t="shared" si="60"/>
        <v>179200</v>
      </c>
      <c r="CN81" s="29">
        <f t="shared" si="61"/>
        <v>0</v>
      </c>
      <c r="CO81" s="29">
        <f t="shared" si="62"/>
        <v>3325575.2</v>
      </c>
      <c r="CP81" s="29">
        <f t="shared" si="63"/>
        <v>156746.39999999991</v>
      </c>
      <c r="CQ81" s="29">
        <f t="shared" si="64"/>
        <v>0</v>
      </c>
      <c r="CR81" s="29">
        <f t="shared" si="65"/>
        <v>0</v>
      </c>
      <c r="CS81" s="29">
        <f t="shared" si="66"/>
        <v>-179488.79999999981</v>
      </c>
      <c r="CT81" s="29">
        <f t="shared" si="67"/>
        <v>0</v>
      </c>
      <c r="CU81" s="29">
        <f t="shared" si="68"/>
        <v>0</v>
      </c>
      <c r="CV81" s="29">
        <f t="shared" si="69"/>
        <v>0</v>
      </c>
      <c r="CW81" s="29">
        <f t="shared" si="70"/>
        <v>0</v>
      </c>
      <c r="CX81" s="29">
        <f t="shared" si="71"/>
        <v>0</v>
      </c>
      <c r="CY81" s="29">
        <f t="shared" si="72"/>
        <v>141454.20000000001</v>
      </c>
      <c r="CZ81" s="29">
        <f t="shared" si="73"/>
        <v>0</v>
      </c>
      <c r="DA81" s="29">
        <f t="shared" si="74"/>
        <v>0</v>
      </c>
      <c r="DB81" s="29">
        <f t="shared" si="75"/>
        <v>0</v>
      </c>
      <c r="DC81" s="29">
        <f t="shared" si="76"/>
        <v>2968796</v>
      </c>
      <c r="DD81" s="29">
        <f t="shared" si="78"/>
        <v>106416619.39999999</v>
      </c>
    </row>
    <row r="82" spans="1:108" x14ac:dyDescent="0.15">
      <c r="A82" s="24" t="s">
        <v>132</v>
      </c>
      <c r="B82" s="25"/>
      <c r="C82" s="167"/>
      <c r="D82" s="167"/>
      <c r="E82" s="167"/>
      <c r="F82" s="167"/>
      <c r="G82" s="167"/>
      <c r="H82" s="167"/>
      <c r="I82" s="167"/>
      <c r="J82" s="167">
        <v>373632</v>
      </c>
      <c r="K82" s="167"/>
      <c r="L82" s="167"/>
      <c r="M82" s="167"/>
      <c r="N82" s="167"/>
      <c r="O82" s="167"/>
      <c r="P82" s="167">
        <v>159412</v>
      </c>
      <c r="Q82" s="167"/>
      <c r="R82" s="167"/>
      <c r="S82" s="167"/>
      <c r="T82" s="167"/>
      <c r="U82" s="167"/>
      <c r="V82" s="167"/>
      <c r="W82" s="167"/>
      <c r="X82" s="167"/>
      <c r="Y82" s="167"/>
      <c r="Z82" s="25">
        <f t="shared" si="50"/>
        <v>533044</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51"/>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77"/>
        <v>8389763.5999999996</v>
      </c>
      <c r="CD82" s="24" t="s">
        <v>132</v>
      </c>
      <c r="CE82" s="29">
        <f t="shared" si="52"/>
        <v>0</v>
      </c>
      <c r="CF82" s="29">
        <f t="shared" si="53"/>
        <v>0</v>
      </c>
      <c r="CG82" s="29">
        <f t="shared" si="54"/>
        <v>0</v>
      </c>
      <c r="CH82" s="29">
        <f t="shared" si="55"/>
        <v>0</v>
      </c>
      <c r="CI82" s="29">
        <f t="shared" si="56"/>
        <v>0</v>
      </c>
      <c r="CJ82" s="29">
        <f t="shared" si="57"/>
        <v>-242043.2</v>
      </c>
      <c r="CK82" s="29">
        <f t="shared" si="58"/>
        <v>0</v>
      </c>
      <c r="CL82" s="29">
        <f t="shared" si="59"/>
        <v>-2593</v>
      </c>
      <c r="CM82" s="29">
        <f t="shared" si="60"/>
        <v>333632</v>
      </c>
      <c r="CN82" s="29">
        <f t="shared" si="61"/>
        <v>0</v>
      </c>
      <c r="CO82" s="29">
        <f t="shared" si="62"/>
        <v>-2342627.2000000002</v>
      </c>
      <c r="CP82" s="29">
        <f t="shared" si="63"/>
        <v>-1035408</v>
      </c>
      <c r="CQ82" s="29">
        <f t="shared" si="64"/>
        <v>0</v>
      </c>
      <c r="CR82" s="29">
        <f t="shared" si="65"/>
        <v>0</v>
      </c>
      <c r="CS82" s="29">
        <f t="shared" si="66"/>
        <v>-4502206</v>
      </c>
      <c r="CT82" s="29">
        <f t="shared" si="67"/>
        <v>0</v>
      </c>
      <c r="CU82" s="29">
        <f t="shared" si="68"/>
        <v>0</v>
      </c>
      <c r="CV82" s="29">
        <f t="shared" si="69"/>
        <v>0</v>
      </c>
      <c r="CW82" s="29">
        <f t="shared" si="70"/>
        <v>0</v>
      </c>
      <c r="CX82" s="29">
        <f t="shared" si="71"/>
        <v>0</v>
      </c>
      <c r="CY82" s="29">
        <f t="shared" si="72"/>
        <v>-65474.2</v>
      </c>
      <c r="CZ82" s="29">
        <f t="shared" si="73"/>
        <v>0</v>
      </c>
      <c r="DA82" s="29">
        <f t="shared" si="74"/>
        <v>0</v>
      </c>
      <c r="DB82" s="29">
        <f t="shared" si="75"/>
        <v>0</v>
      </c>
      <c r="DC82" s="29">
        <f t="shared" si="76"/>
        <v>-7856719.5999999996</v>
      </c>
      <c r="DD82" s="29">
        <f t="shared" si="78"/>
        <v>98559899.799999997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50"/>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51"/>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77"/>
        <v>7203284.3999999994</v>
      </c>
      <c r="CD83" s="24" t="s">
        <v>133</v>
      </c>
      <c r="CE83" s="29">
        <f t="shared" si="52"/>
        <v>0</v>
      </c>
      <c r="CF83" s="29">
        <f t="shared" si="53"/>
        <v>0</v>
      </c>
      <c r="CG83" s="29">
        <f t="shared" si="54"/>
        <v>-7138.6</v>
      </c>
      <c r="CH83" s="29">
        <f t="shared" si="55"/>
        <v>0</v>
      </c>
      <c r="CI83" s="29">
        <f t="shared" si="56"/>
        <v>0</v>
      </c>
      <c r="CJ83" s="29">
        <f t="shared" si="57"/>
        <v>-214055.2</v>
      </c>
      <c r="CK83" s="29">
        <f t="shared" si="58"/>
        <v>0</v>
      </c>
      <c r="CL83" s="29">
        <f t="shared" si="59"/>
        <v>0</v>
      </c>
      <c r="CM83" s="29">
        <f t="shared" si="60"/>
        <v>184000</v>
      </c>
      <c r="CN83" s="29">
        <f t="shared" si="61"/>
        <v>0</v>
      </c>
      <c r="CO83" s="29">
        <f t="shared" si="62"/>
        <v>-1322210.2</v>
      </c>
      <c r="CP83" s="29">
        <f t="shared" si="63"/>
        <v>-624888</v>
      </c>
      <c r="CQ83" s="29">
        <f t="shared" si="64"/>
        <v>0</v>
      </c>
      <c r="CR83" s="29">
        <f t="shared" si="65"/>
        <v>0</v>
      </c>
      <c r="CS83" s="29">
        <f t="shared" si="66"/>
        <v>-4879780.8</v>
      </c>
      <c r="CT83" s="29">
        <f t="shared" si="67"/>
        <v>0</v>
      </c>
      <c r="CU83" s="29">
        <f t="shared" si="68"/>
        <v>0</v>
      </c>
      <c r="CV83" s="29">
        <f t="shared" si="69"/>
        <v>0</v>
      </c>
      <c r="CW83" s="29">
        <f t="shared" si="70"/>
        <v>0</v>
      </c>
      <c r="CX83" s="29">
        <f t="shared" si="71"/>
        <v>0</v>
      </c>
      <c r="CY83" s="29">
        <f t="shared" si="72"/>
        <v>-115211.6</v>
      </c>
      <c r="CZ83" s="29">
        <f t="shared" si="73"/>
        <v>0</v>
      </c>
      <c r="DA83" s="29">
        <f t="shared" si="74"/>
        <v>0</v>
      </c>
      <c r="DB83" s="29">
        <f t="shared" si="75"/>
        <v>0</v>
      </c>
      <c r="DC83" s="29">
        <f t="shared" si="76"/>
        <v>-6979284.3999999994</v>
      </c>
      <c r="DD83" s="29">
        <f t="shared" si="78"/>
        <v>91580615.399999991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50"/>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51"/>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77"/>
        <v>8097767.8000000007</v>
      </c>
      <c r="CD84" s="24" t="s">
        <v>134</v>
      </c>
      <c r="CE84" s="43">
        <f t="shared" si="52"/>
        <v>0</v>
      </c>
      <c r="CF84" s="43">
        <f t="shared" si="53"/>
        <v>0</v>
      </c>
      <c r="CG84" s="43">
        <f t="shared" si="54"/>
        <v>0</v>
      </c>
      <c r="CH84" s="43">
        <f t="shared" si="55"/>
        <v>0</v>
      </c>
      <c r="CI84" s="29">
        <f t="shared" si="56"/>
        <v>0</v>
      </c>
      <c r="CJ84" s="43">
        <f t="shared" si="57"/>
        <v>23485.200000000012</v>
      </c>
      <c r="CK84" s="43">
        <f t="shared" si="58"/>
        <v>0</v>
      </c>
      <c r="CL84" s="43">
        <f t="shared" si="59"/>
        <v>-5461.2</v>
      </c>
      <c r="CM84" s="43">
        <f t="shared" si="60"/>
        <v>180800</v>
      </c>
      <c r="CN84" s="43">
        <f t="shared" si="61"/>
        <v>0</v>
      </c>
      <c r="CO84" s="43">
        <f t="shared" si="62"/>
        <v>3313.4000000000233</v>
      </c>
      <c r="CP84" s="43">
        <f t="shared" si="63"/>
        <v>-1535045.6</v>
      </c>
      <c r="CQ84" s="43">
        <f t="shared" si="64"/>
        <v>0</v>
      </c>
      <c r="CR84" s="43">
        <f t="shared" si="65"/>
        <v>0</v>
      </c>
      <c r="CS84" s="43">
        <f t="shared" si="66"/>
        <v>-694412.20000000019</v>
      </c>
      <c r="CT84" s="43">
        <f t="shared" si="67"/>
        <v>0</v>
      </c>
      <c r="CU84" s="43">
        <f t="shared" si="68"/>
        <v>0</v>
      </c>
      <c r="CV84" s="43">
        <f t="shared" si="69"/>
        <v>0</v>
      </c>
      <c r="CW84" s="43">
        <f t="shared" si="70"/>
        <v>0</v>
      </c>
      <c r="CX84" s="43">
        <f t="shared" si="71"/>
        <v>0</v>
      </c>
      <c r="CY84" s="43">
        <f t="shared" si="72"/>
        <v>-61941.4</v>
      </c>
      <c r="CZ84" s="43">
        <f t="shared" si="73"/>
        <v>0</v>
      </c>
      <c r="DA84" s="43">
        <f t="shared" si="74"/>
        <v>0</v>
      </c>
      <c r="DB84" s="43">
        <f t="shared" si="75"/>
        <v>0</v>
      </c>
      <c r="DC84" s="43">
        <f t="shared" si="76"/>
        <v>-2089261.8000000007</v>
      </c>
      <c r="DD84" s="43">
        <f t="shared" si="78"/>
        <v>89491353.599999994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50"/>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51"/>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77"/>
        <v>4473068.3999999994</v>
      </c>
      <c r="CD85" s="24" t="s">
        <v>135</v>
      </c>
      <c r="CE85" s="43">
        <f t="shared" si="52"/>
        <v>0</v>
      </c>
      <c r="CF85" s="43">
        <f t="shared" si="53"/>
        <v>0</v>
      </c>
      <c r="CG85" s="43">
        <f t="shared" si="54"/>
        <v>0</v>
      </c>
      <c r="CH85" s="43">
        <f t="shared" si="55"/>
        <v>0</v>
      </c>
      <c r="CI85" s="43">
        <f t="shared" si="56"/>
        <v>0</v>
      </c>
      <c r="CJ85" s="43">
        <f t="shared" si="57"/>
        <v>272772.8</v>
      </c>
      <c r="CK85" s="43">
        <f t="shared" si="58"/>
        <v>0</v>
      </c>
      <c r="CL85" s="43">
        <f t="shared" si="59"/>
        <v>0</v>
      </c>
      <c r="CM85" s="43">
        <f t="shared" si="60"/>
        <v>192000</v>
      </c>
      <c r="CN85" s="43">
        <f t="shared" si="61"/>
        <v>0</v>
      </c>
      <c r="CO85" s="43">
        <f t="shared" si="62"/>
        <v>309932</v>
      </c>
      <c r="CP85" s="43">
        <f t="shared" si="63"/>
        <v>852873.6</v>
      </c>
      <c r="CQ85" s="43">
        <f t="shared" si="64"/>
        <v>0</v>
      </c>
      <c r="CR85" s="43">
        <f t="shared" si="65"/>
        <v>0</v>
      </c>
      <c r="CS85" s="43">
        <f t="shared" si="66"/>
        <v>6799085.2000000002</v>
      </c>
      <c r="CT85" s="43">
        <f t="shared" si="67"/>
        <v>0</v>
      </c>
      <c r="CU85" s="43">
        <f t="shared" si="68"/>
        <v>0</v>
      </c>
      <c r="CV85" s="43">
        <f t="shared" si="69"/>
        <v>0</v>
      </c>
      <c r="CW85" s="43">
        <f t="shared" si="70"/>
        <v>0</v>
      </c>
      <c r="CX85" s="43">
        <f t="shared" si="71"/>
        <v>0</v>
      </c>
      <c r="CY85" s="43">
        <f t="shared" si="72"/>
        <v>-164950</v>
      </c>
      <c r="CZ85" s="43">
        <f t="shared" si="73"/>
        <v>0</v>
      </c>
      <c r="DA85" s="43">
        <f t="shared" si="74"/>
        <v>0</v>
      </c>
      <c r="DB85" s="43">
        <f t="shared" si="75"/>
        <v>0</v>
      </c>
      <c r="DC85" s="43">
        <f t="shared" si="76"/>
        <v>8261713.6000000006</v>
      </c>
      <c r="DD85" s="43">
        <f t="shared" si="78"/>
        <v>97753067.199999988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50"/>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51"/>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77"/>
        <v>5114407.4000000004</v>
      </c>
      <c r="CD86" s="24" t="s">
        <v>136</v>
      </c>
      <c r="CE86" s="43">
        <f t="shared" si="52"/>
        <v>0</v>
      </c>
      <c r="CF86" s="43">
        <f t="shared" si="53"/>
        <v>0</v>
      </c>
      <c r="CG86" s="43">
        <f t="shared" si="54"/>
        <v>0</v>
      </c>
      <c r="CH86" s="43">
        <f t="shared" si="55"/>
        <v>0</v>
      </c>
      <c r="CI86" s="43">
        <f t="shared" si="56"/>
        <v>0</v>
      </c>
      <c r="CJ86" s="43">
        <f t="shared" si="57"/>
        <v>1057361</v>
      </c>
      <c r="CK86" s="43">
        <f t="shared" si="58"/>
        <v>0</v>
      </c>
      <c r="CL86" s="43">
        <f t="shared" si="59"/>
        <v>0</v>
      </c>
      <c r="CM86" s="43">
        <f t="shared" si="60"/>
        <v>318400</v>
      </c>
      <c r="CN86" s="43">
        <f t="shared" si="61"/>
        <v>0</v>
      </c>
      <c r="CO86" s="43">
        <f t="shared" si="62"/>
        <v>-177486.19999999995</v>
      </c>
      <c r="CP86" s="43">
        <f t="shared" si="63"/>
        <v>41558</v>
      </c>
      <c r="CQ86" s="43">
        <f t="shared" si="64"/>
        <v>0</v>
      </c>
      <c r="CR86" s="43">
        <f t="shared" si="65"/>
        <v>0</v>
      </c>
      <c r="CS86" s="43">
        <f t="shared" si="66"/>
        <v>7120397.7999999998</v>
      </c>
      <c r="CT86" s="43">
        <f t="shared" si="67"/>
        <v>0</v>
      </c>
      <c r="CU86" s="43">
        <f t="shared" si="68"/>
        <v>0</v>
      </c>
      <c r="CV86" s="43">
        <f t="shared" si="69"/>
        <v>0</v>
      </c>
      <c r="CW86" s="43">
        <f t="shared" si="70"/>
        <v>0</v>
      </c>
      <c r="CX86" s="43">
        <f t="shared" si="71"/>
        <v>0</v>
      </c>
      <c r="CY86" s="43">
        <f t="shared" si="72"/>
        <v>0</v>
      </c>
      <c r="CZ86" s="43">
        <f t="shared" si="73"/>
        <v>0</v>
      </c>
      <c r="DA86" s="43">
        <f t="shared" si="74"/>
        <v>0</v>
      </c>
      <c r="DB86" s="43">
        <f t="shared" si="75"/>
        <v>0</v>
      </c>
      <c r="DC86" s="43">
        <f t="shared" si="76"/>
        <v>8360230.5999999996</v>
      </c>
      <c r="DD86" s="43">
        <f t="shared" si="78"/>
        <v>106113297.79999998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50"/>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51"/>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77"/>
        <v>4823268</v>
      </c>
      <c r="CD87" s="24" t="s">
        <v>137</v>
      </c>
      <c r="CE87" s="29">
        <f t="shared" si="52"/>
        <v>0</v>
      </c>
      <c r="CF87" s="29">
        <f t="shared" si="53"/>
        <v>0</v>
      </c>
      <c r="CG87" s="29">
        <f t="shared" si="54"/>
        <v>0</v>
      </c>
      <c r="CH87" s="29">
        <f t="shared" si="55"/>
        <v>0</v>
      </c>
      <c r="CI87" s="29">
        <f t="shared" si="56"/>
        <v>0</v>
      </c>
      <c r="CJ87" s="29">
        <f t="shared" si="57"/>
        <v>-132928.79999999999</v>
      </c>
      <c r="CK87" s="29">
        <f t="shared" si="58"/>
        <v>0</v>
      </c>
      <c r="CL87" s="29">
        <f t="shared" si="59"/>
        <v>48705</v>
      </c>
      <c r="CM87" s="29">
        <f t="shared" si="60"/>
        <v>300800</v>
      </c>
      <c r="CN87" s="29">
        <f t="shared" si="61"/>
        <v>0</v>
      </c>
      <c r="CO87" s="29">
        <f t="shared" si="62"/>
        <v>2550513.4</v>
      </c>
      <c r="CP87" s="29">
        <f t="shared" si="63"/>
        <v>-196681.4</v>
      </c>
      <c r="CQ87" s="29">
        <f t="shared" si="64"/>
        <v>0</v>
      </c>
      <c r="CR87" s="29">
        <f t="shared" si="65"/>
        <v>0</v>
      </c>
      <c r="CS87" s="29">
        <f t="shared" si="66"/>
        <v>3745008.4</v>
      </c>
      <c r="CT87" s="29">
        <f t="shared" si="67"/>
        <v>0</v>
      </c>
      <c r="CU87" s="29">
        <f t="shared" si="68"/>
        <v>0</v>
      </c>
      <c r="CV87" s="29">
        <f t="shared" si="69"/>
        <v>0</v>
      </c>
      <c r="CW87" s="29">
        <f t="shared" si="70"/>
        <v>0</v>
      </c>
      <c r="CX87" s="29">
        <f t="shared" si="71"/>
        <v>0</v>
      </c>
      <c r="CY87" s="29">
        <f t="shared" si="72"/>
        <v>-72467.600000000006</v>
      </c>
      <c r="CZ87" s="29">
        <f t="shared" si="73"/>
        <v>0</v>
      </c>
      <c r="DA87" s="29">
        <f t="shared" si="74"/>
        <v>0</v>
      </c>
      <c r="DB87" s="29">
        <f t="shared" si="75"/>
        <v>0</v>
      </c>
      <c r="DC87" s="29">
        <f t="shared" si="76"/>
        <v>6242949</v>
      </c>
      <c r="DD87" s="29">
        <f t="shared" si="78"/>
        <v>112356246.79999998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50"/>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51"/>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77"/>
        <v>8634667.7999999989</v>
      </c>
      <c r="CD88" s="24" t="s">
        <v>138</v>
      </c>
      <c r="CE88" s="29">
        <f t="shared" si="52"/>
        <v>0</v>
      </c>
      <c r="CF88" s="29">
        <f t="shared" si="53"/>
        <v>0</v>
      </c>
      <c r="CG88" s="29">
        <f t="shared" si="54"/>
        <v>0</v>
      </c>
      <c r="CH88" s="29">
        <f t="shared" si="55"/>
        <v>0</v>
      </c>
      <c r="CI88" s="29">
        <f t="shared" si="56"/>
        <v>0</v>
      </c>
      <c r="CJ88" s="29">
        <f t="shared" si="57"/>
        <v>80144</v>
      </c>
      <c r="CK88" s="29">
        <f t="shared" si="58"/>
        <v>0</v>
      </c>
      <c r="CL88" s="29">
        <f t="shared" si="59"/>
        <v>-6790.4</v>
      </c>
      <c r="CM88" s="29">
        <f t="shared" si="60"/>
        <v>352000</v>
      </c>
      <c r="CN88" s="29">
        <f t="shared" si="61"/>
        <v>0</v>
      </c>
      <c r="CO88" s="29">
        <f t="shared" si="62"/>
        <v>2622448.2000000002</v>
      </c>
      <c r="CP88" s="29">
        <f t="shared" si="63"/>
        <v>-1818040.4</v>
      </c>
      <c r="CQ88" s="29">
        <f t="shared" si="64"/>
        <v>0</v>
      </c>
      <c r="CR88" s="29">
        <f t="shared" si="65"/>
        <v>0</v>
      </c>
      <c r="CS88" s="29">
        <f t="shared" si="66"/>
        <v>-10167.599999999627</v>
      </c>
      <c r="CT88" s="29">
        <f t="shared" si="67"/>
        <v>0</v>
      </c>
      <c r="CU88" s="29">
        <f t="shared" si="68"/>
        <v>0</v>
      </c>
      <c r="CV88" s="29">
        <f t="shared" si="69"/>
        <v>0</v>
      </c>
      <c r="CW88" s="29">
        <f t="shared" si="70"/>
        <v>0</v>
      </c>
      <c r="CX88" s="29">
        <f t="shared" si="71"/>
        <v>0</v>
      </c>
      <c r="CY88" s="29">
        <f t="shared" si="72"/>
        <v>36385.399999999994</v>
      </c>
      <c r="CZ88" s="29">
        <f t="shared" si="73"/>
        <v>0</v>
      </c>
      <c r="DA88" s="29">
        <f t="shared" si="74"/>
        <v>0</v>
      </c>
      <c r="DB88" s="29">
        <f t="shared" si="75"/>
        <v>0</v>
      </c>
      <c r="DC88" s="29">
        <f t="shared" si="76"/>
        <v>1255979.2000000011</v>
      </c>
      <c r="DD88" s="29">
        <f t="shared" si="78"/>
        <v>113612225.99999999</v>
      </c>
    </row>
    <row r="89" spans="1:108" x14ac:dyDescent="0.15">
      <c r="A89" s="24" t="s">
        <v>139</v>
      </c>
      <c r="B89" s="25"/>
      <c r="C89" s="167"/>
      <c r="D89" s="167"/>
      <c r="E89" s="167"/>
      <c r="F89" s="167"/>
      <c r="G89" s="167"/>
      <c r="H89" s="167"/>
      <c r="I89" s="167"/>
      <c r="J89" s="167">
        <v>1274640</v>
      </c>
      <c r="K89" s="167"/>
      <c r="L89" s="167"/>
      <c r="M89" s="167"/>
      <c r="N89" s="167"/>
      <c r="O89" s="167"/>
      <c r="P89" s="167"/>
      <c r="Q89" s="167"/>
      <c r="R89" s="167"/>
      <c r="S89" s="167"/>
      <c r="T89" s="167"/>
      <c r="U89" s="167"/>
      <c r="V89" s="167"/>
      <c r="W89" s="167"/>
      <c r="X89" s="167"/>
      <c r="Y89" s="167"/>
      <c r="Z89" s="25">
        <f t="shared" si="50"/>
        <v>1274640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51"/>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77"/>
        <v>8489046.8000000007</v>
      </c>
      <c r="CD89" s="24" t="s">
        <v>139</v>
      </c>
      <c r="CE89" s="29">
        <f t="shared" si="52"/>
        <v>0</v>
      </c>
      <c r="CF89" s="29">
        <f t="shared" si="53"/>
        <v>0</v>
      </c>
      <c r="CG89" s="29">
        <f t="shared" si="54"/>
        <v>0</v>
      </c>
      <c r="CH89" s="29">
        <f t="shared" si="55"/>
        <v>0</v>
      </c>
      <c r="CI89" s="29">
        <f t="shared" si="56"/>
        <v>0</v>
      </c>
      <c r="CJ89" s="29">
        <f t="shared" si="57"/>
        <v>-575842.6</v>
      </c>
      <c r="CK89" s="29">
        <f t="shared" si="58"/>
        <v>0</v>
      </c>
      <c r="CL89" s="29">
        <f t="shared" si="59"/>
        <v>-1598</v>
      </c>
      <c r="CM89" s="29">
        <f t="shared" si="60"/>
        <v>1074640</v>
      </c>
      <c r="CN89" s="29">
        <f t="shared" si="61"/>
        <v>0</v>
      </c>
      <c r="CO89" s="29">
        <f t="shared" si="62"/>
        <v>-1890741.2</v>
      </c>
      <c r="CP89" s="29">
        <f t="shared" si="63"/>
        <v>-497970</v>
      </c>
      <c r="CQ89" s="29">
        <f t="shared" si="64"/>
        <v>0</v>
      </c>
      <c r="CR89" s="29">
        <f t="shared" si="65"/>
        <v>0</v>
      </c>
      <c r="CS89" s="29">
        <f t="shared" si="66"/>
        <v>-5196967</v>
      </c>
      <c r="CT89" s="29">
        <f t="shared" si="67"/>
        <v>0</v>
      </c>
      <c r="CU89" s="29">
        <f t="shared" si="68"/>
        <v>0</v>
      </c>
      <c r="CV89" s="29">
        <f t="shared" si="69"/>
        <v>0</v>
      </c>
      <c r="CW89" s="29">
        <f t="shared" si="70"/>
        <v>0</v>
      </c>
      <c r="CX89" s="29">
        <f t="shared" si="71"/>
        <v>0</v>
      </c>
      <c r="CY89" s="29">
        <f t="shared" si="72"/>
        <v>-125928</v>
      </c>
      <c r="CZ89" s="29">
        <f t="shared" si="73"/>
        <v>0</v>
      </c>
      <c r="DA89" s="29">
        <f t="shared" si="74"/>
        <v>0</v>
      </c>
      <c r="DB89" s="29">
        <f t="shared" si="75"/>
        <v>0</v>
      </c>
      <c r="DC89" s="29">
        <f t="shared" si="76"/>
        <v>-7214406.8000000007</v>
      </c>
      <c r="DD89" s="29">
        <f t="shared" si="78"/>
        <v>106397819.19999999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50"/>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51"/>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77"/>
        <v>9858784</v>
      </c>
      <c r="CD90" s="24" t="s">
        <v>140</v>
      </c>
      <c r="CE90" s="43">
        <f t="shared" si="52"/>
        <v>0</v>
      </c>
      <c r="CF90" s="43">
        <f t="shared" si="53"/>
        <v>0</v>
      </c>
      <c r="CG90" s="43">
        <f t="shared" si="54"/>
        <v>0</v>
      </c>
      <c r="CH90" s="43">
        <f t="shared" si="55"/>
        <v>0</v>
      </c>
      <c r="CI90" s="43">
        <f t="shared" si="56"/>
        <v>0</v>
      </c>
      <c r="CJ90" s="43">
        <f t="shared" si="57"/>
        <v>-144964.20000000001</v>
      </c>
      <c r="CK90" s="43">
        <f t="shared" si="58"/>
        <v>0</v>
      </c>
      <c r="CL90" s="43">
        <f t="shared" si="59"/>
        <v>-608</v>
      </c>
      <c r="CM90" s="43">
        <f t="shared" si="60"/>
        <v>134400</v>
      </c>
      <c r="CN90" s="43">
        <f t="shared" si="61"/>
        <v>0</v>
      </c>
      <c r="CO90" s="43">
        <f t="shared" si="62"/>
        <v>-2051548</v>
      </c>
      <c r="CP90" s="43">
        <f t="shared" si="63"/>
        <v>-686400</v>
      </c>
      <c r="CQ90" s="43">
        <f t="shared" si="64"/>
        <v>0</v>
      </c>
      <c r="CR90" s="43">
        <f t="shared" si="65"/>
        <v>0</v>
      </c>
      <c r="CS90" s="43">
        <f t="shared" si="66"/>
        <v>-6473618</v>
      </c>
      <c r="CT90" s="43">
        <f t="shared" si="67"/>
        <v>0</v>
      </c>
      <c r="CU90" s="43">
        <f t="shared" si="68"/>
        <v>0</v>
      </c>
      <c r="CV90" s="43">
        <f t="shared" si="69"/>
        <v>0</v>
      </c>
      <c r="CW90" s="43">
        <f t="shared" si="70"/>
        <v>0</v>
      </c>
      <c r="CX90" s="43">
        <f t="shared" si="71"/>
        <v>0</v>
      </c>
      <c r="CY90" s="43">
        <f t="shared" si="72"/>
        <v>-165645.79999999999</v>
      </c>
      <c r="CZ90" s="43">
        <f t="shared" si="73"/>
        <v>0</v>
      </c>
      <c r="DA90" s="43">
        <f t="shared" si="74"/>
        <v>0</v>
      </c>
      <c r="DB90" s="43">
        <f t="shared" si="75"/>
        <v>0</v>
      </c>
      <c r="DC90" s="43">
        <f t="shared" si="76"/>
        <v>-9388384</v>
      </c>
      <c r="DD90" s="43">
        <f t="shared" si="78"/>
        <v>97009435.199999988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50"/>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51"/>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77"/>
        <v>6259474.1999999993</v>
      </c>
      <c r="CD91" s="24" t="s">
        <v>141</v>
      </c>
      <c r="CE91" s="43">
        <f t="shared" si="52"/>
        <v>0</v>
      </c>
      <c r="CF91" s="43">
        <f t="shared" si="53"/>
        <v>0</v>
      </c>
      <c r="CG91" s="43">
        <f t="shared" si="54"/>
        <v>0</v>
      </c>
      <c r="CH91" s="43">
        <f t="shared" si="55"/>
        <v>0</v>
      </c>
      <c r="CI91" s="29">
        <f t="shared" si="56"/>
        <v>0</v>
      </c>
      <c r="CJ91" s="43">
        <f t="shared" si="57"/>
        <v>-305160.59999999998</v>
      </c>
      <c r="CK91" s="43">
        <f t="shared" si="58"/>
        <v>0</v>
      </c>
      <c r="CL91" s="43">
        <f t="shared" si="59"/>
        <v>-7435</v>
      </c>
      <c r="CM91" s="43">
        <f t="shared" si="60"/>
        <v>-5600</v>
      </c>
      <c r="CN91" s="43">
        <f t="shared" si="61"/>
        <v>0</v>
      </c>
      <c r="CO91" s="43">
        <f t="shared" si="62"/>
        <v>2389605.6</v>
      </c>
      <c r="CP91" s="43">
        <f t="shared" si="63"/>
        <v>-352411</v>
      </c>
      <c r="CQ91" s="43">
        <f t="shared" si="64"/>
        <v>0</v>
      </c>
      <c r="CR91" s="43">
        <f t="shared" si="65"/>
        <v>0</v>
      </c>
      <c r="CS91" s="43">
        <f t="shared" si="66"/>
        <v>6357043.4000000004</v>
      </c>
      <c r="CT91" s="43">
        <f t="shared" si="67"/>
        <v>0</v>
      </c>
      <c r="CU91" s="43">
        <f t="shared" si="68"/>
        <v>0</v>
      </c>
      <c r="CV91" s="43">
        <f t="shared" si="69"/>
        <v>0</v>
      </c>
      <c r="CW91" s="43">
        <f t="shared" si="70"/>
        <v>0</v>
      </c>
      <c r="CX91" s="43">
        <f t="shared" si="71"/>
        <v>0</v>
      </c>
      <c r="CY91" s="43">
        <f t="shared" si="72"/>
        <v>-193059.6</v>
      </c>
      <c r="CZ91" s="43">
        <f t="shared" si="73"/>
        <v>0</v>
      </c>
      <c r="DA91" s="43">
        <f t="shared" si="74"/>
        <v>0</v>
      </c>
      <c r="DB91" s="43">
        <f t="shared" si="75"/>
        <v>0</v>
      </c>
      <c r="DC91" s="43">
        <f t="shared" si="76"/>
        <v>7882982.8000000007</v>
      </c>
      <c r="DD91" s="43">
        <f t="shared" si="78"/>
        <v>104892417.99999999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50"/>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51"/>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77"/>
        <v>6431176.6000000006</v>
      </c>
      <c r="CD92" s="24" t="s">
        <v>142</v>
      </c>
      <c r="CE92" s="43">
        <f t="shared" si="52"/>
        <v>0</v>
      </c>
      <c r="CF92" s="43">
        <f t="shared" si="53"/>
        <v>0</v>
      </c>
      <c r="CG92" s="43">
        <f t="shared" si="54"/>
        <v>0</v>
      </c>
      <c r="CH92" s="43">
        <f t="shared" si="55"/>
        <v>0</v>
      </c>
      <c r="CI92" s="43">
        <f t="shared" si="56"/>
        <v>0</v>
      </c>
      <c r="CJ92" s="43">
        <f t="shared" si="57"/>
        <v>-28815.800000000003</v>
      </c>
      <c r="CK92" s="43">
        <f t="shared" si="58"/>
        <v>0</v>
      </c>
      <c r="CL92" s="43">
        <f t="shared" si="59"/>
        <v>-19106.400000000001</v>
      </c>
      <c r="CM92" s="43">
        <f t="shared" si="60"/>
        <v>-260800</v>
      </c>
      <c r="CN92" s="43">
        <f t="shared" si="61"/>
        <v>0</v>
      </c>
      <c r="CO92" s="43">
        <f t="shared" si="62"/>
        <v>539127.6</v>
      </c>
      <c r="CP92" s="43">
        <f t="shared" si="63"/>
        <v>1726726</v>
      </c>
      <c r="CQ92" s="43">
        <f t="shared" si="64"/>
        <v>0</v>
      </c>
      <c r="CR92" s="43">
        <f t="shared" si="65"/>
        <v>0</v>
      </c>
      <c r="CS92" s="43">
        <f t="shared" si="66"/>
        <v>19571946.199999999</v>
      </c>
      <c r="CT92" s="43">
        <f t="shared" si="67"/>
        <v>0</v>
      </c>
      <c r="CU92" s="43">
        <f t="shared" si="68"/>
        <v>0</v>
      </c>
      <c r="CV92" s="43">
        <f t="shared" si="69"/>
        <v>0</v>
      </c>
      <c r="CW92" s="43">
        <f t="shared" si="70"/>
        <v>0</v>
      </c>
      <c r="CX92" s="43">
        <f t="shared" si="71"/>
        <v>0</v>
      </c>
      <c r="CY92" s="43">
        <f t="shared" si="72"/>
        <v>-26025.200000000001</v>
      </c>
      <c r="CZ92" s="43">
        <f t="shared" si="73"/>
        <v>0</v>
      </c>
      <c r="DA92" s="43">
        <f t="shared" si="74"/>
        <v>0</v>
      </c>
      <c r="DB92" s="43">
        <f t="shared" si="75"/>
        <v>0</v>
      </c>
      <c r="DC92" s="43">
        <f t="shared" si="76"/>
        <v>21503052.399999999</v>
      </c>
      <c r="DD92" s="43">
        <f t="shared" si="78"/>
        <v>126395470.39999998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50"/>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51"/>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77"/>
        <v>7152108.5999999996</v>
      </c>
      <c r="CD93" s="24" t="s">
        <v>143</v>
      </c>
      <c r="CE93" s="43">
        <f t="shared" si="52"/>
        <v>0</v>
      </c>
      <c r="CF93" s="43">
        <f t="shared" si="53"/>
        <v>0</v>
      </c>
      <c r="CG93" s="43">
        <f t="shared" si="54"/>
        <v>0</v>
      </c>
      <c r="CH93" s="43">
        <f t="shared" si="55"/>
        <v>0</v>
      </c>
      <c r="CI93" s="43">
        <f t="shared" si="56"/>
        <v>0</v>
      </c>
      <c r="CJ93" s="43">
        <f t="shared" si="57"/>
        <v>1014534.6</v>
      </c>
      <c r="CK93" s="43">
        <f t="shared" si="58"/>
        <v>0</v>
      </c>
      <c r="CL93" s="43">
        <f t="shared" si="59"/>
        <v>1313.1999999999998</v>
      </c>
      <c r="CM93" s="43">
        <f t="shared" si="60"/>
        <v>-1220400</v>
      </c>
      <c r="CN93" s="43">
        <f t="shared" si="61"/>
        <v>0</v>
      </c>
      <c r="CO93" s="43">
        <f t="shared" si="62"/>
        <v>-159554.39999999991</v>
      </c>
      <c r="CP93" s="43">
        <f t="shared" si="63"/>
        <v>-833818.8</v>
      </c>
      <c r="CQ93" s="43">
        <f t="shared" si="64"/>
        <v>0</v>
      </c>
      <c r="CR93" s="43">
        <f t="shared" si="65"/>
        <v>0</v>
      </c>
      <c r="CS93" s="43">
        <f t="shared" si="66"/>
        <v>8098010.7999999998</v>
      </c>
      <c r="CT93" s="43">
        <f t="shared" si="67"/>
        <v>0</v>
      </c>
      <c r="CU93" s="43">
        <f t="shared" si="68"/>
        <v>0</v>
      </c>
      <c r="CV93" s="43">
        <f t="shared" si="69"/>
        <v>0</v>
      </c>
      <c r="CW93" s="43">
        <f t="shared" si="70"/>
        <v>0</v>
      </c>
      <c r="CX93" s="43">
        <f t="shared" si="71"/>
        <v>0</v>
      </c>
      <c r="CY93" s="43">
        <f t="shared" si="72"/>
        <v>54054</v>
      </c>
      <c r="CZ93" s="43">
        <f t="shared" si="73"/>
        <v>0</v>
      </c>
      <c r="DA93" s="43">
        <f t="shared" si="74"/>
        <v>0</v>
      </c>
      <c r="DB93" s="43">
        <f t="shared" si="75"/>
        <v>0</v>
      </c>
      <c r="DC93" s="43">
        <f t="shared" si="76"/>
        <v>6954139.4000000004</v>
      </c>
      <c r="DD93" s="43">
        <f t="shared" si="78"/>
        <v>133349609.79999998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50"/>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51"/>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77"/>
        <v>6999677.5999999996</v>
      </c>
      <c r="CD94" s="24" t="s">
        <v>144</v>
      </c>
      <c r="CE94" s="43">
        <f t="shared" si="52"/>
        <v>0</v>
      </c>
      <c r="CF94" s="43">
        <f t="shared" si="53"/>
        <v>0</v>
      </c>
      <c r="CG94" s="43">
        <f t="shared" si="54"/>
        <v>0</v>
      </c>
      <c r="CH94" s="43">
        <f t="shared" si="55"/>
        <v>0</v>
      </c>
      <c r="CI94" s="43">
        <f t="shared" si="56"/>
        <v>0</v>
      </c>
      <c r="CJ94" s="43">
        <f t="shared" si="57"/>
        <v>206581.6</v>
      </c>
      <c r="CK94" s="43">
        <f t="shared" si="58"/>
        <v>0</v>
      </c>
      <c r="CL94" s="43">
        <f t="shared" si="59"/>
        <v>3590.6000000000004</v>
      </c>
      <c r="CM94" s="43">
        <f t="shared" si="60"/>
        <v>-1484400</v>
      </c>
      <c r="CN94" s="43">
        <f t="shared" si="61"/>
        <v>0</v>
      </c>
      <c r="CO94" s="43">
        <f t="shared" si="62"/>
        <v>3727041.6</v>
      </c>
      <c r="CP94" s="43">
        <f t="shared" si="63"/>
        <v>0</v>
      </c>
      <c r="CQ94" s="43">
        <f t="shared" si="64"/>
        <v>0</v>
      </c>
      <c r="CR94" s="43">
        <f t="shared" si="65"/>
        <v>0</v>
      </c>
      <c r="CS94" s="43">
        <f t="shared" si="66"/>
        <v>2041991.2000000002</v>
      </c>
      <c r="CT94" s="43">
        <f t="shared" si="67"/>
        <v>0</v>
      </c>
      <c r="CU94" s="43">
        <f t="shared" si="68"/>
        <v>0</v>
      </c>
      <c r="CV94" s="43">
        <f t="shared" si="69"/>
        <v>0</v>
      </c>
      <c r="CW94" s="43">
        <f t="shared" si="70"/>
        <v>0</v>
      </c>
      <c r="CX94" s="43">
        <f t="shared" si="71"/>
        <v>0</v>
      </c>
      <c r="CY94" s="43">
        <f t="shared" si="72"/>
        <v>-39411.599999999999</v>
      </c>
      <c r="CZ94" s="43">
        <f t="shared" si="73"/>
        <v>0</v>
      </c>
      <c r="DA94" s="43">
        <f t="shared" si="74"/>
        <v>0</v>
      </c>
      <c r="DB94" s="43">
        <f t="shared" si="75"/>
        <v>0</v>
      </c>
      <c r="DC94" s="43">
        <f t="shared" si="76"/>
        <v>4455393.4000000004</v>
      </c>
      <c r="DD94" s="43">
        <f t="shared" si="78"/>
        <v>137805003.19999999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50"/>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51"/>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77"/>
        <v>11786759.4</v>
      </c>
      <c r="CD95" s="24" t="s">
        <v>145</v>
      </c>
      <c r="CE95" s="29">
        <f t="shared" si="52"/>
        <v>0</v>
      </c>
      <c r="CF95" s="29">
        <f t="shared" si="53"/>
        <v>0</v>
      </c>
      <c r="CG95" s="29">
        <f t="shared" si="54"/>
        <v>0</v>
      </c>
      <c r="CH95" s="29">
        <f t="shared" si="55"/>
        <v>0</v>
      </c>
      <c r="CI95" s="29">
        <f t="shared" si="56"/>
        <v>0</v>
      </c>
      <c r="CJ95" s="29">
        <f t="shared" si="57"/>
        <v>48587.399999999994</v>
      </c>
      <c r="CK95" s="29">
        <f t="shared" si="58"/>
        <v>0</v>
      </c>
      <c r="CL95" s="29">
        <f t="shared" si="59"/>
        <v>-1772</v>
      </c>
      <c r="CM95" s="29">
        <f t="shared" si="60"/>
        <v>-1001210</v>
      </c>
      <c r="CN95" s="29">
        <f t="shared" si="61"/>
        <v>0</v>
      </c>
      <c r="CO95" s="29">
        <f t="shared" si="62"/>
        <v>2992924.2</v>
      </c>
      <c r="CP95" s="29">
        <f t="shared" si="63"/>
        <v>2242972.6</v>
      </c>
      <c r="CQ95" s="29">
        <f t="shared" si="64"/>
        <v>0</v>
      </c>
      <c r="CR95" s="29">
        <f t="shared" si="65"/>
        <v>0</v>
      </c>
      <c r="CS95" s="29">
        <f t="shared" si="66"/>
        <v>-2764840.2</v>
      </c>
      <c r="CT95" s="29">
        <f t="shared" si="67"/>
        <v>0</v>
      </c>
      <c r="CU95" s="29">
        <f t="shared" si="68"/>
        <v>0</v>
      </c>
      <c r="CV95" s="29">
        <f t="shared" si="69"/>
        <v>0</v>
      </c>
      <c r="CW95" s="29">
        <f t="shared" si="70"/>
        <v>0</v>
      </c>
      <c r="CX95" s="29">
        <f t="shared" si="71"/>
        <v>0</v>
      </c>
      <c r="CY95" s="29">
        <f t="shared" si="72"/>
        <v>-52910.400000000001</v>
      </c>
      <c r="CZ95" s="29">
        <f t="shared" si="73"/>
        <v>0</v>
      </c>
      <c r="DA95" s="29">
        <f t="shared" si="74"/>
        <v>0</v>
      </c>
      <c r="DB95" s="29">
        <f t="shared" si="75"/>
        <v>0</v>
      </c>
      <c r="DC95" s="29">
        <f t="shared" si="76"/>
        <v>1463751.5999999996</v>
      </c>
      <c r="DD95" s="29">
        <f t="shared" si="78"/>
        <v>139268754.79999998</v>
      </c>
    </row>
    <row r="96" spans="1:108" x14ac:dyDescent="0.15">
      <c r="A96" s="24" t="s">
        <v>146</v>
      </c>
      <c r="B96" s="25"/>
      <c r="C96" s="167"/>
      <c r="D96" s="167"/>
      <c r="E96" s="167"/>
      <c r="F96" s="167"/>
      <c r="G96" s="167"/>
      <c r="H96" s="167"/>
      <c r="I96" s="167"/>
      <c r="J96" s="167">
        <v>2140073</v>
      </c>
      <c r="K96" s="167"/>
      <c r="L96" s="167"/>
      <c r="M96" s="167"/>
      <c r="N96" s="167"/>
      <c r="O96" s="167"/>
      <c r="P96" s="167"/>
      <c r="Q96" s="167"/>
      <c r="R96" s="167"/>
      <c r="S96" s="167"/>
      <c r="T96" s="167"/>
      <c r="U96" s="167"/>
      <c r="V96" s="167">
        <v>19532</v>
      </c>
      <c r="W96" s="167"/>
      <c r="X96" s="167"/>
      <c r="Y96" s="167"/>
      <c r="Z96" s="25">
        <f t="shared" si="50"/>
        <v>2159605</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51"/>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77"/>
        <v>11707686.799999999</v>
      </c>
      <c r="CD96" s="24" t="s">
        <v>146</v>
      </c>
      <c r="CE96" s="29">
        <f t="shared" si="52"/>
        <v>0</v>
      </c>
      <c r="CF96" s="29">
        <f t="shared" si="53"/>
        <v>0</v>
      </c>
      <c r="CG96" s="29">
        <f t="shared" si="54"/>
        <v>0</v>
      </c>
      <c r="CH96" s="29">
        <f t="shared" si="55"/>
        <v>0</v>
      </c>
      <c r="CI96" s="29">
        <f t="shared" si="56"/>
        <v>0</v>
      </c>
      <c r="CJ96" s="29">
        <f t="shared" si="57"/>
        <v>-539865.80000000005</v>
      </c>
      <c r="CK96" s="29">
        <f t="shared" si="58"/>
        <v>0</v>
      </c>
      <c r="CL96" s="29">
        <f t="shared" si="59"/>
        <v>-6567.4</v>
      </c>
      <c r="CM96" s="29">
        <f t="shared" si="60"/>
        <v>-99927</v>
      </c>
      <c r="CN96" s="29">
        <f t="shared" si="61"/>
        <v>0</v>
      </c>
      <c r="CO96" s="29">
        <f t="shared" si="62"/>
        <v>-2050764</v>
      </c>
      <c r="CP96" s="29">
        <f t="shared" si="63"/>
        <v>-731522</v>
      </c>
      <c r="CQ96" s="29">
        <f t="shared" si="64"/>
        <v>0</v>
      </c>
      <c r="CR96" s="29">
        <f t="shared" si="65"/>
        <v>0</v>
      </c>
      <c r="CS96" s="29">
        <f t="shared" si="66"/>
        <v>-5983553</v>
      </c>
      <c r="CT96" s="29">
        <f t="shared" si="67"/>
        <v>0</v>
      </c>
      <c r="CU96" s="29">
        <f t="shared" si="68"/>
        <v>0</v>
      </c>
      <c r="CV96" s="29">
        <f t="shared" si="69"/>
        <v>0</v>
      </c>
      <c r="CW96" s="29">
        <f t="shared" si="70"/>
        <v>0</v>
      </c>
      <c r="CX96" s="29">
        <f t="shared" si="71"/>
        <v>0</v>
      </c>
      <c r="CY96" s="29">
        <f t="shared" si="72"/>
        <v>-135882.6</v>
      </c>
      <c r="CZ96" s="29">
        <f t="shared" si="73"/>
        <v>0</v>
      </c>
      <c r="DA96" s="29">
        <f t="shared" si="74"/>
        <v>0</v>
      </c>
      <c r="DB96" s="29">
        <f t="shared" si="75"/>
        <v>0</v>
      </c>
      <c r="DC96" s="29">
        <f t="shared" si="76"/>
        <v>-9548081.7999999989</v>
      </c>
      <c r="DD96" s="29">
        <f t="shared" si="78"/>
        <v>129720672.99999999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50"/>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51"/>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77"/>
        <v>11277956.4</v>
      </c>
      <c r="CD97" s="24" t="s">
        <v>147</v>
      </c>
      <c r="CE97" s="29">
        <f t="shared" si="52"/>
        <v>0</v>
      </c>
      <c r="CF97" s="29">
        <f t="shared" si="53"/>
        <v>0</v>
      </c>
      <c r="CG97" s="29">
        <f t="shared" si="54"/>
        <v>0</v>
      </c>
      <c r="CH97" s="29">
        <f t="shared" si="55"/>
        <v>0</v>
      </c>
      <c r="CI97" s="29">
        <f t="shared" si="56"/>
        <v>0</v>
      </c>
      <c r="CJ97" s="29">
        <f t="shared" si="57"/>
        <v>-83879</v>
      </c>
      <c r="CK97" s="29">
        <f t="shared" si="58"/>
        <v>0</v>
      </c>
      <c r="CL97" s="29">
        <f t="shared" si="59"/>
        <v>-2349</v>
      </c>
      <c r="CM97" s="29">
        <f t="shared" si="60"/>
        <v>-1695900</v>
      </c>
      <c r="CN97" s="29">
        <f t="shared" si="61"/>
        <v>0</v>
      </c>
      <c r="CO97" s="29">
        <f t="shared" si="62"/>
        <v>-2211458.4</v>
      </c>
      <c r="CP97" s="29">
        <f t="shared" si="63"/>
        <v>-750992</v>
      </c>
      <c r="CQ97" s="29">
        <f t="shared" si="64"/>
        <v>0</v>
      </c>
      <c r="CR97" s="29">
        <f t="shared" si="65"/>
        <v>0</v>
      </c>
      <c r="CS97" s="29">
        <f t="shared" si="66"/>
        <v>-5855276</v>
      </c>
      <c r="CT97" s="29">
        <f t="shared" si="67"/>
        <v>0</v>
      </c>
      <c r="CU97" s="29">
        <f t="shared" si="68"/>
        <v>0</v>
      </c>
      <c r="CV97" s="29">
        <f t="shared" si="69"/>
        <v>0</v>
      </c>
      <c r="CW97" s="29">
        <f t="shared" si="70"/>
        <v>0</v>
      </c>
      <c r="CX97" s="29">
        <f t="shared" si="71"/>
        <v>0</v>
      </c>
      <c r="CY97" s="29">
        <f t="shared" si="72"/>
        <v>-111602</v>
      </c>
      <c r="CZ97" s="29">
        <f t="shared" si="73"/>
        <v>0</v>
      </c>
      <c r="DA97" s="29">
        <f t="shared" si="74"/>
        <v>0</v>
      </c>
      <c r="DB97" s="29">
        <f t="shared" si="75"/>
        <v>0</v>
      </c>
      <c r="DC97" s="29">
        <f t="shared" si="76"/>
        <v>-10711456.4</v>
      </c>
      <c r="DD97" s="29">
        <f t="shared" si="78"/>
        <v>119009216.59999998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50"/>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51"/>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77"/>
        <v>10133078</v>
      </c>
      <c r="CD98" s="24" t="s">
        <v>148</v>
      </c>
      <c r="CE98" s="43">
        <f t="shared" si="52"/>
        <v>0</v>
      </c>
      <c r="CF98" s="43">
        <f t="shared" si="53"/>
        <v>0</v>
      </c>
      <c r="CG98" s="43">
        <f t="shared" si="54"/>
        <v>0</v>
      </c>
      <c r="CH98" s="43">
        <f t="shared" si="55"/>
        <v>0</v>
      </c>
      <c r="CI98" s="29">
        <f t="shared" si="56"/>
        <v>0</v>
      </c>
      <c r="CJ98" s="43">
        <f t="shared" si="57"/>
        <v>202671.4</v>
      </c>
      <c r="CK98" s="43">
        <f t="shared" si="58"/>
        <v>0</v>
      </c>
      <c r="CL98" s="43">
        <f t="shared" si="59"/>
        <v>0</v>
      </c>
      <c r="CM98" s="43">
        <f t="shared" si="60"/>
        <v>-666300</v>
      </c>
      <c r="CN98" s="43">
        <f t="shared" si="61"/>
        <v>0</v>
      </c>
      <c r="CO98" s="43">
        <f t="shared" si="62"/>
        <v>62138.199999999953</v>
      </c>
      <c r="CP98" s="43">
        <f t="shared" si="63"/>
        <v>-368887</v>
      </c>
      <c r="CQ98" s="43">
        <f t="shared" si="64"/>
        <v>0</v>
      </c>
      <c r="CR98" s="43">
        <f t="shared" si="65"/>
        <v>0</v>
      </c>
      <c r="CS98" s="43">
        <f t="shared" si="66"/>
        <v>-1256071</v>
      </c>
      <c r="CT98" s="43">
        <f t="shared" si="67"/>
        <v>0</v>
      </c>
      <c r="CU98" s="43">
        <f t="shared" si="68"/>
        <v>0</v>
      </c>
      <c r="CV98" s="43">
        <f t="shared" si="69"/>
        <v>0</v>
      </c>
      <c r="CW98" s="43">
        <f t="shared" si="70"/>
        <v>0</v>
      </c>
      <c r="CX98" s="43">
        <f t="shared" si="71"/>
        <v>0</v>
      </c>
      <c r="CY98" s="43">
        <f t="shared" si="72"/>
        <v>-67796.600000000006</v>
      </c>
      <c r="CZ98" s="43">
        <f t="shared" si="73"/>
        <v>0</v>
      </c>
      <c r="DA98" s="43">
        <f t="shared" si="74"/>
        <v>0</v>
      </c>
      <c r="DB98" s="43">
        <f t="shared" si="75"/>
        <v>0</v>
      </c>
      <c r="DC98" s="43">
        <f t="shared" si="76"/>
        <v>-2094245</v>
      </c>
      <c r="DD98" s="43">
        <f t="shared" si="78"/>
        <v>116914971.59999998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50"/>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51"/>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77"/>
        <v>10962047.4</v>
      </c>
      <c r="CD99" s="24" t="s">
        <v>149</v>
      </c>
      <c r="CE99" s="43">
        <f t="shared" si="52"/>
        <v>0</v>
      </c>
      <c r="CF99" s="43">
        <f t="shared" si="53"/>
        <v>0</v>
      </c>
      <c r="CG99" s="43">
        <f t="shared" si="54"/>
        <v>0</v>
      </c>
      <c r="CH99" s="43">
        <f t="shared" si="55"/>
        <v>0</v>
      </c>
      <c r="CI99" s="43">
        <f t="shared" si="56"/>
        <v>0</v>
      </c>
      <c r="CJ99" s="43">
        <f t="shared" si="57"/>
        <v>10558.800000000003</v>
      </c>
      <c r="CK99" s="43">
        <f t="shared" si="58"/>
        <v>0</v>
      </c>
      <c r="CL99" s="43">
        <f t="shared" si="59"/>
        <v>35758.199999999997</v>
      </c>
      <c r="CM99" s="43">
        <f t="shared" si="60"/>
        <v>-282140</v>
      </c>
      <c r="CN99" s="43">
        <f t="shared" si="61"/>
        <v>0</v>
      </c>
      <c r="CO99" s="43">
        <f t="shared" si="62"/>
        <v>-565856.60000000009</v>
      </c>
      <c r="CP99" s="43">
        <f t="shared" si="63"/>
        <v>-1008982.2</v>
      </c>
      <c r="CQ99" s="43">
        <f t="shared" si="64"/>
        <v>0</v>
      </c>
      <c r="CR99" s="43">
        <f t="shared" si="65"/>
        <v>0</v>
      </c>
      <c r="CS99" s="43">
        <f t="shared" si="66"/>
        <v>2911959.8</v>
      </c>
      <c r="CT99" s="43">
        <f t="shared" si="67"/>
        <v>0</v>
      </c>
      <c r="CU99" s="43">
        <f t="shared" si="68"/>
        <v>0</v>
      </c>
      <c r="CV99" s="43">
        <f t="shared" si="69"/>
        <v>0</v>
      </c>
      <c r="CW99" s="43">
        <f t="shared" si="70"/>
        <v>0</v>
      </c>
      <c r="CX99" s="43">
        <f t="shared" si="71"/>
        <v>0</v>
      </c>
      <c r="CY99" s="43">
        <f t="shared" si="72"/>
        <v>-49504.4</v>
      </c>
      <c r="CZ99" s="43">
        <f t="shared" si="73"/>
        <v>0</v>
      </c>
      <c r="DA99" s="43">
        <f t="shared" si="74"/>
        <v>0</v>
      </c>
      <c r="DB99" s="43">
        <f t="shared" si="75"/>
        <v>0</v>
      </c>
      <c r="DC99" s="43">
        <f t="shared" si="76"/>
        <v>1051793.5999999996</v>
      </c>
      <c r="DD99" s="43">
        <f t="shared" si="78"/>
        <v>117966765.19999997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50"/>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51"/>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77"/>
        <v>9060056.8000000007</v>
      </c>
      <c r="CD100" s="24" t="s">
        <v>150</v>
      </c>
      <c r="CE100" s="43">
        <f t="shared" si="52"/>
        <v>0</v>
      </c>
      <c r="CF100" s="43">
        <f t="shared" si="53"/>
        <v>0</v>
      </c>
      <c r="CG100" s="43">
        <f t="shared" si="54"/>
        <v>0</v>
      </c>
      <c r="CH100" s="43">
        <f t="shared" si="55"/>
        <v>0</v>
      </c>
      <c r="CI100" s="43">
        <f t="shared" si="56"/>
        <v>0</v>
      </c>
      <c r="CJ100" s="43">
        <f t="shared" si="57"/>
        <v>627807</v>
      </c>
      <c r="CK100" s="43">
        <f t="shared" si="58"/>
        <v>0</v>
      </c>
      <c r="CL100" s="43">
        <f t="shared" si="59"/>
        <v>-435.59999999999991</v>
      </c>
      <c r="CM100" s="43">
        <f t="shared" si="60"/>
        <v>110270</v>
      </c>
      <c r="CN100" s="43">
        <f t="shared" si="61"/>
        <v>0</v>
      </c>
      <c r="CO100" s="43">
        <f t="shared" si="62"/>
        <v>3487144.8</v>
      </c>
      <c r="CP100" s="43">
        <f t="shared" si="63"/>
        <v>500500</v>
      </c>
      <c r="CQ100" s="43">
        <f t="shared" si="64"/>
        <v>0</v>
      </c>
      <c r="CR100" s="43">
        <f t="shared" si="65"/>
        <v>0</v>
      </c>
      <c r="CS100" s="43">
        <f t="shared" si="66"/>
        <v>4288197</v>
      </c>
      <c r="CT100" s="43">
        <f t="shared" si="67"/>
        <v>0</v>
      </c>
      <c r="CU100" s="43">
        <f t="shared" si="68"/>
        <v>0</v>
      </c>
      <c r="CV100" s="43">
        <f t="shared" si="69"/>
        <v>0</v>
      </c>
      <c r="CW100" s="43">
        <f t="shared" si="70"/>
        <v>0</v>
      </c>
      <c r="CX100" s="43">
        <f t="shared" si="71"/>
        <v>0</v>
      </c>
      <c r="CY100" s="43">
        <f t="shared" si="72"/>
        <v>21384</v>
      </c>
      <c r="CZ100" s="43">
        <f t="shared" si="73"/>
        <v>0</v>
      </c>
      <c r="DA100" s="43">
        <f t="shared" si="74"/>
        <v>0</v>
      </c>
      <c r="DB100" s="43">
        <f t="shared" si="75"/>
        <v>0</v>
      </c>
      <c r="DC100" s="43">
        <f t="shared" si="76"/>
        <v>9034867.1999999993</v>
      </c>
      <c r="DD100" s="43">
        <f t="shared" si="78"/>
        <v>127001632.39999998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50"/>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51"/>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77"/>
        <v>9583090.5999999996</v>
      </c>
      <c r="CD101" s="24" t="s">
        <v>151</v>
      </c>
      <c r="CE101" s="43">
        <f t="shared" si="52"/>
        <v>0</v>
      </c>
      <c r="CF101" s="43">
        <f t="shared" si="53"/>
        <v>0</v>
      </c>
      <c r="CG101" s="43">
        <f t="shared" si="54"/>
        <v>0</v>
      </c>
      <c r="CH101" s="43">
        <f t="shared" si="55"/>
        <v>0</v>
      </c>
      <c r="CI101" s="43">
        <f t="shared" si="56"/>
        <v>0</v>
      </c>
      <c r="CJ101" s="43">
        <f t="shared" si="57"/>
        <v>-125972.6</v>
      </c>
      <c r="CK101" s="43">
        <f t="shared" si="58"/>
        <v>0</v>
      </c>
      <c r="CL101" s="43">
        <f t="shared" si="59"/>
        <v>-6878</v>
      </c>
      <c r="CM101" s="43">
        <f t="shared" si="60"/>
        <v>-260725</v>
      </c>
      <c r="CN101" s="43">
        <f t="shared" si="61"/>
        <v>0</v>
      </c>
      <c r="CO101" s="43">
        <f t="shared" si="62"/>
        <v>1338117.2</v>
      </c>
      <c r="CP101" s="43">
        <f t="shared" si="63"/>
        <v>0</v>
      </c>
      <c r="CQ101" s="43">
        <f t="shared" si="64"/>
        <v>0</v>
      </c>
      <c r="CR101" s="43">
        <f t="shared" si="65"/>
        <v>0</v>
      </c>
      <c r="CS101" s="43">
        <f t="shared" si="66"/>
        <v>-1168933.5999999996</v>
      </c>
      <c r="CT101" s="43">
        <f t="shared" si="67"/>
        <v>0</v>
      </c>
      <c r="CU101" s="43">
        <f t="shared" si="68"/>
        <v>0</v>
      </c>
      <c r="CV101" s="43">
        <f t="shared" si="69"/>
        <v>0</v>
      </c>
      <c r="CW101" s="43">
        <f t="shared" si="70"/>
        <v>0</v>
      </c>
      <c r="CX101" s="43">
        <f t="shared" si="71"/>
        <v>0</v>
      </c>
      <c r="CY101" s="43">
        <f t="shared" si="72"/>
        <v>-36992.6</v>
      </c>
      <c r="CZ101" s="43">
        <f t="shared" si="73"/>
        <v>0</v>
      </c>
      <c r="DA101" s="43">
        <f t="shared" si="74"/>
        <v>0</v>
      </c>
      <c r="DB101" s="43">
        <f t="shared" si="75"/>
        <v>0</v>
      </c>
      <c r="DC101" s="43">
        <f t="shared" si="76"/>
        <v>-261384.59999999963</v>
      </c>
      <c r="DD101" s="43">
        <f t="shared" si="78"/>
        <v>126740247.79999998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50"/>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51"/>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77"/>
        <v>12529891.199999999</v>
      </c>
      <c r="CD102" s="24" t="s">
        <v>152</v>
      </c>
      <c r="CE102" s="43">
        <f t="shared" si="52"/>
        <v>0</v>
      </c>
      <c r="CF102" s="43">
        <f t="shared" si="53"/>
        <v>0</v>
      </c>
      <c r="CG102" s="43">
        <f t="shared" si="54"/>
        <v>0</v>
      </c>
      <c r="CH102" s="43">
        <f t="shared" si="55"/>
        <v>0</v>
      </c>
      <c r="CI102" s="43">
        <f t="shared" si="56"/>
        <v>0</v>
      </c>
      <c r="CJ102" s="43">
        <f t="shared" si="57"/>
        <v>-7573.6000000000058</v>
      </c>
      <c r="CK102" s="43">
        <f t="shared" si="58"/>
        <v>0</v>
      </c>
      <c r="CL102" s="43">
        <f t="shared" si="59"/>
        <v>-2949</v>
      </c>
      <c r="CM102" s="43">
        <f t="shared" si="60"/>
        <v>-503580</v>
      </c>
      <c r="CN102" s="43">
        <f t="shared" si="61"/>
        <v>0</v>
      </c>
      <c r="CO102" s="43">
        <f t="shared" si="62"/>
        <v>3205484.8</v>
      </c>
      <c r="CP102" s="43">
        <f t="shared" si="63"/>
        <v>-1396208</v>
      </c>
      <c r="CQ102" s="43">
        <f t="shared" si="64"/>
        <v>0</v>
      </c>
      <c r="CR102" s="43">
        <f t="shared" si="65"/>
        <v>0</v>
      </c>
      <c r="CS102" s="43">
        <f t="shared" si="66"/>
        <v>-3704611.8</v>
      </c>
      <c r="CT102" s="43">
        <f t="shared" si="67"/>
        <v>0</v>
      </c>
      <c r="CU102" s="43">
        <f t="shared" si="68"/>
        <v>0</v>
      </c>
      <c r="CV102" s="43">
        <f t="shared" si="69"/>
        <v>0</v>
      </c>
      <c r="CW102" s="43">
        <f t="shared" si="70"/>
        <v>0</v>
      </c>
      <c r="CX102" s="43">
        <f t="shared" si="71"/>
        <v>0</v>
      </c>
      <c r="CY102" s="43">
        <f t="shared" si="72"/>
        <v>159863.4</v>
      </c>
      <c r="CZ102" s="43">
        <f t="shared" si="73"/>
        <v>0</v>
      </c>
      <c r="DA102" s="43">
        <f t="shared" si="74"/>
        <v>0</v>
      </c>
      <c r="DB102" s="43">
        <f t="shared" si="75"/>
        <v>0</v>
      </c>
      <c r="DC102" s="43">
        <f t="shared" si="76"/>
        <v>-2249574.1999999993</v>
      </c>
      <c r="DD102" s="43">
        <f t="shared" si="78"/>
        <v>124490673.59999998</v>
      </c>
    </row>
    <row r="103" spans="1:108" x14ac:dyDescent="0.15">
      <c r="A103" s="24" t="s">
        <v>153</v>
      </c>
      <c r="B103" s="25"/>
      <c r="C103" s="167"/>
      <c r="D103" s="167"/>
      <c r="E103" s="167"/>
      <c r="F103" s="167"/>
      <c r="G103" s="167"/>
      <c r="H103" s="167"/>
      <c r="I103" s="167"/>
      <c r="J103" s="167">
        <v>9189858</v>
      </c>
      <c r="K103" s="167"/>
      <c r="L103" s="167"/>
      <c r="M103" s="167"/>
      <c r="N103" s="167"/>
      <c r="O103" s="167"/>
      <c r="P103" s="167"/>
      <c r="Q103" s="167"/>
      <c r="R103" s="167"/>
      <c r="S103" s="167"/>
      <c r="T103" s="167"/>
      <c r="U103" s="167"/>
      <c r="V103" s="167"/>
      <c r="W103" s="167"/>
      <c r="X103" s="167"/>
      <c r="Y103" s="167"/>
      <c r="Z103" s="25">
        <f t="shared" si="50"/>
        <v>9189858</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51"/>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77"/>
        <v>17027243.800000001</v>
      </c>
      <c r="CD103" s="24" t="s">
        <v>153</v>
      </c>
      <c r="CE103" s="43">
        <f t="shared" si="52"/>
        <v>0</v>
      </c>
      <c r="CF103" s="43">
        <f t="shared" si="53"/>
        <v>0</v>
      </c>
      <c r="CG103" s="43">
        <f t="shared" si="54"/>
        <v>0</v>
      </c>
      <c r="CH103" s="43">
        <f t="shared" si="55"/>
        <v>0</v>
      </c>
      <c r="CI103" s="43">
        <f t="shared" si="56"/>
        <v>0</v>
      </c>
      <c r="CJ103" s="43">
        <f t="shared" si="57"/>
        <v>-512595.4</v>
      </c>
      <c r="CK103" s="43">
        <f t="shared" si="58"/>
        <v>0</v>
      </c>
      <c r="CL103" s="43">
        <f t="shared" si="59"/>
        <v>-2042</v>
      </c>
      <c r="CM103" s="43">
        <f t="shared" si="60"/>
        <v>5272258</v>
      </c>
      <c r="CN103" s="43">
        <f t="shared" si="61"/>
        <v>0</v>
      </c>
      <c r="CO103" s="43">
        <f t="shared" si="62"/>
        <v>-3306440.2</v>
      </c>
      <c r="CP103" s="43">
        <f t="shared" si="63"/>
        <v>-1726670</v>
      </c>
      <c r="CQ103" s="43">
        <f t="shared" si="64"/>
        <v>0</v>
      </c>
      <c r="CR103" s="43">
        <f t="shared" si="65"/>
        <v>0</v>
      </c>
      <c r="CS103" s="43">
        <f t="shared" si="66"/>
        <v>-7515644.7999999998</v>
      </c>
      <c r="CT103" s="43">
        <f t="shared" si="67"/>
        <v>0</v>
      </c>
      <c r="CU103" s="43">
        <f t="shared" si="68"/>
        <v>0</v>
      </c>
      <c r="CV103" s="43">
        <f t="shared" si="69"/>
        <v>0</v>
      </c>
      <c r="CW103" s="43">
        <f t="shared" si="70"/>
        <v>0</v>
      </c>
      <c r="CX103" s="43">
        <f t="shared" si="71"/>
        <v>0</v>
      </c>
      <c r="CY103" s="43">
        <f t="shared" si="72"/>
        <v>-46251.4</v>
      </c>
      <c r="CZ103" s="43">
        <f t="shared" si="73"/>
        <v>0</v>
      </c>
      <c r="DA103" s="43">
        <f t="shared" si="74"/>
        <v>0</v>
      </c>
      <c r="DB103" s="43">
        <f t="shared" si="75"/>
        <v>0</v>
      </c>
      <c r="DC103" s="43">
        <f t="shared" si="76"/>
        <v>-7837385.8000000007</v>
      </c>
      <c r="DD103" s="43">
        <f t="shared" si="78"/>
        <v>116653287.79999998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50"/>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51"/>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77"/>
        <v>14671107.800000001</v>
      </c>
      <c r="CD104" s="24" t="s">
        <v>154</v>
      </c>
      <c r="CE104" s="43">
        <f t="shared" si="52"/>
        <v>0</v>
      </c>
      <c r="CF104" s="43">
        <f t="shared" si="53"/>
        <v>0</v>
      </c>
      <c r="CG104" s="43">
        <f t="shared" si="54"/>
        <v>0</v>
      </c>
      <c r="CH104" s="43">
        <f t="shared" si="55"/>
        <v>0</v>
      </c>
      <c r="CI104" s="43">
        <f t="shared" si="56"/>
        <v>0</v>
      </c>
      <c r="CJ104" s="43">
        <f t="shared" si="57"/>
        <v>-154942</v>
      </c>
      <c r="CK104" s="43">
        <f t="shared" si="58"/>
        <v>0</v>
      </c>
      <c r="CL104" s="43">
        <f t="shared" si="59"/>
        <v>-1406.2</v>
      </c>
      <c r="CM104" s="43">
        <f t="shared" si="60"/>
        <v>-3064295</v>
      </c>
      <c r="CN104" s="43">
        <f t="shared" si="61"/>
        <v>0</v>
      </c>
      <c r="CO104" s="43">
        <f t="shared" si="62"/>
        <v>-926732.2</v>
      </c>
      <c r="CP104" s="43">
        <f t="shared" si="63"/>
        <v>-923296</v>
      </c>
      <c r="CQ104" s="43">
        <f t="shared" si="64"/>
        <v>0</v>
      </c>
      <c r="CR104" s="43">
        <f t="shared" si="65"/>
        <v>0</v>
      </c>
      <c r="CS104" s="43">
        <f t="shared" si="66"/>
        <v>-7575198.2000000002</v>
      </c>
      <c r="CT104" s="43">
        <f t="shared" si="67"/>
        <v>0</v>
      </c>
      <c r="CU104" s="43">
        <f t="shared" si="68"/>
        <v>0</v>
      </c>
      <c r="CV104" s="43">
        <f t="shared" si="69"/>
        <v>0</v>
      </c>
      <c r="CW104" s="43">
        <f t="shared" si="70"/>
        <v>0</v>
      </c>
      <c r="CX104" s="43">
        <f t="shared" si="71"/>
        <v>0</v>
      </c>
      <c r="CY104" s="43">
        <f t="shared" si="72"/>
        <v>-136413.20000000001</v>
      </c>
      <c r="CZ104" s="43">
        <f t="shared" si="73"/>
        <v>0</v>
      </c>
      <c r="DA104" s="43">
        <f t="shared" si="74"/>
        <v>0</v>
      </c>
      <c r="DB104" s="43">
        <f t="shared" si="75"/>
        <v>0</v>
      </c>
      <c r="DC104" s="43">
        <f t="shared" si="76"/>
        <v>-12782282.800000001</v>
      </c>
      <c r="DD104" s="43">
        <f t="shared" si="78"/>
        <v>103871004.99999999</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50"/>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51"/>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77"/>
        <v>13674372</v>
      </c>
      <c r="CD105" s="24" t="s">
        <v>155</v>
      </c>
      <c r="CE105" s="43">
        <f t="shared" si="52"/>
        <v>0</v>
      </c>
      <c r="CF105" s="43">
        <f t="shared" si="53"/>
        <v>0</v>
      </c>
      <c r="CG105" s="43">
        <f t="shared" si="54"/>
        <v>0</v>
      </c>
      <c r="CH105" s="43">
        <f t="shared" si="55"/>
        <v>0</v>
      </c>
      <c r="CI105" s="43">
        <f t="shared" si="56"/>
        <v>0</v>
      </c>
      <c r="CJ105" s="43">
        <f t="shared" si="57"/>
        <v>128443</v>
      </c>
      <c r="CK105" s="43">
        <f t="shared" si="58"/>
        <v>0</v>
      </c>
      <c r="CL105" s="43">
        <f t="shared" si="59"/>
        <v>29539.8</v>
      </c>
      <c r="CM105" s="43">
        <f t="shared" si="60"/>
        <v>-1251925</v>
      </c>
      <c r="CN105" s="43">
        <f t="shared" si="61"/>
        <v>0</v>
      </c>
      <c r="CO105" s="43">
        <f t="shared" si="62"/>
        <v>3618230</v>
      </c>
      <c r="CP105" s="43">
        <f t="shared" si="63"/>
        <v>3013358</v>
      </c>
      <c r="CQ105" s="43">
        <f t="shared" si="64"/>
        <v>0</v>
      </c>
      <c r="CR105" s="43">
        <f t="shared" si="65"/>
        <v>0</v>
      </c>
      <c r="CS105" s="43">
        <f t="shared" si="66"/>
        <v>-3205204</v>
      </c>
      <c r="CT105" s="43">
        <f t="shared" si="67"/>
        <v>0</v>
      </c>
      <c r="CU105" s="43">
        <f t="shared" si="68"/>
        <v>0</v>
      </c>
      <c r="CV105" s="43">
        <f t="shared" si="69"/>
        <v>0</v>
      </c>
      <c r="CW105" s="43">
        <f t="shared" si="70"/>
        <v>0</v>
      </c>
      <c r="CX105" s="43">
        <f t="shared" si="71"/>
        <v>0</v>
      </c>
      <c r="CY105" s="43">
        <f t="shared" si="72"/>
        <v>-253894.8</v>
      </c>
      <c r="CZ105" s="43">
        <f t="shared" si="73"/>
        <v>0</v>
      </c>
      <c r="DA105" s="43">
        <f t="shared" si="74"/>
        <v>0</v>
      </c>
      <c r="DB105" s="43">
        <f t="shared" si="75"/>
        <v>0</v>
      </c>
      <c r="DC105" s="43">
        <f t="shared" si="76"/>
        <v>2078547</v>
      </c>
      <c r="DD105" s="43">
        <f t="shared" si="78"/>
        <v>105949551.99999999</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50"/>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51"/>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77"/>
        <v>13967626.6</v>
      </c>
      <c r="CD106" s="24" t="s">
        <v>156</v>
      </c>
      <c r="CE106" s="43">
        <f t="shared" si="52"/>
        <v>0</v>
      </c>
      <c r="CF106" s="43">
        <f t="shared" si="53"/>
        <v>0</v>
      </c>
      <c r="CG106" s="43">
        <f t="shared" si="54"/>
        <v>0</v>
      </c>
      <c r="CH106" s="43">
        <f t="shared" si="55"/>
        <v>0</v>
      </c>
      <c r="CI106" s="43">
        <f t="shared" si="56"/>
        <v>0</v>
      </c>
      <c r="CJ106" s="43">
        <f t="shared" si="57"/>
        <v>232728.4</v>
      </c>
      <c r="CK106" s="43">
        <f t="shared" si="58"/>
        <v>0</v>
      </c>
      <c r="CL106" s="43">
        <f t="shared" si="59"/>
        <v>0</v>
      </c>
      <c r="CM106" s="43">
        <f t="shared" si="60"/>
        <v>-3243150</v>
      </c>
      <c r="CN106" s="43">
        <f t="shared" si="61"/>
        <v>0</v>
      </c>
      <c r="CO106" s="43">
        <f t="shared" si="62"/>
        <v>1716970.6</v>
      </c>
      <c r="CP106" s="43">
        <f t="shared" si="63"/>
        <v>-286528</v>
      </c>
      <c r="CQ106" s="43">
        <f t="shared" si="64"/>
        <v>0</v>
      </c>
      <c r="CR106" s="43">
        <f t="shared" si="65"/>
        <v>0</v>
      </c>
      <c r="CS106" s="43">
        <f t="shared" si="66"/>
        <v>3625997.4000000004</v>
      </c>
      <c r="CT106" s="43">
        <f t="shared" si="67"/>
        <v>0</v>
      </c>
      <c r="CU106" s="43">
        <f t="shared" si="68"/>
        <v>0</v>
      </c>
      <c r="CV106" s="43">
        <f t="shared" si="69"/>
        <v>0</v>
      </c>
      <c r="CW106" s="43">
        <f t="shared" si="70"/>
        <v>0</v>
      </c>
      <c r="CX106" s="43">
        <f t="shared" si="71"/>
        <v>0</v>
      </c>
      <c r="CY106" s="43">
        <f t="shared" si="72"/>
        <v>-30360</v>
      </c>
      <c r="CZ106" s="43">
        <f t="shared" si="73"/>
        <v>0</v>
      </c>
      <c r="DA106" s="43">
        <f t="shared" si="74"/>
        <v>-22535</v>
      </c>
      <c r="DB106" s="43">
        <f t="shared" si="75"/>
        <v>0</v>
      </c>
      <c r="DC106" s="43">
        <f t="shared" si="76"/>
        <v>1993123.4000000004</v>
      </c>
      <c r="DD106" s="43">
        <f t="shared" si="78"/>
        <v>107942675.39999999</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50"/>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51"/>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77"/>
        <v>14128743.800000001</v>
      </c>
      <c r="CD107" s="24" t="s">
        <v>157</v>
      </c>
      <c r="CE107" s="43">
        <f t="shared" si="52"/>
        <v>0</v>
      </c>
      <c r="CF107" s="43">
        <f t="shared" si="53"/>
        <v>0</v>
      </c>
      <c r="CG107" s="43">
        <f t="shared" si="54"/>
        <v>0</v>
      </c>
      <c r="CH107" s="43">
        <f t="shared" si="55"/>
        <v>0</v>
      </c>
      <c r="CI107" s="43">
        <f t="shared" si="56"/>
        <v>0</v>
      </c>
      <c r="CJ107" s="43">
        <f t="shared" si="57"/>
        <v>1326476.6000000001</v>
      </c>
      <c r="CK107" s="43">
        <f t="shared" si="58"/>
        <v>0</v>
      </c>
      <c r="CL107" s="43">
        <f t="shared" si="59"/>
        <v>-4156.6000000000004</v>
      </c>
      <c r="CM107" s="43">
        <f t="shared" si="60"/>
        <v>-5007925</v>
      </c>
      <c r="CN107" s="43">
        <f t="shared" si="61"/>
        <v>0</v>
      </c>
      <c r="CO107" s="43">
        <f t="shared" si="62"/>
        <v>320680</v>
      </c>
      <c r="CP107" s="43">
        <f t="shared" si="63"/>
        <v>-14250.6</v>
      </c>
      <c r="CQ107" s="43">
        <f t="shared" si="64"/>
        <v>0</v>
      </c>
      <c r="CR107" s="43">
        <f t="shared" si="65"/>
        <v>0</v>
      </c>
      <c r="CS107" s="43">
        <f t="shared" si="66"/>
        <v>4224264.8</v>
      </c>
      <c r="CT107" s="43">
        <f t="shared" si="67"/>
        <v>0</v>
      </c>
      <c r="CU107" s="43">
        <f t="shared" si="68"/>
        <v>0</v>
      </c>
      <c r="CV107" s="43">
        <f t="shared" si="69"/>
        <v>0</v>
      </c>
      <c r="CW107" s="43">
        <f t="shared" si="70"/>
        <v>0</v>
      </c>
      <c r="CX107" s="43">
        <f t="shared" si="71"/>
        <v>0</v>
      </c>
      <c r="CY107" s="43">
        <f t="shared" si="72"/>
        <v>0</v>
      </c>
      <c r="CZ107" s="43">
        <f t="shared" si="73"/>
        <v>0</v>
      </c>
      <c r="DA107" s="43">
        <f t="shared" si="74"/>
        <v>-26245</v>
      </c>
      <c r="DB107" s="43">
        <f t="shared" si="75"/>
        <v>0</v>
      </c>
      <c r="DC107" s="43">
        <f t="shared" si="76"/>
        <v>818844.19999999925</v>
      </c>
      <c r="DD107" s="43">
        <f t="shared" si="78"/>
        <v>108761519.59999999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50"/>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51"/>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77"/>
        <v>14308561</v>
      </c>
      <c r="CD108" s="24" t="s">
        <v>158</v>
      </c>
      <c r="CE108" s="43">
        <f t="shared" si="52"/>
        <v>0</v>
      </c>
      <c r="CF108" s="43">
        <f t="shared" si="53"/>
        <v>0</v>
      </c>
      <c r="CG108" s="43">
        <f t="shared" si="54"/>
        <v>0</v>
      </c>
      <c r="CH108" s="43">
        <f t="shared" si="55"/>
        <v>0</v>
      </c>
      <c r="CI108" s="43">
        <f t="shared" si="56"/>
        <v>0</v>
      </c>
      <c r="CJ108" s="43">
        <f t="shared" si="57"/>
        <v>37561.799999999988</v>
      </c>
      <c r="CK108" s="43">
        <f t="shared" si="58"/>
        <v>0</v>
      </c>
      <c r="CL108" s="43">
        <f t="shared" si="59"/>
        <v>28538</v>
      </c>
      <c r="CM108" s="43">
        <f t="shared" si="60"/>
        <v>-2348320</v>
      </c>
      <c r="CN108" s="43">
        <f t="shared" si="61"/>
        <v>0</v>
      </c>
      <c r="CO108" s="43">
        <f t="shared" si="62"/>
        <v>2786589</v>
      </c>
      <c r="CP108" s="43">
        <f t="shared" si="63"/>
        <v>1111870.3999999999</v>
      </c>
      <c r="CQ108" s="43">
        <f t="shared" si="64"/>
        <v>0</v>
      </c>
      <c r="CR108" s="43">
        <f t="shared" si="65"/>
        <v>0</v>
      </c>
      <c r="CS108" s="43">
        <f t="shared" si="66"/>
        <v>427266.59999999963</v>
      </c>
      <c r="CT108" s="43">
        <f t="shared" si="67"/>
        <v>0</v>
      </c>
      <c r="CU108" s="43">
        <f t="shared" si="68"/>
        <v>0</v>
      </c>
      <c r="CV108" s="43">
        <f t="shared" si="69"/>
        <v>0</v>
      </c>
      <c r="CW108" s="43">
        <f t="shared" si="70"/>
        <v>0</v>
      </c>
      <c r="CX108" s="43">
        <f t="shared" si="71"/>
        <v>0</v>
      </c>
      <c r="CY108" s="43">
        <f t="shared" si="72"/>
        <v>-16497.8</v>
      </c>
      <c r="CZ108" s="43">
        <f t="shared" si="73"/>
        <v>0</v>
      </c>
      <c r="DA108" s="43">
        <f t="shared" si="74"/>
        <v>-28689</v>
      </c>
      <c r="DB108" s="43">
        <f t="shared" si="75"/>
        <v>0</v>
      </c>
      <c r="DC108" s="43">
        <f t="shared" si="76"/>
        <v>1998319</v>
      </c>
      <c r="DD108" s="43">
        <f t="shared" si="78"/>
        <v>110759838.59999999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50"/>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51"/>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77"/>
        <v>17007486.999999996</v>
      </c>
      <c r="CD109" s="24" t="s">
        <v>159</v>
      </c>
      <c r="CE109" s="43">
        <f t="shared" si="52"/>
        <v>0</v>
      </c>
      <c r="CF109" s="43">
        <f t="shared" si="53"/>
        <v>0</v>
      </c>
      <c r="CG109" s="43">
        <f t="shared" si="54"/>
        <v>0</v>
      </c>
      <c r="CH109" s="43">
        <f t="shared" si="55"/>
        <v>0</v>
      </c>
      <c r="CI109" s="43">
        <f t="shared" si="56"/>
        <v>0</v>
      </c>
      <c r="CJ109" s="43">
        <f t="shared" si="57"/>
        <v>19881.399999999994</v>
      </c>
      <c r="CK109" s="43">
        <f t="shared" si="58"/>
        <v>0</v>
      </c>
      <c r="CL109" s="43">
        <f t="shared" si="59"/>
        <v>11732.8</v>
      </c>
      <c r="CM109" s="43">
        <f t="shared" si="60"/>
        <v>-1742400</v>
      </c>
      <c r="CN109" s="43">
        <f t="shared" si="61"/>
        <v>0</v>
      </c>
      <c r="CO109" s="43">
        <f t="shared" si="62"/>
        <v>1459443.8</v>
      </c>
      <c r="CP109" s="43">
        <f t="shared" si="63"/>
        <v>-3435225.2</v>
      </c>
      <c r="CQ109" s="43">
        <f t="shared" si="64"/>
        <v>0</v>
      </c>
      <c r="CR109" s="43">
        <f t="shared" si="65"/>
        <v>0</v>
      </c>
      <c r="CS109" s="43">
        <f t="shared" si="66"/>
        <v>1455728.4000000004</v>
      </c>
      <c r="CT109" s="43">
        <f t="shared" si="67"/>
        <v>0</v>
      </c>
      <c r="CU109" s="43">
        <f t="shared" si="68"/>
        <v>0</v>
      </c>
      <c r="CV109" s="43">
        <f t="shared" si="69"/>
        <v>0</v>
      </c>
      <c r="CW109" s="43">
        <f t="shared" si="70"/>
        <v>0</v>
      </c>
      <c r="CX109" s="43">
        <f t="shared" si="71"/>
        <v>0</v>
      </c>
      <c r="CY109" s="43">
        <f t="shared" si="72"/>
        <v>-75898.2</v>
      </c>
      <c r="CZ109" s="43">
        <f t="shared" si="73"/>
        <v>0</v>
      </c>
      <c r="DA109" s="43">
        <f t="shared" si="74"/>
        <v>-27754</v>
      </c>
      <c r="DB109" s="43">
        <f t="shared" si="75"/>
        <v>0</v>
      </c>
      <c r="DC109" s="43">
        <f t="shared" si="76"/>
        <v>-2334490.9999999963</v>
      </c>
      <c r="DD109" s="43">
        <f t="shared" si="78"/>
        <v>108425347.59999999</v>
      </c>
    </row>
    <row r="110" spans="1:108" x14ac:dyDescent="0.15">
      <c r="A110" s="24" t="s">
        <v>160</v>
      </c>
      <c r="B110" s="25"/>
      <c r="C110" s="167"/>
      <c r="D110" s="167"/>
      <c r="E110" s="167"/>
      <c r="F110" s="167"/>
      <c r="G110" s="167"/>
      <c r="H110" s="167"/>
      <c r="I110" s="167"/>
      <c r="J110" s="167">
        <v>12254848</v>
      </c>
      <c r="K110" s="167"/>
      <c r="L110" s="167">
        <v>2498166</v>
      </c>
      <c r="M110" s="167"/>
      <c r="N110" s="167"/>
      <c r="O110" s="167"/>
      <c r="P110" s="167"/>
      <c r="Q110" s="167"/>
      <c r="R110" s="167"/>
      <c r="S110" s="167"/>
      <c r="T110" s="167"/>
      <c r="U110" s="167"/>
      <c r="V110" s="167"/>
      <c r="W110" s="167"/>
      <c r="X110" s="167"/>
      <c r="Y110" s="167"/>
      <c r="Z110" s="25">
        <f t="shared" si="50"/>
        <v>14753014</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51"/>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77"/>
        <v>16960336.799999997</v>
      </c>
      <c r="CD110" s="24" t="s">
        <v>160</v>
      </c>
      <c r="CE110" s="29">
        <f t="shared" si="52"/>
        <v>0</v>
      </c>
      <c r="CF110" s="29">
        <f t="shared" si="53"/>
        <v>0</v>
      </c>
      <c r="CG110" s="29">
        <f t="shared" si="54"/>
        <v>0</v>
      </c>
      <c r="CH110" s="29">
        <f t="shared" si="55"/>
        <v>0</v>
      </c>
      <c r="CI110" s="29">
        <f t="shared" si="56"/>
        <v>0</v>
      </c>
      <c r="CJ110" s="29">
        <f t="shared" si="57"/>
        <v>-280747.2</v>
      </c>
      <c r="CK110" s="29">
        <f t="shared" si="58"/>
        <v>0</v>
      </c>
      <c r="CL110" s="29">
        <f t="shared" si="59"/>
        <v>-2223.8000000000002</v>
      </c>
      <c r="CM110" s="29">
        <f t="shared" si="60"/>
        <v>4808368</v>
      </c>
      <c r="CN110" s="29">
        <f t="shared" si="61"/>
        <v>0</v>
      </c>
      <c r="CO110" s="29">
        <f t="shared" si="62"/>
        <v>1460533.8</v>
      </c>
      <c r="CP110" s="29">
        <f t="shared" si="63"/>
        <v>-494892.6</v>
      </c>
      <c r="CQ110" s="29">
        <f t="shared" si="64"/>
        <v>0</v>
      </c>
      <c r="CR110" s="29">
        <f t="shared" si="65"/>
        <v>0</v>
      </c>
      <c r="CS110" s="29">
        <f t="shared" si="66"/>
        <v>-7445561.7999999998</v>
      </c>
      <c r="CT110" s="29">
        <f t="shared" si="67"/>
        <v>0</v>
      </c>
      <c r="CU110" s="29">
        <f t="shared" si="68"/>
        <v>0</v>
      </c>
      <c r="CV110" s="29">
        <f t="shared" si="69"/>
        <v>0</v>
      </c>
      <c r="CW110" s="29">
        <f t="shared" si="70"/>
        <v>0</v>
      </c>
      <c r="CX110" s="29">
        <f t="shared" si="71"/>
        <v>0</v>
      </c>
      <c r="CY110" s="29">
        <f t="shared" si="72"/>
        <v>-252799.2</v>
      </c>
      <c r="CZ110" s="29">
        <f t="shared" si="73"/>
        <v>0</v>
      </c>
      <c r="DA110" s="29">
        <f t="shared" si="74"/>
        <v>0</v>
      </c>
      <c r="DB110" s="29">
        <f t="shared" si="75"/>
        <v>0</v>
      </c>
      <c r="DC110" s="29">
        <f t="shared" si="76"/>
        <v>-2207322.799999997</v>
      </c>
      <c r="DD110" s="29">
        <f t="shared" si="78"/>
        <v>106218024.8</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50"/>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51"/>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77"/>
        <v>18320559.799999997</v>
      </c>
      <c r="CD111" s="24" t="s">
        <v>161</v>
      </c>
      <c r="CE111" s="29">
        <f t="shared" si="52"/>
        <v>0</v>
      </c>
      <c r="CF111" s="29">
        <f t="shared" si="53"/>
        <v>0</v>
      </c>
      <c r="CG111" s="29">
        <f t="shared" si="54"/>
        <v>0</v>
      </c>
      <c r="CH111" s="29">
        <f t="shared" si="55"/>
        <v>0</v>
      </c>
      <c r="CI111" s="29">
        <f t="shared" si="56"/>
        <v>0</v>
      </c>
      <c r="CJ111" s="29">
        <f t="shared" si="57"/>
        <v>-258824.6</v>
      </c>
      <c r="CK111" s="29">
        <f t="shared" si="58"/>
        <v>0</v>
      </c>
      <c r="CL111" s="29">
        <f t="shared" si="59"/>
        <v>-1368.4</v>
      </c>
      <c r="CM111" s="29">
        <f t="shared" si="60"/>
        <v>-5295280</v>
      </c>
      <c r="CN111" s="29">
        <f t="shared" si="61"/>
        <v>0</v>
      </c>
      <c r="CO111" s="29">
        <f t="shared" si="62"/>
        <v>-1002498.4</v>
      </c>
      <c r="CP111" s="29">
        <f t="shared" si="63"/>
        <v>-527472</v>
      </c>
      <c r="CQ111" s="29">
        <f t="shared" si="64"/>
        <v>0</v>
      </c>
      <c r="CR111" s="29">
        <f t="shared" si="65"/>
        <v>0</v>
      </c>
      <c r="CS111" s="29">
        <f t="shared" si="66"/>
        <v>-8828776</v>
      </c>
      <c r="CT111" s="29">
        <f t="shared" si="67"/>
        <v>0</v>
      </c>
      <c r="CU111" s="29">
        <f t="shared" si="68"/>
        <v>0</v>
      </c>
      <c r="CV111" s="29">
        <f t="shared" si="69"/>
        <v>0</v>
      </c>
      <c r="CW111" s="29">
        <f t="shared" si="70"/>
        <v>0</v>
      </c>
      <c r="CX111" s="29">
        <f t="shared" si="71"/>
        <v>0</v>
      </c>
      <c r="CY111" s="29">
        <f t="shared" si="72"/>
        <v>-8775.4</v>
      </c>
      <c r="CZ111" s="29">
        <f t="shared" si="73"/>
        <v>0</v>
      </c>
      <c r="DA111" s="29">
        <f t="shared" si="74"/>
        <v>-765</v>
      </c>
      <c r="DB111" s="29">
        <f t="shared" si="75"/>
        <v>0</v>
      </c>
      <c r="DC111" s="29">
        <f t="shared" si="76"/>
        <v>-15923759.799999997</v>
      </c>
      <c r="DD111" s="29">
        <f t="shared" si="78"/>
        <v>90294265</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50"/>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51"/>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77"/>
        <v>19222288.600000001</v>
      </c>
      <c r="CD112" s="24" t="s">
        <v>162</v>
      </c>
      <c r="CE112" s="43">
        <f t="shared" si="52"/>
        <v>0</v>
      </c>
      <c r="CF112" s="43">
        <f t="shared" si="53"/>
        <v>0</v>
      </c>
      <c r="CG112" s="43">
        <f t="shared" si="54"/>
        <v>0</v>
      </c>
      <c r="CH112" s="43">
        <f t="shared" si="55"/>
        <v>0</v>
      </c>
      <c r="CI112" s="29">
        <f t="shared" si="56"/>
        <v>0</v>
      </c>
      <c r="CJ112" s="43">
        <f t="shared" si="57"/>
        <v>-74034.8</v>
      </c>
      <c r="CK112" s="43">
        <f t="shared" si="58"/>
        <v>0</v>
      </c>
      <c r="CL112" s="43">
        <f t="shared" si="59"/>
        <v>0</v>
      </c>
      <c r="CM112" s="43">
        <f t="shared" si="60"/>
        <v>-2908880</v>
      </c>
      <c r="CN112" s="43">
        <f t="shared" si="61"/>
        <v>0</v>
      </c>
      <c r="CO112" s="43">
        <f t="shared" si="62"/>
        <v>776472.4</v>
      </c>
      <c r="CP112" s="43">
        <f t="shared" si="63"/>
        <v>57524.199999999953</v>
      </c>
      <c r="CQ112" s="43">
        <f t="shared" si="64"/>
        <v>0</v>
      </c>
      <c r="CR112" s="43">
        <f t="shared" si="65"/>
        <v>0</v>
      </c>
      <c r="CS112" s="43">
        <f t="shared" si="66"/>
        <v>124396.40000000037</v>
      </c>
      <c r="CT112" s="43">
        <f t="shared" si="67"/>
        <v>0</v>
      </c>
      <c r="CU112" s="43">
        <f t="shared" si="68"/>
        <v>0</v>
      </c>
      <c r="CV112" s="43">
        <f t="shared" si="69"/>
        <v>0</v>
      </c>
      <c r="CW112" s="43">
        <f t="shared" si="70"/>
        <v>0</v>
      </c>
      <c r="CX112" s="43">
        <f t="shared" si="71"/>
        <v>0</v>
      </c>
      <c r="CY112" s="43">
        <f t="shared" si="72"/>
        <v>-22528.800000000003</v>
      </c>
      <c r="CZ112" s="43">
        <f t="shared" si="73"/>
        <v>0</v>
      </c>
      <c r="DA112" s="43">
        <f t="shared" si="74"/>
        <v>0</v>
      </c>
      <c r="DB112" s="43">
        <f t="shared" si="75"/>
        <v>0</v>
      </c>
      <c r="DC112" s="43">
        <f t="shared" si="76"/>
        <v>-2047050.6000000015</v>
      </c>
      <c r="DD112" s="43">
        <f t="shared" si="78"/>
        <v>88247214.400000006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50"/>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51"/>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77"/>
        <v>19565930.600000001</v>
      </c>
      <c r="CD113" s="24" t="s">
        <v>163</v>
      </c>
      <c r="CE113" s="43">
        <f t="shared" si="52"/>
        <v>0</v>
      </c>
      <c r="CF113" s="43">
        <f t="shared" si="53"/>
        <v>0</v>
      </c>
      <c r="CG113" s="43">
        <f t="shared" si="54"/>
        <v>0</v>
      </c>
      <c r="CH113" s="43">
        <f t="shared" si="55"/>
        <v>0</v>
      </c>
      <c r="CI113" s="43">
        <f t="shared" si="56"/>
        <v>0</v>
      </c>
      <c r="CJ113" s="43">
        <f t="shared" si="57"/>
        <v>534745.80000000005</v>
      </c>
      <c r="CK113" s="43">
        <f t="shared" si="58"/>
        <v>0</v>
      </c>
      <c r="CL113" s="43">
        <f t="shared" si="59"/>
        <v>20174.599999999999</v>
      </c>
      <c r="CM113" s="43">
        <f t="shared" si="60"/>
        <v>-3243600</v>
      </c>
      <c r="CN113" s="43">
        <f t="shared" si="61"/>
        <v>0</v>
      </c>
      <c r="CO113" s="43">
        <f t="shared" si="62"/>
        <v>1814272</v>
      </c>
      <c r="CP113" s="43">
        <f t="shared" si="63"/>
        <v>-175329</v>
      </c>
      <c r="CQ113" s="43">
        <f t="shared" si="64"/>
        <v>0</v>
      </c>
      <c r="CR113" s="43">
        <f t="shared" si="65"/>
        <v>0</v>
      </c>
      <c r="CS113" s="43">
        <f t="shared" si="66"/>
        <v>6485338</v>
      </c>
      <c r="CT113" s="43">
        <f t="shared" si="67"/>
        <v>0</v>
      </c>
      <c r="CU113" s="43">
        <f t="shared" si="68"/>
        <v>0</v>
      </c>
      <c r="CV113" s="43">
        <f t="shared" si="69"/>
        <v>0</v>
      </c>
      <c r="CW113" s="43">
        <f t="shared" si="70"/>
        <v>0</v>
      </c>
      <c r="CX113" s="43">
        <f t="shared" si="71"/>
        <v>0</v>
      </c>
      <c r="CY113" s="43">
        <f t="shared" si="72"/>
        <v>14256</v>
      </c>
      <c r="CZ113" s="43">
        <f t="shared" si="73"/>
        <v>0</v>
      </c>
      <c r="DA113" s="43">
        <f t="shared" si="74"/>
        <v>-47629</v>
      </c>
      <c r="DB113" s="43">
        <f t="shared" si="75"/>
        <v>0</v>
      </c>
      <c r="DC113" s="43">
        <f t="shared" si="76"/>
        <v>5402228.3999999985</v>
      </c>
      <c r="DD113" s="43">
        <f t="shared" si="78"/>
        <v>93649442.800000012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50"/>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51"/>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77"/>
        <v>18755002.600000001</v>
      </c>
      <c r="CD114" s="24" t="s">
        <v>164</v>
      </c>
      <c r="CE114" s="43">
        <f t="shared" si="52"/>
        <v>0</v>
      </c>
      <c r="CF114" s="43">
        <f t="shared" si="53"/>
        <v>0</v>
      </c>
      <c r="CG114" s="43">
        <f t="shared" si="54"/>
        <v>0</v>
      </c>
      <c r="CH114" s="43">
        <f t="shared" si="55"/>
        <v>0</v>
      </c>
      <c r="CI114" s="43">
        <f t="shared" si="56"/>
        <v>0</v>
      </c>
      <c r="CJ114" s="43">
        <f t="shared" si="57"/>
        <v>1480693.8</v>
      </c>
      <c r="CK114" s="43">
        <f t="shared" si="58"/>
        <v>0</v>
      </c>
      <c r="CL114" s="43">
        <f t="shared" si="59"/>
        <v>0</v>
      </c>
      <c r="CM114" s="43">
        <f t="shared" si="60"/>
        <v>-2150000</v>
      </c>
      <c r="CN114" s="43">
        <f t="shared" si="61"/>
        <v>0</v>
      </c>
      <c r="CO114" s="43">
        <f t="shared" si="62"/>
        <v>1555647.2</v>
      </c>
      <c r="CP114" s="43">
        <f t="shared" si="63"/>
        <v>-28600</v>
      </c>
      <c r="CQ114" s="43">
        <f t="shared" si="64"/>
        <v>0</v>
      </c>
      <c r="CR114" s="43">
        <f t="shared" si="65"/>
        <v>0</v>
      </c>
      <c r="CS114" s="43">
        <f t="shared" si="66"/>
        <v>5305250.4000000004</v>
      </c>
      <c r="CT114" s="43">
        <f t="shared" si="67"/>
        <v>0</v>
      </c>
      <c r="CU114" s="43">
        <f t="shared" si="68"/>
        <v>0</v>
      </c>
      <c r="CV114" s="43">
        <f t="shared" si="69"/>
        <v>0</v>
      </c>
      <c r="CW114" s="43">
        <f t="shared" si="70"/>
        <v>0</v>
      </c>
      <c r="CX114" s="43">
        <f t="shared" si="71"/>
        <v>0</v>
      </c>
      <c r="CY114" s="43">
        <f t="shared" si="72"/>
        <v>0</v>
      </c>
      <c r="CZ114" s="43">
        <f t="shared" si="73"/>
        <v>0</v>
      </c>
      <c r="DA114" s="43">
        <f t="shared" si="74"/>
        <v>-49666</v>
      </c>
      <c r="DB114" s="43">
        <f t="shared" si="75"/>
        <v>0</v>
      </c>
      <c r="DC114" s="43">
        <f t="shared" si="76"/>
        <v>6113325.3999999985</v>
      </c>
      <c r="DD114" s="43">
        <f t="shared" si="78"/>
        <v>99762768.200000018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50"/>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51"/>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77"/>
        <v>17732610.799999997</v>
      </c>
      <c r="CD115" s="24" t="s">
        <v>165</v>
      </c>
      <c r="CE115" s="43">
        <f t="shared" si="52"/>
        <v>0</v>
      </c>
      <c r="CF115" s="43">
        <f t="shared" si="53"/>
        <v>0</v>
      </c>
      <c r="CG115" s="43">
        <f t="shared" si="54"/>
        <v>0</v>
      </c>
      <c r="CH115" s="43">
        <f t="shared" si="55"/>
        <v>0</v>
      </c>
      <c r="CI115" s="43">
        <f t="shared" si="56"/>
        <v>0</v>
      </c>
      <c r="CJ115" s="43">
        <f t="shared" si="57"/>
        <v>34690</v>
      </c>
      <c r="CK115" s="43">
        <f t="shared" si="58"/>
        <v>0</v>
      </c>
      <c r="CL115" s="43">
        <f t="shared" si="59"/>
        <v>0</v>
      </c>
      <c r="CM115" s="43">
        <f t="shared" si="60"/>
        <v>-2017500</v>
      </c>
      <c r="CN115" s="43">
        <f t="shared" si="61"/>
        <v>0</v>
      </c>
      <c r="CO115" s="43">
        <f t="shared" si="62"/>
        <v>137038</v>
      </c>
      <c r="CP115" s="43">
        <f t="shared" si="63"/>
        <v>-1099143.2</v>
      </c>
      <c r="CQ115" s="43">
        <f t="shared" si="64"/>
        <v>0</v>
      </c>
      <c r="CR115" s="43">
        <f t="shared" si="65"/>
        <v>0</v>
      </c>
      <c r="CS115" s="43">
        <f t="shared" si="66"/>
        <v>-8386.2000000001863</v>
      </c>
      <c r="CT115" s="43">
        <f t="shared" si="67"/>
        <v>0</v>
      </c>
      <c r="CU115" s="43">
        <f t="shared" si="68"/>
        <v>0</v>
      </c>
      <c r="CV115" s="43">
        <f t="shared" si="69"/>
        <v>0</v>
      </c>
      <c r="CW115" s="43">
        <f t="shared" si="70"/>
        <v>0</v>
      </c>
      <c r="CX115" s="43">
        <f t="shared" si="71"/>
        <v>0</v>
      </c>
      <c r="CY115" s="43">
        <f t="shared" si="72"/>
        <v>82492.600000000006</v>
      </c>
      <c r="CZ115" s="43">
        <f t="shared" si="73"/>
        <v>0</v>
      </c>
      <c r="DA115" s="43">
        <f t="shared" si="74"/>
        <v>-63716</v>
      </c>
      <c r="DB115" s="43">
        <f t="shared" si="75"/>
        <v>0</v>
      </c>
      <c r="DC115" s="43">
        <f t="shared" si="76"/>
        <v>-2934524.799999997</v>
      </c>
      <c r="DD115" s="43">
        <f t="shared" si="78"/>
        <v>96828243.400000021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50"/>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51"/>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77"/>
        <v>17624017.799999997</v>
      </c>
      <c r="CD116" s="24" t="s">
        <v>166</v>
      </c>
      <c r="CE116" s="43">
        <f t="shared" si="52"/>
        <v>0</v>
      </c>
      <c r="CF116" s="43">
        <f t="shared" si="53"/>
        <v>0</v>
      </c>
      <c r="CG116" s="43">
        <f t="shared" si="54"/>
        <v>0</v>
      </c>
      <c r="CH116" s="43">
        <f t="shared" si="55"/>
        <v>0</v>
      </c>
      <c r="CI116" s="43">
        <f t="shared" si="56"/>
        <v>0</v>
      </c>
      <c r="CJ116" s="43">
        <f t="shared" si="57"/>
        <v>-121044.4</v>
      </c>
      <c r="CK116" s="43">
        <f t="shared" si="58"/>
        <v>0</v>
      </c>
      <c r="CL116" s="43">
        <f t="shared" si="59"/>
        <v>-9427.7999999999993</v>
      </c>
      <c r="CM116" s="43">
        <f t="shared" si="60"/>
        <v>-2062085</v>
      </c>
      <c r="CN116" s="43">
        <f t="shared" si="61"/>
        <v>0</v>
      </c>
      <c r="CO116" s="43">
        <f t="shared" si="62"/>
        <v>1696559.4</v>
      </c>
      <c r="CP116" s="43">
        <f t="shared" si="63"/>
        <v>-31783.4</v>
      </c>
      <c r="CQ116" s="43">
        <f t="shared" si="64"/>
        <v>0</v>
      </c>
      <c r="CR116" s="43">
        <f t="shared" si="65"/>
        <v>0</v>
      </c>
      <c r="CS116" s="43">
        <f t="shared" si="66"/>
        <v>818323.40000000037</v>
      </c>
      <c r="CT116" s="43">
        <f t="shared" si="67"/>
        <v>0</v>
      </c>
      <c r="CU116" s="43">
        <f t="shared" si="68"/>
        <v>0</v>
      </c>
      <c r="CV116" s="43">
        <f t="shared" si="69"/>
        <v>0</v>
      </c>
      <c r="CW116" s="43">
        <f t="shared" si="70"/>
        <v>0</v>
      </c>
      <c r="CX116" s="43">
        <f t="shared" si="71"/>
        <v>0</v>
      </c>
      <c r="CY116" s="43">
        <f t="shared" si="72"/>
        <v>141966</v>
      </c>
      <c r="CZ116" s="43">
        <f t="shared" si="73"/>
        <v>0</v>
      </c>
      <c r="DA116" s="43">
        <f t="shared" si="74"/>
        <v>-79359</v>
      </c>
      <c r="DB116" s="43">
        <f t="shared" si="75"/>
        <v>0</v>
      </c>
      <c r="DC116" s="43">
        <f t="shared" si="76"/>
        <v>353149.20000000298</v>
      </c>
      <c r="DD116" s="43">
        <f t="shared" si="78"/>
        <v>97181392.600000024</v>
      </c>
    </row>
    <row r="117" spans="1:108" x14ac:dyDescent="0.15">
      <c r="A117" s="24" t="s">
        <v>167</v>
      </c>
      <c r="B117" s="25"/>
      <c r="C117" s="167"/>
      <c r="D117" s="167"/>
      <c r="E117" s="167"/>
      <c r="F117" s="167"/>
      <c r="G117" s="167"/>
      <c r="H117" s="167"/>
      <c r="I117" s="167"/>
      <c r="J117" s="167">
        <v>17837042</v>
      </c>
      <c r="K117" s="167"/>
      <c r="L117" s="167"/>
      <c r="M117" s="167"/>
      <c r="N117" s="167"/>
      <c r="O117" s="167"/>
      <c r="P117" s="167"/>
      <c r="Q117" s="167"/>
      <c r="R117" s="167"/>
      <c r="S117" s="167"/>
      <c r="T117" s="167"/>
      <c r="U117" s="167"/>
      <c r="V117" s="167"/>
      <c r="W117" s="167"/>
      <c r="X117" s="167"/>
      <c r="Y117" s="167"/>
      <c r="Z117" s="25">
        <f t="shared" si="50"/>
        <v>17837042</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51"/>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77"/>
        <v>19427139</v>
      </c>
      <c r="CD117" s="24" t="s">
        <v>167</v>
      </c>
      <c r="CE117" s="29">
        <f t="shared" si="52"/>
        <v>0</v>
      </c>
      <c r="CF117" s="29">
        <f t="shared" si="53"/>
        <v>0</v>
      </c>
      <c r="CG117" s="29">
        <f t="shared" si="54"/>
        <v>0</v>
      </c>
      <c r="CH117" s="29">
        <f t="shared" si="55"/>
        <v>0</v>
      </c>
      <c r="CI117" s="29">
        <f t="shared" si="56"/>
        <v>0</v>
      </c>
      <c r="CJ117" s="29">
        <f t="shared" si="57"/>
        <v>-409428.8</v>
      </c>
      <c r="CK117" s="29">
        <f t="shared" si="58"/>
        <v>0</v>
      </c>
      <c r="CL117" s="29">
        <f t="shared" si="59"/>
        <v>0</v>
      </c>
      <c r="CM117" s="29">
        <f t="shared" si="60"/>
        <v>8759122</v>
      </c>
      <c r="CN117" s="29">
        <f t="shared" si="61"/>
        <v>0</v>
      </c>
      <c r="CO117" s="29">
        <f t="shared" si="62"/>
        <v>-623845.4</v>
      </c>
      <c r="CP117" s="29">
        <f t="shared" si="63"/>
        <v>-162800</v>
      </c>
      <c r="CQ117" s="29">
        <f t="shared" si="64"/>
        <v>0</v>
      </c>
      <c r="CR117" s="29">
        <f t="shared" si="65"/>
        <v>0</v>
      </c>
      <c r="CS117" s="29">
        <f t="shared" si="66"/>
        <v>-8837517.4000000004</v>
      </c>
      <c r="CT117" s="29">
        <f t="shared" si="67"/>
        <v>0</v>
      </c>
      <c r="CU117" s="29">
        <f t="shared" si="68"/>
        <v>0</v>
      </c>
      <c r="CV117" s="29">
        <f t="shared" si="69"/>
        <v>0</v>
      </c>
      <c r="CW117" s="29">
        <f t="shared" si="70"/>
        <v>0</v>
      </c>
      <c r="CX117" s="29">
        <f t="shared" si="71"/>
        <v>0</v>
      </c>
      <c r="CY117" s="29">
        <f t="shared" si="72"/>
        <v>-315627.40000000002</v>
      </c>
      <c r="CZ117" s="29">
        <f t="shared" si="73"/>
        <v>0</v>
      </c>
      <c r="DA117" s="29">
        <f t="shared" si="74"/>
        <v>0</v>
      </c>
      <c r="DB117" s="29">
        <f t="shared" si="75"/>
        <v>0</v>
      </c>
      <c r="DC117" s="29">
        <f t="shared" si="76"/>
        <v>-1590097</v>
      </c>
      <c r="DD117" s="29">
        <f t="shared" si="78"/>
        <v>95591295.600000024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50"/>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51"/>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77"/>
        <v>21353636.199999999</v>
      </c>
      <c r="CD118" s="24" t="s">
        <v>168</v>
      </c>
      <c r="CE118" s="29">
        <f t="shared" si="52"/>
        <v>0</v>
      </c>
      <c r="CF118" s="29">
        <f t="shared" si="53"/>
        <v>0</v>
      </c>
      <c r="CG118" s="29">
        <f t="shared" si="54"/>
        <v>0</v>
      </c>
      <c r="CH118" s="29">
        <f t="shared" si="55"/>
        <v>0</v>
      </c>
      <c r="CI118" s="29">
        <f t="shared" si="56"/>
        <v>0</v>
      </c>
      <c r="CJ118" s="29">
        <f t="shared" si="57"/>
        <v>-260535.4</v>
      </c>
      <c r="CK118" s="29">
        <f t="shared" si="58"/>
        <v>0</v>
      </c>
      <c r="CL118" s="29">
        <f t="shared" si="59"/>
        <v>-1873</v>
      </c>
      <c r="CM118" s="29">
        <f t="shared" si="60"/>
        <v>-6191175</v>
      </c>
      <c r="CN118" s="29">
        <f t="shared" si="61"/>
        <v>0</v>
      </c>
      <c r="CO118" s="29">
        <f t="shared" si="62"/>
        <v>-349378.6</v>
      </c>
      <c r="CP118" s="29">
        <f t="shared" si="63"/>
        <v>-703296</v>
      </c>
      <c r="CQ118" s="29">
        <f t="shared" si="64"/>
        <v>0</v>
      </c>
      <c r="CR118" s="29">
        <f t="shared" si="65"/>
        <v>0</v>
      </c>
      <c r="CS118" s="29">
        <f t="shared" si="66"/>
        <v>-8681897.1999999993</v>
      </c>
      <c r="CT118" s="29">
        <f t="shared" si="67"/>
        <v>0</v>
      </c>
      <c r="CU118" s="29">
        <f t="shared" si="68"/>
        <v>0</v>
      </c>
      <c r="CV118" s="29">
        <f t="shared" si="69"/>
        <v>0</v>
      </c>
      <c r="CW118" s="29">
        <f t="shared" si="70"/>
        <v>0</v>
      </c>
      <c r="CX118" s="29">
        <f t="shared" si="71"/>
        <v>0</v>
      </c>
      <c r="CY118" s="29">
        <f t="shared" si="72"/>
        <v>0</v>
      </c>
      <c r="CZ118" s="29">
        <f t="shared" si="73"/>
        <v>0</v>
      </c>
      <c r="DA118" s="29">
        <f t="shared" si="74"/>
        <v>-6256</v>
      </c>
      <c r="DB118" s="29">
        <f t="shared" si="75"/>
        <v>0</v>
      </c>
      <c r="DC118" s="29">
        <f t="shared" si="76"/>
        <v>-16194411.199999999</v>
      </c>
      <c r="DD118" s="29">
        <f t="shared" si="78"/>
        <v>79396884.400000021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50"/>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51"/>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77"/>
        <v>21638141</v>
      </c>
      <c r="CD119" s="24" t="s">
        <v>169</v>
      </c>
      <c r="CE119" s="43">
        <f t="shared" si="52"/>
        <v>0</v>
      </c>
      <c r="CF119" s="43">
        <f t="shared" si="53"/>
        <v>0</v>
      </c>
      <c r="CG119" s="43">
        <f t="shared" si="54"/>
        <v>0</v>
      </c>
      <c r="CH119" s="43">
        <f t="shared" si="55"/>
        <v>0</v>
      </c>
      <c r="CI119" s="29">
        <f t="shared" si="56"/>
        <v>0</v>
      </c>
      <c r="CJ119" s="43">
        <f t="shared" si="57"/>
        <v>110627</v>
      </c>
      <c r="CK119" s="43">
        <f t="shared" si="58"/>
        <v>0</v>
      </c>
      <c r="CL119" s="43">
        <f t="shared" si="59"/>
        <v>0</v>
      </c>
      <c r="CM119" s="43">
        <f t="shared" si="60"/>
        <v>-3839285</v>
      </c>
      <c r="CN119" s="43">
        <f t="shared" si="61"/>
        <v>0</v>
      </c>
      <c r="CO119" s="43">
        <f t="shared" si="62"/>
        <v>-392798.4</v>
      </c>
      <c r="CP119" s="43">
        <f t="shared" si="63"/>
        <v>0</v>
      </c>
      <c r="CQ119" s="43">
        <f t="shared" si="64"/>
        <v>0</v>
      </c>
      <c r="CR119" s="43">
        <f t="shared" si="65"/>
        <v>0</v>
      </c>
      <c r="CS119" s="43">
        <f t="shared" si="66"/>
        <v>6234463</v>
      </c>
      <c r="CT119" s="43">
        <f t="shared" si="67"/>
        <v>0</v>
      </c>
      <c r="CU119" s="43">
        <f t="shared" si="68"/>
        <v>0</v>
      </c>
      <c r="CV119" s="43">
        <f t="shared" si="69"/>
        <v>0</v>
      </c>
      <c r="CW119" s="43">
        <f t="shared" si="70"/>
        <v>0</v>
      </c>
      <c r="CX119" s="43">
        <f t="shared" si="71"/>
        <v>0</v>
      </c>
      <c r="CY119" s="43">
        <f t="shared" si="72"/>
        <v>-13415.6</v>
      </c>
      <c r="CZ119" s="43">
        <f t="shared" si="73"/>
        <v>0</v>
      </c>
      <c r="DA119" s="43">
        <f t="shared" si="74"/>
        <v>0</v>
      </c>
      <c r="DB119" s="43">
        <f t="shared" si="75"/>
        <v>0</v>
      </c>
      <c r="DC119" s="43">
        <f t="shared" si="76"/>
        <v>2099591</v>
      </c>
      <c r="DD119" s="43">
        <f t="shared" si="78"/>
        <v>81496475.400000021</v>
      </c>
    </row>
    <row r="120" spans="1:108" x14ac:dyDescent="0.15">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50"/>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51"/>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77"/>
        <v>23160719.800000001</v>
      </c>
      <c r="CD120" s="24" t="s">
        <v>170</v>
      </c>
      <c r="CE120" s="43">
        <f t="shared" si="52"/>
        <v>0</v>
      </c>
      <c r="CF120" s="43">
        <f t="shared" si="53"/>
        <v>0</v>
      </c>
      <c r="CG120" s="43">
        <f t="shared" si="54"/>
        <v>0</v>
      </c>
      <c r="CH120" s="43">
        <f t="shared" si="55"/>
        <v>0</v>
      </c>
      <c r="CI120" s="43">
        <f t="shared" si="56"/>
        <v>0</v>
      </c>
      <c r="CJ120" s="43">
        <f t="shared" si="57"/>
        <v>673093.2</v>
      </c>
      <c r="CK120" s="43">
        <f t="shared" si="58"/>
        <v>0</v>
      </c>
      <c r="CL120" s="43">
        <f t="shared" si="59"/>
        <v>0</v>
      </c>
      <c r="CM120" s="43">
        <f t="shared" si="60"/>
        <v>-3155370</v>
      </c>
      <c r="CN120" s="43">
        <f t="shared" si="61"/>
        <v>0</v>
      </c>
      <c r="CO120" s="43">
        <f t="shared" si="62"/>
        <v>-122154.20000000001</v>
      </c>
      <c r="CP120" s="43">
        <f t="shared" si="63"/>
        <v>-1605478</v>
      </c>
      <c r="CQ120" s="43">
        <f t="shared" si="64"/>
        <v>0</v>
      </c>
      <c r="CR120" s="43">
        <f t="shared" si="65"/>
        <v>0</v>
      </c>
      <c r="CS120" s="43">
        <f t="shared" si="66"/>
        <v>7146290.1999999993</v>
      </c>
      <c r="CT120" s="43">
        <f t="shared" si="67"/>
        <v>0</v>
      </c>
      <c r="CU120" s="43">
        <f t="shared" si="68"/>
        <v>0</v>
      </c>
      <c r="CV120" s="43">
        <f t="shared" si="69"/>
        <v>0</v>
      </c>
      <c r="CW120" s="43">
        <f t="shared" si="70"/>
        <v>0</v>
      </c>
      <c r="CX120" s="43">
        <f t="shared" si="71"/>
        <v>0</v>
      </c>
      <c r="CY120" s="43">
        <f t="shared" si="72"/>
        <v>-47872</v>
      </c>
      <c r="CZ120" s="43">
        <f t="shared" si="73"/>
        <v>0</v>
      </c>
      <c r="DA120" s="43">
        <f t="shared" si="74"/>
        <v>-76710</v>
      </c>
      <c r="DB120" s="43">
        <f t="shared" si="75"/>
        <v>0</v>
      </c>
      <c r="DC120" s="43">
        <f t="shared" si="76"/>
        <v>2811799.1999999993</v>
      </c>
      <c r="DD120" s="43">
        <f t="shared" si="78"/>
        <v>84308274.600000024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50"/>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51"/>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77"/>
        <v>20075594</v>
      </c>
      <c r="CD121" s="24" t="s">
        <v>171</v>
      </c>
      <c r="CE121" s="43">
        <f t="shared" si="52"/>
        <v>0</v>
      </c>
      <c r="CF121" s="43">
        <f t="shared" si="53"/>
        <v>0</v>
      </c>
      <c r="CG121" s="43">
        <f t="shared" si="54"/>
        <v>0</v>
      </c>
      <c r="CH121" s="43">
        <f t="shared" si="55"/>
        <v>0</v>
      </c>
      <c r="CI121" s="43">
        <f t="shared" si="56"/>
        <v>0</v>
      </c>
      <c r="CJ121" s="43">
        <f t="shared" si="57"/>
        <v>-36799</v>
      </c>
      <c r="CK121" s="43">
        <f t="shared" si="58"/>
        <v>0</v>
      </c>
      <c r="CL121" s="43">
        <f t="shared" si="59"/>
        <v>32967</v>
      </c>
      <c r="CM121" s="43">
        <f t="shared" si="60"/>
        <v>-1068400</v>
      </c>
      <c r="CN121" s="43">
        <f t="shared" si="61"/>
        <v>0</v>
      </c>
      <c r="CO121" s="43">
        <f t="shared" si="62"/>
        <v>1466304.8</v>
      </c>
      <c r="CP121" s="43">
        <f t="shared" si="63"/>
        <v>583092</v>
      </c>
      <c r="CQ121" s="43">
        <f t="shared" si="64"/>
        <v>0</v>
      </c>
      <c r="CR121" s="43">
        <f t="shared" si="65"/>
        <v>0</v>
      </c>
      <c r="CS121" s="43">
        <f t="shared" si="66"/>
        <v>13996304.199999999</v>
      </c>
      <c r="CT121" s="43">
        <f t="shared" si="67"/>
        <v>0</v>
      </c>
      <c r="CU121" s="43">
        <f t="shared" si="68"/>
        <v>0</v>
      </c>
      <c r="CV121" s="43">
        <f t="shared" si="69"/>
        <v>0</v>
      </c>
      <c r="CW121" s="43">
        <f t="shared" si="70"/>
        <v>0</v>
      </c>
      <c r="CX121" s="43">
        <f t="shared" si="71"/>
        <v>0</v>
      </c>
      <c r="CY121" s="43">
        <f t="shared" si="72"/>
        <v>0</v>
      </c>
      <c r="CZ121" s="43">
        <f t="shared" si="73"/>
        <v>0</v>
      </c>
      <c r="DA121" s="43">
        <f t="shared" si="74"/>
        <v>-54730</v>
      </c>
      <c r="DB121" s="43">
        <f t="shared" si="75"/>
        <v>0</v>
      </c>
      <c r="DC121" s="43">
        <f t="shared" si="76"/>
        <v>14918739</v>
      </c>
      <c r="DD121" s="43">
        <f t="shared" si="78"/>
        <v>99227013.600000024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50"/>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51"/>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77"/>
        <v>23176860.600000001</v>
      </c>
      <c r="CD122" s="24" t="s">
        <v>172</v>
      </c>
      <c r="CE122" s="43">
        <f t="shared" si="52"/>
        <v>0</v>
      </c>
      <c r="CF122" s="43">
        <f t="shared" si="53"/>
        <v>0</v>
      </c>
      <c r="CG122" s="43">
        <f t="shared" si="54"/>
        <v>0</v>
      </c>
      <c r="CH122" s="43">
        <f t="shared" si="55"/>
        <v>0</v>
      </c>
      <c r="CI122" s="43">
        <f t="shared" si="56"/>
        <v>0</v>
      </c>
      <c r="CJ122" s="43">
        <f t="shared" si="57"/>
        <v>1456531.4</v>
      </c>
      <c r="CK122" s="43">
        <f t="shared" si="58"/>
        <v>0</v>
      </c>
      <c r="CL122" s="43">
        <f t="shared" si="59"/>
        <v>0</v>
      </c>
      <c r="CM122" s="43">
        <f t="shared" si="60"/>
        <v>-2317505</v>
      </c>
      <c r="CN122" s="43">
        <f t="shared" si="61"/>
        <v>0</v>
      </c>
      <c r="CO122" s="43">
        <f t="shared" si="62"/>
        <v>-164290.79999999999</v>
      </c>
      <c r="CP122" s="43">
        <f t="shared" si="63"/>
        <v>-1116632.3999999999</v>
      </c>
      <c r="CQ122" s="43">
        <f t="shared" si="64"/>
        <v>0</v>
      </c>
      <c r="CR122" s="43">
        <f t="shared" si="65"/>
        <v>0</v>
      </c>
      <c r="CS122" s="43">
        <f t="shared" si="66"/>
        <v>501958.59999999963</v>
      </c>
      <c r="CT122" s="43">
        <f t="shared" si="67"/>
        <v>0</v>
      </c>
      <c r="CU122" s="43">
        <f t="shared" si="68"/>
        <v>0</v>
      </c>
      <c r="CV122" s="43">
        <f t="shared" si="69"/>
        <v>0</v>
      </c>
      <c r="CW122" s="43">
        <f t="shared" si="70"/>
        <v>0</v>
      </c>
      <c r="CX122" s="43">
        <f t="shared" si="71"/>
        <v>0</v>
      </c>
      <c r="CY122" s="43">
        <f t="shared" si="72"/>
        <v>-17883.400000000001</v>
      </c>
      <c r="CZ122" s="43">
        <f t="shared" si="73"/>
        <v>0</v>
      </c>
      <c r="DA122" s="43">
        <f t="shared" si="74"/>
        <v>-3045</v>
      </c>
      <c r="DB122" s="43">
        <f t="shared" si="75"/>
        <v>0</v>
      </c>
      <c r="DC122" s="43">
        <f t="shared" si="76"/>
        <v>-1660866.6000000015</v>
      </c>
      <c r="DD122" s="43">
        <f t="shared" si="78"/>
        <v>97566147.00000003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50"/>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51"/>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77"/>
        <v>27043295.200000003</v>
      </c>
      <c r="CD123" s="24" t="s">
        <v>173</v>
      </c>
      <c r="CE123" s="43">
        <f t="shared" si="52"/>
        <v>0</v>
      </c>
      <c r="CF123" s="43">
        <f t="shared" si="53"/>
        <v>0</v>
      </c>
      <c r="CG123" s="43">
        <f t="shared" si="54"/>
        <v>0</v>
      </c>
      <c r="CH123" s="43">
        <f t="shared" si="55"/>
        <v>0</v>
      </c>
      <c r="CI123" s="43">
        <f t="shared" si="56"/>
        <v>0</v>
      </c>
      <c r="CJ123" s="43">
        <f t="shared" si="57"/>
        <v>-530798.4</v>
      </c>
      <c r="CK123" s="43">
        <f t="shared" si="58"/>
        <v>0</v>
      </c>
      <c r="CL123" s="43">
        <f t="shared" si="59"/>
        <v>-4405.3999999999996</v>
      </c>
      <c r="CM123" s="43">
        <f t="shared" si="60"/>
        <v>-838225</v>
      </c>
      <c r="CN123" s="43">
        <f t="shared" si="61"/>
        <v>0</v>
      </c>
      <c r="CO123" s="43">
        <f t="shared" si="62"/>
        <v>-589180.6</v>
      </c>
      <c r="CP123" s="43">
        <f t="shared" si="63"/>
        <v>-1549064.6</v>
      </c>
      <c r="CQ123" s="43">
        <f t="shared" si="64"/>
        <v>0</v>
      </c>
      <c r="CR123" s="43">
        <f t="shared" si="65"/>
        <v>0</v>
      </c>
      <c r="CS123" s="43">
        <f t="shared" si="66"/>
        <v>-1539605.5999999996</v>
      </c>
      <c r="CT123" s="43">
        <f t="shared" si="67"/>
        <v>0</v>
      </c>
      <c r="CU123" s="43">
        <f t="shared" si="68"/>
        <v>0</v>
      </c>
      <c r="CV123" s="43">
        <f t="shared" si="69"/>
        <v>0</v>
      </c>
      <c r="CW123" s="43">
        <f t="shared" si="70"/>
        <v>0</v>
      </c>
      <c r="CX123" s="43">
        <f t="shared" si="71"/>
        <v>0</v>
      </c>
      <c r="CY123" s="43">
        <f t="shared" si="72"/>
        <v>-5209.5999999999985</v>
      </c>
      <c r="CZ123" s="43">
        <f t="shared" si="73"/>
        <v>0</v>
      </c>
      <c r="DA123" s="43">
        <f t="shared" si="74"/>
        <v>-13508</v>
      </c>
      <c r="DB123" s="43">
        <f t="shared" si="75"/>
        <v>0</v>
      </c>
      <c r="DC123" s="43">
        <f t="shared" si="76"/>
        <v>-5069997.200000003</v>
      </c>
      <c r="DD123" s="43">
        <f t="shared" si="78"/>
        <v>92496149.800000027</v>
      </c>
    </row>
    <row r="124" spans="1:108" x14ac:dyDescent="0.15">
      <c r="A124" s="24" t="s">
        <v>174</v>
      </c>
      <c r="B124" s="25"/>
      <c r="C124" s="167"/>
      <c r="D124" s="167"/>
      <c r="E124" s="167"/>
      <c r="F124" s="167"/>
      <c r="G124" s="167"/>
      <c r="H124" s="167"/>
      <c r="I124" s="167"/>
      <c r="J124" s="167">
        <v>26811279</v>
      </c>
      <c r="K124" s="167"/>
      <c r="L124" s="167"/>
      <c r="M124" s="167"/>
      <c r="N124" s="167"/>
      <c r="O124" s="167"/>
      <c r="P124" s="167"/>
      <c r="Q124" s="167"/>
      <c r="R124" s="167"/>
      <c r="S124" s="167"/>
      <c r="T124" s="167"/>
      <c r="U124" s="167"/>
      <c r="V124" s="167"/>
      <c r="W124" s="167"/>
      <c r="X124" s="167"/>
      <c r="Y124" s="167"/>
      <c r="Z124" s="25">
        <f t="shared" si="50"/>
        <v>26811279</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51"/>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77"/>
        <v>24726776.600000001</v>
      </c>
      <c r="CD124" s="24" t="s">
        <v>174</v>
      </c>
      <c r="CE124" s="29">
        <f t="shared" si="52"/>
        <v>0</v>
      </c>
      <c r="CF124" s="29">
        <f t="shared" si="53"/>
        <v>0</v>
      </c>
      <c r="CG124" s="29">
        <f t="shared" si="54"/>
        <v>0</v>
      </c>
      <c r="CH124" s="29">
        <f t="shared" si="55"/>
        <v>0</v>
      </c>
      <c r="CI124" s="29">
        <f t="shared" si="56"/>
        <v>0</v>
      </c>
      <c r="CJ124" s="29">
        <f t="shared" si="57"/>
        <v>-263046.8</v>
      </c>
      <c r="CK124" s="29">
        <f t="shared" si="58"/>
        <v>0</v>
      </c>
      <c r="CL124" s="29">
        <f t="shared" si="59"/>
        <v>0</v>
      </c>
      <c r="CM124" s="29">
        <f t="shared" si="60"/>
        <v>14613519</v>
      </c>
      <c r="CN124" s="29">
        <f t="shared" si="61"/>
        <v>0</v>
      </c>
      <c r="CO124" s="29">
        <f t="shared" si="62"/>
        <v>-496761.59999999998</v>
      </c>
      <c r="CP124" s="29">
        <f t="shared" si="63"/>
        <v>-117216</v>
      </c>
      <c r="CQ124" s="29">
        <f t="shared" si="64"/>
        <v>0</v>
      </c>
      <c r="CR124" s="29">
        <f t="shared" si="65"/>
        <v>0</v>
      </c>
      <c r="CS124" s="29">
        <f t="shared" si="66"/>
        <v>-11526922.800000001</v>
      </c>
      <c r="CT124" s="29">
        <f t="shared" si="67"/>
        <v>0</v>
      </c>
      <c r="CU124" s="29">
        <f t="shared" si="68"/>
        <v>0</v>
      </c>
      <c r="CV124" s="29">
        <f t="shared" si="69"/>
        <v>0</v>
      </c>
      <c r="CW124" s="29">
        <f t="shared" si="70"/>
        <v>0</v>
      </c>
      <c r="CX124" s="29">
        <f t="shared" si="71"/>
        <v>0</v>
      </c>
      <c r="CY124" s="29">
        <f t="shared" si="72"/>
        <v>-123619.4</v>
      </c>
      <c r="CZ124" s="29">
        <f t="shared" si="73"/>
        <v>0</v>
      </c>
      <c r="DA124" s="29">
        <f t="shared" si="74"/>
        <v>-1450</v>
      </c>
      <c r="DB124" s="29">
        <f t="shared" si="75"/>
        <v>0</v>
      </c>
      <c r="DC124" s="29">
        <f t="shared" si="76"/>
        <v>2084502.3999999985</v>
      </c>
      <c r="DD124" s="29">
        <f t="shared" si="78"/>
        <v>94580652.200000018</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50"/>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51"/>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77"/>
        <v>26312224.600000001</v>
      </c>
      <c r="CD125" s="24" t="s">
        <v>175</v>
      </c>
      <c r="CE125" s="29">
        <f t="shared" si="52"/>
        <v>0</v>
      </c>
      <c r="CF125" s="29">
        <f t="shared" si="53"/>
        <v>0</v>
      </c>
      <c r="CG125" s="29">
        <f t="shared" si="54"/>
        <v>0</v>
      </c>
      <c r="CH125" s="29">
        <f t="shared" si="55"/>
        <v>0</v>
      </c>
      <c r="CI125" s="29">
        <f t="shared" si="56"/>
        <v>0</v>
      </c>
      <c r="CJ125" s="29">
        <f t="shared" si="57"/>
        <v>-258867.4</v>
      </c>
      <c r="CK125" s="29">
        <f t="shared" si="58"/>
        <v>0</v>
      </c>
      <c r="CL125" s="29">
        <f t="shared" si="59"/>
        <v>-1340.6</v>
      </c>
      <c r="CM125" s="29">
        <f t="shared" si="60"/>
        <v>-7003150</v>
      </c>
      <c r="CN125" s="29">
        <f t="shared" si="61"/>
        <v>0</v>
      </c>
      <c r="CO125" s="29">
        <f t="shared" si="62"/>
        <v>-327891.59999999998</v>
      </c>
      <c r="CP125" s="29">
        <f t="shared" si="63"/>
        <v>-568942</v>
      </c>
      <c r="CQ125" s="29">
        <f t="shared" si="64"/>
        <v>0</v>
      </c>
      <c r="CR125" s="29">
        <f t="shared" si="65"/>
        <v>0</v>
      </c>
      <c r="CS125" s="29">
        <f t="shared" si="66"/>
        <v>-10844327</v>
      </c>
      <c r="CT125" s="29">
        <f t="shared" si="67"/>
        <v>0</v>
      </c>
      <c r="CU125" s="29">
        <f t="shared" si="68"/>
        <v>0</v>
      </c>
      <c r="CV125" s="29">
        <f t="shared" si="69"/>
        <v>0</v>
      </c>
      <c r="CW125" s="29">
        <f t="shared" si="70"/>
        <v>0</v>
      </c>
      <c r="CX125" s="29">
        <f t="shared" si="71"/>
        <v>0</v>
      </c>
      <c r="CY125" s="29">
        <f t="shared" si="72"/>
        <v>0</v>
      </c>
      <c r="CZ125" s="29">
        <f t="shared" si="73"/>
        <v>0</v>
      </c>
      <c r="DA125" s="29">
        <f t="shared" si="74"/>
        <v>-237256</v>
      </c>
      <c r="DB125" s="29">
        <f t="shared" si="75"/>
        <v>0</v>
      </c>
      <c r="DC125" s="29">
        <f t="shared" si="76"/>
        <v>-19241774.600000001</v>
      </c>
      <c r="DD125" s="29">
        <f t="shared" si="78"/>
        <v>75338877.600000024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50"/>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51"/>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77"/>
        <v>26586047.200000003</v>
      </c>
      <c r="CD126" s="24" t="s">
        <v>176</v>
      </c>
      <c r="CE126" s="43">
        <f t="shared" si="52"/>
        <v>0</v>
      </c>
      <c r="CF126" s="43">
        <f t="shared" si="53"/>
        <v>0</v>
      </c>
      <c r="CG126" s="43">
        <f t="shared" si="54"/>
        <v>0</v>
      </c>
      <c r="CH126" s="43">
        <f t="shared" si="55"/>
        <v>0</v>
      </c>
      <c r="CI126" s="29">
        <f t="shared" si="56"/>
        <v>0</v>
      </c>
      <c r="CJ126" s="43">
        <f t="shared" si="57"/>
        <v>644796.19999999995</v>
      </c>
      <c r="CK126" s="43">
        <f t="shared" si="58"/>
        <v>0</v>
      </c>
      <c r="CL126" s="43">
        <f t="shared" si="59"/>
        <v>-1821.6</v>
      </c>
      <c r="CM126" s="43">
        <f t="shared" si="60"/>
        <v>-5206950</v>
      </c>
      <c r="CN126" s="43">
        <f t="shared" si="61"/>
        <v>0</v>
      </c>
      <c r="CO126" s="43">
        <f t="shared" si="62"/>
        <v>959257.59999999998</v>
      </c>
      <c r="CP126" s="43">
        <f t="shared" si="63"/>
        <v>-7150</v>
      </c>
      <c r="CQ126" s="43">
        <f t="shared" si="64"/>
        <v>0</v>
      </c>
      <c r="CR126" s="43">
        <f t="shared" si="65"/>
        <v>0</v>
      </c>
      <c r="CS126" s="43">
        <f t="shared" si="66"/>
        <v>5652727.5999999996</v>
      </c>
      <c r="CT126" s="43">
        <f t="shared" si="67"/>
        <v>0</v>
      </c>
      <c r="CU126" s="43">
        <f t="shared" si="68"/>
        <v>0</v>
      </c>
      <c r="CV126" s="43">
        <f t="shared" si="69"/>
        <v>0</v>
      </c>
      <c r="CW126" s="43">
        <f t="shared" si="70"/>
        <v>0</v>
      </c>
      <c r="CX126" s="43">
        <f t="shared" si="71"/>
        <v>0</v>
      </c>
      <c r="CY126" s="43">
        <f t="shared" si="72"/>
        <v>-18480</v>
      </c>
      <c r="CZ126" s="43">
        <f t="shared" si="73"/>
        <v>0</v>
      </c>
      <c r="DA126" s="43">
        <f t="shared" si="74"/>
        <v>-333613</v>
      </c>
      <c r="DB126" s="43">
        <f t="shared" si="75"/>
        <v>0</v>
      </c>
      <c r="DC126" s="43">
        <f t="shared" si="76"/>
        <v>1688766.799999997</v>
      </c>
      <c r="DD126" s="43">
        <f t="shared" si="78"/>
        <v>77027644.400000021</v>
      </c>
    </row>
    <row r="127" spans="1:108" x14ac:dyDescent="0.15">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50"/>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51"/>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77"/>
        <v>31868113.200000003</v>
      </c>
      <c r="CD127" s="24" t="s">
        <v>177</v>
      </c>
      <c r="CE127" s="43">
        <f t="shared" si="52"/>
        <v>0</v>
      </c>
      <c r="CF127" s="43">
        <f t="shared" si="53"/>
        <v>0</v>
      </c>
      <c r="CG127" s="43">
        <f t="shared" si="54"/>
        <v>0</v>
      </c>
      <c r="CH127" s="43">
        <f t="shared" si="55"/>
        <v>0</v>
      </c>
      <c r="CI127" s="43">
        <f t="shared" si="56"/>
        <v>0</v>
      </c>
      <c r="CJ127" s="43">
        <f t="shared" si="57"/>
        <v>-176868.6</v>
      </c>
      <c r="CK127" s="43">
        <f t="shared" si="58"/>
        <v>0</v>
      </c>
      <c r="CL127" s="43">
        <f t="shared" si="59"/>
        <v>-9839.7999999999993</v>
      </c>
      <c r="CM127" s="43">
        <f t="shared" si="60"/>
        <v>-5942050</v>
      </c>
      <c r="CN127" s="43">
        <f t="shared" si="61"/>
        <v>0</v>
      </c>
      <c r="CO127" s="43">
        <f t="shared" si="62"/>
        <v>-84417.599999999977</v>
      </c>
      <c r="CP127" s="43">
        <f t="shared" si="63"/>
        <v>-137253.20000000019</v>
      </c>
      <c r="CQ127" s="43">
        <f t="shared" si="64"/>
        <v>0</v>
      </c>
      <c r="CR127" s="43">
        <f t="shared" si="65"/>
        <v>0</v>
      </c>
      <c r="CS127" s="43">
        <f t="shared" si="66"/>
        <v>8371245.5999999996</v>
      </c>
      <c r="CT127" s="43">
        <f t="shared" si="67"/>
        <v>0</v>
      </c>
      <c r="CU127" s="43">
        <f t="shared" si="68"/>
        <v>0</v>
      </c>
      <c r="CV127" s="43">
        <f t="shared" si="69"/>
        <v>0</v>
      </c>
      <c r="CW127" s="43">
        <f t="shared" si="70"/>
        <v>0</v>
      </c>
      <c r="CX127" s="43">
        <f t="shared" si="71"/>
        <v>0</v>
      </c>
      <c r="CY127" s="43">
        <f t="shared" si="72"/>
        <v>-56172.6</v>
      </c>
      <c r="CZ127" s="43">
        <f t="shared" si="73"/>
        <v>0</v>
      </c>
      <c r="DA127" s="43">
        <f t="shared" si="74"/>
        <v>-572855</v>
      </c>
      <c r="DB127" s="43">
        <f t="shared" si="75"/>
        <v>0</v>
      </c>
      <c r="DC127" s="43">
        <f t="shared" si="76"/>
        <v>1391788.799999997</v>
      </c>
      <c r="DD127" s="43">
        <f t="shared" si="78"/>
        <v>78419433.200000018</v>
      </c>
    </row>
    <row r="128" spans="1:108" x14ac:dyDescent="0.15">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50"/>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51"/>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77"/>
        <v>28568625.200000003</v>
      </c>
      <c r="CD128" s="24" t="s">
        <v>178</v>
      </c>
      <c r="CE128" s="43">
        <f t="shared" si="52"/>
        <v>0</v>
      </c>
      <c r="CF128" s="43">
        <f t="shared" si="53"/>
        <v>0</v>
      </c>
      <c r="CG128" s="43">
        <f t="shared" si="54"/>
        <v>0</v>
      </c>
      <c r="CH128" s="43">
        <f t="shared" si="55"/>
        <v>-14500</v>
      </c>
      <c r="CI128" s="43">
        <f t="shared" si="56"/>
        <v>0</v>
      </c>
      <c r="CJ128" s="43">
        <f t="shared" si="57"/>
        <v>1644887.6</v>
      </c>
      <c r="CK128" s="43">
        <f t="shared" si="58"/>
        <v>0</v>
      </c>
      <c r="CL128" s="43">
        <f t="shared" si="59"/>
        <v>0</v>
      </c>
      <c r="CM128" s="43">
        <f t="shared" si="60"/>
        <v>-5220475</v>
      </c>
      <c r="CN128" s="43">
        <f t="shared" si="61"/>
        <v>0</v>
      </c>
      <c r="CO128" s="43">
        <f t="shared" si="62"/>
        <v>373158.6</v>
      </c>
      <c r="CP128" s="43">
        <f t="shared" si="63"/>
        <v>0</v>
      </c>
      <c r="CQ128" s="43">
        <f t="shared" si="64"/>
        <v>0</v>
      </c>
      <c r="CR128" s="43">
        <f t="shared" si="65"/>
        <v>0</v>
      </c>
      <c r="CS128" s="43">
        <f t="shared" si="66"/>
        <v>11372807.6</v>
      </c>
      <c r="CT128" s="43">
        <f t="shared" si="67"/>
        <v>0</v>
      </c>
      <c r="CU128" s="43">
        <f t="shared" si="68"/>
        <v>0</v>
      </c>
      <c r="CV128" s="43">
        <f t="shared" si="69"/>
        <v>0</v>
      </c>
      <c r="CW128" s="43">
        <f t="shared" si="70"/>
        <v>0</v>
      </c>
      <c r="CX128" s="43">
        <f t="shared" si="71"/>
        <v>0</v>
      </c>
      <c r="CY128" s="43">
        <f t="shared" si="72"/>
        <v>0</v>
      </c>
      <c r="CZ128" s="43">
        <f t="shared" si="73"/>
        <v>0</v>
      </c>
      <c r="DA128" s="43">
        <f t="shared" si="74"/>
        <v>-622520</v>
      </c>
      <c r="DB128" s="43">
        <f t="shared" si="75"/>
        <v>0</v>
      </c>
      <c r="DC128" s="43">
        <f t="shared" si="76"/>
        <v>7533358.799999997</v>
      </c>
      <c r="DD128" s="43">
        <f t="shared" si="78"/>
        <v>85952792.000000015</v>
      </c>
    </row>
    <row r="129" spans="1:108" x14ac:dyDescent="0.15">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50"/>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51"/>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77"/>
        <v>30266081</v>
      </c>
      <c r="CD129" s="24" t="s">
        <v>179</v>
      </c>
      <c r="CE129" s="43">
        <f t="shared" si="52"/>
        <v>0</v>
      </c>
      <c r="CF129" s="43">
        <f t="shared" si="53"/>
        <v>0</v>
      </c>
      <c r="CG129" s="43">
        <f t="shared" si="54"/>
        <v>0</v>
      </c>
      <c r="CH129" s="43">
        <f t="shared" si="55"/>
        <v>-116000</v>
      </c>
      <c r="CI129" s="43">
        <f t="shared" si="56"/>
        <v>0</v>
      </c>
      <c r="CJ129" s="43">
        <f t="shared" si="57"/>
        <v>-137157.20000000001</v>
      </c>
      <c r="CK129" s="43">
        <f t="shared" si="58"/>
        <v>0</v>
      </c>
      <c r="CL129" s="43">
        <f t="shared" si="59"/>
        <v>-329.2</v>
      </c>
      <c r="CM129" s="43">
        <f t="shared" si="60"/>
        <v>-2601625</v>
      </c>
      <c r="CN129" s="43">
        <f t="shared" si="61"/>
        <v>0</v>
      </c>
      <c r="CO129" s="43">
        <f t="shared" si="62"/>
        <v>58513.4</v>
      </c>
      <c r="CP129" s="43">
        <f t="shared" si="63"/>
        <v>-57200</v>
      </c>
      <c r="CQ129" s="43">
        <f t="shared" si="64"/>
        <v>0</v>
      </c>
      <c r="CR129" s="43">
        <f t="shared" si="65"/>
        <v>0</v>
      </c>
      <c r="CS129" s="43">
        <f t="shared" si="66"/>
        <v>-587117.19999999925</v>
      </c>
      <c r="CT129" s="43">
        <f t="shared" si="67"/>
        <v>0</v>
      </c>
      <c r="CU129" s="43">
        <f t="shared" si="68"/>
        <v>0</v>
      </c>
      <c r="CV129" s="43">
        <f t="shared" si="69"/>
        <v>0</v>
      </c>
      <c r="CW129" s="43">
        <f t="shared" si="70"/>
        <v>0</v>
      </c>
      <c r="CX129" s="43">
        <f t="shared" si="71"/>
        <v>0</v>
      </c>
      <c r="CY129" s="43">
        <f t="shared" si="72"/>
        <v>-2766.8</v>
      </c>
      <c r="CZ129" s="43">
        <f t="shared" si="73"/>
        <v>0</v>
      </c>
      <c r="DA129" s="43">
        <f t="shared" si="74"/>
        <v>-1430842</v>
      </c>
      <c r="DB129" s="43">
        <f t="shared" si="75"/>
        <v>0</v>
      </c>
      <c r="DC129" s="43">
        <f t="shared" si="76"/>
        <v>-4874524</v>
      </c>
      <c r="DD129" s="43">
        <f t="shared" si="78"/>
        <v>81078268.000000015</v>
      </c>
    </row>
    <row r="130" spans="1:108" x14ac:dyDescent="0.15">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79">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80">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77"/>
        <v>29308845.799999997</v>
      </c>
      <c r="CD130" s="24" t="s">
        <v>180</v>
      </c>
      <c r="CE130" s="43">
        <f t="shared" ref="CE130:CE193" si="81">B130-BD130</f>
        <v>0</v>
      </c>
      <c r="CF130" s="43">
        <f t="shared" ref="CF130:CF193" si="82">C130-BE130</f>
        <v>0</v>
      </c>
      <c r="CG130" s="43">
        <f t="shared" ref="CG130:CG193" si="83">D130-BF130</f>
        <v>0</v>
      </c>
      <c r="CH130" s="43">
        <f t="shared" ref="CH130:CH193" si="84">E130-BG130</f>
        <v>0</v>
      </c>
      <c r="CI130" s="43">
        <f t="shared" ref="CI130:CI193" si="85">F130-BH130</f>
        <v>0</v>
      </c>
      <c r="CJ130" s="43">
        <f t="shared" ref="CJ130:CJ193" si="86">G130-BI130</f>
        <v>-82448.200000000012</v>
      </c>
      <c r="CK130" s="43">
        <f t="shared" ref="CK130:CK193" si="87">H130-BJ130</f>
        <v>0</v>
      </c>
      <c r="CL130" s="43">
        <f t="shared" ref="CL130:CL193" si="88">I130-BK130</f>
        <v>26189</v>
      </c>
      <c r="CM130" s="43">
        <f t="shared" ref="CM130:CM193" si="89">J130-BL130</f>
        <v>-947300</v>
      </c>
      <c r="CN130" s="43">
        <f t="shared" ref="CN130:CN193" si="90">K130-BM130</f>
        <v>0</v>
      </c>
      <c r="CO130" s="43">
        <f t="shared" ref="CO130:CO193" si="91">L130-BN130</f>
        <v>-545030.19999999995</v>
      </c>
      <c r="CP130" s="43">
        <f t="shared" ref="CP130:CP193" si="92">M130-BO130</f>
        <v>0</v>
      </c>
      <c r="CQ130" s="43">
        <f t="shared" ref="CQ130:CQ193" si="93">N130-BP130</f>
        <v>0</v>
      </c>
      <c r="CR130" s="43">
        <f t="shared" ref="CR130:CR193" si="94">O130-BQ130</f>
        <v>0</v>
      </c>
      <c r="CS130" s="43">
        <f t="shared" ref="CS130:CS193" si="95">P130-BR130</f>
        <v>1926467.5999999996</v>
      </c>
      <c r="CT130" s="43">
        <f t="shared" ref="CT130:CT193" si="96">Q130-BS130</f>
        <v>0</v>
      </c>
      <c r="CU130" s="43">
        <f t="shared" ref="CU130:CU193" si="97">R130-BT130</f>
        <v>0</v>
      </c>
      <c r="CV130" s="43">
        <f t="shared" ref="CV130:CV193" si="98">S130-BU130</f>
        <v>0</v>
      </c>
      <c r="CW130" s="43">
        <f t="shared" ref="CW130:CW193" si="99">T130-BV130</f>
        <v>0</v>
      </c>
      <c r="CX130" s="43">
        <f t="shared" ref="CX130:CX193" si="100">U130-BW130</f>
        <v>0</v>
      </c>
      <c r="CY130" s="43">
        <f t="shared" ref="CY130:CY193" si="101">V130-BX130</f>
        <v>0</v>
      </c>
      <c r="CZ130" s="43">
        <f t="shared" ref="CZ130:CZ193" si="102">W130-BY130</f>
        <v>0</v>
      </c>
      <c r="DA130" s="43">
        <f t="shared" ref="DA130:DA193" si="103">X130-BZ130</f>
        <v>-1336695</v>
      </c>
      <c r="DB130" s="43">
        <f t="shared" ref="DB130:DB193" si="104">Y130-CA130</f>
        <v>0</v>
      </c>
      <c r="DC130" s="43">
        <f t="shared" ref="DC130:DC193" si="105">Z130-CB130</f>
        <v>-958816.79999999702</v>
      </c>
      <c r="DD130" s="43">
        <f t="shared" si="78"/>
        <v>80119451.200000018</v>
      </c>
    </row>
    <row r="131" spans="1:108" x14ac:dyDescent="0.15">
      <c r="A131" s="24" t="s">
        <v>181</v>
      </c>
      <c r="B131" s="25"/>
      <c r="C131" s="167"/>
      <c r="D131" s="167"/>
      <c r="E131" s="167"/>
      <c r="F131" s="167"/>
      <c r="G131" s="167"/>
      <c r="H131" s="167"/>
      <c r="I131" s="167"/>
      <c r="J131" s="167">
        <v>38485477</v>
      </c>
      <c r="K131" s="167"/>
      <c r="L131" s="167"/>
      <c r="M131" s="167"/>
      <c r="N131" s="167"/>
      <c r="O131" s="167"/>
      <c r="P131" s="167"/>
      <c r="Q131" s="167"/>
      <c r="R131" s="167"/>
      <c r="S131" s="167"/>
      <c r="T131" s="167"/>
      <c r="U131" s="167"/>
      <c r="V131" s="167"/>
      <c r="W131" s="167"/>
      <c r="X131" s="167"/>
      <c r="Y131" s="167"/>
      <c r="Z131" s="25">
        <f t="shared" si="79"/>
        <v>38485477</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80"/>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106">SUM(BD131:CA131)</f>
        <v>30127799</v>
      </c>
      <c r="CD131" s="24" t="s">
        <v>181</v>
      </c>
      <c r="CE131" s="43">
        <f t="shared" si="81"/>
        <v>0</v>
      </c>
      <c r="CF131" s="43">
        <f t="shared" si="82"/>
        <v>0</v>
      </c>
      <c r="CG131" s="43">
        <f t="shared" si="83"/>
        <v>0</v>
      </c>
      <c r="CH131" s="43">
        <f t="shared" si="84"/>
        <v>-14500</v>
      </c>
      <c r="CI131" s="43">
        <f t="shared" si="85"/>
        <v>0</v>
      </c>
      <c r="CJ131" s="43">
        <f t="shared" si="86"/>
        <v>-110523.6</v>
      </c>
      <c r="CK131" s="43">
        <f t="shared" si="87"/>
        <v>0</v>
      </c>
      <c r="CL131" s="43">
        <f t="shared" si="88"/>
        <v>0</v>
      </c>
      <c r="CM131" s="43">
        <f t="shared" si="89"/>
        <v>22757077</v>
      </c>
      <c r="CN131" s="43">
        <f t="shared" si="90"/>
        <v>0</v>
      </c>
      <c r="CO131" s="43">
        <f t="shared" si="91"/>
        <v>-408591</v>
      </c>
      <c r="CP131" s="43">
        <f t="shared" si="92"/>
        <v>-39447.199999999997</v>
      </c>
      <c r="CQ131" s="43">
        <f t="shared" si="93"/>
        <v>0</v>
      </c>
      <c r="CR131" s="43">
        <f t="shared" si="94"/>
        <v>0</v>
      </c>
      <c r="CS131" s="43">
        <f t="shared" si="95"/>
        <v>-12907607.199999999</v>
      </c>
      <c r="CT131" s="43">
        <f t="shared" si="96"/>
        <v>0</v>
      </c>
      <c r="CU131" s="43">
        <f t="shared" si="97"/>
        <v>0</v>
      </c>
      <c r="CV131" s="43">
        <f t="shared" si="98"/>
        <v>0</v>
      </c>
      <c r="CW131" s="43">
        <f t="shared" si="99"/>
        <v>0</v>
      </c>
      <c r="CX131" s="43">
        <f t="shared" si="100"/>
        <v>0</v>
      </c>
      <c r="CY131" s="43">
        <f t="shared" si="101"/>
        <v>0</v>
      </c>
      <c r="CZ131" s="43">
        <f t="shared" si="102"/>
        <v>0</v>
      </c>
      <c r="DA131" s="43">
        <f t="shared" si="103"/>
        <v>-918730</v>
      </c>
      <c r="DB131" s="43">
        <f t="shared" si="104"/>
        <v>0</v>
      </c>
      <c r="DC131" s="43">
        <f t="shared" si="105"/>
        <v>8357678</v>
      </c>
      <c r="DD131" s="43">
        <f t="shared" si="78"/>
        <v>88477129.200000018</v>
      </c>
    </row>
    <row r="132" spans="1:108" x14ac:dyDescent="0.15">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79"/>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80"/>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106"/>
        <v>33079974.800000001</v>
      </c>
      <c r="CD132" s="24" t="s">
        <v>182</v>
      </c>
      <c r="CE132" s="29">
        <f t="shared" si="81"/>
        <v>0</v>
      </c>
      <c r="CF132" s="29">
        <f t="shared" si="82"/>
        <v>0</v>
      </c>
      <c r="CG132" s="29">
        <f t="shared" si="83"/>
        <v>0</v>
      </c>
      <c r="CH132" s="29">
        <f t="shared" si="84"/>
        <v>-61000</v>
      </c>
      <c r="CI132" s="29">
        <f t="shared" si="85"/>
        <v>0</v>
      </c>
      <c r="CJ132" s="29">
        <f t="shared" si="86"/>
        <v>-187407.4</v>
      </c>
      <c r="CK132" s="29">
        <f t="shared" si="87"/>
        <v>0</v>
      </c>
      <c r="CL132" s="29">
        <f t="shared" si="88"/>
        <v>-950.4</v>
      </c>
      <c r="CM132" s="29">
        <f t="shared" si="89"/>
        <v>-8536675</v>
      </c>
      <c r="CN132" s="29">
        <f t="shared" si="90"/>
        <v>0</v>
      </c>
      <c r="CO132" s="29">
        <f t="shared" si="91"/>
        <v>-343375.8</v>
      </c>
      <c r="CP132" s="29">
        <f t="shared" si="92"/>
        <v>-655393.19999999995</v>
      </c>
      <c r="CQ132" s="29">
        <f t="shared" si="93"/>
        <v>0</v>
      </c>
      <c r="CR132" s="29">
        <f t="shared" si="94"/>
        <v>0</v>
      </c>
      <c r="CS132" s="29">
        <f t="shared" si="95"/>
        <v>-12145767</v>
      </c>
      <c r="CT132" s="29">
        <f t="shared" si="96"/>
        <v>0</v>
      </c>
      <c r="CU132" s="29">
        <f t="shared" si="97"/>
        <v>0</v>
      </c>
      <c r="CV132" s="29">
        <f t="shared" si="98"/>
        <v>0</v>
      </c>
      <c r="CW132" s="29">
        <f t="shared" si="99"/>
        <v>0</v>
      </c>
      <c r="CX132" s="29">
        <f t="shared" si="100"/>
        <v>0</v>
      </c>
      <c r="CY132" s="29">
        <f t="shared" si="101"/>
        <v>0</v>
      </c>
      <c r="CZ132" s="29">
        <f t="shared" si="102"/>
        <v>0</v>
      </c>
      <c r="DA132" s="29">
        <f t="shared" si="103"/>
        <v>-1391681</v>
      </c>
      <c r="DB132" s="29">
        <f t="shared" si="104"/>
        <v>0</v>
      </c>
      <c r="DC132" s="29">
        <f t="shared" si="105"/>
        <v>-23322249.800000001</v>
      </c>
      <c r="DD132" s="29">
        <f t="shared" ref="DD132:DD195" si="107">DD131+DC132</f>
        <v>65154879.400000021</v>
      </c>
    </row>
    <row r="133" spans="1:108" x14ac:dyDescent="0.15">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v>89600</v>
      </c>
      <c r="Z133" s="25">
        <f t="shared" si="79"/>
        <v>30911882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80"/>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106"/>
        <v>32630740.399999999</v>
      </c>
      <c r="CD133" s="24" t="s">
        <v>183</v>
      </c>
      <c r="CE133" s="43">
        <f t="shared" si="81"/>
        <v>0</v>
      </c>
      <c r="CF133" s="43">
        <f t="shared" si="82"/>
        <v>-51090</v>
      </c>
      <c r="CG133" s="43">
        <f t="shared" si="83"/>
        <v>0</v>
      </c>
      <c r="CH133" s="43">
        <f t="shared" si="84"/>
        <v>-56000</v>
      </c>
      <c r="CI133" s="29">
        <f t="shared" si="85"/>
        <v>0</v>
      </c>
      <c r="CJ133" s="43">
        <f t="shared" si="86"/>
        <v>443624</v>
      </c>
      <c r="CK133" s="43">
        <f t="shared" si="87"/>
        <v>0</v>
      </c>
      <c r="CL133" s="43">
        <f t="shared" si="88"/>
        <v>2011.8</v>
      </c>
      <c r="CM133" s="43">
        <f t="shared" si="89"/>
        <v>-6163395</v>
      </c>
      <c r="CN133" s="43">
        <f t="shared" si="90"/>
        <v>0</v>
      </c>
      <c r="CO133" s="43">
        <f t="shared" si="91"/>
        <v>-229560.8</v>
      </c>
      <c r="CP133" s="43">
        <f t="shared" si="92"/>
        <v>-482134.4</v>
      </c>
      <c r="CQ133" s="43">
        <f t="shared" si="93"/>
        <v>0</v>
      </c>
      <c r="CR133" s="43">
        <f t="shared" si="94"/>
        <v>0</v>
      </c>
      <c r="CS133" s="43">
        <f t="shared" si="95"/>
        <v>5904774</v>
      </c>
      <c r="CT133" s="43">
        <f t="shared" si="96"/>
        <v>0</v>
      </c>
      <c r="CU133" s="43">
        <f t="shared" si="97"/>
        <v>0</v>
      </c>
      <c r="CV133" s="43">
        <f t="shared" si="98"/>
        <v>0</v>
      </c>
      <c r="CW133" s="43">
        <f t="shared" si="99"/>
        <v>0</v>
      </c>
      <c r="CX133" s="43">
        <f t="shared" si="100"/>
        <v>0</v>
      </c>
      <c r="CY133" s="43">
        <f t="shared" si="101"/>
        <v>0</v>
      </c>
      <c r="CZ133" s="43">
        <f t="shared" si="102"/>
        <v>0</v>
      </c>
      <c r="DA133" s="43">
        <f t="shared" si="103"/>
        <v>-1176688</v>
      </c>
      <c r="DB133" s="43">
        <f t="shared" si="104"/>
        <v>89600</v>
      </c>
      <c r="DC133" s="43">
        <f t="shared" si="105"/>
        <v>-1718858.3999999985</v>
      </c>
      <c r="DD133" s="43">
        <f t="shared" si="107"/>
        <v>63436021.000000022</v>
      </c>
    </row>
    <row r="134" spans="1:108" x14ac:dyDescent="0.15">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v>89600</v>
      </c>
      <c r="Z134" s="25">
        <f t="shared" si="79"/>
        <v>34582775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80"/>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106"/>
        <v>32601994.599999998</v>
      </c>
      <c r="CD134" s="24" t="s">
        <v>184</v>
      </c>
      <c r="CE134" s="43">
        <f t="shared" si="81"/>
        <v>0</v>
      </c>
      <c r="CF134" s="43">
        <f t="shared" si="82"/>
        <v>-60862</v>
      </c>
      <c r="CG134" s="43">
        <f t="shared" si="83"/>
        <v>0</v>
      </c>
      <c r="CH134" s="43">
        <f t="shared" si="84"/>
        <v>-16000</v>
      </c>
      <c r="CI134" s="43">
        <f t="shared" si="85"/>
        <v>0</v>
      </c>
      <c r="CJ134" s="43">
        <f t="shared" si="86"/>
        <v>-79226.399999999994</v>
      </c>
      <c r="CK134" s="43">
        <f t="shared" si="87"/>
        <v>0</v>
      </c>
      <c r="CL134" s="43">
        <f t="shared" si="88"/>
        <v>16470.2</v>
      </c>
      <c r="CM134" s="43">
        <f t="shared" si="89"/>
        <v>-4159025</v>
      </c>
      <c r="CN134" s="43">
        <f t="shared" si="90"/>
        <v>0</v>
      </c>
      <c r="CO134" s="43">
        <f t="shared" si="91"/>
        <v>346303</v>
      </c>
      <c r="CP134" s="43">
        <f t="shared" si="92"/>
        <v>-4610.3999999999996</v>
      </c>
      <c r="CQ134" s="43">
        <f t="shared" si="93"/>
        <v>0</v>
      </c>
      <c r="CR134" s="43">
        <f t="shared" si="94"/>
        <v>0</v>
      </c>
      <c r="CS134" s="43">
        <f t="shared" si="95"/>
        <v>7771654</v>
      </c>
      <c r="CT134" s="43">
        <f t="shared" si="96"/>
        <v>0</v>
      </c>
      <c r="CU134" s="43">
        <f t="shared" si="97"/>
        <v>0</v>
      </c>
      <c r="CV134" s="43">
        <f t="shared" si="98"/>
        <v>0</v>
      </c>
      <c r="CW134" s="43">
        <f t="shared" si="99"/>
        <v>0</v>
      </c>
      <c r="CX134" s="43">
        <f t="shared" si="100"/>
        <v>0</v>
      </c>
      <c r="CY134" s="43">
        <f t="shared" si="101"/>
        <v>-11880</v>
      </c>
      <c r="CZ134" s="43">
        <f t="shared" si="102"/>
        <v>0</v>
      </c>
      <c r="DA134" s="43">
        <f t="shared" si="103"/>
        <v>-1911643</v>
      </c>
      <c r="DB134" s="43">
        <f t="shared" si="104"/>
        <v>89600</v>
      </c>
      <c r="DC134" s="43">
        <f t="shared" si="105"/>
        <v>1980780.4000000022</v>
      </c>
      <c r="DD134" s="43">
        <f t="shared" si="107"/>
        <v>65416801.400000021</v>
      </c>
    </row>
    <row r="135" spans="1:108" x14ac:dyDescent="0.15">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v>67200</v>
      </c>
      <c r="Z135" s="25">
        <f t="shared" si="79"/>
        <v>44188429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80"/>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106"/>
        <v>32183201.799999997</v>
      </c>
      <c r="CD135" s="24" t="s">
        <v>185</v>
      </c>
      <c r="CE135" s="43">
        <f t="shared" si="81"/>
        <v>0</v>
      </c>
      <c r="CF135" s="43">
        <f t="shared" si="82"/>
        <v>-68805</v>
      </c>
      <c r="CG135" s="43">
        <f t="shared" si="83"/>
        <v>0</v>
      </c>
      <c r="CH135" s="43">
        <f t="shared" si="84"/>
        <v>-88000</v>
      </c>
      <c r="CI135" s="43">
        <f t="shared" si="85"/>
        <v>0</v>
      </c>
      <c r="CJ135" s="43">
        <f t="shared" si="86"/>
        <v>1526381</v>
      </c>
      <c r="CK135" s="43">
        <f t="shared" si="87"/>
        <v>0</v>
      </c>
      <c r="CL135" s="43">
        <f t="shared" si="88"/>
        <v>39756</v>
      </c>
      <c r="CM135" s="43">
        <f t="shared" si="89"/>
        <v>-2819085</v>
      </c>
      <c r="CN135" s="43">
        <f t="shared" si="90"/>
        <v>0</v>
      </c>
      <c r="CO135" s="43">
        <f t="shared" si="91"/>
        <v>1090085.6000000001</v>
      </c>
      <c r="CP135" s="43">
        <f t="shared" si="92"/>
        <v>0</v>
      </c>
      <c r="CQ135" s="43">
        <f t="shared" si="93"/>
        <v>0</v>
      </c>
      <c r="CR135" s="43">
        <f t="shared" si="94"/>
        <v>0</v>
      </c>
      <c r="CS135" s="43">
        <f t="shared" si="95"/>
        <v>14435378.6</v>
      </c>
      <c r="CT135" s="43">
        <f t="shared" si="96"/>
        <v>0</v>
      </c>
      <c r="CU135" s="43">
        <f t="shared" si="97"/>
        <v>0</v>
      </c>
      <c r="CV135" s="43">
        <f t="shared" si="98"/>
        <v>0</v>
      </c>
      <c r="CW135" s="43">
        <f t="shared" si="99"/>
        <v>0</v>
      </c>
      <c r="CX135" s="43">
        <f t="shared" si="100"/>
        <v>0</v>
      </c>
      <c r="CY135" s="43">
        <f t="shared" si="101"/>
        <v>0</v>
      </c>
      <c r="CZ135" s="43">
        <f t="shared" si="102"/>
        <v>0</v>
      </c>
      <c r="DA135" s="43">
        <f t="shared" si="103"/>
        <v>-2177684</v>
      </c>
      <c r="DB135" s="43">
        <f t="shared" si="104"/>
        <v>67200</v>
      </c>
      <c r="DC135" s="43">
        <f t="shared" si="105"/>
        <v>12005227.200000003</v>
      </c>
      <c r="DD135" s="43">
        <f t="shared" si="107"/>
        <v>77422028.600000024</v>
      </c>
    </row>
    <row r="136" spans="1:108" x14ac:dyDescent="0.15">
      <c r="A136" s="24" t="s">
        <v>186</v>
      </c>
      <c r="B136" s="25"/>
      <c r="C136" s="167"/>
      <c r="D136" s="167"/>
      <c r="E136" s="167"/>
      <c r="F136" s="167"/>
      <c r="G136" s="167"/>
      <c r="H136" s="167">
        <v>67200</v>
      </c>
      <c r="I136" s="167">
        <v>301</v>
      </c>
      <c r="J136" s="167">
        <v>15654700</v>
      </c>
      <c r="K136" s="167"/>
      <c r="L136" s="167"/>
      <c r="M136" s="167"/>
      <c r="N136" s="167"/>
      <c r="O136" s="167"/>
      <c r="P136" s="167">
        <v>10369204</v>
      </c>
      <c r="Q136" s="167"/>
      <c r="R136" s="167"/>
      <c r="S136" s="167"/>
      <c r="T136" s="167"/>
      <c r="U136" s="167"/>
      <c r="V136" s="167"/>
      <c r="W136" s="167"/>
      <c r="X136" s="167"/>
      <c r="Y136" s="167">
        <v>44800</v>
      </c>
      <c r="Z136" s="25">
        <f t="shared" si="79"/>
        <v>26136205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80"/>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106"/>
        <v>35184159</v>
      </c>
      <c r="CD136" s="24" t="s">
        <v>186</v>
      </c>
      <c r="CE136" s="43">
        <f t="shared" si="81"/>
        <v>0</v>
      </c>
      <c r="CF136" s="43">
        <f t="shared" si="82"/>
        <v>-34510</v>
      </c>
      <c r="CG136" s="43">
        <f t="shared" si="83"/>
        <v>0</v>
      </c>
      <c r="CH136" s="43">
        <f t="shared" si="84"/>
        <v>-108000</v>
      </c>
      <c r="CI136" s="43">
        <f t="shared" si="85"/>
        <v>0</v>
      </c>
      <c r="CJ136" s="43">
        <f t="shared" si="86"/>
        <v>-100206.39999999999</v>
      </c>
      <c r="CK136" s="43">
        <f t="shared" si="87"/>
        <v>67200</v>
      </c>
      <c r="CL136" s="43">
        <f t="shared" si="88"/>
        <v>-6827</v>
      </c>
      <c r="CM136" s="43">
        <f t="shared" si="89"/>
        <v>-1524100</v>
      </c>
      <c r="CN136" s="43">
        <f t="shared" si="90"/>
        <v>0</v>
      </c>
      <c r="CO136" s="43">
        <f t="shared" si="91"/>
        <v>-58913.599999999999</v>
      </c>
      <c r="CP136" s="43">
        <f t="shared" si="92"/>
        <v>0</v>
      </c>
      <c r="CQ136" s="43">
        <f t="shared" si="93"/>
        <v>0</v>
      </c>
      <c r="CR136" s="43">
        <f t="shared" si="94"/>
        <v>0</v>
      </c>
      <c r="CS136" s="43">
        <f t="shared" si="95"/>
        <v>-4500585</v>
      </c>
      <c r="CT136" s="43">
        <f t="shared" si="96"/>
        <v>0</v>
      </c>
      <c r="CU136" s="43">
        <f t="shared" si="97"/>
        <v>0</v>
      </c>
      <c r="CV136" s="43">
        <f t="shared" si="98"/>
        <v>0</v>
      </c>
      <c r="CW136" s="43">
        <f t="shared" si="99"/>
        <v>0</v>
      </c>
      <c r="CX136" s="43">
        <f t="shared" si="100"/>
        <v>0</v>
      </c>
      <c r="CY136" s="43">
        <f t="shared" si="101"/>
        <v>0</v>
      </c>
      <c r="CZ136" s="43">
        <f t="shared" si="102"/>
        <v>0</v>
      </c>
      <c r="DA136" s="43">
        <f t="shared" si="103"/>
        <v>-2826812</v>
      </c>
      <c r="DB136" s="43">
        <f t="shared" si="104"/>
        <v>44800</v>
      </c>
      <c r="DC136" s="43">
        <f t="shared" si="105"/>
        <v>-9047954</v>
      </c>
      <c r="DD136" s="43">
        <f t="shared" si="107"/>
        <v>68374074.600000024</v>
      </c>
    </row>
    <row r="137" spans="1:108" x14ac:dyDescent="0.15">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v>67200</v>
      </c>
      <c r="Z137" s="25">
        <f t="shared" si="79"/>
        <v>35585291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80"/>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106"/>
        <v>32980742.199999999</v>
      </c>
      <c r="CD137" s="24" t="s">
        <v>187</v>
      </c>
      <c r="CE137" s="43">
        <f t="shared" si="81"/>
        <v>0</v>
      </c>
      <c r="CF137" s="43">
        <f t="shared" si="82"/>
        <v>-129420</v>
      </c>
      <c r="CG137" s="43">
        <f t="shared" si="83"/>
        <v>0</v>
      </c>
      <c r="CH137" s="43">
        <f t="shared" si="84"/>
        <v>-89000</v>
      </c>
      <c r="CI137" s="43">
        <f t="shared" si="85"/>
        <v>0</v>
      </c>
      <c r="CJ137" s="43">
        <f t="shared" si="86"/>
        <v>39026</v>
      </c>
      <c r="CK137" s="43">
        <f t="shared" si="87"/>
        <v>0</v>
      </c>
      <c r="CL137" s="43">
        <f t="shared" si="88"/>
        <v>-9379.2000000000007</v>
      </c>
      <c r="CM137" s="43">
        <f t="shared" si="89"/>
        <v>-3379860</v>
      </c>
      <c r="CN137" s="43">
        <f t="shared" si="90"/>
        <v>0</v>
      </c>
      <c r="CO137" s="43">
        <f t="shared" si="91"/>
        <v>1085999.2</v>
      </c>
      <c r="CP137" s="43">
        <f t="shared" si="92"/>
        <v>-553520</v>
      </c>
      <c r="CQ137" s="43">
        <f t="shared" si="93"/>
        <v>0</v>
      </c>
      <c r="CR137" s="43">
        <f t="shared" si="94"/>
        <v>0</v>
      </c>
      <c r="CS137" s="43">
        <f t="shared" si="95"/>
        <v>8187878.8000000007</v>
      </c>
      <c r="CT137" s="43">
        <f t="shared" si="96"/>
        <v>0</v>
      </c>
      <c r="CU137" s="43">
        <f t="shared" si="97"/>
        <v>0</v>
      </c>
      <c r="CV137" s="43">
        <f t="shared" si="98"/>
        <v>0</v>
      </c>
      <c r="CW137" s="43">
        <f t="shared" si="99"/>
        <v>0</v>
      </c>
      <c r="CX137" s="43">
        <f t="shared" si="100"/>
        <v>0</v>
      </c>
      <c r="CY137" s="43">
        <f t="shared" si="101"/>
        <v>-2882</v>
      </c>
      <c r="CZ137" s="43">
        <f t="shared" si="102"/>
        <v>0</v>
      </c>
      <c r="DA137" s="43">
        <f t="shared" si="103"/>
        <v>-2611494</v>
      </c>
      <c r="DB137" s="43">
        <f t="shared" si="104"/>
        <v>67200</v>
      </c>
      <c r="DC137" s="43">
        <f t="shared" si="105"/>
        <v>2604548.8000000007</v>
      </c>
      <c r="DD137" s="43">
        <f t="shared" si="107"/>
        <v>70978623.400000021</v>
      </c>
    </row>
    <row r="138" spans="1:108" x14ac:dyDescent="0.15">
      <c r="A138" s="24" t="s">
        <v>188</v>
      </c>
      <c r="B138" s="25"/>
      <c r="C138" s="167"/>
      <c r="D138" s="167"/>
      <c r="E138" s="167"/>
      <c r="F138" s="167"/>
      <c r="G138" s="167"/>
      <c r="H138" s="167">
        <v>21504</v>
      </c>
      <c r="I138" s="167"/>
      <c r="J138" s="167">
        <v>41096378</v>
      </c>
      <c r="K138" s="167"/>
      <c r="L138" s="167"/>
      <c r="M138" s="167"/>
      <c r="N138" s="167"/>
      <c r="O138" s="167"/>
      <c r="P138" s="167"/>
      <c r="Q138" s="167"/>
      <c r="R138" s="167"/>
      <c r="S138" s="167"/>
      <c r="T138" s="167"/>
      <c r="U138" s="167"/>
      <c r="V138" s="167"/>
      <c r="W138" s="167"/>
      <c r="X138" s="167"/>
      <c r="Y138" s="167">
        <v>144256</v>
      </c>
      <c r="Z138" s="25">
        <f t="shared" si="79"/>
        <v>41262138</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80"/>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106"/>
        <v>33872486.599999994</v>
      </c>
      <c r="CD138" s="24" t="s">
        <v>188</v>
      </c>
      <c r="CE138" s="43">
        <f t="shared" si="81"/>
        <v>0</v>
      </c>
      <c r="CF138" s="43">
        <f t="shared" si="82"/>
        <v>-89970</v>
      </c>
      <c r="CG138" s="43">
        <f t="shared" si="83"/>
        <v>0</v>
      </c>
      <c r="CH138" s="43">
        <f t="shared" si="84"/>
        <v>-57000</v>
      </c>
      <c r="CI138" s="43">
        <f t="shared" si="85"/>
        <v>0</v>
      </c>
      <c r="CJ138" s="43">
        <f t="shared" si="86"/>
        <v>-130141.4</v>
      </c>
      <c r="CK138" s="43">
        <f t="shared" si="87"/>
        <v>21504</v>
      </c>
      <c r="CL138" s="43">
        <f t="shared" si="88"/>
        <v>-9402.7999999999993</v>
      </c>
      <c r="CM138" s="43">
        <f t="shared" si="89"/>
        <v>23661578</v>
      </c>
      <c r="CN138" s="43">
        <f t="shared" si="90"/>
        <v>0</v>
      </c>
      <c r="CO138" s="43">
        <f t="shared" si="91"/>
        <v>-85312</v>
      </c>
      <c r="CP138" s="43">
        <f t="shared" si="92"/>
        <v>0</v>
      </c>
      <c r="CQ138" s="43">
        <f t="shared" si="93"/>
        <v>0</v>
      </c>
      <c r="CR138" s="43">
        <f t="shared" si="94"/>
        <v>0</v>
      </c>
      <c r="CS138" s="43">
        <f t="shared" si="95"/>
        <v>-13208055.6</v>
      </c>
      <c r="CT138" s="43">
        <f t="shared" si="96"/>
        <v>0</v>
      </c>
      <c r="CU138" s="43">
        <f t="shared" si="97"/>
        <v>0</v>
      </c>
      <c r="CV138" s="43">
        <f t="shared" si="98"/>
        <v>0</v>
      </c>
      <c r="CW138" s="43">
        <f t="shared" si="99"/>
        <v>0</v>
      </c>
      <c r="CX138" s="43">
        <f t="shared" si="100"/>
        <v>0</v>
      </c>
      <c r="CY138" s="43">
        <f t="shared" si="101"/>
        <v>-9123.7999999999993</v>
      </c>
      <c r="CZ138" s="43">
        <f t="shared" si="102"/>
        <v>0</v>
      </c>
      <c r="DA138" s="43">
        <f t="shared" si="103"/>
        <v>-2848681</v>
      </c>
      <c r="DB138" s="43">
        <f t="shared" si="104"/>
        <v>144256</v>
      </c>
      <c r="DC138" s="43">
        <f t="shared" si="105"/>
        <v>7389651.400000006</v>
      </c>
      <c r="DD138" s="43">
        <f t="shared" si="107"/>
        <v>78368274.800000027</v>
      </c>
    </row>
    <row r="139" spans="1:108" x14ac:dyDescent="0.15">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79"/>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80"/>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106"/>
        <v>33675711.200000003</v>
      </c>
      <c r="CD139" s="24" t="s">
        <v>189</v>
      </c>
      <c r="CE139" s="43">
        <f t="shared" si="81"/>
        <v>0</v>
      </c>
      <c r="CF139" s="43">
        <f t="shared" si="82"/>
        <v>-193198</v>
      </c>
      <c r="CG139" s="43">
        <f t="shared" si="83"/>
        <v>0</v>
      </c>
      <c r="CH139" s="43">
        <f t="shared" si="84"/>
        <v>-271300</v>
      </c>
      <c r="CI139" s="43">
        <f t="shared" si="85"/>
        <v>0</v>
      </c>
      <c r="CJ139" s="43">
        <f t="shared" si="86"/>
        <v>-62549</v>
      </c>
      <c r="CK139" s="43">
        <f t="shared" si="87"/>
        <v>0</v>
      </c>
      <c r="CL139" s="43">
        <f t="shared" si="88"/>
        <v>0</v>
      </c>
      <c r="CM139" s="43">
        <f t="shared" si="89"/>
        <v>-7549900</v>
      </c>
      <c r="CN139" s="43">
        <f t="shared" si="90"/>
        <v>0</v>
      </c>
      <c r="CO139" s="43">
        <f t="shared" si="91"/>
        <v>-190072.6</v>
      </c>
      <c r="CP139" s="43">
        <f t="shared" si="92"/>
        <v>0</v>
      </c>
      <c r="CQ139" s="43">
        <f t="shared" si="93"/>
        <v>0</v>
      </c>
      <c r="CR139" s="43">
        <f t="shared" si="94"/>
        <v>0</v>
      </c>
      <c r="CS139" s="43">
        <f t="shared" si="95"/>
        <v>-11233604.6</v>
      </c>
      <c r="CT139" s="43">
        <f t="shared" si="96"/>
        <v>0</v>
      </c>
      <c r="CU139" s="43">
        <f t="shared" si="97"/>
        <v>0</v>
      </c>
      <c r="CV139" s="43">
        <f t="shared" si="98"/>
        <v>0</v>
      </c>
      <c r="CW139" s="43">
        <f t="shared" si="99"/>
        <v>0</v>
      </c>
      <c r="CX139" s="43">
        <f t="shared" si="100"/>
        <v>0</v>
      </c>
      <c r="CY139" s="43">
        <f t="shared" si="101"/>
        <v>0</v>
      </c>
      <c r="CZ139" s="43">
        <f t="shared" si="102"/>
        <v>0</v>
      </c>
      <c r="DA139" s="43">
        <f t="shared" si="103"/>
        <v>-3640587</v>
      </c>
      <c r="DB139" s="43">
        <f t="shared" si="104"/>
        <v>0</v>
      </c>
      <c r="DC139" s="43">
        <f t="shared" si="105"/>
        <v>-23141211.200000003</v>
      </c>
      <c r="DD139" s="43">
        <f t="shared" si="107"/>
        <v>55227063.600000024</v>
      </c>
    </row>
    <row r="140" spans="1:108" x14ac:dyDescent="0.15">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79"/>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80"/>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106"/>
        <v>33052218.600000001</v>
      </c>
      <c r="CD140" s="24" t="s">
        <v>190</v>
      </c>
      <c r="CE140" s="43">
        <f t="shared" si="81"/>
        <v>0</v>
      </c>
      <c r="CF140" s="43">
        <f t="shared" si="82"/>
        <v>-221690</v>
      </c>
      <c r="CG140" s="43">
        <f t="shared" si="83"/>
        <v>0</v>
      </c>
      <c r="CH140" s="43">
        <f t="shared" si="84"/>
        <v>-340150</v>
      </c>
      <c r="CI140" s="29">
        <f t="shared" si="85"/>
        <v>0</v>
      </c>
      <c r="CJ140" s="43">
        <f t="shared" si="86"/>
        <v>652189.19999999995</v>
      </c>
      <c r="CK140" s="43">
        <f t="shared" si="87"/>
        <v>0</v>
      </c>
      <c r="CL140" s="43">
        <f t="shared" si="88"/>
        <v>-7676.2</v>
      </c>
      <c r="CM140" s="43">
        <f t="shared" si="89"/>
        <v>-424125</v>
      </c>
      <c r="CN140" s="43">
        <f t="shared" si="90"/>
        <v>0</v>
      </c>
      <c r="CO140" s="43">
        <f t="shared" si="91"/>
        <v>-109560</v>
      </c>
      <c r="CP140" s="43">
        <f t="shared" si="92"/>
        <v>0</v>
      </c>
      <c r="CQ140" s="43">
        <f t="shared" si="93"/>
        <v>0</v>
      </c>
      <c r="CR140" s="43">
        <f t="shared" si="94"/>
        <v>0</v>
      </c>
      <c r="CS140" s="43">
        <f t="shared" si="95"/>
        <v>7561516.4000000004</v>
      </c>
      <c r="CT140" s="43">
        <f t="shared" si="96"/>
        <v>0</v>
      </c>
      <c r="CU140" s="43">
        <f t="shared" si="97"/>
        <v>0</v>
      </c>
      <c r="CV140" s="43">
        <f t="shared" si="98"/>
        <v>0</v>
      </c>
      <c r="CW140" s="43">
        <f t="shared" si="99"/>
        <v>0</v>
      </c>
      <c r="CX140" s="43">
        <f t="shared" si="100"/>
        <v>0</v>
      </c>
      <c r="CY140" s="43">
        <f t="shared" si="101"/>
        <v>0</v>
      </c>
      <c r="CZ140" s="43">
        <f t="shared" si="102"/>
        <v>0</v>
      </c>
      <c r="DA140" s="43">
        <f t="shared" si="103"/>
        <v>-1848525</v>
      </c>
      <c r="DB140" s="43">
        <f t="shared" si="104"/>
        <v>0</v>
      </c>
      <c r="DC140" s="43">
        <f t="shared" si="105"/>
        <v>5261979.3999999985</v>
      </c>
      <c r="DD140" s="43">
        <f t="shared" si="107"/>
        <v>60489043.000000022</v>
      </c>
    </row>
    <row r="141" spans="1:108" x14ac:dyDescent="0.15">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79"/>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80"/>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106"/>
        <v>34916276.799999997</v>
      </c>
      <c r="CD141" s="24" t="s">
        <v>191</v>
      </c>
      <c r="CE141" s="43">
        <f t="shared" si="81"/>
        <v>0</v>
      </c>
      <c r="CF141" s="43">
        <f t="shared" si="82"/>
        <v>-286841</v>
      </c>
      <c r="CG141" s="43">
        <f t="shared" si="83"/>
        <v>0</v>
      </c>
      <c r="CH141" s="43">
        <f t="shared" si="84"/>
        <v>-257000</v>
      </c>
      <c r="CI141" s="43">
        <f t="shared" si="85"/>
        <v>0</v>
      </c>
      <c r="CJ141" s="43">
        <f t="shared" si="86"/>
        <v>-19219.2</v>
      </c>
      <c r="CK141" s="43">
        <f t="shared" si="87"/>
        <v>0</v>
      </c>
      <c r="CL141" s="43">
        <f t="shared" si="88"/>
        <v>-471.2</v>
      </c>
      <c r="CM141" s="43">
        <f t="shared" si="89"/>
        <v>-835060</v>
      </c>
      <c r="CN141" s="43">
        <f t="shared" si="90"/>
        <v>0</v>
      </c>
      <c r="CO141" s="43">
        <f t="shared" si="91"/>
        <v>-38807.599999999999</v>
      </c>
      <c r="CP141" s="43">
        <f t="shared" si="92"/>
        <v>0</v>
      </c>
      <c r="CQ141" s="43">
        <f t="shared" si="93"/>
        <v>0</v>
      </c>
      <c r="CR141" s="43">
        <f t="shared" si="94"/>
        <v>0</v>
      </c>
      <c r="CS141" s="43">
        <f t="shared" si="95"/>
        <v>9761758.1999999993</v>
      </c>
      <c r="CT141" s="43">
        <f t="shared" si="96"/>
        <v>0</v>
      </c>
      <c r="CU141" s="43">
        <f t="shared" si="97"/>
        <v>0</v>
      </c>
      <c r="CV141" s="43">
        <f t="shared" si="98"/>
        <v>0</v>
      </c>
      <c r="CW141" s="43">
        <f t="shared" si="99"/>
        <v>0</v>
      </c>
      <c r="CX141" s="43">
        <f t="shared" si="100"/>
        <v>0</v>
      </c>
      <c r="CY141" s="43">
        <f t="shared" si="101"/>
        <v>0</v>
      </c>
      <c r="CZ141" s="43">
        <f t="shared" si="102"/>
        <v>0</v>
      </c>
      <c r="DA141" s="43">
        <f t="shared" si="103"/>
        <v>-2540311</v>
      </c>
      <c r="DB141" s="43">
        <f t="shared" si="104"/>
        <v>0</v>
      </c>
      <c r="DC141" s="43">
        <f t="shared" si="105"/>
        <v>5784048.200000003</v>
      </c>
      <c r="DD141" s="43">
        <f t="shared" si="107"/>
        <v>66273091.200000025</v>
      </c>
    </row>
    <row r="142" spans="1:108" x14ac:dyDescent="0.15">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79"/>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80"/>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106"/>
        <v>34318125.399999999</v>
      </c>
      <c r="CD142" s="24" t="s">
        <v>192</v>
      </c>
      <c r="CE142" s="43">
        <f t="shared" si="81"/>
        <v>0</v>
      </c>
      <c r="CF142" s="43">
        <f t="shared" si="82"/>
        <v>-439318</v>
      </c>
      <c r="CG142" s="43">
        <f t="shared" si="83"/>
        <v>0</v>
      </c>
      <c r="CH142" s="43">
        <f t="shared" si="84"/>
        <v>-337714</v>
      </c>
      <c r="CI142" s="43">
        <f t="shared" si="85"/>
        <v>0</v>
      </c>
      <c r="CJ142" s="43">
        <f t="shared" si="86"/>
        <v>1356505</v>
      </c>
      <c r="CK142" s="43">
        <f t="shared" si="87"/>
        <v>0</v>
      </c>
      <c r="CL142" s="43">
        <f t="shared" si="88"/>
        <v>2158</v>
      </c>
      <c r="CM142" s="43">
        <f t="shared" si="89"/>
        <v>2057360</v>
      </c>
      <c r="CN142" s="43">
        <f t="shared" si="90"/>
        <v>0</v>
      </c>
      <c r="CO142" s="43">
        <f t="shared" si="91"/>
        <v>259182</v>
      </c>
      <c r="CP142" s="43">
        <f t="shared" si="92"/>
        <v>-206976</v>
      </c>
      <c r="CQ142" s="43">
        <f t="shared" si="93"/>
        <v>0</v>
      </c>
      <c r="CR142" s="43">
        <f t="shared" si="94"/>
        <v>0</v>
      </c>
      <c r="CS142" s="43">
        <f t="shared" si="95"/>
        <v>14332638.6</v>
      </c>
      <c r="CT142" s="43">
        <f t="shared" si="96"/>
        <v>0</v>
      </c>
      <c r="CU142" s="43">
        <f t="shared" si="97"/>
        <v>0</v>
      </c>
      <c r="CV142" s="43">
        <f t="shared" si="98"/>
        <v>0</v>
      </c>
      <c r="CW142" s="43">
        <f t="shared" si="99"/>
        <v>0</v>
      </c>
      <c r="CX142" s="43">
        <f t="shared" si="100"/>
        <v>0</v>
      </c>
      <c r="CY142" s="43">
        <f t="shared" si="101"/>
        <v>0</v>
      </c>
      <c r="CZ142" s="43">
        <f t="shared" si="102"/>
        <v>0</v>
      </c>
      <c r="DA142" s="43">
        <f t="shared" si="103"/>
        <v>-977953</v>
      </c>
      <c r="DB142" s="43">
        <f t="shared" si="104"/>
        <v>0</v>
      </c>
      <c r="DC142" s="43">
        <f t="shared" si="105"/>
        <v>16045882.600000001</v>
      </c>
      <c r="DD142" s="43">
        <f t="shared" si="107"/>
        <v>82318973.800000027</v>
      </c>
    </row>
    <row r="143" spans="1:108" x14ac:dyDescent="0.15">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79"/>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80"/>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106"/>
        <v>33032051</v>
      </c>
      <c r="CD143" s="24" t="s">
        <v>193</v>
      </c>
      <c r="CE143" s="43">
        <f t="shared" si="81"/>
        <v>0</v>
      </c>
      <c r="CF143" s="43">
        <f t="shared" si="82"/>
        <v>-405664</v>
      </c>
      <c r="CG143" s="43">
        <f t="shared" si="83"/>
        <v>0</v>
      </c>
      <c r="CH143" s="43">
        <f t="shared" si="84"/>
        <v>-276000</v>
      </c>
      <c r="CI143" s="43">
        <f t="shared" si="85"/>
        <v>0</v>
      </c>
      <c r="CJ143" s="43">
        <f t="shared" si="86"/>
        <v>173448</v>
      </c>
      <c r="CK143" s="43">
        <f t="shared" si="87"/>
        <v>0</v>
      </c>
      <c r="CL143" s="43">
        <f t="shared" si="88"/>
        <v>0</v>
      </c>
      <c r="CM143" s="43">
        <f t="shared" si="89"/>
        <v>1411685</v>
      </c>
      <c r="CN143" s="43">
        <f t="shared" si="90"/>
        <v>0</v>
      </c>
      <c r="CO143" s="43">
        <f t="shared" si="91"/>
        <v>300300</v>
      </c>
      <c r="CP143" s="43">
        <f t="shared" si="92"/>
        <v>-100100</v>
      </c>
      <c r="CQ143" s="43">
        <f t="shared" si="93"/>
        <v>0</v>
      </c>
      <c r="CR143" s="43">
        <f t="shared" si="94"/>
        <v>0</v>
      </c>
      <c r="CS143" s="43">
        <f t="shared" si="95"/>
        <v>2307173.5999999996</v>
      </c>
      <c r="CT143" s="43">
        <f t="shared" si="96"/>
        <v>0</v>
      </c>
      <c r="CU143" s="43">
        <f t="shared" si="97"/>
        <v>0</v>
      </c>
      <c r="CV143" s="43">
        <f t="shared" si="98"/>
        <v>0</v>
      </c>
      <c r="CW143" s="43">
        <f t="shared" si="99"/>
        <v>0</v>
      </c>
      <c r="CX143" s="43">
        <f t="shared" si="100"/>
        <v>0</v>
      </c>
      <c r="CY143" s="43">
        <f t="shared" si="101"/>
        <v>0</v>
      </c>
      <c r="CZ143" s="43">
        <f t="shared" si="102"/>
        <v>0</v>
      </c>
      <c r="DA143" s="43">
        <f t="shared" si="103"/>
        <v>547831.39999999991</v>
      </c>
      <c r="DB143" s="43">
        <f t="shared" si="104"/>
        <v>0</v>
      </c>
      <c r="DC143" s="43">
        <f t="shared" si="105"/>
        <v>3958674</v>
      </c>
      <c r="DD143" s="43">
        <f t="shared" si="107"/>
        <v>86277647.800000027</v>
      </c>
    </row>
    <row r="144" spans="1:108" x14ac:dyDescent="0.15">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79"/>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80"/>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106"/>
        <v>31808145</v>
      </c>
      <c r="CD144" s="24" t="s">
        <v>194</v>
      </c>
      <c r="CE144" s="43">
        <f t="shared" si="81"/>
        <v>0</v>
      </c>
      <c r="CF144" s="43">
        <f t="shared" si="82"/>
        <v>-348718</v>
      </c>
      <c r="CG144" s="43">
        <f t="shared" si="83"/>
        <v>0</v>
      </c>
      <c r="CH144" s="43">
        <f t="shared" si="84"/>
        <v>-145000</v>
      </c>
      <c r="CI144" s="43">
        <f t="shared" si="85"/>
        <v>0</v>
      </c>
      <c r="CJ144" s="43">
        <f t="shared" si="86"/>
        <v>817443</v>
      </c>
      <c r="CK144" s="43">
        <f t="shared" si="87"/>
        <v>0</v>
      </c>
      <c r="CL144" s="43">
        <f t="shared" si="88"/>
        <v>-6208.2</v>
      </c>
      <c r="CM144" s="43">
        <f t="shared" si="89"/>
        <v>-2012400</v>
      </c>
      <c r="CN144" s="43">
        <f t="shared" si="90"/>
        <v>0</v>
      </c>
      <c r="CO144" s="43">
        <f t="shared" si="91"/>
        <v>38610</v>
      </c>
      <c r="CP144" s="43">
        <f t="shared" si="92"/>
        <v>0</v>
      </c>
      <c r="CQ144" s="43">
        <f t="shared" si="93"/>
        <v>0</v>
      </c>
      <c r="CR144" s="43">
        <f t="shared" si="94"/>
        <v>0</v>
      </c>
      <c r="CS144" s="43">
        <f t="shared" si="95"/>
        <v>4898242.1999999993</v>
      </c>
      <c r="CT144" s="43">
        <f t="shared" si="96"/>
        <v>0</v>
      </c>
      <c r="CU144" s="43">
        <f t="shared" si="97"/>
        <v>0</v>
      </c>
      <c r="CV144" s="43">
        <f t="shared" si="98"/>
        <v>0</v>
      </c>
      <c r="CW144" s="43">
        <f t="shared" si="99"/>
        <v>0</v>
      </c>
      <c r="CX144" s="43">
        <f t="shared" si="100"/>
        <v>0</v>
      </c>
      <c r="CY144" s="43">
        <f t="shared" si="101"/>
        <v>0</v>
      </c>
      <c r="CZ144" s="43">
        <f t="shared" si="102"/>
        <v>-8000</v>
      </c>
      <c r="DA144" s="43">
        <f t="shared" si="103"/>
        <v>-1425624</v>
      </c>
      <c r="DB144" s="43">
        <f t="shared" si="104"/>
        <v>0</v>
      </c>
      <c r="DC144" s="43">
        <f t="shared" si="105"/>
        <v>1808345</v>
      </c>
      <c r="DD144" s="43">
        <f t="shared" si="107"/>
        <v>88085992.800000027</v>
      </c>
    </row>
    <row r="145" spans="1:108" x14ac:dyDescent="0.15">
      <c r="A145" s="24" t="s">
        <v>195</v>
      </c>
      <c r="B145" s="25"/>
      <c r="C145" s="167"/>
      <c r="D145" s="167"/>
      <c r="E145" s="167"/>
      <c r="F145" s="167"/>
      <c r="G145" s="167"/>
      <c r="H145" s="167"/>
      <c r="I145" s="167"/>
      <c r="J145" s="167">
        <v>46853705</v>
      </c>
      <c r="K145" s="167"/>
      <c r="L145" s="167"/>
      <c r="M145" s="167"/>
      <c r="N145" s="167"/>
      <c r="O145" s="167"/>
      <c r="P145" s="167"/>
      <c r="Q145" s="167"/>
      <c r="R145" s="167"/>
      <c r="S145" s="167"/>
      <c r="T145" s="167"/>
      <c r="U145" s="167"/>
      <c r="V145" s="167"/>
      <c r="W145" s="167"/>
      <c r="X145" s="167">
        <v>9187200</v>
      </c>
      <c r="Y145" s="167"/>
      <c r="Z145" s="25">
        <f t="shared" si="79"/>
        <v>56040905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80"/>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106"/>
        <v>36668579</v>
      </c>
      <c r="CD145" s="24" t="s">
        <v>195</v>
      </c>
      <c r="CE145" s="29">
        <f t="shared" si="81"/>
        <v>0</v>
      </c>
      <c r="CF145" s="29">
        <f t="shared" si="82"/>
        <v>-722344</v>
      </c>
      <c r="CG145" s="29">
        <f t="shared" si="83"/>
        <v>0</v>
      </c>
      <c r="CH145" s="29">
        <f t="shared" si="84"/>
        <v>-163000</v>
      </c>
      <c r="CI145" s="29">
        <f t="shared" si="85"/>
        <v>0</v>
      </c>
      <c r="CJ145" s="29">
        <f t="shared" si="86"/>
        <v>-75114.600000000006</v>
      </c>
      <c r="CK145" s="29">
        <f t="shared" si="87"/>
        <v>0</v>
      </c>
      <c r="CL145" s="29">
        <f t="shared" si="88"/>
        <v>-4473</v>
      </c>
      <c r="CM145" s="29">
        <f t="shared" si="89"/>
        <v>28548505</v>
      </c>
      <c r="CN145" s="29">
        <f t="shared" si="90"/>
        <v>0</v>
      </c>
      <c r="CO145" s="29">
        <f t="shared" si="91"/>
        <v>-108563.4</v>
      </c>
      <c r="CP145" s="29">
        <f t="shared" si="92"/>
        <v>-278850</v>
      </c>
      <c r="CQ145" s="29">
        <f t="shared" si="93"/>
        <v>0</v>
      </c>
      <c r="CR145" s="29">
        <f t="shared" si="94"/>
        <v>0</v>
      </c>
      <c r="CS145" s="29">
        <f t="shared" si="95"/>
        <v>-12161577</v>
      </c>
      <c r="CT145" s="29">
        <f t="shared" si="96"/>
        <v>0</v>
      </c>
      <c r="CU145" s="29">
        <f t="shared" si="97"/>
        <v>0</v>
      </c>
      <c r="CV145" s="29">
        <f t="shared" si="98"/>
        <v>0</v>
      </c>
      <c r="CW145" s="29">
        <f t="shared" si="99"/>
        <v>0</v>
      </c>
      <c r="CX145" s="29">
        <f t="shared" si="100"/>
        <v>0</v>
      </c>
      <c r="CY145" s="29">
        <f t="shared" si="101"/>
        <v>0</v>
      </c>
      <c r="CZ145" s="29">
        <f t="shared" si="102"/>
        <v>-8000</v>
      </c>
      <c r="DA145" s="29">
        <f t="shared" si="103"/>
        <v>4345743</v>
      </c>
      <c r="DB145" s="29">
        <f t="shared" si="104"/>
        <v>0</v>
      </c>
      <c r="DC145" s="29">
        <f t="shared" si="105"/>
        <v>19372326</v>
      </c>
      <c r="DD145" s="29">
        <f t="shared" si="107"/>
        <v>107458318.80000003</v>
      </c>
    </row>
    <row r="146" spans="1:108" x14ac:dyDescent="0.15">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79"/>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80"/>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106"/>
        <v>32422014.200000003</v>
      </c>
      <c r="CD146" s="24" t="s">
        <v>196</v>
      </c>
      <c r="CE146" s="29">
        <f t="shared" si="81"/>
        <v>0</v>
      </c>
      <c r="CF146" s="29">
        <f t="shared" si="82"/>
        <v>-713427</v>
      </c>
      <c r="CG146" s="29">
        <f t="shared" si="83"/>
        <v>0</v>
      </c>
      <c r="CH146" s="29">
        <f t="shared" si="84"/>
        <v>-447000</v>
      </c>
      <c r="CI146" s="29">
        <f t="shared" si="85"/>
        <v>0</v>
      </c>
      <c r="CJ146" s="29">
        <f t="shared" si="86"/>
        <v>-26210.799999999999</v>
      </c>
      <c r="CK146" s="29">
        <f t="shared" si="87"/>
        <v>0</v>
      </c>
      <c r="CL146" s="29">
        <f t="shared" si="88"/>
        <v>-1016</v>
      </c>
      <c r="CM146" s="29">
        <f t="shared" si="89"/>
        <v>-8233800</v>
      </c>
      <c r="CN146" s="29">
        <f t="shared" si="90"/>
        <v>0</v>
      </c>
      <c r="CO146" s="29">
        <f t="shared" si="91"/>
        <v>0</v>
      </c>
      <c r="CP146" s="29">
        <f t="shared" si="92"/>
        <v>0</v>
      </c>
      <c r="CQ146" s="29">
        <f t="shared" si="93"/>
        <v>0</v>
      </c>
      <c r="CR146" s="29">
        <f t="shared" si="94"/>
        <v>0</v>
      </c>
      <c r="CS146" s="29">
        <f t="shared" si="95"/>
        <v>-10177473.4</v>
      </c>
      <c r="CT146" s="29">
        <f t="shared" si="96"/>
        <v>0</v>
      </c>
      <c r="CU146" s="29">
        <f t="shared" si="97"/>
        <v>0</v>
      </c>
      <c r="CV146" s="29">
        <f t="shared" si="98"/>
        <v>0</v>
      </c>
      <c r="CW146" s="29">
        <f t="shared" si="99"/>
        <v>0</v>
      </c>
      <c r="CX146" s="29">
        <f t="shared" si="100"/>
        <v>0</v>
      </c>
      <c r="CY146" s="29">
        <f t="shared" si="101"/>
        <v>0</v>
      </c>
      <c r="CZ146" s="29">
        <f t="shared" si="102"/>
        <v>34000</v>
      </c>
      <c r="DA146" s="29">
        <f t="shared" si="103"/>
        <v>-1549987</v>
      </c>
      <c r="DB146" s="29">
        <f t="shared" si="104"/>
        <v>0</v>
      </c>
      <c r="DC146" s="29">
        <f t="shared" si="105"/>
        <v>-21114914.200000003</v>
      </c>
      <c r="DD146" s="29">
        <f t="shared" si="107"/>
        <v>86343404.600000024</v>
      </c>
    </row>
    <row r="147" spans="1:108" x14ac:dyDescent="0.15">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79"/>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80"/>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106"/>
        <v>32786076.800000001</v>
      </c>
      <c r="CD147" s="24" t="s">
        <v>197</v>
      </c>
      <c r="CE147" s="43">
        <f t="shared" si="81"/>
        <v>0</v>
      </c>
      <c r="CF147" s="43">
        <f t="shared" si="82"/>
        <v>-842920</v>
      </c>
      <c r="CG147" s="43">
        <f t="shared" si="83"/>
        <v>0</v>
      </c>
      <c r="CH147" s="43">
        <f t="shared" si="84"/>
        <v>-524000</v>
      </c>
      <c r="CI147" s="43">
        <f t="shared" si="85"/>
        <v>0</v>
      </c>
      <c r="CJ147" s="43">
        <f t="shared" si="86"/>
        <v>0</v>
      </c>
      <c r="CK147" s="43">
        <f t="shared" si="87"/>
        <v>0</v>
      </c>
      <c r="CL147" s="43">
        <f t="shared" si="88"/>
        <v>0</v>
      </c>
      <c r="CM147" s="43">
        <f t="shared" si="89"/>
        <v>-8745200</v>
      </c>
      <c r="CN147" s="43">
        <f t="shared" si="90"/>
        <v>0</v>
      </c>
      <c r="CO147" s="43">
        <f t="shared" si="91"/>
        <v>0</v>
      </c>
      <c r="CP147" s="43">
        <f t="shared" si="92"/>
        <v>0</v>
      </c>
      <c r="CQ147" s="43">
        <f t="shared" si="93"/>
        <v>0</v>
      </c>
      <c r="CR147" s="43">
        <f t="shared" si="94"/>
        <v>0</v>
      </c>
      <c r="CS147" s="43">
        <f t="shared" si="95"/>
        <v>-9411104.8000000007</v>
      </c>
      <c r="CT147" s="43">
        <f t="shared" si="96"/>
        <v>0</v>
      </c>
      <c r="CU147" s="43">
        <f t="shared" si="97"/>
        <v>0</v>
      </c>
      <c r="CV147" s="43">
        <f t="shared" si="98"/>
        <v>0</v>
      </c>
      <c r="CW147" s="43">
        <f t="shared" si="99"/>
        <v>0</v>
      </c>
      <c r="CX147" s="43">
        <f t="shared" si="100"/>
        <v>0</v>
      </c>
      <c r="CY147" s="43">
        <f t="shared" si="101"/>
        <v>0</v>
      </c>
      <c r="CZ147" s="43">
        <f t="shared" si="102"/>
        <v>188000</v>
      </c>
      <c r="DA147" s="43">
        <f t="shared" si="103"/>
        <v>-1127252</v>
      </c>
      <c r="DB147" s="43">
        <f t="shared" si="104"/>
        <v>0</v>
      </c>
      <c r="DC147" s="43">
        <f t="shared" si="105"/>
        <v>-20462476.800000001</v>
      </c>
      <c r="DD147" s="43">
        <f t="shared" si="107"/>
        <v>65880927.800000027</v>
      </c>
    </row>
    <row r="148" spans="1:108" x14ac:dyDescent="0.15">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79"/>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80"/>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106"/>
        <v>30487569.399999999</v>
      </c>
      <c r="CD148" s="24" t="s">
        <v>198</v>
      </c>
      <c r="CE148" s="43">
        <f t="shared" si="81"/>
        <v>0</v>
      </c>
      <c r="CF148" s="43">
        <f t="shared" si="82"/>
        <v>-939273</v>
      </c>
      <c r="CG148" s="43">
        <f t="shared" si="83"/>
        <v>0</v>
      </c>
      <c r="CH148" s="43">
        <f t="shared" si="84"/>
        <v>-567600</v>
      </c>
      <c r="CI148" s="43">
        <f t="shared" si="85"/>
        <v>0</v>
      </c>
      <c r="CJ148" s="43">
        <f t="shared" si="86"/>
        <v>0</v>
      </c>
      <c r="CK148" s="43">
        <f t="shared" si="87"/>
        <v>0</v>
      </c>
      <c r="CL148" s="43">
        <f t="shared" si="88"/>
        <v>-2024.1999999999998</v>
      </c>
      <c r="CM148" s="43">
        <f t="shared" si="89"/>
        <v>1628875</v>
      </c>
      <c r="CN148" s="43">
        <f t="shared" si="90"/>
        <v>0</v>
      </c>
      <c r="CO148" s="43">
        <f t="shared" si="91"/>
        <v>0</v>
      </c>
      <c r="CP148" s="43">
        <f t="shared" si="92"/>
        <v>0</v>
      </c>
      <c r="CQ148" s="43">
        <f t="shared" si="93"/>
        <v>0</v>
      </c>
      <c r="CR148" s="43">
        <f t="shared" si="94"/>
        <v>0</v>
      </c>
      <c r="CS148" s="43">
        <f t="shared" si="95"/>
        <v>21048798.800000001</v>
      </c>
      <c r="CT148" s="43">
        <f t="shared" si="96"/>
        <v>0</v>
      </c>
      <c r="CU148" s="43">
        <f t="shared" si="97"/>
        <v>0</v>
      </c>
      <c r="CV148" s="43">
        <f t="shared" si="98"/>
        <v>0</v>
      </c>
      <c r="CW148" s="43">
        <f t="shared" si="99"/>
        <v>0</v>
      </c>
      <c r="CX148" s="43">
        <f t="shared" si="100"/>
        <v>0</v>
      </c>
      <c r="CY148" s="43">
        <f t="shared" si="101"/>
        <v>0</v>
      </c>
      <c r="CZ148" s="43">
        <f t="shared" si="102"/>
        <v>44000</v>
      </c>
      <c r="DA148" s="43">
        <f t="shared" si="103"/>
        <v>-954694</v>
      </c>
      <c r="DB148" s="43">
        <f t="shared" si="104"/>
        <v>0</v>
      </c>
      <c r="DC148" s="43">
        <f t="shared" si="105"/>
        <v>20258082.600000001</v>
      </c>
      <c r="DD148" s="43">
        <f t="shared" si="107"/>
        <v>86139010.400000036</v>
      </c>
    </row>
    <row r="149" spans="1:108" x14ac:dyDescent="0.15">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79"/>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80"/>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106"/>
        <v>32877882</v>
      </c>
      <c r="CD149" s="24" t="s">
        <v>199</v>
      </c>
      <c r="CE149" s="29">
        <f t="shared" si="81"/>
        <v>0</v>
      </c>
      <c r="CF149" s="29">
        <f t="shared" si="82"/>
        <v>-213988</v>
      </c>
      <c r="CG149" s="29">
        <f t="shared" si="83"/>
        <v>0</v>
      </c>
      <c r="CH149" s="29">
        <f t="shared" si="84"/>
        <v>-620000</v>
      </c>
      <c r="CI149" s="29">
        <f t="shared" si="85"/>
        <v>0</v>
      </c>
      <c r="CJ149" s="29">
        <f t="shared" si="86"/>
        <v>0</v>
      </c>
      <c r="CK149" s="29">
        <f t="shared" si="87"/>
        <v>0</v>
      </c>
      <c r="CL149" s="29">
        <f t="shared" si="88"/>
        <v>-630.40000000000009</v>
      </c>
      <c r="CM149" s="29">
        <f t="shared" si="89"/>
        <v>-6848175</v>
      </c>
      <c r="CN149" s="29">
        <f t="shared" si="90"/>
        <v>0</v>
      </c>
      <c r="CO149" s="29">
        <f t="shared" si="91"/>
        <v>0</v>
      </c>
      <c r="CP149" s="29">
        <f t="shared" si="92"/>
        <v>0</v>
      </c>
      <c r="CQ149" s="29">
        <f t="shared" si="93"/>
        <v>0</v>
      </c>
      <c r="CR149" s="29">
        <f t="shared" si="94"/>
        <v>0</v>
      </c>
      <c r="CS149" s="29">
        <f t="shared" si="95"/>
        <v>5961682</v>
      </c>
      <c r="CT149" s="29">
        <f t="shared" si="96"/>
        <v>0</v>
      </c>
      <c r="CU149" s="29">
        <f t="shared" si="97"/>
        <v>0</v>
      </c>
      <c r="CV149" s="29">
        <f t="shared" si="98"/>
        <v>0</v>
      </c>
      <c r="CW149" s="29">
        <f t="shared" si="99"/>
        <v>0</v>
      </c>
      <c r="CX149" s="29">
        <f t="shared" si="100"/>
        <v>0</v>
      </c>
      <c r="CY149" s="29">
        <f t="shared" si="101"/>
        <v>-9345.6</v>
      </c>
      <c r="CZ149" s="29">
        <f t="shared" si="102"/>
        <v>180000</v>
      </c>
      <c r="DA149" s="29">
        <f t="shared" si="103"/>
        <v>-724264</v>
      </c>
      <c r="DB149" s="29">
        <f t="shared" si="104"/>
        <v>0</v>
      </c>
      <c r="DC149" s="29">
        <f t="shared" si="105"/>
        <v>-2274721</v>
      </c>
      <c r="DD149" s="29">
        <f t="shared" si="107"/>
        <v>83864289.400000036</v>
      </c>
    </row>
    <row r="150" spans="1:108" x14ac:dyDescent="0.15">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79"/>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80"/>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106"/>
        <v>28480324</v>
      </c>
      <c r="CD150" s="24" t="s">
        <v>200</v>
      </c>
      <c r="CE150" s="43">
        <f t="shared" si="81"/>
        <v>0</v>
      </c>
      <c r="CF150" s="43">
        <f t="shared" si="82"/>
        <v>-1204052</v>
      </c>
      <c r="CG150" s="43">
        <f t="shared" si="83"/>
        <v>0</v>
      </c>
      <c r="CH150" s="43">
        <f t="shared" si="84"/>
        <v>-224000</v>
      </c>
      <c r="CI150" s="43">
        <f t="shared" si="85"/>
        <v>0</v>
      </c>
      <c r="CJ150" s="43">
        <f t="shared" si="86"/>
        <v>0</v>
      </c>
      <c r="CK150" s="43">
        <f t="shared" si="87"/>
        <v>0</v>
      </c>
      <c r="CL150" s="43">
        <f t="shared" si="88"/>
        <v>-2864.4</v>
      </c>
      <c r="CM150" s="43">
        <f t="shared" si="89"/>
        <v>-5381775</v>
      </c>
      <c r="CN150" s="43">
        <f t="shared" si="90"/>
        <v>0</v>
      </c>
      <c r="CO150" s="43">
        <f t="shared" si="91"/>
        <v>-12352.2</v>
      </c>
      <c r="CP150" s="43">
        <f t="shared" si="92"/>
        <v>0</v>
      </c>
      <c r="CQ150" s="43">
        <f t="shared" si="93"/>
        <v>0</v>
      </c>
      <c r="CR150" s="43">
        <f t="shared" si="94"/>
        <v>0</v>
      </c>
      <c r="CS150" s="43">
        <f t="shared" si="95"/>
        <v>13338734.6</v>
      </c>
      <c r="CT150" s="43">
        <f t="shared" si="96"/>
        <v>0</v>
      </c>
      <c r="CU150" s="43">
        <f t="shared" si="97"/>
        <v>0</v>
      </c>
      <c r="CV150" s="43">
        <f t="shared" si="98"/>
        <v>0</v>
      </c>
      <c r="CW150" s="43">
        <f t="shared" si="99"/>
        <v>0</v>
      </c>
      <c r="CX150" s="43">
        <f t="shared" si="100"/>
        <v>0</v>
      </c>
      <c r="CY150" s="43">
        <f t="shared" si="101"/>
        <v>0</v>
      </c>
      <c r="CZ150" s="43">
        <f t="shared" si="102"/>
        <v>248000</v>
      </c>
      <c r="DA150" s="43">
        <f t="shared" si="103"/>
        <v>126010</v>
      </c>
      <c r="DB150" s="43">
        <f t="shared" si="104"/>
        <v>0</v>
      </c>
      <c r="DC150" s="43">
        <f t="shared" si="105"/>
        <v>6887701</v>
      </c>
      <c r="DD150" s="43">
        <f t="shared" si="107"/>
        <v>90751990.400000036</v>
      </c>
    </row>
    <row r="151" spans="1:108" x14ac:dyDescent="0.15">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79"/>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80"/>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106"/>
        <v>32467289.600000001</v>
      </c>
      <c r="CD151" s="24" t="s">
        <v>201</v>
      </c>
      <c r="CE151" s="43">
        <f t="shared" si="81"/>
        <v>0</v>
      </c>
      <c r="CF151" s="43">
        <f t="shared" si="82"/>
        <v>-377365.39999999991</v>
      </c>
      <c r="CG151" s="43">
        <f t="shared" si="83"/>
        <v>0</v>
      </c>
      <c r="CH151" s="43">
        <f t="shared" si="84"/>
        <v>-296000</v>
      </c>
      <c r="CI151" s="43">
        <f t="shared" si="85"/>
        <v>0</v>
      </c>
      <c r="CJ151" s="43">
        <f t="shared" si="86"/>
        <v>0</v>
      </c>
      <c r="CK151" s="43">
        <f t="shared" si="87"/>
        <v>0</v>
      </c>
      <c r="CL151" s="43">
        <f t="shared" si="88"/>
        <v>23929.200000000001</v>
      </c>
      <c r="CM151" s="43">
        <f t="shared" si="89"/>
        <v>12800125</v>
      </c>
      <c r="CN151" s="43">
        <f t="shared" si="90"/>
        <v>0</v>
      </c>
      <c r="CO151" s="43">
        <f t="shared" si="91"/>
        <v>0</v>
      </c>
      <c r="CP151" s="43">
        <f t="shared" si="92"/>
        <v>0</v>
      </c>
      <c r="CQ151" s="43">
        <f t="shared" si="93"/>
        <v>0</v>
      </c>
      <c r="CR151" s="43">
        <f t="shared" si="94"/>
        <v>0</v>
      </c>
      <c r="CS151" s="43">
        <f t="shared" si="95"/>
        <v>1631210.5999999996</v>
      </c>
      <c r="CT151" s="43">
        <f t="shared" si="96"/>
        <v>0</v>
      </c>
      <c r="CU151" s="43">
        <f t="shared" si="97"/>
        <v>0</v>
      </c>
      <c r="CV151" s="43">
        <f t="shared" si="98"/>
        <v>0</v>
      </c>
      <c r="CW151" s="43">
        <f t="shared" si="99"/>
        <v>0</v>
      </c>
      <c r="CX151" s="43">
        <f t="shared" si="100"/>
        <v>0</v>
      </c>
      <c r="CY151" s="43">
        <f t="shared" si="101"/>
        <v>0</v>
      </c>
      <c r="CZ151" s="43">
        <f t="shared" si="102"/>
        <v>156000</v>
      </c>
      <c r="DA151" s="43">
        <f t="shared" si="103"/>
        <v>-419470</v>
      </c>
      <c r="DB151" s="43">
        <f t="shared" si="104"/>
        <v>0</v>
      </c>
      <c r="DC151" s="43">
        <f t="shared" si="105"/>
        <v>13518429.399999999</v>
      </c>
      <c r="DD151" s="43">
        <f t="shared" si="107"/>
        <v>104270419.80000004</v>
      </c>
    </row>
    <row r="152" spans="1:108" x14ac:dyDescent="0.15">
      <c r="A152" s="24" t="s">
        <v>202</v>
      </c>
      <c r="B152" s="25"/>
      <c r="C152" s="167">
        <v>962872</v>
      </c>
      <c r="D152" s="167"/>
      <c r="E152" s="167"/>
      <c r="F152" s="167"/>
      <c r="G152" s="167"/>
      <c r="H152" s="167"/>
      <c r="I152" s="167"/>
      <c r="J152" s="167">
        <v>26711040</v>
      </c>
      <c r="K152" s="167"/>
      <c r="L152" s="167"/>
      <c r="M152" s="167"/>
      <c r="N152" s="167"/>
      <c r="O152" s="167"/>
      <c r="P152" s="167"/>
      <c r="Q152" s="167"/>
      <c r="R152" s="167"/>
      <c r="S152" s="167"/>
      <c r="T152" s="167"/>
      <c r="U152" s="167"/>
      <c r="V152" s="167"/>
      <c r="W152" s="167">
        <v>624400</v>
      </c>
      <c r="X152" s="167">
        <v>11839360</v>
      </c>
      <c r="Y152" s="167"/>
      <c r="Z152" s="25">
        <f t="shared" si="79"/>
        <v>40137672</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80"/>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106"/>
        <v>28881710</v>
      </c>
      <c r="CD152" s="24" t="s">
        <v>202</v>
      </c>
      <c r="CE152" s="43">
        <f t="shared" si="81"/>
        <v>0</v>
      </c>
      <c r="CF152" s="43">
        <f t="shared" si="82"/>
        <v>-161491</v>
      </c>
      <c r="CG152" s="43">
        <f t="shared" si="83"/>
        <v>0</v>
      </c>
      <c r="CH152" s="43">
        <f t="shared" si="84"/>
        <v>-344270</v>
      </c>
      <c r="CI152" s="43">
        <f t="shared" si="85"/>
        <v>0</v>
      </c>
      <c r="CJ152" s="43">
        <f t="shared" si="86"/>
        <v>-143.19999999999999</v>
      </c>
      <c r="CK152" s="43">
        <f t="shared" si="87"/>
        <v>0</v>
      </c>
      <c r="CL152" s="43">
        <f t="shared" si="88"/>
        <v>0</v>
      </c>
      <c r="CM152" s="43">
        <f t="shared" si="89"/>
        <v>12329440</v>
      </c>
      <c r="CN152" s="43">
        <f t="shared" si="90"/>
        <v>-29280</v>
      </c>
      <c r="CO152" s="43">
        <f t="shared" si="91"/>
        <v>-6512</v>
      </c>
      <c r="CP152" s="43">
        <f t="shared" si="92"/>
        <v>0</v>
      </c>
      <c r="CQ152" s="43">
        <f t="shared" si="93"/>
        <v>0</v>
      </c>
      <c r="CR152" s="43">
        <f t="shared" si="94"/>
        <v>0</v>
      </c>
      <c r="CS152" s="43">
        <f t="shared" si="95"/>
        <v>-8363367.7999999998</v>
      </c>
      <c r="CT152" s="43">
        <f t="shared" si="96"/>
        <v>0</v>
      </c>
      <c r="CU152" s="43">
        <f t="shared" si="97"/>
        <v>0</v>
      </c>
      <c r="CV152" s="43">
        <f t="shared" si="98"/>
        <v>0</v>
      </c>
      <c r="CW152" s="43">
        <f t="shared" si="99"/>
        <v>0</v>
      </c>
      <c r="CX152" s="43">
        <f t="shared" si="100"/>
        <v>0</v>
      </c>
      <c r="CY152" s="43">
        <f t="shared" si="101"/>
        <v>0</v>
      </c>
      <c r="CZ152" s="43">
        <f t="shared" si="102"/>
        <v>592400</v>
      </c>
      <c r="DA152" s="43">
        <f t="shared" si="103"/>
        <v>7239186</v>
      </c>
      <c r="DB152" s="43">
        <f t="shared" si="104"/>
        <v>0</v>
      </c>
      <c r="DC152" s="43">
        <f t="shared" si="105"/>
        <v>11255962</v>
      </c>
      <c r="DD152" s="43">
        <f t="shared" si="107"/>
        <v>115526381.80000004</v>
      </c>
    </row>
    <row r="153" spans="1:108" x14ac:dyDescent="0.15">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79"/>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80"/>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106"/>
        <v>34853667.799999997</v>
      </c>
      <c r="CD153" s="24" t="s">
        <v>203</v>
      </c>
      <c r="CE153" s="29">
        <f t="shared" si="81"/>
        <v>0</v>
      </c>
      <c r="CF153" s="29">
        <f t="shared" si="82"/>
        <v>-1755700</v>
      </c>
      <c r="CG153" s="29">
        <f t="shared" si="83"/>
        <v>0</v>
      </c>
      <c r="CH153" s="29">
        <f t="shared" si="84"/>
        <v>-675500</v>
      </c>
      <c r="CI153" s="29">
        <f t="shared" si="85"/>
        <v>0</v>
      </c>
      <c r="CJ153" s="29">
        <f t="shared" si="86"/>
        <v>0</v>
      </c>
      <c r="CK153" s="29">
        <f t="shared" si="87"/>
        <v>0</v>
      </c>
      <c r="CL153" s="29">
        <f t="shared" si="88"/>
        <v>-4057.6</v>
      </c>
      <c r="CM153" s="29">
        <f t="shared" si="89"/>
        <v>-17057600</v>
      </c>
      <c r="CN153" s="29">
        <f t="shared" si="90"/>
        <v>56960</v>
      </c>
      <c r="CO153" s="29">
        <f t="shared" si="91"/>
        <v>0</v>
      </c>
      <c r="CP153" s="29">
        <f t="shared" si="92"/>
        <v>0</v>
      </c>
      <c r="CQ153" s="29">
        <f t="shared" si="93"/>
        <v>0</v>
      </c>
      <c r="CR153" s="29">
        <f t="shared" si="94"/>
        <v>0</v>
      </c>
      <c r="CS153" s="29">
        <f t="shared" si="95"/>
        <v>-10188071.199999999</v>
      </c>
      <c r="CT153" s="29">
        <f t="shared" si="96"/>
        <v>0</v>
      </c>
      <c r="CU153" s="29">
        <f t="shared" si="97"/>
        <v>0</v>
      </c>
      <c r="CV153" s="29">
        <f t="shared" si="98"/>
        <v>0</v>
      </c>
      <c r="CW153" s="29">
        <f t="shared" si="99"/>
        <v>0</v>
      </c>
      <c r="CX153" s="29">
        <f t="shared" si="100"/>
        <v>0</v>
      </c>
      <c r="CY153" s="29">
        <f t="shared" si="101"/>
        <v>0</v>
      </c>
      <c r="CZ153" s="29">
        <f t="shared" si="102"/>
        <v>-56000</v>
      </c>
      <c r="DA153" s="29">
        <f t="shared" si="103"/>
        <v>-1700099</v>
      </c>
      <c r="DB153" s="29">
        <f t="shared" si="104"/>
        <v>0</v>
      </c>
      <c r="DC153" s="29">
        <f t="shared" si="105"/>
        <v>-31380067.799999997</v>
      </c>
      <c r="DD153" s="29">
        <f t="shared" si="107"/>
        <v>84146314.000000045</v>
      </c>
    </row>
    <row r="154" spans="1:108" x14ac:dyDescent="0.15">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79"/>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80"/>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106"/>
        <v>32796148.799999997</v>
      </c>
      <c r="CD154" s="24" t="s">
        <v>204</v>
      </c>
      <c r="CE154" s="43">
        <f t="shared" si="81"/>
        <v>0</v>
      </c>
      <c r="CF154" s="43">
        <f t="shared" si="82"/>
        <v>-1004514</v>
      </c>
      <c r="CG154" s="43">
        <f t="shared" si="83"/>
        <v>0</v>
      </c>
      <c r="CH154" s="43">
        <f t="shared" si="84"/>
        <v>-890120</v>
      </c>
      <c r="CI154" s="29">
        <f t="shared" si="85"/>
        <v>0</v>
      </c>
      <c r="CJ154" s="43">
        <f t="shared" si="86"/>
        <v>-375.4</v>
      </c>
      <c r="CK154" s="43">
        <f t="shared" si="87"/>
        <v>0</v>
      </c>
      <c r="CL154" s="43">
        <f t="shared" si="88"/>
        <v>0</v>
      </c>
      <c r="CM154" s="43">
        <f t="shared" si="89"/>
        <v>-7954250</v>
      </c>
      <c r="CN154" s="43">
        <f t="shared" si="90"/>
        <v>142400</v>
      </c>
      <c r="CO154" s="43">
        <f t="shared" si="91"/>
        <v>0</v>
      </c>
      <c r="CP154" s="43">
        <f t="shared" si="92"/>
        <v>0</v>
      </c>
      <c r="CQ154" s="43">
        <f t="shared" si="93"/>
        <v>0</v>
      </c>
      <c r="CR154" s="43">
        <f t="shared" si="94"/>
        <v>0</v>
      </c>
      <c r="CS154" s="43">
        <f t="shared" si="95"/>
        <v>6607965.5999999996</v>
      </c>
      <c r="CT154" s="43">
        <f t="shared" si="96"/>
        <v>0</v>
      </c>
      <c r="CU154" s="43">
        <f t="shared" si="97"/>
        <v>0</v>
      </c>
      <c r="CV154" s="43">
        <f t="shared" si="98"/>
        <v>0</v>
      </c>
      <c r="CW154" s="43">
        <f t="shared" si="99"/>
        <v>0</v>
      </c>
      <c r="CX154" s="43">
        <f t="shared" si="100"/>
        <v>0</v>
      </c>
      <c r="CY154" s="43">
        <f t="shared" si="101"/>
        <v>0</v>
      </c>
      <c r="CZ154" s="43">
        <f t="shared" si="102"/>
        <v>-88000</v>
      </c>
      <c r="DA154" s="43">
        <f t="shared" si="103"/>
        <v>1041532</v>
      </c>
      <c r="DB154" s="43">
        <f t="shared" si="104"/>
        <v>0</v>
      </c>
      <c r="DC154" s="43">
        <f t="shared" si="105"/>
        <v>-2145361.799999997</v>
      </c>
      <c r="DD154" s="43">
        <f t="shared" si="107"/>
        <v>82000952.200000048</v>
      </c>
    </row>
    <row r="155" spans="1:108" x14ac:dyDescent="0.15">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79"/>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80"/>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106"/>
        <v>35787931</v>
      </c>
      <c r="CD155" s="24" t="s">
        <v>205</v>
      </c>
      <c r="CE155" s="43">
        <f t="shared" si="81"/>
        <v>0</v>
      </c>
      <c r="CF155" s="43">
        <f t="shared" si="82"/>
        <v>-3308769</v>
      </c>
      <c r="CG155" s="43">
        <f t="shared" si="83"/>
        <v>0</v>
      </c>
      <c r="CH155" s="43">
        <f t="shared" si="84"/>
        <v>109102</v>
      </c>
      <c r="CI155" s="43">
        <f t="shared" si="85"/>
        <v>0</v>
      </c>
      <c r="CJ155" s="43">
        <f t="shared" si="86"/>
        <v>0</v>
      </c>
      <c r="CK155" s="43">
        <f t="shared" si="87"/>
        <v>0</v>
      </c>
      <c r="CL155" s="43">
        <f t="shared" si="88"/>
        <v>0</v>
      </c>
      <c r="CM155" s="43">
        <f t="shared" si="89"/>
        <v>-6384100</v>
      </c>
      <c r="CN155" s="43">
        <f t="shared" si="90"/>
        <v>201600</v>
      </c>
      <c r="CO155" s="43">
        <f t="shared" si="91"/>
        <v>0</v>
      </c>
      <c r="CP155" s="43">
        <f t="shared" si="92"/>
        <v>0</v>
      </c>
      <c r="CQ155" s="43">
        <f t="shared" si="93"/>
        <v>0</v>
      </c>
      <c r="CR155" s="43">
        <f t="shared" si="94"/>
        <v>0</v>
      </c>
      <c r="CS155" s="43">
        <f t="shared" si="95"/>
        <v>18512817</v>
      </c>
      <c r="CT155" s="43">
        <f t="shared" si="96"/>
        <v>0</v>
      </c>
      <c r="CU155" s="43">
        <f t="shared" si="97"/>
        <v>0</v>
      </c>
      <c r="CV155" s="43">
        <f t="shared" si="98"/>
        <v>0</v>
      </c>
      <c r="CW155" s="43">
        <f t="shared" si="99"/>
        <v>0</v>
      </c>
      <c r="CX155" s="43">
        <f t="shared" si="100"/>
        <v>0</v>
      </c>
      <c r="CY155" s="43">
        <f t="shared" si="101"/>
        <v>0</v>
      </c>
      <c r="CZ155" s="43">
        <f t="shared" si="102"/>
        <v>-128000</v>
      </c>
      <c r="DA155" s="43">
        <f t="shared" si="103"/>
        <v>302458</v>
      </c>
      <c r="DB155" s="43">
        <f t="shared" si="104"/>
        <v>0</v>
      </c>
      <c r="DC155" s="43">
        <f t="shared" si="105"/>
        <v>9305108</v>
      </c>
      <c r="DD155" s="43">
        <f t="shared" si="107"/>
        <v>91306060.200000048</v>
      </c>
    </row>
    <row r="156" spans="1:108" x14ac:dyDescent="0.15">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79"/>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80"/>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106"/>
        <v>36512735</v>
      </c>
      <c r="CD156" s="24" t="s">
        <v>206</v>
      </c>
      <c r="CE156" s="43">
        <f t="shared" si="81"/>
        <v>0</v>
      </c>
      <c r="CF156" s="43">
        <f t="shared" si="82"/>
        <v>-1941767</v>
      </c>
      <c r="CG156" s="43">
        <f t="shared" si="83"/>
        <v>0</v>
      </c>
      <c r="CH156" s="43">
        <f t="shared" si="84"/>
        <v>-741500</v>
      </c>
      <c r="CI156" s="43">
        <f t="shared" si="85"/>
        <v>0</v>
      </c>
      <c r="CJ156" s="43">
        <f t="shared" si="86"/>
        <v>0</v>
      </c>
      <c r="CK156" s="43">
        <f t="shared" si="87"/>
        <v>0</v>
      </c>
      <c r="CL156" s="43">
        <f t="shared" si="88"/>
        <v>-972.4</v>
      </c>
      <c r="CM156" s="43">
        <f t="shared" si="89"/>
        <v>-6138950</v>
      </c>
      <c r="CN156" s="43">
        <f t="shared" si="90"/>
        <v>-23600</v>
      </c>
      <c r="CO156" s="43">
        <f t="shared" si="91"/>
        <v>0</v>
      </c>
      <c r="CP156" s="43">
        <f t="shared" si="92"/>
        <v>0</v>
      </c>
      <c r="CQ156" s="43">
        <f t="shared" si="93"/>
        <v>0</v>
      </c>
      <c r="CR156" s="43">
        <f t="shared" si="94"/>
        <v>0</v>
      </c>
      <c r="CS156" s="43">
        <f t="shared" si="95"/>
        <v>4547352.4000000004</v>
      </c>
      <c r="CT156" s="43">
        <f t="shared" si="96"/>
        <v>0</v>
      </c>
      <c r="CU156" s="43">
        <f t="shared" si="97"/>
        <v>0</v>
      </c>
      <c r="CV156" s="43">
        <f t="shared" si="98"/>
        <v>0</v>
      </c>
      <c r="CW156" s="43">
        <f t="shared" si="99"/>
        <v>0</v>
      </c>
      <c r="CX156" s="43">
        <f t="shared" si="100"/>
        <v>0</v>
      </c>
      <c r="CY156" s="43">
        <f t="shared" si="101"/>
        <v>0</v>
      </c>
      <c r="CZ156" s="43">
        <f t="shared" si="102"/>
        <v>-152000</v>
      </c>
      <c r="DA156" s="43">
        <f t="shared" si="103"/>
        <v>3764</v>
      </c>
      <c r="DB156" s="43">
        <f t="shared" si="104"/>
        <v>0</v>
      </c>
      <c r="DC156" s="43">
        <f t="shared" si="105"/>
        <v>-4447673</v>
      </c>
      <c r="DD156" s="43">
        <f t="shared" si="107"/>
        <v>86858387.200000048</v>
      </c>
    </row>
    <row r="157" spans="1:108" x14ac:dyDescent="0.15">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79"/>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80"/>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106"/>
        <v>34805645.200000003</v>
      </c>
      <c r="CD157" s="24" t="s">
        <v>207</v>
      </c>
      <c r="CE157" s="43">
        <f t="shared" si="81"/>
        <v>0</v>
      </c>
      <c r="CF157" s="43">
        <f t="shared" si="82"/>
        <v>-1077464</v>
      </c>
      <c r="CG157" s="43">
        <f t="shared" si="83"/>
        <v>0</v>
      </c>
      <c r="CH157" s="43">
        <f t="shared" si="84"/>
        <v>-432630</v>
      </c>
      <c r="CI157" s="43">
        <f t="shared" si="85"/>
        <v>0</v>
      </c>
      <c r="CJ157" s="43">
        <f t="shared" si="86"/>
        <v>0</v>
      </c>
      <c r="CK157" s="43">
        <f t="shared" si="87"/>
        <v>0</v>
      </c>
      <c r="CL157" s="43">
        <f t="shared" si="88"/>
        <v>7280</v>
      </c>
      <c r="CM157" s="43">
        <f t="shared" si="89"/>
        <v>-5298150</v>
      </c>
      <c r="CN157" s="43">
        <f t="shared" si="90"/>
        <v>1023375</v>
      </c>
      <c r="CO157" s="43">
        <f t="shared" si="91"/>
        <v>0</v>
      </c>
      <c r="CP157" s="43">
        <f t="shared" si="92"/>
        <v>0</v>
      </c>
      <c r="CQ157" s="43">
        <f t="shared" si="93"/>
        <v>0</v>
      </c>
      <c r="CR157" s="43">
        <f t="shared" si="94"/>
        <v>0</v>
      </c>
      <c r="CS157" s="43">
        <f t="shared" si="95"/>
        <v>17655905.800000001</v>
      </c>
      <c r="CT157" s="43">
        <f t="shared" si="96"/>
        <v>0</v>
      </c>
      <c r="CU157" s="43">
        <f t="shared" si="97"/>
        <v>0</v>
      </c>
      <c r="CV157" s="43">
        <f t="shared" si="98"/>
        <v>0</v>
      </c>
      <c r="CW157" s="43">
        <f t="shared" si="99"/>
        <v>0</v>
      </c>
      <c r="CX157" s="43">
        <f t="shared" si="100"/>
        <v>0</v>
      </c>
      <c r="CY157" s="43">
        <f t="shared" si="101"/>
        <v>0</v>
      </c>
      <c r="CZ157" s="43">
        <f t="shared" si="102"/>
        <v>-128000</v>
      </c>
      <c r="DA157" s="43">
        <f t="shared" si="103"/>
        <v>2769563</v>
      </c>
      <c r="DB157" s="43">
        <f t="shared" si="104"/>
        <v>0</v>
      </c>
      <c r="DC157" s="43">
        <f t="shared" si="105"/>
        <v>14519879.799999997</v>
      </c>
      <c r="DD157" s="43">
        <f t="shared" si="107"/>
        <v>101378267.00000004</v>
      </c>
    </row>
    <row r="158" spans="1:108" x14ac:dyDescent="0.15">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4920000</v>
      </c>
      <c r="Y158" s="167"/>
      <c r="Z158" s="25">
        <f t="shared" si="79"/>
        <v>35439425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80"/>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106"/>
        <v>36658011.399999999</v>
      </c>
      <c r="CD158" s="24" t="s">
        <v>208</v>
      </c>
      <c r="CE158" s="43">
        <f t="shared" si="81"/>
        <v>0</v>
      </c>
      <c r="CF158" s="43">
        <f t="shared" si="82"/>
        <v>-1929326</v>
      </c>
      <c r="CG158" s="43">
        <f t="shared" si="83"/>
        <v>0</v>
      </c>
      <c r="CH158" s="43">
        <f t="shared" si="84"/>
        <v>-396835</v>
      </c>
      <c r="CI158" s="43">
        <f t="shared" si="85"/>
        <v>0</v>
      </c>
      <c r="CJ158" s="43">
        <f t="shared" si="86"/>
        <v>0</v>
      </c>
      <c r="CK158" s="43">
        <f t="shared" si="87"/>
        <v>0</v>
      </c>
      <c r="CL158" s="43">
        <f t="shared" si="88"/>
        <v>0</v>
      </c>
      <c r="CM158" s="43">
        <f t="shared" si="89"/>
        <v>-3900950</v>
      </c>
      <c r="CN158" s="43">
        <f t="shared" si="90"/>
        <v>2042625</v>
      </c>
      <c r="CO158" s="43">
        <f t="shared" si="91"/>
        <v>0</v>
      </c>
      <c r="CP158" s="43">
        <f t="shared" si="92"/>
        <v>0</v>
      </c>
      <c r="CQ158" s="43">
        <f t="shared" si="93"/>
        <v>0</v>
      </c>
      <c r="CR158" s="43">
        <f t="shared" si="94"/>
        <v>0</v>
      </c>
      <c r="CS158" s="43">
        <f t="shared" si="95"/>
        <v>2666209.5999999996</v>
      </c>
      <c r="CT158" s="43">
        <f t="shared" si="96"/>
        <v>0</v>
      </c>
      <c r="CU158" s="43">
        <f t="shared" si="97"/>
        <v>0</v>
      </c>
      <c r="CV158" s="43">
        <f t="shared" si="98"/>
        <v>0</v>
      </c>
      <c r="CW158" s="43">
        <f t="shared" si="99"/>
        <v>0</v>
      </c>
      <c r="CX158" s="43">
        <f t="shared" si="100"/>
        <v>0</v>
      </c>
      <c r="CY158" s="43">
        <f t="shared" si="101"/>
        <v>0</v>
      </c>
      <c r="CZ158" s="43">
        <f t="shared" si="102"/>
        <v>-200000</v>
      </c>
      <c r="DA158" s="43">
        <f t="shared" si="103"/>
        <v>499690</v>
      </c>
      <c r="DB158" s="43">
        <f t="shared" si="104"/>
        <v>0</v>
      </c>
      <c r="DC158" s="43">
        <f t="shared" si="105"/>
        <v>-1218586.3999999985</v>
      </c>
      <c r="DD158" s="43">
        <f t="shared" si="107"/>
        <v>100159680.60000005</v>
      </c>
    </row>
    <row r="159" spans="1:108" x14ac:dyDescent="0.15">
      <c r="A159" s="24" t="s">
        <v>209</v>
      </c>
      <c r="B159" s="25"/>
      <c r="C159" s="167">
        <v>2242764</v>
      </c>
      <c r="D159" s="167"/>
      <c r="E159" s="167">
        <v>209408</v>
      </c>
      <c r="F159" s="167"/>
      <c r="G159" s="167"/>
      <c r="H159" s="167"/>
      <c r="I159" s="167"/>
      <c r="J159" s="167">
        <v>29874470</v>
      </c>
      <c r="K159" s="167">
        <v>9382736</v>
      </c>
      <c r="L159" s="167"/>
      <c r="M159" s="167"/>
      <c r="N159" s="167"/>
      <c r="O159" s="167"/>
      <c r="P159" s="167"/>
      <c r="Q159" s="167"/>
      <c r="R159" s="167"/>
      <c r="S159" s="167"/>
      <c r="T159" s="167"/>
      <c r="U159" s="167"/>
      <c r="V159" s="167"/>
      <c r="W159" s="167"/>
      <c r="X159" s="167">
        <v>14643200</v>
      </c>
      <c r="Y159" s="167"/>
      <c r="Z159" s="25">
        <f t="shared" si="79"/>
        <v>56352578</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80"/>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106"/>
        <v>33292987.399999999</v>
      </c>
      <c r="CD159" s="24" t="s">
        <v>209</v>
      </c>
      <c r="CE159" s="29">
        <f t="shared" si="81"/>
        <v>0</v>
      </c>
      <c r="CF159" s="29">
        <f t="shared" si="82"/>
        <v>-104431</v>
      </c>
      <c r="CG159" s="29">
        <f t="shared" si="83"/>
        <v>0</v>
      </c>
      <c r="CH159" s="29">
        <f t="shared" si="84"/>
        <v>-376927</v>
      </c>
      <c r="CI159" s="29">
        <f t="shared" si="85"/>
        <v>0</v>
      </c>
      <c r="CJ159" s="29">
        <f t="shared" si="86"/>
        <v>0</v>
      </c>
      <c r="CK159" s="29">
        <f t="shared" si="87"/>
        <v>0</v>
      </c>
      <c r="CL159" s="29">
        <f t="shared" si="88"/>
        <v>-2384.4</v>
      </c>
      <c r="CM159" s="29">
        <f t="shared" si="89"/>
        <v>15613270</v>
      </c>
      <c r="CN159" s="29">
        <f t="shared" si="90"/>
        <v>7269136</v>
      </c>
      <c r="CO159" s="29">
        <f t="shared" si="91"/>
        <v>0</v>
      </c>
      <c r="CP159" s="29">
        <f t="shared" si="92"/>
        <v>0</v>
      </c>
      <c r="CQ159" s="29">
        <f t="shared" si="93"/>
        <v>0</v>
      </c>
      <c r="CR159" s="29">
        <f t="shared" si="94"/>
        <v>0</v>
      </c>
      <c r="CS159" s="29">
        <f t="shared" si="95"/>
        <v>-8540413</v>
      </c>
      <c r="CT159" s="29">
        <f t="shared" si="96"/>
        <v>0</v>
      </c>
      <c r="CU159" s="29">
        <f t="shared" si="97"/>
        <v>0</v>
      </c>
      <c r="CV159" s="29">
        <f t="shared" si="98"/>
        <v>0</v>
      </c>
      <c r="CW159" s="29">
        <f t="shared" si="99"/>
        <v>0</v>
      </c>
      <c r="CX159" s="29">
        <f t="shared" si="100"/>
        <v>0</v>
      </c>
      <c r="CY159" s="29">
        <f t="shared" si="101"/>
        <v>0</v>
      </c>
      <c r="CZ159" s="29">
        <f t="shared" si="102"/>
        <v>-320000</v>
      </c>
      <c r="DA159" s="29">
        <f t="shared" si="103"/>
        <v>9521340</v>
      </c>
      <c r="DB159" s="29">
        <f t="shared" si="104"/>
        <v>0</v>
      </c>
      <c r="DC159" s="29">
        <f t="shared" si="105"/>
        <v>23059590.600000001</v>
      </c>
      <c r="DD159" s="29">
        <f t="shared" si="107"/>
        <v>123219271.20000005</v>
      </c>
    </row>
    <row r="160" spans="1:108" x14ac:dyDescent="0.15">
      <c r="A160" s="24" t="s">
        <v>210</v>
      </c>
      <c r="B160" s="25"/>
      <c r="C160" s="167"/>
      <c r="D160" s="167"/>
      <c r="E160" s="167"/>
      <c r="F160" s="167"/>
      <c r="G160" s="167"/>
      <c r="H160" s="167"/>
      <c r="I160" s="167"/>
      <c r="J160" s="167">
        <v>8048100</v>
      </c>
      <c r="K160" s="167">
        <v>4105700</v>
      </c>
      <c r="L160" s="167"/>
      <c r="M160" s="167"/>
      <c r="N160" s="167"/>
      <c r="O160" s="167"/>
      <c r="P160" s="167"/>
      <c r="Q160" s="167"/>
      <c r="R160" s="167"/>
      <c r="S160" s="167"/>
      <c r="T160" s="167"/>
      <c r="U160" s="167"/>
      <c r="V160" s="167"/>
      <c r="W160" s="167"/>
      <c r="X160" s="167">
        <v>3000000</v>
      </c>
      <c r="Y160" s="167"/>
      <c r="Z160" s="25">
        <f t="shared" si="79"/>
        <v>15153800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80"/>
        <v>26476725</v>
      </c>
      <c r="BB160" s="44"/>
      <c r="BC160" s="24"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8">
        <f t="shared" si="106"/>
        <v>38567135.600000001</v>
      </c>
      <c r="CD160" s="24" t="s">
        <v>210</v>
      </c>
      <c r="CE160" s="43">
        <f t="shared" si="81"/>
        <v>-32000</v>
      </c>
      <c r="CF160" s="43">
        <f t="shared" si="82"/>
        <v>-3282546</v>
      </c>
      <c r="CG160" s="43">
        <f t="shared" si="83"/>
        <v>0</v>
      </c>
      <c r="CH160" s="43">
        <f t="shared" si="84"/>
        <v>-1122905</v>
      </c>
      <c r="CI160" s="43">
        <f t="shared" si="85"/>
        <v>0</v>
      </c>
      <c r="CJ160" s="43">
        <f t="shared" si="86"/>
        <v>-591</v>
      </c>
      <c r="CK160" s="43">
        <f t="shared" si="87"/>
        <v>0</v>
      </c>
      <c r="CL160" s="43">
        <f t="shared" si="88"/>
        <v>-346.2</v>
      </c>
      <c r="CM160" s="43">
        <f t="shared" si="89"/>
        <v>-7401900</v>
      </c>
      <c r="CN160" s="43">
        <f t="shared" si="90"/>
        <v>471700</v>
      </c>
      <c r="CO160" s="43">
        <f t="shared" si="91"/>
        <v>0</v>
      </c>
      <c r="CP160" s="43">
        <f t="shared" si="92"/>
        <v>0</v>
      </c>
      <c r="CQ160" s="43">
        <f t="shared" si="93"/>
        <v>0</v>
      </c>
      <c r="CR160" s="43">
        <f t="shared" si="94"/>
        <v>0</v>
      </c>
      <c r="CS160" s="43">
        <f t="shared" si="95"/>
        <v>-9731881.4000000004</v>
      </c>
      <c r="CT160" s="43">
        <f t="shared" si="96"/>
        <v>0</v>
      </c>
      <c r="CU160" s="43">
        <f t="shared" si="97"/>
        <v>0</v>
      </c>
      <c r="CV160" s="43">
        <f t="shared" si="98"/>
        <v>0</v>
      </c>
      <c r="CW160" s="43">
        <f t="shared" si="99"/>
        <v>0</v>
      </c>
      <c r="CX160" s="43">
        <f t="shared" si="100"/>
        <v>0</v>
      </c>
      <c r="CY160" s="43">
        <f t="shared" si="101"/>
        <v>0</v>
      </c>
      <c r="CZ160" s="43">
        <f t="shared" si="102"/>
        <v>-352000</v>
      </c>
      <c r="DA160" s="43">
        <f t="shared" si="103"/>
        <v>-1960866</v>
      </c>
      <c r="DB160" s="43">
        <f t="shared" si="104"/>
        <v>0</v>
      </c>
      <c r="DC160" s="43">
        <f t="shared" si="105"/>
        <v>-23413335.600000001</v>
      </c>
      <c r="DD160" s="43">
        <f t="shared" si="107"/>
        <v>99805935.600000054</v>
      </c>
    </row>
    <row r="161" spans="1:108" x14ac:dyDescent="0.15">
      <c r="A161" s="24" t="s">
        <v>211</v>
      </c>
      <c r="B161" s="25"/>
      <c r="C161" s="167">
        <v>2596920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4560000</v>
      </c>
      <c r="Y161" s="167"/>
      <c r="Z161" s="25">
        <f t="shared" si="79"/>
        <v>39449199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80"/>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106"/>
        <v>35980687.200000003</v>
      </c>
      <c r="CD161" s="24" t="s">
        <v>211</v>
      </c>
      <c r="CE161" s="43">
        <f t="shared" si="81"/>
        <v>0</v>
      </c>
      <c r="CF161" s="43">
        <f t="shared" si="82"/>
        <v>302839</v>
      </c>
      <c r="CG161" s="43">
        <f t="shared" si="83"/>
        <v>0</v>
      </c>
      <c r="CH161" s="43">
        <f t="shared" si="84"/>
        <v>-1132070</v>
      </c>
      <c r="CI161" s="29">
        <f t="shared" si="85"/>
        <v>0</v>
      </c>
      <c r="CJ161" s="43">
        <f t="shared" si="86"/>
        <v>-1206.2</v>
      </c>
      <c r="CK161" s="43">
        <f t="shared" si="87"/>
        <v>0</v>
      </c>
      <c r="CL161" s="43">
        <f t="shared" si="88"/>
        <v>-2994.2</v>
      </c>
      <c r="CM161" s="43">
        <f t="shared" si="89"/>
        <v>-6134250</v>
      </c>
      <c r="CN161" s="43">
        <f t="shared" si="90"/>
        <v>2725525</v>
      </c>
      <c r="CO161" s="43">
        <f t="shared" si="91"/>
        <v>0</v>
      </c>
      <c r="CP161" s="43">
        <f t="shared" si="92"/>
        <v>0</v>
      </c>
      <c r="CQ161" s="43">
        <f t="shared" si="93"/>
        <v>0</v>
      </c>
      <c r="CR161" s="43">
        <f t="shared" si="94"/>
        <v>0</v>
      </c>
      <c r="CS161" s="43">
        <f t="shared" si="95"/>
        <v>8544513.1999999993</v>
      </c>
      <c r="CT161" s="43">
        <f t="shared" si="96"/>
        <v>0</v>
      </c>
      <c r="CU161" s="43">
        <f t="shared" si="97"/>
        <v>0</v>
      </c>
      <c r="CV161" s="43">
        <f t="shared" si="98"/>
        <v>0</v>
      </c>
      <c r="CW161" s="43">
        <f t="shared" si="99"/>
        <v>0</v>
      </c>
      <c r="CX161" s="43">
        <f t="shared" si="100"/>
        <v>0</v>
      </c>
      <c r="CY161" s="43">
        <f t="shared" si="101"/>
        <v>0</v>
      </c>
      <c r="CZ161" s="43">
        <f t="shared" si="102"/>
        <v>-392000</v>
      </c>
      <c r="DA161" s="43">
        <f t="shared" si="103"/>
        <v>-441845</v>
      </c>
      <c r="DB161" s="43">
        <f t="shared" si="104"/>
        <v>0</v>
      </c>
      <c r="DC161" s="43">
        <f t="shared" si="105"/>
        <v>3468511.799999997</v>
      </c>
      <c r="DD161" s="43">
        <f t="shared" si="107"/>
        <v>103274447.40000005</v>
      </c>
    </row>
    <row r="162" spans="1:108" x14ac:dyDescent="0.15">
      <c r="A162" s="24" t="s">
        <v>212</v>
      </c>
      <c r="B162" s="25"/>
      <c r="C162" s="167">
        <v>1411040</v>
      </c>
      <c r="D162" s="167"/>
      <c r="E162" s="167"/>
      <c r="F162" s="167"/>
      <c r="G162" s="167"/>
      <c r="H162" s="167"/>
      <c r="I162" s="167"/>
      <c r="J162" s="167">
        <v>7245750</v>
      </c>
      <c r="K162" s="167">
        <v>7963550</v>
      </c>
      <c r="L162" s="167"/>
      <c r="M162" s="167"/>
      <c r="N162" s="167"/>
      <c r="O162" s="167"/>
      <c r="P162" s="167">
        <v>12150909</v>
      </c>
      <c r="Q162" s="167"/>
      <c r="R162" s="167"/>
      <c r="S162" s="167"/>
      <c r="T162" s="167"/>
      <c r="U162" s="167"/>
      <c r="V162" s="167"/>
      <c r="W162" s="167"/>
      <c r="X162" s="167">
        <v>8000000</v>
      </c>
      <c r="Y162" s="167"/>
      <c r="Z162" s="25">
        <f t="shared" si="79"/>
        <v>36771249</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80"/>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106"/>
        <v>40316072.600000001</v>
      </c>
      <c r="CD162" s="24" t="s">
        <v>212</v>
      </c>
      <c r="CE162" s="43">
        <f t="shared" si="81"/>
        <v>0</v>
      </c>
      <c r="CF162" s="43">
        <f t="shared" si="82"/>
        <v>-2272879</v>
      </c>
      <c r="CG162" s="43">
        <f t="shared" si="83"/>
        <v>0</v>
      </c>
      <c r="CH162" s="43">
        <f t="shared" si="84"/>
        <v>-1845750</v>
      </c>
      <c r="CI162" s="43">
        <f t="shared" si="85"/>
        <v>0</v>
      </c>
      <c r="CJ162" s="43">
        <f t="shared" si="86"/>
        <v>0</v>
      </c>
      <c r="CK162" s="43">
        <f t="shared" si="87"/>
        <v>0</v>
      </c>
      <c r="CL162" s="43">
        <f t="shared" si="88"/>
        <v>0</v>
      </c>
      <c r="CM162" s="43">
        <f t="shared" si="89"/>
        <v>-7977450</v>
      </c>
      <c r="CN162" s="43">
        <f t="shared" si="90"/>
        <v>2158770</v>
      </c>
      <c r="CO162" s="43">
        <f t="shared" si="91"/>
        <v>0</v>
      </c>
      <c r="CP162" s="43">
        <f t="shared" si="92"/>
        <v>0</v>
      </c>
      <c r="CQ162" s="43">
        <f t="shared" si="93"/>
        <v>0</v>
      </c>
      <c r="CR162" s="43">
        <f t="shared" si="94"/>
        <v>0</v>
      </c>
      <c r="CS162" s="43">
        <f t="shared" si="95"/>
        <v>3962227.4000000004</v>
      </c>
      <c r="CT162" s="43">
        <f t="shared" si="96"/>
        <v>0</v>
      </c>
      <c r="CU162" s="43">
        <f t="shared" si="97"/>
        <v>0</v>
      </c>
      <c r="CV162" s="43">
        <f t="shared" si="98"/>
        <v>0</v>
      </c>
      <c r="CW162" s="43">
        <f t="shared" si="99"/>
        <v>0</v>
      </c>
      <c r="CX162" s="43">
        <f t="shared" si="100"/>
        <v>0</v>
      </c>
      <c r="CY162" s="43">
        <f t="shared" si="101"/>
        <v>0</v>
      </c>
      <c r="CZ162" s="43">
        <f t="shared" si="102"/>
        <v>-512000</v>
      </c>
      <c r="DA162" s="43">
        <f t="shared" si="103"/>
        <v>2942258</v>
      </c>
      <c r="DB162" s="43">
        <f t="shared" si="104"/>
        <v>0</v>
      </c>
      <c r="DC162" s="43">
        <f t="shared" si="105"/>
        <v>-3544823.6000000015</v>
      </c>
      <c r="DD162" s="43">
        <f t="shared" si="107"/>
        <v>99729623.800000042</v>
      </c>
    </row>
    <row r="163" spans="1:108" x14ac:dyDescent="0.15">
      <c r="A163" s="24" t="s">
        <v>213</v>
      </c>
      <c r="B163" s="25"/>
      <c r="C163" s="167">
        <v>3581520</v>
      </c>
      <c r="D163" s="167"/>
      <c r="E163" s="167">
        <v>2207900</v>
      </c>
      <c r="F163" s="167"/>
      <c r="G163" s="167"/>
      <c r="H163" s="167"/>
      <c r="I163" s="167">
        <v>1863</v>
      </c>
      <c r="J163" s="167">
        <v>5389725</v>
      </c>
      <c r="K163" s="167">
        <v>9570575</v>
      </c>
      <c r="L163" s="167"/>
      <c r="M163" s="167"/>
      <c r="N163" s="167"/>
      <c r="O163" s="167"/>
      <c r="P163" s="167">
        <v>15830405</v>
      </c>
      <c r="Q163" s="167"/>
      <c r="R163" s="167"/>
      <c r="S163" s="167"/>
      <c r="T163" s="167"/>
      <c r="U163" s="167"/>
      <c r="V163" s="167"/>
      <c r="W163" s="167">
        <v>201600</v>
      </c>
      <c r="X163" s="167">
        <v>4280000</v>
      </c>
      <c r="Y163" s="167"/>
      <c r="Z163" s="25">
        <f t="shared" si="79"/>
        <v>41063588</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80"/>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106"/>
        <v>38764907.799999997</v>
      </c>
      <c r="CD163" s="24" t="s">
        <v>213</v>
      </c>
      <c r="CE163" s="43">
        <f t="shared" si="81"/>
        <v>-40000</v>
      </c>
      <c r="CF163" s="43">
        <f t="shared" si="82"/>
        <v>884080</v>
      </c>
      <c r="CG163" s="43">
        <f t="shared" si="83"/>
        <v>0</v>
      </c>
      <c r="CH163" s="43">
        <f t="shared" si="84"/>
        <v>621400</v>
      </c>
      <c r="CI163" s="43">
        <f t="shared" si="85"/>
        <v>0</v>
      </c>
      <c r="CJ163" s="43">
        <f t="shared" si="86"/>
        <v>0</v>
      </c>
      <c r="CK163" s="43">
        <f t="shared" si="87"/>
        <v>0</v>
      </c>
      <c r="CL163" s="43">
        <f t="shared" si="88"/>
        <v>1863</v>
      </c>
      <c r="CM163" s="43">
        <f t="shared" si="89"/>
        <v>-9626275</v>
      </c>
      <c r="CN163" s="43">
        <f t="shared" si="90"/>
        <v>2740455</v>
      </c>
      <c r="CO163" s="43">
        <f t="shared" si="91"/>
        <v>0</v>
      </c>
      <c r="CP163" s="43">
        <f t="shared" si="92"/>
        <v>0</v>
      </c>
      <c r="CQ163" s="43">
        <f t="shared" si="93"/>
        <v>0</v>
      </c>
      <c r="CR163" s="43">
        <f t="shared" si="94"/>
        <v>0</v>
      </c>
      <c r="CS163" s="43">
        <f t="shared" si="95"/>
        <v>8638605.1999999993</v>
      </c>
      <c r="CT163" s="43">
        <f t="shared" si="96"/>
        <v>0</v>
      </c>
      <c r="CU163" s="43">
        <f t="shared" si="97"/>
        <v>0</v>
      </c>
      <c r="CV163" s="43">
        <f t="shared" si="98"/>
        <v>0</v>
      </c>
      <c r="CW163" s="43">
        <f t="shared" si="99"/>
        <v>0</v>
      </c>
      <c r="CX163" s="43">
        <f t="shared" si="100"/>
        <v>0</v>
      </c>
      <c r="CY163" s="43">
        <f t="shared" si="101"/>
        <v>0</v>
      </c>
      <c r="CZ163" s="43">
        <f t="shared" si="102"/>
        <v>-414400</v>
      </c>
      <c r="DA163" s="43">
        <f t="shared" si="103"/>
        <v>-507048</v>
      </c>
      <c r="DB163" s="43">
        <f t="shared" si="104"/>
        <v>0</v>
      </c>
      <c r="DC163" s="43">
        <f t="shared" si="105"/>
        <v>2298680.200000003</v>
      </c>
      <c r="DD163" s="43">
        <f t="shared" si="107"/>
        <v>102028304.00000004</v>
      </c>
    </row>
    <row r="164" spans="1:108" x14ac:dyDescent="0.15">
      <c r="A164" s="24" t="s">
        <v>214</v>
      </c>
      <c r="B164" s="25"/>
      <c r="C164" s="167">
        <v>6368680</v>
      </c>
      <c r="D164" s="167"/>
      <c r="E164" s="167">
        <v>380000</v>
      </c>
      <c r="F164" s="167"/>
      <c r="G164" s="167"/>
      <c r="H164" s="167"/>
      <c r="I164" s="167"/>
      <c r="J164" s="167">
        <v>4926550</v>
      </c>
      <c r="K164" s="167">
        <v>10204275</v>
      </c>
      <c r="L164" s="167"/>
      <c r="M164" s="167"/>
      <c r="N164" s="167"/>
      <c r="O164" s="167"/>
      <c r="P164" s="167">
        <v>10059622</v>
      </c>
      <c r="Q164" s="167"/>
      <c r="R164" s="167"/>
      <c r="S164" s="167"/>
      <c r="T164" s="167"/>
      <c r="U164" s="167"/>
      <c r="V164" s="167"/>
      <c r="W164" s="167">
        <v>134400</v>
      </c>
      <c r="X164" s="167"/>
      <c r="Y164" s="167"/>
      <c r="Z164" s="25">
        <f t="shared" si="79"/>
        <v>32073527</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80"/>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106"/>
        <v>36029357.600000001</v>
      </c>
      <c r="CD164" s="24" t="s">
        <v>214</v>
      </c>
      <c r="CE164" s="43">
        <f t="shared" si="81"/>
        <v>-120000</v>
      </c>
      <c r="CF164" s="43">
        <f t="shared" si="82"/>
        <v>3182208</v>
      </c>
      <c r="CG164" s="43">
        <f t="shared" si="83"/>
        <v>0</v>
      </c>
      <c r="CH164" s="43">
        <f t="shared" si="84"/>
        <v>-1301542</v>
      </c>
      <c r="CI164" s="43">
        <f t="shared" si="85"/>
        <v>0</v>
      </c>
      <c r="CJ164" s="43">
        <f t="shared" si="86"/>
        <v>0</v>
      </c>
      <c r="CK164" s="43">
        <f t="shared" si="87"/>
        <v>0</v>
      </c>
      <c r="CL164" s="43">
        <f t="shared" si="88"/>
        <v>-4194</v>
      </c>
      <c r="CM164" s="43">
        <f t="shared" si="89"/>
        <v>-4782650</v>
      </c>
      <c r="CN164" s="43">
        <f t="shared" si="90"/>
        <v>2283915</v>
      </c>
      <c r="CO164" s="43">
        <f t="shared" si="91"/>
        <v>0</v>
      </c>
      <c r="CP164" s="43">
        <f t="shared" si="92"/>
        <v>0</v>
      </c>
      <c r="CQ164" s="43">
        <f t="shared" si="93"/>
        <v>0</v>
      </c>
      <c r="CR164" s="43">
        <f t="shared" si="94"/>
        <v>0</v>
      </c>
      <c r="CS164" s="43">
        <f t="shared" si="95"/>
        <v>1698331.4000000004</v>
      </c>
      <c r="CT164" s="43">
        <f t="shared" si="96"/>
        <v>0</v>
      </c>
      <c r="CU164" s="43">
        <f t="shared" si="97"/>
        <v>0</v>
      </c>
      <c r="CV164" s="43">
        <f t="shared" si="98"/>
        <v>0</v>
      </c>
      <c r="CW164" s="43">
        <f t="shared" si="99"/>
        <v>0</v>
      </c>
      <c r="CX164" s="43">
        <f t="shared" si="100"/>
        <v>0</v>
      </c>
      <c r="CY164" s="43">
        <f t="shared" si="101"/>
        <v>0</v>
      </c>
      <c r="CZ164" s="43">
        <f t="shared" si="102"/>
        <v>-369600</v>
      </c>
      <c r="DA164" s="43">
        <f t="shared" si="103"/>
        <v>-4542299</v>
      </c>
      <c r="DB164" s="43">
        <f t="shared" si="104"/>
        <v>0</v>
      </c>
      <c r="DC164" s="43">
        <f t="shared" si="105"/>
        <v>-3955830.6000000015</v>
      </c>
      <c r="DD164" s="43">
        <f t="shared" si="107"/>
        <v>98072473.400000036</v>
      </c>
    </row>
    <row r="165" spans="1:108" x14ac:dyDescent="0.15">
      <c r="A165" s="24" t="s">
        <v>215</v>
      </c>
      <c r="B165" s="25"/>
      <c r="C165" s="167">
        <v>3927215</v>
      </c>
      <c r="D165" s="167"/>
      <c r="E165" s="167">
        <v>5000000</v>
      </c>
      <c r="F165" s="167"/>
      <c r="G165" s="167"/>
      <c r="H165" s="167"/>
      <c r="I165" s="167">
        <v>8611</v>
      </c>
      <c r="J165" s="167">
        <v>4054400</v>
      </c>
      <c r="K165" s="167">
        <v>1290250</v>
      </c>
      <c r="L165" s="167"/>
      <c r="M165" s="167"/>
      <c r="N165" s="167"/>
      <c r="O165" s="167"/>
      <c r="P165" s="167">
        <v>10251186</v>
      </c>
      <c r="Q165" s="167"/>
      <c r="R165" s="167"/>
      <c r="S165" s="167"/>
      <c r="T165" s="167"/>
      <c r="U165" s="167"/>
      <c r="V165" s="167"/>
      <c r="W165" s="167"/>
      <c r="X165" s="167">
        <v>6480000</v>
      </c>
      <c r="Y165" s="167"/>
      <c r="Z165" s="25">
        <f t="shared" si="79"/>
        <v>31011662</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80"/>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106"/>
        <v>37803646.399999999</v>
      </c>
      <c r="CD165" s="24" t="s">
        <v>215</v>
      </c>
      <c r="CE165" s="43">
        <f t="shared" si="81"/>
        <v>-104000</v>
      </c>
      <c r="CF165" s="43">
        <f t="shared" si="82"/>
        <v>-53160</v>
      </c>
      <c r="CG165" s="43">
        <f t="shared" si="83"/>
        <v>0</v>
      </c>
      <c r="CH165" s="43">
        <f t="shared" si="84"/>
        <v>3034041</v>
      </c>
      <c r="CI165" s="43">
        <f t="shared" si="85"/>
        <v>0</v>
      </c>
      <c r="CJ165" s="43">
        <f t="shared" si="86"/>
        <v>-316.8</v>
      </c>
      <c r="CK165" s="43">
        <f t="shared" si="87"/>
        <v>0</v>
      </c>
      <c r="CL165" s="43">
        <f t="shared" si="88"/>
        <v>7404</v>
      </c>
      <c r="CM165" s="43">
        <f t="shared" si="89"/>
        <v>-8210000</v>
      </c>
      <c r="CN165" s="43">
        <f t="shared" si="90"/>
        <v>-7180010</v>
      </c>
      <c r="CO165" s="43">
        <f t="shared" si="91"/>
        <v>0</v>
      </c>
      <c r="CP165" s="43">
        <f t="shared" si="92"/>
        <v>0</v>
      </c>
      <c r="CQ165" s="43">
        <f t="shared" si="93"/>
        <v>0</v>
      </c>
      <c r="CR165" s="43">
        <f t="shared" si="94"/>
        <v>0</v>
      </c>
      <c r="CS165" s="43">
        <f t="shared" si="95"/>
        <v>4318242.4000000004</v>
      </c>
      <c r="CT165" s="43">
        <f t="shared" si="96"/>
        <v>0</v>
      </c>
      <c r="CU165" s="43">
        <f t="shared" si="97"/>
        <v>0</v>
      </c>
      <c r="CV165" s="43">
        <f t="shared" si="98"/>
        <v>0</v>
      </c>
      <c r="CW165" s="43">
        <f t="shared" si="99"/>
        <v>0</v>
      </c>
      <c r="CX165" s="43">
        <f t="shared" si="100"/>
        <v>0</v>
      </c>
      <c r="CY165" s="43">
        <f t="shared" si="101"/>
        <v>0</v>
      </c>
      <c r="CZ165" s="43">
        <f t="shared" si="102"/>
        <v>-624000</v>
      </c>
      <c r="DA165" s="43">
        <f t="shared" si="103"/>
        <v>2019815</v>
      </c>
      <c r="DB165" s="43">
        <f t="shared" si="104"/>
        <v>0</v>
      </c>
      <c r="DC165" s="43">
        <f t="shared" si="105"/>
        <v>-6791984.3999999985</v>
      </c>
      <c r="DD165" s="43">
        <f t="shared" si="107"/>
        <v>91280489.00000003</v>
      </c>
    </row>
    <row r="166" spans="1:108" x14ac:dyDescent="0.15">
      <c r="A166" s="24" t="s">
        <v>216</v>
      </c>
      <c r="B166" s="25"/>
      <c r="C166" s="167">
        <v>9585172</v>
      </c>
      <c r="D166" s="167"/>
      <c r="E166" s="167">
        <v>558528</v>
      </c>
      <c r="F166" s="167"/>
      <c r="G166" s="167"/>
      <c r="H166" s="167"/>
      <c r="I166" s="167"/>
      <c r="J166" s="167">
        <v>17141632</v>
      </c>
      <c r="K166" s="167">
        <v>24832485</v>
      </c>
      <c r="L166" s="167"/>
      <c r="M166" s="167"/>
      <c r="N166" s="167"/>
      <c r="O166" s="167"/>
      <c r="P166" s="167"/>
      <c r="Q166" s="167"/>
      <c r="R166" s="167"/>
      <c r="S166" s="167"/>
      <c r="T166" s="167"/>
      <c r="U166" s="167"/>
      <c r="V166" s="167"/>
      <c r="W166" s="167">
        <v>443520</v>
      </c>
      <c r="X166" s="167">
        <v>14916800</v>
      </c>
      <c r="Y166" s="167"/>
      <c r="Z166" s="25">
        <f t="shared" si="79"/>
        <v>67478137</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80"/>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106"/>
        <v>42239337.799999997</v>
      </c>
      <c r="CD166" s="24" t="s">
        <v>216</v>
      </c>
      <c r="CE166" s="29">
        <f t="shared" si="81"/>
        <v>-40000</v>
      </c>
      <c r="CF166" s="29">
        <f t="shared" si="82"/>
        <v>5411020</v>
      </c>
      <c r="CG166" s="29">
        <f t="shared" si="83"/>
        <v>0</v>
      </c>
      <c r="CH166" s="29">
        <f t="shared" si="84"/>
        <v>-1703362</v>
      </c>
      <c r="CI166" s="29">
        <f t="shared" si="85"/>
        <v>0</v>
      </c>
      <c r="CJ166" s="29">
        <f t="shared" si="86"/>
        <v>0</v>
      </c>
      <c r="CK166" s="29">
        <f t="shared" si="87"/>
        <v>0</v>
      </c>
      <c r="CL166" s="29">
        <f t="shared" si="88"/>
        <v>0</v>
      </c>
      <c r="CM166" s="29">
        <f t="shared" si="89"/>
        <v>6489632</v>
      </c>
      <c r="CN166" s="29">
        <f t="shared" si="90"/>
        <v>12574925</v>
      </c>
      <c r="CO166" s="29">
        <f t="shared" si="91"/>
        <v>0</v>
      </c>
      <c r="CP166" s="29">
        <f t="shared" si="92"/>
        <v>0</v>
      </c>
      <c r="CQ166" s="29">
        <f t="shared" si="93"/>
        <v>0</v>
      </c>
      <c r="CR166" s="29">
        <f t="shared" si="94"/>
        <v>0</v>
      </c>
      <c r="CS166" s="29">
        <f t="shared" si="95"/>
        <v>-6605630.7999999998</v>
      </c>
      <c r="CT166" s="29">
        <f t="shared" si="96"/>
        <v>0</v>
      </c>
      <c r="CU166" s="29">
        <f t="shared" si="97"/>
        <v>0</v>
      </c>
      <c r="CV166" s="29">
        <f t="shared" si="98"/>
        <v>0</v>
      </c>
      <c r="CW166" s="29">
        <f t="shared" si="99"/>
        <v>0</v>
      </c>
      <c r="CX166" s="29">
        <f t="shared" si="100"/>
        <v>0</v>
      </c>
      <c r="CY166" s="29">
        <f t="shared" si="101"/>
        <v>0</v>
      </c>
      <c r="CZ166" s="29">
        <f t="shared" si="102"/>
        <v>-244480</v>
      </c>
      <c r="DA166" s="29">
        <f t="shared" si="103"/>
        <v>9356695</v>
      </c>
      <c r="DB166" s="29">
        <f t="shared" si="104"/>
        <v>0</v>
      </c>
      <c r="DC166" s="29">
        <f t="shared" si="105"/>
        <v>25238799.200000003</v>
      </c>
      <c r="DD166" s="29">
        <f t="shared" si="107"/>
        <v>116519288.20000003</v>
      </c>
    </row>
    <row r="167" spans="1:108" x14ac:dyDescent="0.15">
      <c r="A167" s="24" t="s">
        <v>217</v>
      </c>
      <c r="B167" s="25"/>
      <c r="C167" s="167"/>
      <c r="D167" s="167"/>
      <c r="E167" s="167"/>
      <c r="F167" s="167"/>
      <c r="G167" s="167"/>
      <c r="H167" s="167"/>
      <c r="I167" s="167"/>
      <c r="J167" s="167">
        <v>2620800</v>
      </c>
      <c r="K167" s="167">
        <v>7554575</v>
      </c>
      <c r="L167" s="167"/>
      <c r="M167" s="167"/>
      <c r="N167" s="167"/>
      <c r="O167" s="167"/>
      <c r="P167" s="167"/>
      <c r="Q167" s="167"/>
      <c r="R167" s="167"/>
      <c r="S167" s="167"/>
      <c r="T167" s="167"/>
      <c r="U167" s="167"/>
      <c r="V167" s="167"/>
      <c r="W167" s="167"/>
      <c r="X167" s="167">
        <v>3840000</v>
      </c>
      <c r="Y167" s="167"/>
      <c r="Z167" s="25">
        <f t="shared" si="79"/>
        <v>14015375</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80"/>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106"/>
        <v>41486663.200000003</v>
      </c>
      <c r="CD167" s="24" t="s">
        <v>217</v>
      </c>
      <c r="CE167" s="29">
        <f t="shared" si="81"/>
        <v>-80000</v>
      </c>
      <c r="CF167" s="29">
        <f t="shared" si="82"/>
        <v>-4366169</v>
      </c>
      <c r="CG167" s="29">
        <f t="shared" si="83"/>
        <v>0</v>
      </c>
      <c r="CH167" s="29">
        <f t="shared" si="84"/>
        <v>-2333640</v>
      </c>
      <c r="CI167" s="29">
        <f t="shared" si="85"/>
        <v>0</v>
      </c>
      <c r="CJ167" s="29">
        <f t="shared" si="86"/>
        <v>-1143.5999999999999</v>
      </c>
      <c r="CK167" s="29">
        <f t="shared" si="87"/>
        <v>0</v>
      </c>
      <c r="CL167" s="29">
        <f t="shared" si="88"/>
        <v>0</v>
      </c>
      <c r="CM167" s="29">
        <f t="shared" si="89"/>
        <v>-7425600</v>
      </c>
      <c r="CN167" s="29">
        <f t="shared" si="90"/>
        <v>-5608365</v>
      </c>
      <c r="CO167" s="29">
        <f t="shared" si="91"/>
        <v>0</v>
      </c>
      <c r="CP167" s="29">
        <f t="shared" si="92"/>
        <v>0</v>
      </c>
      <c r="CQ167" s="29">
        <f t="shared" si="93"/>
        <v>0</v>
      </c>
      <c r="CR167" s="29">
        <f t="shared" si="94"/>
        <v>0</v>
      </c>
      <c r="CS167" s="29">
        <f t="shared" si="95"/>
        <v>-5609570.5999999996</v>
      </c>
      <c r="CT167" s="29">
        <f t="shared" si="96"/>
        <v>0</v>
      </c>
      <c r="CU167" s="29">
        <f t="shared" si="97"/>
        <v>0</v>
      </c>
      <c r="CV167" s="29">
        <f t="shared" si="98"/>
        <v>0</v>
      </c>
      <c r="CW167" s="29">
        <f t="shared" si="99"/>
        <v>0</v>
      </c>
      <c r="CX167" s="29">
        <f t="shared" si="100"/>
        <v>0</v>
      </c>
      <c r="CY167" s="29">
        <f t="shared" si="101"/>
        <v>0</v>
      </c>
      <c r="CZ167" s="29">
        <f t="shared" si="102"/>
        <v>-688000</v>
      </c>
      <c r="DA167" s="29">
        <f t="shared" si="103"/>
        <v>-1358800</v>
      </c>
      <c r="DB167" s="29">
        <f t="shared" si="104"/>
        <v>0</v>
      </c>
      <c r="DC167" s="29">
        <f t="shared" si="105"/>
        <v>-27471288.200000003</v>
      </c>
      <c r="DD167" s="29">
        <f t="shared" si="107"/>
        <v>89048000.00000003</v>
      </c>
    </row>
    <row r="168" spans="1:108" x14ac:dyDescent="0.15">
      <c r="A168" s="24" t="s">
        <v>218</v>
      </c>
      <c r="B168" s="25"/>
      <c r="C168" s="167">
        <v>3501130</v>
      </c>
      <c r="D168" s="167"/>
      <c r="E168" s="167">
        <v>3125200</v>
      </c>
      <c r="F168" s="167"/>
      <c r="G168" s="167"/>
      <c r="H168" s="167"/>
      <c r="I168" s="167"/>
      <c r="J168" s="167">
        <v>4345600</v>
      </c>
      <c r="K168" s="167">
        <v>9293100</v>
      </c>
      <c r="L168" s="167"/>
      <c r="M168" s="167"/>
      <c r="N168" s="167"/>
      <c r="O168" s="167"/>
      <c r="P168" s="167">
        <v>11565349</v>
      </c>
      <c r="Q168" s="167"/>
      <c r="R168" s="167"/>
      <c r="S168" s="167"/>
      <c r="T168" s="167"/>
      <c r="U168" s="167"/>
      <c r="V168" s="167"/>
      <c r="W168" s="167">
        <v>560000</v>
      </c>
      <c r="X168" s="167">
        <v>8200000</v>
      </c>
      <c r="Y168" s="167"/>
      <c r="Z168" s="25">
        <f t="shared" si="79"/>
        <v>40590379</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80"/>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106"/>
        <v>43187645.600000001</v>
      </c>
      <c r="CD168" s="24" t="s">
        <v>218</v>
      </c>
      <c r="CE168" s="43">
        <f t="shared" si="81"/>
        <v>-192000</v>
      </c>
      <c r="CF168" s="43">
        <f t="shared" si="82"/>
        <v>-327780</v>
      </c>
      <c r="CG168" s="43">
        <f t="shared" si="83"/>
        <v>0</v>
      </c>
      <c r="CH168" s="43">
        <f t="shared" si="84"/>
        <v>1471455</v>
      </c>
      <c r="CI168" s="29">
        <f t="shared" si="85"/>
        <v>0</v>
      </c>
      <c r="CJ168" s="43">
        <f t="shared" si="86"/>
        <v>0</v>
      </c>
      <c r="CK168" s="43">
        <f t="shared" si="87"/>
        <v>0</v>
      </c>
      <c r="CL168" s="43">
        <f t="shared" si="88"/>
        <v>-1874.4</v>
      </c>
      <c r="CM168" s="43">
        <f t="shared" si="89"/>
        <v>-5128000</v>
      </c>
      <c r="CN168" s="43">
        <f t="shared" si="90"/>
        <v>-7267420</v>
      </c>
      <c r="CO168" s="43">
        <f t="shared" si="91"/>
        <v>0</v>
      </c>
      <c r="CP168" s="43">
        <f t="shared" si="92"/>
        <v>0</v>
      </c>
      <c r="CQ168" s="43">
        <f t="shared" si="93"/>
        <v>0</v>
      </c>
      <c r="CR168" s="43">
        <f t="shared" si="94"/>
        <v>0</v>
      </c>
      <c r="CS168" s="43">
        <f t="shared" si="95"/>
        <v>6939472.7999999998</v>
      </c>
      <c r="CT168" s="43">
        <f t="shared" si="96"/>
        <v>0</v>
      </c>
      <c r="CU168" s="43">
        <f t="shared" si="97"/>
        <v>0</v>
      </c>
      <c r="CV168" s="43">
        <f t="shared" si="98"/>
        <v>0</v>
      </c>
      <c r="CW168" s="43">
        <f t="shared" si="99"/>
        <v>0</v>
      </c>
      <c r="CX168" s="43">
        <f t="shared" si="100"/>
        <v>0</v>
      </c>
      <c r="CY168" s="43">
        <f t="shared" si="101"/>
        <v>0</v>
      </c>
      <c r="CZ168" s="43">
        <f t="shared" si="102"/>
        <v>-464000</v>
      </c>
      <c r="DA168" s="43">
        <f t="shared" si="103"/>
        <v>2372880</v>
      </c>
      <c r="DB168" s="43">
        <f t="shared" si="104"/>
        <v>0</v>
      </c>
      <c r="DC168" s="43">
        <f t="shared" si="105"/>
        <v>-2597266.6000000015</v>
      </c>
      <c r="DD168" s="43">
        <f t="shared" si="107"/>
        <v>86450733.400000036</v>
      </c>
    </row>
    <row r="169" spans="1:108" x14ac:dyDescent="0.15">
      <c r="A169" s="24" t="s">
        <v>219</v>
      </c>
      <c r="B169" s="25"/>
      <c r="C169" s="167">
        <v>4416050</v>
      </c>
      <c r="D169" s="167"/>
      <c r="E169" s="167">
        <v>4255000</v>
      </c>
      <c r="F169" s="167"/>
      <c r="G169" s="167"/>
      <c r="H169" s="167"/>
      <c r="I169" s="167"/>
      <c r="J169" s="167">
        <v>3897600</v>
      </c>
      <c r="K169" s="167">
        <v>10988275</v>
      </c>
      <c r="L169" s="167"/>
      <c r="M169" s="167"/>
      <c r="N169" s="167"/>
      <c r="O169" s="167"/>
      <c r="P169" s="167">
        <v>310302</v>
      </c>
      <c r="Q169" s="167"/>
      <c r="R169" s="167"/>
      <c r="S169" s="167"/>
      <c r="T169" s="167"/>
      <c r="U169" s="167"/>
      <c r="V169" s="167"/>
      <c r="W169" s="167">
        <v>940800</v>
      </c>
      <c r="X169" s="167">
        <v>7320000</v>
      </c>
      <c r="Y169" s="167"/>
      <c r="Z169" s="25">
        <f t="shared" si="79"/>
        <v>32128027</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80"/>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106"/>
        <v>46204573.399999999</v>
      </c>
      <c r="CD169" s="24" t="s">
        <v>219</v>
      </c>
      <c r="CE169" s="43">
        <f t="shared" si="81"/>
        <v>-232000</v>
      </c>
      <c r="CF169" s="43">
        <f t="shared" si="82"/>
        <v>-155372</v>
      </c>
      <c r="CG169" s="43">
        <f t="shared" si="83"/>
        <v>0</v>
      </c>
      <c r="CH169" s="43">
        <f t="shared" si="84"/>
        <v>1188455</v>
      </c>
      <c r="CI169" s="43">
        <f t="shared" si="85"/>
        <v>0</v>
      </c>
      <c r="CJ169" s="43">
        <f t="shared" si="86"/>
        <v>0</v>
      </c>
      <c r="CK169" s="43">
        <f t="shared" si="87"/>
        <v>0</v>
      </c>
      <c r="CL169" s="43">
        <f t="shared" si="88"/>
        <v>0</v>
      </c>
      <c r="CM169" s="43">
        <f t="shared" si="89"/>
        <v>-3532800</v>
      </c>
      <c r="CN169" s="43">
        <f t="shared" si="90"/>
        <v>-8206925</v>
      </c>
      <c r="CO169" s="43">
        <f t="shared" si="91"/>
        <v>0</v>
      </c>
      <c r="CP169" s="43">
        <f t="shared" si="92"/>
        <v>0</v>
      </c>
      <c r="CQ169" s="43">
        <f t="shared" si="93"/>
        <v>0</v>
      </c>
      <c r="CR169" s="43">
        <f t="shared" si="94"/>
        <v>0</v>
      </c>
      <c r="CS169" s="43">
        <f t="shared" si="95"/>
        <v>-4631920.4000000004</v>
      </c>
      <c r="CT169" s="43">
        <f t="shared" si="96"/>
        <v>0</v>
      </c>
      <c r="CU169" s="43">
        <f t="shared" si="97"/>
        <v>0</v>
      </c>
      <c r="CV169" s="43">
        <f t="shared" si="98"/>
        <v>0</v>
      </c>
      <c r="CW169" s="43">
        <f t="shared" si="99"/>
        <v>0</v>
      </c>
      <c r="CX169" s="43">
        <f t="shared" si="100"/>
        <v>0</v>
      </c>
      <c r="CY169" s="43">
        <f t="shared" si="101"/>
        <v>0</v>
      </c>
      <c r="CZ169" s="43">
        <f t="shared" si="102"/>
        <v>-195200</v>
      </c>
      <c r="DA169" s="43">
        <f t="shared" si="103"/>
        <v>1689216</v>
      </c>
      <c r="DB169" s="43">
        <f t="shared" si="104"/>
        <v>0</v>
      </c>
      <c r="DC169" s="43">
        <f t="shared" si="105"/>
        <v>-14076546.399999999</v>
      </c>
      <c r="DD169" s="43">
        <f t="shared" si="107"/>
        <v>72374187.00000003</v>
      </c>
    </row>
    <row r="170" spans="1:108" x14ac:dyDescent="0.15">
      <c r="A170" s="24" t="s">
        <v>220</v>
      </c>
      <c r="B170" s="25"/>
      <c r="C170" s="167">
        <v>3794490</v>
      </c>
      <c r="D170" s="167"/>
      <c r="E170" s="167">
        <v>5025000</v>
      </c>
      <c r="F170" s="167"/>
      <c r="G170" s="167"/>
      <c r="H170" s="167"/>
      <c r="I170" s="167">
        <v>3036</v>
      </c>
      <c r="J170" s="167">
        <v>4457600</v>
      </c>
      <c r="K170" s="167">
        <v>11765050</v>
      </c>
      <c r="L170" s="167"/>
      <c r="M170" s="167"/>
      <c r="N170" s="167"/>
      <c r="O170" s="167"/>
      <c r="P170" s="167">
        <v>10866668</v>
      </c>
      <c r="Q170" s="167"/>
      <c r="R170" s="167"/>
      <c r="S170" s="167"/>
      <c r="T170" s="167"/>
      <c r="U170" s="167"/>
      <c r="V170" s="167"/>
      <c r="W170" s="167">
        <v>156800</v>
      </c>
      <c r="X170" s="167">
        <v>6520000</v>
      </c>
      <c r="Y170" s="167"/>
      <c r="Z170" s="25">
        <f t="shared" si="79"/>
        <v>42588644</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80"/>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106"/>
        <v>40421976.600000001</v>
      </c>
      <c r="CD170" s="24" t="s">
        <v>220</v>
      </c>
      <c r="CE170" s="29">
        <f t="shared" si="81"/>
        <v>-256000</v>
      </c>
      <c r="CF170" s="29">
        <f t="shared" si="82"/>
        <v>-617414</v>
      </c>
      <c r="CG170" s="29">
        <f t="shared" si="83"/>
        <v>0</v>
      </c>
      <c r="CH170" s="29">
        <f t="shared" si="84"/>
        <v>2585425</v>
      </c>
      <c r="CI170" s="29">
        <f t="shared" si="85"/>
        <v>0</v>
      </c>
      <c r="CJ170" s="29">
        <f t="shared" si="86"/>
        <v>0</v>
      </c>
      <c r="CK170" s="29">
        <f t="shared" si="87"/>
        <v>0</v>
      </c>
      <c r="CL170" s="29">
        <f t="shared" si="88"/>
        <v>3036</v>
      </c>
      <c r="CM170" s="29">
        <f t="shared" si="89"/>
        <v>-241600</v>
      </c>
      <c r="CN170" s="29">
        <f t="shared" si="90"/>
        <v>-6669950</v>
      </c>
      <c r="CO170" s="29">
        <f t="shared" si="91"/>
        <v>0</v>
      </c>
      <c r="CP170" s="29">
        <f t="shared" si="92"/>
        <v>0</v>
      </c>
      <c r="CQ170" s="29">
        <f t="shared" si="93"/>
        <v>0</v>
      </c>
      <c r="CR170" s="29">
        <f t="shared" si="94"/>
        <v>0</v>
      </c>
      <c r="CS170" s="29">
        <f t="shared" si="95"/>
        <v>7180535.4000000004</v>
      </c>
      <c r="CT170" s="29">
        <f t="shared" si="96"/>
        <v>0</v>
      </c>
      <c r="CU170" s="29">
        <f t="shared" si="97"/>
        <v>0</v>
      </c>
      <c r="CV170" s="29">
        <f t="shared" si="98"/>
        <v>0</v>
      </c>
      <c r="CW170" s="29">
        <f t="shared" si="99"/>
        <v>0</v>
      </c>
      <c r="CX170" s="29">
        <f t="shared" si="100"/>
        <v>0</v>
      </c>
      <c r="CY170" s="29">
        <f t="shared" si="101"/>
        <v>0</v>
      </c>
      <c r="CZ170" s="29">
        <f t="shared" si="102"/>
        <v>-1611200</v>
      </c>
      <c r="DA170" s="29">
        <f t="shared" si="103"/>
        <v>1793835</v>
      </c>
      <c r="DB170" s="29">
        <f t="shared" si="104"/>
        <v>0</v>
      </c>
      <c r="DC170" s="29">
        <f t="shared" si="105"/>
        <v>2166667.3999999985</v>
      </c>
      <c r="DD170" s="29">
        <f t="shared" si="107"/>
        <v>74540854.400000036</v>
      </c>
    </row>
    <row r="171" spans="1:108" x14ac:dyDescent="0.15">
      <c r="A171" s="24" t="s">
        <v>221</v>
      </c>
      <c r="B171" s="25"/>
      <c r="C171" s="167">
        <v>6615350</v>
      </c>
      <c r="D171" s="167"/>
      <c r="E171" s="167">
        <v>4600000</v>
      </c>
      <c r="F171" s="167"/>
      <c r="G171" s="167"/>
      <c r="H171" s="167"/>
      <c r="I171" s="167"/>
      <c r="J171" s="167">
        <v>2464000</v>
      </c>
      <c r="K171" s="167">
        <v>12257850</v>
      </c>
      <c r="L171" s="167"/>
      <c r="M171" s="167"/>
      <c r="N171" s="167"/>
      <c r="O171" s="167"/>
      <c r="P171" s="167"/>
      <c r="Q171" s="167"/>
      <c r="R171" s="167"/>
      <c r="S171" s="167"/>
      <c r="T171" s="167"/>
      <c r="U171" s="167"/>
      <c r="V171" s="167"/>
      <c r="W171" s="167">
        <v>1604400</v>
      </c>
      <c r="X171" s="167">
        <v>6280000</v>
      </c>
      <c r="Y171" s="167"/>
      <c r="Z171" s="25">
        <f t="shared" si="79"/>
        <v>33821600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80"/>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106"/>
        <v>38029271.600000001</v>
      </c>
      <c r="CD171" s="24" t="s">
        <v>221</v>
      </c>
      <c r="CE171" s="43">
        <f t="shared" si="81"/>
        <v>-144000</v>
      </c>
      <c r="CF171" s="43">
        <f t="shared" si="82"/>
        <v>3253345</v>
      </c>
      <c r="CG171" s="43">
        <f t="shared" si="83"/>
        <v>0</v>
      </c>
      <c r="CH171" s="43">
        <f t="shared" si="84"/>
        <v>2115425</v>
      </c>
      <c r="CI171" s="43">
        <f t="shared" si="85"/>
        <v>0</v>
      </c>
      <c r="CJ171" s="43">
        <f t="shared" si="86"/>
        <v>0</v>
      </c>
      <c r="CK171" s="43">
        <f t="shared" si="87"/>
        <v>0</v>
      </c>
      <c r="CL171" s="43">
        <f t="shared" si="88"/>
        <v>0</v>
      </c>
      <c r="CM171" s="43">
        <f t="shared" si="89"/>
        <v>-2212000</v>
      </c>
      <c r="CN171" s="43">
        <f t="shared" si="90"/>
        <v>-7384150</v>
      </c>
      <c r="CO171" s="43">
        <f t="shared" si="91"/>
        <v>0</v>
      </c>
      <c r="CP171" s="43">
        <f t="shared" si="92"/>
        <v>0</v>
      </c>
      <c r="CQ171" s="43">
        <f t="shared" si="93"/>
        <v>0</v>
      </c>
      <c r="CR171" s="43">
        <f t="shared" si="94"/>
        <v>0</v>
      </c>
      <c r="CS171" s="43">
        <f t="shared" si="95"/>
        <v>-1618631.6</v>
      </c>
      <c r="CT171" s="43">
        <f t="shared" si="96"/>
        <v>0</v>
      </c>
      <c r="CU171" s="43">
        <f t="shared" si="97"/>
        <v>0</v>
      </c>
      <c r="CV171" s="43">
        <f t="shared" si="98"/>
        <v>0</v>
      </c>
      <c r="CW171" s="43">
        <f t="shared" si="99"/>
        <v>0</v>
      </c>
      <c r="CX171" s="43">
        <f t="shared" si="100"/>
        <v>0</v>
      </c>
      <c r="CY171" s="43">
        <f t="shared" si="101"/>
        <v>0</v>
      </c>
      <c r="CZ171" s="43">
        <f t="shared" si="102"/>
        <v>204400</v>
      </c>
      <c r="DA171" s="43">
        <f t="shared" si="103"/>
        <v>1577940</v>
      </c>
      <c r="DB171" s="43">
        <f t="shared" si="104"/>
        <v>0</v>
      </c>
      <c r="DC171" s="43">
        <f t="shared" si="105"/>
        <v>-4207671.6000000015</v>
      </c>
      <c r="DD171" s="43">
        <f t="shared" si="107"/>
        <v>70333182.800000042</v>
      </c>
    </row>
    <row r="172" spans="1:108" x14ac:dyDescent="0.15">
      <c r="A172" s="24" t="s">
        <v>222</v>
      </c>
      <c r="B172" s="25"/>
      <c r="C172" s="167">
        <v>5213340</v>
      </c>
      <c r="D172" s="167"/>
      <c r="E172" s="167">
        <v>3300000</v>
      </c>
      <c r="F172" s="167"/>
      <c r="G172" s="167"/>
      <c r="H172" s="167"/>
      <c r="I172" s="167"/>
      <c r="J172" s="167">
        <v>3001600</v>
      </c>
      <c r="K172" s="167">
        <v>13515850</v>
      </c>
      <c r="L172" s="167"/>
      <c r="M172" s="167"/>
      <c r="N172" s="167"/>
      <c r="O172" s="167"/>
      <c r="P172" s="167">
        <v>8919103</v>
      </c>
      <c r="Q172" s="167"/>
      <c r="R172" s="167"/>
      <c r="S172" s="167"/>
      <c r="T172" s="167"/>
      <c r="U172" s="167"/>
      <c r="V172" s="167"/>
      <c r="W172" s="167">
        <v>1590400</v>
      </c>
      <c r="X172" s="167">
        <v>5880000</v>
      </c>
      <c r="Y172" s="167"/>
      <c r="Z172" s="25">
        <f t="shared" si="79"/>
        <v>41420293</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80"/>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106"/>
        <v>41081460</v>
      </c>
      <c r="CD172" s="24" t="s">
        <v>222</v>
      </c>
      <c r="CE172" s="43">
        <f t="shared" si="81"/>
        <v>-152000</v>
      </c>
      <c r="CF172" s="43">
        <f t="shared" si="82"/>
        <v>702514</v>
      </c>
      <c r="CG172" s="43">
        <f t="shared" si="83"/>
        <v>0</v>
      </c>
      <c r="CH172" s="43">
        <f t="shared" si="84"/>
        <v>157045</v>
      </c>
      <c r="CI172" s="43">
        <f t="shared" si="85"/>
        <v>0</v>
      </c>
      <c r="CJ172" s="43">
        <f t="shared" si="86"/>
        <v>0</v>
      </c>
      <c r="CK172" s="43">
        <f t="shared" si="87"/>
        <v>0</v>
      </c>
      <c r="CL172" s="43">
        <f t="shared" si="88"/>
        <v>-325.60000000000002</v>
      </c>
      <c r="CM172" s="43">
        <f t="shared" si="89"/>
        <v>-1028000</v>
      </c>
      <c r="CN172" s="43">
        <f t="shared" si="90"/>
        <v>-5650150</v>
      </c>
      <c r="CO172" s="43">
        <f t="shared" si="91"/>
        <v>0</v>
      </c>
      <c r="CP172" s="43">
        <f t="shared" si="92"/>
        <v>0</v>
      </c>
      <c r="CQ172" s="43">
        <f t="shared" si="93"/>
        <v>0</v>
      </c>
      <c r="CR172" s="43">
        <f t="shared" si="94"/>
        <v>0</v>
      </c>
      <c r="CS172" s="43">
        <f t="shared" si="95"/>
        <v>3415495</v>
      </c>
      <c r="CT172" s="43">
        <f t="shared" si="96"/>
        <v>0</v>
      </c>
      <c r="CU172" s="43">
        <f t="shared" si="97"/>
        <v>0</v>
      </c>
      <c r="CV172" s="43">
        <f t="shared" si="98"/>
        <v>0</v>
      </c>
      <c r="CW172" s="43">
        <f t="shared" si="99"/>
        <v>-16000</v>
      </c>
      <c r="CX172" s="43">
        <f t="shared" si="100"/>
        <v>0</v>
      </c>
      <c r="CY172" s="43">
        <f t="shared" si="101"/>
        <v>0</v>
      </c>
      <c r="CZ172" s="43">
        <f t="shared" si="102"/>
        <v>-1600</v>
      </c>
      <c r="DA172" s="43">
        <f t="shared" si="103"/>
        <v>2911854.6</v>
      </c>
      <c r="DB172" s="43">
        <f t="shared" si="104"/>
        <v>0</v>
      </c>
      <c r="DC172" s="43">
        <f t="shared" si="105"/>
        <v>338833</v>
      </c>
      <c r="DD172" s="43">
        <f t="shared" si="107"/>
        <v>70672015.800000042</v>
      </c>
    </row>
    <row r="173" spans="1:108" x14ac:dyDescent="0.15">
      <c r="A173" s="24" t="s">
        <v>223</v>
      </c>
      <c r="B173" s="25"/>
      <c r="C173" s="167">
        <v>13582175</v>
      </c>
      <c r="D173" s="167"/>
      <c r="E173" s="167">
        <v>4731664</v>
      </c>
      <c r="F173" s="167"/>
      <c r="G173" s="167"/>
      <c r="H173" s="167"/>
      <c r="I173" s="167"/>
      <c r="J173" s="167">
        <v>8751232</v>
      </c>
      <c r="K173" s="167">
        <v>39591454</v>
      </c>
      <c r="L173" s="167"/>
      <c r="M173" s="167"/>
      <c r="N173" s="167"/>
      <c r="O173" s="167"/>
      <c r="P173" s="167"/>
      <c r="Q173" s="167"/>
      <c r="R173" s="167"/>
      <c r="S173" s="167"/>
      <c r="T173" s="167"/>
      <c r="U173" s="167"/>
      <c r="V173" s="167"/>
      <c r="W173" s="167">
        <v>3179008</v>
      </c>
      <c r="X173" s="167">
        <v>17796800</v>
      </c>
      <c r="Y173" s="167"/>
      <c r="Z173" s="25">
        <f t="shared" si="79"/>
        <v>87632333</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80"/>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106"/>
        <v>42454583.799999997</v>
      </c>
      <c r="CD173" s="24" t="s">
        <v>223</v>
      </c>
      <c r="CE173" s="29">
        <f t="shared" si="81"/>
        <v>-120000</v>
      </c>
      <c r="CF173" s="29">
        <f t="shared" si="82"/>
        <v>9230332</v>
      </c>
      <c r="CG173" s="29">
        <f t="shared" si="83"/>
        <v>0</v>
      </c>
      <c r="CH173" s="29">
        <f t="shared" si="84"/>
        <v>1508094</v>
      </c>
      <c r="CI173" s="29">
        <f t="shared" si="85"/>
        <v>0</v>
      </c>
      <c r="CJ173" s="29">
        <f t="shared" si="86"/>
        <v>-530.6</v>
      </c>
      <c r="CK173" s="29">
        <f t="shared" si="87"/>
        <v>0</v>
      </c>
      <c r="CL173" s="29">
        <f t="shared" si="88"/>
        <v>-3665.2</v>
      </c>
      <c r="CM173" s="29">
        <f t="shared" si="89"/>
        <v>3573632</v>
      </c>
      <c r="CN173" s="29">
        <f t="shared" si="90"/>
        <v>19903254</v>
      </c>
      <c r="CO173" s="29">
        <f t="shared" si="91"/>
        <v>0</v>
      </c>
      <c r="CP173" s="29">
        <f t="shared" si="92"/>
        <v>0</v>
      </c>
      <c r="CQ173" s="29">
        <f t="shared" si="93"/>
        <v>0</v>
      </c>
      <c r="CR173" s="29">
        <f t="shared" si="94"/>
        <v>0</v>
      </c>
      <c r="CS173" s="29">
        <f t="shared" si="95"/>
        <v>-3850200</v>
      </c>
      <c r="CT173" s="29">
        <f t="shared" si="96"/>
        <v>0</v>
      </c>
      <c r="CU173" s="29">
        <f t="shared" si="97"/>
        <v>0</v>
      </c>
      <c r="CV173" s="29">
        <f t="shared" si="98"/>
        <v>0</v>
      </c>
      <c r="CW173" s="29">
        <f t="shared" si="99"/>
        <v>-24000</v>
      </c>
      <c r="CX173" s="29">
        <f t="shared" si="100"/>
        <v>0</v>
      </c>
      <c r="CY173" s="29">
        <f t="shared" si="101"/>
        <v>0</v>
      </c>
      <c r="CZ173" s="29">
        <f t="shared" si="102"/>
        <v>1395008</v>
      </c>
      <c r="DA173" s="29">
        <f t="shared" si="103"/>
        <v>13565825</v>
      </c>
      <c r="DB173" s="29">
        <f t="shared" si="104"/>
        <v>0</v>
      </c>
      <c r="DC173" s="29">
        <f t="shared" si="105"/>
        <v>45177749.200000003</v>
      </c>
      <c r="DD173" s="29">
        <f t="shared" si="107"/>
        <v>115849765.00000004</v>
      </c>
    </row>
    <row r="174" spans="1:108" x14ac:dyDescent="0.15">
      <c r="A174" s="24" t="s">
        <v>224</v>
      </c>
      <c r="B174" s="25"/>
      <c r="C174" s="167"/>
      <c r="D174" s="167"/>
      <c r="E174" s="167"/>
      <c r="F174" s="167"/>
      <c r="G174" s="167"/>
      <c r="H174" s="167"/>
      <c r="I174" s="167"/>
      <c r="J174" s="167">
        <v>2060800</v>
      </c>
      <c r="K174" s="167">
        <v>12011450</v>
      </c>
      <c r="L174" s="167"/>
      <c r="M174" s="167"/>
      <c r="N174" s="167"/>
      <c r="O174" s="167"/>
      <c r="P174" s="167"/>
      <c r="Q174" s="167"/>
      <c r="R174" s="167"/>
      <c r="S174" s="167"/>
      <c r="T174" s="167"/>
      <c r="U174" s="167"/>
      <c r="V174" s="167"/>
      <c r="W174" s="167">
        <v>716800</v>
      </c>
      <c r="X174" s="167">
        <v>2940000</v>
      </c>
      <c r="Y174" s="167"/>
      <c r="Z174" s="25">
        <f t="shared" si="79"/>
        <v>17729050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80"/>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106"/>
        <v>50687114.200000003</v>
      </c>
      <c r="CD174" s="24" t="s">
        <v>224</v>
      </c>
      <c r="CE174" s="29">
        <f t="shared" si="81"/>
        <v>-240000</v>
      </c>
      <c r="CF174" s="29">
        <f t="shared" si="82"/>
        <v>-4900108</v>
      </c>
      <c r="CG174" s="29">
        <f t="shared" si="83"/>
        <v>0</v>
      </c>
      <c r="CH174" s="29">
        <f t="shared" si="84"/>
        <v>-3576047</v>
      </c>
      <c r="CI174" s="29">
        <f t="shared" si="85"/>
        <v>0</v>
      </c>
      <c r="CJ174" s="29">
        <f t="shared" si="86"/>
        <v>0</v>
      </c>
      <c r="CK174" s="29">
        <f t="shared" si="87"/>
        <v>0</v>
      </c>
      <c r="CL174" s="29">
        <f t="shared" si="88"/>
        <v>-3709.6</v>
      </c>
      <c r="CM174" s="29">
        <f t="shared" si="89"/>
        <v>-2604800</v>
      </c>
      <c r="CN174" s="29">
        <f t="shared" si="90"/>
        <v>-12866950</v>
      </c>
      <c r="CO174" s="29">
        <f t="shared" si="91"/>
        <v>0</v>
      </c>
      <c r="CP174" s="29">
        <f t="shared" si="92"/>
        <v>0</v>
      </c>
      <c r="CQ174" s="29">
        <f t="shared" si="93"/>
        <v>0</v>
      </c>
      <c r="CR174" s="29">
        <f t="shared" si="94"/>
        <v>0</v>
      </c>
      <c r="CS174" s="29">
        <f t="shared" si="95"/>
        <v>-4342425.5999999996</v>
      </c>
      <c r="CT174" s="29">
        <f t="shared" si="96"/>
        <v>0</v>
      </c>
      <c r="CU174" s="29">
        <f t="shared" si="97"/>
        <v>0</v>
      </c>
      <c r="CV174" s="29">
        <f t="shared" si="98"/>
        <v>0</v>
      </c>
      <c r="CW174" s="29">
        <f t="shared" si="99"/>
        <v>-80000</v>
      </c>
      <c r="CX174" s="29">
        <f t="shared" si="100"/>
        <v>0</v>
      </c>
      <c r="CY174" s="29">
        <f t="shared" si="101"/>
        <v>0</v>
      </c>
      <c r="CZ174" s="29">
        <f t="shared" si="102"/>
        <v>-1755200</v>
      </c>
      <c r="DA174" s="29">
        <f t="shared" si="103"/>
        <v>-2588824</v>
      </c>
      <c r="DB174" s="29">
        <f t="shared" si="104"/>
        <v>0</v>
      </c>
      <c r="DC174" s="29">
        <f t="shared" si="105"/>
        <v>-32958064.200000003</v>
      </c>
      <c r="DD174" s="29">
        <f t="shared" si="107"/>
        <v>82891700.800000042</v>
      </c>
    </row>
    <row r="175" spans="1:108" x14ac:dyDescent="0.15">
      <c r="A175" s="24" t="s">
        <v>225</v>
      </c>
      <c r="B175" s="25"/>
      <c r="C175" s="167">
        <v>8064925</v>
      </c>
      <c r="D175" s="167"/>
      <c r="E175" s="167">
        <v>2787500</v>
      </c>
      <c r="F175" s="167"/>
      <c r="G175" s="167"/>
      <c r="H175" s="167"/>
      <c r="I175" s="167">
        <v>5287</v>
      </c>
      <c r="J175" s="167">
        <v>2329600</v>
      </c>
      <c r="K175" s="167">
        <v>16078000</v>
      </c>
      <c r="L175" s="167"/>
      <c r="M175" s="167"/>
      <c r="N175" s="167"/>
      <c r="O175" s="167"/>
      <c r="P175" s="167">
        <v>9086985</v>
      </c>
      <c r="Q175" s="167"/>
      <c r="R175" s="167"/>
      <c r="S175" s="167"/>
      <c r="T175" s="167">
        <v>672000</v>
      </c>
      <c r="U175" s="167"/>
      <c r="V175" s="167"/>
      <c r="W175" s="167">
        <v>1232000</v>
      </c>
      <c r="X175" s="167">
        <v>5440000</v>
      </c>
      <c r="Y175" s="167"/>
      <c r="Z175" s="25">
        <f t="shared" si="79"/>
        <v>45696297</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80"/>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106"/>
        <v>49624061.399999999</v>
      </c>
      <c r="CD175" s="24" t="s">
        <v>225</v>
      </c>
      <c r="CE175" s="43">
        <f t="shared" si="81"/>
        <v>-432000</v>
      </c>
      <c r="CF175" s="43">
        <f t="shared" si="82"/>
        <v>3434262</v>
      </c>
      <c r="CG175" s="43">
        <f t="shared" si="83"/>
        <v>0</v>
      </c>
      <c r="CH175" s="43">
        <f t="shared" si="84"/>
        <v>562970</v>
      </c>
      <c r="CI175" s="29">
        <f t="shared" si="85"/>
        <v>0</v>
      </c>
      <c r="CJ175" s="43">
        <f t="shared" si="86"/>
        <v>-1128</v>
      </c>
      <c r="CK175" s="43">
        <f t="shared" si="87"/>
        <v>0</v>
      </c>
      <c r="CL175" s="43">
        <f t="shared" si="88"/>
        <v>4030.4</v>
      </c>
      <c r="CM175" s="43">
        <f t="shared" si="89"/>
        <v>-2502400</v>
      </c>
      <c r="CN175" s="43">
        <f t="shared" si="90"/>
        <v>-10126000</v>
      </c>
      <c r="CO175" s="43">
        <f t="shared" si="91"/>
        <v>0</v>
      </c>
      <c r="CP175" s="43">
        <f t="shared" si="92"/>
        <v>0</v>
      </c>
      <c r="CQ175" s="43">
        <f t="shared" si="93"/>
        <v>0</v>
      </c>
      <c r="CR175" s="43">
        <f t="shared" si="94"/>
        <v>0</v>
      </c>
      <c r="CS175" s="43">
        <f t="shared" si="95"/>
        <v>5299706.2</v>
      </c>
      <c r="CT175" s="43">
        <f t="shared" si="96"/>
        <v>0</v>
      </c>
      <c r="CU175" s="43">
        <f t="shared" si="97"/>
        <v>-40000</v>
      </c>
      <c r="CV175" s="43">
        <f t="shared" si="98"/>
        <v>0</v>
      </c>
      <c r="CW175" s="43">
        <f t="shared" si="99"/>
        <v>576000</v>
      </c>
      <c r="CX175" s="43">
        <f t="shared" si="100"/>
        <v>0</v>
      </c>
      <c r="CY175" s="43">
        <f t="shared" si="101"/>
        <v>0</v>
      </c>
      <c r="CZ175" s="43">
        <f t="shared" si="102"/>
        <v>-1424000</v>
      </c>
      <c r="DA175" s="43">
        <f t="shared" si="103"/>
        <v>720795</v>
      </c>
      <c r="DB175" s="43">
        <f t="shared" si="104"/>
        <v>0</v>
      </c>
      <c r="DC175" s="43">
        <f t="shared" si="105"/>
        <v>-3927764.3999999985</v>
      </c>
      <c r="DD175" s="43">
        <f t="shared" si="107"/>
        <v>78963936.400000036</v>
      </c>
    </row>
    <row r="176" spans="1:108" x14ac:dyDescent="0.15">
      <c r="A176" s="24" t="s">
        <v>226</v>
      </c>
      <c r="B176" s="25"/>
      <c r="C176" s="167">
        <v>7163710</v>
      </c>
      <c r="D176" s="167"/>
      <c r="E176" s="167">
        <v>3475000</v>
      </c>
      <c r="F176" s="167"/>
      <c r="G176" s="167"/>
      <c r="H176" s="167"/>
      <c r="I176" s="167"/>
      <c r="J176" s="167">
        <v>2038400</v>
      </c>
      <c r="K176" s="167">
        <v>18938825</v>
      </c>
      <c r="L176" s="167"/>
      <c r="M176" s="167"/>
      <c r="N176" s="167"/>
      <c r="O176" s="167"/>
      <c r="P176" s="167">
        <v>7586412</v>
      </c>
      <c r="Q176" s="167"/>
      <c r="R176" s="167"/>
      <c r="S176" s="167"/>
      <c r="T176" s="167">
        <v>672000</v>
      </c>
      <c r="U176" s="167"/>
      <c r="V176" s="167"/>
      <c r="W176" s="167">
        <v>1344000</v>
      </c>
      <c r="X176" s="167">
        <v>7200000</v>
      </c>
      <c r="Y176" s="167"/>
      <c r="Z176" s="25">
        <f t="shared" si="79"/>
        <v>48418347</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80"/>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106"/>
        <v>56867484.200000003</v>
      </c>
      <c r="CD176" s="24" t="s">
        <v>226</v>
      </c>
      <c r="CE176" s="43">
        <f t="shared" si="81"/>
        <v>-456000</v>
      </c>
      <c r="CF176" s="43">
        <f t="shared" si="82"/>
        <v>1589815</v>
      </c>
      <c r="CG176" s="43">
        <f t="shared" si="83"/>
        <v>0</v>
      </c>
      <c r="CH176" s="43">
        <f t="shared" si="84"/>
        <v>-433434</v>
      </c>
      <c r="CI176" s="43">
        <f t="shared" si="85"/>
        <v>0</v>
      </c>
      <c r="CJ176" s="43">
        <f t="shared" si="86"/>
        <v>0</v>
      </c>
      <c r="CK176" s="43">
        <f t="shared" si="87"/>
        <v>0</v>
      </c>
      <c r="CL176" s="43">
        <f t="shared" si="88"/>
        <v>0</v>
      </c>
      <c r="CM176" s="43">
        <f t="shared" si="89"/>
        <v>-2603200</v>
      </c>
      <c r="CN176" s="43">
        <f t="shared" si="90"/>
        <v>-12367975</v>
      </c>
      <c r="CO176" s="43">
        <f t="shared" si="91"/>
        <v>0</v>
      </c>
      <c r="CP176" s="43">
        <f t="shared" si="92"/>
        <v>0</v>
      </c>
      <c r="CQ176" s="43">
        <f t="shared" si="93"/>
        <v>0</v>
      </c>
      <c r="CR176" s="43">
        <f t="shared" si="94"/>
        <v>0</v>
      </c>
      <c r="CS176" s="43">
        <f t="shared" si="95"/>
        <v>4750355.8</v>
      </c>
      <c r="CT176" s="43">
        <f t="shared" si="96"/>
        <v>0</v>
      </c>
      <c r="CU176" s="43">
        <f t="shared" si="97"/>
        <v>-104000</v>
      </c>
      <c r="CV176" s="43">
        <f t="shared" si="98"/>
        <v>-40000</v>
      </c>
      <c r="CW176" s="43">
        <f t="shared" si="99"/>
        <v>568000</v>
      </c>
      <c r="CX176" s="43">
        <f t="shared" si="100"/>
        <v>0</v>
      </c>
      <c r="CY176" s="43">
        <f t="shared" si="101"/>
        <v>0</v>
      </c>
      <c r="CZ176" s="43">
        <f t="shared" si="102"/>
        <v>-1688000</v>
      </c>
      <c r="DA176" s="43">
        <f t="shared" si="103"/>
        <v>2335301</v>
      </c>
      <c r="DB176" s="43">
        <f t="shared" si="104"/>
        <v>0</v>
      </c>
      <c r="DC176" s="43">
        <f t="shared" si="105"/>
        <v>-8449137.200000003</v>
      </c>
      <c r="DD176" s="43">
        <f t="shared" si="107"/>
        <v>70514799.200000033</v>
      </c>
    </row>
    <row r="177" spans="1:108" x14ac:dyDescent="0.15">
      <c r="A177" s="24" t="s">
        <v>227</v>
      </c>
      <c r="B177" s="25"/>
      <c r="C177" s="167">
        <v>6145915</v>
      </c>
      <c r="D177" s="167"/>
      <c r="E177" s="167">
        <v>3530000</v>
      </c>
      <c r="F177" s="167"/>
      <c r="G177" s="167"/>
      <c r="H177" s="167"/>
      <c r="I177" s="167">
        <v>10109</v>
      </c>
      <c r="J177" s="167">
        <v>1948800</v>
      </c>
      <c r="K177" s="167">
        <v>21022750</v>
      </c>
      <c r="L177" s="167"/>
      <c r="M177" s="167"/>
      <c r="N177" s="167"/>
      <c r="O177" s="167"/>
      <c r="P177" s="167">
        <v>6429727</v>
      </c>
      <c r="Q177" s="167"/>
      <c r="R177" s="167"/>
      <c r="S177" s="167"/>
      <c r="T177" s="167">
        <v>1097600</v>
      </c>
      <c r="U177" s="167"/>
      <c r="V177" s="167"/>
      <c r="W177" s="167">
        <v>1747200</v>
      </c>
      <c r="X177" s="167">
        <v>5952000</v>
      </c>
      <c r="Y177" s="167"/>
      <c r="Z177" s="25">
        <f t="shared" si="79"/>
        <v>47884101</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80"/>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106"/>
        <v>51254810.200000003</v>
      </c>
      <c r="CD177" s="24" t="s">
        <v>227</v>
      </c>
      <c r="CE177" s="43">
        <f t="shared" si="81"/>
        <v>-372000</v>
      </c>
      <c r="CF177" s="43">
        <f t="shared" si="82"/>
        <v>1488254</v>
      </c>
      <c r="CG177" s="43">
        <f t="shared" si="83"/>
        <v>0</v>
      </c>
      <c r="CH177" s="43">
        <f t="shared" si="84"/>
        <v>-179770</v>
      </c>
      <c r="CI177" s="43">
        <f t="shared" si="85"/>
        <v>0</v>
      </c>
      <c r="CJ177" s="43">
        <f t="shared" si="86"/>
        <v>0</v>
      </c>
      <c r="CK177" s="43">
        <f t="shared" si="87"/>
        <v>0</v>
      </c>
      <c r="CL177" s="43">
        <f t="shared" si="88"/>
        <v>10109</v>
      </c>
      <c r="CM177" s="43">
        <f t="shared" si="89"/>
        <v>-1414400</v>
      </c>
      <c r="CN177" s="43">
        <f t="shared" si="90"/>
        <v>-7448450</v>
      </c>
      <c r="CO177" s="43">
        <f t="shared" si="91"/>
        <v>0</v>
      </c>
      <c r="CP177" s="43">
        <f t="shared" si="92"/>
        <v>0</v>
      </c>
      <c r="CQ177" s="43">
        <f t="shared" si="93"/>
        <v>0</v>
      </c>
      <c r="CR177" s="43">
        <f t="shared" si="94"/>
        <v>0</v>
      </c>
      <c r="CS177" s="43">
        <f t="shared" si="95"/>
        <v>3759347.8</v>
      </c>
      <c r="CT177" s="43">
        <f t="shared" si="96"/>
        <v>0</v>
      </c>
      <c r="CU177" s="43">
        <f t="shared" si="97"/>
        <v>-80000</v>
      </c>
      <c r="CV177" s="43">
        <f t="shared" si="98"/>
        <v>-8000</v>
      </c>
      <c r="CW177" s="43">
        <f t="shared" si="99"/>
        <v>977600</v>
      </c>
      <c r="CX177" s="43">
        <f t="shared" si="100"/>
        <v>0</v>
      </c>
      <c r="CY177" s="43">
        <f t="shared" si="101"/>
        <v>0</v>
      </c>
      <c r="CZ177" s="43">
        <f t="shared" si="102"/>
        <v>-1628800</v>
      </c>
      <c r="DA177" s="43">
        <f t="shared" si="103"/>
        <v>1525400</v>
      </c>
      <c r="DB177" s="43">
        <f t="shared" si="104"/>
        <v>0</v>
      </c>
      <c r="DC177" s="43">
        <f t="shared" si="105"/>
        <v>-3370709.200000003</v>
      </c>
      <c r="DD177" s="43">
        <f t="shared" si="107"/>
        <v>67144090.00000003</v>
      </c>
    </row>
    <row r="178" spans="1:108" x14ac:dyDescent="0.15">
      <c r="A178" s="24" t="s">
        <v>228</v>
      </c>
      <c r="B178" s="25"/>
      <c r="C178" s="167">
        <v>8184225</v>
      </c>
      <c r="D178" s="167"/>
      <c r="E178" s="167">
        <v>3887500</v>
      </c>
      <c r="F178" s="167"/>
      <c r="G178" s="167"/>
      <c r="H178" s="167"/>
      <c r="I178" s="167"/>
      <c r="J178" s="167">
        <v>1747200</v>
      </c>
      <c r="K178" s="167">
        <v>20985900</v>
      </c>
      <c r="L178" s="167"/>
      <c r="M178" s="167"/>
      <c r="N178" s="167"/>
      <c r="O178" s="167"/>
      <c r="P178" s="167">
        <v>5582839</v>
      </c>
      <c r="Q178" s="167"/>
      <c r="R178" s="167"/>
      <c r="S178" s="167"/>
      <c r="T178" s="167">
        <v>1467200</v>
      </c>
      <c r="U178" s="167"/>
      <c r="V178" s="167"/>
      <c r="W178" s="167">
        <v>1590400</v>
      </c>
      <c r="X178" s="167">
        <v>3960000</v>
      </c>
      <c r="Y178" s="167"/>
      <c r="Z178" s="25">
        <f t="shared" si="79"/>
        <v>47405264</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80"/>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106"/>
        <v>48119276.399999999</v>
      </c>
      <c r="CD178" s="24" t="s">
        <v>228</v>
      </c>
      <c r="CE178" s="43">
        <f t="shared" si="81"/>
        <v>-328000</v>
      </c>
      <c r="CF178" s="43">
        <f t="shared" si="82"/>
        <v>4020716</v>
      </c>
      <c r="CG178" s="43">
        <f t="shared" si="83"/>
        <v>0</v>
      </c>
      <c r="CH178" s="43">
        <f t="shared" si="84"/>
        <v>1370980</v>
      </c>
      <c r="CI178" s="43">
        <f t="shared" si="85"/>
        <v>0</v>
      </c>
      <c r="CJ178" s="43">
        <f t="shared" si="86"/>
        <v>0</v>
      </c>
      <c r="CK178" s="43">
        <f t="shared" si="87"/>
        <v>0</v>
      </c>
      <c r="CL178" s="43">
        <f t="shared" si="88"/>
        <v>0</v>
      </c>
      <c r="CM178" s="43">
        <f t="shared" si="89"/>
        <v>-1148800</v>
      </c>
      <c r="CN178" s="43">
        <f t="shared" si="90"/>
        <v>-5862100</v>
      </c>
      <c r="CO178" s="43">
        <f t="shared" si="91"/>
        <v>0</v>
      </c>
      <c r="CP178" s="43">
        <f t="shared" si="92"/>
        <v>0</v>
      </c>
      <c r="CQ178" s="43">
        <f t="shared" si="93"/>
        <v>0</v>
      </c>
      <c r="CR178" s="43">
        <f t="shared" si="94"/>
        <v>0</v>
      </c>
      <c r="CS178" s="43">
        <f t="shared" si="95"/>
        <v>1911394.6</v>
      </c>
      <c r="CT178" s="43">
        <f t="shared" si="96"/>
        <v>0</v>
      </c>
      <c r="CU178" s="43">
        <f t="shared" si="97"/>
        <v>-88000</v>
      </c>
      <c r="CV178" s="43">
        <f t="shared" si="98"/>
        <v>-88000</v>
      </c>
      <c r="CW178" s="43">
        <f t="shared" si="99"/>
        <v>1211200</v>
      </c>
      <c r="CX178" s="43">
        <f t="shared" si="100"/>
        <v>0</v>
      </c>
      <c r="CY178" s="43">
        <f t="shared" si="101"/>
        <v>0</v>
      </c>
      <c r="CZ178" s="43">
        <f t="shared" si="102"/>
        <v>-1377600</v>
      </c>
      <c r="DA178" s="43">
        <f t="shared" si="103"/>
        <v>-335803</v>
      </c>
      <c r="DB178" s="43">
        <f t="shared" si="104"/>
        <v>0</v>
      </c>
      <c r="DC178" s="43">
        <f t="shared" si="105"/>
        <v>-714012.39999999851</v>
      </c>
      <c r="DD178" s="43">
        <f t="shared" si="107"/>
        <v>66430077.600000031</v>
      </c>
    </row>
    <row r="179" spans="1:108" x14ac:dyDescent="0.15">
      <c r="A179" s="24" t="s">
        <v>229</v>
      </c>
      <c r="B179" s="25"/>
      <c r="C179" s="167">
        <v>9273500</v>
      </c>
      <c r="D179" s="167"/>
      <c r="E179" s="167">
        <v>4980000</v>
      </c>
      <c r="F179" s="167"/>
      <c r="G179" s="167"/>
      <c r="H179" s="167"/>
      <c r="I179" s="167">
        <v>6684</v>
      </c>
      <c r="J179" s="167">
        <v>2464000</v>
      </c>
      <c r="K179" s="167">
        <v>17805825</v>
      </c>
      <c r="L179" s="167"/>
      <c r="M179" s="167"/>
      <c r="N179" s="167"/>
      <c r="O179" s="167"/>
      <c r="P179" s="167">
        <v>7216757</v>
      </c>
      <c r="Q179" s="167"/>
      <c r="R179" s="167"/>
      <c r="S179" s="167"/>
      <c r="T179" s="167">
        <v>1377600</v>
      </c>
      <c r="U179" s="167"/>
      <c r="V179" s="167"/>
      <c r="W179" s="167">
        <v>1881600</v>
      </c>
      <c r="X179" s="167">
        <v>5800000</v>
      </c>
      <c r="Y179" s="167"/>
      <c r="Z179" s="25">
        <f t="shared" si="79"/>
        <v>50805966</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80"/>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106"/>
        <v>50779402.600000001</v>
      </c>
      <c r="CD179" s="24" t="s">
        <v>229</v>
      </c>
      <c r="CE179" s="43">
        <f t="shared" si="81"/>
        <v>-272000</v>
      </c>
      <c r="CF179" s="43">
        <f t="shared" si="82"/>
        <v>3853143</v>
      </c>
      <c r="CG179" s="43">
        <f t="shared" si="83"/>
        <v>0</v>
      </c>
      <c r="CH179" s="43">
        <f t="shared" si="84"/>
        <v>1304286</v>
      </c>
      <c r="CI179" s="43">
        <f t="shared" si="85"/>
        <v>0</v>
      </c>
      <c r="CJ179" s="43">
        <f t="shared" si="86"/>
        <v>0</v>
      </c>
      <c r="CK179" s="43">
        <f t="shared" si="87"/>
        <v>0</v>
      </c>
      <c r="CL179" s="43">
        <f t="shared" si="88"/>
        <v>-600.60000000000036</v>
      </c>
      <c r="CM179" s="43">
        <f t="shared" si="89"/>
        <v>-40000</v>
      </c>
      <c r="CN179" s="43">
        <f t="shared" si="90"/>
        <v>-8654175</v>
      </c>
      <c r="CO179" s="43">
        <f t="shared" si="91"/>
        <v>0</v>
      </c>
      <c r="CP179" s="43">
        <f t="shared" si="92"/>
        <v>0</v>
      </c>
      <c r="CQ179" s="43">
        <f t="shared" si="93"/>
        <v>0</v>
      </c>
      <c r="CR179" s="43">
        <f t="shared" si="94"/>
        <v>0</v>
      </c>
      <c r="CS179" s="43">
        <f t="shared" si="95"/>
        <v>2753054</v>
      </c>
      <c r="CT179" s="43">
        <f t="shared" si="96"/>
        <v>0</v>
      </c>
      <c r="CU179" s="43">
        <f t="shared" si="97"/>
        <v>-144000</v>
      </c>
      <c r="CV179" s="43">
        <f t="shared" si="98"/>
        <v>-232000</v>
      </c>
      <c r="CW179" s="43">
        <f t="shared" si="99"/>
        <v>1145600</v>
      </c>
      <c r="CX179" s="43">
        <f t="shared" si="100"/>
        <v>0</v>
      </c>
      <c r="CY179" s="43">
        <f t="shared" si="101"/>
        <v>0</v>
      </c>
      <c r="CZ179" s="43">
        <f t="shared" si="102"/>
        <v>-1358400</v>
      </c>
      <c r="DA179" s="43">
        <f t="shared" si="103"/>
        <v>1671656</v>
      </c>
      <c r="DB179" s="43">
        <f t="shared" si="104"/>
        <v>0</v>
      </c>
      <c r="DC179" s="43">
        <f t="shared" si="105"/>
        <v>26563.39999999851</v>
      </c>
      <c r="DD179" s="43">
        <f t="shared" si="107"/>
        <v>66456641.00000003</v>
      </c>
    </row>
    <row r="180" spans="1:108" x14ac:dyDescent="0.15">
      <c r="A180" s="24" t="s">
        <v>230</v>
      </c>
      <c r="B180" s="25"/>
      <c r="C180" s="167">
        <v>22445540</v>
      </c>
      <c r="D180" s="167"/>
      <c r="E180" s="167">
        <v>7052800</v>
      </c>
      <c r="F180" s="167"/>
      <c r="G180" s="167"/>
      <c r="H180" s="167"/>
      <c r="I180" s="167"/>
      <c r="J180" s="167">
        <v>6600832</v>
      </c>
      <c r="K180" s="167">
        <v>56753224</v>
      </c>
      <c r="L180" s="167"/>
      <c r="M180" s="167"/>
      <c r="N180" s="167"/>
      <c r="O180" s="167"/>
      <c r="P180" s="167"/>
      <c r="Q180" s="167"/>
      <c r="R180" s="167"/>
      <c r="S180" s="167"/>
      <c r="T180" s="167">
        <v>2002112</v>
      </c>
      <c r="U180" s="167"/>
      <c r="V180" s="167"/>
      <c r="W180" s="167">
        <v>5651072</v>
      </c>
      <c r="X180" s="167">
        <v>15095040</v>
      </c>
      <c r="Y180" s="167"/>
      <c r="Z180" s="25">
        <f t="shared" si="79"/>
        <v>115600620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80"/>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106"/>
        <v>52691969.200000003</v>
      </c>
      <c r="CD180" s="24" t="s">
        <v>230</v>
      </c>
      <c r="CE180" s="29">
        <f t="shared" si="81"/>
        <v>-488000</v>
      </c>
      <c r="CF180" s="29">
        <f t="shared" si="82"/>
        <v>17775821</v>
      </c>
      <c r="CG180" s="29">
        <f t="shared" si="83"/>
        <v>0</v>
      </c>
      <c r="CH180" s="29">
        <f t="shared" si="84"/>
        <v>2404045</v>
      </c>
      <c r="CI180" s="29">
        <f t="shared" si="85"/>
        <v>0</v>
      </c>
      <c r="CJ180" s="29">
        <f t="shared" si="86"/>
        <v>-367</v>
      </c>
      <c r="CK180" s="29">
        <f t="shared" si="87"/>
        <v>0</v>
      </c>
      <c r="CL180" s="29">
        <f t="shared" si="88"/>
        <v>-2115.6</v>
      </c>
      <c r="CM180" s="29">
        <f t="shared" si="89"/>
        <v>3976832</v>
      </c>
      <c r="CN180" s="29">
        <f t="shared" si="90"/>
        <v>29641224</v>
      </c>
      <c r="CO180" s="29">
        <f t="shared" si="91"/>
        <v>0</v>
      </c>
      <c r="CP180" s="29">
        <f t="shared" si="92"/>
        <v>0</v>
      </c>
      <c r="CQ180" s="29">
        <f t="shared" si="93"/>
        <v>-40000</v>
      </c>
      <c r="CR180" s="29">
        <f t="shared" si="94"/>
        <v>0</v>
      </c>
      <c r="CS180" s="29">
        <f t="shared" si="95"/>
        <v>-3496222.6</v>
      </c>
      <c r="CT180" s="29">
        <f t="shared" si="96"/>
        <v>0</v>
      </c>
      <c r="CU180" s="29">
        <f t="shared" si="97"/>
        <v>-120000</v>
      </c>
      <c r="CV180" s="29">
        <f t="shared" si="98"/>
        <v>-256000</v>
      </c>
      <c r="CW180" s="29">
        <f t="shared" si="99"/>
        <v>1674112</v>
      </c>
      <c r="CX180" s="29">
        <f t="shared" si="100"/>
        <v>0</v>
      </c>
      <c r="CY180" s="29">
        <f t="shared" si="101"/>
        <v>0</v>
      </c>
      <c r="CZ180" s="29">
        <f t="shared" si="102"/>
        <v>2203072</v>
      </c>
      <c r="DA180" s="29">
        <f t="shared" si="103"/>
        <v>9636250</v>
      </c>
      <c r="DB180" s="29">
        <f t="shared" si="104"/>
        <v>0</v>
      </c>
      <c r="DC180" s="29">
        <f t="shared" si="105"/>
        <v>62908650.799999997</v>
      </c>
      <c r="DD180" s="29">
        <f t="shared" si="107"/>
        <v>129365291.80000003</v>
      </c>
    </row>
    <row r="181" spans="1:108" x14ac:dyDescent="0.15">
      <c r="A181" s="24" t="s">
        <v>231</v>
      </c>
      <c r="B181" s="25"/>
      <c r="C181" s="167">
        <v>22800</v>
      </c>
      <c r="D181" s="167"/>
      <c r="E181" s="167"/>
      <c r="F181" s="167"/>
      <c r="G181" s="167"/>
      <c r="H181" s="167"/>
      <c r="I181" s="167"/>
      <c r="J181" s="167">
        <v>1881600</v>
      </c>
      <c r="K181" s="167">
        <v>2514575</v>
      </c>
      <c r="L181" s="167"/>
      <c r="M181" s="167"/>
      <c r="N181" s="167"/>
      <c r="O181" s="167"/>
      <c r="P181" s="167"/>
      <c r="Q181" s="167"/>
      <c r="R181" s="167"/>
      <c r="S181" s="167"/>
      <c r="T181" s="167">
        <v>336000</v>
      </c>
      <c r="U181" s="167"/>
      <c r="V181" s="167"/>
      <c r="W181" s="167">
        <v>2128000</v>
      </c>
      <c r="X181" s="167">
        <v>4360000</v>
      </c>
      <c r="Y181" s="167"/>
      <c r="Z181" s="25">
        <f t="shared" si="79"/>
        <v>11242975</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80"/>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106"/>
        <v>52346273.200000003</v>
      </c>
      <c r="CD181" s="24" t="s">
        <v>231</v>
      </c>
      <c r="CE181" s="29">
        <f t="shared" si="81"/>
        <v>-488000</v>
      </c>
      <c r="CF181" s="29">
        <f t="shared" si="82"/>
        <v>-4833713</v>
      </c>
      <c r="CG181" s="29">
        <f t="shared" si="83"/>
        <v>0</v>
      </c>
      <c r="CH181" s="29">
        <f t="shared" si="84"/>
        <v>-5487301</v>
      </c>
      <c r="CI181" s="29">
        <f t="shared" si="85"/>
        <v>0</v>
      </c>
      <c r="CJ181" s="29">
        <f t="shared" si="86"/>
        <v>0</v>
      </c>
      <c r="CK181" s="29">
        <f t="shared" si="87"/>
        <v>0</v>
      </c>
      <c r="CL181" s="29">
        <f t="shared" si="88"/>
        <v>-2550.6</v>
      </c>
      <c r="CM181" s="29">
        <f t="shared" si="89"/>
        <v>-158400</v>
      </c>
      <c r="CN181" s="29">
        <f t="shared" si="90"/>
        <v>-24560625</v>
      </c>
      <c r="CO181" s="29">
        <f t="shared" si="91"/>
        <v>0</v>
      </c>
      <c r="CP181" s="29">
        <f t="shared" si="92"/>
        <v>0</v>
      </c>
      <c r="CQ181" s="29">
        <f t="shared" si="93"/>
        <v>-96000</v>
      </c>
      <c r="CR181" s="29">
        <f t="shared" si="94"/>
        <v>0</v>
      </c>
      <c r="CS181" s="29">
        <f t="shared" si="95"/>
        <v>-2864292.6</v>
      </c>
      <c r="CT181" s="29">
        <f t="shared" si="96"/>
        <v>0</v>
      </c>
      <c r="CU181" s="29">
        <f t="shared" si="97"/>
        <v>-160000</v>
      </c>
      <c r="CV181" s="29">
        <f t="shared" si="98"/>
        <v>-192000</v>
      </c>
      <c r="CW181" s="29">
        <f t="shared" si="99"/>
        <v>0</v>
      </c>
      <c r="CX181" s="29">
        <f t="shared" si="100"/>
        <v>0</v>
      </c>
      <c r="CY181" s="29">
        <f t="shared" si="101"/>
        <v>0</v>
      </c>
      <c r="CZ181" s="29">
        <f t="shared" si="102"/>
        <v>-1368000</v>
      </c>
      <c r="DA181" s="29">
        <f t="shared" si="103"/>
        <v>-892416</v>
      </c>
      <c r="DB181" s="29">
        <f t="shared" si="104"/>
        <v>0</v>
      </c>
      <c r="DC181" s="29">
        <f t="shared" si="105"/>
        <v>-41103298.200000003</v>
      </c>
      <c r="DD181" s="29">
        <f t="shared" si="107"/>
        <v>88261993.600000024</v>
      </c>
    </row>
    <row r="182" spans="1:108" x14ac:dyDescent="0.15">
      <c r="A182" s="24" t="s">
        <v>232</v>
      </c>
      <c r="B182" s="25"/>
      <c r="C182" s="167">
        <v>9818910</v>
      </c>
      <c r="D182" s="167"/>
      <c r="E182" s="167">
        <v>2390000</v>
      </c>
      <c r="F182" s="167"/>
      <c r="G182" s="167"/>
      <c r="H182" s="167"/>
      <c r="I182" s="167"/>
      <c r="J182" s="167">
        <v>1433600</v>
      </c>
      <c r="K182" s="167">
        <v>22918075</v>
      </c>
      <c r="L182" s="167"/>
      <c r="M182" s="167"/>
      <c r="N182" s="167"/>
      <c r="O182" s="167"/>
      <c r="P182" s="167">
        <v>7276425</v>
      </c>
      <c r="Q182" s="167"/>
      <c r="R182" s="167"/>
      <c r="S182" s="167">
        <v>44800</v>
      </c>
      <c r="T182" s="167">
        <v>739200</v>
      </c>
      <c r="U182" s="167"/>
      <c r="V182" s="167"/>
      <c r="W182" s="167">
        <v>2508800</v>
      </c>
      <c r="X182" s="167">
        <v>6600000</v>
      </c>
      <c r="Y182" s="167"/>
      <c r="Z182" s="25">
        <f t="shared" si="79"/>
        <v>53729810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80"/>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106"/>
        <v>45083445.199999996</v>
      </c>
      <c r="CD182" s="24" t="s">
        <v>232</v>
      </c>
      <c r="CE182" s="43">
        <f t="shared" si="81"/>
        <v>-512000</v>
      </c>
      <c r="CF182" s="43">
        <f t="shared" si="82"/>
        <v>6858070</v>
      </c>
      <c r="CG182" s="43">
        <f t="shared" si="83"/>
        <v>0</v>
      </c>
      <c r="CH182" s="43">
        <f t="shared" si="84"/>
        <v>-1369065</v>
      </c>
      <c r="CI182" s="29">
        <f t="shared" si="85"/>
        <v>0</v>
      </c>
      <c r="CJ182" s="43">
        <f t="shared" si="86"/>
        <v>-1628.8</v>
      </c>
      <c r="CK182" s="43">
        <f t="shared" si="87"/>
        <v>0</v>
      </c>
      <c r="CL182" s="43">
        <f t="shared" si="88"/>
        <v>0</v>
      </c>
      <c r="CM182" s="43">
        <f t="shared" si="89"/>
        <v>-654400</v>
      </c>
      <c r="CN182" s="43">
        <f t="shared" si="90"/>
        <v>-2043725</v>
      </c>
      <c r="CO182" s="43">
        <f t="shared" si="91"/>
        <v>0</v>
      </c>
      <c r="CP182" s="43">
        <f t="shared" si="92"/>
        <v>0</v>
      </c>
      <c r="CQ182" s="43">
        <f t="shared" si="93"/>
        <v>-40000</v>
      </c>
      <c r="CR182" s="43">
        <f t="shared" si="94"/>
        <v>0</v>
      </c>
      <c r="CS182" s="43">
        <f t="shared" si="95"/>
        <v>5078262.5999999996</v>
      </c>
      <c r="CT182" s="43">
        <f t="shared" si="96"/>
        <v>0</v>
      </c>
      <c r="CU182" s="43">
        <f t="shared" si="97"/>
        <v>-192000</v>
      </c>
      <c r="CV182" s="43">
        <f t="shared" si="98"/>
        <v>-211200</v>
      </c>
      <c r="CW182" s="43">
        <f t="shared" si="99"/>
        <v>331200</v>
      </c>
      <c r="CX182" s="43">
        <f t="shared" si="100"/>
        <v>0</v>
      </c>
      <c r="CY182" s="43">
        <f t="shared" si="101"/>
        <v>0</v>
      </c>
      <c r="CZ182" s="43">
        <f t="shared" si="102"/>
        <v>-939200</v>
      </c>
      <c r="DA182" s="43">
        <f t="shared" si="103"/>
        <v>2342051</v>
      </c>
      <c r="DB182" s="43">
        <f t="shared" si="104"/>
        <v>0</v>
      </c>
      <c r="DC182" s="43">
        <f t="shared" si="105"/>
        <v>8646364.8000000045</v>
      </c>
      <c r="DD182" s="43">
        <f t="shared" si="107"/>
        <v>96908358.400000036</v>
      </c>
    </row>
    <row r="183" spans="1:108" x14ac:dyDescent="0.15">
      <c r="A183" s="24" t="s">
        <v>233</v>
      </c>
      <c r="B183" s="25"/>
      <c r="C183" s="167">
        <v>8743800</v>
      </c>
      <c r="D183" s="167"/>
      <c r="E183" s="167">
        <v>5032500</v>
      </c>
      <c r="F183" s="167"/>
      <c r="G183" s="167"/>
      <c r="H183" s="167"/>
      <c r="I183" s="167"/>
      <c r="J183" s="167">
        <v>1299200</v>
      </c>
      <c r="K183" s="167">
        <v>19177275</v>
      </c>
      <c r="L183" s="167"/>
      <c r="M183" s="167"/>
      <c r="N183" s="167"/>
      <c r="O183" s="167"/>
      <c r="P183" s="167">
        <v>4935383</v>
      </c>
      <c r="Q183" s="167"/>
      <c r="R183" s="167"/>
      <c r="S183" s="167">
        <v>67200</v>
      </c>
      <c r="T183" s="167">
        <v>571200</v>
      </c>
      <c r="U183" s="167"/>
      <c r="V183" s="167"/>
      <c r="W183" s="167">
        <v>2396800</v>
      </c>
      <c r="X183" s="167">
        <v>6440000</v>
      </c>
      <c r="Y183" s="167"/>
      <c r="Z183" s="25">
        <f t="shared" si="79"/>
        <v>48663358</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80"/>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106"/>
        <v>44483460.399999999</v>
      </c>
      <c r="CD183" s="24" t="s">
        <v>233</v>
      </c>
      <c r="CE183" s="43">
        <f t="shared" si="81"/>
        <v>-408000</v>
      </c>
      <c r="CF183" s="43">
        <f t="shared" si="82"/>
        <v>5197669</v>
      </c>
      <c r="CG183" s="43">
        <f t="shared" si="83"/>
        <v>0</v>
      </c>
      <c r="CH183" s="43">
        <f t="shared" si="84"/>
        <v>29518</v>
      </c>
      <c r="CI183" s="43">
        <f t="shared" si="85"/>
        <v>0</v>
      </c>
      <c r="CJ183" s="43">
        <f t="shared" si="86"/>
        <v>0</v>
      </c>
      <c r="CK183" s="43">
        <f t="shared" si="87"/>
        <v>0</v>
      </c>
      <c r="CL183" s="43">
        <f t="shared" si="88"/>
        <v>-7389.4</v>
      </c>
      <c r="CM183" s="43">
        <f t="shared" si="89"/>
        <v>-308800</v>
      </c>
      <c r="CN183" s="43">
        <f t="shared" si="90"/>
        <v>-3518725</v>
      </c>
      <c r="CO183" s="43">
        <f t="shared" si="91"/>
        <v>0</v>
      </c>
      <c r="CP183" s="43">
        <f t="shared" si="92"/>
        <v>0</v>
      </c>
      <c r="CQ183" s="43">
        <f t="shared" si="93"/>
        <v>-152000</v>
      </c>
      <c r="CR183" s="43">
        <f t="shared" si="94"/>
        <v>0</v>
      </c>
      <c r="CS183" s="43">
        <f t="shared" si="95"/>
        <v>1706152</v>
      </c>
      <c r="CT183" s="43">
        <f t="shared" si="96"/>
        <v>0</v>
      </c>
      <c r="CU183" s="43">
        <f t="shared" si="97"/>
        <v>-152000</v>
      </c>
      <c r="CV183" s="43">
        <f t="shared" si="98"/>
        <v>-180800</v>
      </c>
      <c r="CW183" s="43">
        <f t="shared" si="99"/>
        <v>131200</v>
      </c>
      <c r="CX183" s="43">
        <f t="shared" si="100"/>
        <v>0</v>
      </c>
      <c r="CY183" s="43">
        <f t="shared" si="101"/>
        <v>0</v>
      </c>
      <c r="CZ183" s="43">
        <f t="shared" si="102"/>
        <v>-815200</v>
      </c>
      <c r="DA183" s="43">
        <f t="shared" si="103"/>
        <v>2658273</v>
      </c>
      <c r="DB183" s="43">
        <f t="shared" si="104"/>
        <v>0</v>
      </c>
      <c r="DC183" s="43">
        <f t="shared" si="105"/>
        <v>4179897.6000000015</v>
      </c>
      <c r="DD183" s="43">
        <f t="shared" si="107"/>
        <v>101088256.00000003</v>
      </c>
    </row>
    <row r="184" spans="1:108" x14ac:dyDescent="0.15">
      <c r="A184" s="24" t="s">
        <v>234</v>
      </c>
      <c r="B184" s="25"/>
      <c r="C184" s="167">
        <v>9059490</v>
      </c>
      <c r="D184" s="167"/>
      <c r="E184" s="167">
        <v>8680000</v>
      </c>
      <c r="F184" s="167"/>
      <c r="G184" s="167"/>
      <c r="H184" s="167"/>
      <c r="I184" s="167">
        <v>13633</v>
      </c>
      <c r="J184" s="167">
        <v>873600</v>
      </c>
      <c r="K184" s="167">
        <v>17923600</v>
      </c>
      <c r="L184" s="167"/>
      <c r="M184" s="167"/>
      <c r="N184" s="167"/>
      <c r="O184" s="167"/>
      <c r="P184" s="167">
        <v>6860831</v>
      </c>
      <c r="Q184" s="167"/>
      <c r="R184" s="167"/>
      <c r="S184" s="167">
        <v>44800</v>
      </c>
      <c r="T184" s="167">
        <v>772800</v>
      </c>
      <c r="U184" s="167"/>
      <c r="V184" s="167"/>
      <c r="W184" s="167">
        <v>1971200</v>
      </c>
      <c r="X184" s="167">
        <v>7250000</v>
      </c>
      <c r="Y184" s="167"/>
      <c r="Z184" s="25">
        <f t="shared" si="79"/>
        <v>53449954</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80"/>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106"/>
        <v>37250165.799999997</v>
      </c>
      <c r="CD184" s="24" t="s">
        <v>234</v>
      </c>
      <c r="CE184" s="43">
        <f t="shared" si="81"/>
        <v>-264000</v>
      </c>
      <c r="CF184" s="43">
        <f t="shared" si="82"/>
        <v>5686553</v>
      </c>
      <c r="CG184" s="43">
        <f t="shared" si="83"/>
        <v>0</v>
      </c>
      <c r="CH184" s="43">
        <f t="shared" si="84"/>
        <v>5027546</v>
      </c>
      <c r="CI184" s="43">
        <f t="shared" si="85"/>
        <v>0</v>
      </c>
      <c r="CJ184" s="43">
        <f t="shared" si="86"/>
        <v>0</v>
      </c>
      <c r="CK184" s="43">
        <f t="shared" si="87"/>
        <v>0</v>
      </c>
      <c r="CL184" s="43">
        <f t="shared" si="88"/>
        <v>12349</v>
      </c>
      <c r="CM184" s="43">
        <f t="shared" si="89"/>
        <v>-78400</v>
      </c>
      <c r="CN184" s="43">
        <f t="shared" si="90"/>
        <v>-1916400</v>
      </c>
      <c r="CO184" s="43">
        <f t="shared" si="91"/>
        <v>0</v>
      </c>
      <c r="CP184" s="43">
        <f t="shared" si="92"/>
        <v>0</v>
      </c>
      <c r="CQ184" s="43">
        <f t="shared" si="93"/>
        <v>-272000</v>
      </c>
      <c r="CR184" s="43">
        <f t="shared" si="94"/>
        <v>0</v>
      </c>
      <c r="CS184" s="43">
        <f t="shared" si="95"/>
        <v>5015724.2</v>
      </c>
      <c r="CT184" s="43">
        <f t="shared" si="96"/>
        <v>0</v>
      </c>
      <c r="CU184" s="43">
        <f t="shared" si="97"/>
        <v>-112000</v>
      </c>
      <c r="CV184" s="43">
        <f t="shared" si="98"/>
        <v>-323200</v>
      </c>
      <c r="CW184" s="43">
        <f t="shared" si="99"/>
        <v>372800</v>
      </c>
      <c r="CX184" s="43">
        <f t="shared" si="100"/>
        <v>0</v>
      </c>
      <c r="CY184" s="43">
        <f t="shared" si="101"/>
        <v>0</v>
      </c>
      <c r="CZ184" s="43">
        <f t="shared" si="102"/>
        <v>-1092800</v>
      </c>
      <c r="DA184" s="43">
        <f t="shared" si="103"/>
        <v>4143616</v>
      </c>
      <c r="DB184" s="43">
        <f t="shared" si="104"/>
        <v>0</v>
      </c>
      <c r="DC184" s="43">
        <f t="shared" si="105"/>
        <v>16199788.200000003</v>
      </c>
      <c r="DD184" s="43">
        <f t="shared" si="107"/>
        <v>117288044.20000003</v>
      </c>
    </row>
    <row r="185" spans="1:108" x14ac:dyDescent="0.15">
      <c r="A185" s="24" t="s">
        <v>235</v>
      </c>
      <c r="B185" s="25"/>
      <c r="C185" s="167">
        <v>8149330</v>
      </c>
      <c r="D185" s="167"/>
      <c r="E185" s="167">
        <v>5540000</v>
      </c>
      <c r="F185" s="167"/>
      <c r="G185" s="167"/>
      <c r="H185" s="167"/>
      <c r="I185" s="167">
        <v>1404</v>
      </c>
      <c r="J185" s="167">
        <v>739200</v>
      </c>
      <c r="K185" s="167">
        <v>14671975</v>
      </c>
      <c r="L185" s="167"/>
      <c r="M185" s="167"/>
      <c r="N185" s="167"/>
      <c r="O185" s="167"/>
      <c r="P185" s="167">
        <v>5397659</v>
      </c>
      <c r="Q185" s="167"/>
      <c r="R185" s="167"/>
      <c r="S185" s="167"/>
      <c r="T185" s="167">
        <v>907200</v>
      </c>
      <c r="U185" s="167"/>
      <c r="V185" s="167"/>
      <c r="W185" s="167">
        <v>1008000</v>
      </c>
      <c r="X185" s="167"/>
      <c r="Y185" s="167"/>
      <c r="Z185" s="25">
        <f t="shared" si="79"/>
        <v>36414768</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80"/>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106"/>
        <v>33600954.200000003</v>
      </c>
      <c r="CD185" s="24" t="s">
        <v>235</v>
      </c>
      <c r="CE185" s="29">
        <f t="shared" si="81"/>
        <v>-224000</v>
      </c>
      <c r="CF185" s="29">
        <f t="shared" si="82"/>
        <v>5280738</v>
      </c>
      <c r="CG185" s="29">
        <f t="shared" si="83"/>
        <v>0</v>
      </c>
      <c r="CH185" s="29">
        <f t="shared" si="84"/>
        <v>2209863</v>
      </c>
      <c r="CI185" s="29">
        <f t="shared" si="85"/>
        <v>0</v>
      </c>
      <c r="CJ185" s="29">
        <f t="shared" si="86"/>
        <v>0</v>
      </c>
      <c r="CK185" s="29">
        <f t="shared" si="87"/>
        <v>0</v>
      </c>
      <c r="CL185" s="29">
        <f t="shared" si="88"/>
        <v>-733</v>
      </c>
      <c r="CM185" s="29">
        <f t="shared" si="89"/>
        <v>-68800</v>
      </c>
      <c r="CN185" s="29">
        <f t="shared" si="90"/>
        <v>-2183225</v>
      </c>
      <c r="CO185" s="29">
        <f t="shared" si="91"/>
        <v>0</v>
      </c>
      <c r="CP185" s="29">
        <f t="shared" si="92"/>
        <v>0</v>
      </c>
      <c r="CQ185" s="29">
        <f t="shared" si="93"/>
        <v>-248000</v>
      </c>
      <c r="CR185" s="29">
        <f t="shared" si="94"/>
        <v>0</v>
      </c>
      <c r="CS185" s="29">
        <f t="shared" si="95"/>
        <v>2367163.7999999998</v>
      </c>
      <c r="CT185" s="29">
        <f t="shared" si="96"/>
        <v>0</v>
      </c>
      <c r="CU185" s="29">
        <f t="shared" si="97"/>
        <v>-88000</v>
      </c>
      <c r="CV185" s="29">
        <f t="shared" si="98"/>
        <v>-496000</v>
      </c>
      <c r="CW185" s="29">
        <f t="shared" si="99"/>
        <v>683200</v>
      </c>
      <c r="CX185" s="29">
        <f t="shared" si="100"/>
        <v>0</v>
      </c>
      <c r="CY185" s="29">
        <f t="shared" si="101"/>
        <v>0</v>
      </c>
      <c r="CZ185" s="29">
        <f t="shared" si="102"/>
        <v>-1624000</v>
      </c>
      <c r="DA185" s="29">
        <f t="shared" si="103"/>
        <v>-2794393</v>
      </c>
      <c r="DB185" s="29">
        <f t="shared" si="104"/>
        <v>0</v>
      </c>
      <c r="DC185" s="29">
        <f t="shared" si="105"/>
        <v>2813813.799999997</v>
      </c>
      <c r="DD185" s="29">
        <f t="shared" si="107"/>
        <v>120101858.00000003</v>
      </c>
    </row>
    <row r="186" spans="1:108" x14ac:dyDescent="0.15">
      <c r="A186" s="24" t="s">
        <v>236</v>
      </c>
      <c r="B186" s="25"/>
      <c r="C186" s="167">
        <v>1514925</v>
      </c>
      <c r="D186" s="167"/>
      <c r="E186" s="167"/>
      <c r="F186" s="167"/>
      <c r="G186" s="167"/>
      <c r="H186" s="167"/>
      <c r="I186" s="167"/>
      <c r="J186" s="167">
        <v>470400</v>
      </c>
      <c r="K186" s="167">
        <v>9510800</v>
      </c>
      <c r="L186" s="167"/>
      <c r="M186" s="167"/>
      <c r="N186" s="167"/>
      <c r="O186" s="167"/>
      <c r="P186" s="167"/>
      <c r="Q186" s="167"/>
      <c r="R186" s="167"/>
      <c r="S186" s="167"/>
      <c r="T186" s="167">
        <v>1041600</v>
      </c>
      <c r="U186" s="167"/>
      <c r="V186" s="167"/>
      <c r="W186" s="167">
        <v>672000</v>
      </c>
      <c r="X186" s="167">
        <v>1960000</v>
      </c>
      <c r="Y186" s="167"/>
      <c r="Z186" s="25">
        <f t="shared" si="79"/>
        <v>15169725</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80"/>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106"/>
        <v>19762171.200000003</v>
      </c>
      <c r="CD186" s="24" t="s">
        <v>236</v>
      </c>
      <c r="CE186" s="43">
        <f t="shared" si="81"/>
        <v>-200000</v>
      </c>
      <c r="CF186" s="43">
        <f t="shared" si="82"/>
        <v>395584</v>
      </c>
      <c r="CG186" s="43">
        <f t="shared" si="83"/>
        <v>0</v>
      </c>
      <c r="CH186" s="43">
        <f t="shared" si="84"/>
        <v>-1048503</v>
      </c>
      <c r="CI186" s="43">
        <f t="shared" si="85"/>
        <v>0</v>
      </c>
      <c r="CJ186" s="43">
        <f t="shared" si="86"/>
        <v>0</v>
      </c>
      <c r="CK186" s="43">
        <f t="shared" si="87"/>
        <v>0</v>
      </c>
      <c r="CL186" s="43">
        <f t="shared" si="88"/>
        <v>-187.4</v>
      </c>
      <c r="CM186" s="43">
        <f t="shared" si="89"/>
        <v>-113600</v>
      </c>
      <c r="CN186" s="43">
        <f t="shared" si="90"/>
        <v>-2854000</v>
      </c>
      <c r="CO186" s="43">
        <f t="shared" si="91"/>
        <v>0</v>
      </c>
      <c r="CP186" s="43">
        <f t="shared" si="92"/>
        <v>0</v>
      </c>
      <c r="CQ186" s="43">
        <f t="shared" si="93"/>
        <v>-104000</v>
      </c>
      <c r="CR186" s="43">
        <f t="shared" si="94"/>
        <v>0</v>
      </c>
      <c r="CS186" s="43">
        <f t="shared" si="95"/>
        <v>-179261.8</v>
      </c>
      <c r="CT186" s="43">
        <f t="shared" si="96"/>
        <v>0</v>
      </c>
      <c r="CU186" s="43">
        <f t="shared" si="97"/>
        <v>-40000</v>
      </c>
      <c r="CV186" s="43">
        <f t="shared" si="98"/>
        <v>-192000</v>
      </c>
      <c r="CW186" s="43">
        <f t="shared" si="99"/>
        <v>849600</v>
      </c>
      <c r="CX186" s="43">
        <f t="shared" si="100"/>
        <v>0</v>
      </c>
      <c r="CY186" s="43">
        <f t="shared" si="101"/>
        <v>0</v>
      </c>
      <c r="CZ186" s="43">
        <f t="shared" si="102"/>
        <v>-1096000</v>
      </c>
      <c r="DA186" s="43">
        <f t="shared" si="103"/>
        <v>-10078</v>
      </c>
      <c r="DB186" s="43">
        <f t="shared" si="104"/>
        <v>0</v>
      </c>
      <c r="DC186" s="43">
        <f t="shared" si="105"/>
        <v>-4592446.200000003</v>
      </c>
      <c r="DD186" s="43">
        <f t="shared" si="107"/>
        <v>115509411.80000003</v>
      </c>
    </row>
    <row r="187" spans="1:108" x14ac:dyDescent="0.15">
      <c r="A187" s="24" t="s">
        <v>237</v>
      </c>
      <c r="B187" s="25"/>
      <c r="C187" s="167">
        <v>18139508</v>
      </c>
      <c r="D187" s="167"/>
      <c r="E187" s="167">
        <v>11071200</v>
      </c>
      <c r="F187" s="167"/>
      <c r="G187" s="167"/>
      <c r="H187" s="167"/>
      <c r="I187" s="167"/>
      <c r="J187" s="167">
        <v>3765888</v>
      </c>
      <c r="K187" s="167">
        <v>53441680</v>
      </c>
      <c r="L187" s="167"/>
      <c r="M187" s="167"/>
      <c r="N187" s="167"/>
      <c r="O187" s="167"/>
      <c r="P187" s="167"/>
      <c r="Q187" s="167"/>
      <c r="R187" s="167"/>
      <c r="S187" s="167">
        <v>64512</v>
      </c>
      <c r="T187" s="167">
        <v>2495808</v>
      </c>
      <c r="U187" s="167"/>
      <c r="V187" s="167"/>
      <c r="W187" s="167">
        <v>5760384</v>
      </c>
      <c r="X187" s="167">
        <v>14187200</v>
      </c>
      <c r="Y187" s="167"/>
      <c r="Z187" s="25">
        <f t="shared" si="79"/>
        <v>108926180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80"/>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106"/>
        <v>31868880.399999999</v>
      </c>
      <c r="CD187" s="24" t="s">
        <v>237</v>
      </c>
      <c r="CE187" s="43">
        <f t="shared" si="81"/>
        <v>-248000</v>
      </c>
      <c r="CF187" s="43">
        <f t="shared" si="82"/>
        <v>15821235</v>
      </c>
      <c r="CG187" s="43">
        <f t="shared" si="83"/>
        <v>0</v>
      </c>
      <c r="CH187" s="43">
        <f t="shared" si="84"/>
        <v>5987500</v>
      </c>
      <c r="CI187" s="43">
        <f t="shared" si="85"/>
        <v>0</v>
      </c>
      <c r="CJ187" s="43">
        <f t="shared" si="86"/>
        <v>-521.4</v>
      </c>
      <c r="CK187" s="43">
        <f t="shared" si="87"/>
        <v>0</v>
      </c>
      <c r="CL187" s="43">
        <f t="shared" si="88"/>
        <v>0</v>
      </c>
      <c r="CM187" s="43">
        <f t="shared" si="89"/>
        <v>2797888</v>
      </c>
      <c r="CN187" s="43">
        <f t="shared" si="90"/>
        <v>40260880</v>
      </c>
      <c r="CO187" s="43">
        <f t="shared" si="91"/>
        <v>0</v>
      </c>
      <c r="CP187" s="43">
        <f t="shared" si="92"/>
        <v>0</v>
      </c>
      <c r="CQ187" s="43">
        <f t="shared" si="93"/>
        <v>-352000</v>
      </c>
      <c r="CR187" s="43">
        <f t="shared" si="94"/>
        <v>0</v>
      </c>
      <c r="CS187" s="43">
        <f t="shared" si="95"/>
        <v>-2522741</v>
      </c>
      <c r="CT187" s="43">
        <f t="shared" si="96"/>
        <v>0</v>
      </c>
      <c r="CU187" s="43">
        <f t="shared" si="97"/>
        <v>-72000</v>
      </c>
      <c r="CV187" s="43">
        <f t="shared" si="98"/>
        <v>-951488</v>
      </c>
      <c r="CW187" s="43">
        <f t="shared" si="99"/>
        <v>1855808</v>
      </c>
      <c r="CX187" s="43">
        <f t="shared" si="100"/>
        <v>0</v>
      </c>
      <c r="CY187" s="43">
        <f t="shared" si="101"/>
        <v>0</v>
      </c>
      <c r="CZ187" s="43">
        <f t="shared" si="102"/>
        <v>2924384</v>
      </c>
      <c r="DA187" s="43">
        <f t="shared" si="103"/>
        <v>11556355</v>
      </c>
      <c r="DB187" s="43">
        <f t="shared" si="104"/>
        <v>0</v>
      </c>
      <c r="DC187" s="43">
        <f t="shared" si="105"/>
        <v>77057299.599999994</v>
      </c>
      <c r="DD187" s="43">
        <f t="shared" si="107"/>
        <v>192566711.40000004</v>
      </c>
    </row>
    <row r="188" spans="1:108" x14ac:dyDescent="0.15">
      <c r="A188" s="24" t="s">
        <v>238</v>
      </c>
      <c r="B188" s="25"/>
      <c r="C188" s="167"/>
      <c r="D188" s="167"/>
      <c r="E188" s="167"/>
      <c r="F188" s="167"/>
      <c r="G188" s="167"/>
      <c r="H188" s="167"/>
      <c r="I188" s="167"/>
      <c r="J188" s="167">
        <v>448000</v>
      </c>
      <c r="K188" s="167">
        <v>10369750</v>
      </c>
      <c r="L188" s="167"/>
      <c r="M188" s="167"/>
      <c r="N188" s="167"/>
      <c r="O188" s="167"/>
      <c r="P188" s="167"/>
      <c r="Q188" s="167"/>
      <c r="R188" s="167"/>
      <c r="S188" s="167"/>
      <c r="T188" s="167">
        <v>2790800</v>
      </c>
      <c r="U188" s="167"/>
      <c r="V188" s="167"/>
      <c r="W188" s="167">
        <v>537600</v>
      </c>
      <c r="X188" s="167">
        <v>1480000</v>
      </c>
      <c r="Y188" s="167"/>
      <c r="Z188" s="25">
        <f t="shared" si="79"/>
        <v>15626150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80"/>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106"/>
        <v>35592575.799999997</v>
      </c>
      <c r="CD188" s="24" t="s">
        <v>238</v>
      </c>
      <c r="CE188" s="29">
        <f t="shared" si="81"/>
        <v>-288000</v>
      </c>
      <c r="CF188" s="29">
        <f t="shared" si="82"/>
        <v>-2189857</v>
      </c>
      <c r="CG188" s="29">
        <f t="shared" si="83"/>
        <v>0</v>
      </c>
      <c r="CH188" s="29">
        <f t="shared" si="84"/>
        <v>-5662907</v>
      </c>
      <c r="CI188" s="29">
        <f t="shared" si="85"/>
        <v>0</v>
      </c>
      <c r="CJ188" s="29">
        <f t="shared" si="86"/>
        <v>0</v>
      </c>
      <c r="CK188" s="29">
        <f t="shared" si="87"/>
        <v>0</v>
      </c>
      <c r="CL188" s="29">
        <f t="shared" si="88"/>
        <v>-432</v>
      </c>
      <c r="CM188" s="29">
        <f t="shared" si="89"/>
        <v>-376000</v>
      </c>
      <c r="CN188" s="29">
        <f t="shared" si="90"/>
        <v>-4729450</v>
      </c>
      <c r="CO188" s="29">
        <f t="shared" si="91"/>
        <v>0</v>
      </c>
      <c r="CP188" s="29">
        <f t="shared" si="92"/>
        <v>0</v>
      </c>
      <c r="CQ188" s="29">
        <f t="shared" si="93"/>
        <v>-440000</v>
      </c>
      <c r="CR188" s="29">
        <f t="shared" si="94"/>
        <v>0</v>
      </c>
      <c r="CS188" s="29">
        <f t="shared" si="95"/>
        <v>-2421934.7999999998</v>
      </c>
      <c r="CT188" s="29">
        <f t="shared" si="96"/>
        <v>0</v>
      </c>
      <c r="CU188" s="29">
        <f t="shared" si="97"/>
        <v>-160000</v>
      </c>
      <c r="CV188" s="29">
        <f t="shared" si="98"/>
        <v>-1230400</v>
      </c>
      <c r="CW188" s="29">
        <f t="shared" si="99"/>
        <v>1878800</v>
      </c>
      <c r="CX188" s="29">
        <f t="shared" si="100"/>
        <v>0</v>
      </c>
      <c r="CY188" s="29">
        <f t="shared" si="101"/>
        <v>0</v>
      </c>
      <c r="CZ188" s="29">
        <f t="shared" si="102"/>
        <v>-2678400</v>
      </c>
      <c r="DA188" s="29">
        <f t="shared" si="103"/>
        <v>-1667845</v>
      </c>
      <c r="DB188" s="29">
        <f t="shared" si="104"/>
        <v>0</v>
      </c>
      <c r="DC188" s="29">
        <f t="shared" si="105"/>
        <v>-19966425.799999997</v>
      </c>
      <c r="DD188" s="29">
        <f t="shared" si="107"/>
        <v>172600285.60000002</v>
      </c>
    </row>
    <row r="189" spans="1:108" x14ac:dyDescent="0.15">
      <c r="A189" s="24" t="s">
        <v>239</v>
      </c>
      <c r="B189" s="25"/>
      <c r="C189" s="167">
        <v>7750255</v>
      </c>
      <c r="D189" s="167"/>
      <c r="E189" s="167">
        <v>8972500</v>
      </c>
      <c r="F189" s="167"/>
      <c r="G189" s="167"/>
      <c r="H189" s="167"/>
      <c r="I189" s="167"/>
      <c r="J189" s="167">
        <v>492800</v>
      </c>
      <c r="K189" s="167">
        <v>11322825</v>
      </c>
      <c r="L189" s="167"/>
      <c r="M189" s="167"/>
      <c r="N189" s="167"/>
      <c r="O189" s="167"/>
      <c r="P189" s="167">
        <v>3127394</v>
      </c>
      <c r="Q189" s="167"/>
      <c r="R189" s="167"/>
      <c r="S189" s="167">
        <v>336000</v>
      </c>
      <c r="T189" s="167">
        <v>1142400</v>
      </c>
      <c r="U189" s="167"/>
      <c r="V189" s="167"/>
      <c r="W189" s="167">
        <v>942400</v>
      </c>
      <c r="X189" s="167">
        <v>3360000</v>
      </c>
      <c r="Y189" s="167"/>
      <c r="Z189" s="25">
        <f t="shared" si="79"/>
        <v>37446574</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80"/>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106"/>
        <v>30015031.199999999</v>
      </c>
      <c r="CD189" s="24" t="s">
        <v>239</v>
      </c>
      <c r="CE189" s="43">
        <f t="shared" si="81"/>
        <v>-360000</v>
      </c>
      <c r="CF189" s="43">
        <f t="shared" si="82"/>
        <v>6205091</v>
      </c>
      <c r="CG189" s="43">
        <f t="shared" si="83"/>
        <v>0</v>
      </c>
      <c r="CH189" s="43">
        <f t="shared" si="84"/>
        <v>5160626</v>
      </c>
      <c r="CI189" s="29">
        <f t="shared" si="85"/>
        <v>0</v>
      </c>
      <c r="CJ189" s="43">
        <f t="shared" si="86"/>
        <v>-1809</v>
      </c>
      <c r="CK189" s="43">
        <f t="shared" si="87"/>
        <v>0</v>
      </c>
      <c r="CL189" s="43">
        <f t="shared" si="88"/>
        <v>0</v>
      </c>
      <c r="CM189" s="43">
        <f t="shared" si="89"/>
        <v>-227200</v>
      </c>
      <c r="CN189" s="43">
        <f t="shared" si="90"/>
        <v>-1469975</v>
      </c>
      <c r="CO189" s="43">
        <f t="shared" si="91"/>
        <v>0</v>
      </c>
      <c r="CP189" s="43">
        <f t="shared" si="92"/>
        <v>0</v>
      </c>
      <c r="CQ189" s="43">
        <f t="shared" si="93"/>
        <v>-632000</v>
      </c>
      <c r="CR189" s="43">
        <f t="shared" si="94"/>
        <v>0</v>
      </c>
      <c r="CS189" s="43">
        <f t="shared" si="95"/>
        <v>923874.79999999981</v>
      </c>
      <c r="CT189" s="43">
        <f t="shared" si="96"/>
        <v>0</v>
      </c>
      <c r="CU189" s="43">
        <f t="shared" si="97"/>
        <v>-112000</v>
      </c>
      <c r="CV189" s="43">
        <f t="shared" si="98"/>
        <v>-1081600</v>
      </c>
      <c r="CW189" s="43">
        <f t="shared" si="99"/>
        <v>278400</v>
      </c>
      <c r="CX189" s="43">
        <f t="shared" si="100"/>
        <v>0</v>
      </c>
      <c r="CY189" s="43">
        <f t="shared" si="101"/>
        <v>0</v>
      </c>
      <c r="CZ189" s="43">
        <f t="shared" si="102"/>
        <v>-2045600</v>
      </c>
      <c r="DA189" s="43">
        <f t="shared" si="103"/>
        <v>793735</v>
      </c>
      <c r="DB189" s="43">
        <f t="shared" si="104"/>
        <v>0</v>
      </c>
      <c r="DC189" s="43">
        <f t="shared" si="105"/>
        <v>7431542.8000000007</v>
      </c>
      <c r="DD189" s="43">
        <f t="shared" si="107"/>
        <v>180031828.40000004</v>
      </c>
    </row>
    <row r="190" spans="1:108" x14ac:dyDescent="0.15">
      <c r="A190" s="24" t="s">
        <v>240</v>
      </c>
      <c r="B190" s="25"/>
      <c r="C190" s="167">
        <v>7139400</v>
      </c>
      <c r="D190" s="167"/>
      <c r="E190" s="167">
        <v>9972500</v>
      </c>
      <c r="F190" s="167"/>
      <c r="G190" s="167"/>
      <c r="H190" s="167"/>
      <c r="I190" s="167"/>
      <c r="J190" s="167">
        <v>560000</v>
      </c>
      <c r="K190" s="167">
        <v>10897225</v>
      </c>
      <c r="L190" s="167"/>
      <c r="M190" s="167"/>
      <c r="N190" s="167"/>
      <c r="O190" s="167"/>
      <c r="P190" s="167">
        <v>2502676</v>
      </c>
      <c r="Q190" s="167"/>
      <c r="R190" s="167"/>
      <c r="S190" s="167">
        <v>291200</v>
      </c>
      <c r="T190" s="167">
        <v>1169600</v>
      </c>
      <c r="U190" s="167"/>
      <c r="V190" s="167"/>
      <c r="W190" s="167">
        <v>1388800</v>
      </c>
      <c r="X190" s="167">
        <v>2160000</v>
      </c>
      <c r="Y190" s="167"/>
      <c r="Z190" s="25">
        <f t="shared" si="79"/>
        <v>36081401</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80"/>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106"/>
        <v>33516082.200000003</v>
      </c>
      <c r="CD190" s="24" t="s">
        <v>240</v>
      </c>
      <c r="CE190" s="43">
        <f t="shared" si="81"/>
        <v>-344000</v>
      </c>
      <c r="CF190" s="43">
        <f t="shared" si="82"/>
        <v>4937791</v>
      </c>
      <c r="CG190" s="43">
        <f t="shared" si="83"/>
        <v>0</v>
      </c>
      <c r="CH190" s="43">
        <f t="shared" si="84"/>
        <v>4453280</v>
      </c>
      <c r="CI190" s="43">
        <f t="shared" si="85"/>
        <v>0</v>
      </c>
      <c r="CJ190" s="43">
        <f t="shared" si="86"/>
        <v>0</v>
      </c>
      <c r="CK190" s="43">
        <f t="shared" si="87"/>
        <v>0</v>
      </c>
      <c r="CL190" s="43">
        <f t="shared" si="88"/>
        <v>-7284.6</v>
      </c>
      <c r="CM190" s="43">
        <f t="shared" si="89"/>
        <v>-176000</v>
      </c>
      <c r="CN190" s="43">
        <f t="shared" si="90"/>
        <v>-2049975</v>
      </c>
      <c r="CO190" s="43">
        <f t="shared" si="91"/>
        <v>0</v>
      </c>
      <c r="CP190" s="43">
        <f t="shared" si="92"/>
        <v>0</v>
      </c>
      <c r="CQ190" s="43">
        <f t="shared" si="93"/>
        <v>-688000</v>
      </c>
      <c r="CR190" s="43">
        <f t="shared" si="94"/>
        <v>0</v>
      </c>
      <c r="CS190" s="43">
        <f t="shared" si="95"/>
        <v>-79907.600000000093</v>
      </c>
      <c r="CT190" s="43">
        <f t="shared" si="96"/>
        <v>-8000</v>
      </c>
      <c r="CU190" s="43">
        <f t="shared" si="97"/>
        <v>-120000</v>
      </c>
      <c r="CV190" s="43">
        <f t="shared" si="98"/>
        <v>-1552000</v>
      </c>
      <c r="CW190" s="43">
        <f t="shared" si="99"/>
        <v>81200</v>
      </c>
      <c r="CX190" s="43">
        <f t="shared" si="100"/>
        <v>0</v>
      </c>
      <c r="CY190" s="43">
        <f t="shared" si="101"/>
        <v>0</v>
      </c>
      <c r="CZ190" s="43">
        <f t="shared" si="102"/>
        <v>-1431200</v>
      </c>
      <c r="DA190" s="43">
        <f t="shared" si="103"/>
        <v>-450585</v>
      </c>
      <c r="DB190" s="43">
        <f t="shared" si="104"/>
        <v>0</v>
      </c>
      <c r="DC190" s="43">
        <f t="shared" si="105"/>
        <v>2565318.799999997</v>
      </c>
      <c r="DD190" s="43">
        <f t="shared" si="107"/>
        <v>182597147.20000005</v>
      </c>
    </row>
    <row r="191" spans="1:108" x14ac:dyDescent="0.15">
      <c r="A191" s="24" t="s">
        <v>241</v>
      </c>
      <c r="B191" s="25"/>
      <c r="C191" s="167">
        <v>5973365</v>
      </c>
      <c r="D191" s="167"/>
      <c r="E191" s="167">
        <v>7237500</v>
      </c>
      <c r="F191" s="167"/>
      <c r="G191" s="167"/>
      <c r="H191" s="167"/>
      <c r="I191" s="167"/>
      <c r="J191" s="167">
        <v>380800</v>
      </c>
      <c r="K191" s="167">
        <v>10613975</v>
      </c>
      <c r="L191" s="167"/>
      <c r="M191" s="167"/>
      <c r="N191" s="167"/>
      <c r="O191" s="167"/>
      <c r="P191" s="167">
        <v>3298200</v>
      </c>
      <c r="Q191" s="167"/>
      <c r="R191" s="167"/>
      <c r="S191" s="167">
        <v>985600</v>
      </c>
      <c r="T191" s="167">
        <v>1478400</v>
      </c>
      <c r="U191" s="167"/>
      <c r="V191" s="167"/>
      <c r="W191" s="167">
        <v>963200</v>
      </c>
      <c r="X191" s="167">
        <v>2800000</v>
      </c>
      <c r="Y191" s="167"/>
      <c r="Z191" s="25">
        <f t="shared" si="79"/>
        <v>33731040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80"/>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106"/>
        <v>30421041.200000003</v>
      </c>
      <c r="CD191" s="24" t="s">
        <v>241</v>
      </c>
      <c r="CE191" s="43">
        <f t="shared" si="81"/>
        <v>-216000</v>
      </c>
      <c r="CF191" s="43">
        <f t="shared" si="82"/>
        <v>4143290</v>
      </c>
      <c r="CG191" s="43">
        <f t="shared" si="83"/>
        <v>0</v>
      </c>
      <c r="CH191" s="43">
        <f t="shared" si="84"/>
        <v>3019103</v>
      </c>
      <c r="CI191" s="43">
        <f t="shared" si="85"/>
        <v>0</v>
      </c>
      <c r="CJ191" s="43">
        <f t="shared" si="86"/>
        <v>0</v>
      </c>
      <c r="CK191" s="43">
        <f t="shared" si="87"/>
        <v>0</v>
      </c>
      <c r="CL191" s="43">
        <f t="shared" si="88"/>
        <v>-7284.6</v>
      </c>
      <c r="CM191" s="43">
        <f t="shared" si="89"/>
        <v>-147200</v>
      </c>
      <c r="CN191" s="43">
        <f t="shared" si="90"/>
        <v>-913225</v>
      </c>
      <c r="CO191" s="43">
        <f t="shared" si="91"/>
        <v>0</v>
      </c>
      <c r="CP191" s="43">
        <f t="shared" si="92"/>
        <v>0</v>
      </c>
      <c r="CQ191" s="43">
        <f t="shared" si="93"/>
        <v>-720000</v>
      </c>
      <c r="CR191" s="43">
        <f t="shared" si="94"/>
        <v>0</v>
      </c>
      <c r="CS191" s="43">
        <f t="shared" si="95"/>
        <v>1156615.3999999999</v>
      </c>
      <c r="CT191" s="43">
        <f t="shared" si="96"/>
        <v>-32000</v>
      </c>
      <c r="CU191" s="43">
        <f t="shared" si="97"/>
        <v>-112000</v>
      </c>
      <c r="CV191" s="43">
        <f t="shared" si="98"/>
        <v>-868800</v>
      </c>
      <c r="CW191" s="43">
        <f t="shared" si="99"/>
        <v>-248000</v>
      </c>
      <c r="CX191" s="43">
        <f t="shared" si="100"/>
        <v>0</v>
      </c>
      <c r="CY191" s="43">
        <f t="shared" si="101"/>
        <v>0</v>
      </c>
      <c r="CZ191" s="43">
        <f t="shared" si="102"/>
        <v>-1928800</v>
      </c>
      <c r="DA191" s="43">
        <f t="shared" si="103"/>
        <v>184300</v>
      </c>
      <c r="DB191" s="43">
        <f t="shared" si="104"/>
        <v>0</v>
      </c>
      <c r="DC191" s="43">
        <f t="shared" si="105"/>
        <v>3309998.799999997</v>
      </c>
      <c r="DD191" s="43">
        <f t="shared" si="107"/>
        <v>185907146.00000006</v>
      </c>
    </row>
    <row r="192" spans="1:108" x14ac:dyDescent="0.15">
      <c r="A192" s="24" t="s">
        <v>242</v>
      </c>
      <c r="B192" s="25"/>
      <c r="C192" s="167">
        <v>7050600</v>
      </c>
      <c r="D192" s="167"/>
      <c r="E192" s="167">
        <v>7942500</v>
      </c>
      <c r="F192" s="167"/>
      <c r="G192" s="167"/>
      <c r="H192" s="167"/>
      <c r="I192" s="167">
        <v>4673</v>
      </c>
      <c r="J192" s="167">
        <v>291200</v>
      </c>
      <c r="K192" s="167">
        <v>9290925</v>
      </c>
      <c r="L192" s="167"/>
      <c r="M192" s="167"/>
      <c r="N192" s="167"/>
      <c r="O192" s="167"/>
      <c r="P192" s="167">
        <v>2544928</v>
      </c>
      <c r="Q192" s="167"/>
      <c r="R192" s="167"/>
      <c r="S192" s="167">
        <v>1411200</v>
      </c>
      <c r="T192" s="167">
        <v>940800</v>
      </c>
      <c r="U192" s="167"/>
      <c r="V192" s="167"/>
      <c r="W192" s="167">
        <v>448000</v>
      </c>
      <c r="X192" s="167">
        <v>2680000</v>
      </c>
      <c r="Y192" s="167"/>
      <c r="Z192" s="25">
        <f t="shared" si="79"/>
        <v>32604826</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80"/>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106"/>
        <v>31375629.199999999</v>
      </c>
      <c r="CD192" s="24" t="s">
        <v>242</v>
      </c>
      <c r="CE192" s="43">
        <f t="shared" si="81"/>
        <v>-248000</v>
      </c>
      <c r="CF192" s="43">
        <f t="shared" si="82"/>
        <v>4853675</v>
      </c>
      <c r="CG192" s="43">
        <f t="shared" si="83"/>
        <v>0</v>
      </c>
      <c r="CH192" s="43">
        <f t="shared" si="84"/>
        <v>2955438</v>
      </c>
      <c r="CI192" s="43">
        <f t="shared" si="85"/>
        <v>0</v>
      </c>
      <c r="CJ192" s="43">
        <f t="shared" si="86"/>
        <v>0</v>
      </c>
      <c r="CK192" s="43">
        <f t="shared" si="87"/>
        <v>-8000</v>
      </c>
      <c r="CL192" s="43">
        <f t="shared" si="88"/>
        <v>2479.6</v>
      </c>
      <c r="CM192" s="43">
        <f t="shared" si="89"/>
        <v>-220800</v>
      </c>
      <c r="CN192" s="43">
        <f t="shared" si="90"/>
        <v>-1985075</v>
      </c>
      <c r="CO192" s="43">
        <f t="shared" si="91"/>
        <v>0</v>
      </c>
      <c r="CP192" s="43">
        <f t="shared" si="92"/>
        <v>0</v>
      </c>
      <c r="CQ192" s="43">
        <f t="shared" si="93"/>
        <v>-832000</v>
      </c>
      <c r="CR192" s="43">
        <f t="shared" si="94"/>
        <v>0</v>
      </c>
      <c r="CS192" s="43">
        <f t="shared" si="95"/>
        <v>43626.200000000186</v>
      </c>
      <c r="CT192" s="43">
        <f t="shared" si="96"/>
        <v>-8000</v>
      </c>
      <c r="CU192" s="43">
        <f t="shared" si="97"/>
        <v>-64000</v>
      </c>
      <c r="CV192" s="43">
        <f t="shared" si="98"/>
        <v>-812800</v>
      </c>
      <c r="CW192" s="43">
        <f t="shared" si="99"/>
        <v>-683800</v>
      </c>
      <c r="CX192" s="43">
        <f t="shared" si="100"/>
        <v>0</v>
      </c>
      <c r="CY192" s="43">
        <f t="shared" si="101"/>
        <v>0</v>
      </c>
      <c r="CZ192" s="43">
        <f t="shared" si="102"/>
        <v>-2192000</v>
      </c>
      <c r="DA192" s="43">
        <f t="shared" si="103"/>
        <v>428453</v>
      </c>
      <c r="DB192" s="43">
        <f t="shared" si="104"/>
        <v>0</v>
      </c>
      <c r="DC192" s="43">
        <f t="shared" si="105"/>
        <v>1229196.8000000007</v>
      </c>
      <c r="DD192" s="43">
        <f t="shared" si="107"/>
        <v>187136342.80000007</v>
      </c>
    </row>
    <row r="193" spans="1:108" x14ac:dyDescent="0.15">
      <c r="A193" s="24" t="s">
        <v>243</v>
      </c>
      <c r="B193" s="25"/>
      <c r="C193" s="167">
        <v>7483670</v>
      </c>
      <c r="D193" s="167"/>
      <c r="E193" s="167">
        <v>13092500</v>
      </c>
      <c r="F193" s="167"/>
      <c r="G193" s="167"/>
      <c r="H193" s="167"/>
      <c r="I193" s="167"/>
      <c r="J193" s="167">
        <v>358400</v>
      </c>
      <c r="K193" s="167">
        <v>5695375</v>
      </c>
      <c r="L193" s="167"/>
      <c r="M193" s="167"/>
      <c r="N193" s="167"/>
      <c r="O193" s="167"/>
      <c r="P193" s="167">
        <v>2327456</v>
      </c>
      <c r="Q193" s="167"/>
      <c r="R193" s="167"/>
      <c r="S193" s="167">
        <v>1120000</v>
      </c>
      <c r="T193" s="167">
        <v>1590400</v>
      </c>
      <c r="U193" s="167"/>
      <c r="V193" s="167"/>
      <c r="W193" s="167">
        <v>649600</v>
      </c>
      <c r="X193" s="167">
        <v>2120000</v>
      </c>
      <c r="Y193" s="167"/>
      <c r="Z193" s="25">
        <f t="shared" si="79"/>
        <v>34437401</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80"/>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106"/>
        <v>30916801</v>
      </c>
      <c r="CD193" s="24" t="s">
        <v>243</v>
      </c>
      <c r="CE193" s="43">
        <f t="shared" si="81"/>
        <v>-184000</v>
      </c>
      <c r="CF193" s="43">
        <f t="shared" si="82"/>
        <v>5695145</v>
      </c>
      <c r="CG193" s="43">
        <f t="shared" si="83"/>
        <v>0</v>
      </c>
      <c r="CH193" s="43">
        <f t="shared" si="84"/>
        <v>7491421</v>
      </c>
      <c r="CI193" s="43">
        <f t="shared" si="85"/>
        <v>0</v>
      </c>
      <c r="CJ193" s="43">
        <f t="shared" si="86"/>
        <v>0</v>
      </c>
      <c r="CK193" s="43">
        <f t="shared" si="87"/>
        <v>0</v>
      </c>
      <c r="CL193" s="43">
        <f t="shared" si="88"/>
        <v>-20122.8</v>
      </c>
      <c r="CM193" s="43">
        <f t="shared" si="89"/>
        <v>-73600</v>
      </c>
      <c r="CN193" s="43">
        <f t="shared" si="90"/>
        <v>-3885425</v>
      </c>
      <c r="CO193" s="43">
        <f t="shared" si="91"/>
        <v>0</v>
      </c>
      <c r="CP193" s="43">
        <f t="shared" si="92"/>
        <v>0</v>
      </c>
      <c r="CQ193" s="43">
        <f t="shared" si="93"/>
        <v>-1003200</v>
      </c>
      <c r="CR193" s="43">
        <f t="shared" si="94"/>
        <v>0</v>
      </c>
      <c r="CS193" s="43">
        <f t="shared" si="95"/>
        <v>-514318.20000000019</v>
      </c>
      <c r="CT193" s="43">
        <f t="shared" si="96"/>
        <v>-56000</v>
      </c>
      <c r="CU193" s="43">
        <f t="shared" si="97"/>
        <v>-40000</v>
      </c>
      <c r="CV193" s="43">
        <f t="shared" si="98"/>
        <v>-1401600</v>
      </c>
      <c r="CW193" s="43">
        <f t="shared" si="99"/>
        <v>-97600</v>
      </c>
      <c r="CX193" s="43">
        <f t="shared" si="100"/>
        <v>0</v>
      </c>
      <c r="CY193" s="43">
        <f t="shared" si="101"/>
        <v>0</v>
      </c>
      <c r="CZ193" s="43">
        <f t="shared" si="102"/>
        <v>-1934400</v>
      </c>
      <c r="DA193" s="43">
        <f t="shared" si="103"/>
        <v>-455700</v>
      </c>
      <c r="DB193" s="43">
        <f t="shared" si="104"/>
        <v>0</v>
      </c>
      <c r="DC193" s="43">
        <f t="shared" si="105"/>
        <v>3520600</v>
      </c>
      <c r="DD193" s="43">
        <f t="shared" si="107"/>
        <v>190656942.80000007</v>
      </c>
    </row>
    <row r="194" spans="1:108" x14ac:dyDescent="0.15">
      <c r="A194" s="24" t="s">
        <v>244</v>
      </c>
      <c r="B194" s="25"/>
      <c r="C194" s="167">
        <v>16753342</v>
      </c>
      <c r="D194" s="167"/>
      <c r="E194" s="167">
        <v>17964000</v>
      </c>
      <c r="F194" s="167"/>
      <c r="G194" s="167"/>
      <c r="H194" s="167"/>
      <c r="I194" s="167"/>
      <c r="J194" s="167">
        <v>1992704</v>
      </c>
      <c r="K194" s="167">
        <v>25332054</v>
      </c>
      <c r="L194" s="167"/>
      <c r="M194" s="167"/>
      <c r="N194" s="167"/>
      <c r="O194" s="167"/>
      <c r="P194" s="167"/>
      <c r="Q194" s="167"/>
      <c r="R194" s="167"/>
      <c r="S194" s="167">
        <v>5613000</v>
      </c>
      <c r="T194" s="167">
        <v>4121600</v>
      </c>
      <c r="U194" s="167"/>
      <c r="V194" s="167"/>
      <c r="W194" s="167">
        <v>3679488</v>
      </c>
      <c r="X194" s="167">
        <v>7417600</v>
      </c>
      <c r="Y194" s="167"/>
      <c r="Z194" s="25">
        <f t="shared" ref="Z194:Z257" si="108">SUM(B194:Y194)</f>
        <v>82873788</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109">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106"/>
        <v>29898321.199999999</v>
      </c>
      <c r="CD194" s="24" t="s">
        <v>244</v>
      </c>
      <c r="CE194" s="29">
        <f t="shared" ref="CE194:CE257" si="110">B194-BD194</f>
        <v>-72000</v>
      </c>
      <c r="CF194" s="29">
        <f t="shared" ref="CF194:CF257" si="111">C194-BE194</f>
        <v>15014874</v>
      </c>
      <c r="CG194" s="29">
        <f t="shared" ref="CG194:CG257" si="112">D194-BF194</f>
        <v>0</v>
      </c>
      <c r="CH194" s="29">
        <f t="shared" ref="CH194:CH257" si="113">E194-BG194</f>
        <v>13207777</v>
      </c>
      <c r="CI194" s="29">
        <f t="shared" ref="CI194:CI257" si="114">F194-BH194</f>
        <v>0</v>
      </c>
      <c r="CJ194" s="29">
        <f t="shared" ref="CJ194:CJ257" si="115">G194-BI194</f>
        <v>0</v>
      </c>
      <c r="CK194" s="29">
        <f t="shared" ref="CK194:CK257" si="116">H194-BJ194</f>
        <v>0</v>
      </c>
      <c r="CL194" s="29">
        <f t="shared" ref="CL194:CL257" si="117">I194-BK194</f>
        <v>-2101</v>
      </c>
      <c r="CM194" s="29">
        <f t="shared" ref="CM194:CM257" si="118">J194-BL194</f>
        <v>1616704</v>
      </c>
      <c r="CN194" s="29">
        <f t="shared" ref="CN194:CN257" si="119">K194-BM194</f>
        <v>17132054</v>
      </c>
      <c r="CO194" s="29">
        <f t="shared" ref="CO194:CO257" si="120">L194-BN194</f>
        <v>0</v>
      </c>
      <c r="CP194" s="29">
        <f t="shared" ref="CP194:CP257" si="121">M194-BO194</f>
        <v>0</v>
      </c>
      <c r="CQ194" s="29">
        <f t="shared" ref="CQ194:CQ257" si="122">N194-BP194</f>
        <v>-1931200</v>
      </c>
      <c r="CR194" s="29">
        <f t="shared" ref="CR194:CR257" si="123">O194-BQ194</f>
        <v>-8000</v>
      </c>
      <c r="CS194" s="29">
        <f t="shared" ref="CS194:CS257" si="124">P194-BR194</f>
        <v>-2637739.2000000002</v>
      </c>
      <c r="CT194" s="29">
        <f t="shared" ref="CT194:CT257" si="125">Q194-BS194</f>
        <v>-64000</v>
      </c>
      <c r="CU194" s="29">
        <f t="shared" ref="CU194:CU257" si="126">R194-BT194</f>
        <v>-8000</v>
      </c>
      <c r="CV194" s="29">
        <f t="shared" ref="CV194:CV257" si="127">S194-BU194</f>
        <v>2225000</v>
      </c>
      <c r="CW194" s="29">
        <f t="shared" ref="CW194:CW257" si="128">T194-BV194</f>
        <v>2217600</v>
      </c>
      <c r="CX194" s="29">
        <f t="shared" ref="CX194:CX257" si="129">U194-BW194</f>
        <v>0</v>
      </c>
      <c r="CY194" s="29">
        <f t="shared" ref="CY194:CY257" si="130">V194-BX194</f>
        <v>0</v>
      </c>
      <c r="CZ194" s="29">
        <f t="shared" ref="CZ194:CZ257" si="131">W194-BY194</f>
        <v>1207488</v>
      </c>
      <c r="DA194" s="29">
        <f t="shared" ref="DA194:DA257" si="132">X194-BZ194</f>
        <v>5077010</v>
      </c>
      <c r="DB194" s="29">
        <f t="shared" ref="DB194:DB257" si="133">Y194-CA194</f>
        <v>0</v>
      </c>
      <c r="DC194" s="29">
        <f t="shared" ref="DC194:DC257" si="134">Z194-CB194</f>
        <v>52975466.799999997</v>
      </c>
      <c r="DD194" s="29">
        <f t="shared" si="107"/>
        <v>243632409.60000008</v>
      </c>
    </row>
    <row r="195" spans="1:108" x14ac:dyDescent="0.15">
      <c r="A195" s="24" t="s">
        <v>245</v>
      </c>
      <c r="B195" s="25"/>
      <c r="C195" s="167"/>
      <c r="D195" s="167"/>
      <c r="E195" s="167"/>
      <c r="F195" s="167"/>
      <c r="G195" s="167"/>
      <c r="H195" s="167"/>
      <c r="I195" s="167"/>
      <c r="J195" s="167"/>
      <c r="K195" s="167">
        <v>5195350</v>
      </c>
      <c r="L195" s="167"/>
      <c r="M195" s="167"/>
      <c r="N195" s="167"/>
      <c r="O195" s="167"/>
      <c r="P195" s="167"/>
      <c r="Q195" s="167"/>
      <c r="R195" s="167"/>
      <c r="S195" s="167">
        <v>1528975</v>
      </c>
      <c r="T195" s="167">
        <v>857700</v>
      </c>
      <c r="U195" s="167"/>
      <c r="V195" s="167"/>
      <c r="W195" s="167">
        <v>985600</v>
      </c>
      <c r="X195" s="167">
        <v>1320000</v>
      </c>
      <c r="Y195" s="167"/>
      <c r="Z195" s="25">
        <f t="shared" si="108"/>
        <v>9887625</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109"/>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35">SUM(BD195:CA195)</f>
        <v>33008826.399999999</v>
      </c>
      <c r="CD195" s="24" t="s">
        <v>245</v>
      </c>
      <c r="CE195" s="29">
        <f t="shared" si="110"/>
        <v>-104000</v>
      </c>
      <c r="CF195" s="29">
        <f t="shared" si="111"/>
        <v>-1605490</v>
      </c>
      <c r="CG195" s="29">
        <f t="shared" si="112"/>
        <v>0</v>
      </c>
      <c r="CH195" s="29">
        <f t="shared" si="113"/>
        <v>-6140145</v>
      </c>
      <c r="CI195" s="29">
        <f t="shared" si="114"/>
        <v>0</v>
      </c>
      <c r="CJ195" s="29">
        <f t="shared" si="115"/>
        <v>0</v>
      </c>
      <c r="CK195" s="29">
        <f t="shared" si="116"/>
        <v>0</v>
      </c>
      <c r="CL195" s="29">
        <f t="shared" si="117"/>
        <v>0</v>
      </c>
      <c r="CM195" s="29">
        <f t="shared" si="118"/>
        <v>-432000</v>
      </c>
      <c r="CN195" s="29">
        <f t="shared" si="119"/>
        <v>-3158250</v>
      </c>
      <c r="CO195" s="29">
        <f t="shared" si="120"/>
        <v>0</v>
      </c>
      <c r="CP195" s="29">
        <f t="shared" si="121"/>
        <v>0</v>
      </c>
      <c r="CQ195" s="29">
        <f t="shared" si="122"/>
        <v>-2430400</v>
      </c>
      <c r="CR195" s="29">
        <f t="shared" si="123"/>
        <v>-48000</v>
      </c>
      <c r="CS195" s="29">
        <f t="shared" si="124"/>
        <v>-2267576.4</v>
      </c>
      <c r="CT195" s="29">
        <f t="shared" si="125"/>
        <v>-88000</v>
      </c>
      <c r="CU195" s="29">
        <f t="shared" si="126"/>
        <v>-32000</v>
      </c>
      <c r="CV195" s="29">
        <f t="shared" si="127"/>
        <v>-2061905</v>
      </c>
      <c r="CW195" s="29">
        <f t="shared" si="128"/>
        <v>-1566300</v>
      </c>
      <c r="CX195" s="29">
        <f t="shared" si="129"/>
        <v>0</v>
      </c>
      <c r="CY195" s="29">
        <f t="shared" si="130"/>
        <v>0</v>
      </c>
      <c r="CZ195" s="29">
        <f t="shared" si="131"/>
        <v>-1662400</v>
      </c>
      <c r="DA195" s="29">
        <f t="shared" si="132"/>
        <v>-1524735</v>
      </c>
      <c r="DB195" s="29">
        <f t="shared" si="133"/>
        <v>0</v>
      </c>
      <c r="DC195" s="29">
        <f t="shared" si="134"/>
        <v>-23121201.399999999</v>
      </c>
      <c r="DD195" s="29">
        <f t="shared" si="107"/>
        <v>220511208.20000008</v>
      </c>
    </row>
    <row r="196" spans="1:108" x14ac:dyDescent="0.15">
      <c r="A196" s="24" t="s">
        <v>246</v>
      </c>
      <c r="B196" s="25"/>
      <c r="C196" s="167">
        <v>7193320</v>
      </c>
      <c r="D196" s="167"/>
      <c r="E196" s="167">
        <v>10462500</v>
      </c>
      <c r="F196" s="167"/>
      <c r="G196" s="167"/>
      <c r="H196" s="167"/>
      <c r="I196" s="167">
        <v>6235</v>
      </c>
      <c r="J196" s="167">
        <v>470400</v>
      </c>
      <c r="K196" s="167">
        <v>3246550</v>
      </c>
      <c r="L196" s="167"/>
      <c r="M196" s="167"/>
      <c r="N196" s="167"/>
      <c r="O196" s="167"/>
      <c r="P196" s="167">
        <v>2103194</v>
      </c>
      <c r="Q196" s="167"/>
      <c r="R196" s="167"/>
      <c r="S196" s="167">
        <v>1680000</v>
      </c>
      <c r="T196" s="167">
        <v>3792100</v>
      </c>
      <c r="U196" s="167"/>
      <c r="V196" s="167"/>
      <c r="W196" s="167">
        <v>560000</v>
      </c>
      <c r="X196" s="167">
        <v>1520000</v>
      </c>
      <c r="Y196" s="167">
        <v>44800</v>
      </c>
      <c r="Z196" s="25">
        <f t="shared" si="108"/>
        <v>31079099</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109"/>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35"/>
        <v>30232674.599999998</v>
      </c>
      <c r="CD196" s="24" t="s">
        <v>246</v>
      </c>
      <c r="CE196" s="43">
        <f t="shared" si="110"/>
        <v>-104000</v>
      </c>
      <c r="CF196" s="43">
        <f t="shared" si="111"/>
        <v>5445756</v>
      </c>
      <c r="CG196" s="43">
        <f t="shared" si="112"/>
        <v>0</v>
      </c>
      <c r="CH196" s="43">
        <f t="shared" si="113"/>
        <v>5797998</v>
      </c>
      <c r="CI196" s="29">
        <f t="shared" si="114"/>
        <v>0</v>
      </c>
      <c r="CJ196" s="43">
        <f t="shared" si="115"/>
        <v>-3491.4</v>
      </c>
      <c r="CK196" s="43">
        <f t="shared" si="116"/>
        <v>0</v>
      </c>
      <c r="CL196" s="43">
        <f t="shared" si="117"/>
        <v>5050</v>
      </c>
      <c r="CM196" s="43">
        <f t="shared" si="118"/>
        <v>182400</v>
      </c>
      <c r="CN196" s="43">
        <f t="shared" si="119"/>
        <v>-3783050</v>
      </c>
      <c r="CO196" s="43">
        <f t="shared" si="120"/>
        <v>0</v>
      </c>
      <c r="CP196" s="43">
        <f t="shared" si="121"/>
        <v>0</v>
      </c>
      <c r="CQ196" s="43">
        <f t="shared" si="122"/>
        <v>-3390400</v>
      </c>
      <c r="CR196" s="43">
        <f t="shared" si="123"/>
        <v>-40000</v>
      </c>
      <c r="CS196" s="43">
        <f t="shared" si="124"/>
        <v>158261.80000000005</v>
      </c>
      <c r="CT196" s="43">
        <f t="shared" si="125"/>
        <v>-56000</v>
      </c>
      <c r="CU196" s="43">
        <f t="shared" si="126"/>
        <v>-64000</v>
      </c>
      <c r="CV196" s="43">
        <f t="shared" si="127"/>
        <v>-2059200</v>
      </c>
      <c r="CW196" s="43">
        <f t="shared" si="128"/>
        <v>1336100</v>
      </c>
      <c r="CX196" s="43">
        <f t="shared" si="129"/>
        <v>0</v>
      </c>
      <c r="CY196" s="43">
        <f t="shared" si="130"/>
        <v>0</v>
      </c>
      <c r="CZ196" s="43">
        <f t="shared" si="131"/>
        <v>-1860000</v>
      </c>
      <c r="DA196" s="43">
        <f t="shared" si="132"/>
        <v>-763800</v>
      </c>
      <c r="DB196" s="43">
        <f t="shared" si="133"/>
        <v>44800</v>
      </c>
      <c r="DC196" s="43">
        <f t="shared" si="134"/>
        <v>846424.40000000224</v>
      </c>
      <c r="DD196" s="43">
        <f t="shared" ref="DD196:DD259" si="136">DD195+DC196</f>
        <v>221357632.60000008</v>
      </c>
    </row>
    <row r="197" spans="1:108" x14ac:dyDescent="0.15">
      <c r="A197" s="24" t="s">
        <v>247</v>
      </c>
      <c r="B197" s="25"/>
      <c r="C197" s="167">
        <v>4926545</v>
      </c>
      <c r="D197" s="167"/>
      <c r="E197" s="167">
        <v>10520000</v>
      </c>
      <c r="F197" s="167"/>
      <c r="G197" s="167"/>
      <c r="H197" s="167"/>
      <c r="I197" s="167">
        <v>1988</v>
      </c>
      <c r="J197" s="167">
        <v>537600</v>
      </c>
      <c r="K197" s="167">
        <v>5286400</v>
      </c>
      <c r="L197" s="167"/>
      <c r="M197" s="167"/>
      <c r="N197" s="167">
        <v>483400</v>
      </c>
      <c r="O197" s="167">
        <v>134400</v>
      </c>
      <c r="P197" s="167">
        <v>2360479</v>
      </c>
      <c r="Q197" s="167"/>
      <c r="R197" s="167"/>
      <c r="S197" s="167">
        <v>2217600</v>
      </c>
      <c r="T197" s="167">
        <v>3112875</v>
      </c>
      <c r="U197" s="167"/>
      <c r="V197" s="167"/>
      <c r="W197" s="167">
        <v>1523200</v>
      </c>
      <c r="X197" s="167">
        <v>1720000</v>
      </c>
      <c r="Y197" s="167"/>
      <c r="Z197" s="25">
        <f t="shared" si="108"/>
        <v>32824487</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109"/>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35"/>
        <v>31901498.800000001</v>
      </c>
      <c r="CD197" s="24" t="s">
        <v>247</v>
      </c>
      <c r="CE197" s="43">
        <f t="shared" si="110"/>
        <v>-32000</v>
      </c>
      <c r="CF197" s="43">
        <f t="shared" si="111"/>
        <v>3737958</v>
      </c>
      <c r="CG197" s="43">
        <f t="shared" si="112"/>
        <v>0</v>
      </c>
      <c r="CH197" s="43">
        <f t="shared" si="113"/>
        <v>4804421</v>
      </c>
      <c r="CI197" s="43">
        <f t="shared" si="114"/>
        <v>0</v>
      </c>
      <c r="CJ197" s="43">
        <f t="shared" si="115"/>
        <v>0</v>
      </c>
      <c r="CK197" s="43">
        <f t="shared" si="116"/>
        <v>-120000</v>
      </c>
      <c r="CL197" s="43">
        <f t="shared" si="117"/>
        <v>85</v>
      </c>
      <c r="CM197" s="43">
        <f t="shared" si="118"/>
        <v>385600</v>
      </c>
      <c r="CN197" s="43">
        <f t="shared" si="119"/>
        <v>-1189600</v>
      </c>
      <c r="CO197" s="43">
        <f t="shared" si="120"/>
        <v>0</v>
      </c>
      <c r="CP197" s="43">
        <f t="shared" si="121"/>
        <v>0</v>
      </c>
      <c r="CQ197" s="43">
        <f t="shared" si="122"/>
        <v>-2489400</v>
      </c>
      <c r="CR197" s="43">
        <f t="shared" si="123"/>
        <v>62400</v>
      </c>
      <c r="CS197" s="43">
        <f t="shared" si="124"/>
        <v>-303870.79999999981</v>
      </c>
      <c r="CT197" s="43">
        <f t="shared" si="125"/>
        <v>-56000</v>
      </c>
      <c r="CU197" s="43">
        <f t="shared" si="126"/>
        <v>-16000</v>
      </c>
      <c r="CV197" s="43">
        <f t="shared" si="127"/>
        <v>-2319200</v>
      </c>
      <c r="CW197" s="43">
        <f t="shared" si="128"/>
        <v>712875</v>
      </c>
      <c r="CX197" s="43">
        <f t="shared" si="129"/>
        <v>0</v>
      </c>
      <c r="CY197" s="43">
        <f t="shared" si="130"/>
        <v>0</v>
      </c>
      <c r="CZ197" s="43">
        <f t="shared" si="131"/>
        <v>-564800</v>
      </c>
      <c r="DA197" s="43">
        <f t="shared" si="132"/>
        <v>-1689480</v>
      </c>
      <c r="DB197" s="43">
        <f t="shared" si="133"/>
        <v>0</v>
      </c>
      <c r="DC197" s="43">
        <f t="shared" si="134"/>
        <v>922988.19999999925</v>
      </c>
      <c r="DD197" s="43">
        <f t="shared" si="136"/>
        <v>222280620.80000007</v>
      </c>
    </row>
    <row r="198" spans="1:108" x14ac:dyDescent="0.15">
      <c r="A198" s="24" t="s">
        <v>248</v>
      </c>
      <c r="B198" s="25"/>
      <c r="C198" s="167">
        <v>9178230</v>
      </c>
      <c r="D198" s="167"/>
      <c r="E198" s="167">
        <v>14132500</v>
      </c>
      <c r="F198" s="167"/>
      <c r="G198" s="167"/>
      <c r="H198" s="167">
        <v>22400</v>
      </c>
      <c r="I198" s="167">
        <v>1360</v>
      </c>
      <c r="J198" s="167">
        <v>492800</v>
      </c>
      <c r="K198" s="167">
        <v>4054400</v>
      </c>
      <c r="L198" s="167"/>
      <c r="M198" s="167"/>
      <c r="N198" s="167">
        <v>558000</v>
      </c>
      <c r="O198" s="167"/>
      <c r="P198" s="167">
        <v>4231026</v>
      </c>
      <c r="Q198" s="167">
        <v>134400</v>
      </c>
      <c r="R198" s="167"/>
      <c r="S198" s="167">
        <v>2889600</v>
      </c>
      <c r="T198" s="167">
        <v>4024050</v>
      </c>
      <c r="U198" s="167"/>
      <c r="V198" s="167"/>
      <c r="W198" s="167">
        <v>1254400</v>
      </c>
      <c r="X198" s="167">
        <v>1640000</v>
      </c>
      <c r="Y198" s="167"/>
      <c r="Z198" s="25">
        <f t="shared" si="108"/>
        <v>42613166</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109"/>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35"/>
        <v>25851769.399999999</v>
      </c>
      <c r="CD198" s="24" t="s">
        <v>248</v>
      </c>
      <c r="CE198" s="43">
        <f t="shared" si="110"/>
        <v>-32000</v>
      </c>
      <c r="CF198" s="43">
        <f t="shared" si="111"/>
        <v>8300500</v>
      </c>
      <c r="CG198" s="43">
        <f t="shared" si="112"/>
        <v>0</v>
      </c>
      <c r="CH198" s="43">
        <f t="shared" si="113"/>
        <v>10850454</v>
      </c>
      <c r="CI198" s="43">
        <f t="shared" si="114"/>
        <v>0</v>
      </c>
      <c r="CJ198" s="43">
        <f t="shared" si="115"/>
        <v>0</v>
      </c>
      <c r="CK198" s="43">
        <f t="shared" si="116"/>
        <v>-277600</v>
      </c>
      <c r="CL198" s="43">
        <f t="shared" si="117"/>
        <v>1360</v>
      </c>
      <c r="CM198" s="43">
        <f t="shared" si="118"/>
        <v>204800</v>
      </c>
      <c r="CN198" s="43">
        <f t="shared" si="119"/>
        <v>-1129600</v>
      </c>
      <c r="CO198" s="43">
        <f t="shared" si="120"/>
        <v>0</v>
      </c>
      <c r="CP198" s="43">
        <f t="shared" si="121"/>
        <v>0</v>
      </c>
      <c r="CQ198" s="43">
        <f t="shared" si="122"/>
        <v>-2298000</v>
      </c>
      <c r="CR198" s="43">
        <f t="shared" si="123"/>
        <v>-208000</v>
      </c>
      <c r="CS198" s="43">
        <f t="shared" si="124"/>
        <v>1926607.6</v>
      </c>
      <c r="CT198" s="43">
        <f t="shared" si="125"/>
        <v>70400</v>
      </c>
      <c r="CU198" s="43">
        <f t="shared" si="126"/>
        <v>-16000</v>
      </c>
      <c r="CV198" s="43">
        <f t="shared" si="127"/>
        <v>-1193600</v>
      </c>
      <c r="CW198" s="43">
        <f t="shared" si="128"/>
        <v>1640050</v>
      </c>
      <c r="CX198" s="43">
        <f t="shared" si="129"/>
        <v>0</v>
      </c>
      <c r="CY198" s="43">
        <f t="shared" si="130"/>
        <v>0</v>
      </c>
      <c r="CZ198" s="43">
        <f t="shared" si="131"/>
        <v>-361600</v>
      </c>
      <c r="DA198" s="43">
        <f t="shared" si="132"/>
        <v>-716375</v>
      </c>
      <c r="DB198" s="43">
        <f t="shared" si="133"/>
        <v>0</v>
      </c>
      <c r="DC198" s="43">
        <f t="shared" si="134"/>
        <v>16761396.600000001</v>
      </c>
      <c r="DD198" s="43">
        <f t="shared" si="136"/>
        <v>239042017.40000007</v>
      </c>
    </row>
    <row r="199" spans="1:108" x14ac:dyDescent="0.15">
      <c r="A199" s="24" t="s">
        <v>249</v>
      </c>
      <c r="B199" s="25"/>
      <c r="C199" s="167">
        <v>1995000</v>
      </c>
      <c r="D199" s="167"/>
      <c r="E199" s="167">
        <v>6115000</v>
      </c>
      <c r="F199" s="167"/>
      <c r="G199" s="167"/>
      <c r="H199" s="167">
        <v>67200</v>
      </c>
      <c r="I199" s="167"/>
      <c r="J199" s="167">
        <v>537600</v>
      </c>
      <c r="K199" s="167">
        <v>3113600</v>
      </c>
      <c r="L199" s="167"/>
      <c r="M199" s="167"/>
      <c r="N199" s="167">
        <v>998600</v>
      </c>
      <c r="O199" s="167">
        <v>134400</v>
      </c>
      <c r="P199" s="167">
        <v>1060796</v>
      </c>
      <c r="Q199" s="167">
        <v>224000</v>
      </c>
      <c r="R199" s="167"/>
      <c r="S199" s="167"/>
      <c r="T199" s="167">
        <v>5017600</v>
      </c>
      <c r="U199" s="167"/>
      <c r="V199" s="167"/>
      <c r="W199" s="167">
        <v>1008000</v>
      </c>
      <c r="X199" s="167">
        <v>2120000</v>
      </c>
      <c r="Y199" s="167"/>
      <c r="Z199" s="25">
        <f t="shared" si="108"/>
        <v>22391796</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109"/>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35"/>
        <v>27750421.600000001</v>
      </c>
      <c r="CD199" s="24" t="s">
        <v>249</v>
      </c>
      <c r="CE199" s="43">
        <f t="shared" si="110"/>
        <v>-48000</v>
      </c>
      <c r="CF199" s="43">
        <f t="shared" si="111"/>
        <v>1102128</v>
      </c>
      <c r="CG199" s="43">
        <f t="shared" si="112"/>
        <v>0</v>
      </c>
      <c r="CH199" s="43">
        <f t="shared" si="113"/>
        <v>2419491</v>
      </c>
      <c r="CI199" s="43">
        <f t="shared" si="114"/>
        <v>0</v>
      </c>
      <c r="CJ199" s="43">
        <f t="shared" si="115"/>
        <v>0</v>
      </c>
      <c r="CK199" s="43">
        <f t="shared" si="116"/>
        <v>-284800</v>
      </c>
      <c r="CL199" s="43">
        <f t="shared" si="117"/>
        <v>-1135.2</v>
      </c>
      <c r="CM199" s="43">
        <f t="shared" si="118"/>
        <v>465600</v>
      </c>
      <c r="CN199" s="43">
        <f t="shared" si="119"/>
        <v>-1802400</v>
      </c>
      <c r="CO199" s="43">
        <f t="shared" si="120"/>
        <v>0</v>
      </c>
      <c r="CP199" s="43">
        <f t="shared" si="121"/>
        <v>0</v>
      </c>
      <c r="CQ199" s="43">
        <f t="shared" si="122"/>
        <v>-2603000</v>
      </c>
      <c r="CR199" s="43">
        <f t="shared" si="123"/>
        <v>-153600</v>
      </c>
      <c r="CS199" s="43">
        <f t="shared" si="124"/>
        <v>-1379509.4</v>
      </c>
      <c r="CT199" s="43">
        <f t="shared" si="125"/>
        <v>64000</v>
      </c>
      <c r="CU199" s="43">
        <f t="shared" si="126"/>
        <v>0</v>
      </c>
      <c r="CV199" s="43">
        <f t="shared" si="127"/>
        <v>-4480000</v>
      </c>
      <c r="CW199" s="43">
        <f t="shared" si="128"/>
        <v>1979600</v>
      </c>
      <c r="CX199" s="43">
        <f t="shared" si="129"/>
        <v>0</v>
      </c>
      <c r="CY199" s="43">
        <f t="shared" si="130"/>
        <v>0</v>
      </c>
      <c r="CZ199" s="43">
        <f t="shared" si="131"/>
        <v>-824000</v>
      </c>
      <c r="DA199" s="43">
        <f t="shared" si="132"/>
        <v>187000</v>
      </c>
      <c r="DB199" s="43">
        <f t="shared" si="133"/>
        <v>0</v>
      </c>
      <c r="DC199" s="43">
        <f t="shared" si="134"/>
        <v>-5358625.6000000015</v>
      </c>
      <c r="DD199" s="43">
        <f t="shared" si="136"/>
        <v>233683391.80000007</v>
      </c>
    </row>
    <row r="200" spans="1:108" x14ac:dyDescent="0.15">
      <c r="A200" s="24" t="s">
        <v>250</v>
      </c>
      <c r="B200" s="25"/>
      <c r="C200" s="167">
        <v>1425000</v>
      </c>
      <c r="D200" s="167"/>
      <c r="E200" s="167">
        <v>8455000</v>
      </c>
      <c r="F200" s="167"/>
      <c r="G200" s="167"/>
      <c r="H200" s="167">
        <v>100800</v>
      </c>
      <c r="I200" s="167"/>
      <c r="J200" s="167">
        <v>268800</v>
      </c>
      <c r="K200" s="167">
        <v>1926400</v>
      </c>
      <c r="L200" s="167"/>
      <c r="M200" s="167"/>
      <c r="N200" s="167">
        <v>2297800</v>
      </c>
      <c r="O200" s="167">
        <v>324800</v>
      </c>
      <c r="P200" s="167">
        <v>1900442</v>
      </c>
      <c r="Q200" s="167">
        <v>313600</v>
      </c>
      <c r="R200" s="167"/>
      <c r="S200" s="167">
        <v>4022600</v>
      </c>
      <c r="T200" s="167">
        <v>2385600</v>
      </c>
      <c r="U200" s="167"/>
      <c r="V200" s="167"/>
      <c r="W200" s="167">
        <v>660800</v>
      </c>
      <c r="X200" s="167">
        <v>2160000</v>
      </c>
      <c r="Y200" s="167"/>
      <c r="Z200" s="25">
        <f t="shared" si="108"/>
        <v>26241642</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109"/>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35"/>
        <v>27313833.800000001</v>
      </c>
      <c r="CD200" s="24" t="s">
        <v>250</v>
      </c>
      <c r="CE200" s="43">
        <f t="shared" si="110"/>
        <v>-32000</v>
      </c>
      <c r="CF200" s="43">
        <f t="shared" si="111"/>
        <v>369570</v>
      </c>
      <c r="CG200" s="43">
        <f t="shared" si="112"/>
        <v>0</v>
      </c>
      <c r="CH200" s="43">
        <f t="shared" si="113"/>
        <v>3747045</v>
      </c>
      <c r="CI200" s="43">
        <f t="shared" si="114"/>
        <v>0</v>
      </c>
      <c r="CJ200" s="43">
        <f t="shared" si="115"/>
        <v>-176</v>
      </c>
      <c r="CK200" s="43">
        <f t="shared" si="116"/>
        <v>-451200</v>
      </c>
      <c r="CL200" s="43">
        <f t="shared" si="117"/>
        <v>-12408.4</v>
      </c>
      <c r="CM200" s="43">
        <f t="shared" si="118"/>
        <v>156800</v>
      </c>
      <c r="CN200" s="43">
        <f t="shared" si="119"/>
        <v>-2101600</v>
      </c>
      <c r="CO200" s="43">
        <f t="shared" si="120"/>
        <v>0</v>
      </c>
      <c r="CP200" s="43">
        <f t="shared" si="121"/>
        <v>0</v>
      </c>
      <c r="CQ200" s="43">
        <f t="shared" si="122"/>
        <v>-1435800</v>
      </c>
      <c r="CR200" s="43">
        <f t="shared" si="123"/>
        <v>800</v>
      </c>
      <c r="CS200" s="43">
        <f t="shared" si="124"/>
        <v>369577.60000000009</v>
      </c>
      <c r="CT200" s="43">
        <f t="shared" si="125"/>
        <v>33600</v>
      </c>
      <c r="CU200" s="43">
        <f t="shared" si="126"/>
        <v>0</v>
      </c>
      <c r="CV200" s="43">
        <f t="shared" si="127"/>
        <v>-260600</v>
      </c>
      <c r="CW200" s="43">
        <f t="shared" si="128"/>
        <v>-820400</v>
      </c>
      <c r="CX200" s="43">
        <f t="shared" si="129"/>
        <v>0</v>
      </c>
      <c r="CY200" s="43">
        <f t="shared" si="130"/>
        <v>0</v>
      </c>
      <c r="CZ200" s="43">
        <f t="shared" si="131"/>
        <v>-771200</v>
      </c>
      <c r="DA200" s="43">
        <f t="shared" si="132"/>
        <v>135800</v>
      </c>
      <c r="DB200" s="43">
        <f t="shared" si="133"/>
        <v>0</v>
      </c>
      <c r="DC200" s="43">
        <f t="shared" si="134"/>
        <v>-1072191.8000000007</v>
      </c>
      <c r="DD200" s="43">
        <f t="shared" si="136"/>
        <v>232611200.00000006</v>
      </c>
    </row>
    <row r="201" spans="1:108" x14ac:dyDescent="0.15">
      <c r="A201" s="24" t="s">
        <v>251</v>
      </c>
      <c r="B201" s="25"/>
      <c r="C201" s="167">
        <v>5312000</v>
      </c>
      <c r="D201" s="167"/>
      <c r="E201" s="167">
        <v>20480700</v>
      </c>
      <c r="F201" s="167"/>
      <c r="G201" s="167"/>
      <c r="H201" s="167">
        <v>134848</v>
      </c>
      <c r="I201" s="167"/>
      <c r="J201" s="167">
        <v>767872</v>
      </c>
      <c r="K201" s="167">
        <v>9493120</v>
      </c>
      <c r="L201" s="167"/>
      <c r="M201" s="167"/>
      <c r="N201" s="167">
        <v>4364936</v>
      </c>
      <c r="O201" s="167">
        <v>323008</v>
      </c>
      <c r="P201" s="167"/>
      <c r="Q201" s="167">
        <v>215040</v>
      </c>
      <c r="R201" s="167"/>
      <c r="S201" s="167">
        <v>8822016</v>
      </c>
      <c r="T201" s="167">
        <v>8372672</v>
      </c>
      <c r="U201" s="167"/>
      <c r="V201" s="167"/>
      <c r="W201" s="167">
        <v>2641856</v>
      </c>
      <c r="X201" s="167">
        <v>5676800</v>
      </c>
      <c r="Y201" s="167">
        <v>14336</v>
      </c>
      <c r="Z201" s="25">
        <f t="shared" si="108"/>
        <v>66619204</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109"/>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35"/>
        <v>26460939.800000001</v>
      </c>
      <c r="CD201" s="24" t="s">
        <v>251</v>
      </c>
      <c r="CE201" s="29">
        <f t="shared" si="110"/>
        <v>-16000</v>
      </c>
      <c r="CF201" s="29">
        <f t="shared" si="111"/>
        <v>4127746</v>
      </c>
      <c r="CG201" s="29">
        <f t="shared" si="112"/>
        <v>0</v>
      </c>
      <c r="CH201" s="29">
        <f t="shared" si="113"/>
        <v>16661250</v>
      </c>
      <c r="CI201" s="29">
        <f t="shared" si="114"/>
        <v>-2</v>
      </c>
      <c r="CJ201" s="29">
        <f t="shared" si="115"/>
        <v>0</v>
      </c>
      <c r="CK201" s="29">
        <f t="shared" si="116"/>
        <v>-609152</v>
      </c>
      <c r="CL201" s="29">
        <f t="shared" si="117"/>
        <v>-3535.4</v>
      </c>
      <c r="CM201" s="29">
        <f t="shared" si="118"/>
        <v>703872</v>
      </c>
      <c r="CN201" s="29">
        <f t="shared" si="119"/>
        <v>6717120</v>
      </c>
      <c r="CO201" s="29">
        <f t="shared" si="120"/>
        <v>0</v>
      </c>
      <c r="CP201" s="29">
        <f t="shared" si="121"/>
        <v>0</v>
      </c>
      <c r="CQ201" s="29">
        <f t="shared" si="122"/>
        <v>-145164</v>
      </c>
      <c r="CR201" s="29">
        <f t="shared" si="123"/>
        <v>63008</v>
      </c>
      <c r="CS201" s="29">
        <f t="shared" si="124"/>
        <v>-1841998.4</v>
      </c>
      <c r="CT201" s="29">
        <f t="shared" si="125"/>
        <v>-24960</v>
      </c>
      <c r="CU201" s="29">
        <f t="shared" si="126"/>
        <v>0</v>
      </c>
      <c r="CV201" s="29">
        <f t="shared" si="127"/>
        <v>4550016</v>
      </c>
      <c r="CW201" s="29">
        <f t="shared" si="128"/>
        <v>4948672</v>
      </c>
      <c r="CX201" s="29">
        <f t="shared" si="129"/>
        <v>0</v>
      </c>
      <c r="CY201" s="29">
        <f t="shared" si="130"/>
        <v>0</v>
      </c>
      <c r="CZ201" s="29">
        <f t="shared" si="131"/>
        <v>1585856</v>
      </c>
      <c r="DA201" s="29">
        <f t="shared" si="132"/>
        <v>3427200</v>
      </c>
      <c r="DB201" s="29">
        <f t="shared" si="133"/>
        <v>14336</v>
      </c>
      <c r="DC201" s="29">
        <f t="shared" si="134"/>
        <v>40158264.200000003</v>
      </c>
      <c r="DD201" s="29">
        <f t="shared" si="136"/>
        <v>272769464.20000005</v>
      </c>
    </row>
    <row r="202" spans="1:108" x14ac:dyDescent="0.15">
      <c r="A202" s="24" t="s">
        <v>252</v>
      </c>
      <c r="B202" s="25"/>
      <c r="C202" s="167"/>
      <c r="D202" s="167"/>
      <c r="E202" s="167"/>
      <c r="F202" s="167"/>
      <c r="G202" s="167"/>
      <c r="H202" s="167">
        <v>123200</v>
      </c>
      <c r="I202" s="167"/>
      <c r="J202" s="167">
        <v>313600</v>
      </c>
      <c r="K202" s="167">
        <v>1366400</v>
      </c>
      <c r="L202" s="167"/>
      <c r="M202" s="167"/>
      <c r="N202" s="167">
        <v>1581725</v>
      </c>
      <c r="O202" s="167"/>
      <c r="P202" s="167"/>
      <c r="Q202" s="167"/>
      <c r="R202" s="167"/>
      <c r="S202" s="167">
        <v>2374400</v>
      </c>
      <c r="T202" s="167">
        <v>1601600</v>
      </c>
      <c r="U202" s="167"/>
      <c r="V202" s="167"/>
      <c r="W202" s="167">
        <v>257600</v>
      </c>
      <c r="X202" s="167">
        <v>1200000</v>
      </c>
      <c r="Y202" s="167"/>
      <c r="Z202" s="25">
        <f t="shared" si="108"/>
        <v>8818525</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109"/>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35"/>
        <v>29413185.599999998</v>
      </c>
      <c r="CD202" s="24" t="s">
        <v>252</v>
      </c>
      <c r="CE202" s="29">
        <f t="shared" si="110"/>
        <v>-40000</v>
      </c>
      <c r="CF202" s="29">
        <f t="shared" si="111"/>
        <v>-636598</v>
      </c>
      <c r="CG202" s="29">
        <f t="shared" si="112"/>
        <v>0</v>
      </c>
      <c r="CH202" s="29">
        <f t="shared" si="113"/>
        <v>-4848372</v>
      </c>
      <c r="CI202" s="29">
        <f t="shared" si="114"/>
        <v>0</v>
      </c>
      <c r="CJ202" s="29">
        <f t="shared" si="115"/>
        <v>-1589.8</v>
      </c>
      <c r="CK202" s="29">
        <f t="shared" si="116"/>
        <v>-828800</v>
      </c>
      <c r="CL202" s="29">
        <f t="shared" si="117"/>
        <v>-7678.6</v>
      </c>
      <c r="CM202" s="29">
        <f t="shared" si="118"/>
        <v>257600</v>
      </c>
      <c r="CN202" s="29">
        <f t="shared" si="119"/>
        <v>-945600</v>
      </c>
      <c r="CO202" s="29">
        <f t="shared" si="120"/>
        <v>0</v>
      </c>
      <c r="CP202" s="29">
        <f t="shared" si="121"/>
        <v>0</v>
      </c>
      <c r="CQ202" s="29">
        <f t="shared" si="122"/>
        <v>-4375875</v>
      </c>
      <c r="CR202" s="29">
        <f t="shared" si="123"/>
        <v>-472000</v>
      </c>
      <c r="CS202" s="29">
        <f t="shared" si="124"/>
        <v>-1906107.2</v>
      </c>
      <c r="CT202" s="29">
        <f t="shared" si="125"/>
        <v>-304000</v>
      </c>
      <c r="CU202" s="29">
        <f t="shared" si="126"/>
        <v>0</v>
      </c>
      <c r="CV202" s="29">
        <f t="shared" si="127"/>
        <v>-2006400</v>
      </c>
      <c r="CW202" s="29">
        <f t="shared" si="128"/>
        <v>-2262400</v>
      </c>
      <c r="CX202" s="29">
        <f t="shared" si="129"/>
        <v>0</v>
      </c>
      <c r="CY202" s="29">
        <f t="shared" si="130"/>
        <v>0</v>
      </c>
      <c r="CZ202" s="29">
        <f t="shared" si="131"/>
        <v>-830400</v>
      </c>
      <c r="DA202" s="29">
        <f t="shared" si="132"/>
        <v>-1386440</v>
      </c>
      <c r="DB202" s="29">
        <f t="shared" si="133"/>
        <v>0</v>
      </c>
      <c r="DC202" s="29">
        <f t="shared" si="134"/>
        <v>-20594660.599999998</v>
      </c>
      <c r="DD202" s="29">
        <f t="shared" si="136"/>
        <v>252174803.60000005</v>
      </c>
    </row>
    <row r="203" spans="1:108" x14ac:dyDescent="0.15">
      <c r="A203" s="24" t="s">
        <v>253</v>
      </c>
      <c r="B203" s="25"/>
      <c r="C203" s="167">
        <v>3419000</v>
      </c>
      <c r="D203" s="167"/>
      <c r="E203" s="167">
        <v>10095600</v>
      </c>
      <c r="F203" s="167"/>
      <c r="G203" s="167"/>
      <c r="H203" s="167">
        <v>706800</v>
      </c>
      <c r="I203" s="167"/>
      <c r="J203" s="167">
        <v>358400</v>
      </c>
      <c r="K203" s="167">
        <v>1724800</v>
      </c>
      <c r="L203" s="167"/>
      <c r="M203" s="167"/>
      <c r="N203" s="167">
        <v>1365675</v>
      </c>
      <c r="O203" s="167">
        <v>67200</v>
      </c>
      <c r="P203" s="167">
        <v>1255399</v>
      </c>
      <c r="Q203" s="167">
        <v>425600</v>
      </c>
      <c r="R203" s="167"/>
      <c r="S203" s="167">
        <v>2956800</v>
      </c>
      <c r="T203" s="167">
        <v>3032000</v>
      </c>
      <c r="U203" s="167"/>
      <c r="V203" s="167"/>
      <c r="W203" s="167">
        <v>862400</v>
      </c>
      <c r="X203" s="167">
        <v>2000000</v>
      </c>
      <c r="Y203" s="167"/>
      <c r="Z203" s="25">
        <f t="shared" si="108"/>
        <v>28269674</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109"/>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35"/>
        <v>29873175</v>
      </c>
      <c r="CD203" s="24" t="s">
        <v>253</v>
      </c>
      <c r="CE203" s="43">
        <f t="shared" si="110"/>
        <v>-32000</v>
      </c>
      <c r="CF203" s="43">
        <f t="shared" si="111"/>
        <v>2876180</v>
      </c>
      <c r="CG203" s="43">
        <f t="shared" si="112"/>
        <v>0</v>
      </c>
      <c r="CH203" s="43">
        <f t="shared" si="113"/>
        <v>5217101</v>
      </c>
      <c r="CI203" s="29">
        <f t="shared" si="114"/>
        <v>0</v>
      </c>
      <c r="CJ203" s="43">
        <f t="shared" si="115"/>
        <v>-111.8</v>
      </c>
      <c r="CK203" s="43">
        <f t="shared" si="116"/>
        <v>-753200</v>
      </c>
      <c r="CL203" s="43">
        <f t="shared" si="117"/>
        <v>0</v>
      </c>
      <c r="CM203" s="43">
        <f t="shared" si="118"/>
        <v>318400</v>
      </c>
      <c r="CN203" s="43">
        <f t="shared" si="119"/>
        <v>-907200</v>
      </c>
      <c r="CO203" s="43">
        <f t="shared" si="120"/>
        <v>0</v>
      </c>
      <c r="CP203" s="43">
        <f t="shared" si="121"/>
        <v>0</v>
      </c>
      <c r="CQ203" s="43">
        <f t="shared" si="122"/>
        <v>-5079925</v>
      </c>
      <c r="CR203" s="43">
        <f t="shared" si="123"/>
        <v>-732800</v>
      </c>
      <c r="CS203" s="43">
        <f t="shared" si="124"/>
        <v>-680945.2</v>
      </c>
      <c r="CT203" s="43">
        <f t="shared" si="125"/>
        <v>209600</v>
      </c>
      <c r="CU203" s="43">
        <f t="shared" si="126"/>
        <v>0</v>
      </c>
      <c r="CV203" s="43">
        <f t="shared" si="127"/>
        <v>-1443200</v>
      </c>
      <c r="CW203" s="43">
        <f t="shared" si="128"/>
        <v>-1004000</v>
      </c>
      <c r="CX203" s="43">
        <f t="shared" si="129"/>
        <v>0</v>
      </c>
      <c r="CY203" s="43">
        <f t="shared" si="130"/>
        <v>0</v>
      </c>
      <c r="CZ203" s="43">
        <f t="shared" si="131"/>
        <v>-313600</v>
      </c>
      <c r="DA203" s="43">
        <f t="shared" si="132"/>
        <v>722200</v>
      </c>
      <c r="DB203" s="43">
        <f t="shared" si="133"/>
        <v>0</v>
      </c>
      <c r="DC203" s="43">
        <f t="shared" si="134"/>
        <v>-1603501</v>
      </c>
      <c r="DD203" s="43">
        <f t="shared" si="136"/>
        <v>250571302.60000005</v>
      </c>
    </row>
    <row r="204" spans="1:108" x14ac:dyDescent="0.15">
      <c r="A204" s="24" t="s">
        <v>254</v>
      </c>
      <c r="B204" s="25"/>
      <c r="C204" s="167">
        <v>6272500</v>
      </c>
      <c r="D204" s="167"/>
      <c r="E204" s="167">
        <v>5720600</v>
      </c>
      <c r="F204" s="167"/>
      <c r="G204" s="167"/>
      <c r="H204" s="167">
        <v>1215200</v>
      </c>
      <c r="I204" s="167">
        <v>14436</v>
      </c>
      <c r="J204" s="167">
        <v>179200</v>
      </c>
      <c r="K204" s="167">
        <v>2038400</v>
      </c>
      <c r="L204" s="167"/>
      <c r="M204" s="167"/>
      <c r="N204" s="167">
        <v>1813675</v>
      </c>
      <c r="O204" s="167">
        <v>134400</v>
      </c>
      <c r="P204" s="167">
        <v>1826296</v>
      </c>
      <c r="Q204" s="167">
        <v>268800</v>
      </c>
      <c r="R204" s="167"/>
      <c r="S204" s="167">
        <v>2791325</v>
      </c>
      <c r="T204" s="167">
        <v>3785600</v>
      </c>
      <c r="U204" s="167"/>
      <c r="V204" s="167"/>
      <c r="W204" s="167">
        <v>604800</v>
      </c>
      <c r="X204" s="167">
        <v>2080000</v>
      </c>
      <c r="Y204" s="167"/>
      <c r="Z204" s="25">
        <f t="shared" si="108"/>
        <v>28745232</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109"/>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35"/>
        <v>32452743.199999999</v>
      </c>
      <c r="CD204" s="24" t="s">
        <v>254</v>
      </c>
      <c r="CE204" s="43">
        <f t="shared" si="110"/>
        <v>-48000</v>
      </c>
      <c r="CF204" s="43">
        <f t="shared" si="111"/>
        <v>5277820</v>
      </c>
      <c r="CG204" s="43">
        <f t="shared" si="112"/>
        <v>0</v>
      </c>
      <c r="CH204" s="43">
        <f t="shared" si="113"/>
        <v>-388428</v>
      </c>
      <c r="CI204" s="43">
        <f t="shared" si="114"/>
        <v>0</v>
      </c>
      <c r="CJ204" s="43">
        <f t="shared" si="115"/>
        <v>0</v>
      </c>
      <c r="CK204" s="43">
        <f t="shared" si="116"/>
        <v>-456800</v>
      </c>
      <c r="CL204" s="43">
        <f t="shared" si="117"/>
        <v>13630</v>
      </c>
      <c r="CM204" s="43">
        <f t="shared" si="118"/>
        <v>139200</v>
      </c>
      <c r="CN204" s="43">
        <f t="shared" si="119"/>
        <v>-521600</v>
      </c>
      <c r="CO204" s="43">
        <f t="shared" si="120"/>
        <v>0</v>
      </c>
      <c r="CP204" s="43">
        <f t="shared" si="121"/>
        <v>0</v>
      </c>
      <c r="CQ204" s="43">
        <f t="shared" si="122"/>
        <v>-4964965</v>
      </c>
      <c r="CR204" s="43">
        <f t="shared" si="123"/>
        <v>-853600</v>
      </c>
      <c r="CS204" s="43">
        <f t="shared" si="124"/>
        <v>269722.80000000005</v>
      </c>
      <c r="CT204" s="43">
        <f t="shared" si="125"/>
        <v>-51200</v>
      </c>
      <c r="CU204" s="43">
        <f t="shared" si="126"/>
        <v>0</v>
      </c>
      <c r="CV204" s="43">
        <f t="shared" si="127"/>
        <v>-1721155</v>
      </c>
      <c r="CW204" s="43">
        <f t="shared" si="128"/>
        <v>-422400</v>
      </c>
      <c r="CX204" s="43">
        <f t="shared" si="129"/>
        <v>0</v>
      </c>
      <c r="CY204" s="43">
        <f t="shared" si="130"/>
        <v>0</v>
      </c>
      <c r="CZ204" s="43">
        <f t="shared" si="131"/>
        <v>-251200</v>
      </c>
      <c r="DA204" s="43">
        <f t="shared" si="132"/>
        <v>271464</v>
      </c>
      <c r="DB204" s="43">
        <f t="shared" si="133"/>
        <v>0</v>
      </c>
      <c r="DC204" s="43">
        <f t="shared" si="134"/>
        <v>-3707511.1999999993</v>
      </c>
      <c r="DD204" s="43">
        <f t="shared" si="136"/>
        <v>246863791.40000007</v>
      </c>
    </row>
    <row r="205" spans="1:108" x14ac:dyDescent="0.15">
      <c r="A205" s="24" t="s">
        <v>255</v>
      </c>
      <c r="B205" s="25"/>
      <c r="C205" s="167">
        <v>5210000</v>
      </c>
      <c r="D205" s="167"/>
      <c r="E205" s="167">
        <v>8520000</v>
      </c>
      <c r="F205" s="167"/>
      <c r="G205" s="167"/>
      <c r="H205" s="167">
        <v>660800</v>
      </c>
      <c r="I205" s="167"/>
      <c r="J205" s="167">
        <v>313600</v>
      </c>
      <c r="K205" s="167">
        <v>1926400</v>
      </c>
      <c r="L205" s="167"/>
      <c r="M205" s="167"/>
      <c r="N205" s="167">
        <v>3404075</v>
      </c>
      <c r="O205" s="167">
        <v>862400</v>
      </c>
      <c r="P205" s="167">
        <v>5363534</v>
      </c>
      <c r="Q205" s="167">
        <v>336000</v>
      </c>
      <c r="R205" s="167"/>
      <c r="S205" s="167">
        <v>3687325</v>
      </c>
      <c r="T205" s="167">
        <v>3572075</v>
      </c>
      <c r="U205" s="167">
        <v>320000</v>
      </c>
      <c r="V205" s="167"/>
      <c r="W205" s="167">
        <v>548800</v>
      </c>
      <c r="X205" s="167">
        <v>1600000</v>
      </c>
      <c r="Y205" s="167"/>
      <c r="Z205" s="25">
        <f t="shared" si="108"/>
        <v>36325009</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109"/>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35"/>
        <v>29176001.399999999</v>
      </c>
      <c r="CD205" s="24" t="s">
        <v>255</v>
      </c>
      <c r="CE205" s="43">
        <f t="shared" si="110"/>
        <v>-40000</v>
      </c>
      <c r="CF205" s="43">
        <f t="shared" si="111"/>
        <v>4602000</v>
      </c>
      <c r="CG205" s="43">
        <f t="shared" si="112"/>
        <v>0</v>
      </c>
      <c r="CH205" s="43">
        <f t="shared" si="113"/>
        <v>4183504</v>
      </c>
      <c r="CI205" s="43">
        <f t="shared" si="114"/>
        <v>0</v>
      </c>
      <c r="CJ205" s="43">
        <f t="shared" si="115"/>
        <v>0</v>
      </c>
      <c r="CK205" s="43">
        <f t="shared" si="116"/>
        <v>-1019200</v>
      </c>
      <c r="CL205" s="43">
        <f t="shared" si="117"/>
        <v>-1590.6</v>
      </c>
      <c r="CM205" s="43">
        <f t="shared" si="118"/>
        <v>289600</v>
      </c>
      <c r="CN205" s="43">
        <f t="shared" si="119"/>
        <v>-457600</v>
      </c>
      <c r="CO205" s="43">
        <f t="shared" si="120"/>
        <v>0</v>
      </c>
      <c r="CP205" s="43">
        <f t="shared" si="121"/>
        <v>0</v>
      </c>
      <c r="CQ205" s="43">
        <f t="shared" si="122"/>
        <v>-3163925</v>
      </c>
      <c r="CR205" s="43">
        <f t="shared" si="123"/>
        <v>-225600</v>
      </c>
      <c r="CS205" s="43">
        <f t="shared" si="124"/>
        <v>3666444.2</v>
      </c>
      <c r="CT205" s="43">
        <f t="shared" si="125"/>
        <v>-80000</v>
      </c>
      <c r="CU205" s="43">
        <f t="shared" si="126"/>
        <v>0</v>
      </c>
      <c r="CV205" s="43">
        <f t="shared" si="127"/>
        <v>-619875</v>
      </c>
      <c r="CW205" s="43">
        <f t="shared" si="128"/>
        <v>200075</v>
      </c>
      <c r="CX205" s="43">
        <f t="shared" si="129"/>
        <v>320000</v>
      </c>
      <c r="CY205" s="43">
        <f t="shared" si="130"/>
        <v>0</v>
      </c>
      <c r="CZ205" s="43">
        <f t="shared" si="131"/>
        <v>-267200</v>
      </c>
      <c r="DA205" s="43">
        <f t="shared" si="132"/>
        <v>-237625</v>
      </c>
      <c r="DB205" s="43">
        <f t="shared" si="133"/>
        <v>0</v>
      </c>
      <c r="DC205" s="43">
        <f t="shared" si="134"/>
        <v>7149007.6000000015</v>
      </c>
      <c r="DD205" s="43">
        <f t="shared" si="136"/>
        <v>254012799.00000006</v>
      </c>
    </row>
    <row r="206" spans="1:108" x14ac:dyDescent="0.15">
      <c r="A206" s="24" t="s">
        <v>256</v>
      </c>
      <c r="B206" s="25"/>
      <c r="C206" s="167">
        <v>18240000</v>
      </c>
      <c r="D206" s="167"/>
      <c r="E206" s="167">
        <v>9410000</v>
      </c>
      <c r="F206" s="167"/>
      <c r="G206" s="167"/>
      <c r="H206" s="167">
        <v>705600</v>
      </c>
      <c r="I206" s="167">
        <v>2794</v>
      </c>
      <c r="J206" s="167">
        <v>358400</v>
      </c>
      <c r="K206" s="167">
        <v>2307200</v>
      </c>
      <c r="L206" s="167"/>
      <c r="M206" s="167"/>
      <c r="N206" s="167">
        <v>2978475</v>
      </c>
      <c r="O206" s="167">
        <v>1120000</v>
      </c>
      <c r="P206" s="167">
        <v>1113585</v>
      </c>
      <c r="Q206" s="167">
        <v>448000</v>
      </c>
      <c r="R206" s="167"/>
      <c r="S206" s="167">
        <v>3000875</v>
      </c>
      <c r="T206" s="167">
        <v>2968000</v>
      </c>
      <c r="U206" s="167">
        <v>200000</v>
      </c>
      <c r="V206" s="167"/>
      <c r="W206" s="167">
        <v>660800</v>
      </c>
      <c r="X206" s="167">
        <v>1680000</v>
      </c>
      <c r="Y206" s="167"/>
      <c r="Z206" s="25">
        <f t="shared" si="108"/>
        <v>45193729</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109"/>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35"/>
        <v>28963587.199999999</v>
      </c>
      <c r="CD206" s="24" t="s">
        <v>256</v>
      </c>
      <c r="CE206" s="43">
        <f t="shared" si="110"/>
        <v>0</v>
      </c>
      <c r="CF206" s="43">
        <f t="shared" si="111"/>
        <v>17460765</v>
      </c>
      <c r="CG206" s="43">
        <f t="shared" si="112"/>
        <v>0</v>
      </c>
      <c r="CH206" s="43">
        <f t="shared" si="113"/>
        <v>4663311</v>
      </c>
      <c r="CI206" s="43">
        <f t="shared" si="114"/>
        <v>0</v>
      </c>
      <c r="CJ206" s="43">
        <f t="shared" si="115"/>
        <v>0</v>
      </c>
      <c r="CK206" s="43">
        <f t="shared" si="116"/>
        <v>-962400</v>
      </c>
      <c r="CL206" s="43">
        <f t="shared" si="117"/>
        <v>888</v>
      </c>
      <c r="CM206" s="43">
        <f t="shared" si="118"/>
        <v>334400</v>
      </c>
      <c r="CN206" s="43">
        <f t="shared" si="119"/>
        <v>667200</v>
      </c>
      <c r="CO206" s="43">
        <f t="shared" si="120"/>
        <v>0</v>
      </c>
      <c r="CP206" s="43">
        <f t="shared" si="121"/>
        <v>0</v>
      </c>
      <c r="CQ206" s="43">
        <f t="shared" si="122"/>
        <v>-3818325</v>
      </c>
      <c r="CR206" s="43">
        <f t="shared" si="123"/>
        <v>272000</v>
      </c>
      <c r="CS206" s="43">
        <f t="shared" si="124"/>
        <v>-515422.19999999995</v>
      </c>
      <c r="CT206" s="43">
        <f t="shared" si="125"/>
        <v>104000</v>
      </c>
      <c r="CU206" s="43">
        <f t="shared" si="126"/>
        <v>0</v>
      </c>
      <c r="CV206" s="43">
        <f t="shared" si="127"/>
        <v>-1052725</v>
      </c>
      <c r="CW206" s="43">
        <f t="shared" si="128"/>
        <v>-1118160</v>
      </c>
      <c r="CX206" s="43">
        <f t="shared" si="129"/>
        <v>200000</v>
      </c>
      <c r="CY206" s="43">
        <f t="shared" si="130"/>
        <v>0</v>
      </c>
      <c r="CZ206" s="43">
        <f t="shared" si="131"/>
        <v>-91200</v>
      </c>
      <c r="DA206" s="43">
        <f t="shared" si="132"/>
        <v>85810</v>
      </c>
      <c r="DB206" s="43">
        <f t="shared" si="133"/>
        <v>0</v>
      </c>
      <c r="DC206" s="43">
        <f t="shared" si="134"/>
        <v>16230141.800000001</v>
      </c>
      <c r="DD206" s="43">
        <f t="shared" si="136"/>
        <v>270242940.80000007</v>
      </c>
    </row>
    <row r="207" spans="1:108" x14ac:dyDescent="0.15">
      <c r="A207" s="24" t="s">
        <v>257</v>
      </c>
      <c r="B207" s="25"/>
      <c r="C207" s="167">
        <v>4137500</v>
      </c>
      <c r="D207" s="167"/>
      <c r="E207" s="167">
        <v>9200000</v>
      </c>
      <c r="F207" s="167"/>
      <c r="G207" s="167"/>
      <c r="H207" s="167">
        <v>649600</v>
      </c>
      <c r="I207" s="167">
        <v>16874</v>
      </c>
      <c r="J207" s="167"/>
      <c r="K207" s="167">
        <v>963200</v>
      </c>
      <c r="L207" s="167"/>
      <c r="M207" s="167"/>
      <c r="N207" s="167">
        <v>2419625</v>
      </c>
      <c r="O207" s="167">
        <v>560000</v>
      </c>
      <c r="P207" s="167">
        <v>1422086</v>
      </c>
      <c r="Q207" s="167">
        <v>672000</v>
      </c>
      <c r="R207" s="167"/>
      <c r="S207" s="167">
        <v>3172125</v>
      </c>
      <c r="T207" s="167">
        <v>2104800</v>
      </c>
      <c r="U207" s="167"/>
      <c r="V207" s="167"/>
      <c r="W207" s="167">
        <v>582400</v>
      </c>
      <c r="X207" s="167">
        <v>1960000</v>
      </c>
      <c r="Y207" s="167"/>
      <c r="Z207" s="25">
        <f t="shared" si="108"/>
        <v>27860210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109"/>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35"/>
        <v>29310500</v>
      </c>
      <c r="CD207" s="24" t="s">
        <v>257</v>
      </c>
      <c r="CE207" s="43">
        <f t="shared" si="110"/>
        <v>0</v>
      </c>
      <c r="CF207" s="43">
        <f t="shared" si="111"/>
        <v>3345000</v>
      </c>
      <c r="CG207" s="43">
        <f t="shared" si="112"/>
        <v>0</v>
      </c>
      <c r="CH207" s="43">
        <f t="shared" si="113"/>
        <v>4171838</v>
      </c>
      <c r="CI207" s="43">
        <f t="shared" si="114"/>
        <v>0</v>
      </c>
      <c r="CJ207" s="43">
        <f t="shared" si="115"/>
        <v>0</v>
      </c>
      <c r="CK207" s="43">
        <f t="shared" si="116"/>
        <v>-1278400</v>
      </c>
      <c r="CL207" s="43">
        <f t="shared" si="117"/>
        <v>6354</v>
      </c>
      <c r="CM207" s="43">
        <f t="shared" si="118"/>
        <v>-32000</v>
      </c>
      <c r="CN207" s="43">
        <f t="shared" si="119"/>
        <v>-556800</v>
      </c>
      <c r="CO207" s="43">
        <f t="shared" si="120"/>
        <v>-11.8</v>
      </c>
      <c r="CP207" s="43">
        <f t="shared" si="121"/>
        <v>0</v>
      </c>
      <c r="CQ207" s="43">
        <f t="shared" si="122"/>
        <v>-4329975</v>
      </c>
      <c r="CR207" s="43">
        <f t="shared" si="123"/>
        <v>-664000</v>
      </c>
      <c r="CS207" s="43">
        <f t="shared" si="124"/>
        <v>311579.80000000005</v>
      </c>
      <c r="CT207" s="43">
        <f t="shared" si="125"/>
        <v>344000</v>
      </c>
      <c r="CU207" s="43">
        <f t="shared" si="126"/>
        <v>0</v>
      </c>
      <c r="CV207" s="43">
        <f t="shared" si="127"/>
        <v>-1055075</v>
      </c>
      <c r="CW207" s="43">
        <f t="shared" si="128"/>
        <v>-2131200</v>
      </c>
      <c r="CX207" s="43">
        <f t="shared" si="129"/>
        <v>0</v>
      </c>
      <c r="CY207" s="43">
        <f t="shared" si="130"/>
        <v>0</v>
      </c>
      <c r="CZ207" s="43">
        <f t="shared" si="131"/>
        <v>-573600</v>
      </c>
      <c r="DA207" s="43">
        <f t="shared" si="132"/>
        <v>992000</v>
      </c>
      <c r="DB207" s="43">
        <f t="shared" si="133"/>
        <v>0</v>
      </c>
      <c r="DC207" s="43">
        <f t="shared" si="134"/>
        <v>-1450290</v>
      </c>
      <c r="DD207" s="43">
        <f t="shared" si="136"/>
        <v>268792650.80000007</v>
      </c>
    </row>
    <row r="208" spans="1:108" x14ac:dyDescent="0.15">
      <c r="A208" s="24" t="s">
        <v>258</v>
      </c>
      <c r="B208" s="25"/>
      <c r="C208" s="167">
        <v>14559200</v>
      </c>
      <c r="D208" s="167"/>
      <c r="E208" s="167">
        <v>48072912</v>
      </c>
      <c r="F208" s="167"/>
      <c r="G208" s="167"/>
      <c r="H208" s="167">
        <v>3105920</v>
      </c>
      <c r="I208" s="167"/>
      <c r="J208" s="167"/>
      <c r="K208" s="167">
        <v>5033728</v>
      </c>
      <c r="L208" s="167"/>
      <c r="M208" s="167"/>
      <c r="N208" s="167">
        <v>7908096</v>
      </c>
      <c r="O208" s="167">
        <v>1543360</v>
      </c>
      <c r="P208" s="167"/>
      <c r="Q208" s="167">
        <v>1456896</v>
      </c>
      <c r="R208" s="167"/>
      <c r="S208" s="167">
        <v>10125085</v>
      </c>
      <c r="T208" s="167">
        <v>8499600</v>
      </c>
      <c r="U208" s="167">
        <v>5873024</v>
      </c>
      <c r="V208" s="167"/>
      <c r="W208" s="167">
        <v>1953280</v>
      </c>
      <c r="X208" s="167">
        <v>5108800</v>
      </c>
      <c r="Y208" s="167"/>
      <c r="Z208" s="25">
        <f t="shared" si="108"/>
        <v>113239901</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109"/>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35"/>
        <v>28731504.399999999</v>
      </c>
      <c r="CD208" s="24" t="s">
        <v>258</v>
      </c>
      <c r="CE208" s="29">
        <f t="shared" si="110"/>
        <v>0</v>
      </c>
      <c r="CF208" s="29">
        <f t="shared" si="111"/>
        <v>13810725</v>
      </c>
      <c r="CG208" s="29">
        <f t="shared" si="112"/>
        <v>0</v>
      </c>
      <c r="CH208" s="29">
        <f t="shared" si="113"/>
        <v>43660577</v>
      </c>
      <c r="CI208" s="29">
        <f t="shared" si="114"/>
        <v>0</v>
      </c>
      <c r="CJ208" s="29">
        <f t="shared" si="115"/>
        <v>0</v>
      </c>
      <c r="CK208" s="29">
        <f t="shared" si="116"/>
        <v>889920</v>
      </c>
      <c r="CL208" s="29">
        <f t="shared" si="117"/>
        <v>-3338.2</v>
      </c>
      <c r="CM208" s="29">
        <f t="shared" si="118"/>
        <v>-16000</v>
      </c>
      <c r="CN208" s="29">
        <f t="shared" si="119"/>
        <v>3953728</v>
      </c>
      <c r="CO208" s="29">
        <f t="shared" si="120"/>
        <v>0</v>
      </c>
      <c r="CP208" s="29">
        <f t="shared" si="121"/>
        <v>0</v>
      </c>
      <c r="CQ208" s="29">
        <f t="shared" si="122"/>
        <v>1398496</v>
      </c>
      <c r="CR208" s="29">
        <f t="shared" si="123"/>
        <v>255360</v>
      </c>
      <c r="CS208" s="29">
        <f t="shared" si="124"/>
        <v>-1590956.2</v>
      </c>
      <c r="CT208" s="29">
        <f t="shared" si="125"/>
        <v>1128896</v>
      </c>
      <c r="CU208" s="29">
        <f t="shared" si="126"/>
        <v>0</v>
      </c>
      <c r="CV208" s="29">
        <f t="shared" si="127"/>
        <v>6129885</v>
      </c>
      <c r="CW208" s="29">
        <f t="shared" si="128"/>
        <v>3772000</v>
      </c>
      <c r="CX208" s="29">
        <f t="shared" si="129"/>
        <v>5873024</v>
      </c>
      <c r="CY208" s="29">
        <f t="shared" si="130"/>
        <v>0</v>
      </c>
      <c r="CZ208" s="29">
        <f t="shared" si="131"/>
        <v>1281280</v>
      </c>
      <c r="DA208" s="29">
        <f t="shared" si="132"/>
        <v>3964800</v>
      </c>
      <c r="DB208" s="29">
        <f t="shared" si="133"/>
        <v>0</v>
      </c>
      <c r="DC208" s="29">
        <f t="shared" si="134"/>
        <v>84508396.599999994</v>
      </c>
      <c r="DD208" s="29">
        <f t="shared" si="136"/>
        <v>353301047.4000001</v>
      </c>
    </row>
    <row r="209" spans="1:108" x14ac:dyDescent="0.15">
      <c r="A209" s="24" t="s">
        <v>259</v>
      </c>
      <c r="B209" s="25"/>
      <c r="C209" s="167"/>
      <c r="D209" s="167"/>
      <c r="E209" s="167"/>
      <c r="F209" s="167"/>
      <c r="G209" s="167"/>
      <c r="H209" s="167">
        <v>806400</v>
      </c>
      <c r="I209" s="167"/>
      <c r="J209" s="167"/>
      <c r="K209" s="167">
        <v>582400</v>
      </c>
      <c r="L209" s="167"/>
      <c r="M209" s="167"/>
      <c r="N209" s="167">
        <v>2679325</v>
      </c>
      <c r="O209" s="167">
        <v>571200</v>
      </c>
      <c r="P209" s="167"/>
      <c r="Q209" s="167">
        <v>517200</v>
      </c>
      <c r="R209" s="167"/>
      <c r="S209" s="167">
        <v>2341195</v>
      </c>
      <c r="T209" s="167">
        <v>1668000</v>
      </c>
      <c r="U209" s="167"/>
      <c r="V209" s="167"/>
      <c r="W209" s="167">
        <v>212800</v>
      </c>
      <c r="X209" s="167">
        <v>1200000</v>
      </c>
      <c r="Y209" s="167"/>
      <c r="Z209" s="25">
        <f t="shared" si="108"/>
        <v>10578520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109"/>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35"/>
        <v>32521302.599999998</v>
      </c>
      <c r="CD209" s="24" t="s">
        <v>259</v>
      </c>
      <c r="CE209" s="29">
        <f t="shared" si="110"/>
        <v>0</v>
      </c>
      <c r="CF209" s="29">
        <f t="shared" si="111"/>
        <v>-653230</v>
      </c>
      <c r="CG209" s="29">
        <f t="shared" si="112"/>
        <v>0</v>
      </c>
      <c r="CH209" s="29">
        <f t="shared" si="113"/>
        <v>-5995369</v>
      </c>
      <c r="CI209" s="29">
        <f t="shared" si="114"/>
        <v>0</v>
      </c>
      <c r="CJ209" s="29">
        <f t="shared" si="115"/>
        <v>-1747.6</v>
      </c>
      <c r="CK209" s="29">
        <f t="shared" si="116"/>
        <v>-1801600</v>
      </c>
      <c r="CL209" s="29">
        <f t="shared" si="117"/>
        <v>-6452.8</v>
      </c>
      <c r="CM209" s="29">
        <f t="shared" si="118"/>
        <v>0</v>
      </c>
      <c r="CN209" s="29">
        <f t="shared" si="119"/>
        <v>-769600</v>
      </c>
      <c r="CO209" s="29">
        <f t="shared" si="120"/>
        <v>0</v>
      </c>
      <c r="CP209" s="29">
        <f t="shared" si="121"/>
        <v>0</v>
      </c>
      <c r="CQ209" s="29">
        <f t="shared" si="122"/>
        <v>-4547075</v>
      </c>
      <c r="CR209" s="29">
        <f t="shared" si="123"/>
        <v>-704800</v>
      </c>
      <c r="CS209" s="29">
        <f t="shared" si="124"/>
        <v>-1173303.2</v>
      </c>
      <c r="CT209" s="29">
        <f t="shared" si="125"/>
        <v>93200</v>
      </c>
      <c r="CU209" s="29">
        <f t="shared" si="126"/>
        <v>0</v>
      </c>
      <c r="CV209" s="29">
        <f t="shared" si="127"/>
        <v>-1645205</v>
      </c>
      <c r="CW209" s="29">
        <f t="shared" si="128"/>
        <v>-3584000</v>
      </c>
      <c r="CX209" s="29">
        <f t="shared" si="129"/>
        <v>0</v>
      </c>
      <c r="CY209" s="29">
        <f t="shared" si="130"/>
        <v>0</v>
      </c>
      <c r="CZ209" s="29">
        <f t="shared" si="131"/>
        <v>-575200</v>
      </c>
      <c r="DA209" s="29">
        <f t="shared" si="132"/>
        <v>-578400</v>
      </c>
      <c r="DB209" s="29">
        <f t="shared" si="133"/>
        <v>0</v>
      </c>
      <c r="DC209" s="29">
        <f t="shared" si="134"/>
        <v>-21942782.599999998</v>
      </c>
      <c r="DD209" s="29">
        <f t="shared" si="136"/>
        <v>331358264.80000007</v>
      </c>
    </row>
    <row r="210" spans="1:108" x14ac:dyDescent="0.15">
      <c r="A210" s="24" t="s">
        <v>260</v>
      </c>
      <c r="B210" s="25"/>
      <c r="C210" s="167">
        <v>3062500</v>
      </c>
      <c r="D210" s="167"/>
      <c r="E210" s="167">
        <v>10640000</v>
      </c>
      <c r="F210" s="167"/>
      <c r="G210" s="167"/>
      <c r="H210" s="167">
        <v>1512000</v>
      </c>
      <c r="I210" s="167">
        <v>1036</v>
      </c>
      <c r="J210" s="167">
        <v>89600</v>
      </c>
      <c r="K210" s="167">
        <v>873600</v>
      </c>
      <c r="L210" s="167"/>
      <c r="M210" s="167"/>
      <c r="N210" s="167">
        <v>3754525</v>
      </c>
      <c r="O210" s="167">
        <v>403200</v>
      </c>
      <c r="P210" s="167">
        <v>1428746</v>
      </c>
      <c r="Q210" s="167">
        <v>873600</v>
      </c>
      <c r="R210" s="167"/>
      <c r="S210" s="167">
        <v>3104925</v>
      </c>
      <c r="T210" s="167">
        <v>2856000</v>
      </c>
      <c r="U210" s="167"/>
      <c r="V210" s="167"/>
      <c r="W210" s="167">
        <v>436800</v>
      </c>
      <c r="X210" s="167">
        <v>1760000</v>
      </c>
      <c r="Y210" s="167"/>
      <c r="Z210" s="25">
        <f t="shared" si="108"/>
        <v>30796532</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109"/>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35"/>
        <v>31827128</v>
      </c>
      <c r="CD210" s="24" t="s">
        <v>260</v>
      </c>
      <c r="CE210" s="43">
        <f t="shared" si="110"/>
        <v>0</v>
      </c>
      <c r="CF210" s="43">
        <f t="shared" si="111"/>
        <v>2933280</v>
      </c>
      <c r="CG210" s="43">
        <f t="shared" si="112"/>
        <v>0</v>
      </c>
      <c r="CH210" s="43">
        <f t="shared" si="113"/>
        <v>6107875</v>
      </c>
      <c r="CI210" s="29">
        <f t="shared" si="114"/>
        <v>0</v>
      </c>
      <c r="CJ210" s="43">
        <f t="shared" si="115"/>
        <v>0</v>
      </c>
      <c r="CK210" s="43">
        <f t="shared" si="116"/>
        <v>-1248000</v>
      </c>
      <c r="CL210" s="43">
        <f t="shared" si="117"/>
        <v>1036</v>
      </c>
      <c r="CM210" s="43">
        <f t="shared" si="118"/>
        <v>89600</v>
      </c>
      <c r="CN210" s="43">
        <f t="shared" si="119"/>
        <v>-46400</v>
      </c>
      <c r="CO210" s="43">
        <f t="shared" si="120"/>
        <v>0</v>
      </c>
      <c r="CP210" s="43">
        <f t="shared" si="121"/>
        <v>0</v>
      </c>
      <c r="CQ210" s="43">
        <f t="shared" si="122"/>
        <v>-4260675</v>
      </c>
      <c r="CR210" s="43">
        <f t="shared" si="123"/>
        <v>-1264800</v>
      </c>
      <c r="CS210" s="43">
        <f t="shared" si="124"/>
        <v>-772237</v>
      </c>
      <c r="CT210" s="43">
        <f t="shared" si="125"/>
        <v>481600</v>
      </c>
      <c r="CU210" s="43">
        <f t="shared" si="126"/>
        <v>0</v>
      </c>
      <c r="CV210" s="43">
        <f t="shared" si="127"/>
        <v>-555875</v>
      </c>
      <c r="CW210" s="43">
        <f t="shared" si="128"/>
        <v>-2360800</v>
      </c>
      <c r="CX210" s="43">
        <f t="shared" si="129"/>
        <v>0</v>
      </c>
      <c r="CY210" s="43">
        <f t="shared" si="130"/>
        <v>0</v>
      </c>
      <c r="CZ210" s="43">
        <f t="shared" si="131"/>
        <v>-131200</v>
      </c>
      <c r="DA210" s="43">
        <f t="shared" si="132"/>
        <v>-4000</v>
      </c>
      <c r="DB210" s="43">
        <f t="shared" si="133"/>
        <v>0</v>
      </c>
      <c r="DC210" s="43">
        <f t="shared" si="134"/>
        <v>-1030596</v>
      </c>
      <c r="DD210" s="43">
        <f t="shared" si="136"/>
        <v>330327668.80000007</v>
      </c>
    </row>
    <row r="211" spans="1:108" x14ac:dyDescent="0.15">
      <c r="A211" s="24" t="s">
        <v>261</v>
      </c>
      <c r="B211" s="25"/>
      <c r="C211" s="167">
        <v>2207500</v>
      </c>
      <c r="D211" s="167"/>
      <c r="E211" s="167">
        <v>2770000</v>
      </c>
      <c r="F211" s="167"/>
      <c r="G211" s="167"/>
      <c r="H211" s="167">
        <v>1478400</v>
      </c>
      <c r="I211" s="167"/>
      <c r="J211" s="167">
        <v>112000</v>
      </c>
      <c r="K211" s="167">
        <v>582400</v>
      </c>
      <c r="L211" s="167"/>
      <c r="M211" s="167"/>
      <c r="N211" s="167">
        <v>5157775</v>
      </c>
      <c r="O211" s="167">
        <v>918400</v>
      </c>
      <c r="P211" s="167">
        <v>2099962</v>
      </c>
      <c r="Q211" s="167">
        <v>1052800</v>
      </c>
      <c r="R211" s="167"/>
      <c r="S211" s="167">
        <v>2822400</v>
      </c>
      <c r="T211" s="167">
        <v>2546075</v>
      </c>
      <c r="U211" s="167"/>
      <c r="V211" s="167"/>
      <c r="W211" s="167">
        <v>358400</v>
      </c>
      <c r="X211" s="167">
        <v>1280000</v>
      </c>
      <c r="Y211" s="167"/>
      <c r="Z211" s="25">
        <f t="shared" si="108"/>
        <v>23386112</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109"/>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35"/>
        <v>32905361</v>
      </c>
      <c r="CD211" s="24" t="s">
        <v>261</v>
      </c>
      <c r="CE211" s="43">
        <f t="shared" si="110"/>
        <v>0</v>
      </c>
      <c r="CF211" s="43">
        <f t="shared" si="111"/>
        <v>1566170</v>
      </c>
      <c r="CG211" s="43">
        <f t="shared" si="112"/>
        <v>0</v>
      </c>
      <c r="CH211" s="43">
        <f t="shared" si="113"/>
        <v>-2361418</v>
      </c>
      <c r="CI211" s="43">
        <f t="shared" si="114"/>
        <v>0</v>
      </c>
      <c r="CJ211" s="43">
        <f t="shared" si="115"/>
        <v>0</v>
      </c>
      <c r="CK211" s="43">
        <f t="shared" si="116"/>
        <v>-1489600</v>
      </c>
      <c r="CL211" s="43">
        <f t="shared" si="117"/>
        <v>-2378.6</v>
      </c>
      <c r="CM211" s="43">
        <f t="shared" si="118"/>
        <v>112000</v>
      </c>
      <c r="CN211" s="43">
        <f t="shared" si="119"/>
        <v>-153600</v>
      </c>
      <c r="CO211" s="43">
        <f t="shared" si="120"/>
        <v>0</v>
      </c>
      <c r="CP211" s="43">
        <f t="shared" si="121"/>
        <v>0</v>
      </c>
      <c r="CQ211" s="43">
        <f t="shared" si="122"/>
        <v>-2874225</v>
      </c>
      <c r="CR211" s="43">
        <f t="shared" si="123"/>
        <v>-841600</v>
      </c>
      <c r="CS211" s="43">
        <f t="shared" si="124"/>
        <v>574117.60000000009</v>
      </c>
      <c r="CT211" s="43">
        <f t="shared" si="125"/>
        <v>572800</v>
      </c>
      <c r="CU211" s="43">
        <f t="shared" si="126"/>
        <v>0</v>
      </c>
      <c r="CV211" s="43">
        <f t="shared" si="127"/>
        <v>-1128000</v>
      </c>
      <c r="CW211" s="43">
        <f t="shared" si="128"/>
        <v>-2557045</v>
      </c>
      <c r="CX211" s="43">
        <f t="shared" si="129"/>
        <v>0</v>
      </c>
      <c r="CY211" s="43">
        <f t="shared" si="130"/>
        <v>0</v>
      </c>
      <c r="CZ211" s="43">
        <f t="shared" si="131"/>
        <v>-289600</v>
      </c>
      <c r="DA211" s="43">
        <f t="shared" si="132"/>
        <v>-630870</v>
      </c>
      <c r="DB211" s="43">
        <f t="shared" si="133"/>
        <v>-16000</v>
      </c>
      <c r="DC211" s="43">
        <f t="shared" si="134"/>
        <v>-9519249</v>
      </c>
      <c r="DD211" s="43">
        <f t="shared" si="136"/>
        <v>320808419.80000007</v>
      </c>
    </row>
    <row r="212" spans="1:108" x14ac:dyDescent="0.15">
      <c r="A212" s="24" t="s">
        <v>262</v>
      </c>
      <c r="B212" s="25"/>
      <c r="C212" s="167">
        <v>3550000</v>
      </c>
      <c r="D212" s="167"/>
      <c r="E212" s="167">
        <v>4946200</v>
      </c>
      <c r="F212" s="167"/>
      <c r="G212" s="167"/>
      <c r="H212" s="167">
        <v>1836800</v>
      </c>
      <c r="I212" s="167"/>
      <c r="J212" s="167">
        <v>112000</v>
      </c>
      <c r="K212" s="167">
        <v>649600</v>
      </c>
      <c r="L212" s="167"/>
      <c r="M212" s="167"/>
      <c r="N212" s="167">
        <v>4201800</v>
      </c>
      <c r="O212" s="167">
        <v>896000</v>
      </c>
      <c r="P212" s="167">
        <v>5207334</v>
      </c>
      <c r="Q212" s="167">
        <v>1120000</v>
      </c>
      <c r="R212" s="167"/>
      <c r="S212" s="167">
        <v>3136000</v>
      </c>
      <c r="T212" s="167">
        <v>2320200</v>
      </c>
      <c r="U212" s="167"/>
      <c r="V212" s="167"/>
      <c r="W212" s="167">
        <v>582400</v>
      </c>
      <c r="X212" s="167">
        <v>1680000</v>
      </c>
      <c r="Y212" s="167"/>
      <c r="Z212" s="25">
        <f t="shared" si="108"/>
        <v>30238334</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109"/>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35"/>
        <v>29260302.199999999</v>
      </c>
      <c r="CD212" s="24" t="s">
        <v>262</v>
      </c>
      <c r="CE212" s="43">
        <f t="shared" si="110"/>
        <v>0</v>
      </c>
      <c r="CF212" s="43">
        <f t="shared" si="111"/>
        <v>2951190</v>
      </c>
      <c r="CG212" s="43">
        <f t="shared" si="112"/>
        <v>0</v>
      </c>
      <c r="CH212" s="43">
        <f t="shared" si="113"/>
        <v>1470105</v>
      </c>
      <c r="CI212" s="43">
        <f t="shared" si="114"/>
        <v>0</v>
      </c>
      <c r="CJ212" s="43">
        <f t="shared" si="115"/>
        <v>0</v>
      </c>
      <c r="CK212" s="43">
        <f t="shared" si="116"/>
        <v>-915200</v>
      </c>
      <c r="CL212" s="43">
        <f t="shared" si="117"/>
        <v>-1347.2</v>
      </c>
      <c r="CM212" s="43">
        <f t="shared" si="118"/>
        <v>112000</v>
      </c>
      <c r="CN212" s="43">
        <f t="shared" si="119"/>
        <v>-2400</v>
      </c>
      <c r="CO212" s="43">
        <f t="shared" si="120"/>
        <v>0</v>
      </c>
      <c r="CP212" s="43">
        <f t="shared" si="121"/>
        <v>0</v>
      </c>
      <c r="CQ212" s="43">
        <f t="shared" si="122"/>
        <v>-3427000</v>
      </c>
      <c r="CR212" s="43">
        <f t="shared" si="123"/>
        <v>-912000</v>
      </c>
      <c r="CS212" s="43">
        <f t="shared" si="124"/>
        <v>3667684</v>
      </c>
      <c r="CT212" s="43">
        <f t="shared" si="125"/>
        <v>432000</v>
      </c>
      <c r="CU212" s="43">
        <f t="shared" si="126"/>
        <v>0</v>
      </c>
      <c r="CV212" s="43">
        <f t="shared" si="127"/>
        <v>-410400</v>
      </c>
      <c r="CW212" s="43">
        <f t="shared" si="128"/>
        <v>-2293000</v>
      </c>
      <c r="CX212" s="43">
        <f t="shared" si="129"/>
        <v>0</v>
      </c>
      <c r="CY212" s="43">
        <f t="shared" si="130"/>
        <v>0</v>
      </c>
      <c r="CZ212" s="43">
        <f t="shared" si="131"/>
        <v>254400</v>
      </c>
      <c r="DA212" s="43">
        <f t="shared" si="132"/>
        <v>52000</v>
      </c>
      <c r="DB212" s="43">
        <f t="shared" si="133"/>
        <v>0</v>
      </c>
      <c r="DC212" s="43">
        <f t="shared" si="134"/>
        <v>978031.80000000075</v>
      </c>
      <c r="DD212" s="43">
        <f t="shared" si="136"/>
        <v>321786451.60000008</v>
      </c>
    </row>
    <row r="213" spans="1:108" x14ac:dyDescent="0.15">
      <c r="A213" s="24" t="s">
        <v>263</v>
      </c>
      <c r="B213" s="25"/>
      <c r="C213" s="167">
        <v>3175000</v>
      </c>
      <c r="D213" s="167"/>
      <c r="E213" s="167">
        <v>7335000</v>
      </c>
      <c r="F213" s="167"/>
      <c r="G213" s="167"/>
      <c r="H213" s="167">
        <v>1120000</v>
      </c>
      <c r="I213" s="167"/>
      <c r="J213" s="167">
        <v>89600</v>
      </c>
      <c r="K213" s="167">
        <v>291200</v>
      </c>
      <c r="L213" s="167"/>
      <c r="M213" s="167"/>
      <c r="N213" s="167">
        <v>4567425</v>
      </c>
      <c r="O213" s="167">
        <v>739200</v>
      </c>
      <c r="P213" s="167">
        <v>2100447</v>
      </c>
      <c r="Q213" s="167">
        <v>1164800</v>
      </c>
      <c r="R213" s="167"/>
      <c r="S213" s="167">
        <v>2464000</v>
      </c>
      <c r="T213" s="167">
        <v>2619350</v>
      </c>
      <c r="U213" s="167"/>
      <c r="V213" s="167"/>
      <c r="W213" s="167">
        <v>380800</v>
      </c>
      <c r="X213" s="167">
        <v>1160000</v>
      </c>
      <c r="Y213" s="167"/>
      <c r="Z213" s="25">
        <f t="shared" si="108"/>
        <v>27206822</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109"/>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35"/>
        <v>28843457.399999999</v>
      </c>
      <c r="CD213" s="24" t="s">
        <v>263</v>
      </c>
      <c r="CE213" s="43">
        <f t="shared" si="110"/>
        <v>0</v>
      </c>
      <c r="CF213" s="43">
        <f t="shared" si="111"/>
        <v>2741590</v>
      </c>
      <c r="CG213" s="43">
        <f t="shared" si="112"/>
        <v>0</v>
      </c>
      <c r="CH213" s="43">
        <f t="shared" si="113"/>
        <v>2835120</v>
      </c>
      <c r="CI213" s="43">
        <f t="shared" si="114"/>
        <v>0</v>
      </c>
      <c r="CJ213" s="43">
        <f t="shared" si="115"/>
        <v>0</v>
      </c>
      <c r="CK213" s="43">
        <f t="shared" si="116"/>
        <v>-1684000</v>
      </c>
      <c r="CL213" s="43">
        <f t="shared" si="117"/>
        <v>-4345</v>
      </c>
      <c r="CM213" s="43">
        <f t="shared" si="118"/>
        <v>89600</v>
      </c>
      <c r="CN213" s="43">
        <f t="shared" si="119"/>
        <v>-356800</v>
      </c>
      <c r="CO213" s="43">
        <f t="shared" si="120"/>
        <v>0</v>
      </c>
      <c r="CP213" s="43">
        <f t="shared" si="121"/>
        <v>0</v>
      </c>
      <c r="CQ213" s="43">
        <f t="shared" si="122"/>
        <v>-1993375</v>
      </c>
      <c r="CR213" s="43">
        <f t="shared" si="123"/>
        <v>-884800</v>
      </c>
      <c r="CS213" s="43">
        <f t="shared" si="124"/>
        <v>757424.60000000009</v>
      </c>
      <c r="CT213" s="43">
        <f t="shared" si="125"/>
        <v>404800</v>
      </c>
      <c r="CU213" s="43">
        <f t="shared" si="126"/>
        <v>0</v>
      </c>
      <c r="CV213" s="43">
        <f t="shared" si="127"/>
        <v>-925600</v>
      </c>
      <c r="CW213" s="43">
        <f t="shared" si="128"/>
        <v>-2154250</v>
      </c>
      <c r="CX213" s="43">
        <f t="shared" si="129"/>
        <v>0</v>
      </c>
      <c r="CY213" s="43">
        <f t="shared" si="130"/>
        <v>0</v>
      </c>
      <c r="CZ213" s="43">
        <f t="shared" si="131"/>
        <v>56800</v>
      </c>
      <c r="DA213" s="43">
        <f t="shared" si="132"/>
        <v>-462800</v>
      </c>
      <c r="DB213" s="43">
        <f t="shared" si="133"/>
        <v>-56000</v>
      </c>
      <c r="DC213" s="43">
        <f t="shared" si="134"/>
        <v>-1636635.3999999985</v>
      </c>
      <c r="DD213" s="43">
        <f t="shared" si="136"/>
        <v>320149816.20000011</v>
      </c>
    </row>
    <row r="214" spans="1:108" x14ac:dyDescent="0.15">
      <c r="A214" s="24" t="s">
        <v>264</v>
      </c>
      <c r="B214" s="25"/>
      <c r="C214" s="167">
        <v>2815000</v>
      </c>
      <c r="D214" s="167"/>
      <c r="E214" s="167">
        <v>6275000</v>
      </c>
      <c r="F214" s="167"/>
      <c r="G214" s="167"/>
      <c r="H214" s="167">
        <v>627200</v>
      </c>
      <c r="I214" s="167"/>
      <c r="J214" s="167">
        <v>44800</v>
      </c>
      <c r="K214" s="167">
        <v>560000</v>
      </c>
      <c r="L214" s="167"/>
      <c r="M214" s="167"/>
      <c r="N214" s="167">
        <v>3746575</v>
      </c>
      <c r="O214" s="167">
        <v>336000</v>
      </c>
      <c r="P214" s="167">
        <v>1187893</v>
      </c>
      <c r="Q214" s="167">
        <v>1321600</v>
      </c>
      <c r="R214" s="167"/>
      <c r="S214" s="167">
        <v>2598400</v>
      </c>
      <c r="T214" s="167">
        <v>2044900</v>
      </c>
      <c r="U214" s="167"/>
      <c r="V214" s="167"/>
      <c r="W214" s="167">
        <v>268800</v>
      </c>
      <c r="X214" s="167">
        <v>1480000</v>
      </c>
      <c r="Y214" s="167"/>
      <c r="Z214" s="25">
        <f t="shared" si="108"/>
        <v>23306168</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109"/>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35"/>
        <v>27726603.399999999</v>
      </c>
      <c r="CD214" s="24" t="s">
        <v>264</v>
      </c>
      <c r="CE214" s="43">
        <f t="shared" si="110"/>
        <v>0</v>
      </c>
      <c r="CF214" s="43">
        <f t="shared" si="111"/>
        <v>2607000</v>
      </c>
      <c r="CG214" s="43">
        <f t="shared" si="112"/>
        <v>0</v>
      </c>
      <c r="CH214" s="43">
        <f t="shared" si="113"/>
        <v>2168902</v>
      </c>
      <c r="CI214" s="43">
        <f t="shared" si="114"/>
        <v>0</v>
      </c>
      <c r="CJ214" s="43">
        <f t="shared" si="115"/>
        <v>0</v>
      </c>
      <c r="CK214" s="43">
        <f t="shared" si="116"/>
        <v>-2616800</v>
      </c>
      <c r="CL214" s="43">
        <f t="shared" si="117"/>
        <v>-2019.2</v>
      </c>
      <c r="CM214" s="43">
        <f t="shared" si="118"/>
        <v>44800</v>
      </c>
      <c r="CN214" s="43">
        <f t="shared" si="119"/>
        <v>-8000</v>
      </c>
      <c r="CO214" s="43">
        <f t="shared" si="120"/>
        <v>0</v>
      </c>
      <c r="CP214" s="43">
        <f t="shared" si="121"/>
        <v>0</v>
      </c>
      <c r="CQ214" s="43">
        <f t="shared" si="122"/>
        <v>-3239025</v>
      </c>
      <c r="CR214" s="43">
        <f t="shared" si="123"/>
        <v>-1580000</v>
      </c>
      <c r="CS214" s="43">
        <f t="shared" si="124"/>
        <v>128206.80000000005</v>
      </c>
      <c r="CT214" s="43">
        <f t="shared" si="125"/>
        <v>585600</v>
      </c>
      <c r="CU214" s="43">
        <f t="shared" si="126"/>
        <v>0</v>
      </c>
      <c r="CV214" s="43">
        <f t="shared" si="127"/>
        <v>-509600</v>
      </c>
      <c r="CW214" s="43">
        <f t="shared" si="128"/>
        <v>-1924700</v>
      </c>
      <c r="CX214" s="43">
        <f t="shared" si="129"/>
        <v>-50400</v>
      </c>
      <c r="CY214" s="43">
        <f t="shared" si="130"/>
        <v>0</v>
      </c>
      <c r="CZ214" s="43">
        <f t="shared" si="131"/>
        <v>4800</v>
      </c>
      <c r="DA214" s="43">
        <f t="shared" si="132"/>
        <v>10800</v>
      </c>
      <c r="DB214" s="43">
        <f t="shared" si="133"/>
        <v>-40000</v>
      </c>
      <c r="DC214" s="43">
        <f t="shared" si="134"/>
        <v>-4420435.3999999985</v>
      </c>
      <c r="DD214" s="43">
        <f t="shared" si="136"/>
        <v>315729380.80000013</v>
      </c>
    </row>
    <row r="215" spans="1:108" x14ac:dyDescent="0.15">
      <c r="A215" s="24" t="s">
        <v>265</v>
      </c>
      <c r="B215" s="25"/>
      <c r="C215" s="167">
        <v>2293000</v>
      </c>
      <c r="D215" s="167"/>
      <c r="E215" s="167">
        <v>14608184</v>
      </c>
      <c r="F215" s="167"/>
      <c r="G215" s="167"/>
      <c r="H215" s="167">
        <v>3618496</v>
      </c>
      <c r="I215" s="167"/>
      <c r="J215" s="167">
        <v>143360</v>
      </c>
      <c r="K215" s="167">
        <v>1546496</v>
      </c>
      <c r="L215" s="167"/>
      <c r="M215" s="167"/>
      <c r="N215" s="167">
        <v>12090909</v>
      </c>
      <c r="O215" s="167">
        <v>1931328</v>
      </c>
      <c r="P215" s="167"/>
      <c r="Q215" s="167">
        <v>3266560</v>
      </c>
      <c r="R215" s="167"/>
      <c r="S215" s="167">
        <v>7420672</v>
      </c>
      <c r="T215" s="167">
        <v>6481195</v>
      </c>
      <c r="U215" s="167"/>
      <c r="V215" s="167"/>
      <c r="W215" s="167">
        <v>923776</v>
      </c>
      <c r="X215" s="167">
        <v>4745600</v>
      </c>
      <c r="Y215" s="167"/>
      <c r="Z215" s="25">
        <f t="shared" si="108"/>
        <v>59069576</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109"/>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35"/>
        <v>32372858.600000001</v>
      </c>
      <c r="CD215" s="24" t="s">
        <v>265</v>
      </c>
      <c r="CE215" s="29">
        <f t="shared" si="110"/>
        <v>0</v>
      </c>
      <c r="CF215" s="29">
        <f t="shared" si="111"/>
        <v>2069245</v>
      </c>
      <c r="CG215" s="29">
        <f t="shared" si="112"/>
        <v>0</v>
      </c>
      <c r="CH215" s="29">
        <f t="shared" si="113"/>
        <v>9632300</v>
      </c>
      <c r="CI215" s="29">
        <f t="shared" si="114"/>
        <v>0</v>
      </c>
      <c r="CJ215" s="29">
        <f t="shared" si="115"/>
        <v>0</v>
      </c>
      <c r="CK215" s="29">
        <f t="shared" si="116"/>
        <v>398496</v>
      </c>
      <c r="CL215" s="29">
        <f t="shared" si="117"/>
        <v>-1794.6</v>
      </c>
      <c r="CM215" s="29">
        <f t="shared" si="118"/>
        <v>143360</v>
      </c>
      <c r="CN215" s="29">
        <f t="shared" si="119"/>
        <v>1002496</v>
      </c>
      <c r="CO215" s="29">
        <f t="shared" si="120"/>
        <v>0</v>
      </c>
      <c r="CP215" s="29">
        <f t="shared" si="121"/>
        <v>0</v>
      </c>
      <c r="CQ215" s="29">
        <f t="shared" si="122"/>
        <v>3712509</v>
      </c>
      <c r="CR215" s="29">
        <f t="shared" si="123"/>
        <v>35328</v>
      </c>
      <c r="CS215" s="29">
        <f t="shared" si="124"/>
        <v>-1898225</v>
      </c>
      <c r="CT215" s="29">
        <f t="shared" si="125"/>
        <v>2618560</v>
      </c>
      <c r="CU215" s="29">
        <f t="shared" si="126"/>
        <v>0</v>
      </c>
      <c r="CV215" s="29">
        <f t="shared" si="127"/>
        <v>4328272</v>
      </c>
      <c r="CW215" s="29">
        <f t="shared" si="128"/>
        <v>1177195</v>
      </c>
      <c r="CX215" s="29">
        <f t="shared" si="129"/>
        <v>0</v>
      </c>
      <c r="CY215" s="29">
        <f t="shared" si="130"/>
        <v>0</v>
      </c>
      <c r="CZ215" s="29">
        <f t="shared" si="131"/>
        <v>683776</v>
      </c>
      <c r="DA215" s="29">
        <f t="shared" si="132"/>
        <v>2811200</v>
      </c>
      <c r="DB215" s="29">
        <f t="shared" si="133"/>
        <v>-16000</v>
      </c>
      <c r="DC215" s="29">
        <f t="shared" si="134"/>
        <v>26696717.399999999</v>
      </c>
      <c r="DD215" s="29">
        <f t="shared" si="136"/>
        <v>342426098.20000011</v>
      </c>
    </row>
    <row r="216" spans="1:108" x14ac:dyDescent="0.15">
      <c r="A216" s="24" t="s">
        <v>266</v>
      </c>
      <c r="B216" s="25"/>
      <c r="C216" s="167"/>
      <c r="D216" s="167"/>
      <c r="E216" s="167"/>
      <c r="F216" s="167"/>
      <c r="G216" s="167"/>
      <c r="H216" s="167">
        <v>1153600</v>
      </c>
      <c r="I216" s="167"/>
      <c r="J216" s="167"/>
      <c r="K216" s="167">
        <v>156800</v>
      </c>
      <c r="L216" s="167"/>
      <c r="M216" s="167"/>
      <c r="N216" s="167">
        <v>2709675</v>
      </c>
      <c r="O216" s="167">
        <v>481600</v>
      </c>
      <c r="P216" s="167"/>
      <c r="Q216" s="167">
        <v>716800</v>
      </c>
      <c r="R216" s="167"/>
      <c r="S216" s="167">
        <v>1276800</v>
      </c>
      <c r="T216" s="167">
        <v>918400</v>
      </c>
      <c r="U216" s="167"/>
      <c r="V216" s="167"/>
      <c r="W216" s="167"/>
      <c r="X216" s="167">
        <v>800000</v>
      </c>
      <c r="Y216" s="167"/>
      <c r="Z216" s="25">
        <f t="shared" si="108"/>
        <v>8213675</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109"/>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35"/>
        <v>33013927</v>
      </c>
      <c r="CD216" s="24" t="s">
        <v>266</v>
      </c>
      <c r="CE216" s="29">
        <f t="shared" si="110"/>
        <v>0</v>
      </c>
      <c r="CF216" s="29">
        <f t="shared" si="111"/>
        <v>-215150</v>
      </c>
      <c r="CG216" s="29">
        <f t="shared" si="112"/>
        <v>0</v>
      </c>
      <c r="CH216" s="29">
        <f t="shared" si="113"/>
        <v>-6051506</v>
      </c>
      <c r="CI216" s="29">
        <f t="shared" si="114"/>
        <v>-778.8</v>
      </c>
      <c r="CJ216" s="29">
        <f t="shared" si="115"/>
        <v>-1708.4</v>
      </c>
      <c r="CK216" s="29">
        <f t="shared" si="116"/>
        <v>-2250400</v>
      </c>
      <c r="CL216" s="29">
        <f t="shared" si="117"/>
        <v>0</v>
      </c>
      <c r="CM216" s="29">
        <f t="shared" si="118"/>
        <v>0</v>
      </c>
      <c r="CN216" s="29">
        <f t="shared" si="119"/>
        <v>-235200</v>
      </c>
      <c r="CO216" s="29">
        <f t="shared" si="120"/>
        <v>0</v>
      </c>
      <c r="CP216" s="29">
        <f t="shared" si="121"/>
        <v>0</v>
      </c>
      <c r="CQ216" s="29">
        <f t="shared" si="122"/>
        <v>-5896725</v>
      </c>
      <c r="CR216" s="29">
        <f t="shared" si="123"/>
        <v>-1486400</v>
      </c>
      <c r="CS216" s="29">
        <f t="shared" si="124"/>
        <v>-1445183.8</v>
      </c>
      <c r="CT216" s="29">
        <f t="shared" si="125"/>
        <v>-123200</v>
      </c>
      <c r="CU216" s="29">
        <f t="shared" si="126"/>
        <v>0</v>
      </c>
      <c r="CV216" s="29">
        <f t="shared" si="127"/>
        <v>-2076800</v>
      </c>
      <c r="CW216" s="29">
        <f t="shared" si="128"/>
        <v>-3903200</v>
      </c>
      <c r="CX216" s="29">
        <f t="shared" si="129"/>
        <v>-42000</v>
      </c>
      <c r="CY216" s="29">
        <f t="shared" si="130"/>
        <v>0</v>
      </c>
      <c r="CZ216" s="29">
        <f t="shared" si="131"/>
        <v>-228000</v>
      </c>
      <c r="DA216" s="29">
        <f t="shared" si="132"/>
        <v>-772000</v>
      </c>
      <c r="DB216" s="29">
        <f t="shared" si="133"/>
        <v>-72000</v>
      </c>
      <c r="DC216" s="29">
        <f t="shared" si="134"/>
        <v>-24800252</v>
      </c>
      <c r="DD216" s="29">
        <f t="shared" si="136"/>
        <v>317625846.20000011</v>
      </c>
    </row>
    <row r="217" spans="1:108" x14ac:dyDescent="0.15">
      <c r="A217" s="24" t="s">
        <v>267</v>
      </c>
      <c r="B217" s="25"/>
      <c r="C217" s="167">
        <v>2880000</v>
      </c>
      <c r="D217" s="167"/>
      <c r="E217" s="167">
        <v>6187000</v>
      </c>
      <c r="F217" s="167"/>
      <c r="G217" s="167"/>
      <c r="H217" s="167">
        <v>996800</v>
      </c>
      <c r="I217" s="167">
        <v>10641</v>
      </c>
      <c r="J217" s="167">
        <v>156800</v>
      </c>
      <c r="K217" s="167">
        <v>156800</v>
      </c>
      <c r="L217" s="167"/>
      <c r="M217" s="167"/>
      <c r="N217" s="167">
        <v>3680100</v>
      </c>
      <c r="O217" s="167">
        <v>660800</v>
      </c>
      <c r="P217" s="167">
        <v>893944</v>
      </c>
      <c r="Q217" s="167">
        <v>1187200</v>
      </c>
      <c r="R217" s="167"/>
      <c r="S217" s="167">
        <v>2240000</v>
      </c>
      <c r="T217" s="167">
        <v>1664850</v>
      </c>
      <c r="U217" s="167"/>
      <c r="V217" s="167"/>
      <c r="W217" s="167">
        <v>156800</v>
      </c>
      <c r="X217" s="167">
        <v>2680000</v>
      </c>
      <c r="Y217" s="167">
        <v>134400</v>
      </c>
      <c r="Z217" s="25">
        <f t="shared" si="108"/>
        <v>23686135</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109"/>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35"/>
        <v>31433599.599999998</v>
      </c>
      <c r="CD217" s="24" t="s">
        <v>267</v>
      </c>
      <c r="CE217" s="43">
        <f t="shared" si="110"/>
        <v>0</v>
      </c>
      <c r="CF217" s="43">
        <f t="shared" si="111"/>
        <v>2871880</v>
      </c>
      <c r="CG217" s="43">
        <f t="shared" si="112"/>
        <v>0</v>
      </c>
      <c r="CH217" s="43">
        <f t="shared" si="113"/>
        <v>938678</v>
      </c>
      <c r="CI217" s="29">
        <f t="shared" si="114"/>
        <v>-2.2000000000000002</v>
      </c>
      <c r="CJ217" s="43">
        <f t="shared" si="115"/>
        <v>0</v>
      </c>
      <c r="CK217" s="43">
        <f t="shared" si="116"/>
        <v>-1943200</v>
      </c>
      <c r="CL217" s="43">
        <f t="shared" si="117"/>
        <v>10641</v>
      </c>
      <c r="CM217" s="43">
        <f t="shared" si="118"/>
        <v>156800</v>
      </c>
      <c r="CN217" s="43">
        <f t="shared" si="119"/>
        <v>-139200</v>
      </c>
      <c r="CO217" s="43">
        <f t="shared" si="120"/>
        <v>0</v>
      </c>
      <c r="CP217" s="43">
        <f t="shared" si="121"/>
        <v>0</v>
      </c>
      <c r="CQ217" s="43">
        <f t="shared" si="122"/>
        <v>-4192700</v>
      </c>
      <c r="CR217" s="43">
        <f t="shared" si="123"/>
        <v>-1159200</v>
      </c>
      <c r="CS217" s="43">
        <f t="shared" si="124"/>
        <v>-1409211.4</v>
      </c>
      <c r="CT217" s="43">
        <f t="shared" si="125"/>
        <v>123200</v>
      </c>
      <c r="CU217" s="43">
        <f t="shared" si="126"/>
        <v>0</v>
      </c>
      <c r="CV217" s="43">
        <f t="shared" si="127"/>
        <v>-640800</v>
      </c>
      <c r="CW217" s="43">
        <f t="shared" si="128"/>
        <v>-2928750</v>
      </c>
      <c r="CX217" s="43">
        <f t="shared" si="129"/>
        <v>-50400</v>
      </c>
      <c r="CY217" s="43">
        <f t="shared" si="130"/>
        <v>0</v>
      </c>
      <c r="CZ217" s="43">
        <f t="shared" si="131"/>
        <v>-131200</v>
      </c>
      <c r="DA217" s="43">
        <f t="shared" si="132"/>
        <v>667600</v>
      </c>
      <c r="DB217" s="43">
        <f t="shared" si="133"/>
        <v>78400</v>
      </c>
      <c r="DC217" s="43">
        <f t="shared" si="134"/>
        <v>-7747464.5999999978</v>
      </c>
      <c r="DD217" s="43">
        <f t="shared" si="136"/>
        <v>309878381.60000008</v>
      </c>
    </row>
    <row r="218" spans="1:108" x14ac:dyDescent="0.15">
      <c r="A218" s="24" t="s">
        <v>268</v>
      </c>
      <c r="B218" s="25"/>
      <c r="C218" s="167">
        <v>2625000</v>
      </c>
      <c r="D218" s="167"/>
      <c r="E218" s="167">
        <v>9042000</v>
      </c>
      <c r="F218" s="167"/>
      <c r="G218" s="167"/>
      <c r="H218" s="167">
        <v>1097600</v>
      </c>
      <c r="I218" s="167">
        <v>10789</v>
      </c>
      <c r="J218" s="167"/>
      <c r="K218" s="167"/>
      <c r="L218" s="167"/>
      <c r="M218" s="167"/>
      <c r="N218" s="167">
        <v>4597775</v>
      </c>
      <c r="O218" s="167">
        <v>739200</v>
      </c>
      <c r="P218" s="167">
        <v>1311776</v>
      </c>
      <c r="Q218" s="167">
        <v>1120000</v>
      </c>
      <c r="R218" s="167"/>
      <c r="S218" s="167">
        <v>1971200</v>
      </c>
      <c r="T218" s="167">
        <v>1754425</v>
      </c>
      <c r="U218" s="167"/>
      <c r="V218" s="167"/>
      <c r="W218" s="167">
        <v>179200</v>
      </c>
      <c r="X218" s="167">
        <v>2520000</v>
      </c>
      <c r="Y218" s="167">
        <v>179200</v>
      </c>
      <c r="Z218" s="25">
        <f t="shared" si="108"/>
        <v>27148165</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109"/>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35"/>
        <v>33355912.399999999</v>
      </c>
      <c r="CD218" s="24" t="s">
        <v>268</v>
      </c>
      <c r="CE218" s="43">
        <f t="shared" si="110"/>
        <v>0</v>
      </c>
      <c r="CF218" s="43">
        <f t="shared" si="111"/>
        <v>2211880</v>
      </c>
      <c r="CG218" s="43">
        <f t="shared" si="112"/>
        <v>0</v>
      </c>
      <c r="CH218" s="43">
        <f t="shared" si="113"/>
        <v>3772765</v>
      </c>
      <c r="CI218" s="43">
        <f t="shared" si="114"/>
        <v>0</v>
      </c>
      <c r="CJ218" s="43">
        <f t="shared" si="115"/>
        <v>0</v>
      </c>
      <c r="CK218" s="43">
        <f t="shared" si="116"/>
        <v>-1834400</v>
      </c>
      <c r="CL218" s="43">
        <f t="shared" si="117"/>
        <v>4353.6000000000004</v>
      </c>
      <c r="CM218" s="43">
        <f t="shared" si="118"/>
        <v>0</v>
      </c>
      <c r="CN218" s="43">
        <f t="shared" si="119"/>
        <v>-264000</v>
      </c>
      <c r="CO218" s="43">
        <f t="shared" si="120"/>
        <v>0</v>
      </c>
      <c r="CP218" s="43">
        <f t="shared" si="121"/>
        <v>0</v>
      </c>
      <c r="CQ218" s="43">
        <f t="shared" si="122"/>
        <v>-4348625</v>
      </c>
      <c r="CR218" s="43">
        <f t="shared" si="123"/>
        <v>-1220800</v>
      </c>
      <c r="CS218" s="43">
        <f t="shared" si="124"/>
        <v>-382146</v>
      </c>
      <c r="CT218" s="43">
        <f t="shared" si="125"/>
        <v>20800</v>
      </c>
      <c r="CU218" s="43">
        <f t="shared" si="126"/>
        <v>0</v>
      </c>
      <c r="CV218" s="43">
        <f t="shared" si="127"/>
        <v>-1552000</v>
      </c>
      <c r="CW218" s="43">
        <f t="shared" si="128"/>
        <v>-3424375</v>
      </c>
      <c r="CX218" s="43">
        <f t="shared" si="129"/>
        <v>-58800</v>
      </c>
      <c r="CY218" s="43">
        <f t="shared" si="130"/>
        <v>0</v>
      </c>
      <c r="CZ218" s="43">
        <f t="shared" si="131"/>
        <v>-140800</v>
      </c>
      <c r="DA218" s="43">
        <f t="shared" si="132"/>
        <v>933200</v>
      </c>
      <c r="DB218" s="43">
        <f t="shared" si="133"/>
        <v>75200</v>
      </c>
      <c r="DC218" s="43">
        <f t="shared" si="134"/>
        <v>-6207747.3999999985</v>
      </c>
      <c r="DD218" s="43">
        <f t="shared" si="136"/>
        <v>303670634.20000011</v>
      </c>
    </row>
    <row r="219" spans="1:108" x14ac:dyDescent="0.15">
      <c r="A219" s="24" t="s">
        <v>269</v>
      </c>
      <c r="B219" s="25"/>
      <c r="C219" s="167">
        <v>2458000</v>
      </c>
      <c r="D219" s="167"/>
      <c r="E219" s="167">
        <v>7014500</v>
      </c>
      <c r="F219" s="167"/>
      <c r="G219" s="167"/>
      <c r="H219" s="167">
        <v>1030400</v>
      </c>
      <c r="I219" s="167"/>
      <c r="J219" s="167">
        <v>201600</v>
      </c>
      <c r="K219" s="167">
        <v>134400</v>
      </c>
      <c r="L219" s="167"/>
      <c r="M219" s="167"/>
      <c r="N219" s="167">
        <v>3903375</v>
      </c>
      <c r="O219" s="167">
        <v>492800</v>
      </c>
      <c r="P219" s="167">
        <v>3360566</v>
      </c>
      <c r="Q219" s="167">
        <v>1433600</v>
      </c>
      <c r="R219" s="167"/>
      <c r="S219" s="167">
        <v>1724800</v>
      </c>
      <c r="T219" s="167">
        <v>1485625</v>
      </c>
      <c r="U219" s="167">
        <v>600000</v>
      </c>
      <c r="V219" s="167"/>
      <c r="W219" s="167">
        <v>112000</v>
      </c>
      <c r="X219" s="167">
        <v>1520000</v>
      </c>
      <c r="Y219" s="167">
        <v>156800</v>
      </c>
      <c r="Z219" s="25">
        <f t="shared" si="108"/>
        <v>25628466</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109"/>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35"/>
        <v>28541544.399999999</v>
      </c>
      <c r="CD219" s="24" t="s">
        <v>269</v>
      </c>
      <c r="CE219" s="43">
        <f t="shared" si="110"/>
        <v>0</v>
      </c>
      <c r="CF219" s="43">
        <f t="shared" si="111"/>
        <v>2176340</v>
      </c>
      <c r="CG219" s="43">
        <f t="shared" si="112"/>
        <v>0</v>
      </c>
      <c r="CH219" s="43">
        <f t="shared" si="113"/>
        <v>3148835</v>
      </c>
      <c r="CI219" s="43">
        <f t="shared" si="114"/>
        <v>0</v>
      </c>
      <c r="CJ219" s="43">
        <f t="shared" si="115"/>
        <v>0</v>
      </c>
      <c r="CK219" s="43">
        <f t="shared" si="116"/>
        <v>-2217600</v>
      </c>
      <c r="CL219" s="43">
        <f t="shared" si="117"/>
        <v>-1824.2</v>
      </c>
      <c r="CM219" s="43">
        <f t="shared" si="118"/>
        <v>201600</v>
      </c>
      <c r="CN219" s="43">
        <f t="shared" si="119"/>
        <v>-89600</v>
      </c>
      <c r="CO219" s="43">
        <f t="shared" si="120"/>
        <v>0</v>
      </c>
      <c r="CP219" s="43">
        <f t="shared" si="121"/>
        <v>0</v>
      </c>
      <c r="CQ219" s="43">
        <f t="shared" si="122"/>
        <v>-4131825</v>
      </c>
      <c r="CR219" s="43">
        <f t="shared" si="123"/>
        <v>-1595200</v>
      </c>
      <c r="CS219" s="43">
        <f t="shared" si="124"/>
        <v>1838170.8</v>
      </c>
      <c r="CT219" s="43">
        <f t="shared" si="125"/>
        <v>449600</v>
      </c>
      <c r="CU219" s="43">
        <f t="shared" si="126"/>
        <v>0</v>
      </c>
      <c r="CV219" s="43">
        <f t="shared" si="127"/>
        <v>-700000</v>
      </c>
      <c r="CW219" s="43">
        <f t="shared" si="128"/>
        <v>-2460775</v>
      </c>
      <c r="CX219" s="43">
        <f t="shared" si="129"/>
        <v>558000</v>
      </c>
      <c r="CY219" s="43">
        <f t="shared" si="130"/>
        <v>0</v>
      </c>
      <c r="CZ219" s="43">
        <f t="shared" si="131"/>
        <v>-24000</v>
      </c>
      <c r="DA219" s="43">
        <f t="shared" si="132"/>
        <v>-69600</v>
      </c>
      <c r="DB219" s="43">
        <f t="shared" si="133"/>
        <v>4800</v>
      </c>
      <c r="DC219" s="43">
        <f t="shared" si="134"/>
        <v>-2913078.3999999985</v>
      </c>
      <c r="DD219" s="43">
        <f t="shared" si="136"/>
        <v>300757555.80000013</v>
      </c>
    </row>
    <row r="220" spans="1:108" x14ac:dyDescent="0.15">
      <c r="A220" s="24" t="s">
        <v>270</v>
      </c>
      <c r="B220" s="25"/>
      <c r="C220" s="167">
        <v>2258000</v>
      </c>
      <c r="D220" s="167"/>
      <c r="E220" s="167">
        <v>10390000</v>
      </c>
      <c r="F220" s="167"/>
      <c r="G220" s="167"/>
      <c r="H220" s="167">
        <v>1187200</v>
      </c>
      <c r="I220" s="167">
        <v>59939</v>
      </c>
      <c r="J220" s="167">
        <v>134400</v>
      </c>
      <c r="K220" s="167">
        <v>224000</v>
      </c>
      <c r="L220" s="167"/>
      <c r="M220" s="167"/>
      <c r="N220" s="167">
        <v>4112200</v>
      </c>
      <c r="O220" s="167">
        <v>291200</v>
      </c>
      <c r="P220" s="167">
        <v>1504530</v>
      </c>
      <c r="Q220" s="167">
        <v>1097600</v>
      </c>
      <c r="R220" s="167"/>
      <c r="S220" s="167">
        <v>1411200</v>
      </c>
      <c r="T220" s="167">
        <v>133675</v>
      </c>
      <c r="U220" s="167">
        <v>320000</v>
      </c>
      <c r="V220" s="167"/>
      <c r="W220" s="167">
        <v>134400</v>
      </c>
      <c r="X220" s="167">
        <v>1360000</v>
      </c>
      <c r="Y220" s="167">
        <v>67200</v>
      </c>
      <c r="Z220" s="25">
        <f t="shared" si="108"/>
        <v>24685544</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109"/>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35"/>
        <v>28388370.800000001</v>
      </c>
      <c r="CD220" s="24" t="s">
        <v>270</v>
      </c>
      <c r="CE220" s="43">
        <f t="shared" si="110"/>
        <v>0</v>
      </c>
      <c r="CF220" s="43">
        <f t="shared" si="111"/>
        <v>1690390</v>
      </c>
      <c r="CG220" s="43">
        <f t="shared" si="112"/>
        <v>0</v>
      </c>
      <c r="CH220" s="43">
        <f t="shared" si="113"/>
        <v>5752980</v>
      </c>
      <c r="CI220" s="43">
        <f t="shared" si="114"/>
        <v>-99.8</v>
      </c>
      <c r="CJ220" s="43">
        <f t="shared" si="115"/>
        <v>0</v>
      </c>
      <c r="CK220" s="43">
        <f t="shared" si="116"/>
        <v>-1396800</v>
      </c>
      <c r="CL220" s="43">
        <f t="shared" si="117"/>
        <v>59939</v>
      </c>
      <c r="CM220" s="43">
        <f t="shared" si="118"/>
        <v>134400</v>
      </c>
      <c r="CN220" s="43">
        <f t="shared" si="119"/>
        <v>-104000</v>
      </c>
      <c r="CO220" s="43">
        <f t="shared" si="120"/>
        <v>0</v>
      </c>
      <c r="CP220" s="43">
        <f t="shared" si="121"/>
        <v>0</v>
      </c>
      <c r="CQ220" s="43">
        <f t="shared" si="122"/>
        <v>-4037400</v>
      </c>
      <c r="CR220" s="43">
        <f t="shared" si="123"/>
        <v>-1348800</v>
      </c>
      <c r="CS220" s="43">
        <f t="shared" si="124"/>
        <v>72489</v>
      </c>
      <c r="CT220" s="43">
        <f t="shared" si="125"/>
        <v>289600</v>
      </c>
      <c r="CU220" s="43">
        <f t="shared" si="126"/>
        <v>0</v>
      </c>
      <c r="CV220" s="43">
        <f t="shared" si="127"/>
        <v>-921600</v>
      </c>
      <c r="CW220" s="43">
        <f t="shared" si="128"/>
        <v>-3817525</v>
      </c>
      <c r="CX220" s="43">
        <f t="shared" si="129"/>
        <v>278000</v>
      </c>
      <c r="CY220" s="43">
        <f t="shared" si="130"/>
        <v>0</v>
      </c>
      <c r="CZ220" s="43">
        <f t="shared" si="131"/>
        <v>-73600</v>
      </c>
      <c r="DA220" s="43">
        <f t="shared" si="132"/>
        <v>-172000</v>
      </c>
      <c r="DB220" s="43">
        <f t="shared" si="133"/>
        <v>-108800</v>
      </c>
      <c r="DC220" s="43">
        <f t="shared" si="134"/>
        <v>-3702826.8000000007</v>
      </c>
      <c r="DD220" s="43">
        <f t="shared" si="136"/>
        <v>297054729.00000012</v>
      </c>
    </row>
    <row r="221" spans="1:108" x14ac:dyDescent="0.15">
      <c r="A221" s="24" t="s">
        <v>271</v>
      </c>
      <c r="B221" s="25"/>
      <c r="C221" s="167">
        <v>2258000</v>
      </c>
      <c r="D221" s="167"/>
      <c r="E221" s="167">
        <v>5370000</v>
      </c>
      <c r="F221" s="167"/>
      <c r="G221" s="167"/>
      <c r="H221" s="167">
        <v>1433600</v>
      </c>
      <c r="I221" s="167"/>
      <c r="J221" s="167">
        <v>1200</v>
      </c>
      <c r="K221" s="167"/>
      <c r="L221" s="167"/>
      <c r="M221" s="167"/>
      <c r="N221" s="167">
        <v>4128100</v>
      </c>
      <c r="O221" s="167">
        <v>425600</v>
      </c>
      <c r="P221" s="167">
        <v>476553</v>
      </c>
      <c r="Q221" s="167">
        <v>896000</v>
      </c>
      <c r="R221" s="167"/>
      <c r="S221" s="167">
        <v>716800</v>
      </c>
      <c r="T221" s="167">
        <v>1545600</v>
      </c>
      <c r="U221" s="167">
        <v>600000</v>
      </c>
      <c r="V221" s="167"/>
      <c r="W221" s="167">
        <v>179200</v>
      </c>
      <c r="X221" s="167">
        <v>1680000</v>
      </c>
      <c r="Y221" s="167"/>
      <c r="Z221" s="25">
        <f t="shared" si="108"/>
        <v>19710653</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109"/>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35"/>
        <v>27173557.600000001</v>
      </c>
      <c r="CD221" s="24" t="s">
        <v>271</v>
      </c>
      <c r="CE221" s="43">
        <f t="shared" si="110"/>
        <v>0</v>
      </c>
      <c r="CF221" s="43">
        <f t="shared" si="111"/>
        <v>2016000</v>
      </c>
      <c r="CG221" s="43">
        <f t="shared" si="112"/>
        <v>0</v>
      </c>
      <c r="CH221" s="43">
        <f t="shared" si="113"/>
        <v>587126</v>
      </c>
      <c r="CI221" s="43">
        <f t="shared" si="114"/>
        <v>-26.4</v>
      </c>
      <c r="CJ221" s="43">
        <f t="shared" si="115"/>
        <v>-720</v>
      </c>
      <c r="CK221" s="43">
        <f t="shared" si="116"/>
        <v>-1214400</v>
      </c>
      <c r="CL221" s="43">
        <f t="shared" si="117"/>
        <v>-1977</v>
      </c>
      <c r="CM221" s="43">
        <f t="shared" si="118"/>
        <v>1200</v>
      </c>
      <c r="CN221" s="43">
        <f t="shared" si="119"/>
        <v>-168000</v>
      </c>
      <c r="CO221" s="43">
        <f t="shared" si="120"/>
        <v>0</v>
      </c>
      <c r="CP221" s="43">
        <f t="shared" si="121"/>
        <v>0</v>
      </c>
      <c r="CQ221" s="43">
        <f t="shared" si="122"/>
        <v>-3233500</v>
      </c>
      <c r="CR221" s="43">
        <f t="shared" si="123"/>
        <v>-1130400</v>
      </c>
      <c r="CS221" s="43">
        <f t="shared" si="124"/>
        <v>-1053007.2</v>
      </c>
      <c r="CT221" s="43">
        <f t="shared" si="125"/>
        <v>56000</v>
      </c>
      <c r="CU221" s="43">
        <f t="shared" si="126"/>
        <v>0</v>
      </c>
      <c r="CV221" s="43">
        <f t="shared" si="127"/>
        <v>-1427200</v>
      </c>
      <c r="CW221" s="43">
        <f t="shared" si="128"/>
        <v>-2396800</v>
      </c>
      <c r="CX221" s="43">
        <f t="shared" si="129"/>
        <v>549600</v>
      </c>
      <c r="CY221" s="43">
        <f t="shared" si="130"/>
        <v>0</v>
      </c>
      <c r="CZ221" s="43">
        <f t="shared" si="131"/>
        <v>19200</v>
      </c>
      <c r="DA221" s="43">
        <f t="shared" si="132"/>
        <v>94000</v>
      </c>
      <c r="DB221" s="43">
        <f t="shared" si="133"/>
        <v>-160000</v>
      </c>
      <c r="DC221" s="43">
        <f t="shared" si="134"/>
        <v>-7462904.6000000015</v>
      </c>
      <c r="DD221" s="43">
        <f t="shared" si="136"/>
        <v>289591824.4000001</v>
      </c>
    </row>
    <row r="222" spans="1:108" x14ac:dyDescent="0.15">
      <c r="A222" s="24" t="s">
        <v>272</v>
      </c>
      <c r="B222" s="25"/>
      <c r="C222" s="167">
        <v>4559600</v>
      </c>
      <c r="D222" s="167"/>
      <c r="E222" s="167">
        <v>15572200</v>
      </c>
      <c r="F222" s="167"/>
      <c r="G222" s="167"/>
      <c r="H222" s="167">
        <v>3567872</v>
      </c>
      <c r="I222" s="167"/>
      <c r="J222" s="167"/>
      <c r="K222" s="167">
        <v>373120</v>
      </c>
      <c r="L222" s="167"/>
      <c r="M222" s="167"/>
      <c r="N222" s="167">
        <v>11989547</v>
      </c>
      <c r="O222" s="167">
        <v>1432704</v>
      </c>
      <c r="P222" s="167"/>
      <c r="Q222" s="167">
        <v>3158400</v>
      </c>
      <c r="R222" s="167"/>
      <c r="S222" s="167">
        <v>4171776</v>
      </c>
      <c r="T222" s="167">
        <v>3715200</v>
      </c>
      <c r="U222" s="167">
        <v>803200</v>
      </c>
      <c r="V222" s="167"/>
      <c r="W222" s="167">
        <v>273280</v>
      </c>
      <c r="X222" s="167">
        <v>5808000</v>
      </c>
      <c r="Y222" s="167">
        <v>172032</v>
      </c>
      <c r="Z222" s="25">
        <f t="shared" si="108"/>
        <v>55596931</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109"/>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35"/>
        <v>29147258.399999999</v>
      </c>
      <c r="CD222" s="24" t="s">
        <v>272</v>
      </c>
      <c r="CE222" s="29">
        <f t="shared" si="110"/>
        <v>0</v>
      </c>
      <c r="CF222" s="29">
        <f t="shared" si="111"/>
        <v>4282545</v>
      </c>
      <c r="CG222" s="29">
        <f t="shared" si="112"/>
        <v>0</v>
      </c>
      <c r="CH222" s="29">
        <f t="shared" si="113"/>
        <v>10168102</v>
      </c>
      <c r="CI222" s="29">
        <f t="shared" si="114"/>
        <v>-46.2</v>
      </c>
      <c r="CJ222" s="29">
        <f t="shared" si="115"/>
        <v>0</v>
      </c>
      <c r="CK222" s="29">
        <f t="shared" si="116"/>
        <v>727872</v>
      </c>
      <c r="CL222" s="29">
        <f t="shared" si="117"/>
        <v>-11351.6</v>
      </c>
      <c r="CM222" s="29">
        <f t="shared" si="118"/>
        <v>0</v>
      </c>
      <c r="CN222" s="29">
        <f t="shared" si="119"/>
        <v>285120</v>
      </c>
      <c r="CO222" s="29">
        <f t="shared" si="120"/>
        <v>0</v>
      </c>
      <c r="CP222" s="29">
        <f t="shared" si="121"/>
        <v>0</v>
      </c>
      <c r="CQ222" s="29">
        <f t="shared" si="122"/>
        <v>3945547</v>
      </c>
      <c r="CR222" s="29">
        <f t="shared" si="123"/>
        <v>-479296</v>
      </c>
      <c r="CS222" s="29">
        <f t="shared" si="124"/>
        <v>-1850307.6</v>
      </c>
      <c r="CT222" s="29">
        <f t="shared" si="125"/>
        <v>2142400</v>
      </c>
      <c r="CU222" s="29">
        <f t="shared" si="126"/>
        <v>0</v>
      </c>
      <c r="CV222" s="29">
        <f t="shared" si="127"/>
        <v>2234176</v>
      </c>
      <c r="CW222" s="29">
        <f t="shared" si="128"/>
        <v>-131600</v>
      </c>
      <c r="CX222" s="29">
        <f t="shared" si="129"/>
        <v>747200</v>
      </c>
      <c r="CY222" s="29">
        <f t="shared" si="130"/>
        <v>0</v>
      </c>
      <c r="CZ222" s="29">
        <f t="shared" si="131"/>
        <v>121280</v>
      </c>
      <c r="DA222" s="29">
        <f t="shared" si="132"/>
        <v>4304000</v>
      </c>
      <c r="DB222" s="29">
        <f t="shared" si="133"/>
        <v>-35968</v>
      </c>
      <c r="DC222" s="29">
        <f t="shared" si="134"/>
        <v>26449672.600000001</v>
      </c>
      <c r="DD222" s="29">
        <f t="shared" si="136"/>
        <v>316041497.00000012</v>
      </c>
    </row>
    <row r="223" spans="1:108" x14ac:dyDescent="0.15">
      <c r="A223" s="24" t="s">
        <v>273</v>
      </c>
      <c r="B223" s="25"/>
      <c r="C223" s="167"/>
      <c r="D223" s="167"/>
      <c r="E223" s="167"/>
      <c r="F223" s="167"/>
      <c r="G223" s="167"/>
      <c r="H223" s="167">
        <v>1064000</v>
      </c>
      <c r="I223" s="167"/>
      <c r="J223" s="167"/>
      <c r="K223" s="167"/>
      <c r="L223" s="167"/>
      <c r="M223" s="167"/>
      <c r="N223" s="167">
        <v>2956075</v>
      </c>
      <c r="O223" s="167">
        <v>425600</v>
      </c>
      <c r="P223" s="167"/>
      <c r="Q223" s="167">
        <v>1008000</v>
      </c>
      <c r="R223" s="167"/>
      <c r="S223" s="167">
        <v>448000</v>
      </c>
      <c r="T223" s="167">
        <v>470400</v>
      </c>
      <c r="U223" s="167">
        <v>360000</v>
      </c>
      <c r="V223" s="167"/>
      <c r="W223" s="167"/>
      <c r="X223" s="167">
        <v>1040000</v>
      </c>
      <c r="Y223" s="167"/>
      <c r="Z223" s="25">
        <f t="shared" si="108"/>
        <v>7772075</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109"/>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35"/>
        <v>31021401.800000004</v>
      </c>
      <c r="CD223" s="24" t="s">
        <v>273</v>
      </c>
      <c r="CE223" s="29">
        <f t="shared" si="110"/>
        <v>0</v>
      </c>
      <c r="CF223" s="29">
        <f t="shared" si="111"/>
        <v>-285320</v>
      </c>
      <c r="CG223" s="29">
        <f t="shared" si="112"/>
        <v>0</v>
      </c>
      <c r="CH223" s="29">
        <f t="shared" si="113"/>
        <v>-6532565</v>
      </c>
      <c r="CI223" s="29">
        <f t="shared" si="114"/>
        <v>0</v>
      </c>
      <c r="CJ223" s="29">
        <f t="shared" si="115"/>
        <v>-1584.4</v>
      </c>
      <c r="CK223" s="29">
        <f t="shared" si="116"/>
        <v>-1924000</v>
      </c>
      <c r="CL223" s="29">
        <f t="shared" si="117"/>
        <v>-1497.8</v>
      </c>
      <c r="CM223" s="29">
        <f t="shared" si="118"/>
        <v>0</v>
      </c>
      <c r="CN223" s="29">
        <f t="shared" si="119"/>
        <v>-48000</v>
      </c>
      <c r="CO223" s="29">
        <f t="shared" si="120"/>
        <v>0</v>
      </c>
      <c r="CP223" s="29">
        <f t="shared" si="121"/>
        <v>0</v>
      </c>
      <c r="CQ223" s="29">
        <f t="shared" si="122"/>
        <v>-4677525</v>
      </c>
      <c r="CR223" s="29">
        <f t="shared" si="123"/>
        <v>-1606400</v>
      </c>
      <c r="CS223" s="29">
        <f t="shared" si="124"/>
        <v>-1997834.6</v>
      </c>
      <c r="CT223" s="29">
        <f t="shared" si="125"/>
        <v>-408000</v>
      </c>
      <c r="CU223" s="29">
        <f t="shared" si="126"/>
        <v>0</v>
      </c>
      <c r="CV223" s="29">
        <f t="shared" si="127"/>
        <v>-1496000</v>
      </c>
      <c r="CW223" s="29">
        <f t="shared" si="128"/>
        <v>-3511000</v>
      </c>
      <c r="CX223" s="29">
        <f t="shared" si="129"/>
        <v>189600</v>
      </c>
      <c r="CY223" s="29">
        <f t="shared" si="130"/>
        <v>0</v>
      </c>
      <c r="CZ223" s="29">
        <f t="shared" si="131"/>
        <v>-144000</v>
      </c>
      <c r="DA223" s="29">
        <f t="shared" si="132"/>
        <v>-541200</v>
      </c>
      <c r="DB223" s="29">
        <f t="shared" si="133"/>
        <v>-264000</v>
      </c>
      <c r="DC223" s="29">
        <f t="shared" si="134"/>
        <v>-23249326.800000004</v>
      </c>
      <c r="DD223" s="29">
        <f t="shared" si="136"/>
        <v>292792170.20000011</v>
      </c>
    </row>
    <row r="224" spans="1:108" x14ac:dyDescent="0.15">
      <c r="A224" s="24" t="s">
        <v>274</v>
      </c>
      <c r="B224" s="25"/>
      <c r="C224" s="167">
        <v>2570000</v>
      </c>
      <c r="D224" s="167"/>
      <c r="E224" s="167">
        <v>6659500</v>
      </c>
      <c r="F224" s="167"/>
      <c r="G224" s="167"/>
      <c r="H224" s="167">
        <v>1265600</v>
      </c>
      <c r="I224" s="167"/>
      <c r="J224" s="167">
        <v>67200</v>
      </c>
      <c r="K224" s="167"/>
      <c r="L224" s="167"/>
      <c r="M224" s="167"/>
      <c r="N224" s="167">
        <v>4135325</v>
      </c>
      <c r="O224" s="167">
        <v>739200</v>
      </c>
      <c r="P224" s="167">
        <v>1086754</v>
      </c>
      <c r="Q224" s="167">
        <v>1366400</v>
      </c>
      <c r="R224" s="167"/>
      <c r="S224" s="167">
        <v>1232000</v>
      </c>
      <c r="T224" s="167">
        <v>1492125</v>
      </c>
      <c r="U224" s="167">
        <v>400000</v>
      </c>
      <c r="V224" s="167"/>
      <c r="W224" s="167">
        <v>67200</v>
      </c>
      <c r="X224" s="167">
        <v>1560000</v>
      </c>
      <c r="Y224" s="167"/>
      <c r="Z224" s="25">
        <f t="shared" si="108"/>
        <v>22641304</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109"/>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35"/>
        <v>28963361</v>
      </c>
      <c r="CD224" s="24" t="s">
        <v>274</v>
      </c>
      <c r="CE224" s="43">
        <f t="shared" si="110"/>
        <v>0</v>
      </c>
      <c r="CF224" s="43">
        <f t="shared" si="111"/>
        <v>2538680</v>
      </c>
      <c r="CG224" s="43">
        <f t="shared" si="112"/>
        <v>0</v>
      </c>
      <c r="CH224" s="43">
        <f t="shared" si="113"/>
        <v>1062138</v>
      </c>
      <c r="CI224" s="29">
        <f t="shared" si="114"/>
        <v>0</v>
      </c>
      <c r="CJ224" s="43">
        <f t="shared" si="115"/>
        <v>0</v>
      </c>
      <c r="CK224" s="43">
        <f t="shared" si="116"/>
        <v>-1674400</v>
      </c>
      <c r="CL224" s="43">
        <f t="shared" si="117"/>
        <v>0</v>
      </c>
      <c r="CM224" s="43">
        <f t="shared" si="118"/>
        <v>67200</v>
      </c>
      <c r="CN224" s="43">
        <f t="shared" si="119"/>
        <v>0</v>
      </c>
      <c r="CO224" s="43">
        <f t="shared" si="120"/>
        <v>0</v>
      </c>
      <c r="CP224" s="43">
        <f t="shared" si="121"/>
        <v>0</v>
      </c>
      <c r="CQ224" s="43">
        <f t="shared" si="122"/>
        <v>-3815875</v>
      </c>
      <c r="CR224" s="43">
        <f t="shared" si="123"/>
        <v>-1108800</v>
      </c>
      <c r="CS224" s="43">
        <f t="shared" si="124"/>
        <v>-662725</v>
      </c>
      <c r="CT224" s="43">
        <f t="shared" si="125"/>
        <v>118400</v>
      </c>
      <c r="CU224" s="43">
        <f t="shared" si="126"/>
        <v>0</v>
      </c>
      <c r="CV224" s="43">
        <f t="shared" si="127"/>
        <v>-312000</v>
      </c>
      <c r="CW224" s="43">
        <f t="shared" si="128"/>
        <v>-2085475</v>
      </c>
      <c r="CX224" s="43">
        <f t="shared" si="129"/>
        <v>262400</v>
      </c>
      <c r="CY224" s="43">
        <f t="shared" si="130"/>
        <v>0</v>
      </c>
      <c r="CZ224" s="43">
        <f t="shared" si="131"/>
        <v>-28800</v>
      </c>
      <c r="DA224" s="43">
        <f t="shared" si="132"/>
        <v>-362800</v>
      </c>
      <c r="DB224" s="43">
        <f t="shared" si="133"/>
        <v>-320000</v>
      </c>
      <c r="DC224" s="43">
        <f t="shared" si="134"/>
        <v>-6322057</v>
      </c>
      <c r="DD224" s="43">
        <f t="shared" si="136"/>
        <v>286470113.20000011</v>
      </c>
    </row>
    <row r="225" spans="1:108" x14ac:dyDescent="0.15">
      <c r="A225" s="24" t="s">
        <v>275</v>
      </c>
      <c r="B225" s="25"/>
      <c r="C225" s="167">
        <v>2355000</v>
      </c>
      <c r="D225" s="167"/>
      <c r="E225" s="167">
        <v>5647500</v>
      </c>
      <c r="F225" s="167"/>
      <c r="G225" s="167"/>
      <c r="H225" s="167">
        <v>1142400</v>
      </c>
      <c r="I225" s="167">
        <v>9845</v>
      </c>
      <c r="J225" s="167"/>
      <c r="K225" s="167"/>
      <c r="L225" s="167"/>
      <c r="M225" s="167"/>
      <c r="N225" s="167">
        <v>3469825</v>
      </c>
      <c r="O225" s="167">
        <v>873600</v>
      </c>
      <c r="P225" s="167">
        <v>1177616</v>
      </c>
      <c r="Q225" s="167">
        <v>1232000</v>
      </c>
      <c r="R225" s="167"/>
      <c r="S225" s="167">
        <v>1008000</v>
      </c>
      <c r="T225" s="167">
        <v>963200</v>
      </c>
      <c r="U225" s="167">
        <v>400000</v>
      </c>
      <c r="V225" s="167"/>
      <c r="W225" s="167">
        <v>112000</v>
      </c>
      <c r="X225" s="167">
        <v>1760000</v>
      </c>
      <c r="Y225" s="167">
        <v>112000</v>
      </c>
      <c r="Z225" s="25">
        <f t="shared" si="108"/>
        <v>20262986</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109"/>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35"/>
        <v>30061803.599999998</v>
      </c>
      <c r="CD225" s="24" t="s">
        <v>275</v>
      </c>
      <c r="CE225" s="43">
        <f t="shared" si="110"/>
        <v>0</v>
      </c>
      <c r="CF225" s="43">
        <f t="shared" si="111"/>
        <v>2355000</v>
      </c>
      <c r="CG225" s="43">
        <f t="shared" si="112"/>
        <v>0</v>
      </c>
      <c r="CH225" s="43">
        <f t="shared" si="113"/>
        <v>-1385007</v>
      </c>
      <c r="CI225" s="43">
        <f t="shared" si="114"/>
        <v>0</v>
      </c>
      <c r="CJ225" s="43">
        <f t="shared" si="115"/>
        <v>0</v>
      </c>
      <c r="CK225" s="43">
        <f t="shared" si="116"/>
        <v>-1569600</v>
      </c>
      <c r="CL225" s="43">
        <f t="shared" si="117"/>
        <v>6854.8</v>
      </c>
      <c r="CM225" s="43">
        <f t="shared" si="118"/>
        <v>0</v>
      </c>
      <c r="CN225" s="43">
        <f t="shared" si="119"/>
        <v>0</v>
      </c>
      <c r="CO225" s="43">
        <f t="shared" si="120"/>
        <v>0</v>
      </c>
      <c r="CP225" s="43">
        <f t="shared" si="121"/>
        <v>0</v>
      </c>
      <c r="CQ225" s="43">
        <f t="shared" si="122"/>
        <v>-4442975</v>
      </c>
      <c r="CR225" s="43">
        <f t="shared" si="123"/>
        <v>-1142400</v>
      </c>
      <c r="CS225" s="43">
        <f t="shared" si="124"/>
        <v>-72290.399999999907</v>
      </c>
      <c r="CT225" s="43">
        <f t="shared" si="125"/>
        <v>24000</v>
      </c>
      <c r="CU225" s="43">
        <f t="shared" si="126"/>
        <v>0</v>
      </c>
      <c r="CV225" s="43">
        <f t="shared" si="127"/>
        <v>-822400</v>
      </c>
      <c r="CW225" s="43">
        <f t="shared" si="128"/>
        <v>-2790800</v>
      </c>
      <c r="CX225" s="43">
        <f t="shared" si="129"/>
        <v>188800</v>
      </c>
      <c r="CY225" s="43">
        <f t="shared" si="130"/>
        <v>0</v>
      </c>
      <c r="CZ225" s="43">
        <f t="shared" si="131"/>
        <v>-32000</v>
      </c>
      <c r="DA225" s="43">
        <f t="shared" si="132"/>
        <v>60000</v>
      </c>
      <c r="DB225" s="43">
        <f t="shared" si="133"/>
        <v>-176000</v>
      </c>
      <c r="DC225" s="43">
        <f t="shared" si="134"/>
        <v>-9798817.5999999978</v>
      </c>
      <c r="DD225" s="43">
        <f t="shared" si="136"/>
        <v>276671295.60000008</v>
      </c>
    </row>
    <row r="226" spans="1:108" x14ac:dyDescent="0.15">
      <c r="A226" s="24" t="s">
        <v>276</v>
      </c>
      <c r="B226" s="25"/>
      <c r="C226" s="167">
        <v>1855000</v>
      </c>
      <c r="D226" s="167"/>
      <c r="E226" s="167">
        <v>7052500</v>
      </c>
      <c r="F226" s="167"/>
      <c r="G226" s="167"/>
      <c r="H226" s="167">
        <v>940800</v>
      </c>
      <c r="I226" s="167">
        <v>8087</v>
      </c>
      <c r="J226" s="167"/>
      <c r="K226" s="167"/>
      <c r="L226" s="167"/>
      <c r="M226" s="167"/>
      <c r="N226" s="167">
        <v>3448875</v>
      </c>
      <c r="O226" s="167">
        <v>716800</v>
      </c>
      <c r="P226" s="167">
        <v>2236568</v>
      </c>
      <c r="Q226" s="167">
        <v>1030400</v>
      </c>
      <c r="R226" s="167"/>
      <c r="S226" s="167">
        <v>1052800</v>
      </c>
      <c r="T226" s="167">
        <v>1894400</v>
      </c>
      <c r="U226" s="167">
        <v>400000</v>
      </c>
      <c r="V226" s="167"/>
      <c r="W226" s="167">
        <v>67200</v>
      </c>
      <c r="X226" s="167">
        <v>1600000</v>
      </c>
      <c r="Y226" s="167"/>
      <c r="Z226" s="25">
        <f t="shared" si="108"/>
        <v>22303430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109"/>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35"/>
        <v>23700450</v>
      </c>
      <c r="CD226" s="24" t="s">
        <v>276</v>
      </c>
      <c r="CE226" s="43">
        <f t="shared" si="110"/>
        <v>0</v>
      </c>
      <c r="CF226" s="43">
        <f t="shared" si="111"/>
        <v>1833250</v>
      </c>
      <c r="CG226" s="43">
        <f t="shared" si="112"/>
        <v>0</v>
      </c>
      <c r="CH226" s="43">
        <f t="shared" si="113"/>
        <v>3139160</v>
      </c>
      <c r="CI226" s="43">
        <f t="shared" si="114"/>
        <v>-555.79999999999995</v>
      </c>
      <c r="CJ226" s="43">
        <f t="shared" si="115"/>
        <v>0</v>
      </c>
      <c r="CK226" s="43">
        <f t="shared" si="116"/>
        <v>-1563200</v>
      </c>
      <c r="CL226" s="43">
        <f t="shared" si="117"/>
        <v>7324</v>
      </c>
      <c r="CM226" s="43">
        <f t="shared" si="118"/>
        <v>0</v>
      </c>
      <c r="CN226" s="43">
        <f t="shared" si="119"/>
        <v>0</v>
      </c>
      <c r="CO226" s="43">
        <f t="shared" si="120"/>
        <v>0</v>
      </c>
      <c r="CP226" s="43">
        <f t="shared" si="121"/>
        <v>0</v>
      </c>
      <c r="CQ226" s="43">
        <f t="shared" si="122"/>
        <v>-3555925</v>
      </c>
      <c r="CR226" s="43">
        <f t="shared" si="123"/>
        <v>-923200</v>
      </c>
      <c r="CS226" s="43">
        <f t="shared" si="124"/>
        <v>1244926.8</v>
      </c>
      <c r="CT226" s="43">
        <f t="shared" si="125"/>
        <v>-81600</v>
      </c>
      <c r="CU226" s="43">
        <f t="shared" si="126"/>
        <v>0</v>
      </c>
      <c r="CV226" s="43">
        <f t="shared" si="127"/>
        <v>-392000</v>
      </c>
      <c r="CW226" s="43">
        <f t="shared" si="128"/>
        <v>-1503200</v>
      </c>
      <c r="CX226" s="43">
        <f t="shared" si="129"/>
        <v>218800</v>
      </c>
      <c r="CY226" s="43">
        <f t="shared" si="130"/>
        <v>0</v>
      </c>
      <c r="CZ226" s="43">
        <f t="shared" si="131"/>
        <v>43200</v>
      </c>
      <c r="DA226" s="43">
        <f t="shared" si="132"/>
        <v>440000</v>
      </c>
      <c r="DB226" s="43">
        <f t="shared" si="133"/>
        <v>-304000</v>
      </c>
      <c r="DC226" s="43">
        <f t="shared" si="134"/>
        <v>-1397020</v>
      </c>
      <c r="DD226" s="43">
        <f t="shared" si="136"/>
        <v>275274275.60000008</v>
      </c>
    </row>
    <row r="227" spans="1:108" x14ac:dyDescent="0.15">
      <c r="A227" s="24" t="s">
        <v>277</v>
      </c>
      <c r="B227" s="25"/>
      <c r="C227" s="167">
        <v>1880000</v>
      </c>
      <c r="D227" s="167"/>
      <c r="E227" s="167">
        <v>6857500</v>
      </c>
      <c r="F227" s="167"/>
      <c r="G227" s="167"/>
      <c r="H227" s="167">
        <v>1848000</v>
      </c>
      <c r="I227" s="167">
        <v>4226</v>
      </c>
      <c r="J227" s="167"/>
      <c r="K227" s="167"/>
      <c r="L227" s="167"/>
      <c r="M227" s="167"/>
      <c r="N227" s="167">
        <v>4217700</v>
      </c>
      <c r="O227" s="167">
        <v>784000</v>
      </c>
      <c r="P227" s="167">
        <v>925126</v>
      </c>
      <c r="Q227" s="167">
        <v>1164800</v>
      </c>
      <c r="R227" s="167"/>
      <c r="S227" s="167">
        <v>560000</v>
      </c>
      <c r="T227" s="167">
        <v>1097600</v>
      </c>
      <c r="U227" s="167">
        <v>280000</v>
      </c>
      <c r="V227" s="167"/>
      <c r="W227" s="167">
        <v>156800</v>
      </c>
      <c r="X227" s="167">
        <v>1080000</v>
      </c>
      <c r="Y227" s="167">
        <v>81600</v>
      </c>
      <c r="Z227" s="25">
        <f t="shared" si="108"/>
        <v>20937352</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109"/>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35"/>
        <v>23708279.399999999</v>
      </c>
      <c r="CD227" s="24" t="s">
        <v>277</v>
      </c>
      <c r="CE227" s="29">
        <f t="shared" si="110"/>
        <v>0</v>
      </c>
      <c r="CF227" s="29">
        <f t="shared" si="111"/>
        <v>1871735</v>
      </c>
      <c r="CG227" s="29">
        <f t="shared" si="112"/>
        <v>0</v>
      </c>
      <c r="CH227" s="29">
        <f t="shared" si="113"/>
        <v>1645195</v>
      </c>
      <c r="CI227" s="29">
        <f t="shared" si="114"/>
        <v>-2106</v>
      </c>
      <c r="CJ227" s="29">
        <f t="shared" si="115"/>
        <v>0</v>
      </c>
      <c r="CK227" s="29">
        <f t="shared" si="116"/>
        <v>-536000</v>
      </c>
      <c r="CL227" s="29">
        <f t="shared" si="117"/>
        <v>-6260.6</v>
      </c>
      <c r="CM227" s="29">
        <f t="shared" si="118"/>
        <v>0</v>
      </c>
      <c r="CN227" s="29">
        <f t="shared" si="119"/>
        <v>0</v>
      </c>
      <c r="CO227" s="29">
        <f t="shared" si="120"/>
        <v>0</v>
      </c>
      <c r="CP227" s="29">
        <f t="shared" si="121"/>
        <v>0</v>
      </c>
      <c r="CQ227" s="29">
        <f t="shared" si="122"/>
        <v>-2204700</v>
      </c>
      <c r="CR227" s="29">
        <f t="shared" si="123"/>
        <v>-744000</v>
      </c>
      <c r="CS227" s="29">
        <f t="shared" si="124"/>
        <v>-103590.80000000005</v>
      </c>
      <c r="CT227" s="29">
        <f t="shared" si="125"/>
        <v>132800</v>
      </c>
      <c r="CU227" s="29">
        <f t="shared" si="126"/>
        <v>0</v>
      </c>
      <c r="CV227" s="29">
        <f t="shared" si="127"/>
        <v>-552000</v>
      </c>
      <c r="CW227" s="29">
        <f t="shared" si="128"/>
        <v>-2086400</v>
      </c>
      <c r="CX227" s="29">
        <f t="shared" si="129"/>
        <v>114800</v>
      </c>
      <c r="CY227" s="29">
        <f t="shared" si="130"/>
        <v>0</v>
      </c>
      <c r="CZ227" s="29">
        <f t="shared" si="131"/>
        <v>116800</v>
      </c>
      <c r="DA227" s="29">
        <f t="shared" si="132"/>
        <v>-282800</v>
      </c>
      <c r="DB227" s="29">
        <f t="shared" si="133"/>
        <v>-134400</v>
      </c>
      <c r="DC227" s="29">
        <f t="shared" si="134"/>
        <v>-2770927.3999999985</v>
      </c>
      <c r="DD227" s="29">
        <f t="shared" si="136"/>
        <v>272503348.20000011</v>
      </c>
    </row>
    <row r="228" spans="1:108" x14ac:dyDescent="0.15">
      <c r="A228" s="24" t="s">
        <v>278</v>
      </c>
      <c r="B228" s="25"/>
      <c r="C228" s="167">
        <v>1652500</v>
      </c>
      <c r="D228" s="167"/>
      <c r="E228" s="167">
        <v>5467500</v>
      </c>
      <c r="F228" s="167">
        <v>8793</v>
      </c>
      <c r="G228" s="167"/>
      <c r="H228" s="167">
        <v>1008000</v>
      </c>
      <c r="I228" s="167">
        <v>20566</v>
      </c>
      <c r="J228" s="167"/>
      <c r="K228" s="167"/>
      <c r="L228" s="167"/>
      <c r="M228" s="167"/>
      <c r="N228" s="167">
        <v>3813775</v>
      </c>
      <c r="O228" s="167">
        <v>582400</v>
      </c>
      <c r="P228" s="167">
        <v>705584</v>
      </c>
      <c r="Q228" s="167">
        <v>1142400</v>
      </c>
      <c r="R228" s="167"/>
      <c r="S228" s="167">
        <v>537600</v>
      </c>
      <c r="T228" s="167">
        <v>1080100</v>
      </c>
      <c r="U228" s="167">
        <v>320000</v>
      </c>
      <c r="V228" s="167"/>
      <c r="W228" s="167">
        <v>112000</v>
      </c>
      <c r="X228" s="167">
        <v>1280000</v>
      </c>
      <c r="Y228" s="167">
        <v>156800</v>
      </c>
      <c r="Z228" s="25">
        <f t="shared" si="108"/>
        <v>17888018</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109"/>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35"/>
        <v>26146321.800000001</v>
      </c>
      <c r="CD228" s="24" t="s">
        <v>278</v>
      </c>
      <c r="CE228" s="43">
        <f t="shared" si="110"/>
        <v>0</v>
      </c>
      <c r="CF228" s="43">
        <f t="shared" si="111"/>
        <v>1652500</v>
      </c>
      <c r="CG228" s="43">
        <f t="shared" si="112"/>
        <v>0</v>
      </c>
      <c r="CH228" s="43">
        <f t="shared" si="113"/>
        <v>-479125</v>
      </c>
      <c r="CI228" s="43">
        <f t="shared" si="114"/>
        <v>-36378.400000000001</v>
      </c>
      <c r="CJ228" s="43">
        <f t="shared" si="115"/>
        <v>-418</v>
      </c>
      <c r="CK228" s="43">
        <f t="shared" si="116"/>
        <v>-1444000</v>
      </c>
      <c r="CL228" s="43">
        <f t="shared" si="117"/>
        <v>17077.8</v>
      </c>
      <c r="CM228" s="43">
        <f t="shared" si="118"/>
        <v>0</v>
      </c>
      <c r="CN228" s="43">
        <f t="shared" si="119"/>
        <v>0</v>
      </c>
      <c r="CO228" s="43">
        <f t="shared" si="120"/>
        <v>0</v>
      </c>
      <c r="CP228" s="43">
        <f t="shared" si="121"/>
        <v>0</v>
      </c>
      <c r="CQ228" s="43">
        <f t="shared" si="122"/>
        <v>-3079025</v>
      </c>
      <c r="CR228" s="43">
        <f t="shared" si="123"/>
        <v>-913600</v>
      </c>
      <c r="CS228" s="43">
        <f t="shared" si="124"/>
        <v>-755835.2</v>
      </c>
      <c r="CT228" s="43">
        <f t="shared" si="125"/>
        <v>-27200</v>
      </c>
      <c r="CU228" s="43">
        <f t="shared" si="126"/>
        <v>0</v>
      </c>
      <c r="CV228" s="43">
        <f t="shared" si="127"/>
        <v>-766400</v>
      </c>
      <c r="CW228" s="43">
        <f t="shared" si="128"/>
        <v>-2453500</v>
      </c>
      <c r="CX228" s="43">
        <f t="shared" si="129"/>
        <v>132000</v>
      </c>
      <c r="CY228" s="43">
        <f t="shared" si="130"/>
        <v>0</v>
      </c>
      <c r="CZ228" s="43">
        <f t="shared" si="131"/>
        <v>112000</v>
      </c>
      <c r="DA228" s="43">
        <f t="shared" si="132"/>
        <v>-53200</v>
      </c>
      <c r="DB228" s="43">
        <f t="shared" si="133"/>
        <v>-163200</v>
      </c>
      <c r="DC228" s="43">
        <f t="shared" si="134"/>
        <v>-8258303.8000000007</v>
      </c>
      <c r="DD228" s="43">
        <f t="shared" si="136"/>
        <v>264245044.4000001</v>
      </c>
    </row>
    <row r="229" spans="1:108" x14ac:dyDescent="0.15">
      <c r="A229" s="24" t="s">
        <v>279</v>
      </c>
      <c r="B229" s="25"/>
      <c r="C229" s="167">
        <v>3621800</v>
      </c>
      <c r="D229" s="167"/>
      <c r="E229" s="167">
        <v>11910100</v>
      </c>
      <c r="F229" s="167"/>
      <c r="G229" s="167"/>
      <c r="H229" s="167">
        <v>3185600</v>
      </c>
      <c r="I229" s="167"/>
      <c r="J229" s="167">
        <v>21504</v>
      </c>
      <c r="K229" s="167"/>
      <c r="L229" s="167"/>
      <c r="M229" s="167"/>
      <c r="N229" s="167">
        <v>11083023</v>
      </c>
      <c r="O229" s="167">
        <v>1998976</v>
      </c>
      <c r="P229" s="167"/>
      <c r="Q229" s="167">
        <v>3493504</v>
      </c>
      <c r="R229" s="167"/>
      <c r="S229" s="167">
        <v>1932672</v>
      </c>
      <c r="T229" s="167">
        <v>3304619</v>
      </c>
      <c r="U229" s="167">
        <v>1166400</v>
      </c>
      <c r="V229" s="167"/>
      <c r="W229" s="167">
        <v>312704</v>
      </c>
      <c r="X229" s="167">
        <v>4140800</v>
      </c>
      <c r="Y229" s="167">
        <v>348672</v>
      </c>
      <c r="Z229" s="25">
        <f t="shared" si="108"/>
        <v>46520374</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109"/>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35"/>
        <v>26102440.600000001</v>
      </c>
      <c r="CD229" s="24" t="s">
        <v>279</v>
      </c>
      <c r="CE229" s="29">
        <f t="shared" si="110"/>
        <v>0</v>
      </c>
      <c r="CF229" s="29">
        <f t="shared" si="111"/>
        <v>3606140</v>
      </c>
      <c r="CG229" s="29">
        <f t="shared" si="112"/>
        <v>0</v>
      </c>
      <c r="CH229" s="29">
        <f t="shared" si="113"/>
        <v>6035385</v>
      </c>
      <c r="CI229" s="29">
        <f t="shared" si="114"/>
        <v>-42860.800000000003</v>
      </c>
      <c r="CJ229" s="29">
        <f t="shared" si="115"/>
        <v>0</v>
      </c>
      <c r="CK229" s="29">
        <f t="shared" si="116"/>
        <v>969600</v>
      </c>
      <c r="CL229" s="29">
        <f t="shared" si="117"/>
        <v>-2482.8000000000002</v>
      </c>
      <c r="CM229" s="29">
        <f t="shared" si="118"/>
        <v>21504</v>
      </c>
      <c r="CN229" s="29">
        <f t="shared" si="119"/>
        <v>0</v>
      </c>
      <c r="CO229" s="29">
        <f t="shared" si="120"/>
        <v>0</v>
      </c>
      <c r="CP229" s="29">
        <f t="shared" si="121"/>
        <v>0</v>
      </c>
      <c r="CQ229" s="29">
        <f t="shared" si="122"/>
        <v>4267023</v>
      </c>
      <c r="CR229" s="29">
        <f t="shared" si="123"/>
        <v>702976</v>
      </c>
      <c r="CS229" s="29">
        <f t="shared" si="124"/>
        <v>-1514372</v>
      </c>
      <c r="CT229" s="29">
        <f t="shared" si="125"/>
        <v>2077504</v>
      </c>
      <c r="CU229" s="29">
        <f t="shared" si="126"/>
        <v>0</v>
      </c>
      <c r="CV229" s="29">
        <f t="shared" si="127"/>
        <v>732672</v>
      </c>
      <c r="CW229" s="29">
        <f t="shared" si="128"/>
        <v>-178181</v>
      </c>
      <c r="CX229" s="29">
        <f t="shared" si="129"/>
        <v>842800</v>
      </c>
      <c r="CY229" s="29">
        <f t="shared" si="130"/>
        <v>0</v>
      </c>
      <c r="CZ229" s="29">
        <f t="shared" si="131"/>
        <v>312704</v>
      </c>
      <c r="DA229" s="29">
        <f t="shared" si="132"/>
        <v>2590850</v>
      </c>
      <c r="DB229" s="29">
        <f t="shared" si="133"/>
        <v>-3328</v>
      </c>
      <c r="DC229" s="29">
        <f t="shared" si="134"/>
        <v>20417933.399999999</v>
      </c>
      <c r="DD229" s="29">
        <f t="shared" si="136"/>
        <v>284662977.80000007</v>
      </c>
    </row>
    <row r="230" spans="1:108" x14ac:dyDescent="0.15">
      <c r="A230" s="24" t="s">
        <v>280</v>
      </c>
      <c r="B230" s="25"/>
      <c r="C230" s="167"/>
      <c r="D230" s="167"/>
      <c r="E230" s="167"/>
      <c r="F230" s="167"/>
      <c r="G230" s="167"/>
      <c r="H230" s="167">
        <v>851200</v>
      </c>
      <c r="I230" s="167"/>
      <c r="J230" s="167"/>
      <c r="K230" s="167"/>
      <c r="L230" s="167"/>
      <c r="M230" s="167"/>
      <c r="N230" s="167">
        <v>2844800</v>
      </c>
      <c r="O230" s="167">
        <v>604800</v>
      </c>
      <c r="P230" s="167"/>
      <c r="Q230" s="167">
        <v>828800</v>
      </c>
      <c r="R230" s="167"/>
      <c r="S230" s="167">
        <v>403200</v>
      </c>
      <c r="T230" s="167">
        <v>604800</v>
      </c>
      <c r="U230" s="167"/>
      <c r="V230" s="167"/>
      <c r="W230" s="167"/>
      <c r="X230" s="167">
        <v>640000</v>
      </c>
      <c r="Y230" s="167">
        <v>268800</v>
      </c>
      <c r="Z230" s="25">
        <f t="shared" si="108"/>
        <v>7046400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109"/>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35"/>
        <v>28540002.600000001</v>
      </c>
      <c r="CD230" s="24" t="s">
        <v>280</v>
      </c>
      <c r="CE230" s="29">
        <f t="shared" si="110"/>
        <v>0</v>
      </c>
      <c r="CF230" s="29">
        <f t="shared" si="111"/>
        <v>0</v>
      </c>
      <c r="CG230" s="29">
        <f t="shared" si="112"/>
        <v>0</v>
      </c>
      <c r="CH230" s="29">
        <f t="shared" si="113"/>
        <v>-6877894</v>
      </c>
      <c r="CI230" s="29">
        <f t="shared" si="114"/>
        <v>-15047.6</v>
      </c>
      <c r="CJ230" s="29">
        <f t="shared" si="115"/>
        <v>-1307.8</v>
      </c>
      <c r="CK230" s="29">
        <f t="shared" si="116"/>
        <v>-1660800</v>
      </c>
      <c r="CL230" s="29">
        <f t="shared" si="117"/>
        <v>-8891.6</v>
      </c>
      <c r="CM230" s="29">
        <f t="shared" si="118"/>
        <v>0</v>
      </c>
      <c r="CN230" s="29">
        <f t="shared" si="119"/>
        <v>0</v>
      </c>
      <c r="CO230" s="29">
        <f t="shared" si="120"/>
        <v>0</v>
      </c>
      <c r="CP230" s="29">
        <f t="shared" si="121"/>
        <v>0</v>
      </c>
      <c r="CQ230" s="29">
        <f t="shared" si="122"/>
        <v>-3631200</v>
      </c>
      <c r="CR230" s="29">
        <f t="shared" si="123"/>
        <v>-875200</v>
      </c>
      <c r="CS230" s="29">
        <f t="shared" si="124"/>
        <v>-2385661.6</v>
      </c>
      <c r="CT230" s="29">
        <f t="shared" si="125"/>
        <v>-755200</v>
      </c>
      <c r="CU230" s="29">
        <f t="shared" si="126"/>
        <v>0</v>
      </c>
      <c r="CV230" s="29">
        <f t="shared" si="127"/>
        <v>-992000</v>
      </c>
      <c r="CW230" s="29">
        <f t="shared" si="128"/>
        <v>-3022800</v>
      </c>
      <c r="CX230" s="29">
        <f t="shared" si="129"/>
        <v>-112000</v>
      </c>
      <c r="CY230" s="29">
        <f t="shared" si="130"/>
        <v>0</v>
      </c>
      <c r="CZ230" s="29">
        <f t="shared" si="131"/>
        <v>0</v>
      </c>
      <c r="DA230" s="29">
        <f t="shared" si="132"/>
        <v>-984400</v>
      </c>
      <c r="DB230" s="29">
        <f t="shared" si="133"/>
        <v>-171200</v>
      </c>
      <c r="DC230" s="29">
        <f t="shared" si="134"/>
        <v>-21493602.600000001</v>
      </c>
      <c r="DD230" s="29">
        <f t="shared" si="136"/>
        <v>263169375.20000008</v>
      </c>
    </row>
    <row r="231" spans="1:108" x14ac:dyDescent="0.15">
      <c r="A231" s="24" t="s">
        <v>281</v>
      </c>
      <c r="B231" s="25"/>
      <c r="C231" s="167">
        <v>1095000</v>
      </c>
      <c r="D231" s="167"/>
      <c r="E231" s="167">
        <v>4460000</v>
      </c>
      <c r="F231" s="167"/>
      <c r="G231" s="167"/>
      <c r="H231" s="167">
        <v>1075200</v>
      </c>
      <c r="I231" s="167">
        <v>5667</v>
      </c>
      <c r="J231" s="167"/>
      <c r="K231" s="167"/>
      <c r="L231" s="167"/>
      <c r="M231" s="167"/>
      <c r="N231" s="167">
        <v>4022600</v>
      </c>
      <c r="O231" s="167">
        <v>425600</v>
      </c>
      <c r="P231" s="167">
        <v>794094</v>
      </c>
      <c r="Q231" s="167">
        <v>1030400</v>
      </c>
      <c r="R231" s="167"/>
      <c r="S231" s="167">
        <v>1254400</v>
      </c>
      <c r="T231" s="167">
        <v>1014500</v>
      </c>
      <c r="U231" s="167">
        <v>400000</v>
      </c>
      <c r="V231" s="167"/>
      <c r="W231" s="167">
        <v>67200</v>
      </c>
      <c r="X231" s="167">
        <v>2000000</v>
      </c>
      <c r="Y231" s="167">
        <v>291200</v>
      </c>
      <c r="Z231" s="25">
        <f t="shared" si="108"/>
        <v>17935861</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109"/>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35"/>
        <v>25194974</v>
      </c>
      <c r="CD231" s="24" t="s">
        <v>281</v>
      </c>
      <c r="CE231" s="43">
        <f t="shared" si="110"/>
        <v>0</v>
      </c>
      <c r="CF231" s="43">
        <f t="shared" si="111"/>
        <v>1079340</v>
      </c>
      <c r="CG231" s="43">
        <f t="shared" si="112"/>
        <v>0</v>
      </c>
      <c r="CH231" s="43">
        <f t="shared" si="113"/>
        <v>-1112835</v>
      </c>
      <c r="CI231" s="29">
        <f t="shared" si="114"/>
        <v>-15312.8</v>
      </c>
      <c r="CJ231" s="43">
        <f t="shared" si="115"/>
        <v>0</v>
      </c>
      <c r="CK231" s="43">
        <f t="shared" si="116"/>
        <v>-1300800</v>
      </c>
      <c r="CL231" s="43">
        <f t="shared" si="117"/>
        <v>5667</v>
      </c>
      <c r="CM231" s="43">
        <f t="shared" si="118"/>
        <v>0</v>
      </c>
      <c r="CN231" s="43">
        <f t="shared" si="119"/>
        <v>0</v>
      </c>
      <c r="CO231" s="43">
        <f t="shared" si="120"/>
        <v>0</v>
      </c>
      <c r="CP231" s="43">
        <f t="shared" si="121"/>
        <v>0</v>
      </c>
      <c r="CQ231" s="43">
        <f t="shared" si="122"/>
        <v>-2551000</v>
      </c>
      <c r="CR231" s="43">
        <f t="shared" si="123"/>
        <v>-1086400</v>
      </c>
      <c r="CS231" s="43">
        <f t="shared" si="124"/>
        <v>-423472.19999999995</v>
      </c>
      <c r="CT231" s="43">
        <f t="shared" si="125"/>
        <v>-481600</v>
      </c>
      <c r="CU231" s="43">
        <f t="shared" si="126"/>
        <v>0</v>
      </c>
      <c r="CV231" s="43">
        <f t="shared" si="127"/>
        <v>176000</v>
      </c>
      <c r="CW231" s="43">
        <f t="shared" si="128"/>
        <v>-2363100</v>
      </c>
      <c r="CX231" s="43">
        <f t="shared" si="129"/>
        <v>216000</v>
      </c>
      <c r="CY231" s="43">
        <f t="shared" si="130"/>
        <v>0</v>
      </c>
      <c r="CZ231" s="43">
        <f t="shared" si="131"/>
        <v>67200</v>
      </c>
      <c r="DA231" s="43">
        <f t="shared" si="132"/>
        <v>576000</v>
      </c>
      <c r="DB231" s="43">
        <f t="shared" si="133"/>
        <v>-44800</v>
      </c>
      <c r="DC231" s="43">
        <f t="shared" si="134"/>
        <v>-7259113</v>
      </c>
      <c r="DD231" s="43">
        <f t="shared" si="136"/>
        <v>255910262.20000008</v>
      </c>
    </row>
    <row r="232" spans="1:108" x14ac:dyDescent="0.15">
      <c r="A232" s="24" t="s">
        <v>282</v>
      </c>
      <c r="B232" s="25"/>
      <c r="C232" s="167">
        <v>370000</v>
      </c>
      <c r="D232" s="167"/>
      <c r="E232" s="167">
        <v>4575000</v>
      </c>
      <c r="F232" s="167">
        <v>8644</v>
      </c>
      <c r="G232" s="167"/>
      <c r="H232" s="167">
        <v>817600</v>
      </c>
      <c r="I232" s="167"/>
      <c r="J232" s="167">
        <v>1200</v>
      </c>
      <c r="K232" s="167"/>
      <c r="L232" s="167"/>
      <c r="M232" s="167"/>
      <c r="N232" s="167">
        <v>4537800</v>
      </c>
      <c r="O232" s="167">
        <v>224000</v>
      </c>
      <c r="P232" s="167">
        <v>359284</v>
      </c>
      <c r="Q232" s="167">
        <v>1030400</v>
      </c>
      <c r="R232" s="167"/>
      <c r="S232" s="167">
        <v>1097600</v>
      </c>
      <c r="T232" s="167">
        <v>880100</v>
      </c>
      <c r="U232" s="167">
        <v>480000</v>
      </c>
      <c r="V232" s="167"/>
      <c r="W232" s="167">
        <v>22400</v>
      </c>
      <c r="X232" s="167">
        <v>1360000</v>
      </c>
      <c r="Y232" s="167">
        <v>313600</v>
      </c>
      <c r="Z232" s="25">
        <f t="shared" si="108"/>
        <v>16077628</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109"/>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35"/>
        <v>26436749.599999998</v>
      </c>
      <c r="CD232" s="24" t="s">
        <v>282</v>
      </c>
      <c r="CE232" s="43">
        <f t="shared" si="110"/>
        <v>0</v>
      </c>
      <c r="CF232" s="43">
        <f t="shared" si="111"/>
        <v>345205</v>
      </c>
      <c r="CG232" s="43">
        <f t="shared" si="112"/>
        <v>0</v>
      </c>
      <c r="CH232" s="43">
        <f t="shared" si="113"/>
        <v>-1912780</v>
      </c>
      <c r="CI232" s="43">
        <f t="shared" si="114"/>
        <v>8393.6</v>
      </c>
      <c r="CJ232" s="43">
        <f t="shared" si="115"/>
        <v>0</v>
      </c>
      <c r="CK232" s="43">
        <f t="shared" si="116"/>
        <v>-1450400</v>
      </c>
      <c r="CL232" s="43">
        <f t="shared" si="117"/>
        <v>-2207</v>
      </c>
      <c r="CM232" s="43">
        <f t="shared" si="118"/>
        <v>1200</v>
      </c>
      <c r="CN232" s="43">
        <f t="shared" si="119"/>
        <v>0</v>
      </c>
      <c r="CO232" s="43">
        <f t="shared" si="120"/>
        <v>0</v>
      </c>
      <c r="CP232" s="43">
        <f t="shared" si="121"/>
        <v>0</v>
      </c>
      <c r="CQ232" s="43">
        <f t="shared" si="122"/>
        <v>-2193400</v>
      </c>
      <c r="CR232" s="43">
        <f t="shared" si="123"/>
        <v>-1320000</v>
      </c>
      <c r="CS232" s="43">
        <f t="shared" si="124"/>
        <v>-867233.2</v>
      </c>
      <c r="CT232" s="43">
        <f t="shared" si="125"/>
        <v>-561600</v>
      </c>
      <c r="CU232" s="43">
        <f t="shared" si="126"/>
        <v>0</v>
      </c>
      <c r="CV232" s="43">
        <f t="shared" si="127"/>
        <v>59200</v>
      </c>
      <c r="CW232" s="43">
        <f t="shared" si="128"/>
        <v>-2025500</v>
      </c>
      <c r="CX232" s="43">
        <f t="shared" si="129"/>
        <v>296000</v>
      </c>
      <c r="CY232" s="43">
        <f t="shared" si="130"/>
        <v>0</v>
      </c>
      <c r="CZ232" s="43">
        <f t="shared" si="131"/>
        <v>-1600</v>
      </c>
      <c r="DA232" s="43">
        <f t="shared" si="132"/>
        <v>-656000</v>
      </c>
      <c r="DB232" s="43">
        <f t="shared" si="133"/>
        <v>-78400</v>
      </c>
      <c r="DC232" s="43">
        <f t="shared" si="134"/>
        <v>-10359121.599999998</v>
      </c>
      <c r="DD232" s="43">
        <f t="shared" si="136"/>
        <v>245551140.60000008</v>
      </c>
    </row>
    <row r="233" spans="1:108" x14ac:dyDescent="0.15">
      <c r="A233" s="24" t="s">
        <v>283</v>
      </c>
      <c r="B233" s="25"/>
      <c r="C233" s="167">
        <v>375000</v>
      </c>
      <c r="D233" s="167"/>
      <c r="E233" s="167">
        <v>4700000</v>
      </c>
      <c r="F233" s="167">
        <v>6072</v>
      </c>
      <c r="G233" s="167"/>
      <c r="H233" s="167">
        <v>952000</v>
      </c>
      <c r="I233" s="167"/>
      <c r="J233" s="167"/>
      <c r="K233" s="167"/>
      <c r="L233" s="167"/>
      <c r="M233" s="167"/>
      <c r="N233" s="167">
        <v>5411400</v>
      </c>
      <c r="O233" s="167">
        <v>336000</v>
      </c>
      <c r="P233" s="167">
        <v>1681059</v>
      </c>
      <c r="Q233" s="167">
        <v>1232000</v>
      </c>
      <c r="R233" s="167"/>
      <c r="S233" s="167">
        <v>1030400</v>
      </c>
      <c r="T233" s="167">
        <v>828000</v>
      </c>
      <c r="U233" s="167">
        <v>480000</v>
      </c>
      <c r="V233" s="167"/>
      <c r="W233" s="167">
        <v>67200</v>
      </c>
      <c r="X233" s="167">
        <v>1760000</v>
      </c>
      <c r="Y233" s="167">
        <v>313600</v>
      </c>
      <c r="Z233" s="25">
        <f t="shared" si="108"/>
        <v>19172731</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109"/>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35"/>
        <v>22737101.199999999</v>
      </c>
      <c r="CD233" s="24" t="s">
        <v>283</v>
      </c>
      <c r="CE233" s="43">
        <f t="shared" si="110"/>
        <v>0</v>
      </c>
      <c r="CF233" s="43">
        <f t="shared" si="111"/>
        <v>367170</v>
      </c>
      <c r="CG233" s="43">
        <f t="shared" si="112"/>
        <v>0</v>
      </c>
      <c r="CH233" s="43">
        <f t="shared" si="113"/>
        <v>499700</v>
      </c>
      <c r="CI233" s="43">
        <f t="shared" si="114"/>
        <v>-4408.7999999999993</v>
      </c>
      <c r="CJ233" s="43">
        <f t="shared" si="115"/>
        <v>0</v>
      </c>
      <c r="CK233" s="43">
        <f t="shared" si="116"/>
        <v>-1396000</v>
      </c>
      <c r="CL233" s="43">
        <f t="shared" si="117"/>
        <v>-10256.4</v>
      </c>
      <c r="CM233" s="43">
        <f t="shared" si="118"/>
        <v>0</v>
      </c>
      <c r="CN233" s="43">
        <f t="shared" si="119"/>
        <v>0</v>
      </c>
      <c r="CO233" s="43">
        <f t="shared" si="120"/>
        <v>0</v>
      </c>
      <c r="CP233" s="43">
        <f t="shared" si="121"/>
        <v>0</v>
      </c>
      <c r="CQ233" s="43">
        <f t="shared" si="122"/>
        <v>-1075800</v>
      </c>
      <c r="CR233" s="43">
        <f t="shared" si="123"/>
        <v>-968000</v>
      </c>
      <c r="CS233" s="43">
        <f t="shared" si="124"/>
        <v>473625</v>
      </c>
      <c r="CT233" s="43">
        <f t="shared" si="125"/>
        <v>-312000</v>
      </c>
      <c r="CU233" s="43">
        <f t="shared" si="126"/>
        <v>0</v>
      </c>
      <c r="CV233" s="43">
        <f t="shared" si="127"/>
        <v>286400</v>
      </c>
      <c r="CW233" s="43">
        <f t="shared" si="128"/>
        <v>-1845600</v>
      </c>
      <c r="CX233" s="43">
        <f t="shared" si="129"/>
        <v>240000</v>
      </c>
      <c r="CY233" s="43">
        <f t="shared" si="130"/>
        <v>0</v>
      </c>
      <c r="CZ233" s="43">
        <f t="shared" si="131"/>
        <v>19200</v>
      </c>
      <c r="DA233" s="43">
        <f t="shared" si="132"/>
        <v>264000</v>
      </c>
      <c r="DB233" s="43">
        <f t="shared" si="133"/>
        <v>-102400</v>
      </c>
      <c r="DC233" s="43">
        <f t="shared" si="134"/>
        <v>-3564370.1999999993</v>
      </c>
      <c r="DD233" s="43">
        <f t="shared" si="136"/>
        <v>241986770.4000001</v>
      </c>
    </row>
    <row r="234" spans="1:108" x14ac:dyDescent="0.15">
      <c r="A234" s="24" t="s">
        <v>284</v>
      </c>
      <c r="B234" s="25"/>
      <c r="C234" s="167"/>
      <c r="D234" s="167"/>
      <c r="E234" s="167">
        <v>4004500</v>
      </c>
      <c r="F234" s="167">
        <v>330</v>
      </c>
      <c r="G234" s="167"/>
      <c r="H234" s="167">
        <v>1433600</v>
      </c>
      <c r="I234" s="167"/>
      <c r="J234" s="167"/>
      <c r="K234" s="167"/>
      <c r="L234" s="167"/>
      <c r="M234" s="167"/>
      <c r="N234" s="167">
        <v>4269000</v>
      </c>
      <c r="O234" s="167">
        <v>627200</v>
      </c>
      <c r="P234" s="167">
        <v>746018</v>
      </c>
      <c r="Q234" s="167">
        <v>1052800</v>
      </c>
      <c r="R234" s="167"/>
      <c r="S234" s="167">
        <v>739200</v>
      </c>
      <c r="T234" s="167">
        <v>627200</v>
      </c>
      <c r="U234" s="167">
        <v>400000</v>
      </c>
      <c r="V234" s="167"/>
      <c r="W234" s="167">
        <v>67200</v>
      </c>
      <c r="X234" s="167">
        <v>1800000</v>
      </c>
      <c r="Y234" s="167">
        <v>313600</v>
      </c>
      <c r="Z234" s="25">
        <f t="shared" si="108"/>
        <v>16080648</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109"/>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35"/>
        <v>24186155</v>
      </c>
      <c r="CD234" s="24" t="s">
        <v>284</v>
      </c>
      <c r="CE234" s="43">
        <f t="shared" si="110"/>
        <v>0</v>
      </c>
      <c r="CF234" s="43">
        <f t="shared" si="111"/>
        <v>-7830</v>
      </c>
      <c r="CG234" s="43">
        <f t="shared" si="112"/>
        <v>0</v>
      </c>
      <c r="CH234" s="43">
        <f t="shared" si="113"/>
        <v>-876160</v>
      </c>
      <c r="CI234" s="43">
        <f t="shared" si="114"/>
        <v>-10347.799999999999</v>
      </c>
      <c r="CJ234" s="43">
        <f t="shared" si="115"/>
        <v>0</v>
      </c>
      <c r="CK234" s="43">
        <f t="shared" si="116"/>
        <v>-550400</v>
      </c>
      <c r="CL234" s="43">
        <f t="shared" si="117"/>
        <v>-358.2</v>
      </c>
      <c r="CM234" s="43">
        <f t="shared" si="118"/>
        <v>0</v>
      </c>
      <c r="CN234" s="43">
        <f t="shared" si="119"/>
        <v>0</v>
      </c>
      <c r="CO234" s="43">
        <f t="shared" si="120"/>
        <v>0</v>
      </c>
      <c r="CP234" s="43">
        <f t="shared" si="121"/>
        <v>0</v>
      </c>
      <c r="CQ234" s="43">
        <f t="shared" si="122"/>
        <v>-2232600</v>
      </c>
      <c r="CR234" s="43">
        <f t="shared" si="123"/>
        <v>-628800</v>
      </c>
      <c r="CS234" s="43">
        <f t="shared" si="124"/>
        <v>-866611</v>
      </c>
      <c r="CT234" s="43">
        <f t="shared" si="125"/>
        <v>-795200</v>
      </c>
      <c r="CU234" s="43">
        <f t="shared" si="126"/>
        <v>0</v>
      </c>
      <c r="CV234" s="43">
        <f t="shared" si="127"/>
        <v>-318400</v>
      </c>
      <c r="CW234" s="43">
        <f t="shared" si="128"/>
        <v>-2071600</v>
      </c>
      <c r="CX234" s="43">
        <f t="shared" si="129"/>
        <v>160000</v>
      </c>
      <c r="CY234" s="43">
        <f t="shared" si="130"/>
        <v>0</v>
      </c>
      <c r="CZ234" s="43">
        <f t="shared" si="131"/>
        <v>43200</v>
      </c>
      <c r="DA234" s="43">
        <f t="shared" si="132"/>
        <v>184000</v>
      </c>
      <c r="DB234" s="43">
        <f t="shared" si="133"/>
        <v>-134400</v>
      </c>
      <c r="DC234" s="43">
        <f t="shared" si="134"/>
        <v>-8105507</v>
      </c>
      <c r="DD234" s="43">
        <f t="shared" si="136"/>
        <v>233881263.4000001</v>
      </c>
    </row>
    <row r="235" spans="1:108" x14ac:dyDescent="0.15">
      <c r="A235" s="24" t="s">
        <v>285</v>
      </c>
      <c r="B235" s="25"/>
      <c r="C235" s="167">
        <v>255000</v>
      </c>
      <c r="D235" s="167"/>
      <c r="E235" s="167">
        <v>4275000</v>
      </c>
      <c r="F235" s="167">
        <v>1507</v>
      </c>
      <c r="G235" s="167"/>
      <c r="H235" s="167">
        <v>1321600</v>
      </c>
      <c r="I235" s="167">
        <v>48756</v>
      </c>
      <c r="J235" s="167"/>
      <c r="K235" s="167"/>
      <c r="L235" s="167"/>
      <c r="M235" s="167"/>
      <c r="N235" s="167">
        <v>3329650</v>
      </c>
      <c r="O235" s="167">
        <v>784000</v>
      </c>
      <c r="P235" s="167">
        <v>570368</v>
      </c>
      <c r="Q235" s="167">
        <v>1232000</v>
      </c>
      <c r="R235" s="167"/>
      <c r="S235" s="167">
        <v>784000</v>
      </c>
      <c r="T235" s="167">
        <v>693675</v>
      </c>
      <c r="U235" s="167">
        <v>440000</v>
      </c>
      <c r="V235" s="167"/>
      <c r="W235" s="167">
        <v>89600</v>
      </c>
      <c r="X235" s="167">
        <v>1120000</v>
      </c>
      <c r="Y235" s="167">
        <v>313600</v>
      </c>
      <c r="Z235" s="25">
        <f t="shared" si="108"/>
        <v>15258756</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109"/>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35"/>
        <v>25010147.399999999</v>
      </c>
      <c r="CD235" s="24" t="s">
        <v>285</v>
      </c>
      <c r="CE235" s="43">
        <f t="shared" si="110"/>
        <v>0</v>
      </c>
      <c r="CF235" s="43">
        <f t="shared" si="111"/>
        <v>255000</v>
      </c>
      <c r="CG235" s="43">
        <f t="shared" si="112"/>
        <v>0</v>
      </c>
      <c r="CH235" s="43">
        <f t="shared" si="113"/>
        <v>-1609355</v>
      </c>
      <c r="CI235" s="43">
        <f t="shared" si="114"/>
        <v>-21987.200000000001</v>
      </c>
      <c r="CJ235" s="43">
        <f t="shared" si="115"/>
        <v>-410.4</v>
      </c>
      <c r="CK235" s="43">
        <f t="shared" si="116"/>
        <v>-878400</v>
      </c>
      <c r="CL235" s="43">
        <f t="shared" si="117"/>
        <v>43852.6</v>
      </c>
      <c r="CM235" s="43">
        <f t="shared" si="118"/>
        <v>0</v>
      </c>
      <c r="CN235" s="43">
        <f t="shared" si="119"/>
        <v>0</v>
      </c>
      <c r="CO235" s="43">
        <f t="shared" si="120"/>
        <v>0</v>
      </c>
      <c r="CP235" s="43">
        <f t="shared" si="121"/>
        <v>0</v>
      </c>
      <c r="CQ235" s="43">
        <f t="shared" si="122"/>
        <v>-2344750</v>
      </c>
      <c r="CR235" s="43">
        <f t="shared" si="123"/>
        <v>-792000</v>
      </c>
      <c r="CS235" s="43">
        <f t="shared" si="124"/>
        <v>-835816.39999999991</v>
      </c>
      <c r="CT235" s="43">
        <f t="shared" si="125"/>
        <v>-520000</v>
      </c>
      <c r="CU235" s="43">
        <f t="shared" si="126"/>
        <v>0</v>
      </c>
      <c r="CV235" s="43">
        <f t="shared" si="127"/>
        <v>-225600</v>
      </c>
      <c r="CW235" s="43">
        <f t="shared" si="128"/>
        <v>-2261125</v>
      </c>
      <c r="CX235" s="43">
        <f t="shared" si="129"/>
        <v>240000</v>
      </c>
      <c r="CY235" s="43">
        <f t="shared" si="130"/>
        <v>0</v>
      </c>
      <c r="CZ235" s="43">
        <f t="shared" si="131"/>
        <v>73600</v>
      </c>
      <c r="DA235" s="43">
        <f t="shared" si="132"/>
        <v>-724000</v>
      </c>
      <c r="DB235" s="43">
        <f t="shared" si="133"/>
        <v>-150400</v>
      </c>
      <c r="DC235" s="43">
        <f t="shared" si="134"/>
        <v>-9751391.3999999985</v>
      </c>
      <c r="DD235" s="43">
        <f t="shared" si="136"/>
        <v>224129872.00000009</v>
      </c>
    </row>
    <row r="236" spans="1:108" x14ac:dyDescent="0.15">
      <c r="A236" s="24" t="s">
        <v>286</v>
      </c>
      <c r="B236" s="25"/>
      <c r="C236" s="167">
        <v>626200</v>
      </c>
      <c r="D236" s="167"/>
      <c r="E236" s="167">
        <v>7322400</v>
      </c>
      <c r="F236" s="167"/>
      <c r="G236" s="167"/>
      <c r="H236" s="167">
        <v>4429824</v>
      </c>
      <c r="I236" s="167"/>
      <c r="J236" s="167">
        <v>384</v>
      </c>
      <c r="K236" s="167"/>
      <c r="L236" s="167"/>
      <c r="M236" s="167"/>
      <c r="N236" s="167">
        <v>10853362</v>
      </c>
      <c r="O236" s="167">
        <v>2084096</v>
      </c>
      <c r="P236" s="167"/>
      <c r="Q236" s="167">
        <v>3735424</v>
      </c>
      <c r="R236" s="167"/>
      <c r="S236" s="167">
        <v>2822400</v>
      </c>
      <c r="T236" s="167">
        <v>1875968</v>
      </c>
      <c r="U236" s="167">
        <v>1284800</v>
      </c>
      <c r="V236" s="167"/>
      <c r="W236" s="167">
        <v>129920</v>
      </c>
      <c r="X236" s="167">
        <v>4366400</v>
      </c>
      <c r="Y236" s="167">
        <v>908544</v>
      </c>
      <c r="Z236" s="25">
        <f t="shared" si="108"/>
        <v>40439722</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109"/>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35"/>
        <v>27596201.800000001</v>
      </c>
      <c r="CD236" s="24" t="s">
        <v>286</v>
      </c>
      <c r="CE236" s="29">
        <f t="shared" si="110"/>
        <v>0</v>
      </c>
      <c r="CF236" s="29">
        <f t="shared" si="111"/>
        <v>617935</v>
      </c>
      <c r="CG236" s="29">
        <f t="shared" si="112"/>
        <v>0</v>
      </c>
      <c r="CH236" s="29">
        <f t="shared" si="113"/>
        <v>1240845</v>
      </c>
      <c r="CI236" s="29">
        <f t="shared" si="114"/>
        <v>-113368.6</v>
      </c>
      <c r="CJ236" s="29">
        <f t="shared" si="115"/>
        <v>0</v>
      </c>
      <c r="CK236" s="29">
        <f t="shared" si="116"/>
        <v>1997824</v>
      </c>
      <c r="CL236" s="29">
        <f t="shared" si="117"/>
        <v>-8214.4</v>
      </c>
      <c r="CM236" s="29">
        <f t="shared" si="118"/>
        <v>384</v>
      </c>
      <c r="CN236" s="29">
        <f t="shared" si="119"/>
        <v>0</v>
      </c>
      <c r="CO236" s="29">
        <f t="shared" si="120"/>
        <v>0</v>
      </c>
      <c r="CP236" s="29">
        <f t="shared" si="121"/>
        <v>0</v>
      </c>
      <c r="CQ236" s="29">
        <f t="shared" si="122"/>
        <v>3592962</v>
      </c>
      <c r="CR236" s="29">
        <f t="shared" si="123"/>
        <v>364096</v>
      </c>
      <c r="CS236" s="29">
        <f t="shared" si="124"/>
        <v>-1893998.8</v>
      </c>
      <c r="CT236" s="29">
        <f t="shared" si="125"/>
        <v>1663424</v>
      </c>
      <c r="CU236" s="29">
        <f t="shared" si="126"/>
        <v>0</v>
      </c>
      <c r="CV236" s="29">
        <f t="shared" si="127"/>
        <v>2086400</v>
      </c>
      <c r="CW236" s="29">
        <f t="shared" si="128"/>
        <v>-1006432</v>
      </c>
      <c r="CX236" s="29">
        <f t="shared" si="129"/>
        <v>1076800</v>
      </c>
      <c r="CY236" s="29">
        <f t="shared" si="130"/>
        <v>0</v>
      </c>
      <c r="CZ236" s="29">
        <f t="shared" si="131"/>
        <v>129920</v>
      </c>
      <c r="DA236" s="29">
        <f t="shared" si="132"/>
        <v>2762400</v>
      </c>
      <c r="DB236" s="29">
        <f t="shared" si="133"/>
        <v>332544</v>
      </c>
      <c r="DC236" s="29">
        <f t="shared" si="134"/>
        <v>12843520.199999999</v>
      </c>
      <c r="DD236" s="29">
        <f t="shared" si="136"/>
        <v>236973392.20000008</v>
      </c>
    </row>
    <row r="237" spans="1:108" x14ac:dyDescent="0.15">
      <c r="A237" s="24" t="s">
        <v>287</v>
      </c>
      <c r="B237" s="25"/>
      <c r="C237" s="167"/>
      <c r="D237" s="167"/>
      <c r="E237" s="167"/>
      <c r="F237" s="167"/>
      <c r="G237" s="167"/>
      <c r="H237" s="167">
        <v>1568000</v>
      </c>
      <c r="I237" s="167"/>
      <c r="J237" s="167"/>
      <c r="K237" s="167"/>
      <c r="L237" s="167"/>
      <c r="M237" s="167"/>
      <c r="N237" s="167">
        <v>3412025</v>
      </c>
      <c r="O237" s="167">
        <v>828800</v>
      </c>
      <c r="P237" s="167"/>
      <c r="Q237" s="167">
        <v>1187200</v>
      </c>
      <c r="R237" s="167"/>
      <c r="S237" s="167">
        <v>739200</v>
      </c>
      <c r="T237" s="167">
        <v>336000</v>
      </c>
      <c r="U237" s="167">
        <v>280000</v>
      </c>
      <c r="V237" s="167"/>
      <c r="W237" s="167"/>
      <c r="X237" s="167">
        <v>1000000</v>
      </c>
      <c r="Y237" s="167">
        <v>313600</v>
      </c>
      <c r="Z237" s="25">
        <f t="shared" si="108"/>
        <v>9664825</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109"/>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35"/>
        <v>29297854</v>
      </c>
      <c r="CD237" s="24" t="s">
        <v>287</v>
      </c>
      <c r="CE237" s="29">
        <f t="shared" si="110"/>
        <v>0</v>
      </c>
      <c r="CF237" s="29">
        <f t="shared" si="111"/>
        <v>-16095</v>
      </c>
      <c r="CG237" s="29">
        <f t="shared" si="112"/>
        <v>0</v>
      </c>
      <c r="CH237" s="29">
        <f t="shared" si="113"/>
        <v>-6529125</v>
      </c>
      <c r="CI237" s="29">
        <f t="shared" si="114"/>
        <v>-180007.4</v>
      </c>
      <c r="CJ237" s="29">
        <f t="shared" si="115"/>
        <v>-1524.6</v>
      </c>
      <c r="CK237" s="29">
        <f t="shared" si="116"/>
        <v>-1376000</v>
      </c>
      <c r="CL237" s="29">
        <f t="shared" si="117"/>
        <v>-259.2</v>
      </c>
      <c r="CM237" s="29">
        <f t="shared" si="118"/>
        <v>0</v>
      </c>
      <c r="CN237" s="29">
        <f t="shared" si="119"/>
        <v>0</v>
      </c>
      <c r="CO237" s="29">
        <f t="shared" si="120"/>
        <v>0</v>
      </c>
      <c r="CP237" s="29">
        <f t="shared" si="121"/>
        <v>0</v>
      </c>
      <c r="CQ237" s="29">
        <f t="shared" si="122"/>
        <v>-3749975</v>
      </c>
      <c r="CR237" s="29">
        <f t="shared" si="123"/>
        <v>-1139200</v>
      </c>
      <c r="CS237" s="29">
        <f t="shared" si="124"/>
        <v>-1538842.8</v>
      </c>
      <c r="CT237" s="29">
        <f t="shared" si="125"/>
        <v>-1020800</v>
      </c>
      <c r="CU237" s="29">
        <f t="shared" si="126"/>
        <v>0</v>
      </c>
      <c r="CV237" s="29">
        <f t="shared" si="127"/>
        <v>-152000</v>
      </c>
      <c r="CW237" s="29">
        <f t="shared" si="128"/>
        <v>-2738800</v>
      </c>
      <c r="CX237" s="29">
        <f t="shared" si="129"/>
        <v>-8000</v>
      </c>
      <c r="CY237" s="29">
        <f t="shared" si="130"/>
        <v>0</v>
      </c>
      <c r="CZ237" s="29">
        <f t="shared" si="131"/>
        <v>-8000</v>
      </c>
      <c r="DA237" s="29">
        <f t="shared" si="132"/>
        <v>-952000</v>
      </c>
      <c r="DB237" s="29">
        <f t="shared" si="133"/>
        <v>-222400</v>
      </c>
      <c r="DC237" s="29">
        <f t="shared" si="134"/>
        <v>-19633029</v>
      </c>
      <c r="DD237" s="29">
        <f t="shared" si="136"/>
        <v>217340363.20000008</v>
      </c>
    </row>
    <row r="238" spans="1:108" x14ac:dyDescent="0.15">
      <c r="A238" s="24" t="s">
        <v>288</v>
      </c>
      <c r="B238" s="25"/>
      <c r="C238" s="167">
        <v>425000</v>
      </c>
      <c r="D238" s="167"/>
      <c r="E238" s="167">
        <v>4525250</v>
      </c>
      <c r="F238" s="167">
        <v>8134</v>
      </c>
      <c r="G238" s="167"/>
      <c r="H238" s="167">
        <v>1769600</v>
      </c>
      <c r="I238" s="167"/>
      <c r="J238" s="167"/>
      <c r="K238" s="167"/>
      <c r="L238" s="167"/>
      <c r="M238" s="167"/>
      <c r="N238" s="167">
        <v>3425750</v>
      </c>
      <c r="O238" s="167">
        <v>649600</v>
      </c>
      <c r="P238" s="167">
        <v>338771</v>
      </c>
      <c r="Q238" s="167">
        <v>1904000</v>
      </c>
      <c r="R238" s="167"/>
      <c r="S238" s="167">
        <v>1120000</v>
      </c>
      <c r="T238" s="167">
        <v>459250</v>
      </c>
      <c r="U238" s="167">
        <v>360000</v>
      </c>
      <c r="V238" s="167"/>
      <c r="W238" s="167">
        <v>44800</v>
      </c>
      <c r="X238" s="167">
        <v>1040000</v>
      </c>
      <c r="Y238" s="167">
        <v>380800</v>
      </c>
      <c r="Z238" s="25">
        <f t="shared" si="108"/>
        <v>16450955</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109"/>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35"/>
        <v>26093209.200000003</v>
      </c>
      <c r="CD238" s="24" t="s">
        <v>288</v>
      </c>
      <c r="CE238" s="43">
        <f t="shared" si="110"/>
        <v>0</v>
      </c>
      <c r="CF238" s="43">
        <f t="shared" si="111"/>
        <v>425000</v>
      </c>
      <c r="CG238" s="43">
        <f t="shared" si="112"/>
        <v>0</v>
      </c>
      <c r="CH238" s="43">
        <f t="shared" si="113"/>
        <v>-435340</v>
      </c>
      <c r="CI238" s="29">
        <f t="shared" si="114"/>
        <v>-70599.399999999994</v>
      </c>
      <c r="CJ238" s="43">
        <f t="shared" si="115"/>
        <v>0</v>
      </c>
      <c r="CK238" s="43">
        <f t="shared" si="116"/>
        <v>-802400</v>
      </c>
      <c r="CL238" s="43">
        <f t="shared" si="117"/>
        <v>-10089.200000000001</v>
      </c>
      <c r="CM238" s="43">
        <f t="shared" si="118"/>
        <v>0</v>
      </c>
      <c r="CN238" s="43">
        <f t="shared" si="119"/>
        <v>0</v>
      </c>
      <c r="CO238" s="43">
        <f t="shared" si="120"/>
        <v>0</v>
      </c>
      <c r="CP238" s="43">
        <f t="shared" si="121"/>
        <v>0</v>
      </c>
      <c r="CQ238" s="43">
        <f t="shared" si="122"/>
        <v>-3887950</v>
      </c>
      <c r="CR238" s="43">
        <f t="shared" si="123"/>
        <v>-1054400</v>
      </c>
      <c r="CS238" s="43">
        <f t="shared" si="124"/>
        <v>-780225.60000000009</v>
      </c>
      <c r="CT238" s="43">
        <f t="shared" si="125"/>
        <v>-288000</v>
      </c>
      <c r="CU238" s="43">
        <f t="shared" si="126"/>
        <v>0</v>
      </c>
      <c r="CV238" s="43">
        <f t="shared" si="127"/>
        <v>352000</v>
      </c>
      <c r="CW238" s="43">
        <f t="shared" si="128"/>
        <v>-2604350</v>
      </c>
      <c r="CX238" s="43">
        <f t="shared" si="129"/>
        <v>136000</v>
      </c>
      <c r="CY238" s="43">
        <f t="shared" si="130"/>
        <v>0</v>
      </c>
      <c r="CZ238" s="43">
        <f t="shared" si="131"/>
        <v>44800</v>
      </c>
      <c r="DA238" s="43">
        <f t="shared" si="132"/>
        <v>-599500</v>
      </c>
      <c r="DB238" s="43">
        <f t="shared" si="133"/>
        <v>-67200</v>
      </c>
      <c r="DC238" s="43">
        <f t="shared" si="134"/>
        <v>-9642254.200000003</v>
      </c>
      <c r="DD238" s="43">
        <f t="shared" si="136"/>
        <v>207698109.00000006</v>
      </c>
    </row>
    <row r="239" spans="1:108" x14ac:dyDescent="0.15">
      <c r="A239" s="24" t="s">
        <v>289</v>
      </c>
      <c r="B239" s="25"/>
      <c r="C239" s="167">
        <v>370000</v>
      </c>
      <c r="D239" s="167"/>
      <c r="E239" s="167">
        <v>4293500</v>
      </c>
      <c r="F239" s="167">
        <v>39081</v>
      </c>
      <c r="G239" s="167"/>
      <c r="H239" s="167">
        <v>2004800</v>
      </c>
      <c r="I239" s="167">
        <v>3505</v>
      </c>
      <c r="J239" s="167"/>
      <c r="K239" s="167"/>
      <c r="L239" s="167"/>
      <c r="M239" s="167"/>
      <c r="N239" s="167">
        <v>3425750</v>
      </c>
      <c r="O239" s="167">
        <v>851200</v>
      </c>
      <c r="P239" s="167">
        <v>263494</v>
      </c>
      <c r="Q239" s="167">
        <v>1769600</v>
      </c>
      <c r="R239" s="167"/>
      <c r="S239" s="167">
        <v>918400</v>
      </c>
      <c r="T239" s="167">
        <v>514475</v>
      </c>
      <c r="U239" s="167">
        <v>280000</v>
      </c>
      <c r="V239" s="167"/>
      <c r="W239" s="167">
        <v>67200</v>
      </c>
      <c r="X239" s="167">
        <v>1800000</v>
      </c>
      <c r="Y239" s="167">
        <v>515200</v>
      </c>
      <c r="Z239" s="25">
        <f t="shared" si="108"/>
        <v>17116205</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109"/>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35"/>
        <v>29296870.599999998</v>
      </c>
      <c r="CD239" s="24" t="s">
        <v>289</v>
      </c>
      <c r="CE239" s="43">
        <f t="shared" si="110"/>
        <v>0</v>
      </c>
      <c r="CF239" s="43">
        <f t="shared" si="111"/>
        <v>362170</v>
      </c>
      <c r="CG239" s="43">
        <f t="shared" si="112"/>
        <v>0</v>
      </c>
      <c r="CH239" s="43">
        <f t="shared" si="113"/>
        <v>-2019300</v>
      </c>
      <c r="CI239" s="43">
        <f t="shared" si="114"/>
        <v>-4926.1999999999971</v>
      </c>
      <c r="CJ239" s="43">
        <f t="shared" si="115"/>
        <v>0</v>
      </c>
      <c r="CK239" s="43">
        <f t="shared" si="116"/>
        <v>-823200</v>
      </c>
      <c r="CL239" s="43">
        <f t="shared" si="117"/>
        <v>1309</v>
      </c>
      <c r="CM239" s="43">
        <f t="shared" si="118"/>
        <v>0</v>
      </c>
      <c r="CN239" s="43">
        <f t="shared" si="119"/>
        <v>0</v>
      </c>
      <c r="CO239" s="43">
        <f t="shared" si="120"/>
        <v>0</v>
      </c>
      <c r="CP239" s="43">
        <f t="shared" si="121"/>
        <v>0</v>
      </c>
      <c r="CQ239" s="43">
        <f t="shared" si="122"/>
        <v>-4991450</v>
      </c>
      <c r="CR239" s="43">
        <f t="shared" si="123"/>
        <v>-1100800</v>
      </c>
      <c r="CS239" s="43">
        <f t="shared" si="124"/>
        <v>-770943.4</v>
      </c>
      <c r="CT239" s="43">
        <f t="shared" si="125"/>
        <v>-950400</v>
      </c>
      <c r="CU239" s="43">
        <f t="shared" si="126"/>
        <v>0</v>
      </c>
      <c r="CV239" s="43">
        <f t="shared" si="127"/>
        <v>318400</v>
      </c>
      <c r="CW239" s="43">
        <f t="shared" si="128"/>
        <v>-2411925</v>
      </c>
      <c r="CX239" s="43">
        <f t="shared" si="129"/>
        <v>80000</v>
      </c>
      <c r="CY239" s="43">
        <f t="shared" si="130"/>
        <v>0</v>
      </c>
      <c r="CZ239" s="43">
        <f t="shared" si="131"/>
        <v>43200</v>
      </c>
      <c r="DA239" s="43">
        <f t="shared" si="132"/>
        <v>120000</v>
      </c>
      <c r="DB239" s="43">
        <f t="shared" si="133"/>
        <v>-32800</v>
      </c>
      <c r="DC239" s="43">
        <f t="shared" si="134"/>
        <v>-12180665.599999998</v>
      </c>
      <c r="DD239" s="43">
        <f t="shared" si="136"/>
        <v>195517443.40000007</v>
      </c>
    </row>
    <row r="240" spans="1:108" x14ac:dyDescent="0.15">
      <c r="A240" s="24" t="s">
        <v>290</v>
      </c>
      <c r="B240" s="25"/>
      <c r="C240" s="167"/>
      <c r="D240" s="167"/>
      <c r="E240" s="167">
        <v>3898500</v>
      </c>
      <c r="F240" s="167">
        <v>96078</v>
      </c>
      <c r="G240" s="167"/>
      <c r="H240" s="167">
        <v>2083200</v>
      </c>
      <c r="I240" s="167">
        <v>9064</v>
      </c>
      <c r="J240" s="167"/>
      <c r="K240" s="167"/>
      <c r="L240" s="167"/>
      <c r="M240" s="167"/>
      <c r="N240" s="167">
        <v>2709675</v>
      </c>
      <c r="O240" s="167">
        <v>851200</v>
      </c>
      <c r="P240" s="167">
        <v>1115510</v>
      </c>
      <c r="Q240" s="167">
        <v>873600</v>
      </c>
      <c r="R240" s="167"/>
      <c r="S240" s="167">
        <v>896000</v>
      </c>
      <c r="T240" s="167">
        <v>339200</v>
      </c>
      <c r="U240" s="167">
        <v>240000</v>
      </c>
      <c r="V240" s="167"/>
      <c r="W240" s="167">
        <v>67200</v>
      </c>
      <c r="X240" s="167">
        <v>1360000</v>
      </c>
      <c r="Y240" s="167">
        <v>313600</v>
      </c>
      <c r="Z240" s="25">
        <f t="shared" si="108"/>
        <v>14852827</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109"/>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35"/>
        <v>25257316.600000001</v>
      </c>
      <c r="CD240" s="24" t="s">
        <v>290</v>
      </c>
      <c r="CE240" s="43">
        <f t="shared" si="110"/>
        <v>0</v>
      </c>
      <c r="CF240" s="43">
        <f t="shared" si="111"/>
        <v>0</v>
      </c>
      <c r="CG240" s="43">
        <f t="shared" si="112"/>
        <v>0</v>
      </c>
      <c r="CH240" s="43">
        <f t="shared" si="113"/>
        <v>-213015</v>
      </c>
      <c r="CI240" s="43">
        <f t="shared" si="114"/>
        <v>80459</v>
      </c>
      <c r="CJ240" s="43">
        <f t="shared" si="115"/>
        <v>0</v>
      </c>
      <c r="CK240" s="43">
        <f t="shared" si="116"/>
        <v>-572800</v>
      </c>
      <c r="CL240" s="43">
        <f t="shared" si="117"/>
        <v>9064</v>
      </c>
      <c r="CM240" s="43">
        <f t="shared" si="118"/>
        <v>0</v>
      </c>
      <c r="CN240" s="43">
        <f t="shared" si="119"/>
        <v>0</v>
      </c>
      <c r="CO240" s="43">
        <f t="shared" si="120"/>
        <v>0</v>
      </c>
      <c r="CP240" s="43">
        <f t="shared" si="121"/>
        <v>0</v>
      </c>
      <c r="CQ240" s="43">
        <f t="shared" si="122"/>
        <v>-4647125</v>
      </c>
      <c r="CR240" s="43">
        <f t="shared" si="123"/>
        <v>-956800</v>
      </c>
      <c r="CS240" s="43">
        <f t="shared" si="124"/>
        <v>-204587.60000000009</v>
      </c>
      <c r="CT240" s="43">
        <f t="shared" si="125"/>
        <v>-1806400</v>
      </c>
      <c r="CU240" s="43">
        <f t="shared" si="126"/>
        <v>0</v>
      </c>
      <c r="CV240" s="43">
        <f t="shared" si="127"/>
        <v>256000</v>
      </c>
      <c r="CW240" s="43">
        <f t="shared" si="128"/>
        <v>-2077600</v>
      </c>
      <c r="CX240" s="43">
        <f t="shared" si="129"/>
        <v>96000</v>
      </c>
      <c r="CY240" s="43">
        <f t="shared" si="130"/>
        <v>0</v>
      </c>
      <c r="CZ240" s="43">
        <f t="shared" si="131"/>
        <v>59200</v>
      </c>
      <c r="DA240" s="43">
        <f t="shared" si="132"/>
        <v>-252485</v>
      </c>
      <c r="DB240" s="43">
        <f t="shared" si="133"/>
        <v>-174400</v>
      </c>
      <c r="DC240" s="43">
        <f t="shared" si="134"/>
        <v>-10404489.600000001</v>
      </c>
      <c r="DD240" s="43">
        <f t="shared" si="136"/>
        <v>185112953.80000007</v>
      </c>
    </row>
    <row r="241" spans="1:108" x14ac:dyDescent="0.15">
      <c r="A241" s="24" t="s">
        <v>291</v>
      </c>
      <c r="B241" s="25"/>
      <c r="C241" s="167">
        <v>80000</v>
      </c>
      <c r="D241" s="167"/>
      <c r="E241" s="167">
        <v>4527500</v>
      </c>
      <c r="F241" s="167">
        <v>66</v>
      </c>
      <c r="G241" s="167"/>
      <c r="H241" s="167">
        <v>1920000</v>
      </c>
      <c r="I241" s="167">
        <v>6520</v>
      </c>
      <c r="J241" s="167"/>
      <c r="K241" s="167"/>
      <c r="L241" s="167"/>
      <c r="M241" s="167"/>
      <c r="N241" s="167">
        <v>2417750</v>
      </c>
      <c r="O241" s="167">
        <v>963200</v>
      </c>
      <c r="P241" s="167">
        <v>964112</v>
      </c>
      <c r="Q241" s="167">
        <v>1814400</v>
      </c>
      <c r="R241" s="167"/>
      <c r="S241" s="167">
        <v>1052800</v>
      </c>
      <c r="T241" s="167">
        <v>469675</v>
      </c>
      <c r="U241" s="167">
        <v>320000</v>
      </c>
      <c r="V241" s="167"/>
      <c r="W241" s="167">
        <v>67200</v>
      </c>
      <c r="X241" s="167">
        <v>1120000</v>
      </c>
      <c r="Y241" s="167">
        <v>403200</v>
      </c>
      <c r="Z241" s="25">
        <f t="shared" si="108"/>
        <v>16126423</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109"/>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35"/>
        <v>26249399.600000001</v>
      </c>
      <c r="CD241" s="24" t="s">
        <v>291</v>
      </c>
      <c r="CE241" s="43">
        <f t="shared" si="110"/>
        <v>0</v>
      </c>
      <c r="CF241" s="43">
        <f t="shared" si="111"/>
        <v>64340</v>
      </c>
      <c r="CG241" s="43">
        <f t="shared" si="112"/>
        <v>0</v>
      </c>
      <c r="CH241" s="43">
        <f t="shared" si="113"/>
        <v>-955655</v>
      </c>
      <c r="CI241" s="43">
        <f t="shared" si="114"/>
        <v>-50238.2</v>
      </c>
      <c r="CJ241" s="43">
        <f t="shared" si="115"/>
        <v>-398.8</v>
      </c>
      <c r="CK241" s="43">
        <f t="shared" si="116"/>
        <v>-848000</v>
      </c>
      <c r="CL241" s="43">
        <f t="shared" si="117"/>
        <v>2754.4</v>
      </c>
      <c r="CM241" s="43">
        <f t="shared" si="118"/>
        <v>0</v>
      </c>
      <c r="CN241" s="43">
        <f t="shared" si="119"/>
        <v>0</v>
      </c>
      <c r="CO241" s="43">
        <f t="shared" si="120"/>
        <v>0</v>
      </c>
      <c r="CP241" s="43">
        <f t="shared" si="121"/>
        <v>0</v>
      </c>
      <c r="CQ241" s="43">
        <f t="shared" si="122"/>
        <v>-4703850</v>
      </c>
      <c r="CR241" s="43">
        <f t="shared" si="123"/>
        <v>-852800</v>
      </c>
      <c r="CS241" s="43">
        <f t="shared" si="124"/>
        <v>-456139</v>
      </c>
      <c r="CT241" s="43">
        <f t="shared" si="125"/>
        <v>-801600</v>
      </c>
      <c r="CU241" s="43">
        <f t="shared" si="126"/>
        <v>0</v>
      </c>
      <c r="CV241" s="43">
        <f t="shared" si="127"/>
        <v>404800</v>
      </c>
      <c r="CW241" s="43">
        <f t="shared" si="128"/>
        <v>-1549125</v>
      </c>
      <c r="CX241" s="43">
        <f t="shared" si="129"/>
        <v>174800</v>
      </c>
      <c r="CY241" s="43">
        <f t="shared" si="130"/>
        <v>0</v>
      </c>
      <c r="CZ241" s="43">
        <f t="shared" si="131"/>
        <v>67200</v>
      </c>
      <c r="DA241" s="43">
        <f t="shared" si="132"/>
        <v>-486265</v>
      </c>
      <c r="DB241" s="43">
        <f t="shared" si="133"/>
        <v>-132800</v>
      </c>
      <c r="DC241" s="43">
        <f t="shared" si="134"/>
        <v>-10122976.600000001</v>
      </c>
      <c r="DD241" s="43">
        <f t="shared" si="136"/>
        <v>174989977.20000008</v>
      </c>
    </row>
    <row r="242" spans="1:108" x14ac:dyDescent="0.15">
      <c r="A242" s="24" t="s">
        <v>292</v>
      </c>
      <c r="B242" s="25"/>
      <c r="C242" s="167"/>
      <c r="D242" s="167"/>
      <c r="E242" s="167">
        <v>3902500</v>
      </c>
      <c r="F242" s="167">
        <v>73058</v>
      </c>
      <c r="G242" s="167"/>
      <c r="H242" s="167">
        <v>716800</v>
      </c>
      <c r="I242" s="167">
        <v>2915</v>
      </c>
      <c r="J242" s="167"/>
      <c r="K242" s="167"/>
      <c r="L242" s="167"/>
      <c r="M242" s="167"/>
      <c r="N242" s="167">
        <v>2841175</v>
      </c>
      <c r="O242" s="167">
        <v>492800</v>
      </c>
      <c r="P242" s="167">
        <v>410131</v>
      </c>
      <c r="Q242" s="167">
        <v>1008000</v>
      </c>
      <c r="R242" s="167"/>
      <c r="S242" s="167">
        <v>425600</v>
      </c>
      <c r="T242" s="167">
        <v>336000</v>
      </c>
      <c r="U242" s="167"/>
      <c r="V242" s="167"/>
      <c r="W242" s="167">
        <v>44800</v>
      </c>
      <c r="X242" s="167">
        <v>1480000</v>
      </c>
      <c r="Y242" s="167">
        <v>313600</v>
      </c>
      <c r="Z242" s="25">
        <f t="shared" si="108"/>
        <v>12047379</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109"/>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35"/>
        <v>26171057</v>
      </c>
      <c r="CD242" s="24" t="s">
        <v>292</v>
      </c>
      <c r="CE242" s="43">
        <f t="shared" si="110"/>
        <v>0</v>
      </c>
      <c r="CF242" s="43">
        <f t="shared" si="111"/>
        <v>0</v>
      </c>
      <c r="CG242" s="43">
        <f t="shared" si="112"/>
        <v>0</v>
      </c>
      <c r="CH242" s="43">
        <f t="shared" si="113"/>
        <v>-2322800</v>
      </c>
      <c r="CI242" s="43">
        <f t="shared" si="114"/>
        <v>1625.6000000000058</v>
      </c>
      <c r="CJ242" s="43">
        <f t="shared" si="115"/>
        <v>0</v>
      </c>
      <c r="CK242" s="43">
        <f t="shared" si="116"/>
        <v>-1719200</v>
      </c>
      <c r="CL242" s="43">
        <f t="shared" si="117"/>
        <v>-2289</v>
      </c>
      <c r="CM242" s="43">
        <f t="shared" si="118"/>
        <v>0</v>
      </c>
      <c r="CN242" s="43">
        <f t="shared" si="119"/>
        <v>0</v>
      </c>
      <c r="CO242" s="43">
        <f t="shared" si="120"/>
        <v>0</v>
      </c>
      <c r="CP242" s="43">
        <f t="shared" si="121"/>
        <v>0</v>
      </c>
      <c r="CQ242" s="43">
        <f t="shared" si="122"/>
        <v>-3991625</v>
      </c>
      <c r="CR242" s="43">
        <f t="shared" si="123"/>
        <v>-1099200</v>
      </c>
      <c r="CS242" s="43">
        <f t="shared" si="124"/>
        <v>-679233.60000000009</v>
      </c>
      <c r="CT242" s="43">
        <f t="shared" si="125"/>
        <v>-1536000</v>
      </c>
      <c r="CU242" s="43">
        <f t="shared" si="126"/>
        <v>0</v>
      </c>
      <c r="CV242" s="43">
        <f t="shared" si="127"/>
        <v>-211200</v>
      </c>
      <c r="CW242" s="43">
        <f t="shared" si="128"/>
        <v>-1975600</v>
      </c>
      <c r="CX242" s="43">
        <f t="shared" si="129"/>
        <v>-195200</v>
      </c>
      <c r="CY242" s="43">
        <f t="shared" si="130"/>
        <v>0</v>
      </c>
      <c r="CZ242" s="43">
        <f t="shared" si="131"/>
        <v>44800</v>
      </c>
      <c r="DA242" s="43">
        <f t="shared" si="132"/>
        <v>-191356</v>
      </c>
      <c r="DB242" s="43">
        <f t="shared" si="133"/>
        <v>-246400</v>
      </c>
      <c r="DC242" s="43">
        <f t="shared" si="134"/>
        <v>-14123678</v>
      </c>
      <c r="DD242" s="43">
        <f t="shared" si="136"/>
        <v>160866299.20000008</v>
      </c>
    </row>
    <row r="243" spans="1:108" x14ac:dyDescent="0.15">
      <c r="A243" s="24" t="s">
        <v>293</v>
      </c>
      <c r="B243" s="25"/>
      <c r="C243" s="167">
        <v>89600</v>
      </c>
      <c r="D243" s="167"/>
      <c r="E243" s="167">
        <v>8493300</v>
      </c>
      <c r="F243" s="167"/>
      <c r="G243" s="167"/>
      <c r="H243" s="167">
        <v>4166144</v>
      </c>
      <c r="I243" s="167"/>
      <c r="J243" s="167"/>
      <c r="K243" s="167"/>
      <c r="L243" s="167"/>
      <c r="M243" s="167"/>
      <c r="N243" s="167">
        <v>8511674</v>
      </c>
      <c r="O243" s="167">
        <v>1868160</v>
      </c>
      <c r="P243" s="167"/>
      <c r="Q243" s="167">
        <v>4216576</v>
      </c>
      <c r="R243" s="167"/>
      <c r="S243" s="167">
        <v>2062592</v>
      </c>
      <c r="T243" s="167">
        <v>1092224</v>
      </c>
      <c r="U243" s="167">
        <v>473600</v>
      </c>
      <c r="V243" s="167"/>
      <c r="W243" s="167">
        <v>122752</v>
      </c>
      <c r="X243" s="167">
        <v>3868800</v>
      </c>
      <c r="Y243" s="167">
        <v>923776</v>
      </c>
      <c r="Z243" s="25">
        <f t="shared" si="108"/>
        <v>35889198</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109"/>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35"/>
        <v>24250520.800000001</v>
      </c>
      <c r="CD243" s="24" t="s">
        <v>293</v>
      </c>
      <c r="CE243" s="29">
        <f t="shared" si="110"/>
        <v>0</v>
      </c>
      <c r="CF243" s="29">
        <f t="shared" si="111"/>
        <v>89600</v>
      </c>
      <c r="CG243" s="29">
        <f t="shared" si="112"/>
        <v>0</v>
      </c>
      <c r="CH243" s="29">
        <f t="shared" si="113"/>
        <v>3685600</v>
      </c>
      <c r="CI243" s="29">
        <f t="shared" si="114"/>
        <v>-132860.6</v>
      </c>
      <c r="CJ243" s="29">
        <f t="shared" si="115"/>
        <v>-507</v>
      </c>
      <c r="CK243" s="29">
        <f t="shared" si="116"/>
        <v>1558144</v>
      </c>
      <c r="CL243" s="29">
        <f t="shared" si="117"/>
        <v>-5823.4</v>
      </c>
      <c r="CM243" s="29">
        <f t="shared" si="118"/>
        <v>0</v>
      </c>
      <c r="CN243" s="29">
        <f t="shared" si="119"/>
        <v>0</v>
      </c>
      <c r="CO243" s="29">
        <f t="shared" si="120"/>
        <v>0</v>
      </c>
      <c r="CP243" s="29">
        <f t="shared" si="121"/>
        <v>0</v>
      </c>
      <c r="CQ243" s="29">
        <f t="shared" si="122"/>
        <v>2478874</v>
      </c>
      <c r="CR243" s="29">
        <f t="shared" si="123"/>
        <v>252160</v>
      </c>
      <c r="CS243" s="29">
        <f t="shared" si="124"/>
        <v>-1349649.8</v>
      </c>
      <c r="CT243" s="29">
        <f t="shared" si="125"/>
        <v>1592576</v>
      </c>
      <c r="CU243" s="29">
        <f t="shared" si="126"/>
        <v>0</v>
      </c>
      <c r="CV243" s="29">
        <f t="shared" si="127"/>
        <v>1476192</v>
      </c>
      <c r="CW243" s="29">
        <f t="shared" si="128"/>
        <v>-984576</v>
      </c>
      <c r="CX243" s="29">
        <f t="shared" si="129"/>
        <v>303200</v>
      </c>
      <c r="CY243" s="29">
        <f t="shared" si="130"/>
        <v>0</v>
      </c>
      <c r="CZ243" s="29">
        <f t="shared" si="131"/>
        <v>122752</v>
      </c>
      <c r="DA243" s="29">
        <f t="shared" si="132"/>
        <v>2061220</v>
      </c>
      <c r="DB243" s="29">
        <f t="shared" si="133"/>
        <v>491776</v>
      </c>
      <c r="DC243" s="29">
        <f t="shared" si="134"/>
        <v>11638677.199999999</v>
      </c>
      <c r="DD243" s="29">
        <f t="shared" si="136"/>
        <v>172504976.40000007</v>
      </c>
    </row>
    <row r="244" spans="1:108" x14ac:dyDescent="0.15">
      <c r="A244" s="24" t="s">
        <v>294</v>
      </c>
      <c r="B244" s="25"/>
      <c r="C244" s="167"/>
      <c r="D244" s="167"/>
      <c r="E244" s="167"/>
      <c r="F244" s="167"/>
      <c r="G244" s="167"/>
      <c r="H244" s="167">
        <v>291200</v>
      </c>
      <c r="I244" s="167"/>
      <c r="J244" s="167"/>
      <c r="K244" s="167"/>
      <c r="L244" s="167"/>
      <c r="M244" s="167"/>
      <c r="N244" s="167">
        <v>1125775</v>
      </c>
      <c r="O244" s="167">
        <v>246400</v>
      </c>
      <c r="P244" s="167"/>
      <c r="Q244" s="167">
        <v>672000</v>
      </c>
      <c r="R244" s="167"/>
      <c r="S244" s="167">
        <v>224000</v>
      </c>
      <c r="T244" s="167">
        <v>112000</v>
      </c>
      <c r="U244" s="167"/>
      <c r="V244" s="167"/>
      <c r="W244" s="167"/>
      <c r="X244" s="167">
        <v>600000</v>
      </c>
      <c r="Y244" s="167">
        <v>179200</v>
      </c>
      <c r="Z244" s="25">
        <f t="shared" si="108"/>
        <v>3450575</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109"/>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35"/>
        <v>26427794.600000001</v>
      </c>
      <c r="CD244" s="24" t="s">
        <v>294</v>
      </c>
      <c r="CE244" s="29">
        <f t="shared" si="110"/>
        <v>0</v>
      </c>
      <c r="CF244" s="29">
        <f t="shared" si="111"/>
        <v>0</v>
      </c>
      <c r="CG244" s="29">
        <f t="shared" si="112"/>
        <v>0</v>
      </c>
      <c r="CH244" s="29">
        <f t="shared" si="113"/>
        <v>-5397055</v>
      </c>
      <c r="CI244" s="29">
        <f t="shared" si="114"/>
        <v>-115063</v>
      </c>
      <c r="CJ244" s="29">
        <f t="shared" si="115"/>
        <v>0</v>
      </c>
      <c r="CK244" s="29">
        <f t="shared" si="116"/>
        <v>-2464800</v>
      </c>
      <c r="CL244" s="29">
        <f t="shared" si="117"/>
        <v>-413.6</v>
      </c>
      <c r="CM244" s="29">
        <f t="shared" si="118"/>
        <v>0</v>
      </c>
      <c r="CN244" s="29">
        <f t="shared" si="119"/>
        <v>0</v>
      </c>
      <c r="CO244" s="29">
        <f t="shared" si="120"/>
        <v>0</v>
      </c>
      <c r="CP244" s="29">
        <f t="shared" si="121"/>
        <v>0</v>
      </c>
      <c r="CQ244" s="29">
        <f t="shared" si="122"/>
        <v>-5438225</v>
      </c>
      <c r="CR244" s="29">
        <f t="shared" si="123"/>
        <v>-1449600</v>
      </c>
      <c r="CS244" s="29">
        <f t="shared" si="124"/>
        <v>-1689469</v>
      </c>
      <c r="CT244" s="29">
        <f t="shared" si="125"/>
        <v>-2072000</v>
      </c>
      <c r="CU244" s="29">
        <f t="shared" si="126"/>
        <v>0</v>
      </c>
      <c r="CV244" s="29">
        <f t="shared" si="127"/>
        <v>-548800</v>
      </c>
      <c r="CW244" s="29">
        <f t="shared" si="128"/>
        <v>-2010800</v>
      </c>
      <c r="CX244" s="29">
        <f t="shared" si="129"/>
        <v>-186800</v>
      </c>
      <c r="CY244" s="29">
        <f t="shared" si="130"/>
        <v>0</v>
      </c>
      <c r="CZ244" s="29">
        <f t="shared" si="131"/>
        <v>0</v>
      </c>
      <c r="DA244" s="29">
        <f t="shared" si="132"/>
        <v>-1327394</v>
      </c>
      <c r="DB244" s="29">
        <f t="shared" si="133"/>
        <v>-276800</v>
      </c>
      <c r="DC244" s="29">
        <f t="shared" si="134"/>
        <v>-22977219.600000001</v>
      </c>
      <c r="DD244" s="29">
        <f t="shared" si="136"/>
        <v>149527756.80000007</v>
      </c>
    </row>
    <row r="245" spans="1:108" x14ac:dyDescent="0.15">
      <c r="A245" s="24" t="s">
        <v>295</v>
      </c>
      <c r="B245" s="25"/>
      <c r="C245" s="167"/>
      <c r="D245" s="167"/>
      <c r="E245" s="167">
        <v>1540000</v>
      </c>
      <c r="F245" s="167"/>
      <c r="G245" s="167"/>
      <c r="H245" s="167">
        <v>672000</v>
      </c>
      <c r="I245" s="167"/>
      <c r="J245" s="167"/>
      <c r="K245" s="167"/>
      <c r="L245" s="167"/>
      <c r="M245" s="167"/>
      <c r="N245" s="167">
        <v>820125</v>
      </c>
      <c r="O245" s="167">
        <v>537600</v>
      </c>
      <c r="P245" s="167"/>
      <c r="Q245" s="167">
        <v>828800</v>
      </c>
      <c r="R245" s="167"/>
      <c r="S245" s="167">
        <v>179200</v>
      </c>
      <c r="T245" s="167">
        <v>380800</v>
      </c>
      <c r="U245" s="167"/>
      <c r="V245" s="167"/>
      <c r="W245" s="167"/>
      <c r="X245" s="167">
        <v>1040000</v>
      </c>
      <c r="Y245" s="167">
        <v>268800</v>
      </c>
      <c r="Z245" s="25">
        <f t="shared" si="108"/>
        <v>6267325</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109"/>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35"/>
        <v>23044365.600000001</v>
      </c>
      <c r="CD245" s="24" t="s">
        <v>295</v>
      </c>
      <c r="CE245" s="43">
        <f t="shared" si="110"/>
        <v>0</v>
      </c>
      <c r="CF245" s="43">
        <f t="shared" si="111"/>
        <v>0</v>
      </c>
      <c r="CG245" s="43">
        <f t="shared" si="112"/>
        <v>0</v>
      </c>
      <c r="CH245" s="43">
        <f t="shared" si="113"/>
        <v>-2756535</v>
      </c>
      <c r="CI245" s="29">
        <f t="shared" si="114"/>
        <v>-43334.2</v>
      </c>
      <c r="CJ245" s="43">
        <f t="shared" si="115"/>
        <v>0</v>
      </c>
      <c r="CK245" s="43">
        <f t="shared" si="116"/>
        <v>-1560000</v>
      </c>
      <c r="CL245" s="43">
        <f t="shared" si="117"/>
        <v>0</v>
      </c>
      <c r="CM245" s="43">
        <f t="shared" si="118"/>
        <v>0</v>
      </c>
      <c r="CN245" s="43">
        <f t="shared" si="119"/>
        <v>0</v>
      </c>
      <c r="CO245" s="43">
        <f t="shared" si="120"/>
        <v>0</v>
      </c>
      <c r="CP245" s="43">
        <f t="shared" si="121"/>
        <v>0</v>
      </c>
      <c r="CQ245" s="43">
        <f t="shared" si="122"/>
        <v>-5497475</v>
      </c>
      <c r="CR245" s="43">
        <f t="shared" si="123"/>
        <v>-746400</v>
      </c>
      <c r="CS245" s="43">
        <f t="shared" si="124"/>
        <v>-1448031.4</v>
      </c>
      <c r="CT245" s="43">
        <f t="shared" si="125"/>
        <v>-2091200</v>
      </c>
      <c r="CU245" s="43">
        <f t="shared" si="126"/>
        <v>0</v>
      </c>
      <c r="CV245" s="43">
        <f t="shared" si="127"/>
        <v>-145600</v>
      </c>
      <c r="CW245" s="43">
        <f t="shared" si="128"/>
        <v>-1563200</v>
      </c>
      <c r="CX245" s="43">
        <f t="shared" si="129"/>
        <v>-153200</v>
      </c>
      <c r="CY245" s="43">
        <f t="shared" si="130"/>
        <v>0</v>
      </c>
      <c r="CZ245" s="43">
        <f t="shared" si="131"/>
        <v>0</v>
      </c>
      <c r="DA245" s="43">
        <f t="shared" si="132"/>
        <v>-664865</v>
      </c>
      <c r="DB245" s="43">
        <f t="shared" si="133"/>
        <v>-107200</v>
      </c>
      <c r="DC245" s="43">
        <f t="shared" si="134"/>
        <v>-16777040.600000001</v>
      </c>
      <c r="DD245" s="43">
        <f t="shared" si="136"/>
        <v>132750716.20000008</v>
      </c>
    </row>
    <row r="246" spans="1:108" x14ac:dyDescent="0.15">
      <c r="A246" s="24" t="s">
        <v>296</v>
      </c>
      <c r="B246" s="25"/>
      <c r="C246" s="167"/>
      <c r="D246" s="167"/>
      <c r="E246" s="167">
        <v>3330400</v>
      </c>
      <c r="F246" s="167">
        <v>51892</v>
      </c>
      <c r="G246" s="167"/>
      <c r="H246" s="167">
        <v>1232000</v>
      </c>
      <c r="I246" s="167">
        <v>2652</v>
      </c>
      <c r="J246" s="167"/>
      <c r="K246" s="167"/>
      <c r="L246" s="167"/>
      <c r="M246" s="167"/>
      <c r="N246" s="167">
        <v>1424925</v>
      </c>
      <c r="O246" s="167">
        <v>448000</v>
      </c>
      <c r="P246" s="167">
        <v>555658</v>
      </c>
      <c r="Q246" s="167">
        <v>806400</v>
      </c>
      <c r="R246" s="167"/>
      <c r="S246" s="167">
        <v>358400</v>
      </c>
      <c r="T246" s="167">
        <v>164025</v>
      </c>
      <c r="U246" s="167"/>
      <c r="V246" s="167"/>
      <c r="W246" s="167">
        <v>22400</v>
      </c>
      <c r="X246" s="167">
        <v>920000</v>
      </c>
      <c r="Y246" s="167">
        <v>224000</v>
      </c>
      <c r="Z246" s="25">
        <f t="shared" si="108"/>
        <v>9540752</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109"/>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35"/>
        <v>19565559</v>
      </c>
      <c r="CD246" s="24" t="s">
        <v>296</v>
      </c>
      <c r="CE246" s="43">
        <f t="shared" si="110"/>
        <v>0</v>
      </c>
      <c r="CF246" s="43">
        <f t="shared" si="111"/>
        <v>0</v>
      </c>
      <c r="CG246" s="43">
        <f t="shared" si="112"/>
        <v>0</v>
      </c>
      <c r="CH246" s="43">
        <f t="shared" si="113"/>
        <v>-645590</v>
      </c>
      <c r="CI246" s="43">
        <f t="shared" si="114"/>
        <v>22365.8</v>
      </c>
      <c r="CJ246" s="43">
        <f t="shared" si="115"/>
        <v>0</v>
      </c>
      <c r="CK246" s="43">
        <f t="shared" si="116"/>
        <v>-700000</v>
      </c>
      <c r="CL246" s="43">
        <f t="shared" si="117"/>
        <v>-3130.3999999999996</v>
      </c>
      <c r="CM246" s="43">
        <f t="shared" si="118"/>
        <v>0</v>
      </c>
      <c r="CN246" s="43">
        <f t="shared" si="119"/>
        <v>0</v>
      </c>
      <c r="CO246" s="43">
        <f t="shared" si="120"/>
        <v>0</v>
      </c>
      <c r="CP246" s="43">
        <f t="shared" si="121"/>
        <v>0</v>
      </c>
      <c r="CQ246" s="43">
        <f t="shared" si="122"/>
        <v>-4359875</v>
      </c>
      <c r="CR246" s="43">
        <f t="shared" si="123"/>
        <v>-696000</v>
      </c>
      <c r="CS246" s="43">
        <f t="shared" si="124"/>
        <v>-308138.40000000002</v>
      </c>
      <c r="CT246" s="43">
        <f t="shared" si="125"/>
        <v>-1681600</v>
      </c>
      <c r="CU246" s="43">
        <f t="shared" si="126"/>
        <v>0</v>
      </c>
      <c r="CV246" s="43">
        <f t="shared" si="127"/>
        <v>44800</v>
      </c>
      <c r="CW246" s="43">
        <f t="shared" si="128"/>
        <v>-947975</v>
      </c>
      <c r="CX246" s="43">
        <f t="shared" si="129"/>
        <v>-160800</v>
      </c>
      <c r="CY246" s="43">
        <f t="shared" si="130"/>
        <v>0</v>
      </c>
      <c r="CZ246" s="43">
        <f t="shared" si="131"/>
        <v>22400</v>
      </c>
      <c r="DA246" s="43">
        <f t="shared" si="132"/>
        <v>-571264</v>
      </c>
      <c r="DB246" s="43">
        <f t="shared" si="133"/>
        <v>-40000</v>
      </c>
      <c r="DC246" s="43">
        <f t="shared" si="134"/>
        <v>-10024807</v>
      </c>
      <c r="DD246" s="43">
        <f t="shared" si="136"/>
        <v>122725909.20000008</v>
      </c>
    </row>
    <row r="247" spans="1:108" x14ac:dyDescent="0.15">
      <c r="A247" s="24" t="s">
        <v>297</v>
      </c>
      <c r="B247" s="25"/>
      <c r="C247" s="167"/>
      <c r="D247" s="167"/>
      <c r="E247" s="167">
        <v>4375000</v>
      </c>
      <c r="F247" s="167">
        <v>5614</v>
      </c>
      <c r="G247" s="167"/>
      <c r="H247" s="167">
        <v>1299200</v>
      </c>
      <c r="I247" s="167"/>
      <c r="J247" s="167"/>
      <c r="K247" s="167"/>
      <c r="L247" s="167"/>
      <c r="M247" s="167"/>
      <c r="N247" s="167">
        <v>2051600</v>
      </c>
      <c r="O247" s="167">
        <v>425600</v>
      </c>
      <c r="P247" s="167">
        <v>472353</v>
      </c>
      <c r="Q247" s="167">
        <v>716800</v>
      </c>
      <c r="R247" s="167"/>
      <c r="S247" s="167">
        <v>224000</v>
      </c>
      <c r="T247" s="167">
        <v>276025</v>
      </c>
      <c r="U247" s="167"/>
      <c r="V247" s="167"/>
      <c r="W247" s="167">
        <v>67200</v>
      </c>
      <c r="X247" s="167">
        <v>960000</v>
      </c>
      <c r="Y247" s="167">
        <v>179200</v>
      </c>
      <c r="Z247" s="25">
        <f t="shared" si="108"/>
        <v>11052592</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109"/>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35"/>
        <v>18186700.800000001</v>
      </c>
      <c r="CD247" s="24" t="s">
        <v>297</v>
      </c>
      <c r="CE247" s="29">
        <f t="shared" si="110"/>
        <v>0</v>
      </c>
      <c r="CF247" s="29">
        <f t="shared" si="111"/>
        <v>0</v>
      </c>
      <c r="CG247" s="29">
        <f t="shared" si="112"/>
        <v>0</v>
      </c>
      <c r="CH247" s="29">
        <f t="shared" si="113"/>
        <v>1251360</v>
      </c>
      <c r="CI247" s="29">
        <f t="shared" si="114"/>
        <v>-6721</v>
      </c>
      <c r="CJ247" s="29">
        <f t="shared" si="115"/>
        <v>0</v>
      </c>
      <c r="CK247" s="29">
        <f t="shared" si="116"/>
        <v>-544800</v>
      </c>
      <c r="CL247" s="29">
        <f t="shared" si="117"/>
        <v>-1452</v>
      </c>
      <c r="CM247" s="29">
        <f t="shared" si="118"/>
        <v>0</v>
      </c>
      <c r="CN247" s="29">
        <f t="shared" si="119"/>
        <v>0</v>
      </c>
      <c r="CO247" s="29">
        <f t="shared" si="120"/>
        <v>0</v>
      </c>
      <c r="CP247" s="29">
        <f t="shared" si="121"/>
        <v>0</v>
      </c>
      <c r="CQ247" s="29">
        <f t="shared" si="122"/>
        <v>-3327600</v>
      </c>
      <c r="CR247" s="29">
        <f t="shared" si="123"/>
        <v>-766400</v>
      </c>
      <c r="CS247" s="29">
        <f t="shared" si="124"/>
        <v>-681690.8</v>
      </c>
      <c r="CT247" s="29">
        <f t="shared" si="125"/>
        <v>-1627200</v>
      </c>
      <c r="CU247" s="29">
        <f t="shared" si="126"/>
        <v>0</v>
      </c>
      <c r="CV247" s="29">
        <f t="shared" si="127"/>
        <v>-24000</v>
      </c>
      <c r="CW247" s="29">
        <f t="shared" si="128"/>
        <v>-739975</v>
      </c>
      <c r="CX247" s="29">
        <f t="shared" si="129"/>
        <v>-396000</v>
      </c>
      <c r="CY247" s="29">
        <f t="shared" si="130"/>
        <v>0</v>
      </c>
      <c r="CZ247" s="29">
        <f t="shared" si="131"/>
        <v>67200</v>
      </c>
      <c r="DA247" s="29">
        <f t="shared" si="132"/>
        <v>-308030</v>
      </c>
      <c r="DB247" s="29">
        <f t="shared" si="133"/>
        <v>-28800</v>
      </c>
      <c r="DC247" s="29">
        <f t="shared" si="134"/>
        <v>-7134108.8000000007</v>
      </c>
      <c r="DD247" s="29">
        <f t="shared" si="136"/>
        <v>115591800.40000008</v>
      </c>
    </row>
    <row r="248" spans="1:108" x14ac:dyDescent="0.15">
      <c r="A248" s="24" t="s">
        <v>298</v>
      </c>
      <c r="B248" s="25"/>
      <c r="C248" s="167"/>
      <c r="D248" s="167"/>
      <c r="E248" s="167">
        <v>4422025</v>
      </c>
      <c r="F248" s="167">
        <v>70811</v>
      </c>
      <c r="G248" s="167"/>
      <c r="H248" s="167">
        <v>1060025</v>
      </c>
      <c r="I248" s="167">
        <v>7704</v>
      </c>
      <c r="J248" s="167"/>
      <c r="K248" s="167"/>
      <c r="L248" s="167"/>
      <c r="M248" s="167"/>
      <c r="N248" s="167">
        <v>1469200</v>
      </c>
      <c r="O248" s="167">
        <v>425600</v>
      </c>
      <c r="P248" s="167">
        <v>729058</v>
      </c>
      <c r="Q248" s="167">
        <v>694400</v>
      </c>
      <c r="R248" s="167"/>
      <c r="S248" s="167">
        <v>246400</v>
      </c>
      <c r="T248" s="167">
        <v>179200</v>
      </c>
      <c r="U248" s="167"/>
      <c r="V248" s="167"/>
      <c r="W248" s="167">
        <v>134400</v>
      </c>
      <c r="X248" s="167">
        <v>1000000</v>
      </c>
      <c r="Y248" s="167">
        <v>201600</v>
      </c>
      <c r="Z248" s="25">
        <f t="shared" si="108"/>
        <v>10640423</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109"/>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35"/>
        <v>16518505.200000001</v>
      </c>
      <c r="CD248" s="24" t="s">
        <v>298</v>
      </c>
      <c r="CE248" s="43">
        <f t="shared" si="110"/>
        <v>0</v>
      </c>
      <c r="CF248" s="43">
        <f t="shared" si="111"/>
        <v>0</v>
      </c>
      <c r="CG248" s="43">
        <f t="shared" si="112"/>
        <v>0</v>
      </c>
      <c r="CH248" s="43">
        <f t="shared" si="113"/>
        <v>588410</v>
      </c>
      <c r="CI248" s="43">
        <f t="shared" si="114"/>
        <v>49499.6</v>
      </c>
      <c r="CJ248" s="43">
        <f t="shared" si="115"/>
        <v>0</v>
      </c>
      <c r="CK248" s="43">
        <f t="shared" si="116"/>
        <v>-443975</v>
      </c>
      <c r="CL248" s="43">
        <f t="shared" si="117"/>
        <v>-810</v>
      </c>
      <c r="CM248" s="43">
        <f t="shared" si="118"/>
        <v>0</v>
      </c>
      <c r="CN248" s="43">
        <f t="shared" si="119"/>
        <v>0</v>
      </c>
      <c r="CO248" s="43">
        <f t="shared" si="120"/>
        <v>0</v>
      </c>
      <c r="CP248" s="43">
        <f t="shared" si="121"/>
        <v>0</v>
      </c>
      <c r="CQ248" s="43">
        <f t="shared" si="122"/>
        <v>-3466000</v>
      </c>
      <c r="CR248" s="43">
        <f t="shared" si="123"/>
        <v>-358400</v>
      </c>
      <c r="CS248" s="43">
        <f t="shared" si="124"/>
        <v>-119746.80000000005</v>
      </c>
      <c r="CT248" s="43">
        <f t="shared" si="125"/>
        <v>-1417600</v>
      </c>
      <c r="CU248" s="43">
        <f t="shared" si="126"/>
        <v>0</v>
      </c>
      <c r="CV248" s="43">
        <f t="shared" si="127"/>
        <v>-17600</v>
      </c>
      <c r="CW248" s="43">
        <f t="shared" si="128"/>
        <v>-500800</v>
      </c>
      <c r="CX248" s="43">
        <f t="shared" si="129"/>
        <v>-136000</v>
      </c>
      <c r="CY248" s="43">
        <f t="shared" si="130"/>
        <v>0</v>
      </c>
      <c r="CZ248" s="43">
        <f t="shared" si="131"/>
        <v>134400</v>
      </c>
      <c r="DA248" s="43">
        <f t="shared" si="132"/>
        <v>-207060</v>
      </c>
      <c r="DB248" s="43">
        <f t="shared" si="133"/>
        <v>17600</v>
      </c>
      <c r="DC248" s="43">
        <f t="shared" si="134"/>
        <v>-5878082.2000000011</v>
      </c>
      <c r="DD248" s="43">
        <f t="shared" si="136"/>
        <v>109713718.20000008</v>
      </c>
    </row>
    <row r="249" spans="1:108" x14ac:dyDescent="0.15">
      <c r="A249" s="24" t="s">
        <v>299</v>
      </c>
      <c r="B249" s="25"/>
      <c r="C249" s="167"/>
      <c r="D249" s="167"/>
      <c r="E249" s="167">
        <v>3432500</v>
      </c>
      <c r="F249" s="167">
        <v>39184</v>
      </c>
      <c r="G249" s="167"/>
      <c r="H249" s="167">
        <v>840000</v>
      </c>
      <c r="I249" s="167">
        <v>3533</v>
      </c>
      <c r="J249" s="167"/>
      <c r="K249" s="167"/>
      <c r="L249" s="167"/>
      <c r="M249" s="167"/>
      <c r="N249" s="167">
        <v>1395300</v>
      </c>
      <c r="O249" s="167">
        <v>179200</v>
      </c>
      <c r="P249" s="167">
        <v>887392</v>
      </c>
      <c r="Q249" s="167">
        <v>694400</v>
      </c>
      <c r="R249" s="167"/>
      <c r="S249" s="167">
        <v>313600</v>
      </c>
      <c r="T249" s="167">
        <v>201600</v>
      </c>
      <c r="U249" s="167"/>
      <c r="V249" s="167"/>
      <c r="W249" s="167">
        <v>112000</v>
      </c>
      <c r="X249" s="167">
        <v>1760000</v>
      </c>
      <c r="Y249" s="167">
        <v>112000</v>
      </c>
      <c r="Z249" s="25">
        <f t="shared" si="108"/>
        <v>9970709</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109"/>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35"/>
        <v>16067384.799999999</v>
      </c>
      <c r="CD249" s="24" t="s">
        <v>299</v>
      </c>
      <c r="CE249" s="43">
        <f t="shared" si="110"/>
        <v>0</v>
      </c>
      <c r="CF249" s="43">
        <f t="shared" si="111"/>
        <v>0</v>
      </c>
      <c r="CG249" s="43">
        <f t="shared" si="112"/>
        <v>0</v>
      </c>
      <c r="CH249" s="43">
        <f t="shared" si="113"/>
        <v>-1045170</v>
      </c>
      <c r="CI249" s="43">
        <f t="shared" si="114"/>
        <v>-28772.800000000003</v>
      </c>
      <c r="CJ249" s="43">
        <f t="shared" si="115"/>
        <v>0</v>
      </c>
      <c r="CK249" s="43">
        <f t="shared" si="116"/>
        <v>-520000</v>
      </c>
      <c r="CL249" s="43">
        <f t="shared" si="117"/>
        <v>2409.1999999999998</v>
      </c>
      <c r="CM249" s="43">
        <f t="shared" si="118"/>
        <v>0</v>
      </c>
      <c r="CN249" s="43">
        <f t="shared" si="119"/>
        <v>0</v>
      </c>
      <c r="CO249" s="43">
        <f t="shared" si="120"/>
        <v>0</v>
      </c>
      <c r="CP249" s="43">
        <f t="shared" si="121"/>
        <v>0</v>
      </c>
      <c r="CQ249" s="43">
        <f t="shared" si="122"/>
        <v>-2490300</v>
      </c>
      <c r="CR249" s="43">
        <f t="shared" si="123"/>
        <v>-540800</v>
      </c>
      <c r="CS249" s="43">
        <f t="shared" si="124"/>
        <v>-189802.19999999995</v>
      </c>
      <c r="CT249" s="43">
        <f t="shared" si="125"/>
        <v>-1401600</v>
      </c>
      <c r="CU249" s="43">
        <f t="shared" si="126"/>
        <v>0</v>
      </c>
      <c r="CV249" s="43">
        <f t="shared" si="127"/>
        <v>80000</v>
      </c>
      <c r="CW249" s="43">
        <f t="shared" si="128"/>
        <v>-418900</v>
      </c>
      <c r="CX249" s="43">
        <f t="shared" si="129"/>
        <v>-112000</v>
      </c>
      <c r="CY249" s="43">
        <f t="shared" si="130"/>
        <v>0</v>
      </c>
      <c r="CZ249" s="43">
        <f t="shared" si="131"/>
        <v>112000</v>
      </c>
      <c r="DA249" s="43">
        <f t="shared" si="132"/>
        <v>584260</v>
      </c>
      <c r="DB249" s="43">
        <f t="shared" si="133"/>
        <v>-128000</v>
      </c>
      <c r="DC249" s="43">
        <f t="shared" si="134"/>
        <v>-6096675.7999999989</v>
      </c>
      <c r="DD249" s="43">
        <f t="shared" si="136"/>
        <v>103617042.40000008</v>
      </c>
    </row>
    <row r="250" spans="1:108" x14ac:dyDescent="0.15">
      <c r="A250" s="24" t="s">
        <v>300</v>
      </c>
      <c r="B250" s="25"/>
      <c r="C250" s="167"/>
      <c r="D250" s="167"/>
      <c r="E250" s="167">
        <v>4746040</v>
      </c>
      <c r="F250" s="167"/>
      <c r="G250" s="167"/>
      <c r="H250" s="167">
        <v>2699648</v>
      </c>
      <c r="I250" s="167"/>
      <c r="J250" s="167"/>
      <c r="K250" s="167"/>
      <c r="L250" s="167"/>
      <c r="M250" s="167"/>
      <c r="N250" s="167">
        <v>3830002</v>
      </c>
      <c r="O250" s="167">
        <v>960512</v>
      </c>
      <c r="P250" s="167"/>
      <c r="Q250" s="167">
        <v>2240000</v>
      </c>
      <c r="R250" s="167"/>
      <c r="S250" s="167">
        <v>696192</v>
      </c>
      <c r="T250" s="167">
        <v>593152</v>
      </c>
      <c r="U250" s="167"/>
      <c r="V250" s="167"/>
      <c r="W250" s="167">
        <v>166656</v>
      </c>
      <c r="X250" s="167">
        <v>3646400</v>
      </c>
      <c r="Y250" s="167">
        <v>520576</v>
      </c>
      <c r="Z250" s="25">
        <f t="shared" si="108"/>
        <v>20099178</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109"/>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35"/>
        <v>12263130</v>
      </c>
      <c r="CD250" s="24" t="s">
        <v>300</v>
      </c>
      <c r="CE250" s="43">
        <f t="shared" si="110"/>
        <v>0</v>
      </c>
      <c r="CF250" s="43">
        <f t="shared" si="111"/>
        <v>0</v>
      </c>
      <c r="CG250" s="43">
        <f t="shared" si="112"/>
        <v>0</v>
      </c>
      <c r="CH250" s="43">
        <f t="shared" si="113"/>
        <v>828290</v>
      </c>
      <c r="CI250" s="43">
        <f t="shared" si="114"/>
        <v>-62767.4</v>
      </c>
      <c r="CJ250" s="43">
        <f t="shared" si="115"/>
        <v>0</v>
      </c>
      <c r="CK250" s="43">
        <f t="shared" si="116"/>
        <v>1459648</v>
      </c>
      <c r="CL250" s="43">
        <f t="shared" si="117"/>
        <v>-3693.8</v>
      </c>
      <c r="CM250" s="43">
        <f t="shared" si="118"/>
        <v>0</v>
      </c>
      <c r="CN250" s="43">
        <f t="shared" si="119"/>
        <v>0</v>
      </c>
      <c r="CO250" s="43">
        <f t="shared" si="120"/>
        <v>0</v>
      </c>
      <c r="CP250" s="43">
        <f t="shared" si="121"/>
        <v>0</v>
      </c>
      <c r="CQ250" s="43">
        <f t="shared" si="122"/>
        <v>2077202</v>
      </c>
      <c r="CR250" s="43">
        <f t="shared" si="123"/>
        <v>376512</v>
      </c>
      <c r="CS250" s="43">
        <f t="shared" si="124"/>
        <v>-878058.8</v>
      </c>
      <c r="CT250" s="43">
        <f t="shared" si="125"/>
        <v>632000</v>
      </c>
      <c r="CU250" s="43">
        <f t="shared" si="126"/>
        <v>0</v>
      </c>
      <c r="CV250" s="43">
        <f t="shared" si="127"/>
        <v>531392</v>
      </c>
      <c r="CW250" s="43">
        <f t="shared" si="128"/>
        <v>49152</v>
      </c>
      <c r="CX250" s="43">
        <f t="shared" si="129"/>
        <v>-112000</v>
      </c>
      <c r="CY250" s="43">
        <f t="shared" si="130"/>
        <v>0</v>
      </c>
      <c r="CZ250" s="43">
        <f t="shared" si="131"/>
        <v>166656</v>
      </c>
      <c r="DA250" s="43">
        <f t="shared" si="132"/>
        <v>2379140</v>
      </c>
      <c r="DB250" s="43">
        <f t="shared" si="133"/>
        <v>392576</v>
      </c>
      <c r="DC250" s="43">
        <f t="shared" si="134"/>
        <v>7836048</v>
      </c>
      <c r="DD250" s="43">
        <f t="shared" si="136"/>
        <v>111453090.40000008</v>
      </c>
    </row>
    <row r="251" spans="1:108" x14ac:dyDescent="0.15">
      <c r="A251" s="24" t="s">
        <v>301</v>
      </c>
      <c r="B251" s="25"/>
      <c r="C251" s="167"/>
      <c r="D251" s="167"/>
      <c r="E251" s="167"/>
      <c r="F251" s="167"/>
      <c r="G251" s="167"/>
      <c r="H251" s="167">
        <v>753650</v>
      </c>
      <c r="I251" s="167"/>
      <c r="J251" s="167"/>
      <c r="K251" s="167"/>
      <c r="L251" s="167"/>
      <c r="M251" s="167"/>
      <c r="N251" s="167">
        <v>776050</v>
      </c>
      <c r="O251" s="167">
        <v>156800</v>
      </c>
      <c r="P251" s="167"/>
      <c r="Q251" s="167">
        <v>649600</v>
      </c>
      <c r="R251" s="167"/>
      <c r="S251" s="167">
        <v>134400</v>
      </c>
      <c r="T251" s="167">
        <v>44800</v>
      </c>
      <c r="U251" s="167"/>
      <c r="V251" s="167"/>
      <c r="W251" s="167"/>
      <c r="X251" s="167">
        <v>600000</v>
      </c>
      <c r="Y251" s="167">
        <v>112000</v>
      </c>
      <c r="Z251" s="25">
        <f t="shared" si="108"/>
        <v>3227300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109"/>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35"/>
        <v>16718032.199999999</v>
      </c>
      <c r="CD251" s="24" t="s">
        <v>301</v>
      </c>
      <c r="CE251" s="43">
        <f t="shared" si="110"/>
        <v>0</v>
      </c>
      <c r="CF251" s="43">
        <f t="shared" si="111"/>
        <v>0</v>
      </c>
      <c r="CG251" s="43">
        <f t="shared" si="112"/>
        <v>0</v>
      </c>
      <c r="CH251" s="43">
        <f t="shared" si="113"/>
        <v>-4794050</v>
      </c>
      <c r="CI251" s="29">
        <f t="shared" si="114"/>
        <v>-45749.8</v>
      </c>
      <c r="CJ251" s="43">
        <f t="shared" si="115"/>
        <v>0</v>
      </c>
      <c r="CK251" s="43">
        <f t="shared" si="116"/>
        <v>-622350</v>
      </c>
      <c r="CL251" s="43">
        <f t="shared" si="117"/>
        <v>-2523.8000000000002</v>
      </c>
      <c r="CM251" s="43">
        <f t="shared" si="118"/>
        <v>0</v>
      </c>
      <c r="CN251" s="43">
        <f t="shared" si="119"/>
        <v>0</v>
      </c>
      <c r="CO251" s="43">
        <f t="shared" si="120"/>
        <v>0</v>
      </c>
      <c r="CP251" s="43">
        <f t="shared" si="121"/>
        <v>0</v>
      </c>
      <c r="CQ251" s="43">
        <f t="shared" si="122"/>
        <v>-2326350</v>
      </c>
      <c r="CR251" s="43">
        <f t="shared" si="123"/>
        <v>-739200</v>
      </c>
      <c r="CS251" s="43">
        <f t="shared" si="124"/>
        <v>-1484188.6</v>
      </c>
      <c r="CT251" s="43">
        <f t="shared" si="125"/>
        <v>-1414400</v>
      </c>
      <c r="CU251" s="43">
        <f t="shared" si="126"/>
        <v>0</v>
      </c>
      <c r="CV251" s="43">
        <f t="shared" si="127"/>
        <v>-33600</v>
      </c>
      <c r="CW251" s="43">
        <f t="shared" si="128"/>
        <v>-611200</v>
      </c>
      <c r="CX251" s="43">
        <f t="shared" si="129"/>
        <v>-286400</v>
      </c>
      <c r="CY251" s="43">
        <f t="shared" si="130"/>
        <v>0</v>
      </c>
      <c r="CZ251" s="43">
        <f t="shared" si="131"/>
        <v>0</v>
      </c>
      <c r="DA251" s="43">
        <f t="shared" si="132"/>
        <v>-906720</v>
      </c>
      <c r="DB251" s="43">
        <f t="shared" si="133"/>
        <v>-224000</v>
      </c>
      <c r="DC251" s="43">
        <f t="shared" si="134"/>
        <v>-13490732.199999999</v>
      </c>
      <c r="DD251" s="43">
        <f t="shared" si="136"/>
        <v>97962358.200000077</v>
      </c>
    </row>
    <row r="252" spans="1:108" x14ac:dyDescent="0.15">
      <c r="A252" s="24" t="s">
        <v>302</v>
      </c>
      <c r="B252" s="25"/>
      <c r="C252" s="167"/>
      <c r="D252" s="167"/>
      <c r="E252" s="167">
        <v>2625500</v>
      </c>
      <c r="F252" s="167">
        <v>82099</v>
      </c>
      <c r="G252" s="167"/>
      <c r="H252" s="167">
        <v>672000</v>
      </c>
      <c r="I252" s="167"/>
      <c r="J252" s="167"/>
      <c r="K252" s="167"/>
      <c r="L252" s="167"/>
      <c r="M252" s="167"/>
      <c r="N252" s="167">
        <v>731250</v>
      </c>
      <c r="O252" s="167">
        <v>313600</v>
      </c>
      <c r="P252" s="167">
        <v>286211</v>
      </c>
      <c r="Q252" s="167">
        <v>627200</v>
      </c>
      <c r="R252" s="167"/>
      <c r="S252" s="167">
        <v>89600</v>
      </c>
      <c r="T252" s="167">
        <v>112000</v>
      </c>
      <c r="U252" s="167"/>
      <c r="V252" s="167"/>
      <c r="W252" s="167">
        <v>44800</v>
      </c>
      <c r="X252" s="167">
        <v>1280000</v>
      </c>
      <c r="Y252" s="167">
        <v>112000</v>
      </c>
      <c r="Z252" s="25">
        <f t="shared" si="108"/>
        <v>6976260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109"/>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35"/>
        <v>14428945.799999999</v>
      </c>
      <c r="CD252" s="24" t="s">
        <v>302</v>
      </c>
      <c r="CE252" s="43">
        <f t="shared" si="110"/>
        <v>0</v>
      </c>
      <c r="CF252" s="43">
        <f t="shared" si="111"/>
        <v>0</v>
      </c>
      <c r="CG252" s="43">
        <f t="shared" si="112"/>
        <v>0</v>
      </c>
      <c r="CH252" s="43">
        <f t="shared" si="113"/>
        <v>-1640914</v>
      </c>
      <c r="CI252" s="29">
        <f t="shared" si="114"/>
        <v>21059.800000000003</v>
      </c>
      <c r="CJ252" s="43">
        <f t="shared" si="115"/>
        <v>0</v>
      </c>
      <c r="CK252" s="43">
        <f t="shared" si="116"/>
        <v>-440000</v>
      </c>
      <c r="CL252" s="43">
        <f t="shared" si="117"/>
        <v>0</v>
      </c>
      <c r="CM252" s="43">
        <f t="shared" si="118"/>
        <v>0</v>
      </c>
      <c r="CN252" s="43">
        <f t="shared" si="119"/>
        <v>0</v>
      </c>
      <c r="CO252" s="43">
        <f t="shared" si="120"/>
        <v>0</v>
      </c>
      <c r="CP252" s="43">
        <f t="shared" si="121"/>
        <v>0</v>
      </c>
      <c r="CQ252" s="43">
        <f t="shared" si="122"/>
        <v>-1744750</v>
      </c>
      <c r="CR252" s="43">
        <f t="shared" si="123"/>
        <v>-446400</v>
      </c>
      <c r="CS252" s="43">
        <f t="shared" si="124"/>
        <v>-878657.60000000009</v>
      </c>
      <c r="CT252" s="43">
        <f t="shared" si="125"/>
        <v>-1052800</v>
      </c>
      <c r="CU252" s="43">
        <f t="shared" si="126"/>
        <v>0</v>
      </c>
      <c r="CV252" s="43">
        <f t="shared" si="127"/>
        <v>-41600</v>
      </c>
      <c r="CW252" s="43">
        <f t="shared" si="128"/>
        <v>-504000</v>
      </c>
      <c r="CX252" s="43">
        <f t="shared" si="129"/>
        <v>-210000</v>
      </c>
      <c r="CY252" s="43">
        <f t="shared" si="130"/>
        <v>0</v>
      </c>
      <c r="CZ252" s="43">
        <f t="shared" si="131"/>
        <v>44800</v>
      </c>
      <c r="DA252" s="43">
        <f t="shared" si="132"/>
        <v>-519424</v>
      </c>
      <c r="DB252" s="43">
        <f t="shared" si="133"/>
        <v>-40000</v>
      </c>
      <c r="DC252" s="43">
        <f t="shared" si="134"/>
        <v>-7452685.7999999989</v>
      </c>
      <c r="DD252" s="43">
        <f t="shared" si="136"/>
        <v>90509672.40000008</v>
      </c>
    </row>
    <row r="253" spans="1:108" x14ac:dyDescent="0.15">
      <c r="A253" s="24" t="s">
        <v>303</v>
      </c>
      <c r="B253" s="25"/>
      <c r="C253" s="167"/>
      <c r="D253" s="167"/>
      <c r="E253" s="167">
        <v>3337000</v>
      </c>
      <c r="F253" s="167">
        <v>11176</v>
      </c>
      <c r="G253" s="167"/>
      <c r="H253" s="167">
        <v>608455</v>
      </c>
      <c r="I253" s="167"/>
      <c r="J253" s="167"/>
      <c r="K253" s="167"/>
      <c r="L253" s="167"/>
      <c r="M253" s="167"/>
      <c r="N253" s="167">
        <v>571600</v>
      </c>
      <c r="O253" s="167">
        <v>2016000</v>
      </c>
      <c r="P253" s="167">
        <v>348960</v>
      </c>
      <c r="Q253" s="167">
        <v>806400</v>
      </c>
      <c r="R253" s="167"/>
      <c r="S253" s="167">
        <v>67200</v>
      </c>
      <c r="T253" s="167">
        <v>156800</v>
      </c>
      <c r="U253" s="167"/>
      <c r="V253" s="167"/>
      <c r="W253" s="167">
        <v>44800</v>
      </c>
      <c r="X253" s="167">
        <v>1360000</v>
      </c>
      <c r="Y253" s="167">
        <v>134400</v>
      </c>
      <c r="Z253" s="25">
        <f t="shared" si="108"/>
        <v>9462791</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109"/>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35"/>
        <v>15011125.6</v>
      </c>
      <c r="CD253" s="24" t="s">
        <v>303</v>
      </c>
      <c r="CE253" s="43">
        <f t="shared" si="110"/>
        <v>0</v>
      </c>
      <c r="CF253" s="43">
        <f t="shared" si="111"/>
        <v>0</v>
      </c>
      <c r="CG253" s="43">
        <f t="shared" si="112"/>
        <v>0</v>
      </c>
      <c r="CH253" s="43">
        <f t="shared" si="113"/>
        <v>-1622325</v>
      </c>
      <c r="CI253" s="43">
        <f t="shared" si="114"/>
        <v>-42095.6</v>
      </c>
      <c r="CJ253" s="43">
        <f t="shared" si="115"/>
        <v>0</v>
      </c>
      <c r="CK253" s="43">
        <f t="shared" si="116"/>
        <v>-575545</v>
      </c>
      <c r="CL253" s="43">
        <f t="shared" si="117"/>
        <v>-6598.6</v>
      </c>
      <c r="CM253" s="43">
        <f t="shared" si="118"/>
        <v>0</v>
      </c>
      <c r="CN253" s="43">
        <f t="shared" si="119"/>
        <v>0</v>
      </c>
      <c r="CO253" s="43">
        <f t="shared" si="120"/>
        <v>0</v>
      </c>
      <c r="CP253" s="43">
        <f t="shared" si="121"/>
        <v>0</v>
      </c>
      <c r="CQ253" s="43">
        <f t="shared" si="122"/>
        <v>-2178000</v>
      </c>
      <c r="CR253" s="43">
        <f t="shared" si="123"/>
        <v>1280000</v>
      </c>
      <c r="CS253" s="43">
        <f t="shared" si="124"/>
        <v>-923250.39999999991</v>
      </c>
      <c r="CT253" s="43">
        <f t="shared" si="125"/>
        <v>-856000</v>
      </c>
      <c r="CU253" s="43">
        <f t="shared" si="126"/>
        <v>0</v>
      </c>
      <c r="CV253" s="43">
        <f t="shared" si="127"/>
        <v>-54400</v>
      </c>
      <c r="CW253" s="43">
        <f t="shared" si="128"/>
        <v>-355200</v>
      </c>
      <c r="CX253" s="43">
        <f t="shared" si="129"/>
        <v>-153600</v>
      </c>
      <c r="CY253" s="43">
        <f t="shared" si="130"/>
        <v>0</v>
      </c>
      <c r="CZ253" s="43">
        <f t="shared" si="131"/>
        <v>44800</v>
      </c>
      <c r="DA253" s="43">
        <f t="shared" si="132"/>
        <v>-520</v>
      </c>
      <c r="DB253" s="43">
        <f t="shared" si="133"/>
        <v>-105600</v>
      </c>
      <c r="DC253" s="43">
        <f t="shared" si="134"/>
        <v>-5548334.5999999996</v>
      </c>
      <c r="DD253" s="43">
        <f t="shared" si="136"/>
        <v>84961337.800000086</v>
      </c>
    </row>
    <row r="254" spans="1:108" x14ac:dyDescent="0.15">
      <c r="A254" s="24" t="s">
        <v>304</v>
      </c>
      <c r="B254" s="25"/>
      <c r="C254" s="167"/>
      <c r="D254" s="167"/>
      <c r="E254" s="167">
        <v>3779250</v>
      </c>
      <c r="F254" s="167">
        <v>83342</v>
      </c>
      <c r="G254" s="167"/>
      <c r="H254" s="167">
        <v>492800</v>
      </c>
      <c r="I254" s="167"/>
      <c r="J254" s="167"/>
      <c r="K254" s="167"/>
      <c r="L254" s="167"/>
      <c r="M254" s="167"/>
      <c r="N254" s="167">
        <v>612025</v>
      </c>
      <c r="O254" s="167">
        <v>179200</v>
      </c>
      <c r="P254" s="167">
        <v>696555</v>
      </c>
      <c r="Q254" s="167">
        <v>679225</v>
      </c>
      <c r="R254" s="167"/>
      <c r="S254" s="167">
        <v>156800</v>
      </c>
      <c r="T254" s="167">
        <v>112000</v>
      </c>
      <c r="U254" s="167"/>
      <c r="V254" s="167"/>
      <c r="W254" s="167">
        <v>112000</v>
      </c>
      <c r="X254" s="167">
        <v>1000000</v>
      </c>
      <c r="Y254" s="167">
        <v>134400</v>
      </c>
      <c r="Z254" s="25">
        <f t="shared" si="108"/>
        <v>8037597</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109"/>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35"/>
        <v>12344186</v>
      </c>
      <c r="CD254" s="24" t="s">
        <v>304</v>
      </c>
      <c r="CE254" s="43">
        <f t="shared" si="110"/>
        <v>0</v>
      </c>
      <c r="CF254" s="43">
        <f t="shared" si="111"/>
        <v>0</v>
      </c>
      <c r="CG254" s="43">
        <f t="shared" si="112"/>
        <v>0</v>
      </c>
      <c r="CH254" s="43">
        <f t="shared" si="113"/>
        <v>595071</v>
      </c>
      <c r="CI254" s="43">
        <f t="shared" si="114"/>
        <v>38570.6</v>
      </c>
      <c r="CJ254" s="43">
        <f t="shared" si="115"/>
        <v>0</v>
      </c>
      <c r="CK254" s="43">
        <f t="shared" si="116"/>
        <v>-659200</v>
      </c>
      <c r="CL254" s="43">
        <f t="shared" si="117"/>
        <v>-6102.8</v>
      </c>
      <c r="CM254" s="43">
        <f t="shared" si="118"/>
        <v>0</v>
      </c>
      <c r="CN254" s="43">
        <f t="shared" si="119"/>
        <v>0</v>
      </c>
      <c r="CO254" s="43">
        <f t="shared" si="120"/>
        <v>0</v>
      </c>
      <c r="CP254" s="43">
        <f t="shared" si="121"/>
        <v>0</v>
      </c>
      <c r="CQ254" s="43">
        <f t="shared" si="122"/>
        <v>-2194375</v>
      </c>
      <c r="CR254" s="43">
        <f t="shared" si="123"/>
        <v>-364800</v>
      </c>
      <c r="CS254" s="43">
        <f t="shared" si="124"/>
        <v>-152667.80000000005</v>
      </c>
      <c r="CT254" s="43">
        <f t="shared" si="125"/>
        <v>-1112775</v>
      </c>
      <c r="CU254" s="43">
        <f t="shared" si="126"/>
        <v>0</v>
      </c>
      <c r="CV254" s="43">
        <f t="shared" si="127"/>
        <v>-16000</v>
      </c>
      <c r="CW254" s="43">
        <f t="shared" si="128"/>
        <v>-168000</v>
      </c>
      <c r="CX254" s="43">
        <f t="shared" si="129"/>
        <v>-112800</v>
      </c>
      <c r="CY254" s="43">
        <f t="shared" si="130"/>
        <v>0</v>
      </c>
      <c r="CZ254" s="43">
        <f t="shared" si="131"/>
        <v>112000</v>
      </c>
      <c r="DA254" s="43">
        <f t="shared" si="132"/>
        <v>-207910</v>
      </c>
      <c r="DB254" s="43">
        <f t="shared" si="133"/>
        <v>-57600</v>
      </c>
      <c r="DC254" s="43">
        <f t="shared" si="134"/>
        <v>-4306589</v>
      </c>
      <c r="DD254" s="43">
        <f t="shared" si="136"/>
        <v>80654748.800000086</v>
      </c>
    </row>
    <row r="255" spans="1:108" x14ac:dyDescent="0.15">
      <c r="A255" s="24" t="s">
        <v>305</v>
      </c>
      <c r="B255" s="25"/>
      <c r="C255" s="167"/>
      <c r="D255" s="167"/>
      <c r="E255" s="167">
        <v>3352500</v>
      </c>
      <c r="F255" s="167">
        <v>148636</v>
      </c>
      <c r="G255" s="167"/>
      <c r="H255" s="167">
        <v>772800</v>
      </c>
      <c r="I255" s="167">
        <v>13770</v>
      </c>
      <c r="J255" s="167"/>
      <c r="K255" s="167"/>
      <c r="L255" s="167"/>
      <c r="M255" s="167"/>
      <c r="N255" s="167">
        <v>828075</v>
      </c>
      <c r="O255" s="167">
        <v>268800</v>
      </c>
      <c r="P255" s="167">
        <v>1310373</v>
      </c>
      <c r="Q255" s="167">
        <v>964000</v>
      </c>
      <c r="R255" s="167"/>
      <c r="S255" s="167">
        <v>134400</v>
      </c>
      <c r="T255" s="167">
        <v>156800</v>
      </c>
      <c r="U255" s="167"/>
      <c r="V255" s="167"/>
      <c r="W255" s="167">
        <v>44800</v>
      </c>
      <c r="X255" s="167">
        <v>1160000</v>
      </c>
      <c r="Y255" s="167">
        <v>112000</v>
      </c>
      <c r="Z255" s="25">
        <f t="shared" si="108"/>
        <v>9266954</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109"/>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35"/>
        <v>13066626</v>
      </c>
      <c r="CD255" s="24" t="s">
        <v>305</v>
      </c>
      <c r="CE255" s="43">
        <f t="shared" si="110"/>
        <v>0</v>
      </c>
      <c r="CF255" s="43">
        <f t="shared" si="111"/>
        <v>0</v>
      </c>
      <c r="CG255" s="43">
        <f t="shared" si="112"/>
        <v>0</v>
      </c>
      <c r="CH255" s="43">
        <f t="shared" si="113"/>
        <v>-329850</v>
      </c>
      <c r="CI255" s="43">
        <f t="shared" si="114"/>
        <v>41585.199999999997</v>
      </c>
      <c r="CJ255" s="43">
        <f t="shared" si="115"/>
        <v>0</v>
      </c>
      <c r="CK255" s="43">
        <f t="shared" si="116"/>
        <v>-219200</v>
      </c>
      <c r="CL255" s="43">
        <f t="shared" si="117"/>
        <v>13770</v>
      </c>
      <c r="CM255" s="43">
        <f t="shared" si="118"/>
        <v>0</v>
      </c>
      <c r="CN255" s="43">
        <f t="shared" si="119"/>
        <v>0</v>
      </c>
      <c r="CO255" s="43">
        <f t="shared" si="120"/>
        <v>0</v>
      </c>
      <c r="CP255" s="43">
        <f t="shared" si="121"/>
        <v>0</v>
      </c>
      <c r="CQ255" s="43">
        <f t="shared" si="122"/>
        <v>-1700725</v>
      </c>
      <c r="CR255" s="43">
        <f t="shared" si="123"/>
        <v>-163200</v>
      </c>
      <c r="CS255" s="43">
        <f t="shared" si="124"/>
        <v>-128047.19999999995</v>
      </c>
      <c r="CT255" s="43">
        <f t="shared" si="125"/>
        <v>-1068000</v>
      </c>
      <c r="CU255" s="43">
        <f t="shared" si="126"/>
        <v>0</v>
      </c>
      <c r="CV255" s="43">
        <f t="shared" si="127"/>
        <v>22400</v>
      </c>
      <c r="CW255" s="43">
        <f t="shared" si="128"/>
        <v>-115200</v>
      </c>
      <c r="CX255" s="43">
        <f t="shared" si="129"/>
        <v>-88400</v>
      </c>
      <c r="CY255" s="43">
        <f t="shared" si="130"/>
        <v>0</v>
      </c>
      <c r="CZ255" s="43">
        <f t="shared" si="131"/>
        <v>44800</v>
      </c>
      <c r="DA255" s="43">
        <f t="shared" si="132"/>
        <v>-37605</v>
      </c>
      <c r="DB255" s="43">
        <f t="shared" si="133"/>
        <v>-72000</v>
      </c>
      <c r="DC255" s="43">
        <f t="shared" si="134"/>
        <v>-3799672</v>
      </c>
      <c r="DD255" s="43">
        <f t="shared" si="136"/>
        <v>76855076.800000086</v>
      </c>
    </row>
    <row r="256" spans="1:108" x14ac:dyDescent="0.15">
      <c r="A256" s="24" t="s">
        <v>306</v>
      </c>
      <c r="B256" s="25"/>
      <c r="C256" s="167"/>
      <c r="D256" s="167"/>
      <c r="E256" s="167">
        <v>3456700</v>
      </c>
      <c r="F256" s="167">
        <v>33983</v>
      </c>
      <c r="G256" s="167"/>
      <c r="H256" s="167">
        <v>515200</v>
      </c>
      <c r="I256" s="167">
        <v>2735</v>
      </c>
      <c r="J256" s="167"/>
      <c r="K256" s="167"/>
      <c r="L256" s="167"/>
      <c r="M256" s="167"/>
      <c r="N256" s="167">
        <v>1121600</v>
      </c>
      <c r="O256" s="167">
        <v>224000</v>
      </c>
      <c r="P256" s="167">
        <v>564224</v>
      </c>
      <c r="Q256" s="167">
        <v>1008000</v>
      </c>
      <c r="R256" s="167"/>
      <c r="S256" s="167">
        <v>201600</v>
      </c>
      <c r="T256" s="167">
        <v>156800</v>
      </c>
      <c r="U256" s="167"/>
      <c r="V256" s="167"/>
      <c r="W256" s="167">
        <v>112000</v>
      </c>
      <c r="X256" s="167">
        <v>800000</v>
      </c>
      <c r="Y256" s="167"/>
      <c r="Z256" s="25">
        <f t="shared" si="108"/>
        <v>8196842</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109"/>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35"/>
        <v>13319103.800000001</v>
      </c>
      <c r="CD256" s="24" t="s">
        <v>306</v>
      </c>
      <c r="CE256" s="43">
        <f t="shared" si="110"/>
        <v>0</v>
      </c>
      <c r="CF256" s="43">
        <f t="shared" si="111"/>
        <v>0</v>
      </c>
      <c r="CG256" s="43">
        <f t="shared" si="112"/>
        <v>0</v>
      </c>
      <c r="CH256" s="43">
        <f t="shared" si="113"/>
        <v>-580550</v>
      </c>
      <c r="CI256" s="43">
        <f t="shared" si="114"/>
        <v>-117524</v>
      </c>
      <c r="CJ256" s="43">
        <f t="shared" si="115"/>
        <v>0</v>
      </c>
      <c r="CK256" s="43">
        <f t="shared" si="116"/>
        <v>-660800</v>
      </c>
      <c r="CL256" s="43">
        <f t="shared" si="117"/>
        <v>1071</v>
      </c>
      <c r="CM256" s="43">
        <f t="shared" si="118"/>
        <v>0</v>
      </c>
      <c r="CN256" s="43">
        <f t="shared" si="119"/>
        <v>0</v>
      </c>
      <c r="CO256" s="43">
        <f t="shared" si="120"/>
        <v>0</v>
      </c>
      <c r="CP256" s="43">
        <f t="shared" si="121"/>
        <v>0</v>
      </c>
      <c r="CQ256" s="43">
        <f t="shared" si="122"/>
        <v>-971200</v>
      </c>
      <c r="CR256" s="43">
        <f t="shared" si="123"/>
        <v>-416000</v>
      </c>
      <c r="CS256" s="43">
        <f t="shared" si="124"/>
        <v>-614433.80000000005</v>
      </c>
      <c r="CT256" s="43">
        <f t="shared" si="125"/>
        <v>-1080000</v>
      </c>
      <c r="CU256" s="43">
        <f t="shared" si="126"/>
        <v>0</v>
      </c>
      <c r="CV256" s="43">
        <f t="shared" si="127"/>
        <v>41600</v>
      </c>
      <c r="CW256" s="43">
        <f t="shared" si="128"/>
        <v>-203200</v>
      </c>
      <c r="CX256" s="43">
        <f t="shared" si="129"/>
        <v>-136400</v>
      </c>
      <c r="CY256" s="43">
        <f t="shared" si="130"/>
        <v>0</v>
      </c>
      <c r="CZ256" s="43">
        <f t="shared" si="131"/>
        <v>112000</v>
      </c>
      <c r="DA256" s="43">
        <f t="shared" si="132"/>
        <v>-352825</v>
      </c>
      <c r="DB256" s="43">
        <f t="shared" si="133"/>
        <v>-144000</v>
      </c>
      <c r="DC256" s="43">
        <f t="shared" si="134"/>
        <v>-5122261.8000000007</v>
      </c>
      <c r="DD256" s="43">
        <f t="shared" si="136"/>
        <v>71732815.000000089</v>
      </c>
    </row>
    <row r="257" spans="1:108" x14ac:dyDescent="0.15">
      <c r="A257" s="24" t="s">
        <v>307</v>
      </c>
      <c r="B257" s="25"/>
      <c r="C257" s="167"/>
      <c r="D257" s="167"/>
      <c r="E257" s="167">
        <v>4912660</v>
      </c>
      <c r="F257" s="167"/>
      <c r="G257" s="167"/>
      <c r="H257" s="167">
        <v>2116800</v>
      </c>
      <c r="I257" s="167"/>
      <c r="J257" s="167"/>
      <c r="K257" s="167"/>
      <c r="L257" s="167"/>
      <c r="M257" s="167"/>
      <c r="N257" s="167">
        <v>2547312</v>
      </c>
      <c r="O257" s="167">
        <v>1158528</v>
      </c>
      <c r="P257" s="167"/>
      <c r="Q257" s="167">
        <v>2754560</v>
      </c>
      <c r="R257" s="167"/>
      <c r="S257" s="167">
        <v>250880</v>
      </c>
      <c r="T257" s="167">
        <v>384384</v>
      </c>
      <c r="U257" s="167"/>
      <c r="V257" s="167"/>
      <c r="W257" s="167">
        <v>203392</v>
      </c>
      <c r="X257" s="167">
        <v>2987200</v>
      </c>
      <c r="Y257" s="167">
        <v>193536</v>
      </c>
      <c r="Z257" s="25">
        <f t="shared" si="108"/>
        <v>17509252</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109"/>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35"/>
        <v>13665543.6</v>
      </c>
      <c r="CD257" s="24" t="s">
        <v>307</v>
      </c>
      <c r="CE257" s="29">
        <f t="shared" si="110"/>
        <v>0</v>
      </c>
      <c r="CF257" s="29">
        <f t="shared" si="111"/>
        <v>0</v>
      </c>
      <c r="CG257" s="29">
        <f t="shared" si="112"/>
        <v>0</v>
      </c>
      <c r="CH257" s="29">
        <f t="shared" si="113"/>
        <v>1095110</v>
      </c>
      <c r="CI257" s="29">
        <f t="shared" si="114"/>
        <v>-49991.8</v>
      </c>
      <c r="CJ257" s="29">
        <f t="shared" si="115"/>
        <v>0</v>
      </c>
      <c r="CK257" s="29">
        <f t="shared" si="116"/>
        <v>752800</v>
      </c>
      <c r="CL257" s="29">
        <f t="shared" si="117"/>
        <v>-1027</v>
      </c>
      <c r="CM257" s="29">
        <f t="shared" si="118"/>
        <v>0</v>
      </c>
      <c r="CN257" s="29">
        <f t="shared" si="119"/>
        <v>0</v>
      </c>
      <c r="CO257" s="29">
        <f t="shared" si="120"/>
        <v>0</v>
      </c>
      <c r="CP257" s="29">
        <f t="shared" si="121"/>
        <v>0</v>
      </c>
      <c r="CQ257" s="29">
        <f t="shared" si="122"/>
        <v>222512</v>
      </c>
      <c r="CR257" s="29">
        <f t="shared" si="123"/>
        <v>526528</v>
      </c>
      <c r="CS257" s="29">
        <f t="shared" si="124"/>
        <v>-1490484.8</v>
      </c>
      <c r="CT257" s="29">
        <f t="shared" si="125"/>
        <v>732160</v>
      </c>
      <c r="CU257" s="29">
        <f t="shared" si="126"/>
        <v>0</v>
      </c>
      <c r="CV257" s="29">
        <f t="shared" si="127"/>
        <v>130880</v>
      </c>
      <c r="CW257" s="29">
        <f t="shared" si="128"/>
        <v>120384</v>
      </c>
      <c r="CX257" s="29">
        <f t="shared" si="129"/>
        <v>-152000</v>
      </c>
      <c r="CY257" s="29">
        <f t="shared" si="130"/>
        <v>0</v>
      </c>
      <c r="CZ257" s="29">
        <f t="shared" si="131"/>
        <v>203392</v>
      </c>
      <c r="DA257" s="29">
        <f t="shared" si="132"/>
        <v>1671910</v>
      </c>
      <c r="DB257" s="29">
        <f t="shared" si="133"/>
        <v>81536</v>
      </c>
      <c r="DC257" s="29">
        <f t="shared" si="134"/>
        <v>3843708.4000000004</v>
      </c>
      <c r="DD257" s="29">
        <f t="shared" si="136"/>
        <v>75576523.400000095</v>
      </c>
    </row>
    <row r="258" spans="1:108" x14ac:dyDescent="0.15">
      <c r="A258" s="24" t="s">
        <v>308</v>
      </c>
      <c r="B258" s="25"/>
      <c r="C258" s="167"/>
      <c r="D258" s="167"/>
      <c r="E258" s="167"/>
      <c r="F258" s="167"/>
      <c r="G258" s="167"/>
      <c r="H258" s="167">
        <v>372850</v>
      </c>
      <c r="I258" s="167"/>
      <c r="J258" s="167"/>
      <c r="K258" s="167"/>
      <c r="L258" s="167"/>
      <c r="M258" s="167"/>
      <c r="N258" s="167">
        <v>740000</v>
      </c>
      <c r="O258" s="167">
        <v>179200</v>
      </c>
      <c r="P258" s="167"/>
      <c r="Q258" s="167">
        <v>806400</v>
      </c>
      <c r="R258" s="167"/>
      <c r="S258" s="167">
        <v>170000</v>
      </c>
      <c r="T258" s="167">
        <v>112000</v>
      </c>
      <c r="U258" s="167"/>
      <c r="V258" s="167"/>
      <c r="W258" s="167"/>
      <c r="X258" s="167">
        <v>560000</v>
      </c>
      <c r="Y258" s="167"/>
      <c r="Z258" s="25">
        <f t="shared" ref="Z258:Z321" si="137">SUM(B258:Y258)</f>
        <v>2940450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38">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35"/>
        <v>14507603.199999999</v>
      </c>
      <c r="CD258" s="24" t="s">
        <v>308</v>
      </c>
      <c r="CE258" s="29">
        <f t="shared" ref="CE258:CE321" si="139">B258-BD258</f>
        <v>0</v>
      </c>
      <c r="CF258" s="29">
        <f t="shared" ref="CF258:CF321" si="140">C258-BE258</f>
        <v>0</v>
      </c>
      <c r="CG258" s="29">
        <f t="shared" ref="CG258:CG321" si="141">D258-BF258</f>
        <v>0</v>
      </c>
      <c r="CH258" s="29">
        <f t="shared" ref="CH258:CH321" si="142">E258-BG258</f>
        <v>-4127457</v>
      </c>
      <c r="CI258" s="29">
        <f t="shared" ref="CI258:CI321" si="143">F258-BH258</f>
        <v>-24281.8</v>
      </c>
      <c r="CJ258" s="29">
        <f t="shared" ref="CJ258:CJ321" si="144">G258-BI258</f>
        <v>0</v>
      </c>
      <c r="CK258" s="29">
        <f t="shared" ref="CK258:CK321" si="145">H258-BJ258</f>
        <v>-783150</v>
      </c>
      <c r="CL258" s="29">
        <f t="shared" ref="CL258:CL321" si="146">I258-BK258</f>
        <v>-1294.4000000000001</v>
      </c>
      <c r="CM258" s="29">
        <f t="shared" ref="CM258:CM321" si="147">J258-BL258</f>
        <v>0</v>
      </c>
      <c r="CN258" s="29">
        <f t="shared" ref="CN258:CN321" si="148">K258-BM258</f>
        <v>0</v>
      </c>
      <c r="CO258" s="29">
        <f t="shared" ref="CO258:CO321" si="149">L258-BN258</f>
        <v>0</v>
      </c>
      <c r="CP258" s="29">
        <f t="shared" ref="CP258:CP321" si="150">M258-BO258</f>
        <v>0</v>
      </c>
      <c r="CQ258" s="29">
        <f t="shared" ref="CQ258:CQ321" si="151">N258-BP258</f>
        <v>-1530400</v>
      </c>
      <c r="CR258" s="29">
        <f t="shared" ref="CR258:CR321" si="152">O258-BQ258</f>
        <v>-396800</v>
      </c>
      <c r="CS258" s="29">
        <f t="shared" ref="CS258:CS321" si="153">P258-BR258</f>
        <v>-2018050</v>
      </c>
      <c r="CT258" s="29">
        <f t="shared" ref="CT258:CT321" si="154">Q258-BS258</f>
        <v>-1297600</v>
      </c>
      <c r="CU258" s="29">
        <f t="shared" ref="CU258:CU321" si="155">R258-BT258</f>
        <v>0</v>
      </c>
      <c r="CV258" s="29">
        <f t="shared" ref="CV258:CV321" si="156">S258-BU258</f>
        <v>42000</v>
      </c>
      <c r="CW258" s="29">
        <f t="shared" ref="CW258:CW321" si="157">T258-BV258</f>
        <v>-296000</v>
      </c>
      <c r="CX258" s="29">
        <f t="shared" ref="CX258:CX321" si="158">U258-BW258</f>
        <v>-169600</v>
      </c>
      <c r="CY258" s="29">
        <f t="shared" ref="CY258:CY321" si="159">V258-BX258</f>
        <v>0</v>
      </c>
      <c r="CZ258" s="29">
        <f t="shared" ref="CZ258:CZ321" si="160">W258-BY258</f>
        <v>0</v>
      </c>
      <c r="DA258" s="29">
        <f t="shared" ref="DA258:DA321" si="161">X258-BZ258</f>
        <v>-748520</v>
      </c>
      <c r="DB258" s="29">
        <f t="shared" ref="DB258:DB321" si="162">Y258-CA258</f>
        <v>-216000</v>
      </c>
      <c r="DC258" s="29">
        <f t="shared" ref="DC258:DC321" si="163">Z258-CB258</f>
        <v>-11567153.199999999</v>
      </c>
      <c r="DD258" s="29">
        <f t="shared" si="136"/>
        <v>64009370.200000092</v>
      </c>
    </row>
    <row r="259" spans="1:108" x14ac:dyDescent="0.15">
      <c r="A259" s="24" t="s">
        <v>309</v>
      </c>
      <c r="B259" s="25"/>
      <c r="C259" s="167"/>
      <c r="D259" s="167"/>
      <c r="E259" s="167">
        <v>4201000</v>
      </c>
      <c r="F259" s="167">
        <v>47080</v>
      </c>
      <c r="G259" s="167"/>
      <c r="H259" s="167">
        <v>616000</v>
      </c>
      <c r="I259" s="167"/>
      <c r="J259" s="167">
        <v>1200</v>
      </c>
      <c r="K259" s="167"/>
      <c r="L259" s="167"/>
      <c r="M259" s="167"/>
      <c r="N259" s="167">
        <v>863600</v>
      </c>
      <c r="O259" s="167">
        <v>201600</v>
      </c>
      <c r="P259" s="167">
        <v>1540313</v>
      </c>
      <c r="Q259" s="167">
        <v>1321600</v>
      </c>
      <c r="R259" s="167"/>
      <c r="S259" s="167">
        <v>224000</v>
      </c>
      <c r="T259" s="167">
        <v>224000</v>
      </c>
      <c r="U259" s="167"/>
      <c r="V259" s="167"/>
      <c r="W259" s="167">
        <v>67200</v>
      </c>
      <c r="X259" s="167">
        <v>1080000</v>
      </c>
      <c r="Y259" s="167"/>
      <c r="Z259" s="25">
        <f t="shared" si="137"/>
        <v>10387593</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38"/>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64">SUM(BD259:CA259)</f>
        <v>11599130.399999999</v>
      </c>
      <c r="CD259" s="24" t="s">
        <v>309</v>
      </c>
      <c r="CE259" s="43">
        <f t="shared" si="139"/>
        <v>0</v>
      </c>
      <c r="CF259" s="43">
        <f t="shared" si="140"/>
        <v>0</v>
      </c>
      <c r="CG259" s="43">
        <f t="shared" si="141"/>
        <v>0</v>
      </c>
      <c r="CH259" s="43">
        <f t="shared" si="142"/>
        <v>976650</v>
      </c>
      <c r="CI259" s="43">
        <f t="shared" si="143"/>
        <v>2999.8000000000029</v>
      </c>
      <c r="CJ259" s="43">
        <f t="shared" si="144"/>
        <v>0</v>
      </c>
      <c r="CK259" s="43">
        <f t="shared" si="145"/>
        <v>-344000</v>
      </c>
      <c r="CL259" s="43">
        <f t="shared" si="146"/>
        <v>-6566.6</v>
      </c>
      <c r="CM259" s="43">
        <f t="shared" si="147"/>
        <v>1200</v>
      </c>
      <c r="CN259" s="43">
        <f t="shared" si="148"/>
        <v>0</v>
      </c>
      <c r="CO259" s="43">
        <f t="shared" si="149"/>
        <v>0</v>
      </c>
      <c r="CP259" s="43">
        <f t="shared" si="150"/>
        <v>0</v>
      </c>
      <c r="CQ259" s="43">
        <f t="shared" si="151"/>
        <v>-1275600</v>
      </c>
      <c r="CR259" s="43">
        <f t="shared" si="152"/>
        <v>-302400</v>
      </c>
      <c r="CS259" s="43">
        <f t="shared" si="153"/>
        <v>567344.4</v>
      </c>
      <c r="CT259" s="43">
        <f t="shared" si="154"/>
        <v>-694400</v>
      </c>
      <c r="CU259" s="43">
        <f t="shared" si="155"/>
        <v>0</v>
      </c>
      <c r="CV259" s="43">
        <f t="shared" si="156"/>
        <v>96000</v>
      </c>
      <c r="CW259" s="43">
        <f t="shared" si="157"/>
        <v>-88000</v>
      </c>
      <c r="CX259" s="43">
        <f t="shared" si="158"/>
        <v>-169600</v>
      </c>
      <c r="CY259" s="43">
        <f t="shared" si="159"/>
        <v>0</v>
      </c>
      <c r="CZ259" s="43">
        <f t="shared" si="160"/>
        <v>67200</v>
      </c>
      <c r="DA259" s="43">
        <f t="shared" si="161"/>
        <v>77635</v>
      </c>
      <c r="DB259" s="43">
        <f t="shared" si="162"/>
        <v>-120000</v>
      </c>
      <c r="DC259" s="43">
        <f t="shared" si="163"/>
        <v>-1211537.3999999985</v>
      </c>
      <c r="DD259" s="43">
        <f t="shared" si="136"/>
        <v>62797832.800000094</v>
      </c>
    </row>
    <row r="260" spans="1:108" x14ac:dyDescent="0.15">
      <c r="A260" s="24" t="s">
        <v>310</v>
      </c>
      <c r="B260" s="25"/>
      <c r="C260" s="167"/>
      <c r="D260" s="167"/>
      <c r="E260" s="167">
        <v>3776800</v>
      </c>
      <c r="F260" s="167">
        <v>2187</v>
      </c>
      <c r="G260" s="167"/>
      <c r="H260" s="167">
        <v>731250</v>
      </c>
      <c r="I260" s="167">
        <v>2009</v>
      </c>
      <c r="J260" s="167"/>
      <c r="K260" s="167"/>
      <c r="L260" s="167"/>
      <c r="M260" s="167"/>
      <c r="N260" s="167">
        <v>1290000</v>
      </c>
      <c r="O260" s="167">
        <v>425600</v>
      </c>
      <c r="P260" s="167">
        <v>872084</v>
      </c>
      <c r="Q260" s="167">
        <v>1030400</v>
      </c>
      <c r="R260" s="167"/>
      <c r="S260" s="167"/>
      <c r="T260" s="167">
        <v>179200</v>
      </c>
      <c r="U260" s="167"/>
      <c r="V260" s="167"/>
      <c r="W260" s="167">
        <v>44800</v>
      </c>
      <c r="X260" s="167">
        <v>1080000</v>
      </c>
      <c r="Y260" s="167"/>
      <c r="Z260" s="25">
        <f t="shared" si="137"/>
        <v>9434330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38"/>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64"/>
        <v>11758865.800000001</v>
      </c>
      <c r="CD260" s="24" t="s">
        <v>310</v>
      </c>
      <c r="CE260" s="29">
        <f t="shared" si="139"/>
        <v>0</v>
      </c>
      <c r="CF260" s="29">
        <f t="shared" si="140"/>
        <v>0</v>
      </c>
      <c r="CG260" s="29">
        <f t="shared" si="141"/>
        <v>0</v>
      </c>
      <c r="CH260" s="29">
        <f t="shared" si="142"/>
        <v>56472</v>
      </c>
      <c r="CI260" s="29">
        <f t="shared" si="143"/>
        <v>-22067.4</v>
      </c>
      <c r="CJ260" s="29">
        <f t="shared" si="144"/>
        <v>0</v>
      </c>
      <c r="CK260" s="29">
        <f t="shared" si="145"/>
        <v>-484750</v>
      </c>
      <c r="CL260" s="29">
        <f t="shared" si="146"/>
        <v>-19153.8</v>
      </c>
      <c r="CM260" s="29">
        <f t="shared" si="147"/>
        <v>0</v>
      </c>
      <c r="CN260" s="29">
        <f t="shared" si="148"/>
        <v>0</v>
      </c>
      <c r="CO260" s="29">
        <f t="shared" si="149"/>
        <v>0</v>
      </c>
      <c r="CP260" s="29">
        <f t="shared" si="150"/>
        <v>0</v>
      </c>
      <c r="CQ260" s="29">
        <f t="shared" si="151"/>
        <v>-310800</v>
      </c>
      <c r="CR260" s="29">
        <f t="shared" si="152"/>
        <v>-70400</v>
      </c>
      <c r="CS260" s="29">
        <f t="shared" si="153"/>
        <v>14833.400000000023</v>
      </c>
      <c r="CT260" s="29">
        <f t="shared" si="154"/>
        <v>-1060800</v>
      </c>
      <c r="CU260" s="29">
        <f t="shared" si="155"/>
        <v>0</v>
      </c>
      <c r="CV260" s="29">
        <f t="shared" si="156"/>
        <v>-80000</v>
      </c>
      <c r="CW260" s="29">
        <f t="shared" si="157"/>
        <v>-172800</v>
      </c>
      <c r="CX260" s="29">
        <f t="shared" si="158"/>
        <v>-186000</v>
      </c>
      <c r="CY260" s="29">
        <f t="shared" si="159"/>
        <v>0</v>
      </c>
      <c r="CZ260" s="29">
        <f t="shared" si="160"/>
        <v>44800</v>
      </c>
      <c r="DA260" s="29">
        <f t="shared" si="161"/>
        <v>126130</v>
      </c>
      <c r="DB260" s="29">
        <f t="shared" si="162"/>
        <v>-160000</v>
      </c>
      <c r="DC260" s="29">
        <f t="shared" si="163"/>
        <v>-2324535.8000000007</v>
      </c>
      <c r="DD260" s="29">
        <f t="shared" ref="DD260:DD323" si="165">DD259+DC260</f>
        <v>60473297.000000089</v>
      </c>
    </row>
    <row r="261" spans="1:108" x14ac:dyDescent="0.15">
      <c r="A261" s="24" t="s">
        <v>311</v>
      </c>
      <c r="B261" s="25"/>
      <c r="C261" s="167"/>
      <c r="D261" s="167"/>
      <c r="E261" s="167">
        <v>5735000</v>
      </c>
      <c r="F261" s="167">
        <v>2092</v>
      </c>
      <c r="G261" s="167"/>
      <c r="H261" s="167">
        <v>403200</v>
      </c>
      <c r="I261" s="167"/>
      <c r="J261" s="167"/>
      <c r="K261" s="167"/>
      <c r="L261" s="167"/>
      <c r="M261" s="167"/>
      <c r="N261" s="167">
        <v>2598400</v>
      </c>
      <c r="O261" s="167">
        <v>112000</v>
      </c>
      <c r="P261" s="167">
        <v>1330149</v>
      </c>
      <c r="Q261" s="167">
        <v>470400</v>
      </c>
      <c r="R261" s="167"/>
      <c r="S261" s="167">
        <v>358400</v>
      </c>
      <c r="T261" s="167">
        <v>224000</v>
      </c>
      <c r="U261" s="167"/>
      <c r="V261" s="167"/>
      <c r="W261" s="167">
        <v>67200</v>
      </c>
      <c r="X261" s="167">
        <v>640000</v>
      </c>
      <c r="Y261" s="167">
        <v>44800</v>
      </c>
      <c r="Z261" s="25">
        <f t="shared" si="137"/>
        <v>11985641</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38"/>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64"/>
        <v>10823305.600000001</v>
      </c>
      <c r="CD261" s="24" t="s">
        <v>311</v>
      </c>
      <c r="CE261" s="43">
        <f t="shared" si="139"/>
        <v>0</v>
      </c>
      <c r="CF261" s="43">
        <f t="shared" si="140"/>
        <v>0</v>
      </c>
      <c r="CG261" s="43">
        <f t="shared" si="141"/>
        <v>0</v>
      </c>
      <c r="CH261" s="43">
        <f t="shared" si="142"/>
        <v>3436150</v>
      </c>
      <c r="CI261" s="43">
        <f t="shared" si="143"/>
        <v>-24982.6</v>
      </c>
      <c r="CJ261" s="43">
        <f t="shared" si="144"/>
        <v>0</v>
      </c>
      <c r="CK261" s="43">
        <f t="shared" si="145"/>
        <v>-876800</v>
      </c>
      <c r="CL261" s="43">
        <f t="shared" si="146"/>
        <v>-10416.200000000001</v>
      </c>
      <c r="CM261" s="43">
        <f t="shared" si="147"/>
        <v>0</v>
      </c>
      <c r="CN261" s="43">
        <f t="shared" si="148"/>
        <v>0</v>
      </c>
      <c r="CO261" s="43">
        <f t="shared" si="149"/>
        <v>0</v>
      </c>
      <c r="CP261" s="43">
        <f t="shared" si="150"/>
        <v>0</v>
      </c>
      <c r="CQ261" s="43">
        <f t="shared" si="151"/>
        <v>529600</v>
      </c>
      <c r="CR261" s="43">
        <f t="shared" si="152"/>
        <v>-440000</v>
      </c>
      <c r="CS261" s="43">
        <f t="shared" si="153"/>
        <v>396014.19999999995</v>
      </c>
      <c r="CT261" s="43">
        <f t="shared" si="154"/>
        <v>-1772800</v>
      </c>
      <c r="CU261" s="43">
        <f t="shared" si="155"/>
        <v>0</v>
      </c>
      <c r="CV261" s="43">
        <f t="shared" si="156"/>
        <v>294400</v>
      </c>
      <c r="CW261" s="43">
        <f t="shared" si="157"/>
        <v>48000</v>
      </c>
      <c r="CX261" s="43">
        <f t="shared" si="158"/>
        <v>-154000</v>
      </c>
      <c r="CY261" s="43">
        <f t="shared" si="159"/>
        <v>0</v>
      </c>
      <c r="CZ261" s="43">
        <f t="shared" si="160"/>
        <v>67200</v>
      </c>
      <c r="DA261" s="43">
        <f t="shared" si="161"/>
        <v>-278830</v>
      </c>
      <c r="DB261" s="43">
        <f t="shared" si="162"/>
        <v>-51200</v>
      </c>
      <c r="DC261" s="43">
        <f t="shared" si="163"/>
        <v>1162335.3999999985</v>
      </c>
      <c r="DD261" s="43">
        <f t="shared" si="165"/>
        <v>61635632.400000088</v>
      </c>
    </row>
    <row r="262" spans="1:108" x14ac:dyDescent="0.15">
      <c r="A262" s="24" t="s">
        <v>312</v>
      </c>
      <c r="B262" s="25"/>
      <c r="C262" s="167"/>
      <c r="D262" s="167"/>
      <c r="E262" s="167">
        <v>3471500</v>
      </c>
      <c r="F262" s="167">
        <v>132</v>
      </c>
      <c r="G262" s="167"/>
      <c r="H262" s="167">
        <v>403200</v>
      </c>
      <c r="I262" s="167"/>
      <c r="J262" s="167"/>
      <c r="K262" s="167"/>
      <c r="L262" s="167"/>
      <c r="M262" s="167"/>
      <c r="N262" s="167">
        <v>818800</v>
      </c>
      <c r="O262" s="167">
        <v>44800</v>
      </c>
      <c r="P262" s="167">
        <v>741851</v>
      </c>
      <c r="Q262" s="167">
        <v>1142400</v>
      </c>
      <c r="R262" s="167"/>
      <c r="S262" s="167">
        <v>44800</v>
      </c>
      <c r="T262" s="167">
        <v>179200</v>
      </c>
      <c r="U262" s="167"/>
      <c r="V262" s="167"/>
      <c r="W262" s="167">
        <v>67200</v>
      </c>
      <c r="X262" s="167">
        <v>640000</v>
      </c>
      <c r="Y262" s="167">
        <v>22400</v>
      </c>
      <c r="Z262" s="25">
        <f t="shared" si="137"/>
        <v>7576283</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38"/>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64"/>
        <v>10945127.800000001</v>
      </c>
      <c r="CD262" s="24" t="s">
        <v>312</v>
      </c>
      <c r="CE262" s="43">
        <f t="shared" si="139"/>
        <v>0</v>
      </c>
      <c r="CF262" s="43">
        <f t="shared" si="140"/>
        <v>0</v>
      </c>
      <c r="CG262" s="43">
        <f t="shared" si="141"/>
        <v>0</v>
      </c>
      <c r="CH262" s="43">
        <f t="shared" si="142"/>
        <v>853650</v>
      </c>
      <c r="CI262" s="43">
        <f t="shared" si="143"/>
        <v>-8728</v>
      </c>
      <c r="CJ262" s="43">
        <f t="shared" si="144"/>
        <v>0</v>
      </c>
      <c r="CK262" s="43">
        <f t="shared" si="145"/>
        <v>-540800</v>
      </c>
      <c r="CL262" s="43">
        <f t="shared" si="146"/>
        <v>-3238.8</v>
      </c>
      <c r="CM262" s="43">
        <f t="shared" si="147"/>
        <v>0</v>
      </c>
      <c r="CN262" s="43">
        <f t="shared" si="148"/>
        <v>0</v>
      </c>
      <c r="CO262" s="43">
        <f t="shared" si="149"/>
        <v>0</v>
      </c>
      <c r="CP262" s="43">
        <f t="shared" si="150"/>
        <v>0</v>
      </c>
      <c r="CQ262" s="43">
        <f t="shared" si="151"/>
        <v>-1091600</v>
      </c>
      <c r="CR262" s="43">
        <f t="shared" si="152"/>
        <v>-387200</v>
      </c>
      <c r="CS262" s="43">
        <f t="shared" si="153"/>
        <v>-512038</v>
      </c>
      <c r="CT262" s="43">
        <f t="shared" si="154"/>
        <v>-1215600</v>
      </c>
      <c r="CU262" s="43">
        <f t="shared" si="155"/>
        <v>0</v>
      </c>
      <c r="CV262" s="43">
        <f t="shared" si="156"/>
        <v>-51200</v>
      </c>
      <c r="CW262" s="43">
        <f t="shared" si="157"/>
        <v>-4800</v>
      </c>
      <c r="CX262" s="43">
        <f t="shared" si="158"/>
        <v>-178400</v>
      </c>
      <c r="CY262" s="43">
        <f t="shared" si="159"/>
        <v>0</v>
      </c>
      <c r="CZ262" s="43">
        <f t="shared" si="160"/>
        <v>67200</v>
      </c>
      <c r="DA262" s="43">
        <f t="shared" si="161"/>
        <v>-222490</v>
      </c>
      <c r="DB262" s="43">
        <f t="shared" si="162"/>
        <v>-73600</v>
      </c>
      <c r="DC262" s="43">
        <f t="shared" si="163"/>
        <v>-3368844.8000000007</v>
      </c>
      <c r="DD262" s="43">
        <f t="shared" si="165"/>
        <v>58266787.600000083</v>
      </c>
    </row>
    <row r="263" spans="1:108" x14ac:dyDescent="0.15">
      <c r="A263" s="24" t="s">
        <v>313</v>
      </c>
      <c r="B263" s="25"/>
      <c r="C263" s="167"/>
      <c r="D263" s="167"/>
      <c r="E263" s="167">
        <v>3759000</v>
      </c>
      <c r="F263" s="167">
        <v>4136</v>
      </c>
      <c r="G263" s="167"/>
      <c r="H263" s="167">
        <v>-180800</v>
      </c>
      <c r="I263" s="167">
        <v>14368</v>
      </c>
      <c r="J263" s="167"/>
      <c r="K263" s="167"/>
      <c r="L263" s="167"/>
      <c r="M263" s="167"/>
      <c r="N263" s="167">
        <v>574450</v>
      </c>
      <c r="O263" s="167">
        <v>347200</v>
      </c>
      <c r="P263" s="167">
        <v>490743</v>
      </c>
      <c r="Q263" s="167">
        <v>963200</v>
      </c>
      <c r="R263" s="167"/>
      <c r="S263" s="167">
        <v>22400</v>
      </c>
      <c r="T263" s="167">
        <v>201600</v>
      </c>
      <c r="U263" s="167"/>
      <c r="V263" s="167"/>
      <c r="W263" s="167">
        <v>44800</v>
      </c>
      <c r="X263" s="167">
        <v>600000</v>
      </c>
      <c r="Y263" s="167">
        <v>44800</v>
      </c>
      <c r="Z263" s="25">
        <f t="shared" si="137"/>
        <v>6885897</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38"/>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64"/>
        <v>11270632.4</v>
      </c>
      <c r="CD263" s="24" t="s">
        <v>313</v>
      </c>
      <c r="CE263" s="43">
        <f t="shared" si="139"/>
        <v>0</v>
      </c>
      <c r="CF263" s="43">
        <f t="shared" si="140"/>
        <v>0</v>
      </c>
      <c r="CG263" s="43">
        <f t="shared" si="141"/>
        <v>-15840</v>
      </c>
      <c r="CH263" s="43">
        <f t="shared" si="142"/>
        <v>779400</v>
      </c>
      <c r="CI263" s="43">
        <f t="shared" si="143"/>
        <v>-25067.599999999999</v>
      </c>
      <c r="CJ263" s="43">
        <f t="shared" si="144"/>
        <v>0</v>
      </c>
      <c r="CK263" s="43">
        <f t="shared" si="145"/>
        <v>-1204800</v>
      </c>
      <c r="CL263" s="43">
        <f t="shared" si="146"/>
        <v>403.20000000000073</v>
      </c>
      <c r="CM263" s="43">
        <f t="shared" si="147"/>
        <v>0</v>
      </c>
      <c r="CN263" s="43">
        <f t="shared" si="148"/>
        <v>0</v>
      </c>
      <c r="CO263" s="43">
        <f t="shared" si="149"/>
        <v>0</v>
      </c>
      <c r="CP263" s="43">
        <f t="shared" si="150"/>
        <v>0</v>
      </c>
      <c r="CQ263" s="43">
        <f t="shared" si="151"/>
        <v>-1139950</v>
      </c>
      <c r="CR263" s="43">
        <f t="shared" si="152"/>
        <v>-132800</v>
      </c>
      <c r="CS263" s="43">
        <f t="shared" si="153"/>
        <v>-793811</v>
      </c>
      <c r="CT263" s="43">
        <f t="shared" si="154"/>
        <v>-1206400</v>
      </c>
      <c r="CU263" s="43">
        <f t="shared" si="155"/>
        <v>0</v>
      </c>
      <c r="CV263" s="43">
        <f t="shared" si="156"/>
        <v>-9600</v>
      </c>
      <c r="CW263" s="43">
        <f t="shared" si="157"/>
        <v>-22400</v>
      </c>
      <c r="CX263" s="43">
        <f t="shared" si="158"/>
        <v>-129200</v>
      </c>
      <c r="CY263" s="43">
        <f t="shared" si="159"/>
        <v>0</v>
      </c>
      <c r="CZ263" s="43">
        <f t="shared" si="160"/>
        <v>44800</v>
      </c>
      <c r="DA263" s="43">
        <f t="shared" si="161"/>
        <v>-502270</v>
      </c>
      <c r="DB263" s="43">
        <f t="shared" si="162"/>
        <v>-27200</v>
      </c>
      <c r="DC263" s="43">
        <f t="shared" si="163"/>
        <v>-4384735.4000000004</v>
      </c>
      <c r="DD263" s="43">
        <f t="shared" si="165"/>
        <v>53882052.200000085</v>
      </c>
    </row>
    <row r="264" spans="1:108" x14ac:dyDescent="0.15">
      <c r="A264" s="24" t="s">
        <v>314</v>
      </c>
      <c r="B264" s="25"/>
      <c r="C264" s="167"/>
      <c r="D264" s="167"/>
      <c r="E264" s="167">
        <v>6866380</v>
      </c>
      <c r="F264" s="167"/>
      <c r="G264" s="167"/>
      <c r="H264" s="167">
        <v>1184562</v>
      </c>
      <c r="I264" s="167"/>
      <c r="J264" s="167">
        <v>384</v>
      </c>
      <c r="K264" s="167"/>
      <c r="L264" s="167"/>
      <c r="M264" s="167"/>
      <c r="N264" s="167">
        <v>2767673</v>
      </c>
      <c r="O264" s="167">
        <v>567168</v>
      </c>
      <c r="P264" s="167"/>
      <c r="Q264" s="167">
        <v>3047296</v>
      </c>
      <c r="R264" s="167"/>
      <c r="S264" s="167">
        <v>380544</v>
      </c>
      <c r="T264" s="167">
        <v>506240</v>
      </c>
      <c r="U264" s="167"/>
      <c r="V264" s="167"/>
      <c r="W264" s="167">
        <v>211456</v>
      </c>
      <c r="X264" s="167">
        <v>2211200</v>
      </c>
      <c r="Y264" s="167">
        <v>35840</v>
      </c>
      <c r="Z264" s="25">
        <f t="shared" si="137"/>
        <v>17778743</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38"/>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64"/>
        <v>10685803.199999999</v>
      </c>
      <c r="CD264" s="24" t="s">
        <v>314</v>
      </c>
      <c r="CE264" s="29">
        <f t="shared" si="139"/>
        <v>0</v>
      </c>
      <c r="CF264" s="29">
        <f t="shared" si="140"/>
        <v>0</v>
      </c>
      <c r="CG264" s="29">
        <f t="shared" si="141"/>
        <v>0</v>
      </c>
      <c r="CH264" s="29">
        <f t="shared" si="142"/>
        <v>3949630</v>
      </c>
      <c r="CI264" s="29">
        <f t="shared" si="143"/>
        <v>-17379</v>
      </c>
      <c r="CJ264" s="29">
        <f t="shared" si="144"/>
        <v>0</v>
      </c>
      <c r="CK264" s="29">
        <f t="shared" si="145"/>
        <v>96562</v>
      </c>
      <c r="CL264" s="29">
        <f t="shared" si="146"/>
        <v>-9407.2000000000007</v>
      </c>
      <c r="CM264" s="29">
        <f t="shared" si="147"/>
        <v>384</v>
      </c>
      <c r="CN264" s="29">
        <f t="shared" si="148"/>
        <v>0</v>
      </c>
      <c r="CO264" s="29">
        <f t="shared" si="149"/>
        <v>0</v>
      </c>
      <c r="CP264" s="29">
        <f t="shared" si="150"/>
        <v>0</v>
      </c>
      <c r="CQ264" s="29">
        <f t="shared" si="151"/>
        <v>1292473</v>
      </c>
      <c r="CR264" s="29">
        <f t="shared" si="152"/>
        <v>39168</v>
      </c>
      <c r="CS264" s="29">
        <f t="shared" si="153"/>
        <v>-1404267</v>
      </c>
      <c r="CT264" s="29">
        <f t="shared" si="154"/>
        <v>1213696</v>
      </c>
      <c r="CU264" s="29">
        <f t="shared" si="155"/>
        <v>0</v>
      </c>
      <c r="CV264" s="29">
        <f t="shared" si="156"/>
        <v>316544</v>
      </c>
      <c r="CW264" s="29">
        <f t="shared" si="157"/>
        <v>210240</v>
      </c>
      <c r="CX264" s="29">
        <f t="shared" si="158"/>
        <v>-169200</v>
      </c>
      <c r="CY264" s="29">
        <f t="shared" si="159"/>
        <v>0</v>
      </c>
      <c r="CZ264" s="29">
        <f t="shared" si="160"/>
        <v>211456</v>
      </c>
      <c r="DA264" s="29">
        <f t="shared" si="161"/>
        <v>1423200</v>
      </c>
      <c r="DB264" s="29">
        <f t="shared" si="162"/>
        <v>-60160</v>
      </c>
      <c r="DC264" s="29">
        <f t="shared" si="163"/>
        <v>7092939.8000000007</v>
      </c>
      <c r="DD264" s="29">
        <f t="shared" si="165"/>
        <v>60974992.000000089</v>
      </c>
    </row>
    <row r="265" spans="1:108" x14ac:dyDescent="0.15">
      <c r="A265" s="24" t="s">
        <v>315</v>
      </c>
      <c r="B265" s="25"/>
      <c r="C265" s="167"/>
      <c r="D265" s="167"/>
      <c r="E265" s="167"/>
      <c r="F265" s="167"/>
      <c r="G265" s="167"/>
      <c r="H265" s="167">
        <v>201600</v>
      </c>
      <c r="I265" s="167"/>
      <c r="J265" s="167"/>
      <c r="K265" s="167"/>
      <c r="L265" s="167"/>
      <c r="M265" s="167"/>
      <c r="N265" s="167">
        <v>179200</v>
      </c>
      <c r="O265" s="167">
        <v>44800</v>
      </c>
      <c r="P265" s="167"/>
      <c r="Q265" s="167">
        <v>537600</v>
      </c>
      <c r="R265" s="167"/>
      <c r="S265" s="167">
        <v>89600</v>
      </c>
      <c r="T265" s="167">
        <v>22400</v>
      </c>
      <c r="U265" s="167"/>
      <c r="V265" s="167"/>
      <c r="W265" s="167"/>
      <c r="X265" s="167">
        <v>240000</v>
      </c>
      <c r="Y265" s="167"/>
      <c r="Z265" s="25">
        <f t="shared" si="137"/>
        <v>1315200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38"/>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64"/>
        <v>11690769</v>
      </c>
      <c r="CD265" s="24" t="s">
        <v>315</v>
      </c>
      <c r="CE265" s="29">
        <f t="shared" si="139"/>
        <v>0</v>
      </c>
      <c r="CF265" s="29">
        <f t="shared" si="140"/>
        <v>0</v>
      </c>
      <c r="CG265" s="29">
        <f t="shared" si="141"/>
        <v>0</v>
      </c>
      <c r="CH265" s="29">
        <f t="shared" si="142"/>
        <v>-2881400</v>
      </c>
      <c r="CI265" s="29">
        <f t="shared" si="143"/>
        <v>-10013</v>
      </c>
      <c r="CJ265" s="29">
        <f t="shared" si="144"/>
        <v>0</v>
      </c>
      <c r="CK265" s="29">
        <f t="shared" si="145"/>
        <v>-822400</v>
      </c>
      <c r="CL265" s="29">
        <f t="shared" si="146"/>
        <v>0</v>
      </c>
      <c r="CM265" s="29">
        <f t="shared" si="147"/>
        <v>0</v>
      </c>
      <c r="CN265" s="29">
        <f t="shared" si="148"/>
        <v>0</v>
      </c>
      <c r="CO265" s="29">
        <f t="shared" si="149"/>
        <v>0</v>
      </c>
      <c r="CP265" s="29">
        <f t="shared" si="150"/>
        <v>0</v>
      </c>
      <c r="CQ265" s="29">
        <f t="shared" si="151"/>
        <v>-1628800</v>
      </c>
      <c r="CR265" s="29">
        <f t="shared" si="152"/>
        <v>-435200</v>
      </c>
      <c r="CS265" s="29">
        <f t="shared" si="153"/>
        <v>-1731076</v>
      </c>
      <c r="CT265" s="29">
        <f t="shared" si="154"/>
        <v>-1755200</v>
      </c>
      <c r="CU265" s="29">
        <f t="shared" si="155"/>
        <v>0</v>
      </c>
      <c r="CV265" s="29">
        <f t="shared" si="156"/>
        <v>49600</v>
      </c>
      <c r="CW265" s="29">
        <f t="shared" si="157"/>
        <v>-313600</v>
      </c>
      <c r="CX265" s="29">
        <f t="shared" si="158"/>
        <v>-112000</v>
      </c>
      <c r="CY265" s="29">
        <f t="shared" si="159"/>
        <v>0</v>
      </c>
      <c r="CZ265" s="29">
        <f t="shared" si="160"/>
        <v>0</v>
      </c>
      <c r="DA265" s="29">
        <f t="shared" si="161"/>
        <v>-647480</v>
      </c>
      <c r="DB265" s="29">
        <f t="shared" si="162"/>
        <v>-88000</v>
      </c>
      <c r="DC265" s="29">
        <f t="shared" si="163"/>
        <v>-10375569</v>
      </c>
      <c r="DD265" s="29">
        <f t="shared" si="165"/>
        <v>50599423.000000089</v>
      </c>
    </row>
    <row r="266" spans="1:108" x14ac:dyDescent="0.15">
      <c r="A266" s="24" t="s">
        <v>316</v>
      </c>
      <c r="B266" s="25"/>
      <c r="C266" s="167"/>
      <c r="D266" s="167"/>
      <c r="E266" s="167">
        <v>3139620</v>
      </c>
      <c r="F266" s="167"/>
      <c r="G266" s="167"/>
      <c r="H266" s="167">
        <v>660800</v>
      </c>
      <c r="I266" s="167"/>
      <c r="J266" s="167"/>
      <c r="K266" s="167">
        <v>22400</v>
      </c>
      <c r="L266" s="167"/>
      <c r="M266" s="167"/>
      <c r="N266" s="167">
        <v>581675</v>
      </c>
      <c r="O266" s="167">
        <v>44800</v>
      </c>
      <c r="P266" s="167">
        <v>1135262</v>
      </c>
      <c r="Q266" s="167">
        <v>851200</v>
      </c>
      <c r="R266" s="167"/>
      <c r="S266" s="167">
        <v>134400</v>
      </c>
      <c r="T266" s="167">
        <v>134400</v>
      </c>
      <c r="U266" s="167"/>
      <c r="V266" s="167"/>
      <c r="W266" s="167">
        <v>67200</v>
      </c>
      <c r="X266" s="167">
        <v>480000</v>
      </c>
      <c r="Y266" s="167"/>
      <c r="Z266" s="25">
        <f t="shared" si="137"/>
        <v>7251757</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38"/>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64"/>
        <v>9653913</v>
      </c>
      <c r="CD266" s="24" t="s">
        <v>316</v>
      </c>
      <c r="CE266" s="43">
        <f t="shared" si="139"/>
        <v>0</v>
      </c>
      <c r="CF266" s="43">
        <f t="shared" si="140"/>
        <v>0</v>
      </c>
      <c r="CG266" s="43">
        <f t="shared" si="141"/>
        <v>0</v>
      </c>
      <c r="CH266" s="43">
        <f t="shared" si="142"/>
        <v>656120</v>
      </c>
      <c r="CI266" s="29">
        <f t="shared" si="143"/>
        <v>-18422.599999999999</v>
      </c>
      <c r="CJ266" s="43">
        <f t="shared" si="144"/>
        <v>0</v>
      </c>
      <c r="CK266" s="43">
        <f t="shared" si="145"/>
        <v>-103200</v>
      </c>
      <c r="CL266" s="43">
        <f t="shared" si="146"/>
        <v>-3589.2</v>
      </c>
      <c r="CM266" s="43">
        <f t="shared" si="147"/>
        <v>0</v>
      </c>
      <c r="CN266" s="43">
        <f t="shared" si="148"/>
        <v>22400</v>
      </c>
      <c r="CO266" s="43">
        <f t="shared" si="149"/>
        <v>0</v>
      </c>
      <c r="CP266" s="43">
        <f t="shared" si="150"/>
        <v>0</v>
      </c>
      <c r="CQ266" s="43">
        <f t="shared" si="151"/>
        <v>-709125</v>
      </c>
      <c r="CR266" s="43">
        <f t="shared" si="152"/>
        <v>-251200</v>
      </c>
      <c r="CS266" s="43">
        <f t="shared" si="153"/>
        <v>-310079.19999999995</v>
      </c>
      <c r="CT266" s="43">
        <f t="shared" si="154"/>
        <v>-1036800</v>
      </c>
      <c r="CU266" s="43">
        <f t="shared" si="155"/>
        <v>0</v>
      </c>
      <c r="CV266" s="43">
        <f t="shared" si="156"/>
        <v>134400</v>
      </c>
      <c r="CW266" s="43">
        <f t="shared" si="157"/>
        <v>-73600</v>
      </c>
      <c r="CX266" s="43">
        <f t="shared" si="158"/>
        <v>-222800</v>
      </c>
      <c r="CY266" s="43">
        <f t="shared" si="159"/>
        <v>0</v>
      </c>
      <c r="CZ266" s="43">
        <f t="shared" si="160"/>
        <v>67200</v>
      </c>
      <c r="DA266" s="43">
        <f t="shared" si="161"/>
        <v>-441460</v>
      </c>
      <c r="DB266" s="43">
        <f t="shared" si="162"/>
        <v>-112000</v>
      </c>
      <c r="DC266" s="43">
        <f t="shared" si="163"/>
        <v>-2402156</v>
      </c>
      <c r="DD266" s="43">
        <f t="shared" si="165"/>
        <v>48197267.000000089</v>
      </c>
    </row>
    <row r="267" spans="1:108" x14ac:dyDescent="0.15">
      <c r="A267" s="24" t="s">
        <v>317</v>
      </c>
      <c r="B267" s="25"/>
      <c r="C267" s="167"/>
      <c r="D267" s="167"/>
      <c r="E267" s="167">
        <v>3710430</v>
      </c>
      <c r="F267" s="167">
        <v>4417</v>
      </c>
      <c r="G267" s="167"/>
      <c r="H267" s="167">
        <v>492800</v>
      </c>
      <c r="I267" s="167"/>
      <c r="J267" s="167"/>
      <c r="K267" s="167"/>
      <c r="L267" s="167"/>
      <c r="M267" s="167"/>
      <c r="N267" s="167">
        <v>618525</v>
      </c>
      <c r="O267" s="167">
        <v>44800</v>
      </c>
      <c r="P267" s="167">
        <v>674105</v>
      </c>
      <c r="Q267" s="167">
        <v>1388075</v>
      </c>
      <c r="R267" s="167"/>
      <c r="S267" s="167">
        <v>224000</v>
      </c>
      <c r="T267" s="167">
        <v>67200</v>
      </c>
      <c r="U267" s="167"/>
      <c r="V267" s="167"/>
      <c r="W267" s="167">
        <v>112000</v>
      </c>
      <c r="X267" s="167">
        <v>360000</v>
      </c>
      <c r="Y267" s="167"/>
      <c r="Z267" s="25">
        <f t="shared" si="137"/>
        <v>7696352</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38"/>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64"/>
        <v>8163926.8000000007</v>
      </c>
      <c r="CD267" s="24" t="s">
        <v>317</v>
      </c>
      <c r="CE267" s="43">
        <f t="shared" si="139"/>
        <v>0</v>
      </c>
      <c r="CF267" s="43">
        <f t="shared" si="140"/>
        <v>0</v>
      </c>
      <c r="CG267" s="43">
        <f t="shared" si="141"/>
        <v>0</v>
      </c>
      <c r="CH267" s="43">
        <f t="shared" si="142"/>
        <v>2229530</v>
      </c>
      <c r="CI267" s="43">
        <f t="shared" si="143"/>
        <v>3223.8</v>
      </c>
      <c r="CJ267" s="43">
        <f t="shared" si="144"/>
        <v>0</v>
      </c>
      <c r="CK267" s="43">
        <f t="shared" si="145"/>
        <v>-335200</v>
      </c>
      <c r="CL267" s="43">
        <f t="shared" si="146"/>
        <v>-1597.6</v>
      </c>
      <c r="CM267" s="43">
        <f t="shared" si="147"/>
        <v>0</v>
      </c>
      <c r="CN267" s="43">
        <f t="shared" si="148"/>
        <v>0</v>
      </c>
      <c r="CO267" s="43">
        <f t="shared" si="149"/>
        <v>0</v>
      </c>
      <c r="CP267" s="43">
        <f t="shared" si="150"/>
        <v>0</v>
      </c>
      <c r="CQ267" s="43">
        <f t="shared" si="151"/>
        <v>-689875</v>
      </c>
      <c r="CR267" s="43">
        <f t="shared" si="152"/>
        <v>-243200</v>
      </c>
      <c r="CS267" s="43">
        <f t="shared" si="153"/>
        <v>-448381</v>
      </c>
      <c r="CT267" s="43">
        <f t="shared" si="154"/>
        <v>-483925</v>
      </c>
      <c r="CU267" s="43">
        <f t="shared" si="155"/>
        <v>0</v>
      </c>
      <c r="CV267" s="43">
        <f t="shared" si="156"/>
        <v>224000</v>
      </c>
      <c r="CW267" s="43">
        <f t="shared" si="157"/>
        <v>-140800</v>
      </c>
      <c r="CX267" s="43">
        <f t="shared" si="158"/>
        <v>-104800</v>
      </c>
      <c r="CY267" s="43">
        <f t="shared" si="159"/>
        <v>0</v>
      </c>
      <c r="CZ267" s="43">
        <f t="shared" si="160"/>
        <v>112000</v>
      </c>
      <c r="DA267" s="43">
        <f t="shared" si="161"/>
        <v>-524550</v>
      </c>
      <c r="DB267" s="43">
        <f t="shared" si="162"/>
        <v>-64000</v>
      </c>
      <c r="DC267" s="43">
        <f t="shared" si="163"/>
        <v>-467574.80000000075</v>
      </c>
      <c r="DD267" s="43">
        <f t="shared" si="165"/>
        <v>47729692.200000092</v>
      </c>
    </row>
    <row r="268" spans="1:108" x14ac:dyDescent="0.15">
      <c r="A268" s="24" t="s">
        <v>318</v>
      </c>
      <c r="B268" s="25"/>
      <c r="C268" s="167"/>
      <c r="D268" s="167"/>
      <c r="E268" s="167">
        <v>3350000</v>
      </c>
      <c r="F268" s="167">
        <v>2572</v>
      </c>
      <c r="G268" s="167"/>
      <c r="H268" s="167">
        <v>504000</v>
      </c>
      <c r="I268" s="167">
        <v>4490</v>
      </c>
      <c r="J268" s="167"/>
      <c r="K268" s="167"/>
      <c r="L268" s="167"/>
      <c r="M268" s="167"/>
      <c r="N268" s="167">
        <v>67200</v>
      </c>
      <c r="O268" s="167">
        <v>67200</v>
      </c>
      <c r="P268" s="167">
        <v>1832365</v>
      </c>
      <c r="Q268" s="167">
        <v>380800</v>
      </c>
      <c r="R268" s="167"/>
      <c r="S268" s="167">
        <v>112000</v>
      </c>
      <c r="T268" s="167">
        <v>67200</v>
      </c>
      <c r="U268" s="167"/>
      <c r="V268" s="167"/>
      <c r="W268" s="167">
        <v>156800</v>
      </c>
      <c r="X268" s="167">
        <v>440000</v>
      </c>
      <c r="Y268" s="167"/>
      <c r="Z268" s="25">
        <f t="shared" si="137"/>
        <v>6984627</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38"/>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64"/>
        <v>7568887.6000000006</v>
      </c>
      <c r="CD268" s="24" t="s">
        <v>318</v>
      </c>
      <c r="CE268" s="43">
        <f t="shared" si="139"/>
        <v>0</v>
      </c>
      <c r="CF268" s="43">
        <f t="shared" si="140"/>
        <v>0</v>
      </c>
      <c r="CG268" s="43">
        <f t="shared" si="141"/>
        <v>0</v>
      </c>
      <c r="CH268" s="43">
        <f t="shared" si="142"/>
        <v>1968600</v>
      </c>
      <c r="CI268" s="43">
        <f t="shared" si="143"/>
        <v>-6076.6</v>
      </c>
      <c r="CJ268" s="43">
        <f t="shared" si="144"/>
        <v>0</v>
      </c>
      <c r="CK268" s="43">
        <f t="shared" si="145"/>
        <v>-104000</v>
      </c>
      <c r="CL268" s="43">
        <f t="shared" si="146"/>
        <v>804.19999999999982</v>
      </c>
      <c r="CM268" s="43">
        <f t="shared" si="147"/>
        <v>0</v>
      </c>
      <c r="CN268" s="43">
        <f t="shared" si="148"/>
        <v>0</v>
      </c>
      <c r="CO268" s="43">
        <f t="shared" si="149"/>
        <v>0</v>
      </c>
      <c r="CP268" s="43">
        <f t="shared" si="150"/>
        <v>0</v>
      </c>
      <c r="CQ268" s="43">
        <f t="shared" si="151"/>
        <v>-1271600</v>
      </c>
      <c r="CR268" s="43">
        <f t="shared" si="152"/>
        <v>-180800</v>
      </c>
      <c r="CS268" s="43">
        <f t="shared" si="153"/>
        <v>674441.8</v>
      </c>
      <c r="CT268" s="43">
        <f t="shared" si="154"/>
        <v>-1315200</v>
      </c>
      <c r="CU268" s="43">
        <f t="shared" si="155"/>
        <v>0</v>
      </c>
      <c r="CV268" s="43">
        <f t="shared" si="156"/>
        <v>112000</v>
      </c>
      <c r="CW268" s="43">
        <f t="shared" si="157"/>
        <v>-84800</v>
      </c>
      <c r="CX268" s="43">
        <f t="shared" si="158"/>
        <v>-121600</v>
      </c>
      <c r="CY268" s="43">
        <f t="shared" si="159"/>
        <v>0</v>
      </c>
      <c r="CZ268" s="43">
        <f t="shared" si="160"/>
        <v>156800</v>
      </c>
      <c r="DA268" s="43">
        <f t="shared" si="161"/>
        <v>-340830</v>
      </c>
      <c r="DB268" s="43">
        <f t="shared" si="162"/>
        <v>-72000</v>
      </c>
      <c r="DC268" s="43">
        <f t="shared" si="163"/>
        <v>-584260.60000000056</v>
      </c>
      <c r="DD268" s="43">
        <f t="shared" si="165"/>
        <v>47145431.600000091</v>
      </c>
    </row>
    <row r="269" spans="1:108" x14ac:dyDescent="0.15">
      <c r="A269" s="24" t="s">
        <v>319</v>
      </c>
      <c r="B269" s="25"/>
      <c r="C269" s="167"/>
      <c r="D269" s="167"/>
      <c r="E269" s="167">
        <v>3465500</v>
      </c>
      <c r="F269" s="167">
        <v>66</v>
      </c>
      <c r="G269" s="167"/>
      <c r="H269" s="167">
        <v>358400</v>
      </c>
      <c r="I269" s="167"/>
      <c r="J269" s="167"/>
      <c r="K269" s="167"/>
      <c r="L269" s="167"/>
      <c r="M269" s="167"/>
      <c r="N269" s="167">
        <v>224000</v>
      </c>
      <c r="O269" s="167">
        <v>67200</v>
      </c>
      <c r="P269" s="167">
        <v>511647</v>
      </c>
      <c r="Q269" s="167">
        <v>1164075</v>
      </c>
      <c r="R269" s="167"/>
      <c r="S269" s="167">
        <v>67200</v>
      </c>
      <c r="T269" s="167">
        <v>156800</v>
      </c>
      <c r="U269" s="167"/>
      <c r="V269" s="167"/>
      <c r="W269" s="167">
        <v>112000</v>
      </c>
      <c r="X269" s="167">
        <v>280000</v>
      </c>
      <c r="Y269" s="167"/>
      <c r="Z269" s="25">
        <f t="shared" si="137"/>
        <v>6406888</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38"/>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64"/>
        <v>8498377.5999999996</v>
      </c>
      <c r="CD269" s="24" t="s">
        <v>319</v>
      </c>
      <c r="CE269" s="43">
        <f t="shared" si="139"/>
        <v>0</v>
      </c>
      <c r="CF269" s="43">
        <f t="shared" si="140"/>
        <v>0</v>
      </c>
      <c r="CG269" s="43">
        <f t="shared" si="141"/>
        <v>0</v>
      </c>
      <c r="CH269" s="43">
        <f t="shared" si="142"/>
        <v>1066600</v>
      </c>
      <c r="CI269" s="43">
        <f t="shared" si="143"/>
        <v>-685.6</v>
      </c>
      <c r="CJ269" s="43">
        <f t="shared" si="144"/>
        <v>0</v>
      </c>
      <c r="CK269" s="43">
        <f t="shared" si="145"/>
        <v>-223600</v>
      </c>
      <c r="CL269" s="43">
        <f t="shared" si="146"/>
        <v>-17940.400000000001</v>
      </c>
      <c r="CM269" s="43">
        <f t="shared" si="147"/>
        <v>0</v>
      </c>
      <c r="CN269" s="43">
        <f t="shared" si="148"/>
        <v>0</v>
      </c>
      <c r="CO269" s="43">
        <f t="shared" si="149"/>
        <v>0</v>
      </c>
      <c r="CP269" s="43">
        <f t="shared" si="150"/>
        <v>0</v>
      </c>
      <c r="CQ269" s="43">
        <f t="shared" si="151"/>
        <v>-969200</v>
      </c>
      <c r="CR269" s="43">
        <f t="shared" si="152"/>
        <v>-52800</v>
      </c>
      <c r="CS269" s="43">
        <f t="shared" si="153"/>
        <v>-1482678.6</v>
      </c>
      <c r="CT269" s="43">
        <f t="shared" si="154"/>
        <v>-227925</v>
      </c>
      <c r="CU269" s="43">
        <f t="shared" si="155"/>
        <v>0</v>
      </c>
      <c r="CV269" s="43">
        <f t="shared" si="156"/>
        <v>67200</v>
      </c>
      <c r="CW269" s="43">
        <f t="shared" si="157"/>
        <v>52800</v>
      </c>
      <c r="CX269" s="43">
        <f t="shared" si="158"/>
        <v>-40000</v>
      </c>
      <c r="CY269" s="43">
        <f t="shared" si="159"/>
        <v>0</v>
      </c>
      <c r="CZ269" s="43">
        <f t="shared" si="160"/>
        <v>112000</v>
      </c>
      <c r="DA269" s="43">
        <f t="shared" si="161"/>
        <v>-319260</v>
      </c>
      <c r="DB269" s="43">
        <f t="shared" si="162"/>
        <v>-56000</v>
      </c>
      <c r="DC269" s="43">
        <f t="shared" si="163"/>
        <v>-2091489.5999999996</v>
      </c>
      <c r="DD269" s="43">
        <f t="shared" si="165"/>
        <v>45053942.000000089</v>
      </c>
    </row>
    <row r="270" spans="1:108" x14ac:dyDescent="0.15">
      <c r="A270" s="24" t="s">
        <v>320</v>
      </c>
      <c r="B270" s="25"/>
      <c r="C270" s="167"/>
      <c r="D270" s="167"/>
      <c r="E270" s="167">
        <v>3995000</v>
      </c>
      <c r="F270" s="167">
        <v>1109</v>
      </c>
      <c r="G270" s="167"/>
      <c r="H270" s="167">
        <v>425600</v>
      </c>
      <c r="I270" s="167">
        <v>19824</v>
      </c>
      <c r="J270" s="167"/>
      <c r="K270" s="167"/>
      <c r="L270" s="167"/>
      <c r="M270" s="167"/>
      <c r="N270" s="167">
        <v>224000</v>
      </c>
      <c r="O270" s="167">
        <v>67200</v>
      </c>
      <c r="P270" s="167">
        <v>549536</v>
      </c>
      <c r="Q270" s="167">
        <v>537600</v>
      </c>
      <c r="R270" s="167"/>
      <c r="S270" s="167"/>
      <c r="T270" s="167">
        <v>179200</v>
      </c>
      <c r="U270" s="167"/>
      <c r="V270" s="167"/>
      <c r="W270" s="167">
        <v>89600</v>
      </c>
      <c r="X270" s="167">
        <v>120000</v>
      </c>
      <c r="Y270" s="167"/>
      <c r="Z270" s="25">
        <f t="shared" si="137"/>
        <v>6208669</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38"/>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64"/>
        <v>8653394.1999999993</v>
      </c>
      <c r="CD270" s="24" t="s">
        <v>320</v>
      </c>
      <c r="CE270" s="29">
        <f t="shared" si="139"/>
        <v>0</v>
      </c>
      <c r="CF270" s="29">
        <f t="shared" si="140"/>
        <v>0</v>
      </c>
      <c r="CG270" s="29">
        <f t="shared" si="141"/>
        <v>0</v>
      </c>
      <c r="CH270" s="29">
        <f t="shared" si="142"/>
        <v>1113600</v>
      </c>
      <c r="CI270" s="29">
        <f t="shared" si="143"/>
        <v>-25091.599999999999</v>
      </c>
      <c r="CJ270" s="29">
        <f t="shared" si="144"/>
        <v>0</v>
      </c>
      <c r="CK270" s="29">
        <f t="shared" si="145"/>
        <v>-106400</v>
      </c>
      <c r="CL270" s="29">
        <f t="shared" si="146"/>
        <v>-10544.8</v>
      </c>
      <c r="CM270" s="29">
        <f t="shared" si="147"/>
        <v>0</v>
      </c>
      <c r="CN270" s="29">
        <f t="shared" si="148"/>
        <v>0</v>
      </c>
      <c r="CO270" s="29">
        <f t="shared" si="149"/>
        <v>0</v>
      </c>
      <c r="CP270" s="29">
        <f t="shared" si="150"/>
        <v>0</v>
      </c>
      <c r="CQ270" s="29">
        <f t="shared" si="151"/>
        <v>-887200</v>
      </c>
      <c r="CR270" s="29">
        <f t="shared" si="152"/>
        <v>-268800</v>
      </c>
      <c r="CS270" s="29">
        <f t="shared" si="153"/>
        <v>-939488.8</v>
      </c>
      <c r="CT270" s="29">
        <f t="shared" si="154"/>
        <v>-912400</v>
      </c>
      <c r="CU270" s="29">
        <f t="shared" si="155"/>
        <v>0</v>
      </c>
      <c r="CV270" s="29">
        <f t="shared" si="156"/>
        <v>0</v>
      </c>
      <c r="CW270" s="29">
        <f t="shared" si="157"/>
        <v>75200</v>
      </c>
      <c r="CX270" s="29">
        <f t="shared" si="158"/>
        <v>-104000</v>
      </c>
      <c r="CY270" s="29">
        <f t="shared" si="159"/>
        <v>0</v>
      </c>
      <c r="CZ270" s="29">
        <f t="shared" si="160"/>
        <v>89600</v>
      </c>
      <c r="DA270" s="29">
        <f t="shared" si="161"/>
        <v>-413200</v>
      </c>
      <c r="DB270" s="29">
        <f t="shared" si="162"/>
        <v>-56000</v>
      </c>
      <c r="DC270" s="29">
        <f t="shared" si="163"/>
        <v>-2444725.1999999993</v>
      </c>
      <c r="DD270" s="29">
        <f t="shared" si="165"/>
        <v>42609216.800000086</v>
      </c>
    </row>
    <row r="271" spans="1:108" x14ac:dyDescent="0.15">
      <c r="A271" s="24" t="s">
        <v>321</v>
      </c>
      <c r="B271" s="25"/>
      <c r="C271" s="167"/>
      <c r="D271" s="167"/>
      <c r="E271" s="167">
        <v>6562000</v>
      </c>
      <c r="F271" s="167"/>
      <c r="G271" s="167"/>
      <c r="H271" s="167">
        <v>1156288</v>
      </c>
      <c r="I271" s="167"/>
      <c r="J271" s="167"/>
      <c r="K271" s="167">
        <v>7168</v>
      </c>
      <c r="L271" s="167"/>
      <c r="M271" s="167"/>
      <c r="N271" s="167">
        <v>587776</v>
      </c>
      <c r="O271" s="167">
        <v>121970</v>
      </c>
      <c r="P271" s="167"/>
      <c r="Q271" s="167">
        <v>2413904</v>
      </c>
      <c r="R271" s="167"/>
      <c r="S271" s="167">
        <v>200704</v>
      </c>
      <c r="T271" s="167">
        <v>230272</v>
      </c>
      <c r="U271" s="167"/>
      <c r="V271" s="167"/>
      <c r="W271" s="167">
        <v>349440</v>
      </c>
      <c r="X271" s="167">
        <v>720000</v>
      </c>
      <c r="Y271" s="167"/>
      <c r="Z271" s="25">
        <f t="shared" si="137"/>
        <v>12349522</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38"/>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64"/>
        <v>7927622</v>
      </c>
      <c r="CD271" s="24" t="s">
        <v>321</v>
      </c>
      <c r="CE271" s="43">
        <f t="shared" si="139"/>
        <v>0</v>
      </c>
      <c r="CF271" s="43">
        <f t="shared" si="140"/>
        <v>0</v>
      </c>
      <c r="CG271" s="43">
        <f t="shared" si="141"/>
        <v>-53.2</v>
      </c>
      <c r="CH271" s="43">
        <f t="shared" si="142"/>
        <v>3830600</v>
      </c>
      <c r="CI271" s="43">
        <f t="shared" si="143"/>
        <v>-8677.2000000000007</v>
      </c>
      <c r="CJ271" s="43">
        <f t="shared" si="144"/>
        <v>0</v>
      </c>
      <c r="CK271" s="43">
        <f t="shared" si="145"/>
        <v>628288</v>
      </c>
      <c r="CL271" s="43">
        <f t="shared" si="146"/>
        <v>-3196.4</v>
      </c>
      <c r="CM271" s="43">
        <f t="shared" si="147"/>
        <v>0</v>
      </c>
      <c r="CN271" s="43">
        <f t="shared" si="148"/>
        <v>7168</v>
      </c>
      <c r="CO271" s="43">
        <f t="shared" si="149"/>
        <v>0</v>
      </c>
      <c r="CP271" s="43">
        <f t="shared" si="150"/>
        <v>0</v>
      </c>
      <c r="CQ271" s="43">
        <f t="shared" si="151"/>
        <v>-19024</v>
      </c>
      <c r="CR271" s="43">
        <f t="shared" si="152"/>
        <v>1970</v>
      </c>
      <c r="CS271" s="43">
        <f t="shared" si="153"/>
        <v>-1923095.2</v>
      </c>
      <c r="CT271" s="43">
        <f t="shared" si="154"/>
        <v>1370704</v>
      </c>
      <c r="CU271" s="43">
        <f t="shared" si="155"/>
        <v>0</v>
      </c>
      <c r="CV271" s="43">
        <f t="shared" si="156"/>
        <v>200704</v>
      </c>
      <c r="CW271" s="43">
        <f t="shared" si="157"/>
        <v>182272</v>
      </c>
      <c r="CX271" s="43">
        <f t="shared" si="158"/>
        <v>-120000</v>
      </c>
      <c r="CY271" s="43">
        <f t="shared" si="159"/>
        <v>0</v>
      </c>
      <c r="CZ271" s="43">
        <f t="shared" si="160"/>
        <v>349440</v>
      </c>
      <c r="DA271" s="43">
        <f t="shared" si="161"/>
        <v>76800</v>
      </c>
      <c r="DB271" s="43">
        <f t="shared" si="162"/>
        <v>-152000</v>
      </c>
      <c r="DC271" s="43">
        <f t="shared" si="163"/>
        <v>4421900</v>
      </c>
      <c r="DD271" s="43">
        <f t="shared" si="165"/>
        <v>47031116.800000086</v>
      </c>
    </row>
    <row r="272" spans="1:108" x14ac:dyDescent="0.15">
      <c r="A272" s="24" t="s">
        <v>322</v>
      </c>
      <c r="B272" s="25"/>
      <c r="C272" s="167"/>
      <c r="D272" s="167"/>
      <c r="E272" s="167"/>
      <c r="F272" s="167"/>
      <c r="G272" s="167"/>
      <c r="H272" s="167">
        <v>133600</v>
      </c>
      <c r="I272" s="167"/>
      <c r="J272" s="167"/>
      <c r="K272" s="167"/>
      <c r="L272" s="167"/>
      <c r="M272" s="167"/>
      <c r="N272" s="167">
        <v>213200</v>
      </c>
      <c r="O272" s="167">
        <v>67200</v>
      </c>
      <c r="P272" s="167"/>
      <c r="Q272" s="167">
        <v>325600</v>
      </c>
      <c r="R272" s="167"/>
      <c r="S272" s="167"/>
      <c r="T272" s="167"/>
      <c r="U272" s="167"/>
      <c r="V272" s="167"/>
      <c r="W272" s="167"/>
      <c r="X272" s="167"/>
      <c r="Y272" s="167"/>
      <c r="Z272" s="25">
        <f t="shared" si="137"/>
        <v>739600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38"/>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64"/>
        <v>8090079.7999999998</v>
      </c>
      <c r="CD272" s="24" t="s">
        <v>322</v>
      </c>
      <c r="CE272" s="29">
        <f t="shared" si="139"/>
        <v>0</v>
      </c>
      <c r="CF272" s="29">
        <f t="shared" si="140"/>
        <v>0</v>
      </c>
      <c r="CG272" s="29">
        <f t="shared" si="141"/>
        <v>0</v>
      </c>
      <c r="CH272" s="29">
        <f t="shared" si="142"/>
        <v>-2830500</v>
      </c>
      <c r="CI272" s="29">
        <f t="shared" si="143"/>
        <v>-1075</v>
      </c>
      <c r="CJ272" s="29">
        <f t="shared" si="144"/>
        <v>0</v>
      </c>
      <c r="CK272" s="29">
        <f t="shared" si="145"/>
        <v>-258400</v>
      </c>
      <c r="CL272" s="29">
        <f t="shared" si="146"/>
        <v>-27240.799999999999</v>
      </c>
      <c r="CM272" s="29">
        <f t="shared" si="147"/>
        <v>0</v>
      </c>
      <c r="CN272" s="29">
        <f t="shared" si="148"/>
        <v>0</v>
      </c>
      <c r="CO272" s="29">
        <f t="shared" si="149"/>
        <v>0</v>
      </c>
      <c r="CP272" s="29">
        <f t="shared" si="150"/>
        <v>0</v>
      </c>
      <c r="CQ272" s="29">
        <f t="shared" si="151"/>
        <v>-411600</v>
      </c>
      <c r="CR272" s="29">
        <f t="shared" si="152"/>
        <v>-92800</v>
      </c>
      <c r="CS272" s="29">
        <f t="shared" si="153"/>
        <v>-2138274</v>
      </c>
      <c r="CT272" s="29">
        <f t="shared" si="154"/>
        <v>-714400</v>
      </c>
      <c r="CU272" s="29">
        <f t="shared" si="155"/>
        <v>0</v>
      </c>
      <c r="CV272" s="29">
        <f t="shared" si="156"/>
        <v>0</v>
      </c>
      <c r="CW272" s="29">
        <f t="shared" si="157"/>
        <v>-56000</v>
      </c>
      <c r="CX272" s="29">
        <f t="shared" si="158"/>
        <v>-104000</v>
      </c>
      <c r="CY272" s="29">
        <f t="shared" si="159"/>
        <v>0</v>
      </c>
      <c r="CZ272" s="29">
        <f t="shared" si="160"/>
        <v>0</v>
      </c>
      <c r="DA272" s="29">
        <f t="shared" si="161"/>
        <v>-636190</v>
      </c>
      <c r="DB272" s="29">
        <f t="shared" si="162"/>
        <v>-80000</v>
      </c>
      <c r="DC272" s="29">
        <f t="shared" si="163"/>
        <v>-7350479.7999999998</v>
      </c>
      <c r="DD272" s="29">
        <f t="shared" si="165"/>
        <v>39680637.000000089</v>
      </c>
    </row>
    <row r="273" spans="1:108" x14ac:dyDescent="0.15">
      <c r="A273" s="24" t="s">
        <v>323</v>
      </c>
      <c r="B273" s="25"/>
      <c r="C273" s="167"/>
      <c r="D273" s="167"/>
      <c r="E273" s="167">
        <v>3340000</v>
      </c>
      <c r="F273" s="167">
        <v>3388</v>
      </c>
      <c r="G273" s="167"/>
      <c r="H273" s="167">
        <v>409150</v>
      </c>
      <c r="I273" s="167">
        <v>56740</v>
      </c>
      <c r="J273" s="167"/>
      <c r="K273" s="167"/>
      <c r="L273" s="167"/>
      <c r="M273" s="167"/>
      <c r="N273" s="167">
        <v>347600</v>
      </c>
      <c r="O273" s="167">
        <v>67200</v>
      </c>
      <c r="P273" s="167">
        <v>1723007</v>
      </c>
      <c r="Q273" s="167">
        <v>739200</v>
      </c>
      <c r="R273" s="167"/>
      <c r="S273" s="167"/>
      <c r="T273" s="167">
        <v>67200</v>
      </c>
      <c r="U273" s="167"/>
      <c r="V273" s="167"/>
      <c r="W273" s="167">
        <v>89600</v>
      </c>
      <c r="X273" s="167">
        <v>160000</v>
      </c>
      <c r="Y273" s="167"/>
      <c r="Z273" s="25">
        <f t="shared" si="137"/>
        <v>7003085</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38"/>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64"/>
        <v>7069554.1999999993</v>
      </c>
      <c r="CD273" s="24" t="s">
        <v>323</v>
      </c>
      <c r="CE273" s="43">
        <f t="shared" si="139"/>
        <v>0</v>
      </c>
      <c r="CF273" s="43">
        <f t="shared" si="140"/>
        <v>0</v>
      </c>
      <c r="CG273" s="43">
        <f t="shared" si="141"/>
        <v>0</v>
      </c>
      <c r="CH273" s="43">
        <f t="shared" si="142"/>
        <v>1581000</v>
      </c>
      <c r="CI273" s="29">
        <f t="shared" si="143"/>
        <v>385.59999999999991</v>
      </c>
      <c r="CJ273" s="43">
        <f t="shared" si="144"/>
        <v>0</v>
      </c>
      <c r="CK273" s="43">
        <f t="shared" si="145"/>
        <v>97150</v>
      </c>
      <c r="CL273" s="43">
        <f t="shared" si="146"/>
        <v>54049.8</v>
      </c>
      <c r="CM273" s="43">
        <f t="shared" si="147"/>
        <v>0</v>
      </c>
      <c r="CN273" s="43">
        <f t="shared" si="148"/>
        <v>0</v>
      </c>
      <c r="CO273" s="43">
        <f t="shared" si="149"/>
        <v>0</v>
      </c>
      <c r="CP273" s="43">
        <f t="shared" si="150"/>
        <v>0</v>
      </c>
      <c r="CQ273" s="43">
        <f t="shared" si="151"/>
        <v>-462400</v>
      </c>
      <c r="CR273" s="43">
        <f t="shared" si="152"/>
        <v>-76800</v>
      </c>
      <c r="CS273" s="43">
        <f t="shared" si="153"/>
        <v>-216754.60000000009</v>
      </c>
      <c r="CT273" s="43">
        <f t="shared" si="154"/>
        <v>-408000</v>
      </c>
      <c r="CU273" s="43">
        <f t="shared" si="155"/>
        <v>0</v>
      </c>
      <c r="CV273" s="43">
        <f t="shared" si="156"/>
        <v>0</v>
      </c>
      <c r="CW273" s="43">
        <f t="shared" si="157"/>
        <v>3200</v>
      </c>
      <c r="CX273" s="43">
        <f t="shared" si="158"/>
        <v>-138400</v>
      </c>
      <c r="CY273" s="43">
        <f t="shared" si="159"/>
        <v>0</v>
      </c>
      <c r="CZ273" s="43">
        <f t="shared" si="160"/>
        <v>89600</v>
      </c>
      <c r="DA273" s="43">
        <f t="shared" si="161"/>
        <v>-501500</v>
      </c>
      <c r="DB273" s="43">
        <f t="shared" si="162"/>
        <v>-88000</v>
      </c>
      <c r="DC273" s="43">
        <f t="shared" si="163"/>
        <v>-66469.199999999255</v>
      </c>
      <c r="DD273" s="43">
        <f t="shared" si="165"/>
        <v>39614167.800000086</v>
      </c>
    </row>
    <row r="274" spans="1:108" x14ac:dyDescent="0.15">
      <c r="A274" s="24" t="s">
        <v>324</v>
      </c>
      <c r="B274" s="25"/>
      <c r="C274" s="167"/>
      <c r="D274" s="167"/>
      <c r="E274" s="167">
        <v>3617500</v>
      </c>
      <c r="F274" s="167">
        <v>847</v>
      </c>
      <c r="G274" s="167"/>
      <c r="H274" s="167"/>
      <c r="I274" s="167"/>
      <c r="J274" s="167"/>
      <c r="K274" s="167"/>
      <c r="L274" s="167"/>
      <c r="M274" s="167"/>
      <c r="N274" s="167">
        <v>156800</v>
      </c>
      <c r="O274" s="167"/>
      <c r="P274" s="167">
        <v>2044770</v>
      </c>
      <c r="Q274" s="167">
        <v>627200</v>
      </c>
      <c r="R274" s="167"/>
      <c r="S274" s="167"/>
      <c r="T274" s="167"/>
      <c r="U274" s="167"/>
      <c r="V274" s="167"/>
      <c r="W274" s="167"/>
      <c r="X274" s="167">
        <v>120000</v>
      </c>
      <c r="Y274" s="167"/>
      <c r="Z274" s="25">
        <f t="shared" si="137"/>
        <v>6567117</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38"/>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64"/>
        <v>7776138.7999999998</v>
      </c>
      <c r="CD274" s="24" t="s">
        <v>324</v>
      </c>
      <c r="CE274" s="43">
        <f t="shared" si="139"/>
        <v>0</v>
      </c>
      <c r="CF274" s="43">
        <f t="shared" si="140"/>
        <v>0</v>
      </c>
      <c r="CG274" s="43">
        <f t="shared" si="141"/>
        <v>0</v>
      </c>
      <c r="CH274" s="43">
        <f t="shared" si="142"/>
        <v>1347700</v>
      </c>
      <c r="CI274" s="43">
        <f t="shared" si="143"/>
        <v>847</v>
      </c>
      <c r="CJ274" s="43">
        <f t="shared" si="144"/>
        <v>0</v>
      </c>
      <c r="CK274" s="43">
        <f t="shared" si="145"/>
        <v>-352000</v>
      </c>
      <c r="CL274" s="43">
        <f t="shared" si="146"/>
        <v>-18788.400000000001</v>
      </c>
      <c r="CM274" s="43">
        <f t="shared" si="147"/>
        <v>0</v>
      </c>
      <c r="CN274" s="43">
        <f t="shared" si="148"/>
        <v>0</v>
      </c>
      <c r="CO274" s="43">
        <f t="shared" si="149"/>
        <v>0</v>
      </c>
      <c r="CP274" s="43">
        <f t="shared" si="150"/>
        <v>0</v>
      </c>
      <c r="CQ274" s="43">
        <f t="shared" si="151"/>
        <v>-658400</v>
      </c>
      <c r="CR274" s="43">
        <f t="shared" si="152"/>
        <v>-216000</v>
      </c>
      <c r="CS274" s="43">
        <f t="shared" si="153"/>
        <v>108479.60000000009</v>
      </c>
      <c r="CT274" s="43">
        <f t="shared" si="154"/>
        <v>-480800</v>
      </c>
      <c r="CU274" s="43">
        <f t="shared" si="155"/>
        <v>0</v>
      </c>
      <c r="CV274" s="43">
        <f t="shared" si="156"/>
        <v>0</v>
      </c>
      <c r="CW274" s="43">
        <f t="shared" si="157"/>
        <v>-88000</v>
      </c>
      <c r="CX274" s="43">
        <f t="shared" si="158"/>
        <v>-120000</v>
      </c>
      <c r="CY274" s="43">
        <f t="shared" si="159"/>
        <v>0</v>
      </c>
      <c r="CZ274" s="43">
        <f t="shared" si="160"/>
        <v>0</v>
      </c>
      <c r="DA274" s="43">
        <f t="shared" si="161"/>
        <v>-660060</v>
      </c>
      <c r="DB274" s="43">
        <f t="shared" si="162"/>
        <v>-72000</v>
      </c>
      <c r="DC274" s="43">
        <f t="shared" si="163"/>
        <v>-1209021.7999999998</v>
      </c>
      <c r="DD274" s="43">
        <f t="shared" si="165"/>
        <v>38405146.000000089</v>
      </c>
    </row>
    <row r="275" spans="1:108" x14ac:dyDescent="0.15">
      <c r="A275" s="24" t="s">
        <v>325</v>
      </c>
      <c r="B275" s="25"/>
      <c r="C275" s="167"/>
      <c r="D275" s="167"/>
      <c r="E275" s="167">
        <v>2655000</v>
      </c>
      <c r="F275" s="167">
        <v>3197</v>
      </c>
      <c r="G275" s="167"/>
      <c r="H275" s="167">
        <v>358400</v>
      </c>
      <c r="I275" s="167">
        <v>4183</v>
      </c>
      <c r="J275" s="167"/>
      <c r="K275" s="167"/>
      <c r="L275" s="167"/>
      <c r="M275" s="167"/>
      <c r="N275" s="167">
        <v>156800</v>
      </c>
      <c r="O275" s="167">
        <v>89600</v>
      </c>
      <c r="P275" s="167">
        <v>2419215</v>
      </c>
      <c r="Q275" s="167">
        <v>604800</v>
      </c>
      <c r="R275" s="167"/>
      <c r="S275" s="167"/>
      <c r="T275" s="167">
        <v>89600</v>
      </c>
      <c r="U275" s="167"/>
      <c r="V275" s="167"/>
      <c r="W275" s="167">
        <v>89600</v>
      </c>
      <c r="X275" s="167"/>
      <c r="Y275" s="167"/>
      <c r="Z275" s="25">
        <f t="shared" si="137"/>
        <v>6470395</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38"/>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64"/>
        <v>6215456</v>
      </c>
      <c r="CD275" s="24" t="s">
        <v>325</v>
      </c>
      <c r="CE275" s="43">
        <f t="shared" si="139"/>
        <v>0</v>
      </c>
      <c r="CF275" s="43">
        <f t="shared" si="140"/>
        <v>0</v>
      </c>
      <c r="CG275" s="43">
        <f t="shared" si="141"/>
        <v>0</v>
      </c>
      <c r="CH275" s="43">
        <f t="shared" si="142"/>
        <v>1227050</v>
      </c>
      <c r="CI275" s="43">
        <f t="shared" si="143"/>
        <v>-5249.7999999999993</v>
      </c>
      <c r="CJ275" s="43">
        <f t="shared" si="144"/>
        <v>0</v>
      </c>
      <c r="CK275" s="43">
        <f t="shared" si="145"/>
        <v>-121600</v>
      </c>
      <c r="CL275" s="43">
        <f t="shared" si="146"/>
        <v>-9331.6</v>
      </c>
      <c r="CM275" s="43">
        <f t="shared" si="147"/>
        <v>0</v>
      </c>
      <c r="CN275" s="43">
        <f t="shared" si="148"/>
        <v>0</v>
      </c>
      <c r="CO275" s="43">
        <f t="shared" si="149"/>
        <v>0</v>
      </c>
      <c r="CP275" s="43">
        <f t="shared" si="150"/>
        <v>0</v>
      </c>
      <c r="CQ275" s="43">
        <f t="shared" si="151"/>
        <v>-420800</v>
      </c>
      <c r="CR275" s="43">
        <f t="shared" si="152"/>
        <v>-62400</v>
      </c>
      <c r="CS275" s="43">
        <f t="shared" si="153"/>
        <v>818760.39999999991</v>
      </c>
      <c r="CT275" s="43">
        <f t="shared" si="154"/>
        <v>-451200</v>
      </c>
      <c r="CU275" s="43">
        <f t="shared" si="155"/>
        <v>0</v>
      </c>
      <c r="CV275" s="43">
        <f t="shared" si="156"/>
        <v>0</v>
      </c>
      <c r="CW275" s="43">
        <f t="shared" si="157"/>
        <v>33600</v>
      </c>
      <c r="CX275" s="43">
        <f t="shared" si="158"/>
        <v>-80000</v>
      </c>
      <c r="CY275" s="43">
        <f t="shared" si="159"/>
        <v>0</v>
      </c>
      <c r="CZ275" s="43">
        <f t="shared" si="160"/>
        <v>89600</v>
      </c>
      <c r="DA275" s="43">
        <f t="shared" si="161"/>
        <v>-707490</v>
      </c>
      <c r="DB275" s="43">
        <f t="shared" si="162"/>
        <v>-56000</v>
      </c>
      <c r="DC275" s="43">
        <f t="shared" si="163"/>
        <v>254939</v>
      </c>
      <c r="DD275" s="43">
        <f t="shared" si="165"/>
        <v>38660085.000000089</v>
      </c>
    </row>
    <row r="276" spans="1:108" x14ac:dyDescent="0.15">
      <c r="A276" s="24" t="s">
        <v>326</v>
      </c>
      <c r="B276" s="25"/>
      <c r="C276" s="167"/>
      <c r="D276" s="167"/>
      <c r="E276" s="167">
        <v>2840000</v>
      </c>
      <c r="F276" s="167">
        <v>33</v>
      </c>
      <c r="G276" s="167"/>
      <c r="H276" s="167">
        <v>493500</v>
      </c>
      <c r="I276" s="167">
        <v>16685</v>
      </c>
      <c r="J276" s="167"/>
      <c r="K276" s="167"/>
      <c r="L276" s="167"/>
      <c r="M276" s="167"/>
      <c r="N276" s="167">
        <v>67200</v>
      </c>
      <c r="O276" s="167">
        <v>89600</v>
      </c>
      <c r="P276" s="167">
        <v>1053450</v>
      </c>
      <c r="Q276" s="167">
        <v>470400</v>
      </c>
      <c r="R276" s="167"/>
      <c r="S276" s="167"/>
      <c r="T276" s="167">
        <v>89600</v>
      </c>
      <c r="U276" s="167"/>
      <c r="V276" s="167"/>
      <c r="W276" s="167">
        <v>89600</v>
      </c>
      <c r="X276" s="167"/>
      <c r="Y276" s="167"/>
      <c r="Z276" s="25">
        <f t="shared" si="137"/>
        <v>5210068</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38"/>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64"/>
        <v>7584240.8000000007</v>
      </c>
      <c r="CD276" s="24" t="s">
        <v>326</v>
      </c>
      <c r="CE276" s="43">
        <f t="shared" si="139"/>
        <v>0</v>
      </c>
      <c r="CF276" s="43">
        <f t="shared" si="140"/>
        <v>0</v>
      </c>
      <c r="CG276" s="43">
        <f t="shared" si="141"/>
        <v>0</v>
      </c>
      <c r="CH276" s="43">
        <f t="shared" si="142"/>
        <v>892500</v>
      </c>
      <c r="CI276" s="43">
        <f t="shared" si="143"/>
        <v>-352.6</v>
      </c>
      <c r="CJ276" s="43">
        <f t="shared" si="144"/>
        <v>0</v>
      </c>
      <c r="CK276" s="43">
        <f t="shared" si="145"/>
        <v>109500</v>
      </c>
      <c r="CL276" s="43">
        <f t="shared" si="146"/>
        <v>-8382.2000000000007</v>
      </c>
      <c r="CM276" s="43">
        <f t="shared" si="147"/>
        <v>0</v>
      </c>
      <c r="CN276" s="43">
        <f t="shared" si="148"/>
        <v>0</v>
      </c>
      <c r="CO276" s="43">
        <f t="shared" si="149"/>
        <v>0</v>
      </c>
      <c r="CP276" s="43">
        <f t="shared" si="150"/>
        <v>0</v>
      </c>
      <c r="CQ276" s="43">
        <f t="shared" si="151"/>
        <v>-476800</v>
      </c>
      <c r="CR276" s="43">
        <f t="shared" si="152"/>
        <v>-30400</v>
      </c>
      <c r="CS276" s="43">
        <f t="shared" si="153"/>
        <v>-1886238</v>
      </c>
      <c r="CT276" s="43">
        <f t="shared" si="154"/>
        <v>-457600</v>
      </c>
      <c r="CU276" s="43">
        <f t="shared" si="155"/>
        <v>0</v>
      </c>
      <c r="CV276" s="43">
        <f t="shared" si="156"/>
        <v>0</v>
      </c>
      <c r="CW276" s="43">
        <f t="shared" si="157"/>
        <v>49600</v>
      </c>
      <c r="CX276" s="43">
        <f t="shared" si="158"/>
        <v>-48000</v>
      </c>
      <c r="CY276" s="43">
        <f t="shared" si="159"/>
        <v>0</v>
      </c>
      <c r="CZ276" s="43">
        <f t="shared" si="160"/>
        <v>89600</v>
      </c>
      <c r="DA276" s="43">
        <f t="shared" si="161"/>
        <v>-559600</v>
      </c>
      <c r="DB276" s="43">
        <f t="shared" si="162"/>
        <v>-48000</v>
      </c>
      <c r="DC276" s="43">
        <f t="shared" si="163"/>
        <v>-2374172.8000000007</v>
      </c>
      <c r="DD276" s="43">
        <f t="shared" si="165"/>
        <v>36285912.200000092</v>
      </c>
    </row>
    <row r="277" spans="1:108" x14ac:dyDescent="0.15">
      <c r="A277" s="24" t="s">
        <v>327</v>
      </c>
      <c r="B277" s="25"/>
      <c r="C277" s="167"/>
      <c r="D277" s="167"/>
      <c r="E277" s="167">
        <v>2517500</v>
      </c>
      <c r="F277" s="167">
        <v>297</v>
      </c>
      <c r="G277" s="167"/>
      <c r="H277" s="167">
        <v>492800</v>
      </c>
      <c r="I277" s="167">
        <v>14052</v>
      </c>
      <c r="J277" s="167"/>
      <c r="K277" s="167"/>
      <c r="L277" s="167"/>
      <c r="M277" s="167"/>
      <c r="N277" s="167"/>
      <c r="O277" s="167"/>
      <c r="P277" s="167">
        <v>583176</v>
      </c>
      <c r="Q277" s="167">
        <v>380800</v>
      </c>
      <c r="R277" s="167"/>
      <c r="S277" s="167"/>
      <c r="T277" s="167"/>
      <c r="U277" s="167"/>
      <c r="V277" s="167"/>
      <c r="W277" s="167"/>
      <c r="X277" s="167"/>
      <c r="Y277" s="167"/>
      <c r="Z277" s="25">
        <f t="shared" si="137"/>
        <v>3988625</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38"/>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64"/>
        <v>7084562.1999999993</v>
      </c>
      <c r="CD277" s="24" t="s">
        <v>327</v>
      </c>
      <c r="CE277" s="43">
        <f t="shared" si="139"/>
        <v>0</v>
      </c>
      <c r="CF277" s="43">
        <f t="shared" si="140"/>
        <v>0</v>
      </c>
      <c r="CG277" s="43">
        <f t="shared" si="141"/>
        <v>0</v>
      </c>
      <c r="CH277" s="43">
        <f t="shared" si="142"/>
        <v>521500</v>
      </c>
      <c r="CI277" s="43">
        <f t="shared" si="143"/>
        <v>-17147.8</v>
      </c>
      <c r="CJ277" s="43">
        <f t="shared" si="144"/>
        <v>0</v>
      </c>
      <c r="CK277" s="43">
        <f t="shared" si="145"/>
        <v>52800</v>
      </c>
      <c r="CL277" s="43">
        <f t="shared" si="146"/>
        <v>-84.799999999999272</v>
      </c>
      <c r="CM277" s="43">
        <f t="shared" si="147"/>
        <v>0</v>
      </c>
      <c r="CN277" s="43">
        <f t="shared" si="148"/>
        <v>0</v>
      </c>
      <c r="CO277" s="43">
        <f t="shared" si="149"/>
        <v>0</v>
      </c>
      <c r="CP277" s="43">
        <f t="shared" si="150"/>
        <v>0</v>
      </c>
      <c r="CQ277" s="43">
        <f t="shared" si="151"/>
        <v>-276000</v>
      </c>
      <c r="CR277" s="43">
        <f t="shared" si="152"/>
        <v>-104000</v>
      </c>
      <c r="CS277" s="43">
        <f t="shared" si="153"/>
        <v>-1906324.6</v>
      </c>
      <c r="CT277" s="43">
        <f t="shared" si="154"/>
        <v>-419200</v>
      </c>
      <c r="CU277" s="43">
        <f t="shared" si="155"/>
        <v>0</v>
      </c>
      <c r="CV277" s="43">
        <f t="shared" si="156"/>
        <v>0</v>
      </c>
      <c r="CW277" s="43">
        <f t="shared" si="157"/>
        <v>-56000</v>
      </c>
      <c r="CX277" s="43">
        <f t="shared" si="158"/>
        <v>-112000</v>
      </c>
      <c r="CY277" s="43">
        <f t="shared" si="159"/>
        <v>0</v>
      </c>
      <c r="CZ277" s="43">
        <f t="shared" si="160"/>
        <v>0</v>
      </c>
      <c r="DA277" s="43">
        <f t="shared" si="161"/>
        <v>-739480</v>
      </c>
      <c r="DB277" s="43">
        <f t="shared" si="162"/>
        <v>-40000</v>
      </c>
      <c r="DC277" s="43">
        <f t="shared" si="163"/>
        <v>-3095937.1999999993</v>
      </c>
      <c r="DD277" s="43">
        <f t="shared" si="165"/>
        <v>33189975.000000093</v>
      </c>
    </row>
    <row r="278" spans="1:108" x14ac:dyDescent="0.15">
      <c r="A278" s="24" t="s">
        <v>328</v>
      </c>
      <c r="B278" s="25"/>
      <c r="C278" s="167"/>
      <c r="D278" s="167"/>
      <c r="E278" s="167">
        <v>5494664</v>
      </c>
      <c r="F278" s="167"/>
      <c r="G278" s="167"/>
      <c r="H278" s="167">
        <v>1012224</v>
      </c>
      <c r="I278" s="167"/>
      <c r="J278" s="167"/>
      <c r="K278" s="167"/>
      <c r="L278" s="167"/>
      <c r="M278" s="167"/>
      <c r="N278" s="167">
        <v>301312</v>
      </c>
      <c r="O278" s="167">
        <v>100352</v>
      </c>
      <c r="P278" s="167"/>
      <c r="Q278" s="167">
        <v>1036928</v>
      </c>
      <c r="R278" s="167"/>
      <c r="S278" s="167"/>
      <c r="T278" s="167">
        <v>78848</v>
      </c>
      <c r="U278" s="167"/>
      <c r="V278" s="167"/>
      <c r="W278" s="167"/>
      <c r="X278" s="167">
        <v>175616</v>
      </c>
      <c r="Y278" s="167"/>
      <c r="Z278" s="25">
        <f t="shared" si="137"/>
        <v>8199944</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38"/>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64"/>
        <v>6541982.4000000004</v>
      </c>
      <c r="CD278" s="24" t="s">
        <v>328</v>
      </c>
      <c r="CE278" s="29">
        <f t="shared" si="139"/>
        <v>0</v>
      </c>
      <c r="CF278" s="29">
        <f t="shared" si="140"/>
        <v>0</v>
      </c>
      <c r="CG278" s="29">
        <f t="shared" si="141"/>
        <v>0</v>
      </c>
      <c r="CH278" s="29">
        <f t="shared" si="142"/>
        <v>3739964</v>
      </c>
      <c r="CI278" s="29">
        <f t="shared" si="143"/>
        <v>-981.2</v>
      </c>
      <c r="CJ278" s="29">
        <f t="shared" si="144"/>
        <v>0</v>
      </c>
      <c r="CK278" s="29">
        <f t="shared" si="145"/>
        <v>724224</v>
      </c>
      <c r="CL278" s="29">
        <f t="shared" si="146"/>
        <v>-6687.2</v>
      </c>
      <c r="CM278" s="29">
        <f t="shared" si="147"/>
        <v>0</v>
      </c>
      <c r="CN278" s="29">
        <f t="shared" si="148"/>
        <v>0</v>
      </c>
      <c r="CO278" s="29">
        <f t="shared" si="149"/>
        <v>0</v>
      </c>
      <c r="CP278" s="29">
        <f t="shared" si="150"/>
        <v>0</v>
      </c>
      <c r="CQ278" s="29">
        <f t="shared" si="151"/>
        <v>-74688</v>
      </c>
      <c r="CR278" s="29">
        <f t="shared" si="152"/>
        <v>-11648</v>
      </c>
      <c r="CS278" s="29">
        <f t="shared" si="153"/>
        <v>-2344384</v>
      </c>
      <c r="CT278" s="29">
        <f t="shared" si="154"/>
        <v>163328</v>
      </c>
      <c r="CU278" s="29">
        <f t="shared" si="155"/>
        <v>0</v>
      </c>
      <c r="CV278" s="29">
        <f t="shared" si="156"/>
        <v>0</v>
      </c>
      <c r="CW278" s="29">
        <f t="shared" si="157"/>
        <v>30848</v>
      </c>
      <c r="CX278" s="29">
        <f t="shared" si="158"/>
        <v>-80000</v>
      </c>
      <c r="CY278" s="29">
        <f t="shared" si="159"/>
        <v>0</v>
      </c>
      <c r="CZ278" s="29">
        <f t="shared" si="160"/>
        <v>0</v>
      </c>
      <c r="DA278" s="29">
        <f t="shared" si="161"/>
        <v>-442014</v>
      </c>
      <c r="DB278" s="29">
        <f t="shared" si="162"/>
        <v>-40000</v>
      </c>
      <c r="DC278" s="29">
        <f t="shared" si="163"/>
        <v>1657961.5999999996</v>
      </c>
      <c r="DD278" s="29">
        <f t="shared" si="165"/>
        <v>34847936.600000091</v>
      </c>
    </row>
    <row r="279" spans="1:108" x14ac:dyDescent="0.15">
      <c r="A279" s="24" t="s">
        <v>329</v>
      </c>
      <c r="B279" s="25"/>
      <c r="C279" s="167"/>
      <c r="D279" s="167"/>
      <c r="E279" s="167"/>
      <c r="F279" s="167"/>
      <c r="G279" s="167"/>
      <c r="H279" s="167">
        <v>403200</v>
      </c>
      <c r="I279" s="167"/>
      <c r="J279" s="167"/>
      <c r="K279" s="167"/>
      <c r="L279" s="167"/>
      <c r="M279" s="167"/>
      <c r="N279" s="167"/>
      <c r="O279" s="167"/>
      <c r="P279" s="167">
        <v>11968</v>
      </c>
      <c r="Q279" s="167"/>
      <c r="R279" s="167"/>
      <c r="S279" s="167"/>
      <c r="T279" s="167"/>
      <c r="U279" s="167"/>
      <c r="V279" s="167"/>
      <c r="W279" s="167"/>
      <c r="X279" s="167"/>
      <c r="Y279" s="167"/>
      <c r="Z279" s="25">
        <f t="shared" si="137"/>
        <v>415168</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38"/>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64"/>
        <v>6927313.7999999998</v>
      </c>
      <c r="CD279" s="24" t="s">
        <v>329</v>
      </c>
      <c r="CE279" s="29">
        <f t="shared" si="139"/>
        <v>0</v>
      </c>
      <c r="CF279" s="29">
        <f t="shared" si="140"/>
        <v>0</v>
      </c>
      <c r="CG279" s="29">
        <f t="shared" si="141"/>
        <v>0</v>
      </c>
      <c r="CH279" s="29">
        <f t="shared" si="142"/>
        <v>-1586000</v>
      </c>
      <c r="CI279" s="29">
        <f t="shared" si="143"/>
        <v>-8265.4</v>
      </c>
      <c r="CJ279" s="29">
        <f t="shared" si="144"/>
        <v>0</v>
      </c>
      <c r="CK279" s="29">
        <f t="shared" si="145"/>
        <v>83200</v>
      </c>
      <c r="CL279" s="29">
        <f t="shared" si="146"/>
        <v>-16574.599999999999</v>
      </c>
      <c r="CM279" s="29">
        <f t="shared" si="147"/>
        <v>0</v>
      </c>
      <c r="CN279" s="29">
        <f t="shared" si="148"/>
        <v>0</v>
      </c>
      <c r="CO279" s="29">
        <f t="shared" si="149"/>
        <v>0</v>
      </c>
      <c r="CP279" s="29">
        <f t="shared" si="150"/>
        <v>0</v>
      </c>
      <c r="CQ279" s="29">
        <f t="shared" si="151"/>
        <v>-465600</v>
      </c>
      <c r="CR279" s="29">
        <f t="shared" si="152"/>
        <v>-104000</v>
      </c>
      <c r="CS279" s="29">
        <f t="shared" si="153"/>
        <v>-3151550.8</v>
      </c>
      <c r="CT279" s="29">
        <f t="shared" si="154"/>
        <v>-611200</v>
      </c>
      <c r="CU279" s="29">
        <f t="shared" si="155"/>
        <v>0</v>
      </c>
      <c r="CV279" s="29">
        <f t="shared" si="156"/>
        <v>0</v>
      </c>
      <c r="CW279" s="29">
        <f t="shared" si="157"/>
        <v>-56000</v>
      </c>
      <c r="CX279" s="29">
        <f t="shared" si="158"/>
        <v>-64000</v>
      </c>
      <c r="CY279" s="29">
        <f t="shared" si="159"/>
        <v>0</v>
      </c>
      <c r="CZ279" s="29">
        <f t="shared" si="160"/>
        <v>0</v>
      </c>
      <c r="DA279" s="29">
        <f t="shared" si="161"/>
        <v>-492155</v>
      </c>
      <c r="DB279" s="29">
        <f t="shared" si="162"/>
        <v>-40000</v>
      </c>
      <c r="DC279" s="29">
        <f t="shared" si="163"/>
        <v>-6512145.7999999998</v>
      </c>
      <c r="DD279" s="29">
        <f t="shared" si="165"/>
        <v>28335790.80000009</v>
      </c>
    </row>
    <row r="280" spans="1:108" x14ac:dyDescent="0.15">
      <c r="A280" s="24" t="s">
        <v>330</v>
      </c>
      <c r="B280" s="25"/>
      <c r="C280" s="167"/>
      <c r="D280" s="167"/>
      <c r="E280" s="167">
        <v>1477500</v>
      </c>
      <c r="F280" s="167"/>
      <c r="G280" s="167"/>
      <c r="H280" s="167">
        <v>470400</v>
      </c>
      <c r="I280" s="167">
        <v>39283</v>
      </c>
      <c r="J280" s="167"/>
      <c r="K280" s="167"/>
      <c r="L280" s="167"/>
      <c r="M280" s="167"/>
      <c r="N280" s="167">
        <v>156800</v>
      </c>
      <c r="O280" s="167"/>
      <c r="P280" s="167">
        <v>1025074</v>
      </c>
      <c r="Q280" s="167">
        <v>515200</v>
      </c>
      <c r="R280" s="167"/>
      <c r="S280" s="167"/>
      <c r="T280" s="167"/>
      <c r="U280" s="167"/>
      <c r="V280" s="167"/>
      <c r="W280" s="167"/>
      <c r="X280" s="167"/>
      <c r="Y280" s="167"/>
      <c r="Z280" s="25">
        <f t="shared" si="137"/>
        <v>3684257</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38"/>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64"/>
        <v>5829165</v>
      </c>
      <c r="CD280" s="24" t="s">
        <v>330</v>
      </c>
      <c r="CE280" s="43">
        <f t="shared" si="139"/>
        <v>0</v>
      </c>
      <c r="CF280" s="43">
        <f t="shared" si="140"/>
        <v>0</v>
      </c>
      <c r="CG280" s="43">
        <f t="shared" si="141"/>
        <v>0</v>
      </c>
      <c r="CH280" s="43">
        <f t="shared" si="142"/>
        <v>333700</v>
      </c>
      <c r="CI280" s="43">
        <f t="shared" si="143"/>
        <v>-23363.599999999999</v>
      </c>
      <c r="CJ280" s="43">
        <f t="shared" si="144"/>
        <v>0</v>
      </c>
      <c r="CK280" s="43">
        <f t="shared" si="145"/>
        <v>262400</v>
      </c>
      <c r="CL280" s="43">
        <f t="shared" si="146"/>
        <v>32932.400000000001</v>
      </c>
      <c r="CM280" s="43">
        <f t="shared" si="147"/>
        <v>0</v>
      </c>
      <c r="CN280" s="43">
        <f t="shared" si="148"/>
        <v>0</v>
      </c>
      <c r="CO280" s="43">
        <f t="shared" si="149"/>
        <v>0</v>
      </c>
      <c r="CP280" s="43">
        <f t="shared" si="150"/>
        <v>0</v>
      </c>
      <c r="CQ280" s="43">
        <f t="shared" si="151"/>
        <v>-207200</v>
      </c>
      <c r="CR280" s="43">
        <f t="shared" si="152"/>
        <v>-48000</v>
      </c>
      <c r="CS280" s="43">
        <f t="shared" si="153"/>
        <v>-1706976.7999999998</v>
      </c>
      <c r="CT280" s="43">
        <f t="shared" si="154"/>
        <v>-54400</v>
      </c>
      <c r="CU280" s="43">
        <f t="shared" si="155"/>
        <v>0</v>
      </c>
      <c r="CV280" s="43">
        <f t="shared" si="156"/>
        <v>0</v>
      </c>
      <c r="CW280" s="43">
        <f t="shared" si="157"/>
        <v>-48000</v>
      </c>
      <c r="CX280" s="43">
        <f t="shared" si="158"/>
        <v>-64000</v>
      </c>
      <c r="CY280" s="43">
        <f t="shared" si="159"/>
        <v>0</v>
      </c>
      <c r="CZ280" s="43">
        <f t="shared" si="160"/>
        <v>0</v>
      </c>
      <c r="DA280" s="43">
        <f t="shared" si="161"/>
        <v>-582000</v>
      </c>
      <c r="DB280" s="43">
        <f t="shared" si="162"/>
        <v>-40000</v>
      </c>
      <c r="DC280" s="43">
        <f t="shared" si="163"/>
        <v>-2144908</v>
      </c>
      <c r="DD280" s="43">
        <f t="shared" si="165"/>
        <v>26190882.80000009</v>
      </c>
    </row>
    <row r="281" spans="1:108" x14ac:dyDescent="0.15">
      <c r="A281" s="24" t="s">
        <v>331</v>
      </c>
      <c r="B281" s="25"/>
      <c r="C281" s="167"/>
      <c r="D281" s="167"/>
      <c r="E281" s="167">
        <v>1672500</v>
      </c>
      <c r="F281" s="167">
        <v>5929</v>
      </c>
      <c r="G281" s="167"/>
      <c r="H281" s="167">
        <v>201600</v>
      </c>
      <c r="I281" s="167">
        <v>8593</v>
      </c>
      <c r="J281" s="167"/>
      <c r="K281" s="167"/>
      <c r="L281" s="167"/>
      <c r="M281" s="167"/>
      <c r="N281" s="167">
        <v>67200</v>
      </c>
      <c r="O281" s="167"/>
      <c r="P281" s="167">
        <v>1097695</v>
      </c>
      <c r="Q281" s="167">
        <v>268800</v>
      </c>
      <c r="R281" s="167"/>
      <c r="S281" s="167"/>
      <c r="T281" s="167"/>
      <c r="U281" s="167"/>
      <c r="V281" s="167"/>
      <c r="W281" s="167"/>
      <c r="X281" s="167"/>
      <c r="Y281" s="167"/>
      <c r="Z281" s="25">
        <f t="shared" si="137"/>
        <v>3322317</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38"/>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64"/>
        <v>6472980.2000000002</v>
      </c>
      <c r="CD281" s="24" t="s">
        <v>331</v>
      </c>
      <c r="CE281" s="43">
        <f t="shared" si="139"/>
        <v>0</v>
      </c>
      <c r="CF281" s="43">
        <f t="shared" si="140"/>
        <v>0</v>
      </c>
      <c r="CG281" s="43">
        <f t="shared" si="141"/>
        <v>0</v>
      </c>
      <c r="CH281" s="43">
        <f t="shared" si="142"/>
        <v>312700</v>
      </c>
      <c r="CI281" s="43">
        <f t="shared" si="143"/>
        <v>5929</v>
      </c>
      <c r="CJ281" s="43">
        <f t="shared" si="144"/>
        <v>0</v>
      </c>
      <c r="CK281" s="43">
        <f t="shared" si="145"/>
        <v>1600</v>
      </c>
      <c r="CL281" s="43">
        <f t="shared" si="146"/>
        <v>6467.4</v>
      </c>
      <c r="CM281" s="43">
        <f t="shared" si="147"/>
        <v>0</v>
      </c>
      <c r="CN281" s="43">
        <f t="shared" si="148"/>
        <v>0</v>
      </c>
      <c r="CO281" s="43">
        <f t="shared" si="149"/>
        <v>0</v>
      </c>
      <c r="CP281" s="43">
        <f t="shared" si="150"/>
        <v>0</v>
      </c>
      <c r="CQ281" s="43">
        <f t="shared" si="151"/>
        <v>-231200</v>
      </c>
      <c r="CR281" s="43">
        <f t="shared" si="152"/>
        <v>-64000</v>
      </c>
      <c r="CS281" s="43">
        <f t="shared" si="153"/>
        <v>-2213359.6</v>
      </c>
      <c r="CT281" s="43">
        <f t="shared" si="154"/>
        <v>-195200</v>
      </c>
      <c r="CU281" s="43">
        <f t="shared" si="155"/>
        <v>0</v>
      </c>
      <c r="CV281" s="43">
        <f t="shared" si="156"/>
        <v>0</v>
      </c>
      <c r="CW281" s="43">
        <f t="shared" si="157"/>
        <v>0</v>
      </c>
      <c r="CX281" s="43">
        <f t="shared" si="158"/>
        <v>-56000</v>
      </c>
      <c r="CY281" s="43">
        <f t="shared" si="159"/>
        <v>0</v>
      </c>
      <c r="CZ281" s="43">
        <f t="shared" si="160"/>
        <v>0</v>
      </c>
      <c r="DA281" s="43">
        <f t="shared" si="161"/>
        <v>-677600</v>
      </c>
      <c r="DB281" s="43">
        <f t="shared" si="162"/>
        <v>-40000</v>
      </c>
      <c r="DC281" s="43">
        <f t="shared" si="163"/>
        <v>-3150663.2</v>
      </c>
      <c r="DD281" s="43">
        <f t="shared" si="165"/>
        <v>23040219.600000091</v>
      </c>
    </row>
    <row r="282" spans="1:108" x14ac:dyDescent="0.15">
      <c r="A282" s="24" t="s">
        <v>332</v>
      </c>
      <c r="B282" s="25"/>
      <c r="C282" s="167"/>
      <c r="D282" s="167"/>
      <c r="E282" s="167">
        <v>1017500</v>
      </c>
      <c r="F282" s="167">
        <v>4906</v>
      </c>
      <c r="G282" s="167"/>
      <c r="H282" s="167">
        <v>112000</v>
      </c>
      <c r="I282" s="167">
        <v>52012</v>
      </c>
      <c r="J282" s="167"/>
      <c r="K282" s="167"/>
      <c r="L282" s="167"/>
      <c r="M282" s="167"/>
      <c r="N282" s="167">
        <v>22400</v>
      </c>
      <c r="O282" s="167"/>
      <c r="P282" s="167">
        <v>4641974</v>
      </c>
      <c r="Q282" s="167">
        <v>179200</v>
      </c>
      <c r="R282" s="167"/>
      <c r="S282" s="167"/>
      <c r="T282" s="167"/>
      <c r="U282" s="167"/>
      <c r="V282" s="167"/>
      <c r="W282" s="167"/>
      <c r="X282" s="167"/>
      <c r="Y282" s="167"/>
      <c r="Z282" s="25">
        <f t="shared" si="137"/>
        <v>6029992</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38"/>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64"/>
        <v>4808446.4000000004</v>
      </c>
      <c r="CD282" s="24" t="s">
        <v>332</v>
      </c>
      <c r="CE282" s="43">
        <f t="shared" si="139"/>
        <v>0</v>
      </c>
      <c r="CF282" s="43">
        <f t="shared" si="140"/>
        <v>0</v>
      </c>
      <c r="CG282" s="43">
        <f t="shared" si="141"/>
        <v>0</v>
      </c>
      <c r="CH282" s="43">
        <f t="shared" si="142"/>
        <v>411500</v>
      </c>
      <c r="CI282" s="29">
        <f t="shared" si="143"/>
        <v>4456.3999999999996</v>
      </c>
      <c r="CJ282" s="43">
        <f t="shared" si="144"/>
        <v>0</v>
      </c>
      <c r="CK282" s="43">
        <f t="shared" si="145"/>
        <v>-80000</v>
      </c>
      <c r="CL282" s="43">
        <f t="shared" si="146"/>
        <v>52012</v>
      </c>
      <c r="CM282" s="43">
        <f t="shared" si="147"/>
        <v>0</v>
      </c>
      <c r="CN282" s="43">
        <f t="shared" si="148"/>
        <v>0</v>
      </c>
      <c r="CO282" s="43">
        <f t="shared" si="149"/>
        <v>0</v>
      </c>
      <c r="CP282" s="43">
        <f t="shared" si="150"/>
        <v>0</v>
      </c>
      <c r="CQ282" s="43">
        <f t="shared" si="151"/>
        <v>-67600</v>
      </c>
      <c r="CR282" s="43">
        <f t="shared" si="152"/>
        <v>-32000</v>
      </c>
      <c r="CS282" s="43">
        <f t="shared" si="153"/>
        <v>1582277.2000000002</v>
      </c>
      <c r="CT282" s="43">
        <f t="shared" si="154"/>
        <v>-12800</v>
      </c>
      <c r="CU282" s="43">
        <f t="shared" si="155"/>
        <v>0</v>
      </c>
      <c r="CV282" s="43">
        <f t="shared" si="156"/>
        <v>0</v>
      </c>
      <c r="CW282" s="43">
        <f t="shared" si="157"/>
        <v>0</v>
      </c>
      <c r="CX282" s="43">
        <f t="shared" si="158"/>
        <v>-56000</v>
      </c>
      <c r="CY282" s="43">
        <f t="shared" si="159"/>
        <v>0</v>
      </c>
      <c r="CZ282" s="43">
        <f t="shared" si="160"/>
        <v>0</v>
      </c>
      <c r="DA282" s="43">
        <f t="shared" si="161"/>
        <v>-540300</v>
      </c>
      <c r="DB282" s="43">
        <f t="shared" si="162"/>
        <v>-40000</v>
      </c>
      <c r="DC282" s="43">
        <f t="shared" si="163"/>
        <v>1221545.5999999996</v>
      </c>
      <c r="DD282" s="43">
        <f t="shared" si="165"/>
        <v>24261765.200000092</v>
      </c>
    </row>
    <row r="283" spans="1:108" x14ac:dyDescent="0.15">
      <c r="A283" s="24" t="s">
        <v>333</v>
      </c>
      <c r="B283" s="25"/>
      <c r="C283" s="167"/>
      <c r="D283" s="167"/>
      <c r="E283" s="167">
        <v>732500</v>
      </c>
      <c r="F283" s="167">
        <v>33</v>
      </c>
      <c r="G283" s="167"/>
      <c r="H283" s="167">
        <v>179200</v>
      </c>
      <c r="I283" s="167"/>
      <c r="J283" s="167"/>
      <c r="K283" s="167"/>
      <c r="L283" s="167"/>
      <c r="M283" s="167"/>
      <c r="N283" s="167"/>
      <c r="O283" s="167"/>
      <c r="P283" s="167">
        <v>971649</v>
      </c>
      <c r="Q283" s="167">
        <v>201600</v>
      </c>
      <c r="R283" s="167"/>
      <c r="S283" s="167"/>
      <c r="T283" s="167"/>
      <c r="U283" s="167"/>
      <c r="V283" s="167"/>
      <c r="W283" s="167"/>
      <c r="X283" s="167"/>
      <c r="Y283" s="167"/>
      <c r="Z283" s="25">
        <f t="shared" si="137"/>
        <v>2084982</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38"/>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64"/>
        <v>6345658.7999999998</v>
      </c>
      <c r="CD283" s="24" t="s">
        <v>333</v>
      </c>
      <c r="CE283" s="43">
        <f t="shared" si="139"/>
        <v>0</v>
      </c>
      <c r="CF283" s="43">
        <f t="shared" si="140"/>
        <v>0</v>
      </c>
      <c r="CG283" s="43">
        <f t="shared" si="141"/>
        <v>0</v>
      </c>
      <c r="CH283" s="43">
        <f t="shared" si="142"/>
        <v>-408500</v>
      </c>
      <c r="CI283" s="43">
        <f t="shared" si="143"/>
        <v>-870.8</v>
      </c>
      <c r="CJ283" s="43">
        <f t="shared" si="144"/>
        <v>0</v>
      </c>
      <c r="CK283" s="43">
        <f t="shared" si="145"/>
        <v>-20800</v>
      </c>
      <c r="CL283" s="43">
        <f t="shared" si="146"/>
        <v>-2151</v>
      </c>
      <c r="CM283" s="43">
        <f t="shared" si="147"/>
        <v>0</v>
      </c>
      <c r="CN283" s="43">
        <f t="shared" si="148"/>
        <v>0</v>
      </c>
      <c r="CO283" s="43">
        <f t="shared" si="149"/>
        <v>0</v>
      </c>
      <c r="CP283" s="43">
        <f t="shared" si="150"/>
        <v>0</v>
      </c>
      <c r="CQ283" s="43">
        <f t="shared" si="151"/>
        <v>0</v>
      </c>
      <c r="CR283" s="43">
        <f t="shared" si="152"/>
        <v>-24000</v>
      </c>
      <c r="CS283" s="43">
        <f t="shared" si="153"/>
        <v>-3063155</v>
      </c>
      <c r="CT283" s="43">
        <f t="shared" si="154"/>
        <v>17600</v>
      </c>
      <c r="CU283" s="43">
        <f t="shared" si="155"/>
        <v>0</v>
      </c>
      <c r="CV283" s="43">
        <f t="shared" si="156"/>
        <v>0</v>
      </c>
      <c r="CW283" s="43">
        <f t="shared" si="157"/>
        <v>0</v>
      </c>
      <c r="CX283" s="43">
        <f t="shared" si="158"/>
        <v>-48000</v>
      </c>
      <c r="CY283" s="43">
        <f t="shared" si="159"/>
        <v>0</v>
      </c>
      <c r="CZ283" s="43">
        <f t="shared" si="160"/>
        <v>0</v>
      </c>
      <c r="DA283" s="43">
        <f t="shared" si="161"/>
        <v>-670800</v>
      </c>
      <c r="DB283" s="43">
        <f t="shared" si="162"/>
        <v>-40000</v>
      </c>
      <c r="DC283" s="43">
        <f t="shared" si="163"/>
        <v>-4260676.8</v>
      </c>
      <c r="DD283" s="43">
        <f t="shared" si="165"/>
        <v>20001088.400000092</v>
      </c>
    </row>
    <row r="284" spans="1:108" x14ac:dyDescent="0.15">
      <c r="A284" s="24" t="s">
        <v>334</v>
      </c>
      <c r="B284" s="25"/>
      <c r="C284" s="167"/>
      <c r="D284" s="167"/>
      <c r="E284" s="167">
        <v>830000</v>
      </c>
      <c r="F284" s="167">
        <v>33</v>
      </c>
      <c r="G284" s="167"/>
      <c r="H284" s="167"/>
      <c r="I284" s="167">
        <v>12714</v>
      </c>
      <c r="J284" s="167"/>
      <c r="K284" s="167"/>
      <c r="L284" s="167"/>
      <c r="M284" s="167"/>
      <c r="N284" s="167"/>
      <c r="O284" s="167">
        <v>179200</v>
      </c>
      <c r="P284" s="167">
        <v>722927</v>
      </c>
      <c r="Q284" s="167">
        <v>44800</v>
      </c>
      <c r="R284" s="167"/>
      <c r="S284" s="167"/>
      <c r="T284" s="167"/>
      <c r="U284" s="167"/>
      <c r="V284" s="167"/>
      <c r="W284" s="167">
        <v>179200</v>
      </c>
      <c r="X284" s="167"/>
      <c r="Y284" s="167"/>
      <c r="Z284" s="25">
        <f t="shared" si="137"/>
        <v>1968874</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38"/>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64"/>
        <v>5052359.8</v>
      </c>
      <c r="CD284" s="24" t="s">
        <v>334</v>
      </c>
      <c r="CE284" s="29">
        <f t="shared" si="139"/>
        <v>0</v>
      </c>
      <c r="CF284" s="29">
        <f t="shared" si="140"/>
        <v>0</v>
      </c>
      <c r="CG284" s="29">
        <f t="shared" si="141"/>
        <v>0</v>
      </c>
      <c r="CH284" s="29">
        <f t="shared" si="142"/>
        <v>-338000</v>
      </c>
      <c r="CI284" s="29">
        <f t="shared" si="143"/>
        <v>-4324.6000000000004</v>
      </c>
      <c r="CJ284" s="29">
        <f t="shared" si="144"/>
        <v>0</v>
      </c>
      <c r="CK284" s="29">
        <f t="shared" si="145"/>
        <v>-168000</v>
      </c>
      <c r="CL284" s="29">
        <f t="shared" si="146"/>
        <v>-5281.2000000000007</v>
      </c>
      <c r="CM284" s="29">
        <f t="shared" si="147"/>
        <v>0</v>
      </c>
      <c r="CN284" s="29">
        <f t="shared" si="148"/>
        <v>0</v>
      </c>
      <c r="CO284" s="29">
        <f t="shared" si="149"/>
        <v>0</v>
      </c>
      <c r="CP284" s="29">
        <f t="shared" si="150"/>
        <v>0</v>
      </c>
      <c r="CQ284" s="29">
        <f t="shared" si="151"/>
        <v>0</v>
      </c>
      <c r="CR284" s="29">
        <f t="shared" si="152"/>
        <v>131200</v>
      </c>
      <c r="CS284" s="29">
        <f t="shared" si="153"/>
        <v>-1946490</v>
      </c>
      <c r="CT284" s="29">
        <f t="shared" si="154"/>
        <v>-67200</v>
      </c>
      <c r="CU284" s="29">
        <f t="shared" si="155"/>
        <v>0</v>
      </c>
      <c r="CV284" s="29">
        <f t="shared" si="156"/>
        <v>0</v>
      </c>
      <c r="CW284" s="29">
        <f t="shared" si="157"/>
        <v>0</v>
      </c>
      <c r="CX284" s="29">
        <f t="shared" si="158"/>
        <v>-32000</v>
      </c>
      <c r="CY284" s="29">
        <f t="shared" si="159"/>
        <v>0</v>
      </c>
      <c r="CZ284" s="29">
        <f t="shared" si="160"/>
        <v>179200</v>
      </c>
      <c r="DA284" s="29">
        <f t="shared" si="161"/>
        <v>-792590</v>
      </c>
      <c r="DB284" s="29">
        <f t="shared" si="162"/>
        <v>-40000</v>
      </c>
      <c r="DC284" s="29">
        <f t="shared" si="163"/>
        <v>-3083485.8</v>
      </c>
      <c r="DD284" s="29">
        <f t="shared" si="165"/>
        <v>16917602.600000091</v>
      </c>
    </row>
    <row r="285" spans="1:108" x14ac:dyDescent="0.15">
      <c r="A285" s="24" t="s">
        <v>335</v>
      </c>
      <c r="B285" s="25"/>
      <c r="C285" s="167"/>
      <c r="D285" s="167"/>
      <c r="E285" s="167">
        <v>7200400</v>
      </c>
      <c r="F285" s="167"/>
      <c r="G285" s="167"/>
      <c r="H285" s="167">
        <v>437248</v>
      </c>
      <c r="I285" s="167"/>
      <c r="J285" s="167"/>
      <c r="K285" s="167"/>
      <c r="L285" s="167"/>
      <c r="M285" s="167"/>
      <c r="N285" s="167">
        <v>78848</v>
      </c>
      <c r="O285" s="167">
        <v>175616</v>
      </c>
      <c r="P285" s="167"/>
      <c r="Q285" s="167">
        <v>387072</v>
      </c>
      <c r="R285" s="167"/>
      <c r="S285" s="167"/>
      <c r="T285" s="167"/>
      <c r="U285" s="167"/>
      <c r="V285" s="167"/>
      <c r="W285" s="167">
        <v>205184</v>
      </c>
      <c r="X285" s="167"/>
      <c r="Y285" s="167"/>
      <c r="Z285" s="25">
        <f t="shared" si="137"/>
        <v>8484368</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38"/>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64"/>
        <v>5138481.4000000004</v>
      </c>
      <c r="CD285" s="24" t="s">
        <v>335</v>
      </c>
      <c r="CE285" s="43">
        <f t="shared" si="139"/>
        <v>0</v>
      </c>
      <c r="CF285" s="43">
        <f t="shared" si="140"/>
        <v>0</v>
      </c>
      <c r="CG285" s="43">
        <f t="shared" si="141"/>
        <v>0</v>
      </c>
      <c r="CH285" s="43">
        <f t="shared" si="142"/>
        <v>6127400</v>
      </c>
      <c r="CI285" s="43">
        <f t="shared" si="143"/>
        <v>-182.6</v>
      </c>
      <c r="CJ285" s="43">
        <f t="shared" si="144"/>
        <v>0</v>
      </c>
      <c r="CK285" s="43">
        <f t="shared" si="145"/>
        <v>373248</v>
      </c>
      <c r="CL285" s="43">
        <f t="shared" si="146"/>
        <v>-14671.2</v>
      </c>
      <c r="CM285" s="43">
        <f t="shared" si="147"/>
        <v>0</v>
      </c>
      <c r="CN285" s="43">
        <f t="shared" si="148"/>
        <v>0</v>
      </c>
      <c r="CO285" s="43">
        <f t="shared" si="149"/>
        <v>0</v>
      </c>
      <c r="CP285" s="43">
        <f t="shared" si="150"/>
        <v>0</v>
      </c>
      <c r="CQ285" s="43">
        <f t="shared" si="151"/>
        <v>70848</v>
      </c>
      <c r="CR285" s="43">
        <f t="shared" si="152"/>
        <v>167616</v>
      </c>
      <c r="CS285" s="43">
        <f t="shared" si="153"/>
        <v>-3138627.6</v>
      </c>
      <c r="CT285" s="43">
        <f t="shared" si="154"/>
        <v>283072</v>
      </c>
      <c r="CU285" s="43">
        <f t="shared" si="155"/>
        <v>0</v>
      </c>
      <c r="CV285" s="43">
        <f t="shared" si="156"/>
        <v>0</v>
      </c>
      <c r="CW285" s="43">
        <f t="shared" si="157"/>
        <v>0</v>
      </c>
      <c r="CX285" s="43">
        <f t="shared" si="158"/>
        <v>-48000</v>
      </c>
      <c r="CY285" s="43">
        <f t="shared" si="159"/>
        <v>0</v>
      </c>
      <c r="CZ285" s="43">
        <f t="shared" si="160"/>
        <v>205184</v>
      </c>
      <c r="DA285" s="43">
        <f t="shared" si="161"/>
        <v>-680000</v>
      </c>
      <c r="DB285" s="43">
        <f t="shared" si="162"/>
        <v>0</v>
      </c>
      <c r="DC285" s="43">
        <f t="shared" si="163"/>
        <v>3345886.5999999996</v>
      </c>
      <c r="DD285" s="43">
        <f t="shared" si="165"/>
        <v>20263489.200000092</v>
      </c>
    </row>
    <row r="286" spans="1:108" x14ac:dyDescent="0.15">
      <c r="A286" s="24" t="s">
        <v>336</v>
      </c>
      <c r="B286" s="25"/>
      <c r="C286" s="167"/>
      <c r="D286" s="167"/>
      <c r="E286" s="167"/>
      <c r="F286" s="167"/>
      <c r="G286" s="167"/>
      <c r="H286" s="167"/>
      <c r="I286" s="167"/>
      <c r="J286" s="167"/>
      <c r="K286" s="167"/>
      <c r="L286" s="167"/>
      <c r="M286" s="167"/>
      <c r="N286" s="167"/>
      <c r="O286" s="167">
        <v>67200</v>
      </c>
      <c r="P286" s="167"/>
      <c r="Q286" s="167">
        <v>44800</v>
      </c>
      <c r="R286" s="167"/>
      <c r="S286" s="167"/>
      <c r="T286" s="167"/>
      <c r="U286" s="167"/>
      <c r="V286" s="167"/>
      <c r="W286" s="167">
        <v>134400</v>
      </c>
      <c r="X286" s="167"/>
      <c r="Y286" s="167"/>
      <c r="Z286" s="25">
        <f t="shared" si="137"/>
        <v>246400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38"/>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64"/>
        <v>6797252.4000000004</v>
      </c>
      <c r="CD286" s="24" t="s">
        <v>336</v>
      </c>
      <c r="CE286" s="29">
        <f t="shared" si="139"/>
        <v>0</v>
      </c>
      <c r="CF286" s="29">
        <f t="shared" si="140"/>
        <v>0</v>
      </c>
      <c r="CG286" s="29">
        <f t="shared" si="141"/>
        <v>0</v>
      </c>
      <c r="CH286" s="29">
        <f t="shared" si="142"/>
        <v>-1105000</v>
      </c>
      <c r="CI286" s="29">
        <f t="shared" si="143"/>
        <v>-770</v>
      </c>
      <c r="CJ286" s="29">
        <f t="shared" si="144"/>
        <v>0</v>
      </c>
      <c r="CK286" s="29">
        <f t="shared" si="145"/>
        <v>-80000</v>
      </c>
      <c r="CL286" s="29">
        <f t="shared" si="146"/>
        <v>-1412</v>
      </c>
      <c r="CM286" s="29">
        <f t="shared" si="147"/>
        <v>0</v>
      </c>
      <c r="CN286" s="29">
        <f t="shared" si="148"/>
        <v>0</v>
      </c>
      <c r="CO286" s="29">
        <f t="shared" si="149"/>
        <v>0</v>
      </c>
      <c r="CP286" s="29">
        <f t="shared" si="150"/>
        <v>0</v>
      </c>
      <c r="CQ286" s="29">
        <f t="shared" si="151"/>
        <v>-8000</v>
      </c>
      <c r="CR286" s="29">
        <f t="shared" si="152"/>
        <v>51200</v>
      </c>
      <c r="CS286" s="29">
        <f t="shared" si="153"/>
        <v>-4368870.4000000004</v>
      </c>
      <c r="CT286" s="29">
        <f t="shared" si="154"/>
        <v>-3200</v>
      </c>
      <c r="CU286" s="29">
        <f t="shared" si="155"/>
        <v>0</v>
      </c>
      <c r="CV286" s="29">
        <f t="shared" si="156"/>
        <v>0</v>
      </c>
      <c r="CW286" s="29">
        <f t="shared" si="157"/>
        <v>0</v>
      </c>
      <c r="CX286" s="29">
        <f t="shared" si="158"/>
        <v>-40000</v>
      </c>
      <c r="CY286" s="29">
        <f t="shared" si="159"/>
        <v>0</v>
      </c>
      <c r="CZ286" s="29">
        <f t="shared" si="160"/>
        <v>134400</v>
      </c>
      <c r="DA286" s="29">
        <f t="shared" si="161"/>
        <v>-1121200</v>
      </c>
      <c r="DB286" s="29">
        <f t="shared" si="162"/>
        <v>-8000</v>
      </c>
      <c r="DC286" s="29">
        <f t="shared" si="163"/>
        <v>-6550852.4000000004</v>
      </c>
      <c r="DD286" s="29">
        <f t="shared" si="165"/>
        <v>13712636.800000092</v>
      </c>
    </row>
    <row r="287" spans="1:108" x14ac:dyDescent="0.15">
      <c r="A287" s="24" t="s">
        <v>337</v>
      </c>
      <c r="B287" s="25"/>
      <c r="C287" s="167"/>
      <c r="D287" s="167"/>
      <c r="E287" s="167"/>
      <c r="F287" s="167"/>
      <c r="G287" s="167"/>
      <c r="H287" s="167"/>
      <c r="I287" s="167"/>
      <c r="J287" s="167"/>
      <c r="K287" s="167"/>
      <c r="L287" s="167"/>
      <c r="M287" s="167"/>
      <c r="N287" s="167"/>
      <c r="O287" s="167">
        <v>67200</v>
      </c>
      <c r="P287" s="167">
        <v>118554</v>
      </c>
      <c r="Q287" s="167">
        <v>44800</v>
      </c>
      <c r="R287" s="167"/>
      <c r="S287" s="167"/>
      <c r="T287" s="167"/>
      <c r="U287" s="167"/>
      <c r="V287" s="167"/>
      <c r="W287" s="167">
        <v>134400</v>
      </c>
      <c r="X287" s="167"/>
      <c r="Y287" s="167"/>
      <c r="Z287" s="25">
        <f t="shared" si="137"/>
        <v>364954</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38"/>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64"/>
        <v>6288303.7999999998</v>
      </c>
      <c r="CD287" s="24" t="s">
        <v>337</v>
      </c>
      <c r="CE287" s="43">
        <f t="shared" si="139"/>
        <v>0</v>
      </c>
      <c r="CF287" s="43">
        <f t="shared" si="140"/>
        <v>0</v>
      </c>
      <c r="CG287" s="43">
        <f t="shared" si="141"/>
        <v>0</v>
      </c>
      <c r="CH287" s="43">
        <f t="shared" si="142"/>
        <v>-840000</v>
      </c>
      <c r="CI287" s="43">
        <f t="shared" si="143"/>
        <v>0</v>
      </c>
      <c r="CJ287" s="43">
        <f t="shared" si="144"/>
        <v>0</v>
      </c>
      <c r="CK287" s="43">
        <f t="shared" si="145"/>
        <v>-56000</v>
      </c>
      <c r="CL287" s="43">
        <f t="shared" si="146"/>
        <v>-18441.599999999999</v>
      </c>
      <c r="CM287" s="43">
        <f t="shared" si="147"/>
        <v>0</v>
      </c>
      <c r="CN287" s="43">
        <f t="shared" si="148"/>
        <v>0</v>
      </c>
      <c r="CO287" s="43">
        <f t="shared" si="149"/>
        <v>0</v>
      </c>
      <c r="CP287" s="43">
        <f t="shared" si="150"/>
        <v>0</v>
      </c>
      <c r="CQ287" s="43">
        <f t="shared" si="151"/>
        <v>0</v>
      </c>
      <c r="CR287" s="43">
        <f t="shared" si="152"/>
        <v>67200</v>
      </c>
      <c r="CS287" s="43">
        <f t="shared" si="153"/>
        <v>-4109858.2</v>
      </c>
      <c r="CT287" s="43">
        <f t="shared" si="154"/>
        <v>-59200</v>
      </c>
      <c r="CU287" s="43">
        <f t="shared" si="155"/>
        <v>0</v>
      </c>
      <c r="CV287" s="43">
        <f t="shared" si="156"/>
        <v>0</v>
      </c>
      <c r="CW287" s="43">
        <f t="shared" si="157"/>
        <v>0</v>
      </c>
      <c r="CX287" s="43">
        <f t="shared" si="158"/>
        <v>-32000</v>
      </c>
      <c r="CY287" s="43">
        <f t="shared" si="159"/>
        <v>0</v>
      </c>
      <c r="CZ287" s="43">
        <f t="shared" si="160"/>
        <v>134400</v>
      </c>
      <c r="DA287" s="43">
        <f t="shared" si="161"/>
        <v>-993450</v>
      </c>
      <c r="DB287" s="43">
        <f t="shared" si="162"/>
        <v>-16000</v>
      </c>
      <c r="DC287" s="43">
        <f t="shared" si="163"/>
        <v>-5923349.7999999998</v>
      </c>
      <c r="DD287" s="43">
        <f t="shared" si="165"/>
        <v>7789287.0000000922</v>
      </c>
    </row>
    <row r="288" spans="1:108" x14ac:dyDescent="0.15">
      <c r="A288" s="24" t="s">
        <v>338</v>
      </c>
      <c r="B288" s="25"/>
      <c r="C288" s="167"/>
      <c r="D288" s="167"/>
      <c r="E288" s="167"/>
      <c r="F288" s="167"/>
      <c r="G288" s="167"/>
      <c r="H288" s="167"/>
      <c r="I288" s="167">
        <v>1630</v>
      </c>
      <c r="J288" s="167"/>
      <c r="K288" s="167"/>
      <c r="L288" s="167"/>
      <c r="M288" s="167"/>
      <c r="N288" s="167"/>
      <c r="O288" s="167">
        <v>89600</v>
      </c>
      <c r="P288" s="167">
        <v>3333748</v>
      </c>
      <c r="Q288" s="167">
        <v>44800</v>
      </c>
      <c r="R288" s="167"/>
      <c r="S288" s="167"/>
      <c r="T288" s="167"/>
      <c r="U288" s="167"/>
      <c r="V288" s="167"/>
      <c r="W288" s="167">
        <v>246400</v>
      </c>
      <c r="X288" s="167"/>
      <c r="Y288" s="167"/>
      <c r="Z288" s="25">
        <f t="shared" si="137"/>
        <v>3716178</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38"/>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64"/>
        <v>5583453.7999999998</v>
      </c>
      <c r="CD288" s="24" t="s">
        <v>338</v>
      </c>
      <c r="CE288" s="43">
        <f t="shared" si="139"/>
        <v>0</v>
      </c>
      <c r="CF288" s="43">
        <f t="shared" si="140"/>
        <v>0</v>
      </c>
      <c r="CG288" s="43">
        <f t="shared" si="141"/>
        <v>0</v>
      </c>
      <c r="CH288" s="43">
        <f t="shared" si="142"/>
        <v>-1052000</v>
      </c>
      <c r="CI288" s="43">
        <f t="shared" si="143"/>
        <v>0</v>
      </c>
      <c r="CJ288" s="43">
        <f t="shared" si="144"/>
        <v>0</v>
      </c>
      <c r="CK288" s="43">
        <f t="shared" si="145"/>
        <v>-24000</v>
      </c>
      <c r="CL288" s="43">
        <f t="shared" si="146"/>
        <v>1100.5999999999999</v>
      </c>
      <c r="CM288" s="43">
        <f t="shared" si="147"/>
        <v>0</v>
      </c>
      <c r="CN288" s="43">
        <f t="shared" si="148"/>
        <v>0</v>
      </c>
      <c r="CO288" s="43">
        <f t="shared" si="149"/>
        <v>0</v>
      </c>
      <c r="CP288" s="43">
        <f t="shared" si="150"/>
        <v>0</v>
      </c>
      <c r="CQ288" s="43">
        <f t="shared" si="151"/>
        <v>0</v>
      </c>
      <c r="CR288" s="43">
        <f t="shared" si="152"/>
        <v>89600</v>
      </c>
      <c r="CS288" s="43">
        <f t="shared" si="153"/>
        <v>-72376.399999999907</v>
      </c>
      <c r="CT288" s="43">
        <f t="shared" si="154"/>
        <v>-43200</v>
      </c>
      <c r="CU288" s="43">
        <f t="shared" si="155"/>
        <v>0</v>
      </c>
      <c r="CV288" s="43">
        <f t="shared" si="156"/>
        <v>0</v>
      </c>
      <c r="CW288" s="43">
        <f t="shared" si="157"/>
        <v>0</v>
      </c>
      <c r="CX288" s="43">
        <f t="shared" si="158"/>
        <v>-16000</v>
      </c>
      <c r="CY288" s="43">
        <f t="shared" si="159"/>
        <v>0</v>
      </c>
      <c r="CZ288" s="43">
        <f t="shared" si="160"/>
        <v>246400</v>
      </c>
      <c r="DA288" s="43">
        <f t="shared" si="161"/>
        <v>-996800</v>
      </c>
      <c r="DB288" s="43">
        <f t="shared" si="162"/>
        <v>0</v>
      </c>
      <c r="DC288" s="43">
        <f t="shared" si="163"/>
        <v>-1867275.7999999998</v>
      </c>
      <c r="DD288" s="43">
        <f t="shared" si="165"/>
        <v>5922011.2000000924</v>
      </c>
    </row>
    <row r="289" spans="1:108" x14ac:dyDescent="0.15">
      <c r="A289" s="24" t="s">
        <v>339</v>
      </c>
      <c r="B289" s="25"/>
      <c r="C289" s="167"/>
      <c r="D289" s="167">
        <v>35693</v>
      </c>
      <c r="E289" s="167">
        <v>60000</v>
      </c>
      <c r="F289" s="167">
        <v>2957</v>
      </c>
      <c r="G289" s="167"/>
      <c r="H289" s="167"/>
      <c r="I289" s="167">
        <v>40314</v>
      </c>
      <c r="J289" s="167"/>
      <c r="K289" s="167">
        <v>3360000</v>
      </c>
      <c r="L289" s="167"/>
      <c r="M289" s="167"/>
      <c r="N289" s="167"/>
      <c r="O289" s="167">
        <v>67200</v>
      </c>
      <c r="P289" s="167">
        <v>5195660</v>
      </c>
      <c r="Q289" s="167"/>
      <c r="R289" s="167"/>
      <c r="S289" s="167"/>
      <c r="T289" s="167"/>
      <c r="U289" s="167"/>
      <c r="V289" s="167"/>
      <c r="W289" s="167">
        <v>134400</v>
      </c>
      <c r="X289" s="167"/>
      <c r="Y289" s="167"/>
      <c r="Z289" s="25">
        <f t="shared" si="137"/>
        <v>8896224</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38"/>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64"/>
        <v>5347231.2</v>
      </c>
      <c r="CD289" s="24" t="s">
        <v>339</v>
      </c>
      <c r="CE289" s="43">
        <f t="shared" si="139"/>
        <v>0</v>
      </c>
      <c r="CF289" s="43">
        <f t="shared" si="140"/>
        <v>0</v>
      </c>
      <c r="CG289" s="43">
        <f t="shared" si="141"/>
        <v>35693</v>
      </c>
      <c r="CH289" s="43">
        <f t="shared" si="142"/>
        <v>-280000</v>
      </c>
      <c r="CI289" s="43">
        <f t="shared" si="143"/>
        <v>2957</v>
      </c>
      <c r="CJ289" s="43">
        <f t="shared" si="144"/>
        <v>0</v>
      </c>
      <c r="CK289" s="43">
        <f t="shared" si="145"/>
        <v>0</v>
      </c>
      <c r="CL289" s="43">
        <f t="shared" si="146"/>
        <v>37104.199999999997</v>
      </c>
      <c r="CM289" s="43">
        <f t="shared" si="147"/>
        <v>0</v>
      </c>
      <c r="CN289" s="43">
        <f t="shared" si="148"/>
        <v>3360000</v>
      </c>
      <c r="CO289" s="43">
        <f t="shared" si="149"/>
        <v>0</v>
      </c>
      <c r="CP289" s="43">
        <f t="shared" si="150"/>
        <v>0</v>
      </c>
      <c r="CQ289" s="43">
        <f t="shared" si="151"/>
        <v>0</v>
      </c>
      <c r="CR289" s="43">
        <f t="shared" si="152"/>
        <v>67200</v>
      </c>
      <c r="CS289" s="43">
        <f t="shared" si="153"/>
        <v>1331198.6000000001</v>
      </c>
      <c r="CT289" s="43">
        <f t="shared" si="154"/>
        <v>-32000</v>
      </c>
      <c r="CU289" s="43">
        <f t="shared" si="155"/>
        <v>0</v>
      </c>
      <c r="CV289" s="43">
        <f t="shared" si="156"/>
        <v>0</v>
      </c>
      <c r="CW289" s="43">
        <f t="shared" si="157"/>
        <v>-96000</v>
      </c>
      <c r="CX289" s="43">
        <f t="shared" si="158"/>
        <v>-16000</v>
      </c>
      <c r="CY289" s="43">
        <f t="shared" si="159"/>
        <v>0</v>
      </c>
      <c r="CZ289" s="43">
        <f t="shared" si="160"/>
        <v>134400</v>
      </c>
      <c r="DA289" s="43">
        <f t="shared" si="161"/>
        <v>-995560</v>
      </c>
      <c r="DB289" s="43">
        <f t="shared" si="162"/>
        <v>0</v>
      </c>
      <c r="DC289" s="43">
        <f t="shared" si="163"/>
        <v>3548992.8</v>
      </c>
      <c r="DD289" s="43">
        <f t="shared" si="165"/>
        <v>9471004.0000000931</v>
      </c>
    </row>
    <row r="290" spans="1:108" x14ac:dyDescent="0.15">
      <c r="A290" s="24" t="s">
        <v>340</v>
      </c>
      <c r="B290" s="25"/>
      <c r="C290" s="167"/>
      <c r="D290" s="167">
        <v>76613</v>
      </c>
      <c r="E290" s="167">
        <v>290000</v>
      </c>
      <c r="F290" s="167">
        <v>3454</v>
      </c>
      <c r="G290" s="167"/>
      <c r="H290" s="167"/>
      <c r="I290" s="167">
        <v>8492</v>
      </c>
      <c r="J290" s="167"/>
      <c r="K290" s="167"/>
      <c r="L290" s="167"/>
      <c r="M290" s="167"/>
      <c r="N290" s="167"/>
      <c r="O290" s="167">
        <v>112000</v>
      </c>
      <c r="P290" s="167">
        <v>2682524</v>
      </c>
      <c r="Q290" s="167"/>
      <c r="R290" s="167"/>
      <c r="S290" s="167"/>
      <c r="T290" s="167"/>
      <c r="U290" s="167"/>
      <c r="V290" s="167"/>
      <c r="W290" s="167">
        <v>134400</v>
      </c>
      <c r="X290" s="167"/>
      <c r="Y290" s="167"/>
      <c r="Z290" s="25">
        <f t="shared" si="137"/>
        <v>3307483</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38"/>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64"/>
        <v>6683236.2000000002</v>
      </c>
      <c r="CD290" s="24" t="s">
        <v>340</v>
      </c>
      <c r="CE290" s="43">
        <f t="shared" si="139"/>
        <v>0</v>
      </c>
      <c r="CF290" s="43">
        <f t="shared" si="140"/>
        <v>0</v>
      </c>
      <c r="CG290" s="43">
        <f t="shared" si="141"/>
        <v>76613</v>
      </c>
      <c r="CH290" s="43">
        <f t="shared" si="142"/>
        <v>-578000</v>
      </c>
      <c r="CI290" s="43">
        <f t="shared" si="143"/>
        <v>3454</v>
      </c>
      <c r="CJ290" s="43">
        <f t="shared" si="144"/>
        <v>0</v>
      </c>
      <c r="CK290" s="43">
        <f t="shared" si="145"/>
        <v>0</v>
      </c>
      <c r="CL290" s="43">
        <f t="shared" si="146"/>
        <v>6370.8</v>
      </c>
      <c r="CM290" s="43">
        <f t="shared" si="147"/>
        <v>0</v>
      </c>
      <c r="CN290" s="43">
        <f t="shared" si="148"/>
        <v>0</v>
      </c>
      <c r="CO290" s="43">
        <f t="shared" si="149"/>
        <v>0</v>
      </c>
      <c r="CP290" s="43">
        <f t="shared" si="150"/>
        <v>0</v>
      </c>
      <c r="CQ290" s="43">
        <f t="shared" si="151"/>
        <v>0</v>
      </c>
      <c r="CR290" s="43">
        <f t="shared" si="152"/>
        <v>112000</v>
      </c>
      <c r="CS290" s="43">
        <f t="shared" si="153"/>
        <v>-2382191</v>
      </c>
      <c r="CT290" s="43">
        <f t="shared" si="154"/>
        <v>-64000</v>
      </c>
      <c r="CU290" s="43">
        <f t="shared" si="155"/>
        <v>0</v>
      </c>
      <c r="CV290" s="43">
        <f t="shared" si="156"/>
        <v>0</v>
      </c>
      <c r="CW290" s="43">
        <f t="shared" si="157"/>
        <v>0</v>
      </c>
      <c r="CX290" s="43">
        <f t="shared" si="158"/>
        <v>0</v>
      </c>
      <c r="CY290" s="43">
        <f t="shared" si="159"/>
        <v>0</v>
      </c>
      <c r="CZ290" s="43">
        <f t="shared" si="160"/>
        <v>134400</v>
      </c>
      <c r="DA290" s="43">
        <f t="shared" si="161"/>
        <v>-684400</v>
      </c>
      <c r="DB290" s="43">
        <f t="shared" si="162"/>
        <v>0</v>
      </c>
      <c r="DC290" s="43">
        <f t="shared" si="163"/>
        <v>-3375753.2</v>
      </c>
      <c r="DD290" s="43">
        <f t="shared" si="165"/>
        <v>6095250.8000000929</v>
      </c>
    </row>
    <row r="291" spans="1:108" x14ac:dyDescent="0.15">
      <c r="A291" s="24" t="s">
        <v>341</v>
      </c>
      <c r="B291" s="25"/>
      <c r="C291" s="167"/>
      <c r="D291" s="167"/>
      <c r="E291" s="167">
        <v>100000</v>
      </c>
      <c r="F291" s="167">
        <v>33</v>
      </c>
      <c r="G291" s="167"/>
      <c r="H291" s="167"/>
      <c r="I291" s="167">
        <v>10419</v>
      </c>
      <c r="J291" s="167"/>
      <c r="K291" s="167"/>
      <c r="L291" s="167"/>
      <c r="M291" s="167"/>
      <c r="N291" s="167"/>
      <c r="O291" s="167">
        <v>134400</v>
      </c>
      <c r="P291" s="167">
        <v>3194077</v>
      </c>
      <c r="Q291" s="167"/>
      <c r="R291" s="167"/>
      <c r="S291" s="167"/>
      <c r="T291" s="167"/>
      <c r="U291" s="167"/>
      <c r="V291" s="167"/>
      <c r="W291" s="167">
        <v>134400</v>
      </c>
      <c r="X291" s="167"/>
      <c r="Y291" s="167"/>
      <c r="Z291" s="25">
        <f t="shared" si="137"/>
        <v>3573329</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38"/>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64"/>
        <v>6272711.4000000004</v>
      </c>
      <c r="CD291" s="24" t="s">
        <v>341</v>
      </c>
      <c r="CE291" s="29">
        <f t="shared" si="139"/>
        <v>0</v>
      </c>
      <c r="CF291" s="29">
        <f t="shared" si="140"/>
        <v>0</v>
      </c>
      <c r="CG291" s="29">
        <f t="shared" si="141"/>
        <v>-34095.599999999999</v>
      </c>
      <c r="CH291" s="29">
        <f t="shared" si="142"/>
        <v>-645000</v>
      </c>
      <c r="CI291" s="29">
        <f t="shared" si="143"/>
        <v>26.4</v>
      </c>
      <c r="CJ291" s="29">
        <f t="shared" si="144"/>
        <v>0</v>
      </c>
      <c r="CK291" s="29">
        <f t="shared" si="145"/>
        <v>0</v>
      </c>
      <c r="CL291" s="29">
        <f t="shared" si="146"/>
        <v>-5572.2000000000007</v>
      </c>
      <c r="CM291" s="29">
        <f t="shared" si="147"/>
        <v>0</v>
      </c>
      <c r="CN291" s="29">
        <f t="shared" si="148"/>
        <v>0</v>
      </c>
      <c r="CO291" s="29">
        <f t="shared" si="149"/>
        <v>0</v>
      </c>
      <c r="CP291" s="29">
        <f t="shared" si="150"/>
        <v>0</v>
      </c>
      <c r="CQ291" s="29">
        <f t="shared" si="151"/>
        <v>0</v>
      </c>
      <c r="CR291" s="29">
        <f t="shared" si="152"/>
        <v>134400</v>
      </c>
      <c r="CS291" s="29">
        <f t="shared" si="153"/>
        <v>-1728541</v>
      </c>
      <c r="CT291" s="29">
        <f t="shared" si="154"/>
        <v>0</v>
      </c>
      <c r="CU291" s="29">
        <f t="shared" si="155"/>
        <v>0</v>
      </c>
      <c r="CV291" s="29">
        <f t="shared" si="156"/>
        <v>0</v>
      </c>
      <c r="CW291" s="29">
        <f t="shared" si="157"/>
        <v>0</v>
      </c>
      <c r="CX291" s="29">
        <f t="shared" si="158"/>
        <v>-8000</v>
      </c>
      <c r="CY291" s="29">
        <f t="shared" si="159"/>
        <v>0</v>
      </c>
      <c r="CZ291" s="29">
        <f t="shared" si="160"/>
        <v>134400</v>
      </c>
      <c r="DA291" s="29">
        <f t="shared" si="161"/>
        <v>-547000</v>
      </c>
      <c r="DB291" s="29">
        <f t="shared" si="162"/>
        <v>0</v>
      </c>
      <c r="DC291" s="29">
        <f t="shared" si="163"/>
        <v>-2699382.4000000004</v>
      </c>
      <c r="DD291" s="29">
        <f t="shared" si="165"/>
        <v>3395868.4000000926</v>
      </c>
    </row>
    <row r="292" spans="1:108" x14ac:dyDescent="0.15">
      <c r="A292" s="24" t="s">
        <v>342</v>
      </c>
      <c r="B292" s="25"/>
      <c r="C292" s="167"/>
      <c r="D292" s="167"/>
      <c r="E292" s="167">
        <v>89600</v>
      </c>
      <c r="F292" s="167"/>
      <c r="G292" s="167"/>
      <c r="H292" s="167"/>
      <c r="I292" s="167"/>
      <c r="J292" s="167"/>
      <c r="K292" s="167">
        <v>1075200</v>
      </c>
      <c r="L292" s="167"/>
      <c r="M292" s="167"/>
      <c r="N292" s="167"/>
      <c r="O292" s="167">
        <v>290304</v>
      </c>
      <c r="P292" s="167"/>
      <c r="Q292" s="167">
        <v>43008</v>
      </c>
      <c r="R292" s="167"/>
      <c r="S292" s="167"/>
      <c r="T292" s="167"/>
      <c r="U292" s="167"/>
      <c r="V292" s="167"/>
      <c r="W292" s="167">
        <v>441728</v>
      </c>
      <c r="X292" s="167"/>
      <c r="Y292" s="167"/>
      <c r="Z292" s="25">
        <f t="shared" si="137"/>
        <v>1939840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38"/>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64"/>
        <v>6162497.5999999996</v>
      </c>
      <c r="CD292" s="24" t="s">
        <v>342</v>
      </c>
      <c r="CE292" s="29">
        <f t="shared" si="139"/>
        <v>0</v>
      </c>
      <c r="CF292" s="29">
        <f t="shared" si="140"/>
        <v>0</v>
      </c>
      <c r="CG292" s="29">
        <f t="shared" si="141"/>
        <v>-13728</v>
      </c>
      <c r="CH292" s="29">
        <f t="shared" si="142"/>
        <v>-662400</v>
      </c>
      <c r="CI292" s="29">
        <f t="shared" si="143"/>
        <v>-146.4</v>
      </c>
      <c r="CJ292" s="29">
        <f t="shared" si="144"/>
        <v>0</v>
      </c>
      <c r="CK292" s="29">
        <f t="shared" si="145"/>
        <v>0</v>
      </c>
      <c r="CL292" s="29">
        <f t="shared" si="146"/>
        <v>-33195.199999999997</v>
      </c>
      <c r="CM292" s="29">
        <f t="shared" si="147"/>
        <v>0</v>
      </c>
      <c r="CN292" s="29">
        <f t="shared" si="148"/>
        <v>1075200</v>
      </c>
      <c r="CO292" s="29">
        <f t="shared" si="149"/>
        <v>0</v>
      </c>
      <c r="CP292" s="29">
        <f t="shared" si="150"/>
        <v>0</v>
      </c>
      <c r="CQ292" s="29">
        <f t="shared" si="151"/>
        <v>0</v>
      </c>
      <c r="CR292" s="29">
        <f t="shared" si="152"/>
        <v>290304</v>
      </c>
      <c r="CS292" s="29">
        <f t="shared" si="153"/>
        <v>-4915028</v>
      </c>
      <c r="CT292" s="29">
        <f t="shared" si="154"/>
        <v>43008</v>
      </c>
      <c r="CU292" s="29">
        <f t="shared" si="155"/>
        <v>0</v>
      </c>
      <c r="CV292" s="29">
        <f t="shared" si="156"/>
        <v>0</v>
      </c>
      <c r="CW292" s="29">
        <f t="shared" si="157"/>
        <v>0</v>
      </c>
      <c r="CX292" s="29">
        <f t="shared" si="158"/>
        <v>-16000</v>
      </c>
      <c r="CY292" s="29">
        <f t="shared" si="159"/>
        <v>0</v>
      </c>
      <c r="CZ292" s="29">
        <f t="shared" si="160"/>
        <v>441728</v>
      </c>
      <c r="DA292" s="29">
        <f t="shared" si="161"/>
        <v>-432400</v>
      </c>
      <c r="DB292" s="29">
        <f t="shared" si="162"/>
        <v>0</v>
      </c>
      <c r="DC292" s="29">
        <f t="shared" si="163"/>
        <v>-4222657.5999999996</v>
      </c>
      <c r="DD292" s="29">
        <f t="shared" si="165"/>
        <v>-826789.19999990705</v>
      </c>
    </row>
    <row r="293" spans="1:108" x14ac:dyDescent="0.15">
      <c r="A293" s="24" t="s">
        <v>343</v>
      </c>
      <c r="B293" s="25"/>
      <c r="C293" s="167"/>
      <c r="D293" s="167"/>
      <c r="E293" s="167"/>
      <c r="F293" s="167"/>
      <c r="G293" s="167"/>
      <c r="H293" s="167"/>
      <c r="I293" s="167"/>
      <c r="J293" s="167"/>
      <c r="K293" s="167"/>
      <c r="L293" s="167"/>
      <c r="M293" s="167"/>
      <c r="N293" s="167"/>
      <c r="O293" s="167">
        <v>22400</v>
      </c>
      <c r="P293" s="167"/>
      <c r="Q293" s="167"/>
      <c r="R293" s="167"/>
      <c r="S293" s="167"/>
      <c r="T293" s="167"/>
      <c r="U293" s="167"/>
      <c r="V293" s="167"/>
      <c r="W293" s="167"/>
      <c r="X293" s="167"/>
      <c r="Y293" s="167"/>
      <c r="Z293" s="25">
        <f t="shared" si="137"/>
        <v>22400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38"/>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64"/>
        <v>8242244.5999999996</v>
      </c>
      <c r="CD293" s="24" t="s">
        <v>343</v>
      </c>
      <c r="CE293" s="29">
        <f t="shared" si="139"/>
        <v>0</v>
      </c>
      <c r="CF293" s="29">
        <f t="shared" si="140"/>
        <v>0</v>
      </c>
      <c r="CG293" s="29">
        <f t="shared" si="141"/>
        <v>0</v>
      </c>
      <c r="CH293" s="29">
        <f t="shared" si="142"/>
        <v>-758500</v>
      </c>
      <c r="CI293" s="29">
        <f t="shared" si="143"/>
        <v>-406.2</v>
      </c>
      <c r="CJ293" s="29">
        <f t="shared" si="144"/>
        <v>0</v>
      </c>
      <c r="CK293" s="29">
        <f t="shared" si="145"/>
        <v>0</v>
      </c>
      <c r="CL293" s="29">
        <f t="shared" si="146"/>
        <v>-17101.2</v>
      </c>
      <c r="CM293" s="29">
        <f t="shared" si="147"/>
        <v>0</v>
      </c>
      <c r="CN293" s="29">
        <f t="shared" si="148"/>
        <v>0</v>
      </c>
      <c r="CO293" s="29">
        <f t="shared" si="149"/>
        <v>0</v>
      </c>
      <c r="CP293" s="29">
        <f t="shared" si="150"/>
        <v>0</v>
      </c>
      <c r="CQ293" s="29">
        <f t="shared" si="151"/>
        <v>0</v>
      </c>
      <c r="CR293" s="29">
        <f t="shared" si="152"/>
        <v>22400</v>
      </c>
      <c r="CS293" s="29">
        <f t="shared" si="153"/>
        <v>-6605437.2000000002</v>
      </c>
      <c r="CT293" s="29">
        <f t="shared" si="154"/>
        <v>0</v>
      </c>
      <c r="CU293" s="29">
        <f t="shared" si="155"/>
        <v>0</v>
      </c>
      <c r="CV293" s="29">
        <f t="shared" si="156"/>
        <v>0</v>
      </c>
      <c r="CW293" s="29">
        <f t="shared" si="157"/>
        <v>0</v>
      </c>
      <c r="CX293" s="29">
        <f t="shared" si="158"/>
        <v>-40000</v>
      </c>
      <c r="CY293" s="29">
        <f t="shared" si="159"/>
        <v>0</v>
      </c>
      <c r="CZ293" s="29">
        <f t="shared" si="160"/>
        <v>0</v>
      </c>
      <c r="DA293" s="29">
        <f t="shared" si="161"/>
        <v>-820800</v>
      </c>
      <c r="DB293" s="29">
        <f t="shared" si="162"/>
        <v>0</v>
      </c>
      <c r="DC293" s="29">
        <f t="shared" si="163"/>
        <v>-8219844.5999999996</v>
      </c>
      <c r="DD293" s="29">
        <f t="shared" si="165"/>
        <v>-9046633.7999999076</v>
      </c>
    </row>
    <row r="294" spans="1:108" x14ac:dyDescent="0.15">
      <c r="A294" s="24" t="s">
        <v>344</v>
      </c>
      <c r="B294" s="25"/>
      <c r="C294" s="167"/>
      <c r="D294" s="167"/>
      <c r="E294" s="167">
        <v>60000</v>
      </c>
      <c r="F294" s="167"/>
      <c r="G294" s="167"/>
      <c r="H294" s="167"/>
      <c r="I294" s="167">
        <v>22493</v>
      </c>
      <c r="J294" s="167"/>
      <c r="K294" s="167"/>
      <c r="L294" s="167"/>
      <c r="M294" s="167"/>
      <c r="N294" s="167"/>
      <c r="O294" s="167">
        <v>73700</v>
      </c>
      <c r="P294" s="167">
        <v>4063658</v>
      </c>
      <c r="Q294" s="167"/>
      <c r="R294" s="167"/>
      <c r="S294" s="167"/>
      <c r="T294" s="167"/>
      <c r="U294" s="167"/>
      <c r="V294" s="167"/>
      <c r="W294" s="167">
        <v>156800</v>
      </c>
      <c r="X294" s="167"/>
      <c r="Y294" s="167"/>
      <c r="Z294" s="25">
        <f t="shared" si="137"/>
        <v>4376651</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38"/>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64"/>
        <v>7447493</v>
      </c>
      <c r="CD294" s="24" t="s">
        <v>344</v>
      </c>
      <c r="CE294" s="43">
        <f t="shared" si="139"/>
        <v>0</v>
      </c>
      <c r="CF294" s="43">
        <f t="shared" si="140"/>
        <v>0</v>
      </c>
      <c r="CG294" s="43">
        <f t="shared" si="141"/>
        <v>0</v>
      </c>
      <c r="CH294" s="43">
        <f t="shared" si="142"/>
        <v>20000</v>
      </c>
      <c r="CI294" s="43">
        <f t="shared" si="143"/>
        <v>0</v>
      </c>
      <c r="CJ294" s="43">
        <f t="shared" si="144"/>
        <v>0</v>
      </c>
      <c r="CK294" s="43">
        <f t="shared" si="145"/>
        <v>0</v>
      </c>
      <c r="CL294" s="43">
        <f t="shared" si="146"/>
        <v>11112.4</v>
      </c>
      <c r="CM294" s="43">
        <f t="shared" si="147"/>
        <v>0</v>
      </c>
      <c r="CN294" s="43">
        <f t="shared" si="148"/>
        <v>0</v>
      </c>
      <c r="CO294" s="43">
        <f t="shared" si="149"/>
        <v>0</v>
      </c>
      <c r="CP294" s="43">
        <f t="shared" si="150"/>
        <v>0</v>
      </c>
      <c r="CQ294" s="43">
        <f t="shared" si="151"/>
        <v>0</v>
      </c>
      <c r="CR294" s="43">
        <f t="shared" si="152"/>
        <v>73700</v>
      </c>
      <c r="CS294" s="43">
        <f t="shared" si="153"/>
        <v>-2733744.4000000004</v>
      </c>
      <c r="CT294" s="43">
        <f t="shared" si="154"/>
        <v>0</v>
      </c>
      <c r="CU294" s="43">
        <f t="shared" si="155"/>
        <v>0</v>
      </c>
      <c r="CV294" s="43">
        <f t="shared" si="156"/>
        <v>0</v>
      </c>
      <c r="CW294" s="43">
        <f t="shared" si="157"/>
        <v>0</v>
      </c>
      <c r="CX294" s="43">
        <f t="shared" si="158"/>
        <v>-16000</v>
      </c>
      <c r="CY294" s="43">
        <f t="shared" si="159"/>
        <v>0</v>
      </c>
      <c r="CZ294" s="43">
        <f t="shared" si="160"/>
        <v>156800</v>
      </c>
      <c r="DA294" s="43">
        <f t="shared" si="161"/>
        <v>-582710</v>
      </c>
      <c r="DB294" s="43">
        <f t="shared" si="162"/>
        <v>0</v>
      </c>
      <c r="DC294" s="43">
        <f t="shared" si="163"/>
        <v>-3070842</v>
      </c>
      <c r="DD294" s="43">
        <f t="shared" si="165"/>
        <v>-12117475.799999908</v>
      </c>
    </row>
    <row r="295" spans="1:108" x14ac:dyDescent="0.15">
      <c r="A295" s="24" t="s">
        <v>345</v>
      </c>
      <c r="B295" s="25"/>
      <c r="C295" s="167"/>
      <c r="D295" s="167"/>
      <c r="E295" s="167"/>
      <c r="F295" s="167"/>
      <c r="G295" s="167"/>
      <c r="H295" s="167"/>
      <c r="I295" s="167"/>
      <c r="J295" s="167"/>
      <c r="K295" s="167"/>
      <c r="L295" s="167"/>
      <c r="M295" s="167"/>
      <c r="N295" s="167"/>
      <c r="O295" s="167">
        <v>112000</v>
      </c>
      <c r="P295" s="167">
        <v>6597737</v>
      </c>
      <c r="Q295" s="167"/>
      <c r="R295" s="167"/>
      <c r="S295" s="167"/>
      <c r="T295" s="167"/>
      <c r="U295" s="167"/>
      <c r="V295" s="167"/>
      <c r="W295" s="167">
        <v>156800</v>
      </c>
      <c r="X295" s="167"/>
      <c r="Y295" s="167"/>
      <c r="Z295" s="25">
        <f t="shared" si="137"/>
        <v>6866537</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38"/>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64"/>
        <v>6082350</v>
      </c>
      <c r="CD295" s="24" t="s">
        <v>345</v>
      </c>
      <c r="CE295" s="43">
        <f t="shared" si="139"/>
        <v>0</v>
      </c>
      <c r="CF295" s="43">
        <f t="shared" si="140"/>
        <v>0</v>
      </c>
      <c r="CG295" s="43">
        <f t="shared" si="141"/>
        <v>0</v>
      </c>
      <c r="CH295" s="43">
        <f t="shared" si="142"/>
        <v>-109000</v>
      </c>
      <c r="CI295" s="43">
        <f t="shared" si="143"/>
        <v>0</v>
      </c>
      <c r="CJ295" s="43">
        <f t="shared" si="144"/>
        <v>0</v>
      </c>
      <c r="CK295" s="43">
        <f t="shared" si="145"/>
        <v>0</v>
      </c>
      <c r="CL295" s="43">
        <f t="shared" si="146"/>
        <v>-5488.2</v>
      </c>
      <c r="CM295" s="43">
        <f t="shared" si="147"/>
        <v>0</v>
      </c>
      <c r="CN295" s="43">
        <f t="shared" si="148"/>
        <v>0</v>
      </c>
      <c r="CO295" s="43">
        <f t="shared" si="149"/>
        <v>0</v>
      </c>
      <c r="CP295" s="43">
        <f t="shared" si="150"/>
        <v>0</v>
      </c>
      <c r="CQ295" s="43">
        <f t="shared" si="151"/>
        <v>0</v>
      </c>
      <c r="CR295" s="43">
        <f t="shared" si="152"/>
        <v>112000</v>
      </c>
      <c r="CS295" s="43">
        <f t="shared" si="153"/>
        <v>1323875.2000000002</v>
      </c>
      <c r="CT295" s="43">
        <f t="shared" si="154"/>
        <v>0</v>
      </c>
      <c r="CU295" s="43">
        <f t="shared" si="155"/>
        <v>0</v>
      </c>
      <c r="CV295" s="43">
        <f t="shared" si="156"/>
        <v>0</v>
      </c>
      <c r="CW295" s="43">
        <f t="shared" si="157"/>
        <v>0</v>
      </c>
      <c r="CX295" s="43">
        <f t="shared" si="158"/>
        <v>-24000</v>
      </c>
      <c r="CY295" s="43">
        <f t="shared" si="159"/>
        <v>0</v>
      </c>
      <c r="CZ295" s="43">
        <f t="shared" si="160"/>
        <v>156800</v>
      </c>
      <c r="DA295" s="43">
        <f t="shared" si="161"/>
        <v>-670000</v>
      </c>
      <c r="DB295" s="43">
        <f t="shared" si="162"/>
        <v>0</v>
      </c>
      <c r="DC295" s="43">
        <f t="shared" si="163"/>
        <v>784187</v>
      </c>
      <c r="DD295" s="43">
        <f t="shared" si="165"/>
        <v>-11333288.799999908</v>
      </c>
    </row>
    <row r="296" spans="1:108" x14ac:dyDescent="0.15">
      <c r="A296" s="24" t="s">
        <v>346</v>
      </c>
      <c r="B296" s="25"/>
      <c r="C296" s="167"/>
      <c r="D296" s="167">
        <v>112306</v>
      </c>
      <c r="E296" s="167">
        <v>60000</v>
      </c>
      <c r="F296" s="167"/>
      <c r="G296" s="167"/>
      <c r="H296" s="167"/>
      <c r="I296" s="167"/>
      <c r="J296" s="167"/>
      <c r="K296" s="167"/>
      <c r="L296" s="167"/>
      <c r="M296" s="167"/>
      <c r="N296" s="167"/>
      <c r="O296" s="167">
        <v>67200</v>
      </c>
      <c r="P296" s="167">
        <v>4567414</v>
      </c>
      <c r="Q296" s="167"/>
      <c r="R296" s="167"/>
      <c r="S296" s="167"/>
      <c r="T296" s="167"/>
      <c r="U296" s="167"/>
      <c r="V296" s="167"/>
      <c r="W296" s="167">
        <v>134400</v>
      </c>
      <c r="X296" s="167"/>
      <c r="Y296" s="167"/>
      <c r="Z296" s="25">
        <f t="shared" si="137"/>
        <v>4941320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38"/>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64"/>
        <v>6070424.3999999994</v>
      </c>
      <c r="CD296" s="24" t="s">
        <v>346</v>
      </c>
      <c r="CE296" s="29">
        <f t="shared" si="139"/>
        <v>0</v>
      </c>
      <c r="CF296" s="29">
        <f t="shared" si="140"/>
        <v>0</v>
      </c>
      <c r="CG296" s="29">
        <f t="shared" si="141"/>
        <v>112306</v>
      </c>
      <c r="CH296" s="29">
        <f t="shared" si="142"/>
        <v>-66000</v>
      </c>
      <c r="CI296" s="29">
        <f t="shared" si="143"/>
        <v>0</v>
      </c>
      <c r="CJ296" s="29">
        <f t="shared" si="144"/>
        <v>0</v>
      </c>
      <c r="CK296" s="29">
        <f t="shared" si="145"/>
        <v>0</v>
      </c>
      <c r="CL296" s="29">
        <f t="shared" si="146"/>
        <v>-5213.8</v>
      </c>
      <c r="CM296" s="29">
        <f t="shared" si="147"/>
        <v>0</v>
      </c>
      <c r="CN296" s="29">
        <f t="shared" si="148"/>
        <v>0</v>
      </c>
      <c r="CO296" s="29">
        <f t="shared" si="149"/>
        <v>0</v>
      </c>
      <c r="CP296" s="29">
        <f t="shared" si="150"/>
        <v>0</v>
      </c>
      <c r="CQ296" s="29">
        <f t="shared" si="151"/>
        <v>0</v>
      </c>
      <c r="CR296" s="29">
        <f t="shared" si="152"/>
        <v>67200</v>
      </c>
      <c r="CS296" s="29">
        <f t="shared" si="153"/>
        <v>-851796.59999999963</v>
      </c>
      <c r="CT296" s="29">
        <f t="shared" si="154"/>
        <v>0</v>
      </c>
      <c r="CU296" s="29">
        <f t="shared" si="155"/>
        <v>0</v>
      </c>
      <c r="CV296" s="29">
        <f t="shared" si="156"/>
        <v>0</v>
      </c>
      <c r="CW296" s="29">
        <f t="shared" si="157"/>
        <v>0</v>
      </c>
      <c r="CX296" s="29">
        <f t="shared" si="158"/>
        <v>-8000</v>
      </c>
      <c r="CY296" s="29">
        <f t="shared" si="159"/>
        <v>0</v>
      </c>
      <c r="CZ296" s="29">
        <f t="shared" si="160"/>
        <v>134400</v>
      </c>
      <c r="DA296" s="29">
        <f t="shared" si="161"/>
        <v>-512000</v>
      </c>
      <c r="DB296" s="29">
        <f t="shared" si="162"/>
        <v>0</v>
      </c>
      <c r="DC296" s="29">
        <f t="shared" si="163"/>
        <v>-1129104.3999999994</v>
      </c>
      <c r="DD296" s="29">
        <f t="shared" si="165"/>
        <v>-12462393.199999906</v>
      </c>
    </row>
    <row r="297" spans="1:108" x14ac:dyDescent="0.15">
      <c r="A297" s="24" t="s">
        <v>347</v>
      </c>
      <c r="B297" s="25"/>
      <c r="C297" s="167"/>
      <c r="D297" s="167"/>
      <c r="E297" s="167"/>
      <c r="F297" s="167">
        <v>99</v>
      </c>
      <c r="G297" s="167"/>
      <c r="H297" s="167"/>
      <c r="I297" s="167">
        <v>42027</v>
      </c>
      <c r="J297" s="167"/>
      <c r="K297" s="167"/>
      <c r="L297" s="167"/>
      <c r="M297" s="167"/>
      <c r="N297" s="167"/>
      <c r="O297" s="167">
        <v>112000</v>
      </c>
      <c r="P297" s="167">
        <v>7119982</v>
      </c>
      <c r="Q297" s="167"/>
      <c r="R297" s="167"/>
      <c r="S297" s="167"/>
      <c r="T297" s="167"/>
      <c r="U297" s="167"/>
      <c r="V297" s="167"/>
      <c r="W297" s="167">
        <v>201600</v>
      </c>
      <c r="X297" s="167"/>
      <c r="Y297" s="167"/>
      <c r="Z297" s="25">
        <f t="shared" si="137"/>
        <v>7475708</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38"/>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64"/>
        <v>6786327.3999999994</v>
      </c>
      <c r="CD297" s="24" t="s">
        <v>347</v>
      </c>
      <c r="CE297" s="43">
        <f t="shared" si="139"/>
        <v>0</v>
      </c>
      <c r="CF297" s="43">
        <f t="shared" si="140"/>
        <v>0</v>
      </c>
      <c r="CG297" s="43">
        <f t="shared" si="141"/>
        <v>-50030.6</v>
      </c>
      <c r="CH297" s="43">
        <f t="shared" si="142"/>
        <v>-126000</v>
      </c>
      <c r="CI297" s="43">
        <f t="shared" si="143"/>
        <v>99</v>
      </c>
      <c r="CJ297" s="43">
        <f t="shared" si="144"/>
        <v>0</v>
      </c>
      <c r="CK297" s="43">
        <f t="shared" si="145"/>
        <v>0</v>
      </c>
      <c r="CL297" s="43">
        <f t="shared" si="146"/>
        <v>20571</v>
      </c>
      <c r="CM297" s="43">
        <f t="shared" si="147"/>
        <v>0</v>
      </c>
      <c r="CN297" s="43">
        <f t="shared" si="148"/>
        <v>0</v>
      </c>
      <c r="CO297" s="43">
        <f t="shared" si="149"/>
        <v>0</v>
      </c>
      <c r="CP297" s="43">
        <f t="shared" si="150"/>
        <v>0</v>
      </c>
      <c r="CQ297" s="43">
        <f t="shared" si="151"/>
        <v>0</v>
      </c>
      <c r="CR297" s="43">
        <f t="shared" si="152"/>
        <v>112000</v>
      </c>
      <c r="CS297" s="43">
        <f t="shared" si="153"/>
        <v>1001941.2000000002</v>
      </c>
      <c r="CT297" s="43">
        <f t="shared" si="154"/>
        <v>0</v>
      </c>
      <c r="CU297" s="43">
        <f t="shared" si="155"/>
        <v>0</v>
      </c>
      <c r="CV297" s="43">
        <f t="shared" si="156"/>
        <v>0</v>
      </c>
      <c r="CW297" s="43">
        <f t="shared" si="157"/>
        <v>0</v>
      </c>
      <c r="CX297" s="43">
        <f t="shared" si="158"/>
        <v>-8000</v>
      </c>
      <c r="CY297" s="43">
        <f t="shared" si="159"/>
        <v>0</v>
      </c>
      <c r="CZ297" s="43">
        <f t="shared" si="160"/>
        <v>201600</v>
      </c>
      <c r="DA297" s="43">
        <f t="shared" si="161"/>
        <v>-462800</v>
      </c>
      <c r="DB297" s="43">
        <f t="shared" si="162"/>
        <v>0</v>
      </c>
      <c r="DC297" s="43">
        <f t="shared" si="163"/>
        <v>689380.60000000056</v>
      </c>
      <c r="DD297" s="43">
        <f t="shared" si="165"/>
        <v>-11773012.599999905</v>
      </c>
    </row>
    <row r="298" spans="1:108" x14ac:dyDescent="0.15">
      <c r="A298" s="24" t="s">
        <v>348</v>
      </c>
      <c r="B298" s="25"/>
      <c r="C298" s="167"/>
      <c r="D298" s="167"/>
      <c r="E298" s="167">
        <v>60000</v>
      </c>
      <c r="F298" s="167"/>
      <c r="G298" s="167"/>
      <c r="H298" s="167"/>
      <c r="I298" s="167">
        <v>47428</v>
      </c>
      <c r="J298" s="167"/>
      <c r="K298" s="167"/>
      <c r="L298" s="167"/>
      <c r="M298" s="167"/>
      <c r="N298" s="167"/>
      <c r="O298" s="167">
        <v>67200</v>
      </c>
      <c r="P298" s="167">
        <v>5730283</v>
      </c>
      <c r="Q298" s="167"/>
      <c r="R298" s="167"/>
      <c r="S298" s="167"/>
      <c r="T298" s="167"/>
      <c r="U298" s="167"/>
      <c r="V298" s="167"/>
      <c r="W298" s="167">
        <v>134400</v>
      </c>
      <c r="X298" s="167"/>
      <c r="Y298" s="167"/>
      <c r="Z298" s="25">
        <f t="shared" si="137"/>
        <v>6039311</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38"/>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64"/>
        <v>8379647.4000000004</v>
      </c>
      <c r="CD298" s="24" t="s">
        <v>348</v>
      </c>
      <c r="CE298" s="29">
        <f t="shared" si="139"/>
        <v>0</v>
      </c>
      <c r="CF298" s="29">
        <f t="shared" si="140"/>
        <v>0</v>
      </c>
      <c r="CG298" s="29">
        <f t="shared" si="141"/>
        <v>0</v>
      </c>
      <c r="CH298" s="29">
        <f t="shared" si="142"/>
        <v>60000</v>
      </c>
      <c r="CI298" s="29">
        <f t="shared" si="143"/>
        <v>-7</v>
      </c>
      <c r="CJ298" s="29">
        <f t="shared" si="144"/>
        <v>0</v>
      </c>
      <c r="CK298" s="29">
        <f t="shared" si="145"/>
        <v>0</v>
      </c>
      <c r="CL298" s="29">
        <f t="shared" si="146"/>
        <v>37650</v>
      </c>
      <c r="CM298" s="29">
        <f t="shared" si="147"/>
        <v>0</v>
      </c>
      <c r="CN298" s="29">
        <f t="shared" si="148"/>
        <v>0</v>
      </c>
      <c r="CO298" s="29">
        <f t="shared" si="149"/>
        <v>0</v>
      </c>
      <c r="CP298" s="29">
        <f t="shared" si="150"/>
        <v>0</v>
      </c>
      <c r="CQ298" s="29">
        <f t="shared" si="151"/>
        <v>0</v>
      </c>
      <c r="CR298" s="29">
        <f t="shared" si="152"/>
        <v>67200</v>
      </c>
      <c r="CS298" s="29">
        <f t="shared" si="153"/>
        <v>-2281579.4000000004</v>
      </c>
      <c r="CT298" s="29">
        <f t="shared" si="154"/>
        <v>0</v>
      </c>
      <c r="CU298" s="29">
        <f t="shared" si="155"/>
        <v>0</v>
      </c>
      <c r="CV298" s="29">
        <f t="shared" si="156"/>
        <v>0</v>
      </c>
      <c r="CW298" s="29">
        <f t="shared" si="157"/>
        <v>0</v>
      </c>
      <c r="CX298" s="29">
        <f t="shared" si="158"/>
        <v>0</v>
      </c>
      <c r="CY298" s="29">
        <f t="shared" si="159"/>
        <v>0</v>
      </c>
      <c r="CZ298" s="29">
        <f t="shared" si="160"/>
        <v>134400</v>
      </c>
      <c r="DA298" s="29">
        <f t="shared" si="161"/>
        <v>-358000</v>
      </c>
      <c r="DB298" s="29">
        <f t="shared" si="162"/>
        <v>0</v>
      </c>
      <c r="DC298" s="29">
        <f t="shared" si="163"/>
        <v>-2340336.4000000004</v>
      </c>
      <c r="DD298" s="29">
        <f t="shared" si="165"/>
        <v>-14113348.999999905</v>
      </c>
    </row>
    <row r="299" spans="1:108" x14ac:dyDescent="0.15">
      <c r="A299" s="24" t="s">
        <v>349</v>
      </c>
      <c r="B299" s="25"/>
      <c r="C299" s="167"/>
      <c r="D299" s="167"/>
      <c r="E299" s="167">
        <v>57600</v>
      </c>
      <c r="F299" s="167"/>
      <c r="G299" s="167"/>
      <c r="H299" s="167"/>
      <c r="I299" s="167"/>
      <c r="J299" s="167"/>
      <c r="K299" s="167"/>
      <c r="L299" s="167"/>
      <c r="M299" s="167"/>
      <c r="N299" s="167"/>
      <c r="O299" s="167">
        <v>195328</v>
      </c>
      <c r="P299" s="167"/>
      <c r="Q299" s="167"/>
      <c r="R299" s="167"/>
      <c r="S299" s="167"/>
      <c r="T299" s="167"/>
      <c r="U299" s="167"/>
      <c r="V299" s="167"/>
      <c r="W299" s="167">
        <v>310016</v>
      </c>
      <c r="X299" s="167"/>
      <c r="Y299" s="167"/>
      <c r="Z299" s="25">
        <f t="shared" si="137"/>
        <v>562944</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38"/>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64"/>
        <v>8621059</v>
      </c>
      <c r="CD299" s="24" t="s">
        <v>349</v>
      </c>
      <c r="CE299" s="29">
        <f t="shared" si="139"/>
        <v>0</v>
      </c>
      <c r="CF299" s="29">
        <f t="shared" si="140"/>
        <v>0</v>
      </c>
      <c r="CG299" s="29">
        <f t="shared" si="141"/>
        <v>-23571.8</v>
      </c>
      <c r="CH299" s="29">
        <f t="shared" si="142"/>
        <v>-9400</v>
      </c>
      <c r="CI299" s="29">
        <f t="shared" si="143"/>
        <v>0</v>
      </c>
      <c r="CJ299" s="29">
        <f t="shared" si="144"/>
        <v>0</v>
      </c>
      <c r="CK299" s="29">
        <f t="shared" si="145"/>
        <v>0</v>
      </c>
      <c r="CL299" s="29">
        <f t="shared" si="146"/>
        <v>-7150.6</v>
      </c>
      <c r="CM299" s="29">
        <f t="shared" si="147"/>
        <v>0</v>
      </c>
      <c r="CN299" s="29">
        <f t="shared" si="148"/>
        <v>0</v>
      </c>
      <c r="CO299" s="29">
        <f t="shared" si="149"/>
        <v>0</v>
      </c>
      <c r="CP299" s="29">
        <f t="shared" si="150"/>
        <v>0</v>
      </c>
      <c r="CQ299" s="29">
        <f t="shared" si="151"/>
        <v>0</v>
      </c>
      <c r="CR299" s="29">
        <f t="shared" si="152"/>
        <v>195328</v>
      </c>
      <c r="CS299" s="29">
        <f t="shared" si="153"/>
        <v>-8144936.5999999996</v>
      </c>
      <c r="CT299" s="29">
        <f t="shared" si="154"/>
        <v>0</v>
      </c>
      <c r="CU299" s="29">
        <f t="shared" si="155"/>
        <v>0</v>
      </c>
      <c r="CV299" s="29">
        <f t="shared" si="156"/>
        <v>0</v>
      </c>
      <c r="CW299" s="29">
        <f t="shared" si="157"/>
        <v>0</v>
      </c>
      <c r="CX299" s="29">
        <f t="shared" si="158"/>
        <v>-16000</v>
      </c>
      <c r="CY299" s="29">
        <f t="shared" si="159"/>
        <v>0</v>
      </c>
      <c r="CZ299" s="29">
        <f t="shared" si="160"/>
        <v>310016</v>
      </c>
      <c r="DA299" s="29">
        <f t="shared" si="161"/>
        <v>-362400</v>
      </c>
      <c r="DB299" s="29">
        <f t="shared" si="162"/>
        <v>0</v>
      </c>
      <c r="DC299" s="29">
        <f t="shared" si="163"/>
        <v>-8058115</v>
      </c>
      <c r="DD299" s="29">
        <f t="shared" si="165"/>
        <v>-22171463.999999903</v>
      </c>
    </row>
    <row r="300" spans="1:108" x14ac:dyDescent="0.15">
      <c r="A300" s="24" t="s">
        <v>350</v>
      </c>
      <c r="B300" s="25"/>
      <c r="C300" s="167"/>
      <c r="D300" s="167"/>
      <c r="E300" s="167"/>
      <c r="F300" s="167"/>
      <c r="G300" s="167"/>
      <c r="H300" s="167"/>
      <c r="I300" s="167"/>
      <c r="J300" s="167"/>
      <c r="K300" s="167"/>
      <c r="L300" s="167"/>
      <c r="M300" s="167"/>
      <c r="N300" s="167"/>
      <c r="O300" s="167">
        <v>22400</v>
      </c>
      <c r="P300" s="167"/>
      <c r="Q300" s="167"/>
      <c r="R300" s="167"/>
      <c r="S300" s="167"/>
      <c r="T300" s="167"/>
      <c r="U300" s="167"/>
      <c r="V300" s="167"/>
      <c r="W300" s="167"/>
      <c r="X300" s="167"/>
      <c r="Y300" s="167"/>
      <c r="Z300" s="25">
        <f t="shared" si="137"/>
        <v>22400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38"/>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64"/>
        <v>7859104.7999999998</v>
      </c>
      <c r="CD300" s="24" t="s">
        <v>350</v>
      </c>
      <c r="CE300" s="29">
        <f t="shared" si="139"/>
        <v>0</v>
      </c>
      <c r="CF300" s="29">
        <f t="shared" si="140"/>
        <v>0</v>
      </c>
      <c r="CG300" s="29">
        <f t="shared" si="141"/>
        <v>-15192.8</v>
      </c>
      <c r="CH300" s="29">
        <f t="shared" si="142"/>
        <v>0</v>
      </c>
      <c r="CI300" s="29">
        <f t="shared" si="143"/>
        <v>0</v>
      </c>
      <c r="CJ300" s="29">
        <f t="shared" si="144"/>
        <v>0</v>
      </c>
      <c r="CK300" s="29">
        <f t="shared" si="145"/>
        <v>0</v>
      </c>
      <c r="CL300" s="29">
        <f t="shared" si="146"/>
        <v>-2876</v>
      </c>
      <c r="CM300" s="29">
        <f t="shared" si="147"/>
        <v>0</v>
      </c>
      <c r="CN300" s="29">
        <f t="shared" si="148"/>
        <v>0</v>
      </c>
      <c r="CO300" s="29">
        <f t="shared" si="149"/>
        <v>0</v>
      </c>
      <c r="CP300" s="29">
        <f t="shared" si="150"/>
        <v>0</v>
      </c>
      <c r="CQ300" s="29">
        <f t="shared" si="151"/>
        <v>0</v>
      </c>
      <c r="CR300" s="29">
        <f t="shared" si="152"/>
        <v>22400</v>
      </c>
      <c r="CS300" s="29">
        <f t="shared" si="153"/>
        <v>-7314636</v>
      </c>
      <c r="CT300" s="29">
        <f t="shared" si="154"/>
        <v>0</v>
      </c>
      <c r="CU300" s="29">
        <f t="shared" si="155"/>
        <v>0</v>
      </c>
      <c r="CV300" s="29">
        <f t="shared" si="156"/>
        <v>0</v>
      </c>
      <c r="CW300" s="29">
        <f t="shared" si="157"/>
        <v>0</v>
      </c>
      <c r="CX300" s="29">
        <f t="shared" si="158"/>
        <v>-16000</v>
      </c>
      <c r="CY300" s="29">
        <f t="shared" si="159"/>
        <v>0</v>
      </c>
      <c r="CZ300" s="29">
        <f t="shared" si="160"/>
        <v>0</v>
      </c>
      <c r="DA300" s="29">
        <f t="shared" si="161"/>
        <v>-510400</v>
      </c>
      <c r="DB300" s="29">
        <f t="shared" si="162"/>
        <v>0</v>
      </c>
      <c r="DC300" s="29">
        <f t="shared" si="163"/>
        <v>-7836704.7999999998</v>
      </c>
      <c r="DD300" s="29">
        <f t="shared" si="165"/>
        <v>-30008168.799999904</v>
      </c>
    </row>
    <row r="301" spans="1:108" x14ac:dyDescent="0.15">
      <c r="A301" s="24" t="s">
        <v>351</v>
      </c>
      <c r="B301" s="25"/>
      <c r="C301" s="167"/>
      <c r="D301" s="167"/>
      <c r="E301" s="167">
        <v>60000</v>
      </c>
      <c r="F301" s="167"/>
      <c r="G301" s="167"/>
      <c r="H301" s="167"/>
      <c r="I301" s="167"/>
      <c r="J301" s="167"/>
      <c r="K301" s="167"/>
      <c r="L301" s="167"/>
      <c r="M301" s="167"/>
      <c r="N301" s="167"/>
      <c r="O301" s="167">
        <v>44800</v>
      </c>
      <c r="P301" s="167">
        <v>5031491</v>
      </c>
      <c r="Q301" s="167"/>
      <c r="R301" s="167"/>
      <c r="S301" s="167"/>
      <c r="T301" s="167"/>
      <c r="U301" s="167"/>
      <c r="V301" s="167"/>
      <c r="W301" s="167">
        <v>67200</v>
      </c>
      <c r="X301" s="167"/>
      <c r="Y301" s="167"/>
      <c r="Z301" s="25">
        <f t="shared" si="137"/>
        <v>5203491</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38"/>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64"/>
        <v>7167932.7999999998</v>
      </c>
      <c r="CD301" s="24" t="s">
        <v>351</v>
      </c>
      <c r="CE301" s="43">
        <f t="shared" si="139"/>
        <v>0</v>
      </c>
      <c r="CF301" s="43">
        <f t="shared" si="140"/>
        <v>0</v>
      </c>
      <c r="CG301" s="43">
        <f t="shared" si="141"/>
        <v>-39.6</v>
      </c>
      <c r="CH301" s="43">
        <f t="shared" si="142"/>
        <v>60000</v>
      </c>
      <c r="CI301" s="43">
        <f t="shared" si="143"/>
        <v>0</v>
      </c>
      <c r="CJ301" s="43">
        <f t="shared" si="144"/>
        <v>0</v>
      </c>
      <c r="CK301" s="43">
        <f t="shared" si="145"/>
        <v>0</v>
      </c>
      <c r="CL301" s="43">
        <f t="shared" si="146"/>
        <v>-13861</v>
      </c>
      <c r="CM301" s="43">
        <f t="shared" si="147"/>
        <v>0</v>
      </c>
      <c r="CN301" s="43">
        <f t="shared" si="148"/>
        <v>0</v>
      </c>
      <c r="CO301" s="43">
        <f t="shared" si="149"/>
        <v>0</v>
      </c>
      <c r="CP301" s="43">
        <f t="shared" si="150"/>
        <v>0</v>
      </c>
      <c r="CQ301" s="43">
        <f t="shared" si="151"/>
        <v>0</v>
      </c>
      <c r="CR301" s="43">
        <f t="shared" si="152"/>
        <v>44800</v>
      </c>
      <c r="CS301" s="43">
        <f t="shared" si="153"/>
        <v>-1652541.2000000002</v>
      </c>
      <c r="CT301" s="43">
        <f t="shared" si="154"/>
        <v>0</v>
      </c>
      <c r="CU301" s="43">
        <f t="shared" si="155"/>
        <v>0</v>
      </c>
      <c r="CV301" s="43">
        <f t="shared" si="156"/>
        <v>0</v>
      </c>
      <c r="CW301" s="43">
        <f t="shared" si="157"/>
        <v>0</v>
      </c>
      <c r="CX301" s="43">
        <f t="shared" si="158"/>
        <v>-8000</v>
      </c>
      <c r="CY301" s="43">
        <f t="shared" si="159"/>
        <v>0</v>
      </c>
      <c r="CZ301" s="43">
        <f t="shared" si="160"/>
        <v>67200</v>
      </c>
      <c r="DA301" s="43">
        <f t="shared" si="161"/>
        <v>-462000</v>
      </c>
      <c r="DB301" s="43">
        <f t="shared" si="162"/>
        <v>0</v>
      </c>
      <c r="DC301" s="43">
        <f t="shared" si="163"/>
        <v>-1964441.7999999998</v>
      </c>
      <c r="DD301" s="43">
        <f t="shared" si="165"/>
        <v>-31972610.599999905</v>
      </c>
    </row>
    <row r="302" spans="1:108" x14ac:dyDescent="0.15">
      <c r="A302" s="24" t="s">
        <v>352</v>
      </c>
      <c r="B302" s="25"/>
      <c r="C302" s="167"/>
      <c r="D302" s="167">
        <v>79200</v>
      </c>
      <c r="E302" s="167"/>
      <c r="F302" s="167"/>
      <c r="G302" s="167"/>
      <c r="H302" s="167"/>
      <c r="I302" s="167">
        <v>7350</v>
      </c>
      <c r="J302" s="167"/>
      <c r="K302" s="167"/>
      <c r="L302" s="167"/>
      <c r="M302" s="167"/>
      <c r="N302" s="167"/>
      <c r="O302" s="167">
        <v>22400</v>
      </c>
      <c r="P302" s="167">
        <v>6140928</v>
      </c>
      <c r="Q302" s="167"/>
      <c r="R302" s="167"/>
      <c r="S302" s="167"/>
      <c r="T302" s="167"/>
      <c r="U302" s="167"/>
      <c r="V302" s="167"/>
      <c r="W302" s="167">
        <v>22400</v>
      </c>
      <c r="X302" s="167"/>
      <c r="Y302" s="167"/>
      <c r="Z302" s="25">
        <f t="shared" si="137"/>
        <v>6272278</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38"/>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64"/>
        <v>6578148</v>
      </c>
      <c r="CD302" s="24" t="s">
        <v>352</v>
      </c>
      <c r="CE302" s="43">
        <f t="shared" si="139"/>
        <v>0</v>
      </c>
      <c r="CF302" s="43">
        <f t="shared" si="140"/>
        <v>0</v>
      </c>
      <c r="CG302" s="43">
        <f t="shared" si="141"/>
        <v>79200</v>
      </c>
      <c r="CH302" s="43">
        <f t="shared" si="142"/>
        <v>-107000</v>
      </c>
      <c r="CI302" s="43">
        <f t="shared" si="143"/>
        <v>0</v>
      </c>
      <c r="CJ302" s="43">
        <f t="shared" si="144"/>
        <v>0</v>
      </c>
      <c r="CK302" s="43">
        <f t="shared" si="145"/>
        <v>0</v>
      </c>
      <c r="CL302" s="43">
        <f t="shared" si="146"/>
        <v>-13975</v>
      </c>
      <c r="CM302" s="43">
        <f t="shared" si="147"/>
        <v>0</v>
      </c>
      <c r="CN302" s="43">
        <f t="shared" si="148"/>
        <v>0</v>
      </c>
      <c r="CO302" s="43">
        <f t="shared" si="149"/>
        <v>0</v>
      </c>
      <c r="CP302" s="43">
        <f t="shared" si="150"/>
        <v>0</v>
      </c>
      <c r="CQ302" s="43">
        <f t="shared" si="151"/>
        <v>0</v>
      </c>
      <c r="CR302" s="43">
        <f t="shared" si="152"/>
        <v>22400</v>
      </c>
      <c r="CS302" s="43">
        <f t="shared" si="153"/>
        <v>72705</v>
      </c>
      <c r="CT302" s="43">
        <f t="shared" si="154"/>
        <v>0</v>
      </c>
      <c r="CU302" s="43">
        <f t="shared" si="155"/>
        <v>0</v>
      </c>
      <c r="CV302" s="43">
        <f t="shared" si="156"/>
        <v>0</v>
      </c>
      <c r="CW302" s="43">
        <f t="shared" si="157"/>
        <v>0</v>
      </c>
      <c r="CX302" s="43">
        <f t="shared" si="158"/>
        <v>0</v>
      </c>
      <c r="CY302" s="43">
        <f t="shared" si="159"/>
        <v>0</v>
      </c>
      <c r="CZ302" s="43">
        <f t="shared" si="160"/>
        <v>22400</v>
      </c>
      <c r="DA302" s="43">
        <f t="shared" si="161"/>
        <v>-381600</v>
      </c>
      <c r="DB302" s="43">
        <f t="shared" si="162"/>
        <v>0</v>
      </c>
      <c r="DC302" s="43">
        <f t="shared" si="163"/>
        <v>-305870</v>
      </c>
      <c r="DD302" s="43">
        <f t="shared" si="165"/>
        <v>-32278480.599999905</v>
      </c>
    </row>
    <row r="303" spans="1:108" x14ac:dyDescent="0.15">
      <c r="A303" s="24" t="s">
        <v>353</v>
      </c>
      <c r="B303" s="25"/>
      <c r="C303" s="167"/>
      <c r="D303" s="167">
        <v>24684</v>
      </c>
      <c r="E303" s="167">
        <v>60000</v>
      </c>
      <c r="F303" s="167"/>
      <c r="G303" s="167"/>
      <c r="H303" s="167"/>
      <c r="I303" s="167">
        <v>28717</v>
      </c>
      <c r="J303" s="167"/>
      <c r="K303" s="167"/>
      <c r="L303" s="167"/>
      <c r="M303" s="167"/>
      <c r="N303" s="167"/>
      <c r="O303" s="167"/>
      <c r="P303" s="167">
        <v>9706768</v>
      </c>
      <c r="Q303" s="167"/>
      <c r="R303" s="167"/>
      <c r="S303" s="167"/>
      <c r="T303" s="167"/>
      <c r="U303" s="167"/>
      <c r="V303" s="167"/>
      <c r="W303" s="167">
        <v>44800</v>
      </c>
      <c r="X303" s="167"/>
      <c r="Y303" s="167"/>
      <c r="Z303" s="25">
        <f t="shared" si="137"/>
        <v>9864969</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38"/>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64"/>
        <v>5033008</v>
      </c>
      <c r="CD303" s="24" t="s">
        <v>353</v>
      </c>
      <c r="CE303" s="43">
        <f t="shared" si="139"/>
        <v>0</v>
      </c>
      <c r="CF303" s="43">
        <f t="shared" si="140"/>
        <v>0</v>
      </c>
      <c r="CG303" s="43">
        <f t="shared" si="141"/>
        <v>24684</v>
      </c>
      <c r="CH303" s="43">
        <f t="shared" si="142"/>
        <v>-7500</v>
      </c>
      <c r="CI303" s="43">
        <f t="shared" si="143"/>
        <v>0</v>
      </c>
      <c r="CJ303" s="43">
        <f t="shared" si="144"/>
        <v>0</v>
      </c>
      <c r="CK303" s="43">
        <f t="shared" si="145"/>
        <v>0</v>
      </c>
      <c r="CL303" s="43">
        <f t="shared" si="146"/>
        <v>21315.8</v>
      </c>
      <c r="CM303" s="43">
        <f t="shared" si="147"/>
        <v>0</v>
      </c>
      <c r="CN303" s="43">
        <f t="shared" si="148"/>
        <v>0</v>
      </c>
      <c r="CO303" s="43">
        <f t="shared" si="149"/>
        <v>0</v>
      </c>
      <c r="CP303" s="43">
        <f t="shared" si="150"/>
        <v>0</v>
      </c>
      <c r="CQ303" s="43">
        <f t="shared" si="151"/>
        <v>0</v>
      </c>
      <c r="CR303" s="43">
        <f t="shared" si="152"/>
        <v>0</v>
      </c>
      <c r="CS303" s="43">
        <f t="shared" si="153"/>
        <v>4978261.2</v>
      </c>
      <c r="CT303" s="43">
        <f t="shared" si="154"/>
        <v>0</v>
      </c>
      <c r="CU303" s="43">
        <f t="shared" si="155"/>
        <v>0</v>
      </c>
      <c r="CV303" s="43">
        <f t="shared" si="156"/>
        <v>0</v>
      </c>
      <c r="CW303" s="43">
        <f t="shared" si="157"/>
        <v>0</v>
      </c>
      <c r="CX303" s="43">
        <f t="shared" si="158"/>
        <v>0</v>
      </c>
      <c r="CY303" s="43">
        <f t="shared" si="159"/>
        <v>0</v>
      </c>
      <c r="CZ303" s="43">
        <f t="shared" si="160"/>
        <v>44800</v>
      </c>
      <c r="DA303" s="43">
        <f t="shared" si="161"/>
        <v>-229600</v>
      </c>
      <c r="DB303" s="43">
        <f t="shared" si="162"/>
        <v>0</v>
      </c>
      <c r="DC303" s="43">
        <f t="shared" si="163"/>
        <v>4831961</v>
      </c>
      <c r="DD303" s="43">
        <f t="shared" si="165"/>
        <v>-27446519.599999905</v>
      </c>
    </row>
    <row r="304" spans="1:108" x14ac:dyDescent="0.15">
      <c r="A304" s="24" t="s">
        <v>354</v>
      </c>
      <c r="B304" s="25"/>
      <c r="C304" s="167"/>
      <c r="D304" s="167"/>
      <c r="E304" s="167">
        <v>40000</v>
      </c>
      <c r="F304" s="167"/>
      <c r="G304" s="167"/>
      <c r="H304" s="167"/>
      <c r="I304" s="167">
        <v>4490</v>
      </c>
      <c r="J304" s="167"/>
      <c r="K304" s="167"/>
      <c r="L304" s="167"/>
      <c r="M304" s="167"/>
      <c r="N304" s="167"/>
      <c r="O304" s="167"/>
      <c r="P304" s="167">
        <v>5678342</v>
      </c>
      <c r="Q304" s="167"/>
      <c r="R304" s="167"/>
      <c r="S304" s="167"/>
      <c r="T304" s="167"/>
      <c r="U304" s="167"/>
      <c r="V304" s="167"/>
      <c r="W304" s="167">
        <v>22400</v>
      </c>
      <c r="X304" s="167"/>
      <c r="Y304" s="167"/>
      <c r="Z304" s="25">
        <f t="shared" si="137"/>
        <v>5745232</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38"/>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64"/>
        <v>7730675.4000000004</v>
      </c>
      <c r="CD304" s="24" t="s">
        <v>354</v>
      </c>
      <c r="CE304" s="43">
        <f t="shared" si="139"/>
        <v>0</v>
      </c>
      <c r="CF304" s="43">
        <f t="shared" si="140"/>
        <v>0</v>
      </c>
      <c r="CG304" s="43">
        <f t="shared" si="141"/>
        <v>0</v>
      </c>
      <c r="CH304" s="43">
        <f t="shared" si="142"/>
        <v>40000</v>
      </c>
      <c r="CI304" s="43">
        <f t="shared" si="143"/>
        <v>0</v>
      </c>
      <c r="CJ304" s="43">
        <f t="shared" si="144"/>
        <v>0</v>
      </c>
      <c r="CK304" s="43">
        <f t="shared" si="145"/>
        <v>0</v>
      </c>
      <c r="CL304" s="43">
        <f t="shared" si="146"/>
        <v>3142.8</v>
      </c>
      <c r="CM304" s="43">
        <f t="shared" si="147"/>
        <v>0</v>
      </c>
      <c r="CN304" s="43">
        <f t="shared" si="148"/>
        <v>0</v>
      </c>
      <c r="CO304" s="43">
        <f t="shared" si="149"/>
        <v>0</v>
      </c>
      <c r="CP304" s="43">
        <f t="shared" si="150"/>
        <v>0</v>
      </c>
      <c r="CQ304" s="43">
        <f t="shared" si="151"/>
        <v>0</v>
      </c>
      <c r="CR304" s="43">
        <f t="shared" si="152"/>
        <v>0</v>
      </c>
      <c r="CS304" s="43">
        <f t="shared" si="153"/>
        <v>-1975386.2000000002</v>
      </c>
      <c r="CT304" s="43">
        <f t="shared" si="154"/>
        <v>0</v>
      </c>
      <c r="CU304" s="43">
        <f t="shared" si="155"/>
        <v>0</v>
      </c>
      <c r="CV304" s="43">
        <f t="shared" si="156"/>
        <v>0</v>
      </c>
      <c r="CW304" s="43">
        <f t="shared" si="157"/>
        <v>0</v>
      </c>
      <c r="CX304" s="43">
        <f t="shared" si="158"/>
        <v>0</v>
      </c>
      <c r="CY304" s="43">
        <f t="shared" si="159"/>
        <v>0</v>
      </c>
      <c r="CZ304" s="43">
        <f t="shared" si="160"/>
        <v>22400</v>
      </c>
      <c r="DA304" s="43">
        <f t="shared" si="161"/>
        <v>-75600</v>
      </c>
      <c r="DB304" s="43">
        <f t="shared" si="162"/>
        <v>0</v>
      </c>
      <c r="DC304" s="43">
        <f t="shared" si="163"/>
        <v>-1985443.4000000004</v>
      </c>
      <c r="DD304" s="43">
        <f t="shared" si="165"/>
        <v>-29431962.999999903</v>
      </c>
    </row>
    <row r="305" spans="1:108" x14ac:dyDescent="0.15">
      <c r="A305" s="24" t="s">
        <v>355</v>
      </c>
      <c r="B305" s="25"/>
      <c r="C305" s="167"/>
      <c r="D305" s="167"/>
      <c r="E305" s="167"/>
      <c r="F305" s="167"/>
      <c r="G305" s="167"/>
      <c r="H305" s="167"/>
      <c r="I305" s="167">
        <v>28127</v>
      </c>
      <c r="J305" s="167"/>
      <c r="K305" s="167"/>
      <c r="L305" s="167"/>
      <c r="M305" s="167"/>
      <c r="N305" s="167"/>
      <c r="O305" s="167"/>
      <c r="P305" s="167">
        <v>9970049</v>
      </c>
      <c r="Q305" s="167"/>
      <c r="R305" s="167"/>
      <c r="S305" s="167"/>
      <c r="T305" s="167"/>
      <c r="U305" s="167"/>
      <c r="V305" s="167"/>
      <c r="W305" s="167">
        <v>44800</v>
      </c>
      <c r="X305" s="167"/>
      <c r="Y305" s="167"/>
      <c r="Z305" s="25">
        <f t="shared" si="137"/>
        <v>10042976</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38"/>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64"/>
        <v>7531376.1999999993</v>
      </c>
      <c r="CD305" s="24" t="s">
        <v>355</v>
      </c>
      <c r="CE305" s="29">
        <f t="shared" si="139"/>
        <v>0</v>
      </c>
      <c r="CF305" s="29">
        <f t="shared" si="140"/>
        <v>0</v>
      </c>
      <c r="CG305" s="29">
        <f t="shared" si="141"/>
        <v>-24893.4</v>
      </c>
      <c r="CH305" s="29">
        <f t="shared" si="142"/>
        <v>0</v>
      </c>
      <c r="CI305" s="29">
        <f t="shared" si="143"/>
        <v>0</v>
      </c>
      <c r="CJ305" s="29">
        <f t="shared" si="144"/>
        <v>0</v>
      </c>
      <c r="CK305" s="29">
        <f t="shared" si="145"/>
        <v>0</v>
      </c>
      <c r="CL305" s="29">
        <f t="shared" si="146"/>
        <v>-788.20000000000073</v>
      </c>
      <c r="CM305" s="29">
        <f t="shared" si="147"/>
        <v>0</v>
      </c>
      <c r="CN305" s="29">
        <f t="shared" si="148"/>
        <v>0</v>
      </c>
      <c r="CO305" s="29">
        <f t="shared" si="149"/>
        <v>0</v>
      </c>
      <c r="CP305" s="29">
        <f t="shared" si="150"/>
        <v>0</v>
      </c>
      <c r="CQ305" s="29">
        <f t="shared" si="151"/>
        <v>0</v>
      </c>
      <c r="CR305" s="29">
        <f t="shared" si="152"/>
        <v>0</v>
      </c>
      <c r="CS305" s="29">
        <f t="shared" si="153"/>
        <v>2607681.4000000004</v>
      </c>
      <c r="CT305" s="29">
        <f t="shared" si="154"/>
        <v>0</v>
      </c>
      <c r="CU305" s="29">
        <f t="shared" si="155"/>
        <v>0</v>
      </c>
      <c r="CV305" s="29">
        <f t="shared" si="156"/>
        <v>0</v>
      </c>
      <c r="CW305" s="29">
        <f t="shared" si="157"/>
        <v>0</v>
      </c>
      <c r="CX305" s="29">
        <f t="shared" si="158"/>
        <v>0</v>
      </c>
      <c r="CY305" s="29">
        <f t="shared" si="159"/>
        <v>0</v>
      </c>
      <c r="CZ305" s="29">
        <f t="shared" si="160"/>
        <v>44800</v>
      </c>
      <c r="DA305" s="29">
        <f t="shared" si="161"/>
        <v>-115200</v>
      </c>
      <c r="DB305" s="29">
        <f t="shared" si="162"/>
        <v>0</v>
      </c>
      <c r="DC305" s="29">
        <f t="shared" si="163"/>
        <v>2511599.8000000007</v>
      </c>
      <c r="DD305" s="29">
        <f t="shared" si="165"/>
        <v>-26920363.199999902</v>
      </c>
    </row>
    <row r="306" spans="1:108" x14ac:dyDescent="0.15">
      <c r="A306" s="24" t="s">
        <v>356</v>
      </c>
      <c r="B306" s="25"/>
      <c r="C306" s="167"/>
      <c r="D306" s="167"/>
      <c r="E306" s="167">
        <v>51200</v>
      </c>
      <c r="F306" s="167"/>
      <c r="G306" s="167"/>
      <c r="H306" s="167"/>
      <c r="I306" s="167"/>
      <c r="J306" s="167"/>
      <c r="K306" s="167"/>
      <c r="L306" s="167"/>
      <c r="M306" s="167"/>
      <c r="N306" s="167"/>
      <c r="O306" s="167">
        <v>28672</v>
      </c>
      <c r="P306" s="167"/>
      <c r="Q306" s="167"/>
      <c r="R306" s="167"/>
      <c r="S306" s="167"/>
      <c r="T306" s="167"/>
      <c r="U306" s="167"/>
      <c r="V306" s="167"/>
      <c r="W306" s="167">
        <v>94080</v>
      </c>
      <c r="X306" s="167"/>
      <c r="Y306" s="167"/>
      <c r="Z306" s="25">
        <f t="shared" si="137"/>
        <v>173952</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38"/>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64"/>
        <v>8376251</v>
      </c>
      <c r="CD306" s="24" t="s">
        <v>356</v>
      </c>
      <c r="CE306" s="29">
        <f t="shared" si="139"/>
        <v>0</v>
      </c>
      <c r="CF306" s="29">
        <f t="shared" si="140"/>
        <v>0</v>
      </c>
      <c r="CG306" s="29">
        <f t="shared" si="141"/>
        <v>-10567.2</v>
      </c>
      <c r="CH306" s="29">
        <f t="shared" si="142"/>
        <v>51200</v>
      </c>
      <c r="CI306" s="29">
        <f t="shared" si="143"/>
        <v>0</v>
      </c>
      <c r="CJ306" s="29">
        <f t="shared" si="144"/>
        <v>0</v>
      </c>
      <c r="CK306" s="29">
        <f t="shared" si="145"/>
        <v>0</v>
      </c>
      <c r="CL306" s="29">
        <f t="shared" si="146"/>
        <v>-19861</v>
      </c>
      <c r="CM306" s="29">
        <f t="shared" si="147"/>
        <v>0</v>
      </c>
      <c r="CN306" s="29">
        <f t="shared" si="148"/>
        <v>0</v>
      </c>
      <c r="CO306" s="29">
        <f t="shared" si="149"/>
        <v>0</v>
      </c>
      <c r="CP306" s="29">
        <f t="shared" si="150"/>
        <v>0</v>
      </c>
      <c r="CQ306" s="29">
        <f t="shared" si="151"/>
        <v>0</v>
      </c>
      <c r="CR306" s="29">
        <f t="shared" si="152"/>
        <v>28672</v>
      </c>
      <c r="CS306" s="29">
        <f t="shared" si="153"/>
        <v>-8272222.7999999998</v>
      </c>
      <c r="CT306" s="29">
        <f t="shared" si="154"/>
        <v>0</v>
      </c>
      <c r="CU306" s="29">
        <f t="shared" si="155"/>
        <v>0</v>
      </c>
      <c r="CV306" s="29">
        <f t="shared" si="156"/>
        <v>0</v>
      </c>
      <c r="CW306" s="29">
        <f t="shared" si="157"/>
        <v>0</v>
      </c>
      <c r="CX306" s="29">
        <f t="shared" si="158"/>
        <v>0</v>
      </c>
      <c r="CY306" s="29">
        <f t="shared" si="159"/>
        <v>0</v>
      </c>
      <c r="CZ306" s="29">
        <f t="shared" si="160"/>
        <v>94080</v>
      </c>
      <c r="DA306" s="29">
        <f t="shared" si="161"/>
        <v>-73600</v>
      </c>
      <c r="DB306" s="29">
        <f t="shared" si="162"/>
        <v>0</v>
      </c>
      <c r="DC306" s="29">
        <f t="shared" si="163"/>
        <v>-8202299</v>
      </c>
      <c r="DD306" s="29">
        <f t="shared" si="165"/>
        <v>-35122662.199999899</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37"/>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38"/>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64"/>
        <v>6182868.5999999996</v>
      </c>
      <c r="CD307" s="24" t="s">
        <v>357</v>
      </c>
      <c r="CE307" s="29">
        <f t="shared" si="139"/>
        <v>0</v>
      </c>
      <c r="CF307" s="29">
        <f t="shared" si="140"/>
        <v>0</v>
      </c>
      <c r="CG307" s="29">
        <f t="shared" si="141"/>
        <v>-76.599999999999994</v>
      </c>
      <c r="CH307" s="29">
        <f t="shared" si="142"/>
        <v>0</v>
      </c>
      <c r="CI307" s="29">
        <f t="shared" si="143"/>
        <v>0</v>
      </c>
      <c r="CJ307" s="29">
        <f t="shared" si="144"/>
        <v>0</v>
      </c>
      <c r="CK307" s="29">
        <f t="shared" si="145"/>
        <v>0</v>
      </c>
      <c r="CL307" s="29">
        <f t="shared" si="146"/>
        <v>-4661</v>
      </c>
      <c r="CM307" s="29">
        <f t="shared" si="147"/>
        <v>0</v>
      </c>
      <c r="CN307" s="29">
        <f t="shared" si="148"/>
        <v>0</v>
      </c>
      <c r="CO307" s="29">
        <f t="shared" si="149"/>
        <v>0</v>
      </c>
      <c r="CP307" s="29">
        <f t="shared" si="150"/>
        <v>0</v>
      </c>
      <c r="CQ307" s="29">
        <f t="shared" si="151"/>
        <v>0</v>
      </c>
      <c r="CR307" s="29">
        <f t="shared" si="152"/>
        <v>0</v>
      </c>
      <c r="CS307" s="29">
        <f t="shared" si="153"/>
        <v>-6087731</v>
      </c>
      <c r="CT307" s="29">
        <f t="shared" si="154"/>
        <v>0</v>
      </c>
      <c r="CU307" s="29">
        <f t="shared" si="155"/>
        <v>0</v>
      </c>
      <c r="CV307" s="29">
        <f t="shared" si="156"/>
        <v>0</v>
      </c>
      <c r="CW307" s="29">
        <f t="shared" si="157"/>
        <v>0</v>
      </c>
      <c r="CX307" s="29">
        <f t="shared" si="158"/>
        <v>0</v>
      </c>
      <c r="CY307" s="29">
        <f t="shared" si="159"/>
        <v>0</v>
      </c>
      <c r="CZ307" s="29">
        <f t="shared" si="160"/>
        <v>0</v>
      </c>
      <c r="DA307" s="29">
        <f t="shared" si="161"/>
        <v>-90400</v>
      </c>
      <c r="DB307" s="29">
        <f t="shared" si="162"/>
        <v>0</v>
      </c>
      <c r="DC307" s="29">
        <f t="shared" si="163"/>
        <v>-6182868.5999999996</v>
      </c>
      <c r="DD307" s="29">
        <f t="shared" si="165"/>
        <v>-41305530.7999999</v>
      </c>
    </row>
    <row r="308" spans="1:108" x14ac:dyDescent="0.15">
      <c r="A308" s="24" t="s">
        <v>358</v>
      </c>
      <c r="B308" s="25"/>
      <c r="C308" s="167"/>
      <c r="D308" s="167">
        <v>112464</v>
      </c>
      <c r="E308" s="167"/>
      <c r="F308" s="167"/>
      <c r="G308" s="167"/>
      <c r="H308" s="167"/>
      <c r="I308" s="167">
        <v>57790</v>
      </c>
      <c r="J308" s="167"/>
      <c r="K308" s="167"/>
      <c r="L308" s="167"/>
      <c r="M308" s="167"/>
      <c r="N308" s="167"/>
      <c r="O308" s="167"/>
      <c r="P308" s="167">
        <v>7256964</v>
      </c>
      <c r="Q308" s="167"/>
      <c r="R308" s="167"/>
      <c r="S308" s="167"/>
      <c r="T308" s="167"/>
      <c r="U308" s="167"/>
      <c r="V308" s="167"/>
      <c r="W308" s="167"/>
      <c r="X308" s="167"/>
      <c r="Y308" s="167"/>
      <c r="Z308" s="25">
        <f t="shared" si="137"/>
        <v>7427218</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38"/>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64"/>
        <v>6216464.7999999998</v>
      </c>
      <c r="CD308" s="24" t="s">
        <v>358</v>
      </c>
      <c r="CE308" s="43">
        <f t="shared" si="139"/>
        <v>0</v>
      </c>
      <c r="CF308" s="43">
        <f t="shared" si="140"/>
        <v>0</v>
      </c>
      <c r="CG308" s="43">
        <f t="shared" si="141"/>
        <v>112464</v>
      </c>
      <c r="CH308" s="43">
        <f t="shared" si="142"/>
        <v>0</v>
      </c>
      <c r="CI308" s="43">
        <f t="shared" si="143"/>
        <v>0</v>
      </c>
      <c r="CJ308" s="43">
        <f t="shared" si="144"/>
        <v>0</v>
      </c>
      <c r="CK308" s="43">
        <f t="shared" si="145"/>
        <v>0</v>
      </c>
      <c r="CL308" s="43">
        <f t="shared" si="146"/>
        <v>41912.199999999997</v>
      </c>
      <c r="CM308" s="43">
        <f t="shared" si="147"/>
        <v>0</v>
      </c>
      <c r="CN308" s="43">
        <f t="shared" si="148"/>
        <v>0</v>
      </c>
      <c r="CO308" s="43">
        <f t="shared" si="149"/>
        <v>0</v>
      </c>
      <c r="CP308" s="43">
        <f t="shared" si="150"/>
        <v>0</v>
      </c>
      <c r="CQ308" s="43">
        <f t="shared" si="151"/>
        <v>0</v>
      </c>
      <c r="CR308" s="43">
        <f t="shared" si="152"/>
        <v>0</v>
      </c>
      <c r="CS308" s="43">
        <f t="shared" si="153"/>
        <v>1088377</v>
      </c>
      <c r="CT308" s="43">
        <f t="shared" si="154"/>
        <v>0</v>
      </c>
      <c r="CU308" s="43">
        <f t="shared" si="155"/>
        <v>0</v>
      </c>
      <c r="CV308" s="43">
        <f t="shared" si="156"/>
        <v>0</v>
      </c>
      <c r="CW308" s="43">
        <f t="shared" si="157"/>
        <v>0</v>
      </c>
      <c r="CX308" s="43">
        <f t="shared" si="158"/>
        <v>0</v>
      </c>
      <c r="CY308" s="43">
        <f t="shared" si="159"/>
        <v>0</v>
      </c>
      <c r="CZ308" s="43">
        <f t="shared" si="160"/>
        <v>0</v>
      </c>
      <c r="DA308" s="43">
        <f t="shared" si="161"/>
        <v>-32000</v>
      </c>
      <c r="DB308" s="43">
        <f t="shared" si="162"/>
        <v>0</v>
      </c>
      <c r="DC308" s="43">
        <f t="shared" si="163"/>
        <v>1210753.2000000002</v>
      </c>
      <c r="DD308" s="43">
        <f t="shared" si="165"/>
        <v>-40094777.599999897</v>
      </c>
    </row>
    <row r="309" spans="1:108" x14ac:dyDescent="0.15">
      <c r="A309" s="24" t="s">
        <v>359</v>
      </c>
      <c r="B309" s="25"/>
      <c r="C309" s="167"/>
      <c r="D309" s="167"/>
      <c r="E309" s="167"/>
      <c r="F309" s="167"/>
      <c r="G309" s="167"/>
      <c r="H309" s="167"/>
      <c r="I309" s="167"/>
      <c r="J309" s="167"/>
      <c r="K309" s="167"/>
      <c r="L309" s="167"/>
      <c r="M309" s="167"/>
      <c r="N309" s="167"/>
      <c r="O309" s="167"/>
      <c r="P309" s="167">
        <v>5638073</v>
      </c>
      <c r="Q309" s="167"/>
      <c r="R309" s="167"/>
      <c r="S309" s="167"/>
      <c r="T309" s="167"/>
      <c r="U309" s="167"/>
      <c r="V309" s="167"/>
      <c r="W309" s="167"/>
      <c r="X309" s="167"/>
      <c r="Y309" s="167"/>
      <c r="Z309" s="25">
        <f t="shared" si="137"/>
        <v>5638073</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38"/>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64"/>
        <v>5516262.8000000007</v>
      </c>
      <c r="CD309" s="24" t="s">
        <v>359</v>
      </c>
      <c r="CE309" s="43">
        <f t="shared" si="139"/>
        <v>0</v>
      </c>
      <c r="CF309" s="43">
        <f t="shared" si="140"/>
        <v>0</v>
      </c>
      <c r="CG309" s="43">
        <f t="shared" si="141"/>
        <v>0</v>
      </c>
      <c r="CH309" s="43">
        <f t="shared" si="142"/>
        <v>0</v>
      </c>
      <c r="CI309" s="43">
        <f t="shared" si="143"/>
        <v>0</v>
      </c>
      <c r="CJ309" s="43">
        <f t="shared" si="144"/>
        <v>0</v>
      </c>
      <c r="CK309" s="43">
        <f t="shared" si="145"/>
        <v>0</v>
      </c>
      <c r="CL309" s="43">
        <f t="shared" si="146"/>
        <v>-22661.4</v>
      </c>
      <c r="CM309" s="43">
        <f t="shared" si="147"/>
        <v>0</v>
      </c>
      <c r="CN309" s="43">
        <f t="shared" si="148"/>
        <v>0</v>
      </c>
      <c r="CO309" s="43">
        <f t="shared" si="149"/>
        <v>0</v>
      </c>
      <c r="CP309" s="43">
        <f t="shared" si="150"/>
        <v>0</v>
      </c>
      <c r="CQ309" s="43">
        <f t="shared" si="151"/>
        <v>0</v>
      </c>
      <c r="CR309" s="43">
        <f t="shared" si="152"/>
        <v>0</v>
      </c>
      <c r="CS309" s="43">
        <f t="shared" si="153"/>
        <v>184471.59999999963</v>
      </c>
      <c r="CT309" s="43">
        <f t="shared" si="154"/>
        <v>0</v>
      </c>
      <c r="CU309" s="43">
        <f t="shared" si="155"/>
        <v>0</v>
      </c>
      <c r="CV309" s="43">
        <f t="shared" si="156"/>
        <v>0</v>
      </c>
      <c r="CW309" s="43">
        <f t="shared" si="157"/>
        <v>0</v>
      </c>
      <c r="CX309" s="43">
        <f t="shared" si="158"/>
        <v>0</v>
      </c>
      <c r="CY309" s="43">
        <f t="shared" si="159"/>
        <v>0</v>
      </c>
      <c r="CZ309" s="43">
        <f t="shared" si="160"/>
        <v>0</v>
      </c>
      <c r="DA309" s="43">
        <f t="shared" si="161"/>
        <v>-40000</v>
      </c>
      <c r="DB309" s="43">
        <f t="shared" si="162"/>
        <v>0</v>
      </c>
      <c r="DC309" s="43">
        <f t="shared" si="163"/>
        <v>121810.19999999925</v>
      </c>
      <c r="DD309" s="43">
        <f t="shared" si="165"/>
        <v>-39972967.399999902</v>
      </c>
    </row>
    <row r="310" spans="1:108" x14ac:dyDescent="0.15">
      <c r="A310" s="24" t="s">
        <v>360</v>
      </c>
      <c r="B310" s="25"/>
      <c r="C310" s="167"/>
      <c r="D310" s="167"/>
      <c r="E310" s="167"/>
      <c r="F310" s="167"/>
      <c r="G310" s="167"/>
      <c r="H310" s="167"/>
      <c r="I310" s="167">
        <v>19543</v>
      </c>
      <c r="J310" s="167"/>
      <c r="K310" s="167"/>
      <c r="L310" s="167"/>
      <c r="M310" s="167"/>
      <c r="N310" s="167"/>
      <c r="O310" s="167"/>
      <c r="P310" s="167">
        <v>9059153</v>
      </c>
      <c r="Q310" s="167"/>
      <c r="R310" s="167"/>
      <c r="S310" s="167"/>
      <c r="T310" s="167"/>
      <c r="U310" s="167"/>
      <c r="V310" s="167"/>
      <c r="W310" s="167"/>
      <c r="X310" s="167"/>
      <c r="Y310" s="167"/>
      <c r="Z310" s="25">
        <f t="shared" si="137"/>
        <v>9078696</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38"/>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64"/>
        <v>4047021.4000000004</v>
      </c>
      <c r="CD310" s="24" t="s">
        <v>360</v>
      </c>
      <c r="CE310" s="43">
        <f t="shared" si="139"/>
        <v>0</v>
      </c>
      <c r="CF310" s="43">
        <f t="shared" si="140"/>
        <v>0</v>
      </c>
      <c r="CG310" s="43">
        <f t="shared" si="141"/>
        <v>0</v>
      </c>
      <c r="CH310" s="43">
        <f t="shared" si="142"/>
        <v>0</v>
      </c>
      <c r="CI310" s="29">
        <f t="shared" si="143"/>
        <v>0</v>
      </c>
      <c r="CJ310" s="43">
        <f t="shared" si="144"/>
        <v>0</v>
      </c>
      <c r="CK310" s="43">
        <f t="shared" si="145"/>
        <v>0</v>
      </c>
      <c r="CL310" s="43">
        <f t="shared" si="146"/>
        <v>17414.8</v>
      </c>
      <c r="CM310" s="43">
        <f t="shared" si="147"/>
        <v>0</v>
      </c>
      <c r="CN310" s="43">
        <f t="shared" si="148"/>
        <v>0</v>
      </c>
      <c r="CO310" s="43">
        <f t="shared" si="149"/>
        <v>0</v>
      </c>
      <c r="CP310" s="43">
        <f t="shared" si="150"/>
        <v>0</v>
      </c>
      <c r="CQ310" s="43">
        <f t="shared" si="151"/>
        <v>0</v>
      </c>
      <c r="CR310" s="43">
        <f t="shared" si="152"/>
        <v>0</v>
      </c>
      <c r="CS310" s="43">
        <f t="shared" si="153"/>
        <v>5038259.8</v>
      </c>
      <c r="CT310" s="43">
        <f t="shared" si="154"/>
        <v>0</v>
      </c>
      <c r="CU310" s="43">
        <f t="shared" si="155"/>
        <v>0</v>
      </c>
      <c r="CV310" s="43">
        <f t="shared" si="156"/>
        <v>0</v>
      </c>
      <c r="CW310" s="43">
        <f t="shared" si="157"/>
        <v>0</v>
      </c>
      <c r="CX310" s="43">
        <f t="shared" si="158"/>
        <v>0</v>
      </c>
      <c r="CY310" s="43">
        <f t="shared" si="159"/>
        <v>0</v>
      </c>
      <c r="CZ310" s="43">
        <f t="shared" si="160"/>
        <v>0</v>
      </c>
      <c r="DA310" s="43">
        <f t="shared" si="161"/>
        <v>-24000</v>
      </c>
      <c r="DB310" s="43">
        <f t="shared" si="162"/>
        <v>0</v>
      </c>
      <c r="DC310" s="43">
        <f t="shared" si="163"/>
        <v>5031674.5999999996</v>
      </c>
      <c r="DD310" s="43">
        <f t="shared" si="165"/>
        <v>-34941292.7999999</v>
      </c>
    </row>
    <row r="311" spans="1:108" x14ac:dyDescent="0.15">
      <c r="A311" s="24" t="s">
        <v>361</v>
      </c>
      <c r="B311" s="25"/>
      <c r="C311" s="167"/>
      <c r="D311" s="167"/>
      <c r="E311" s="167"/>
      <c r="F311" s="167"/>
      <c r="G311" s="167"/>
      <c r="H311" s="167"/>
      <c r="I311" s="167">
        <v>51575</v>
      </c>
      <c r="J311" s="167"/>
      <c r="K311" s="167"/>
      <c r="L311" s="167"/>
      <c r="M311" s="167"/>
      <c r="N311" s="167"/>
      <c r="O311" s="167"/>
      <c r="P311" s="167">
        <v>7194650</v>
      </c>
      <c r="Q311" s="167"/>
      <c r="R311" s="167"/>
      <c r="S311" s="167"/>
      <c r="T311" s="167"/>
      <c r="U311" s="167"/>
      <c r="V311" s="167"/>
      <c r="W311" s="167"/>
      <c r="X311" s="167"/>
      <c r="Y311" s="167"/>
      <c r="Z311" s="25">
        <f t="shared" si="137"/>
        <v>7246225</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38"/>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64"/>
        <v>6730193.2000000002</v>
      </c>
      <c r="CD311" s="24" t="s">
        <v>361</v>
      </c>
      <c r="CE311" s="43">
        <f t="shared" si="139"/>
        <v>0</v>
      </c>
      <c r="CF311" s="43">
        <f t="shared" si="140"/>
        <v>0</v>
      </c>
      <c r="CG311" s="43">
        <f t="shared" si="141"/>
        <v>-26107.8</v>
      </c>
      <c r="CH311" s="43">
        <f t="shared" si="142"/>
        <v>0</v>
      </c>
      <c r="CI311" s="43">
        <f t="shared" si="143"/>
        <v>0</v>
      </c>
      <c r="CJ311" s="43">
        <f t="shared" si="144"/>
        <v>0</v>
      </c>
      <c r="CK311" s="43">
        <f t="shared" si="145"/>
        <v>0</v>
      </c>
      <c r="CL311" s="43">
        <f t="shared" si="146"/>
        <v>48574.6</v>
      </c>
      <c r="CM311" s="43">
        <f t="shared" si="147"/>
        <v>0</v>
      </c>
      <c r="CN311" s="43">
        <f t="shared" si="148"/>
        <v>0</v>
      </c>
      <c r="CO311" s="43">
        <f t="shared" si="149"/>
        <v>0</v>
      </c>
      <c r="CP311" s="43">
        <f t="shared" si="150"/>
        <v>0</v>
      </c>
      <c r="CQ311" s="43">
        <f t="shared" si="151"/>
        <v>0</v>
      </c>
      <c r="CR311" s="43">
        <f t="shared" si="152"/>
        <v>0</v>
      </c>
      <c r="CS311" s="43">
        <f t="shared" si="153"/>
        <v>493565</v>
      </c>
      <c r="CT311" s="43">
        <f t="shared" si="154"/>
        <v>0</v>
      </c>
      <c r="CU311" s="43">
        <f t="shared" si="155"/>
        <v>0</v>
      </c>
      <c r="CV311" s="43">
        <f t="shared" si="156"/>
        <v>0</v>
      </c>
      <c r="CW311" s="43">
        <f t="shared" si="157"/>
        <v>0</v>
      </c>
      <c r="CX311" s="43">
        <f t="shared" si="158"/>
        <v>0</v>
      </c>
      <c r="CY311" s="43">
        <f t="shared" si="159"/>
        <v>0</v>
      </c>
      <c r="CZ311" s="43">
        <f t="shared" si="160"/>
        <v>0</v>
      </c>
      <c r="DA311" s="43">
        <f t="shared" si="161"/>
        <v>0</v>
      </c>
      <c r="DB311" s="43">
        <f t="shared" si="162"/>
        <v>0</v>
      </c>
      <c r="DC311" s="43">
        <f t="shared" si="163"/>
        <v>516031.79999999981</v>
      </c>
      <c r="DD311" s="43">
        <f t="shared" si="165"/>
        <v>-34425260.999999903</v>
      </c>
    </row>
    <row r="312" spans="1:108" x14ac:dyDescent="0.15">
      <c r="A312" s="24" t="s">
        <v>362</v>
      </c>
      <c r="B312" s="25"/>
      <c r="C312" s="167"/>
      <c r="D312" s="167"/>
      <c r="E312" s="167"/>
      <c r="F312" s="167"/>
      <c r="G312" s="167"/>
      <c r="H312" s="167"/>
      <c r="I312" s="167">
        <v>39158</v>
      </c>
      <c r="J312" s="167"/>
      <c r="K312" s="167"/>
      <c r="L312" s="167"/>
      <c r="M312" s="167"/>
      <c r="N312" s="167"/>
      <c r="O312" s="167"/>
      <c r="P312" s="167">
        <v>5173016</v>
      </c>
      <c r="Q312" s="167"/>
      <c r="R312" s="167"/>
      <c r="S312" s="167"/>
      <c r="T312" s="167"/>
      <c r="U312" s="167"/>
      <c r="V312" s="167"/>
      <c r="W312" s="167"/>
      <c r="X312" s="167"/>
      <c r="Y312" s="167"/>
      <c r="Z312" s="25">
        <f t="shared" si="137"/>
        <v>5212174</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38"/>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64"/>
        <v>6064760</v>
      </c>
      <c r="CD312" s="24" t="s">
        <v>362</v>
      </c>
      <c r="CE312" s="29">
        <f t="shared" si="139"/>
        <v>0</v>
      </c>
      <c r="CF312" s="29">
        <f t="shared" si="140"/>
        <v>0</v>
      </c>
      <c r="CG312" s="29">
        <f t="shared" si="141"/>
        <v>-35149</v>
      </c>
      <c r="CH312" s="29">
        <f t="shared" si="142"/>
        <v>0</v>
      </c>
      <c r="CI312" s="29">
        <f t="shared" si="143"/>
        <v>-6</v>
      </c>
      <c r="CJ312" s="29">
        <f t="shared" si="144"/>
        <v>0</v>
      </c>
      <c r="CK312" s="29">
        <f t="shared" si="145"/>
        <v>0</v>
      </c>
      <c r="CL312" s="29">
        <f t="shared" si="146"/>
        <v>14298</v>
      </c>
      <c r="CM312" s="29">
        <f t="shared" si="147"/>
        <v>0</v>
      </c>
      <c r="CN312" s="29">
        <f t="shared" si="148"/>
        <v>0</v>
      </c>
      <c r="CO312" s="29">
        <f t="shared" si="149"/>
        <v>0</v>
      </c>
      <c r="CP312" s="29">
        <f t="shared" si="150"/>
        <v>0</v>
      </c>
      <c r="CQ312" s="29">
        <f t="shared" si="151"/>
        <v>0</v>
      </c>
      <c r="CR312" s="29">
        <f t="shared" si="152"/>
        <v>0</v>
      </c>
      <c r="CS312" s="29">
        <f t="shared" si="153"/>
        <v>-807729</v>
      </c>
      <c r="CT312" s="29">
        <f t="shared" si="154"/>
        <v>0</v>
      </c>
      <c r="CU312" s="29">
        <f t="shared" si="155"/>
        <v>0</v>
      </c>
      <c r="CV312" s="29">
        <f t="shared" si="156"/>
        <v>0</v>
      </c>
      <c r="CW312" s="29">
        <f t="shared" si="157"/>
        <v>0</v>
      </c>
      <c r="CX312" s="29">
        <f t="shared" si="158"/>
        <v>0</v>
      </c>
      <c r="CY312" s="29">
        <f t="shared" si="159"/>
        <v>0</v>
      </c>
      <c r="CZ312" s="29">
        <f t="shared" si="160"/>
        <v>0</v>
      </c>
      <c r="DA312" s="29">
        <f t="shared" si="161"/>
        <v>-24000</v>
      </c>
      <c r="DB312" s="29">
        <f t="shared" si="162"/>
        <v>0</v>
      </c>
      <c r="DC312" s="29">
        <f t="shared" si="163"/>
        <v>-852586</v>
      </c>
      <c r="DD312" s="29">
        <f t="shared" si="165"/>
        <v>-35277846.999999903</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37"/>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38"/>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64"/>
        <v>6377705</v>
      </c>
      <c r="CD313" s="24" t="s">
        <v>363</v>
      </c>
      <c r="CE313" s="29">
        <f t="shared" si="139"/>
        <v>0</v>
      </c>
      <c r="CF313" s="29">
        <f t="shared" si="140"/>
        <v>0</v>
      </c>
      <c r="CG313" s="29">
        <f t="shared" si="141"/>
        <v>-10576.8</v>
      </c>
      <c r="CH313" s="29">
        <f t="shared" si="142"/>
        <v>0</v>
      </c>
      <c r="CI313" s="29">
        <f t="shared" si="143"/>
        <v>0</v>
      </c>
      <c r="CJ313" s="29">
        <f t="shared" si="144"/>
        <v>0</v>
      </c>
      <c r="CK313" s="29">
        <f t="shared" si="145"/>
        <v>0</v>
      </c>
      <c r="CL313" s="29">
        <f t="shared" si="146"/>
        <v>-22901</v>
      </c>
      <c r="CM313" s="29">
        <f t="shared" si="147"/>
        <v>0</v>
      </c>
      <c r="CN313" s="29">
        <f t="shared" si="148"/>
        <v>0</v>
      </c>
      <c r="CO313" s="29">
        <f t="shared" si="149"/>
        <v>0</v>
      </c>
      <c r="CP313" s="29">
        <f t="shared" si="150"/>
        <v>0</v>
      </c>
      <c r="CQ313" s="29">
        <f t="shared" si="151"/>
        <v>0</v>
      </c>
      <c r="CR313" s="29">
        <f t="shared" si="152"/>
        <v>0</v>
      </c>
      <c r="CS313" s="29">
        <f t="shared" si="153"/>
        <v>-6296227.2000000002</v>
      </c>
      <c r="CT313" s="29">
        <f t="shared" si="154"/>
        <v>0</v>
      </c>
      <c r="CU313" s="29">
        <f t="shared" si="155"/>
        <v>0</v>
      </c>
      <c r="CV313" s="29">
        <f t="shared" si="156"/>
        <v>0</v>
      </c>
      <c r="CW313" s="29">
        <f t="shared" si="157"/>
        <v>0</v>
      </c>
      <c r="CX313" s="29">
        <f t="shared" si="158"/>
        <v>0</v>
      </c>
      <c r="CY313" s="29">
        <f t="shared" si="159"/>
        <v>0</v>
      </c>
      <c r="CZ313" s="29">
        <f t="shared" si="160"/>
        <v>0</v>
      </c>
      <c r="DA313" s="29">
        <f t="shared" si="161"/>
        <v>-48000</v>
      </c>
      <c r="DB313" s="29">
        <f t="shared" si="162"/>
        <v>0</v>
      </c>
      <c r="DC313" s="29">
        <f t="shared" si="163"/>
        <v>-6377705</v>
      </c>
      <c r="DD313" s="29">
        <f t="shared" si="165"/>
        <v>-41655551.999999903</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37"/>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38"/>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64"/>
        <v>5354012</v>
      </c>
      <c r="CD314" s="24" t="s">
        <v>364</v>
      </c>
      <c r="CE314" s="43">
        <f t="shared" si="139"/>
        <v>0</v>
      </c>
      <c r="CF314" s="43">
        <f t="shared" si="140"/>
        <v>0</v>
      </c>
      <c r="CG314" s="43">
        <f t="shared" si="141"/>
        <v>-28320.2</v>
      </c>
      <c r="CH314" s="43">
        <f t="shared" si="142"/>
        <v>0</v>
      </c>
      <c r="CI314" s="43">
        <f t="shared" si="143"/>
        <v>0</v>
      </c>
      <c r="CJ314" s="43">
        <f t="shared" si="144"/>
        <v>0</v>
      </c>
      <c r="CK314" s="43">
        <f t="shared" si="145"/>
        <v>0</v>
      </c>
      <c r="CL314" s="43">
        <f t="shared" si="146"/>
        <v>-6748.4</v>
      </c>
      <c r="CM314" s="43">
        <f t="shared" si="147"/>
        <v>0</v>
      </c>
      <c r="CN314" s="43">
        <f t="shared" si="148"/>
        <v>0</v>
      </c>
      <c r="CO314" s="43">
        <f t="shared" si="149"/>
        <v>0</v>
      </c>
      <c r="CP314" s="43">
        <f t="shared" si="150"/>
        <v>0</v>
      </c>
      <c r="CQ314" s="43">
        <f t="shared" si="151"/>
        <v>0</v>
      </c>
      <c r="CR314" s="43">
        <f t="shared" si="152"/>
        <v>0</v>
      </c>
      <c r="CS314" s="43">
        <f t="shared" si="153"/>
        <v>-5254943.4000000004</v>
      </c>
      <c r="CT314" s="43">
        <f t="shared" si="154"/>
        <v>0</v>
      </c>
      <c r="CU314" s="43">
        <f t="shared" si="155"/>
        <v>0</v>
      </c>
      <c r="CV314" s="43">
        <f t="shared" si="156"/>
        <v>0</v>
      </c>
      <c r="CW314" s="43">
        <f t="shared" si="157"/>
        <v>0</v>
      </c>
      <c r="CX314" s="43">
        <f t="shared" si="158"/>
        <v>0</v>
      </c>
      <c r="CY314" s="43">
        <f t="shared" si="159"/>
        <v>0</v>
      </c>
      <c r="CZ314" s="43">
        <f t="shared" si="160"/>
        <v>0</v>
      </c>
      <c r="DA314" s="43">
        <f t="shared" si="161"/>
        <v>-64000</v>
      </c>
      <c r="DB314" s="43">
        <f t="shared" si="162"/>
        <v>0</v>
      </c>
      <c r="DC314" s="43">
        <f t="shared" si="163"/>
        <v>-5354012</v>
      </c>
      <c r="DD314" s="43">
        <f t="shared" si="165"/>
        <v>-47009563.999999903</v>
      </c>
    </row>
    <row r="315" spans="1:108" x14ac:dyDescent="0.15">
      <c r="A315" s="24" t="s">
        <v>365</v>
      </c>
      <c r="B315" s="25"/>
      <c r="C315" s="167"/>
      <c r="D315" s="167"/>
      <c r="E315" s="167"/>
      <c r="F315" s="167"/>
      <c r="G315" s="167"/>
      <c r="H315" s="167"/>
      <c r="I315" s="167">
        <v>4365</v>
      </c>
      <c r="J315" s="167"/>
      <c r="K315" s="167"/>
      <c r="L315" s="167"/>
      <c r="M315" s="167"/>
      <c r="N315" s="167"/>
      <c r="O315" s="167"/>
      <c r="P315" s="167">
        <v>8212006</v>
      </c>
      <c r="Q315" s="167"/>
      <c r="R315" s="167"/>
      <c r="S315" s="167"/>
      <c r="T315" s="167"/>
      <c r="U315" s="167"/>
      <c r="V315" s="167"/>
      <c r="W315" s="167"/>
      <c r="X315" s="167"/>
      <c r="Y315" s="167"/>
      <c r="Z315" s="25">
        <f t="shared" si="137"/>
        <v>8216371</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38"/>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64"/>
        <v>3380123.2</v>
      </c>
      <c r="CD315" s="24" t="s">
        <v>365</v>
      </c>
      <c r="CE315" s="29">
        <f t="shared" si="139"/>
        <v>0</v>
      </c>
      <c r="CF315" s="29">
        <f t="shared" si="140"/>
        <v>0</v>
      </c>
      <c r="CG315" s="29">
        <f t="shared" si="141"/>
        <v>0</v>
      </c>
      <c r="CH315" s="29">
        <f t="shared" si="142"/>
        <v>0</v>
      </c>
      <c r="CI315" s="29">
        <f t="shared" si="143"/>
        <v>0</v>
      </c>
      <c r="CJ315" s="29">
        <f t="shared" si="144"/>
        <v>0</v>
      </c>
      <c r="CK315" s="29">
        <f t="shared" si="145"/>
        <v>0</v>
      </c>
      <c r="CL315" s="29">
        <f t="shared" si="146"/>
        <v>2004</v>
      </c>
      <c r="CM315" s="29">
        <f t="shared" si="147"/>
        <v>0</v>
      </c>
      <c r="CN315" s="29">
        <f t="shared" si="148"/>
        <v>0</v>
      </c>
      <c r="CO315" s="29">
        <f t="shared" si="149"/>
        <v>0</v>
      </c>
      <c r="CP315" s="29">
        <f t="shared" si="150"/>
        <v>0</v>
      </c>
      <c r="CQ315" s="29">
        <f t="shared" si="151"/>
        <v>0</v>
      </c>
      <c r="CR315" s="29">
        <f t="shared" si="152"/>
        <v>0</v>
      </c>
      <c r="CS315" s="29">
        <f t="shared" si="153"/>
        <v>4834243.8</v>
      </c>
      <c r="CT315" s="29">
        <f t="shared" si="154"/>
        <v>0</v>
      </c>
      <c r="CU315" s="29">
        <f t="shared" si="155"/>
        <v>0</v>
      </c>
      <c r="CV315" s="29">
        <f t="shared" si="156"/>
        <v>0</v>
      </c>
      <c r="CW315" s="29">
        <f t="shared" si="157"/>
        <v>0</v>
      </c>
      <c r="CX315" s="29">
        <f t="shared" si="158"/>
        <v>0</v>
      </c>
      <c r="CY315" s="29">
        <f t="shared" si="159"/>
        <v>0</v>
      </c>
      <c r="CZ315" s="29">
        <f t="shared" si="160"/>
        <v>0</v>
      </c>
      <c r="DA315" s="29">
        <f t="shared" si="161"/>
        <v>0</v>
      </c>
      <c r="DB315" s="29">
        <f t="shared" si="162"/>
        <v>0</v>
      </c>
      <c r="DC315" s="29">
        <f t="shared" si="163"/>
        <v>4836247.8</v>
      </c>
      <c r="DD315" s="29">
        <f t="shared" si="165"/>
        <v>-42173316.199999906</v>
      </c>
    </row>
    <row r="316" spans="1:108" x14ac:dyDescent="0.15">
      <c r="A316" s="24" t="s">
        <v>366</v>
      </c>
      <c r="B316" s="25"/>
      <c r="C316" s="167"/>
      <c r="D316" s="167"/>
      <c r="E316" s="167"/>
      <c r="F316" s="167"/>
      <c r="G316" s="167"/>
      <c r="H316" s="167"/>
      <c r="I316" s="167"/>
      <c r="J316" s="167"/>
      <c r="K316" s="167"/>
      <c r="L316" s="167"/>
      <c r="M316" s="167"/>
      <c r="N316" s="167"/>
      <c r="O316" s="167"/>
      <c r="P316" s="167">
        <v>312264</v>
      </c>
      <c r="Q316" s="167"/>
      <c r="R316" s="167"/>
      <c r="S316" s="167"/>
      <c r="T316" s="167"/>
      <c r="U316" s="167"/>
      <c r="V316" s="167"/>
      <c r="W316" s="167"/>
      <c r="X316" s="167"/>
      <c r="Y316" s="167"/>
      <c r="Z316" s="25">
        <f t="shared" si="137"/>
        <v>312264</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38"/>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64"/>
        <v>1618311.8</v>
      </c>
      <c r="CD316" s="24" t="s">
        <v>366</v>
      </c>
      <c r="CE316" s="43">
        <f t="shared" si="139"/>
        <v>0</v>
      </c>
      <c r="CF316" s="43">
        <f t="shared" si="140"/>
        <v>0</v>
      </c>
      <c r="CG316" s="43">
        <f t="shared" si="141"/>
        <v>0</v>
      </c>
      <c r="CH316" s="43">
        <f t="shared" si="142"/>
        <v>0</v>
      </c>
      <c r="CI316" s="43">
        <f t="shared" si="143"/>
        <v>0</v>
      </c>
      <c r="CJ316" s="43">
        <f t="shared" si="144"/>
        <v>0</v>
      </c>
      <c r="CK316" s="43">
        <f t="shared" si="145"/>
        <v>0</v>
      </c>
      <c r="CL316" s="43">
        <f t="shared" si="146"/>
        <v>0</v>
      </c>
      <c r="CM316" s="43">
        <f t="shared" si="147"/>
        <v>0</v>
      </c>
      <c r="CN316" s="43">
        <f t="shared" si="148"/>
        <v>0</v>
      </c>
      <c r="CO316" s="43">
        <f t="shared" si="149"/>
        <v>0</v>
      </c>
      <c r="CP316" s="43">
        <f t="shared" si="150"/>
        <v>0</v>
      </c>
      <c r="CQ316" s="43">
        <f t="shared" si="151"/>
        <v>0</v>
      </c>
      <c r="CR316" s="43">
        <f t="shared" si="152"/>
        <v>0</v>
      </c>
      <c r="CS316" s="43">
        <f t="shared" si="153"/>
        <v>-1226047.8</v>
      </c>
      <c r="CT316" s="43">
        <f t="shared" si="154"/>
        <v>0</v>
      </c>
      <c r="CU316" s="43">
        <f t="shared" si="155"/>
        <v>0</v>
      </c>
      <c r="CV316" s="43">
        <f t="shared" si="156"/>
        <v>0</v>
      </c>
      <c r="CW316" s="43">
        <f t="shared" si="157"/>
        <v>0</v>
      </c>
      <c r="CX316" s="43">
        <f t="shared" si="158"/>
        <v>0</v>
      </c>
      <c r="CY316" s="43">
        <f t="shared" si="159"/>
        <v>0</v>
      </c>
      <c r="CZ316" s="43">
        <f t="shared" si="160"/>
        <v>0</v>
      </c>
      <c r="DA316" s="43">
        <f t="shared" si="161"/>
        <v>-80000</v>
      </c>
      <c r="DB316" s="43">
        <f t="shared" si="162"/>
        <v>0</v>
      </c>
      <c r="DC316" s="43">
        <f t="shared" si="163"/>
        <v>-1306047.8</v>
      </c>
      <c r="DD316" s="43">
        <f t="shared" si="165"/>
        <v>-43479363.999999903</v>
      </c>
    </row>
    <row r="317" spans="1:108" x14ac:dyDescent="0.15">
      <c r="A317" s="24" t="s">
        <v>367</v>
      </c>
      <c r="B317" s="25"/>
      <c r="C317" s="167"/>
      <c r="D317" s="167">
        <v>79200</v>
      </c>
      <c r="E317" s="167"/>
      <c r="F317" s="167"/>
      <c r="G317" s="167"/>
      <c r="H317" s="167"/>
      <c r="I317" s="167">
        <v>6556</v>
      </c>
      <c r="J317" s="167"/>
      <c r="K317" s="167"/>
      <c r="L317" s="167"/>
      <c r="M317" s="167"/>
      <c r="N317" s="167"/>
      <c r="O317" s="167"/>
      <c r="P317" s="167">
        <v>7361000</v>
      </c>
      <c r="Q317" s="167"/>
      <c r="R317" s="167"/>
      <c r="S317" s="167"/>
      <c r="T317" s="167"/>
      <c r="U317" s="167"/>
      <c r="V317" s="167"/>
      <c r="W317" s="167"/>
      <c r="X317" s="167"/>
      <c r="Y317" s="167"/>
      <c r="Z317" s="25">
        <f t="shared" si="137"/>
        <v>7446756</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38"/>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64"/>
        <v>3597112.4</v>
      </c>
      <c r="CD317" s="24" t="s">
        <v>367</v>
      </c>
      <c r="CE317" s="29">
        <f t="shared" si="139"/>
        <v>0</v>
      </c>
      <c r="CF317" s="29">
        <f t="shared" si="140"/>
        <v>0</v>
      </c>
      <c r="CG317" s="29">
        <f t="shared" si="141"/>
        <v>79200</v>
      </c>
      <c r="CH317" s="29">
        <f t="shared" si="142"/>
        <v>0</v>
      </c>
      <c r="CI317" s="29">
        <f t="shared" si="143"/>
        <v>0</v>
      </c>
      <c r="CJ317" s="29">
        <f t="shared" si="144"/>
        <v>0</v>
      </c>
      <c r="CK317" s="29">
        <f t="shared" si="145"/>
        <v>0</v>
      </c>
      <c r="CL317" s="29">
        <f t="shared" si="146"/>
        <v>-1281.8000000000002</v>
      </c>
      <c r="CM317" s="29">
        <f t="shared" si="147"/>
        <v>0</v>
      </c>
      <c r="CN317" s="29">
        <f t="shared" si="148"/>
        <v>0</v>
      </c>
      <c r="CO317" s="29">
        <f t="shared" si="149"/>
        <v>0</v>
      </c>
      <c r="CP317" s="29">
        <f t="shared" si="150"/>
        <v>0</v>
      </c>
      <c r="CQ317" s="29">
        <f t="shared" si="151"/>
        <v>0</v>
      </c>
      <c r="CR317" s="29">
        <f t="shared" si="152"/>
        <v>0</v>
      </c>
      <c r="CS317" s="29">
        <f t="shared" si="153"/>
        <v>3843725.4</v>
      </c>
      <c r="CT317" s="29">
        <f t="shared" si="154"/>
        <v>0</v>
      </c>
      <c r="CU317" s="29">
        <f t="shared" si="155"/>
        <v>0</v>
      </c>
      <c r="CV317" s="29">
        <f t="shared" si="156"/>
        <v>0</v>
      </c>
      <c r="CW317" s="29">
        <f t="shared" si="157"/>
        <v>0</v>
      </c>
      <c r="CX317" s="29">
        <f t="shared" si="158"/>
        <v>0</v>
      </c>
      <c r="CY317" s="29">
        <f t="shared" si="159"/>
        <v>0</v>
      </c>
      <c r="CZ317" s="29">
        <f t="shared" si="160"/>
        <v>0</v>
      </c>
      <c r="DA317" s="29">
        <f t="shared" si="161"/>
        <v>-72000</v>
      </c>
      <c r="DB317" s="29">
        <f t="shared" si="162"/>
        <v>0</v>
      </c>
      <c r="DC317" s="29">
        <f t="shared" si="163"/>
        <v>3849643.6</v>
      </c>
      <c r="DD317" s="29">
        <f t="shared" si="165"/>
        <v>-39629720.399999902</v>
      </c>
    </row>
    <row r="318" spans="1:108" x14ac:dyDescent="0.15">
      <c r="A318" s="24" t="s">
        <v>368</v>
      </c>
      <c r="B318" s="25"/>
      <c r="C318" s="167"/>
      <c r="D318" s="167">
        <v>75566</v>
      </c>
      <c r="E318" s="167"/>
      <c r="F318" s="167"/>
      <c r="G318" s="167"/>
      <c r="H318" s="167"/>
      <c r="I318" s="167">
        <v>12822</v>
      </c>
      <c r="J318" s="167"/>
      <c r="K318" s="167"/>
      <c r="L318" s="167"/>
      <c r="M318" s="167"/>
      <c r="N318" s="167"/>
      <c r="O318" s="167"/>
      <c r="P318" s="167">
        <v>6141742</v>
      </c>
      <c r="Q318" s="167"/>
      <c r="R318" s="167"/>
      <c r="S318" s="167"/>
      <c r="T318" s="167"/>
      <c r="U318" s="167"/>
      <c r="V318" s="167"/>
      <c r="W318" s="167"/>
      <c r="X318" s="167"/>
      <c r="Y318" s="167"/>
      <c r="Z318" s="25">
        <f t="shared" si="137"/>
        <v>6230130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38"/>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64"/>
        <v>4401416.2</v>
      </c>
      <c r="CD318" s="24" t="s">
        <v>368</v>
      </c>
      <c r="CE318" s="43">
        <f t="shared" si="139"/>
        <v>0</v>
      </c>
      <c r="CF318" s="43">
        <f t="shared" si="140"/>
        <v>0</v>
      </c>
      <c r="CG318" s="43">
        <f t="shared" si="141"/>
        <v>41908.6</v>
      </c>
      <c r="CH318" s="43">
        <f t="shared" si="142"/>
        <v>0</v>
      </c>
      <c r="CI318" s="43">
        <f t="shared" si="143"/>
        <v>0</v>
      </c>
      <c r="CJ318" s="43">
        <f t="shared" si="144"/>
        <v>0</v>
      </c>
      <c r="CK318" s="43">
        <f t="shared" si="145"/>
        <v>0</v>
      </c>
      <c r="CL318" s="43">
        <f t="shared" si="146"/>
        <v>-1948.3999999999996</v>
      </c>
      <c r="CM318" s="43">
        <f t="shared" si="147"/>
        <v>0</v>
      </c>
      <c r="CN318" s="43">
        <f t="shared" si="148"/>
        <v>0</v>
      </c>
      <c r="CO318" s="43">
        <f t="shared" si="149"/>
        <v>0</v>
      </c>
      <c r="CP318" s="43">
        <f t="shared" si="150"/>
        <v>0</v>
      </c>
      <c r="CQ318" s="43">
        <f t="shared" si="151"/>
        <v>0</v>
      </c>
      <c r="CR318" s="43">
        <f t="shared" si="152"/>
        <v>0</v>
      </c>
      <c r="CS318" s="43">
        <f t="shared" si="153"/>
        <v>1796753.5999999996</v>
      </c>
      <c r="CT318" s="43">
        <f t="shared" si="154"/>
        <v>0</v>
      </c>
      <c r="CU318" s="43">
        <f t="shared" si="155"/>
        <v>0</v>
      </c>
      <c r="CV318" s="43">
        <f t="shared" si="156"/>
        <v>0</v>
      </c>
      <c r="CW318" s="43">
        <f t="shared" si="157"/>
        <v>0</v>
      </c>
      <c r="CX318" s="43">
        <f t="shared" si="158"/>
        <v>0</v>
      </c>
      <c r="CY318" s="43">
        <f t="shared" si="159"/>
        <v>0</v>
      </c>
      <c r="CZ318" s="43">
        <f t="shared" si="160"/>
        <v>0</v>
      </c>
      <c r="DA318" s="43">
        <f t="shared" si="161"/>
        <v>-8000</v>
      </c>
      <c r="DB318" s="43">
        <f t="shared" si="162"/>
        <v>0</v>
      </c>
      <c r="DC318" s="43">
        <f t="shared" si="163"/>
        <v>1828713.7999999998</v>
      </c>
      <c r="DD318" s="43">
        <f t="shared" si="165"/>
        <v>-37801006.599999905</v>
      </c>
    </row>
    <row r="319" spans="1:108" x14ac:dyDescent="0.15">
      <c r="A319" s="24" t="s">
        <v>369</v>
      </c>
      <c r="B319" s="25"/>
      <c r="C319" s="167"/>
      <c r="D319" s="167"/>
      <c r="E319" s="167"/>
      <c r="F319" s="167"/>
      <c r="G319" s="167"/>
      <c r="H319" s="167"/>
      <c r="I319" s="167"/>
      <c r="J319" s="167"/>
      <c r="K319" s="167"/>
      <c r="L319" s="167"/>
      <c r="M319" s="167"/>
      <c r="N319" s="167"/>
      <c r="O319" s="167"/>
      <c r="P319" s="167">
        <v>5786310</v>
      </c>
      <c r="Q319" s="167"/>
      <c r="R319" s="167"/>
      <c r="S319" s="167"/>
      <c r="T319" s="167"/>
      <c r="U319" s="167"/>
      <c r="V319" s="167"/>
      <c r="W319" s="167"/>
      <c r="X319" s="167"/>
      <c r="Y319" s="167"/>
      <c r="Z319" s="25">
        <f t="shared" si="137"/>
        <v>5786310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38"/>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64"/>
        <v>5376827.7999999998</v>
      </c>
      <c r="CD319" s="24" t="s">
        <v>369</v>
      </c>
      <c r="CE319" s="29">
        <f t="shared" si="139"/>
        <v>0</v>
      </c>
      <c r="CF319" s="29">
        <f t="shared" si="140"/>
        <v>0</v>
      </c>
      <c r="CG319" s="29">
        <f t="shared" si="141"/>
        <v>-24893.4</v>
      </c>
      <c r="CH319" s="29">
        <f t="shared" si="142"/>
        <v>0</v>
      </c>
      <c r="CI319" s="29">
        <f t="shared" si="143"/>
        <v>0</v>
      </c>
      <c r="CJ319" s="29">
        <f t="shared" si="144"/>
        <v>0</v>
      </c>
      <c r="CK319" s="29">
        <f t="shared" si="145"/>
        <v>0</v>
      </c>
      <c r="CL319" s="29">
        <f t="shared" si="146"/>
        <v>-11960.4</v>
      </c>
      <c r="CM319" s="29">
        <f t="shared" si="147"/>
        <v>0</v>
      </c>
      <c r="CN319" s="29">
        <f t="shared" si="148"/>
        <v>0</v>
      </c>
      <c r="CO319" s="29">
        <f t="shared" si="149"/>
        <v>0</v>
      </c>
      <c r="CP319" s="29">
        <f t="shared" si="150"/>
        <v>0</v>
      </c>
      <c r="CQ319" s="29">
        <f t="shared" si="151"/>
        <v>0</v>
      </c>
      <c r="CR319" s="29">
        <f t="shared" si="152"/>
        <v>0</v>
      </c>
      <c r="CS319" s="29">
        <f t="shared" si="153"/>
        <v>550336</v>
      </c>
      <c r="CT319" s="29">
        <f t="shared" si="154"/>
        <v>0</v>
      </c>
      <c r="CU319" s="29">
        <f t="shared" si="155"/>
        <v>0</v>
      </c>
      <c r="CV319" s="29">
        <f t="shared" si="156"/>
        <v>0</v>
      </c>
      <c r="CW319" s="29">
        <f t="shared" si="157"/>
        <v>0</v>
      </c>
      <c r="CX319" s="29">
        <f t="shared" si="158"/>
        <v>0</v>
      </c>
      <c r="CY319" s="29">
        <f t="shared" si="159"/>
        <v>0</v>
      </c>
      <c r="CZ319" s="29">
        <f t="shared" si="160"/>
        <v>0</v>
      </c>
      <c r="DA319" s="29">
        <f t="shared" si="161"/>
        <v>-104000</v>
      </c>
      <c r="DB319" s="29">
        <f t="shared" si="162"/>
        <v>0</v>
      </c>
      <c r="DC319" s="29">
        <f t="shared" si="163"/>
        <v>409482.20000000019</v>
      </c>
      <c r="DD319" s="29">
        <f t="shared" si="165"/>
        <v>-37391524.399999902</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37"/>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38"/>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64"/>
        <v>4360854.8</v>
      </c>
      <c r="CD320" s="24" t="s">
        <v>370</v>
      </c>
      <c r="CE320" s="43">
        <f t="shared" si="139"/>
        <v>0</v>
      </c>
      <c r="CF320" s="43">
        <f t="shared" si="140"/>
        <v>0</v>
      </c>
      <c r="CG320" s="43">
        <f t="shared" si="141"/>
        <v>0</v>
      </c>
      <c r="CH320" s="43">
        <f t="shared" si="142"/>
        <v>0</v>
      </c>
      <c r="CI320" s="43">
        <f t="shared" si="143"/>
        <v>0</v>
      </c>
      <c r="CJ320" s="43">
        <f t="shared" si="144"/>
        <v>0</v>
      </c>
      <c r="CK320" s="43">
        <f t="shared" si="145"/>
        <v>0</v>
      </c>
      <c r="CL320" s="43">
        <f t="shared" si="146"/>
        <v>-21834.6</v>
      </c>
      <c r="CM320" s="43">
        <f t="shared" si="147"/>
        <v>0</v>
      </c>
      <c r="CN320" s="43">
        <f t="shared" si="148"/>
        <v>0</v>
      </c>
      <c r="CO320" s="43">
        <f t="shared" si="149"/>
        <v>0</v>
      </c>
      <c r="CP320" s="43">
        <f t="shared" si="150"/>
        <v>0</v>
      </c>
      <c r="CQ320" s="43">
        <f t="shared" si="151"/>
        <v>0</v>
      </c>
      <c r="CR320" s="43">
        <f t="shared" si="152"/>
        <v>0</v>
      </c>
      <c r="CS320" s="43">
        <f t="shared" si="153"/>
        <v>-4251020.2</v>
      </c>
      <c r="CT320" s="43">
        <f t="shared" si="154"/>
        <v>0</v>
      </c>
      <c r="CU320" s="43">
        <f t="shared" si="155"/>
        <v>0</v>
      </c>
      <c r="CV320" s="43">
        <f t="shared" si="156"/>
        <v>0</v>
      </c>
      <c r="CW320" s="43">
        <f t="shared" si="157"/>
        <v>0</v>
      </c>
      <c r="CX320" s="43">
        <f t="shared" si="158"/>
        <v>0</v>
      </c>
      <c r="CY320" s="43">
        <f t="shared" si="159"/>
        <v>0</v>
      </c>
      <c r="CZ320" s="43">
        <f t="shared" si="160"/>
        <v>0</v>
      </c>
      <c r="DA320" s="43">
        <f t="shared" si="161"/>
        <v>-88000</v>
      </c>
      <c r="DB320" s="43">
        <f t="shared" si="162"/>
        <v>0</v>
      </c>
      <c r="DC320" s="43">
        <f t="shared" si="163"/>
        <v>-4360854.8</v>
      </c>
      <c r="DD320" s="43">
        <f t="shared" si="165"/>
        <v>-41752379.199999899</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37"/>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38"/>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64"/>
        <v>4384579</v>
      </c>
      <c r="CD321" s="24" t="s">
        <v>371</v>
      </c>
      <c r="CE321" s="29">
        <f t="shared" si="139"/>
        <v>0</v>
      </c>
      <c r="CF321" s="29">
        <f t="shared" si="140"/>
        <v>0</v>
      </c>
      <c r="CG321" s="29">
        <f t="shared" si="141"/>
        <v>-25198</v>
      </c>
      <c r="CH321" s="29">
        <f t="shared" si="142"/>
        <v>0</v>
      </c>
      <c r="CI321" s="29">
        <f t="shared" si="143"/>
        <v>0</v>
      </c>
      <c r="CJ321" s="29">
        <f t="shared" si="144"/>
        <v>0</v>
      </c>
      <c r="CK321" s="29">
        <f t="shared" si="145"/>
        <v>0</v>
      </c>
      <c r="CL321" s="29">
        <f t="shared" si="146"/>
        <v>-10149.799999999999</v>
      </c>
      <c r="CM321" s="29">
        <f t="shared" si="147"/>
        <v>0</v>
      </c>
      <c r="CN321" s="29">
        <f t="shared" si="148"/>
        <v>0</v>
      </c>
      <c r="CO321" s="29">
        <f t="shared" si="149"/>
        <v>0</v>
      </c>
      <c r="CP321" s="29">
        <f t="shared" si="150"/>
        <v>0</v>
      </c>
      <c r="CQ321" s="29">
        <f t="shared" si="151"/>
        <v>0</v>
      </c>
      <c r="CR321" s="29">
        <f t="shared" si="152"/>
        <v>0</v>
      </c>
      <c r="CS321" s="29">
        <f t="shared" si="153"/>
        <v>-4293231.2</v>
      </c>
      <c r="CT321" s="29">
        <f t="shared" si="154"/>
        <v>0</v>
      </c>
      <c r="CU321" s="29">
        <f t="shared" si="155"/>
        <v>0</v>
      </c>
      <c r="CV321" s="29">
        <f t="shared" si="156"/>
        <v>0</v>
      </c>
      <c r="CW321" s="29">
        <f t="shared" si="157"/>
        <v>0</v>
      </c>
      <c r="CX321" s="29">
        <f t="shared" si="158"/>
        <v>0</v>
      </c>
      <c r="CY321" s="29">
        <f t="shared" si="159"/>
        <v>0</v>
      </c>
      <c r="CZ321" s="29">
        <f t="shared" si="160"/>
        <v>0</v>
      </c>
      <c r="DA321" s="29">
        <f t="shared" si="161"/>
        <v>-56000</v>
      </c>
      <c r="DB321" s="29">
        <f t="shared" si="162"/>
        <v>0</v>
      </c>
      <c r="DC321" s="29">
        <f t="shared" si="163"/>
        <v>-4384579</v>
      </c>
      <c r="DD321" s="29">
        <f t="shared" si="165"/>
        <v>-46136958.199999899</v>
      </c>
    </row>
    <row r="322" spans="1:108" x14ac:dyDescent="0.15">
      <c r="A322" s="24" t="s">
        <v>372</v>
      </c>
      <c r="B322" s="25"/>
      <c r="C322" s="167"/>
      <c r="D322" s="167"/>
      <c r="E322" s="167"/>
      <c r="F322" s="167"/>
      <c r="G322" s="167"/>
      <c r="H322" s="167"/>
      <c r="I322" s="167">
        <v>13352</v>
      </c>
      <c r="J322" s="167"/>
      <c r="K322" s="167"/>
      <c r="L322" s="167"/>
      <c r="M322" s="167"/>
      <c r="N322" s="167"/>
      <c r="O322" s="167"/>
      <c r="P322" s="167">
        <v>2308011</v>
      </c>
      <c r="Q322" s="167"/>
      <c r="R322" s="167"/>
      <c r="S322" s="167"/>
      <c r="T322" s="167"/>
      <c r="U322" s="167"/>
      <c r="V322" s="167"/>
      <c r="W322" s="167"/>
      <c r="X322" s="167"/>
      <c r="Y322" s="167"/>
      <c r="Z322" s="25">
        <f t="shared" ref="Z322:Z366" si="166">SUM(B322:Y322)</f>
        <v>2321363</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67">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64"/>
        <v>3952569</v>
      </c>
      <c r="CD322" s="24" t="s">
        <v>372</v>
      </c>
      <c r="CE322" s="43">
        <f t="shared" ref="CE322:CE367" si="168">B322-BD322</f>
        <v>0</v>
      </c>
      <c r="CF322" s="43">
        <f t="shared" ref="CF322:CF367" si="169">C322-BE322</f>
        <v>0</v>
      </c>
      <c r="CG322" s="43">
        <f t="shared" ref="CG322:CG367" si="170">D322-BF322</f>
        <v>-8448</v>
      </c>
      <c r="CH322" s="43">
        <f t="shared" ref="CH322:CH367" si="171">E322-BG322</f>
        <v>0</v>
      </c>
      <c r="CI322" s="43">
        <f t="shared" ref="CI322:CI367" si="172">F322-BH322</f>
        <v>0</v>
      </c>
      <c r="CJ322" s="43">
        <f t="shared" ref="CJ322:CJ367" si="173">G322-BI322</f>
        <v>0</v>
      </c>
      <c r="CK322" s="43">
        <f t="shared" ref="CK322:CK367" si="174">H322-BJ322</f>
        <v>0</v>
      </c>
      <c r="CL322" s="43">
        <f t="shared" ref="CL322:CL367" si="175">I322-BK322</f>
        <v>-1180.7999999999993</v>
      </c>
      <c r="CM322" s="43">
        <f t="shared" ref="CM322:CM367" si="176">J322-BL322</f>
        <v>0</v>
      </c>
      <c r="CN322" s="43">
        <f t="shared" ref="CN322:CN367" si="177">K322-BM322</f>
        <v>0</v>
      </c>
      <c r="CO322" s="43">
        <f t="shared" ref="CO322:CO367" si="178">L322-BN322</f>
        <v>-16869.599999999999</v>
      </c>
      <c r="CP322" s="43">
        <f t="shared" ref="CP322:CP367" si="179">M322-BO322</f>
        <v>0</v>
      </c>
      <c r="CQ322" s="43">
        <f t="shared" ref="CQ322:CQ367" si="180">N322-BP322</f>
        <v>0</v>
      </c>
      <c r="CR322" s="43">
        <f t="shared" ref="CR322:CR367" si="181">O322-BQ322</f>
        <v>0</v>
      </c>
      <c r="CS322" s="43">
        <f t="shared" ref="CS322:CS367" si="182">P322-BR322</f>
        <v>-1580707.6</v>
      </c>
      <c r="CT322" s="43">
        <f t="shared" ref="CT322:CT367" si="183">Q322-BS322</f>
        <v>0</v>
      </c>
      <c r="CU322" s="43">
        <f t="shared" ref="CU322:CU367" si="184">R322-BT322</f>
        <v>0</v>
      </c>
      <c r="CV322" s="43">
        <f t="shared" ref="CV322:CV367" si="185">S322-BU322</f>
        <v>0</v>
      </c>
      <c r="CW322" s="43">
        <f t="shared" ref="CW322:CW367" si="186">T322-BV322</f>
        <v>0</v>
      </c>
      <c r="CX322" s="43">
        <f t="shared" ref="CX322:CX367" si="187">U322-BW322</f>
        <v>0</v>
      </c>
      <c r="CY322" s="43">
        <f t="shared" ref="CY322:CY367" si="188">V322-BX322</f>
        <v>0</v>
      </c>
      <c r="CZ322" s="43">
        <f t="shared" ref="CZ322:CZ367" si="189">W322-BY322</f>
        <v>0</v>
      </c>
      <c r="DA322" s="43">
        <f t="shared" ref="DA322:DA367" si="190">X322-BZ322</f>
        <v>-24000</v>
      </c>
      <c r="DB322" s="43">
        <f t="shared" ref="DB322:DB367" si="191">Y322-CA322</f>
        <v>0</v>
      </c>
      <c r="DC322" s="43">
        <f t="shared" ref="DC322:DC367" si="192">Z322-CB322</f>
        <v>-1631206</v>
      </c>
      <c r="DD322" s="43">
        <f t="shared" si="165"/>
        <v>-47768164.199999899</v>
      </c>
    </row>
    <row r="323" spans="1:108" x14ac:dyDescent="0.15">
      <c r="A323" s="24" t="s">
        <v>373</v>
      </c>
      <c r="B323" s="25"/>
      <c r="C323" s="167"/>
      <c r="D323" s="167"/>
      <c r="E323" s="167"/>
      <c r="F323" s="167"/>
      <c r="G323" s="167"/>
      <c r="H323" s="167"/>
      <c r="I323" s="167">
        <v>38645</v>
      </c>
      <c r="J323" s="167"/>
      <c r="K323" s="167"/>
      <c r="L323" s="167">
        <v>158180</v>
      </c>
      <c r="M323" s="167"/>
      <c r="N323" s="167"/>
      <c r="O323" s="167"/>
      <c r="P323" s="167">
        <v>7569721</v>
      </c>
      <c r="Q323" s="167"/>
      <c r="R323" s="167"/>
      <c r="S323" s="167"/>
      <c r="T323" s="167"/>
      <c r="U323" s="167"/>
      <c r="V323" s="167"/>
      <c r="W323" s="167"/>
      <c r="X323" s="167"/>
      <c r="Y323" s="167"/>
      <c r="Z323" s="25">
        <f t="shared" si="166"/>
        <v>7766546</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93">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94">SUM(BD323:CA323)</f>
        <v>2794135</v>
      </c>
      <c r="CD323" s="24" t="s">
        <v>373</v>
      </c>
      <c r="CE323" s="43">
        <f t="shared" si="168"/>
        <v>0</v>
      </c>
      <c r="CF323" s="43">
        <f t="shared" si="169"/>
        <v>0</v>
      </c>
      <c r="CG323" s="43">
        <f t="shared" si="170"/>
        <v>0</v>
      </c>
      <c r="CH323" s="43">
        <f t="shared" si="171"/>
        <v>0</v>
      </c>
      <c r="CI323" s="43">
        <f t="shared" si="172"/>
        <v>0</v>
      </c>
      <c r="CJ323" s="43">
        <f t="shared" si="173"/>
        <v>0</v>
      </c>
      <c r="CK323" s="43">
        <f t="shared" si="174"/>
        <v>0</v>
      </c>
      <c r="CL323" s="43">
        <f t="shared" si="175"/>
        <v>13135.400000000001</v>
      </c>
      <c r="CM323" s="43">
        <f t="shared" si="176"/>
        <v>0</v>
      </c>
      <c r="CN323" s="43">
        <f t="shared" si="177"/>
        <v>0</v>
      </c>
      <c r="CO323" s="43">
        <f t="shared" si="178"/>
        <v>158180</v>
      </c>
      <c r="CP323" s="43">
        <f t="shared" si="179"/>
        <v>0</v>
      </c>
      <c r="CQ323" s="43">
        <f t="shared" si="180"/>
        <v>0</v>
      </c>
      <c r="CR323" s="43">
        <f t="shared" si="181"/>
        <v>0</v>
      </c>
      <c r="CS323" s="43">
        <f t="shared" si="182"/>
        <v>4833095.5999999996</v>
      </c>
      <c r="CT323" s="43">
        <f t="shared" si="183"/>
        <v>0</v>
      </c>
      <c r="CU323" s="43">
        <f t="shared" si="184"/>
        <v>0</v>
      </c>
      <c r="CV323" s="43">
        <f t="shared" si="185"/>
        <v>0</v>
      </c>
      <c r="CW323" s="43">
        <f t="shared" si="186"/>
        <v>0</v>
      </c>
      <c r="CX323" s="43">
        <f t="shared" si="187"/>
        <v>0</v>
      </c>
      <c r="CY323" s="43">
        <f t="shared" si="188"/>
        <v>0</v>
      </c>
      <c r="CZ323" s="43">
        <f t="shared" si="189"/>
        <v>0</v>
      </c>
      <c r="DA323" s="43">
        <f t="shared" si="190"/>
        <v>-32000</v>
      </c>
      <c r="DB323" s="43">
        <f t="shared" si="191"/>
        <v>0</v>
      </c>
      <c r="DC323" s="43">
        <f t="shared" si="192"/>
        <v>4972411</v>
      </c>
      <c r="DD323" s="43">
        <f t="shared" si="165"/>
        <v>-42795753.199999899</v>
      </c>
    </row>
    <row r="324" spans="1:108" x14ac:dyDescent="0.15">
      <c r="A324" s="24" t="s">
        <v>374</v>
      </c>
      <c r="B324" s="25"/>
      <c r="C324" s="167"/>
      <c r="D324" s="167">
        <v>104610</v>
      </c>
      <c r="E324" s="167"/>
      <c r="F324" s="167"/>
      <c r="G324" s="167"/>
      <c r="H324" s="167"/>
      <c r="I324" s="167">
        <v>67615</v>
      </c>
      <c r="J324" s="167"/>
      <c r="K324" s="167"/>
      <c r="L324" s="167">
        <v>40260</v>
      </c>
      <c r="M324" s="167"/>
      <c r="N324" s="167"/>
      <c r="O324" s="167"/>
      <c r="P324" s="167">
        <v>8098374</v>
      </c>
      <c r="Q324" s="167"/>
      <c r="R324" s="167"/>
      <c r="S324" s="167"/>
      <c r="T324" s="167"/>
      <c r="U324" s="167"/>
      <c r="V324" s="167"/>
      <c r="W324" s="167"/>
      <c r="X324" s="167"/>
      <c r="Y324" s="167"/>
      <c r="Z324" s="25">
        <f t="shared" si="166"/>
        <v>8310859</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93"/>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94"/>
        <v>2987899.6</v>
      </c>
      <c r="CD324" s="24" t="s">
        <v>374</v>
      </c>
      <c r="CE324" s="43">
        <f t="shared" si="168"/>
        <v>0</v>
      </c>
      <c r="CF324" s="43">
        <f t="shared" si="169"/>
        <v>0</v>
      </c>
      <c r="CG324" s="43">
        <f t="shared" si="170"/>
        <v>104610</v>
      </c>
      <c r="CH324" s="43">
        <f t="shared" si="171"/>
        <v>0</v>
      </c>
      <c r="CI324" s="43">
        <f t="shared" si="172"/>
        <v>0</v>
      </c>
      <c r="CJ324" s="43">
        <f t="shared" si="173"/>
        <v>0</v>
      </c>
      <c r="CK324" s="43">
        <f t="shared" si="174"/>
        <v>0</v>
      </c>
      <c r="CL324" s="43">
        <f t="shared" si="175"/>
        <v>66110.2</v>
      </c>
      <c r="CM324" s="43">
        <f t="shared" si="176"/>
        <v>0</v>
      </c>
      <c r="CN324" s="43">
        <f t="shared" si="177"/>
        <v>0</v>
      </c>
      <c r="CO324" s="43">
        <f t="shared" si="178"/>
        <v>13407.2</v>
      </c>
      <c r="CP324" s="43">
        <f t="shared" si="179"/>
        <v>0</v>
      </c>
      <c r="CQ324" s="43">
        <f t="shared" si="180"/>
        <v>0</v>
      </c>
      <c r="CR324" s="43">
        <f t="shared" si="181"/>
        <v>0</v>
      </c>
      <c r="CS324" s="43">
        <f t="shared" si="182"/>
        <v>5194832</v>
      </c>
      <c r="CT324" s="43">
        <f t="shared" si="183"/>
        <v>0</v>
      </c>
      <c r="CU324" s="43">
        <f t="shared" si="184"/>
        <v>0</v>
      </c>
      <c r="CV324" s="43">
        <f t="shared" si="185"/>
        <v>0</v>
      </c>
      <c r="CW324" s="43">
        <f t="shared" si="186"/>
        <v>0</v>
      </c>
      <c r="CX324" s="43">
        <f t="shared" si="187"/>
        <v>0</v>
      </c>
      <c r="CY324" s="43">
        <f t="shared" si="188"/>
        <v>0</v>
      </c>
      <c r="CZ324" s="43">
        <f t="shared" si="189"/>
        <v>0</v>
      </c>
      <c r="DA324" s="43">
        <f t="shared" si="190"/>
        <v>-56000</v>
      </c>
      <c r="DB324" s="43">
        <f t="shared" si="191"/>
        <v>0</v>
      </c>
      <c r="DC324" s="43">
        <f t="shared" si="192"/>
        <v>5322959.4000000004</v>
      </c>
      <c r="DD324" s="43">
        <f t="shared" ref="DD324:DD366" si="195">DD323+DC324</f>
        <v>-37472793.7999999</v>
      </c>
    </row>
    <row r="325" spans="1:108" x14ac:dyDescent="0.15">
      <c r="A325" s="24" t="s">
        <v>375</v>
      </c>
      <c r="B325" s="25"/>
      <c r="C325" s="167"/>
      <c r="D325" s="167"/>
      <c r="E325" s="167"/>
      <c r="F325" s="167"/>
      <c r="G325" s="167"/>
      <c r="H325" s="167"/>
      <c r="I325" s="167">
        <v>34866</v>
      </c>
      <c r="J325" s="167"/>
      <c r="K325" s="167"/>
      <c r="L325" s="167">
        <v>586740</v>
      </c>
      <c r="M325" s="167"/>
      <c r="N325" s="167"/>
      <c r="O325" s="167"/>
      <c r="P325" s="167">
        <v>5986475</v>
      </c>
      <c r="Q325" s="167"/>
      <c r="R325" s="167"/>
      <c r="S325" s="167"/>
      <c r="T325" s="167"/>
      <c r="U325" s="167"/>
      <c r="V325" s="167"/>
      <c r="W325" s="167"/>
      <c r="X325" s="167"/>
      <c r="Y325" s="167"/>
      <c r="Z325" s="25">
        <f t="shared" si="166"/>
        <v>6608081</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93"/>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94"/>
        <v>3707024.4</v>
      </c>
      <c r="CD325" s="24" t="s">
        <v>375</v>
      </c>
      <c r="CE325" s="43">
        <f t="shared" si="168"/>
        <v>0</v>
      </c>
      <c r="CF325" s="43">
        <f t="shared" si="169"/>
        <v>0</v>
      </c>
      <c r="CG325" s="43">
        <f t="shared" si="170"/>
        <v>-11098.6</v>
      </c>
      <c r="CH325" s="43">
        <f t="shared" si="171"/>
        <v>0</v>
      </c>
      <c r="CI325" s="43">
        <f t="shared" si="172"/>
        <v>0</v>
      </c>
      <c r="CJ325" s="43">
        <f t="shared" si="173"/>
        <v>0</v>
      </c>
      <c r="CK325" s="43">
        <f t="shared" si="174"/>
        <v>0</v>
      </c>
      <c r="CL325" s="43">
        <f t="shared" si="175"/>
        <v>27391.599999999999</v>
      </c>
      <c r="CM325" s="43">
        <f t="shared" si="176"/>
        <v>0</v>
      </c>
      <c r="CN325" s="43">
        <f t="shared" si="177"/>
        <v>0</v>
      </c>
      <c r="CO325" s="43">
        <f t="shared" si="178"/>
        <v>507540</v>
      </c>
      <c r="CP325" s="43">
        <f t="shared" si="179"/>
        <v>0</v>
      </c>
      <c r="CQ325" s="43">
        <f t="shared" si="180"/>
        <v>0</v>
      </c>
      <c r="CR325" s="43">
        <f t="shared" si="181"/>
        <v>0</v>
      </c>
      <c r="CS325" s="43">
        <f t="shared" si="182"/>
        <v>2401223.6</v>
      </c>
      <c r="CT325" s="43">
        <f t="shared" si="183"/>
        <v>0</v>
      </c>
      <c r="CU325" s="43">
        <f t="shared" si="184"/>
        <v>0</v>
      </c>
      <c r="CV325" s="43">
        <f t="shared" si="185"/>
        <v>0</v>
      </c>
      <c r="CW325" s="43">
        <f t="shared" si="186"/>
        <v>0</v>
      </c>
      <c r="CX325" s="43">
        <f t="shared" si="187"/>
        <v>0</v>
      </c>
      <c r="CY325" s="43">
        <f t="shared" si="188"/>
        <v>0</v>
      </c>
      <c r="CZ325" s="43">
        <f t="shared" si="189"/>
        <v>0</v>
      </c>
      <c r="DA325" s="43">
        <f t="shared" si="190"/>
        <v>-24000</v>
      </c>
      <c r="DB325" s="43">
        <f t="shared" si="191"/>
        <v>0</v>
      </c>
      <c r="DC325" s="43">
        <f t="shared" si="192"/>
        <v>2901056.6</v>
      </c>
      <c r="DD325" s="43">
        <f t="shared" si="195"/>
        <v>-34571737.199999899</v>
      </c>
    </row>
    <row r="326" spans="1:108" x14ac:dyDescent="0.15">
      <c r="A326" s="24" t="s">
        <v>376</v>
      </c>
      <c r="B326" s="25"/>
      <c r="C326" s="167"/>
      <c r="D326" s="167">
        <v>113520</v>
      </c>
      <c r="E326" s="167"/>
      <c r="F326" s="167"/>
      <c r="G326" s="167"/>
      <c r="H326" s="167"/>
      <c r="I326" s="167"/>
      <c r="J326" s="167"/>
      <c r="K326" s="167"/>
      <c r="L326" s="167">
        <v>40260</v>
      </c>
      <c r="M326" s="167"/>
      <c r="N326" s="167"/>
      <c r="O326" s="167"/>
      <c r="P326" s="167">
        <v>7891034</v>
      </c>
      <c r="Q326" s="167"/>
      <c r="R326" s="167"/>
      <c r="S326" s="167"/>
      <c r="T326" s="167"/>
      <c r="U326" s="167"/>
      <c r="V326" s="167"/>
      <c r="W326" s="167"/>
      <c r="X326" s="167"/>
      <c r="Y326" s="167"/>
      <c r="Z326" s="25">
        <f t="shared" si="166"/>
        <v>8044814</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93"/>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94"/>
        <v>5273384.5999999996</v>
      </c>
      <c r="CD326" s="24" t="s">
        <v>376</v>
      </c>
      <c r="CE326" s="29">
        <f t="shared" si="168"/>
        <v>0</v>
      </c>
      <c r="CF326" s="29">
        <f t="shared" si="169"/>
        <v>0</v>
      </c>
      <c r="CG326" s="29">
        <f t="shared" si="170"/>
        <v>104148</v>
      </c>
      <c r="CH326" s="29">
        <f t="shared" si="171"/>
        <v>0</v>
      </c>
      <c r="CI326" s="29">
        <f t="shared" si="172"/>
        <v>0</v>
      </c>
      <c r="CJ326" s="29">
        <f t="shared" si="173"/>
        <v>0</v>
      </c>
      <c r="CK326" s="29">
        <f t="shared" si="174"/>
        <v>0</v>
      </c>
      <c r="CL326" s="29">
        <f t="shared" si="175"/>
        <v>-9557.7999999999993</v>
      </c>
      <c r="CM326" s="29">
        <f t="shared" si="176"/>
        <v>0</v>
      </c>
      <c r="CN326" s="29">
        <f t="shared" si="177"/>
        <v>0</v>
      </c>
      <c r="CO326" s="29">
        <f t="shared" si="178"/>
        <v>-266159</v>
      </c>
      <c r="CP326" s="29">
        <f t="shared" si="179"/>
        <v>0</v>
      </c>
      <c r="CQ326" s="29">
        <f t="shared" si="180"/>
        <v>0</v>
      </c>
      <c r="CR326" s="29">
        <f t="shared" si="181"/>
        <v>0</v>
      </c>
      <c r="CS326" s="29">
        <f t="shared" si="182"/>
        <v>3022998.2</v>
      </c>
      <c r="CT326" s="29">
        <f t="shared" si="183"/>
        <v>0</v>
      </c>
      <c r="CU326" s="29">
        <f t="shared" si="184"/>
        <v>0</v>
      </c>
      <c r="CV326" s="29">
        <f t="shared" si="185"/>
        <v>0</v>
      </c>
      <c r="CW326" s="29">
        <f t="shared" si="186"/>
        <v>0</v>
      </c>
      <c r="CX326" s="29">
        <f t="shared" si="187"/>
        <v>0</v>
      </c>
      <c r="CY326" s="29">
        <f t="shared" si="188"/>
        <v>0</v>
      </c>
      <c r="CZ326" s="29">
        <f t="shared" si="189"/>
        <v>0</v>
      </c>
      <c r="DA326" s="29">
        <f t="shared" si="190"/>
        <v>-80000</v>
      </c>
      <c r="DB326" s="29">
        <f t="shared" si="191"/>
        <v>0</v>
      </c>
      <c r="DC326" s="29">
        <f t="shared" si="192"/>
        <v>2771429.4000000004</v>
      </c>
      <c r="DD326" s="29">
        <f t="shared" si="195"/>
        <v>-31800307.7999999</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66"/>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93"/>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94"/>
        <v>5307245.5999999996</v>
      </c>
      <c r="CD327" s="24" t="s">
        <v>377</v>
      </c>
      <c r="CE327" s="29">
        <f t="shared" si="168"/>
        <v>0</v>
      </c>
      <c r="CF327" s="29">
        <f t="shared" si="169"/>
        <v>0</v>
      </c>
      <c r="CG327" s="29">
        <f t="shared" si="170"/>
        <v>-8328.4</v>
      </c>
      <c r="CH327" s="29">
        <f t="shared" si="171"/>
        <v>0</v>
      </c>
      <c r="CI327" s="29">
        <f t="shared" si="172"/>
        <v>0</v>
      </c>
      <c r="CJ327" s="29">
        <f t="shared" si="173"/>
        <v>0</v>
      </c>
      <c r="CK327" s="29">
        <f t="shared" si="174"/>
        <v>0</v>
      </c>
      <c r="CL327" s="29">
        <f t="shared" si="175"/>
        <v>-17467.400000000001</v>
      </c>
      <c r="CM327" s="29">
        <f t="shared" si="176"/>
        <v>0</v>
      </c>
      <c r="CN327" s="29">
        <f t="shared" si="177"/>
        <v>0</v>
      </c>
      <c r="CO327" s="29">
        <f t="shared" si="178"/>
        <v>-213644.2</v>
      </c>
      <c r="CP327" s="29">
        <f t="shared" si="179"/>
        <v>0</v>
      </c>
      <c r="CQ327" s="29">
        <f t="shared" si="180"/>
        <v>0</v>
      </c>
      <c r="CR327" s="29">
        <f t="shared" si="181"/>
        <v>0</v>
      </c>
      <c r="CS327" s="29">
        <f t="shared" si="182"/>
        <v>-4971805.5999999996</v>
      </c>
      <c r="CT327" s="29">
        <f t="shared" si="183"/>
        <v>0</v>
      </c>
      <c r="CU327" s="29">
        <f t="shared" si="184"/>
        <v>0</v>
      </c>
      <c r="CV327" s="29">
        <f t="shared" si="185"/>
        <v>0</v>
      </c>
      <c r="CW327" s="29">
        <f t="shared" si="186"/>
        <v>0</v>
      </c>
      <c r="CX327" s="29">
        <f t="shared" si="187"/>
        <v>0</v>
      </c>
      <c r="CY327" s="29">
        <f t="shared" si="188"/>
        <v>0</v>
      </c>
      <c r="CZ327" s="29">
        <f t="shared" si="189"/>
        <v>0</v>
      </c>
      <c r="DA327" s="29">
        <f t="shared" si="190"/>
        <v>-96000</v>
      </c>
      <c r="DB327" s="29">
        <f t="shared" si="191"/>
        <v>0</v>
      </c>
      <c r="DC327" s="29">
        <f t="shared" si="192"/>
        <v>-5307245.5999999996</v>
      </c>
      <c r="DD327" s="29">
        <f t="shared" si="195"/>
        <v>-37107553.399999902</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66"/>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93"/>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94"/>
        <v>3732701.5999999996</v>
      </c>
      <c r="CD328" s="24" t="s">
        <v>378</v>
      </c>
      <c r="CE328" s="29">
        <f t="shared" si="168"/>
        <v>0</v>
      </c>
      <c r="CF328" s="29">
        <f t="shared" si="169"/>
        <v>0</v>
      </c>
      <c r="CG328" s="29">
        <f t="shared" si="170"/>
        <v>0</v>
      </c>
      <c r="CH328" s="29">
        <f t="shared" si="171"/>
        <v>0</v>
      </c>
      <c r="CI328" s="29">
        <f t="shared" si="172"/>
        <v>0</v>
      </c>
      <c r="CJ328" s="29">
        <f t="shared" si="173"/>
        <v>0</v>
      </c>
      <c r="CK328" s="29">
        <f t="shared" si="174"/>
        <v>0</v>
      </c>
      <c r="CL328" s="29">
        <f t="shared" si="175"/>
        <v>-14020.6</v>
      </c>
      <c r="CM328" s="29">
        <f t="shared" si="176"/>
        <v>0</v>
      </c>
      <c r="CN328" s="29">
        <f t="shared" si="177"/>
        <v>0</v>
      </c>
      <c r="CO328" s="29">
        <f t="shared" si="178"/>
        <v>-75913.2</v>
      </c>
      <c r="CP328" s="29">
        <f t="shared" si="179"/>
        <v>0</v>
      </c>
      <c r="CQ328" s="29">
        <f t="shared" si="180"/>
        <v>0</v>
      </c>
      <c r="CR328" s="29">
        <f t="shared" si="181"/>
        <v>0</v>
      </c>
      <c r="CS328" s="29">
        <f t="shared" si="182"/>
        <v>-3642767.8</v>
      </c>
      <c r="CT328" s="29">
        <f t="shared" si="183"/>
        <v>0</v>
      </c>
      <c r="CU328" s="29">
        <f t="shared" si="184"/>
        <v>0</v>
      </c>
      <c r="CV328" s="29">
        <f t="shared" si="185"/>
        <v>0</v>
      </c>
      <c r="CW328" s="29">
        <f t="shared" si="186"/>
        <v>0</v>
      </c>
      <c r="CX328" s="29">
        <f t="shared" si="187"/>
        <v>0</v>
      </c>
      <c r="CY328" s="29">
        <f t="shared" si="188"/>
        <v>0</v>
      </c>
      <c r="CZ328" s="29">
        <f t="shared" si="189"/>
        <v>0</v>
      </c>
      <c r="DA328" s="29">
        <f t="shared" si="190"/>
        <v>0</v>
      </c>
      <c r="DB328" s="29">
        <f t="shared" si="191"/>
        <v>0</v>
      </c>
      <c r="DC328" s="29">
        <f t="shared" si="192"/>
        <v>-3732701.5999999996</v>
      </c>
      <c r="DD328" s="29">
        <f t="shared" si="195"/>
        <v>-40840254.999999903</v>
      </c>
    </row>
    <row r="329" spans="1:108" x14ac:dyDescent="0.15">
      <c r="A329" s="24" t="s">
        <v>379</v>
      </c>
      <c r="B329" s="25"/>
      <c r="C329" s="167"/>
      <c r="D329" s="167"/>
      <c r="E329" s="167"/>
      <c r="F329" s="167"/>
      <c r="G329" s="167"/>
      <c r="H329" s="167"/>
      <c r="I329" s="167">
        <v>10181</v>
      </c>
      <c r="J329" s="167"/>
      <c r="K329" s="167"/>
      <c r="L329" s="167">
        <v>80520</v>
      </c>
      <c r="M329" s="167"/>
      <c r="N329" s="167"/>
      <c r="O329" s="167"/>
      <c r="P329" s="167">
        <v>5224895</v>
      </c>
      <c r="Q329" s="167"/>
      <c r="R329" s="167"/>
      <c r="S329" s="167"/>
      <c r="T329" s="167"/>
      <c r="U329" s="167"/>
      <c r="V329" s="167"/>
      <c r="W329" s="167"/>
      <c r="X329" s="167"/>
      <c r="Y329" s="167"/>
      <c r="Z329" s="25">
        <f t="shared" si="166"/>
        <v>5315596</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93"/>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94"/>
        <v>2300775.6</v>
      </c>
      <c r="CD329" s="24" t="s">
        <v>379</v>
      </c>
      <c r="CE329" s="29">
        <f t="shared" si="168"/>
        <v>0</v>
      </c>
      <c r="CF329" s="29">
        <f t="shared" si="169"/>
        <v>0</v>
      </c>
      <c r="CG329" s="29">
        <f t="shared" si="170"/>
        <v>-33792</v>
      </c>
      <c r="CH329" s="29">
        <f t="shared" si="171"/>
        <v>0</v>
      </c>
      <c r="CI329" s="29">
        <f t="shared" si="172"/>
        <v>0</v>
      </c>
      <c r="CJ329" s="29">
        <f t="shared" si="173"/>
        <v>0</v>
      </c>
      <c r="CK329" s="29">
        <f t="shared" si="174"/>
        <v>0</v>
      </c>
      <c r="CL329" s="29">
        <f t="shared" si="175"/>
        <v>10181</v>
      </c>
      <c r="CM329" s="29">
        <f t="shared" si="176"/>
        <v>0</v>
      </c>
      <c r="CN329" s="29">
        <f t="shared" si="177"/>
        <v>0</v>
      </c>
      <c r="CO329" s="29">
        <f t="shared" si="178"/>
        <v>43631.8</v>
      </c>
      <c r="CP329" s="29">
        <f t="shared" si="179"/>
        <v>0</v>
      </c>
      <c r="CQ329" s="29">
        <f t="shared" si="180"/>
        <v>0</v>
      </c>
      <c r="CR329" s="29">
        <f t="shared" si="181"/>
        <v>0</v>
      </c>
      <c r="CS329" s="29">
        <f t="shared" si="182"/>
        <v>2994799.6</v>
      </c>
      <c r="CT329" s="29">
        <f t="shared" si="183"/>
        <v>0</v>
      </c>
      <c r="CU329" s="29">
        <f t="shared" si="184"/>
        <v>0</v>
      </c>
      <c r="CV329" s="29">
        <f t="shared" si="185"/>
        <v>0</v>
      </c>
      <c r="CW329" s="29">
        <f t="shared" si="186"/>
        <v>0</v>
      </c>
      <c r="CX329" s="29">
        <f t="shared" si="187"/>
        <v>0</v>
      </c>
      <c r="CY329" s="29">
        <f t="shared" si="188"/>
        <v>0</v>
      </c>
      <c r="CZ329" s="29">
        <f t="shared" si="189"/>
        <v>0</v>
      </c>
      <c r="DA329" s="29">
        <f t="shared" si="190"/>
        <v>0</v>
      </c>
      <c r="DB329" s="29">
        <f t="shared" si="191"/>
        <v>0</v>
      </c>
      <c r="DC329" s="29">
        <f t="shared" si="192"/>
        <v>3014820.4</v>
      </c>
      <c r="DD329" s="29">
        <f t="shared" si="195"/>
        <v>-37825434.599999905</v>
      </c>
    </row>
    <row r="330" spans="1:108" x14ac:dyDescent="0.15">
      <c r="A330" s="24" t="s">
        <v>380</v>
      </c>
      <c r="B330" s="25"/>
      <c r="C330" s="167"/>
      <c r="D330" s="167"/>
      <c r="E330" s="167"/>
      <c r="F330" s="167">
        <v>196</v>
      </c>
      <c r="G330" s="167"/>
      <c r="H330" s="167"/>
      <c r="I330" s="167"/>
      <c r="J330" s="167"/>
      <c r="K330" s="167"/>
      <c r="L330" s="167">
        <v>91520</v>
      </c>
      <c r="M330" s="167"/>
      <c r="N330" s="167"/>
      <c r="O330" s="167"/>
      <c r="P330" s="167">
        <v>4705771</v>
      </c>
      <c r="Q330" s="167"/>
      <c r="R330" s="167"/>
      <c r="S330" s="167"/>
      <c r="T330" s="167"/>
      <c r="U330" s="167"/>
      <c r="V330" s="167"/>
      <c r="W330" s="167"/>
      <c r="X330" s="167"/>
      <c r="Y330" s="167"/>
      <c r="Z330" s="25">
        <f t="shared" si="166"/>
        <v>4797487</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93"/>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94"/>
        <v>2697908</v>
      </c>
      <c r="CD330" s="24" t="s">
        <v>380</v>
      </c>
      <c r="CE330" s="43">
        <f t="shared" si="168"/>
        <v>0</v>
      </c>
      <c r="CF330" s="43">
        <f t="shared" si="169"/>
        <v>0</v>
      </c>
      <c r="CG330" s="43">
        <f t="shared" si="170"/>
        <v>-18666.599999999999</v>
      </c>
      <c r="CH330" s="43">
        <f t="shared" si="171"/>
        <v>0</v>
      </c>
      <c r="CI330" s="43">
        <f t="shared" si="172"/>
        <v>196</v>
      </c>
      <c r="CJ330" s="43">
        <f t="shared" si="173"/>
        <v>0</v>
      </c>
      <c r="CK330" s="43">
        <f t="shared" si="174"/>
        <v>0</v>
      </c>
      <c r="CL330" s="43">
        <f t="shared" si="175"/>
        <v>-898</v>
      </c>
      <c r="CM330" s="43">
        <f t="shared" si="176"/>
        <v>0</v>
      </c>
      <c r="CN330" s="43">
        <f t="shared" si="177"/>
        <v>0</v>
      </c>
      <c r="CO330" s="43">
        <f t="shared" si="178"/>
        <v>58853.599999999999</v>
      </c>
      <c r="CP330" s="43">
        <f t="shared" si="179"/>
        <v>0</v>
      </c>
      <c r="CQ330" s="43">
        <f t="shared" si="180"/>
        <v>0</v>
      </c>
      <c r="CR330" s="43">
        <f t="shared" si="181"/>
        <v>0</v>
      </c>
      <c r="CS330" s="43">
        <f t="shared" si="182"/>
        <v>2060094</v>
      </c>
      <c r="CT330" s="43">
        <f t="shared" si="183"/>
        <v>0</v>
      </c>
      <c r="CU330" s="43">
        <f t="shared" si="184"/>
        <v>0</v>
      </c>
      <c r="CV330" s="43">
        <f t="shared" si="185"/>
        <v>0</v>
      </c>
      <c r="CW330" s="43">
        <f t="shared" si="186"/>
        <v>0</v>
      </c>
      <c r="CX330" s="43">
        <f t="shared" si="187"/>
        <v>0</v>
      </c>
      <c r="CY330" s="43">
        <f t="shared" si="188"/>
        <v>0</v>
      </c>
      <c r="CZ330" s="43">
        <f t="shared" si="189"/>
        <v>0</v>
      </c>
      <c r="DA330" s="43">
        <f t="shared" si="190"/>
        <v>0</v>
      </c>
      <c r="DB330" s="43">
        <f t="shared" si="191"/>
        <v>0</v>
      </c>
      <c r="DC330" s="43">
        <f t="shared" si="192"/>
        <v>2099579</v>
      </c>
      <c r="DD330" s="43">
        <f t="shared" si="195"/>
        <v>-35725855.599999905</v>
      </c>
    </row>
    <row r="331" spans="1:108" x14ac:dyDescent="0.15">
      <c r="A331" s="24" t="s">
        <v>381</v>
      </c>
      <c r="B331" s="25"/>
      <c r="C331" s="167"/>
      <c r="D331" s="167"/>
      <c r="E331" s="167"/>
      <c r="F331" s="167"/>
      <c r="G331" s="167"/>
      <c r="H331" s="167"/>
      <c r="I331" s="167">
        <v>69582</v>
      </c>
      <c r="J331" s="167"/>
      <c r="K331" s="167"/>
      <c r="L331" s="167">
        <v>955247</v>
      </c>
      <c r="M331" s="167"/>
      <c r="N331" s="167"/>
      <c r="O331" s="167"/>
      <c r="P331" s="167">
        <v>5611204</v>
      </c>
      <c r="Q331" s="167"/>
      <c r="R331" s="167"/>
      <c r="S331" s="167"/>
      <c r="T331" s="167"/>
      <c r="U331" s="167"/>
      <c r="V331" s="167"/>
      <c r="W331" s="167"/>
      <c r="X331" s="167"/>
      <c r="Y331" s="167"/>
      <c r="Z331" s="25">
        <f t="shared" si="166"/>
        <v>6636033</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93"/>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94"/>
        <v>2056116</v>
      </c>
      <c r="CD331" s="24" t="s">
        <v>381</v>
      </c>
      <c r="CE331" s="43">
        <f t="shared" si="168"/>
        <v>0</v>
      </c>
      <c r="CF331" s="43">
        <f t="shared" si="169"/>
        <v>0</v>
      </c>
      <c r="CG331" s="43">
        <f t="shared" si="170"/>
        <v>0</v>
      </c>
      <c r="CH331" s="43">
        <f t="shared" si="171"/>
        <v>0</v>
      </c>
      <c r="CI331" s="43">
        <f t="shared" si="172"/>
        <v>0</v>
      </c>
      <c r="CJ331" s="43">
        <f t="shared" si="173"/>
        <v>0</v>
      </c>
      <c r="CK331" s="43">
        <f t="shared" si="174"/>
        <v>0</v>
      </c>
      <c r="CL331" s="43">
        <f t="shared" si="175"/>
        <v>69132.800000000003</v>
      </c>
      <c r="CM331" s="43">
        <f t="shared" si="176"/>
        <v>0</v>
      </c>
      <c r="CN331" s="43">
        <f t="shared" si="177"/>
        <v>0</v>
      </c>
      <c r="CO331" s="43">
        <f t="shared" si="178"/>
        <v>823845.6</v>
      </c>
      <c r="CP331" s="43">
        <f t="shared" si="179"/>
        <v>0</v>
      </c>
      <c r="CQ331" s="43">
        <f t="shared" si="180"/>
        <v>0</v>
      </c>
      <c r="CR331" s="43">
        <f t="shared" si="181"/>
        <v>0</v>
      </c>
      <c r="CS331" s="43">
        <f t="shared" si="182"/>
        <v>3686938.6</v>
      </c>
      <c r="CT331" s="43">
        <f t="shared" si="183"/>
        <v>0</v>
      </c>
      <c r="CU331" s="43">
        <f t="shared" si="184"/>
        <v>0</v>
      </c>
      <c r="CV331" s="43">
        <f t="shared" si="185"/>
        <v>0</v>
      </c>
      <c r="CW331" s="43">
        <f t="shared" si="186"/>
        <v>0</v>
      </c>
      <c r="CX331" s="43">
        <f t="shared" si="187"/>
        <v>0</v>
      </c>
      <c r="CY331" s="43">
        <f t="shared" si="188"/>
        <v>0</v>
      </c>
      <c r="CZ331" s="43">
        <f t="shared" si="189"/>
        <v>0</v>
      </c>
      <c r="DA331" s="43">
        <f t="shared" si="190"/>
        <v>0</v>
      </c>
      <c r="DB331" s="43">
        <f t="shared" si="191"/>
        <v>0</v>
      </c>
      <c r="DC331" s="43">
        <f t="shared" si="192"/>
        <v>4579917</v>
      </c>
      <c r="DD331" s="43">
        <f t="shared" si="195"/>
        <v>-31145938.599999905</v>
      </c>
    </row>
    <row r="332" spans="1:108" x14ac:dyDescent="0.15">
      <c r="A332" s="24" t="s">
        <v>382</v>
      </c>
      <c r="B332" s="25"/>
      <c r="C332" s="167"/>
      <c r="D332" s="167"/>
      <c r="E332" s="167"/>
      <c r="F332" s="167"/>
      <c r="G332" s="167"/>
      <c r="H332" s="167"/>
      <c r="I332" s="167"/>
      <c r="J332" s="167"/>
      <c r="K332" s="167"/>
      <c r="L332" s="167"/>
      <c r="M332" s="167"/>
      <c r="N332" s="167"/>
      <c r="O332" s="167"/>
      <c r="P332" s="167">
        <v>104390</v>
      </c>
      <c r="Q332" s="167"/>
      <c r="R332" s="167"/>
      <c r="S332" s="167"/>
      <c r="T332" s="167"/>
      <c r="U332" s="167"/>
      <c r="V332" s="167"/>
      <c r="W332" s="167"/>
      <c r="X332" s="167"/>
      <c r="Y332" s="167"/>
      <c r="Z332" s="25">
        <f t="shared" si="166"/>
        <v>104390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93"/>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94"/>
        <v>2700245.6</v>
      </c>
      <c r="CD332" s="24" t="s">
        <v>382</v>
      </c>
      <c r="CE332" s="43">
        <f t="shared" si="168"/>
        <v>0</v>
      </c>
      <c r="CF332" s="43">
        <f t="shared" si="169"/>
        <v>0</v>
      </c>
      <c r="CG332" s="43">
        <f t="shared" si="170"/>
        <v>0</v>
      </c>
      <c r="CH332" s="43">
        <f t="shared" si="171"/>
        <v>0</v>
      </c>
      <c r="CI332" s="43">
        <f t="shared" si="172"/>
        <v>0</v>
      </c>
      <c r="CJ332" s="43">
        <f t="shared" si="173"/>
        <v>0</v>
      </c>
      <c r="CK332" s="43">
        <f t="shared" si="174"/>
        <v>0</v>
      </c>
      <c r="CL332" s="43">
        <f t="shared" si="175"/>
        <v>-13419.6</v>
      </c>
      <c r="CM332" s="43">
        <f t="shared" si="176"/>
        <v>0</v>
      </c>
      <c r="CN332" s="43">
        <f t="shared" si="177"/>
        <v>0</v>
      </c>
      <c r="CO332" s="43">
        <f t="shared" si="178"/>
        <v>-338229</v>
      </c>
      <c r="CP332" s="43">
        <f t="shared" si="179"/>
        <v>0</v>
      </c>
      <c r="CQ332" s="43">
        <f t="shared" si="180"/>
        <v>0</v>
      </c>
      <c r="CR332" s="43">
        <f t="shared" si="181"/>
        <v>0</v>
      </c>
      <c r="CS332" s="43">
        <f t="shared" si="182"/>
        <v>-2244207</v>
      </c>
      <c r="CT332" s="43">
        <f t="shared" si="183"/>
        <v>0</v>
      </c>
      <c r="CU332" s="43">
        <f t="shared" si="184"/>
        <v>0</v>
      </c>
      <c r="CV332" s="43">
        <f t="shared" si="185"/>
        <v>0</v>
      </c>
      <c r="CW332" s="43">
        <f t="shared" si="186"/>
        <v>0</v>
      </c>
      <c r="CX332" s="43">
        <f t="shared" si="187"/>
        <v>0</v>
      </c>
      <c r="CY332" s="43">
        <f t="shared" si="188"/>
        <v>0</v>
      </c>
      <c r="CZ332" s="43">
        <f t="shared" si="189"/>
        <v>0</v>
      </c>
      <c r="DA332" s="43">
        <f t="shared" si="190"/>
        <v>0</v>
      </c>
      <c r="DB332" s="43">
        <f t="shared" si="191"/>
        <v>0</v>
      </c>
      <c r="DC332" s="43">
        <f t="shared" si="192"/>
        <v>-2595855.6</v>
      </c>
      <c r="DD332" s="43">
        <f t="shared" si="195"/>
        <v>-33741794.199999906</v>
      </c>
    </row>
    <row r="333" spans="1:108" x14ac:dyDescent="0.15">
      <c r="A333" s="24" t="s">
        <v>383</v>
      </c>
      <c r="B333" s="25"/>
      <c r="C333" s="167"/>
      <c r="D333" s="167"/>
      <c r="E333" s="167"/>
      <c r="F333" s="167"/>
      <c r="G333" s="167"/>
      <c r="H333" s="167"/>
      <c r="I333" s="167">
        <v>17047</v>
      </c>
      <c r="J333" s="167"/>
      <c r="K333" s="167"/>
      <c r="L333" s="167"/>
      <c r="M333" s="167"/>
      <c r="N333" s="167"/>
      <c r="O333" s="167"/>
      <c r="P333" s="167">
        <v>4347162</v>
      </c>
      <c r="Q333" s="167"/>
      <c r="R333" s="167"/>
      <c r="S333" s="167"/>
      <c r="T333" s="167"/>
      <c r="U333" s="167"/>
      <c r="V333" s="167"/>
      <c r="W333" s="167"/>
      <c r="X333" s="167"/>
      <c r="Y333" s="167"/>
      <c r="Z333" s="25">
        <f t="shared" si="166"/>
        <v>4364209</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93"/>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94"/>
        <v>2768875.2</v>
      </c>
      <c r="CD333" s="24" t="s">
        <v>383</v>
      </c>
      <c r="CE333" s="29">
        <f t="shared" si="168"/>
        <v>0</v>
      </c>
      <c r="CF333" s="29">
        <f t="shared" si="169"/>
        <v>0</v>
      </c>
      <c r="CG333" s="29">
        <f t="shared" si="170"/>
        <v>-18216</v>
      </c>
      <c r="CH333" s="29">
        <f t="shared" si="171"/>
        <v>0</v>
      </c>
      <c r="CI333" s="29">
        <f t="shared" si="172"/>
        <v>0</v>
      </c>
      <c r="CJ333" s="29">
        <f t="shared" si="173"/>
        <v>0</v>
      </c>
      <c r="CK333" s="29">
        <f t="shared" si="174"/>
        <v>0</v>
      </c>
      <c r="CL333" s="29">
        <f t="shared" si="175"/>
        <v>12559.4</v>
      </c>
      <c r="CM333" s="29">
        <f t="shared" si="176"/>
        <v>0</v>
      </c>
      <c r="CN333" s="29">
        <f t="shared" si="177"/>
        <v>0</v>
      </c>
      <c r="CO333" s="29">
        <f t="shared" si="178"/>
        <v>-111339.4</v>
      </c>
      <c r="CP333" s="29">
        <f t="shared" si="179"/>
        <v>0</v>
      </c>
      <c r="CQ333" s="29">
        <f t="shared" si="180"/>
        <v>0</v>
      </c>
      <c r="CR333" s="29">
        <f t="shared" si="181"/>
        <v>0</v>
      </c>
      <c r="CS333" s="29">
        <f t="shared" si="182"/>
        <v>1712329.7999999998</v>
      </c>
      <c r="CT333" s="29">
        <f t="shared" si="183"/>
        <v>0</v>
      </c>
      <c r="CU333" s="29">
        <f t="shared" si="184"/>
        <v>0</v>
      </c>
      <c r="CV333" s="29">
        <f t="shared" si="185"/>
        <v>0</v>
      </c>
      <c r="CW333" s="29">
        <f t="shared" si="186"/>
        <v>0</v>
      </c>
      <c r="CX333" s="29">
        <f t="shared" si="187"/>
        <v>0</v>
      </c>
      <c r="CY333" s="29">
        <f t="shared" si="188"/>
        <v>0</v>
      </c>
      <c r="CZ333" s="29">
        <f t="shared" si="189"/>
        <v>0</v>
      </c>
      <c r="DA333" s="29">
        <f t="shared" si="190"/>
        <v>0</v>
      </c>
      <c r="DB333" s="29">
        <f t="shared" si="191"/>
        <v>0</v>
      </c>
      <c r="DC333" s="29">
        <f t="shared" si="192"/>
        <v>1595333.7999999998</v>
      </c>
      <c r="DD333" s="29">
        <f t="shared" si="195"/>
        <v>-32146460.399999905</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66"/>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93"/>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94"/>
        <v>3756416.5999999996</v>
      </c>
      <c r="CD334" s="24" t="s">
        <v>384</v>
      </c>
      <c r="CE334" s="29">
        <f t="shared" si="168"/>
        <v>0</v>
      </c>
      <c r="CF334" s="29">
        <f t="shared" si="169"/>
        <v>0</v>
      </c>
      <c r="CG334" s="29">
        <f t="shared" si="170"/>
        <v>-19001</v>
      </c>
      <c r="CH334" s="29">
        <f t="shared" si="171"/>
        <v>0</v>
      </c>
      <c r="CI334" s="29">
        <f t="shared" si="172"/>
        <v>0</v>
      </c>
      <c r="CJ334" s="29">
        <f t="shared" si="173"/>
        <v>0</v>
      </c>
      <c r="CK334" s="29">
        <f t="shared" si="174"/>
        <v>0</v>
      </c>
      <c r="CL334" s="29">
        <f t="shared" si="175"/>
        <v>-8951.4</v>
      </c>
      <c r="CM334" s="29">
        <f t="shared" si="176"/>
        <v>0</v>
      </c>
      <c r="CN334" s="29">
        <f t="shared" si="177"/>
        <v>0</v>
      </c>
      <c r="CO334" s="29">
        <f t="shared" si="178"/>
        <v>-264488.40000000002</v>
      </c>
      <c r="CP334" s="29">
        <f t="shared" si="179"/>
        <v>0</v>
      </c>
      <c r="CQ334" s="29">
        <f t="shared" si="180"/>
        <v>0</v>
      </c>
      <c r="CR334" s="29">
        <f t="shared" si="181"/>
        <v>0</v>
      </c>
      <c r="CS334" s="29">
        <f t="shared" si="182"/>
        <v>-3463975.8</v>
      </c>
      <c r="CT334" s="29">
        <f t="shared" si="183"/>
        <v>0</v>
      </c>
      <c r="CU334" s="29">
        <f t="shared" si="184"/>
        <v>0</v>
      </c>
      <c r="CV334" s="29">
        <f t="shared" si="185"/>
        <v>0</v>
      </c>
      <c r="CW334" s="29">
        <f t="shared" si="186"/>
        <v>0</v>
      </c>
      <c r="CX334" s="29">
        <f t="shared" si="187"/>
        <v>0</v>
      </c>
      <c r="CY334" s="29">
        <f t="shared" si="188"/>
        <v>0</v>
      </c>
      <c r="CZ334" s="29">
        <f t="shared" si="189"/>
        <v>0</v>
      </c>
      <c r="DA334" s="29">
        <f t="shared" si="190"/>
        <v>0</v>
      </c>
      <c r="DB334" s="29">
        <f t="shared" si="191"/>
        <v>0</v>
      </c>
      <c r="DC334" s="29">
        <f t="shared" si="192"/>
        <v>-3756416.5999999996</v>
      </c>
      <c r="DD334" s="29">
        <f t="shared" si="195"/>
        <v>-35902876.999999903</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66"/>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93"/>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94"/>
        <v>4600091.8</v>
      </c>
      <c r="CD335" s="24" t="s">
        <v>385</v>
      </c>
      <c r="CE335" s="29">
        <f t="shared" si="168"/>
        <v>0</v>
      </c>
      <c r="CF335" s="29">
        <f t="shared" si="169"/>
        <v>0</v>
      </c>
      <c r="CG335" s="29">
        <f t="shared" si="170"/>
        <v>-15840</v>
      </c>
      <c r="CH335" s="29">
        <f t="shared" si="171"/>
        <v>0</v>
      </c>
      <c r="CI335" s="29">
        <f t="shared" si="172"/>
        <v>0</v>
      </c>
      <c r="CJ335" s="29">
        <f t="shared" si="173"/>
        <v>0</v>
      </c>
      <c r="CK335" s="29">
        <f t="shared" si="174"/>
        <v>0</v>
      </c>
      <c r="CL335" s="29">
        <f t="shared" si="175"/>
        <v>-19599</v>
      </c>
      <c r="CM335" s="29">
        <f t="shared" si="176"/>
        <v>0</v>
      </c>
      <c r="CN335" s="29">
        <f t="shared" si="177"/>
        <v>0</v>
      </c>
      <c r="CO335" s="29">
        <f t="shared" si="178"/>
        <v>-411278.6</v>
      </c>
      <c r="CP335" s="29">
        <f t="shared" si="179"/>
        <v>0</v>
      </c>
      <c r="CQ335" s="29">
        <f t="shared" si="180"/>
        <v>0</v>
      </c>
      <c r="CR335" s="29">
        <f t="shared" si="181"/>
        <v>0</v>
      </c>
      <c r="CS335" s="29">
        <f t="shared" si="182"/>
        <v>-4153374.2</v>
      </c>
      <c r="CT335" s="29">
        <f t="shared" si="183"/>
        <v>0</v>
      </c>
      <c r="CU335" s="29">
        <f t="shared" si="184"/>
        <v>0</v>
      </c>
      <c r="CV335" s="29">
        <f t="shared" si="185"/>
        <v>0</v>
      </c>
      <c r="CW335" s="29">
        <f t="shared" si="186"/>
        <v>0</v>
      </c>
      <c r="CX335" s="29">
        <f t="shared" si="187"/>
        <v>0</v>
      </c>
      <c r="CY335" s="29">
        <f t="shared" si="188"/>
        <v>0</v>
      </c>
      <c r="CZ335" s="29">
        <f t="shared" si="189"/>
        <v>0</v>
      </c>
      <c r="DA335" s="29">
        <f t="shared" si="190"/>
        <v>0</v>
      </c>
      <c r="DB335" s="29">
        <f t="shared" si="191"/>
        <v>0</v>
      </c>
      <c r="DC335" s="29">
        <f t="shared" si="192"/>
        <v>-4600091.8</v>
      </c>
      <c r="DD335" s="29">
        <f t="shared" si="195"/>
        <v>-40502968.7999999</v>
      </c>
    </row>
    <row r="336" spans="1:108" x14ac:dyDescent="0.15">
      <c r="A336" s="24" t="s">
        <v>386</v>
      </c>
      <c r="B336" s="25"/>
      <c r="C336" s="167"/>
      <c r="D336" s="167"/>
      <c r="E336" s="167"/>
      <c r="F336" s="167"/>
      <c r="G336" s="167"/>
      <c r="H336" s="167"/>
      <c r="I336" s="167">
        <v>23507</v>
      </c>
      <c r="J336" s="167"/>
      <c r="K336" s="167"/>
      <c r="L336" s="167">
        <v>1025746</v>
      </c>
      <c r="M336" s="167"/>
      <c r="N336" s="167"/>
      <c r="O336" s="167"/>
      <c r="P336" s="167">
        <v>3706549</v>
      </c>
      <c r="Q336" s="167"/>
      <c r="R336" s="167"/>
      <c r="S336" s="167"/>
      <c r="T336" s="167"/>
      <c r="U336" s="167"/>
      <c r="V336" s="167"/>
      <c r="W336" s="167"/>
      <c r="X336" s="167"/>
      <c r="Y336" s="167"/>
      <c r="Z336" s="25">
        <f t="shared" si="166"/>
        <v>4755802</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93"/>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94"/>
        <v>3151450.8</v>
      </c>
      <c r="CD336" s="24" t="s">
        <v>386</v>
      </c>
      <c r="CE336" s="43">
        <f t="shared" si="168"/>
        <v>0</v>
      </c>
      <c r="CF336" s="43">
        <f t="shared" si="169"/>
        <v>0</v>
      </c>
      <c r="CG336" s="43">
        <f t="shared" si="170"/>
        <v>0</v>
      </c>
      <c r="CH336" s="43">
        <f t="shared" si="171"/>
        <v>0</v>
      </c>
      <c r="CI336" s="43">
        <f t="shared" si="172"/>
        <v>0</v>
      </c>
      <c r="CJ336" s="43">
        <f t="shared" si="173"/>
        <v>0</v>
      </c>
      <c r="CK336" s="43">
        <f t="shared" si="174"/>
        <v>0</v>
      </c>
      <c r="CL336" s="43">
        <f t="shared" si="175"/>
        <v>-299.40000000000146</v>
      </c>
      <c r="CM336" s="43">
        <f t="shared" si="176"/>
        <v>0</v>
      </c>
      <c r="CN336" s="43">
        <f t="shared" si="177"/>
        <v>0</v>
      </c>
      <c r="CO336" s="43">
        <f t="shared" si="178"/>
        <v>675421</v>
      </c>
      <c r="CP336" s="43">
        <f t="shared" si="179"/>
        <v>0</v>
      </c>
      <c r="CQ336" s="43">
        <f t="shared" si="180"/>
        <v>0</v>
      </c>
      <c r="CR336" s="43">
        <f t="shared" si="181"/>
        <v>0</v>
      </c>
      <c r="CS336" s="43">
        <f t="shared" si="182"/>
        <v>929229.60000000009</v>
      </c>
      <c r="CT336" s="43">
        <f t="shared" si="183"/>
        <v>0</v>
      </c>
      <c r="CU336" s="43">
        <f t="shared" si="184"/>
        <v>0</v>
      </c>
      <c r="CV336" s="43">
        <f t="shared" si="185"/>
        <v>0</v>
      </c>
      <c r="CW336" s="43">
        <f t="shared" si="186"/>
        <v>0</v>
      </c>
      <c r="CX336" s="43">
        <f t="shared" si="187"/>
        <v>0</v>
      </c>
      <c r="CY336" s="43">
        <f t="shared" si="188"/>
        <v>0</v>
      </c>
      <c r="CZ336" s="43">
        <f t="shared" si="189"/>
        <v>0</v>
      </c>
      <c r="DA336" s="43">
        <f t="shared" si="190"/>
        <v>0</v>
      </c>
      <c r="DB336" s="43">
        <f t="shared" si="191"/>
        <v>0</v>
      </c>
      <c r="DC336" s="43">
        <f t="shared" si="192"/>
        <v>1604351.2000000002</v>
      </c>
      <c r="DD336" s="43">
        <f t="shared" si="195"/>
        <v>-38898617.599999897</v>
      </c>
    </row>
    <row r="337" spans="1:108" x14ac:dyDescent="0.15">
      <c r="A337" s="24" t="s">
        <v>387</v>
      </c>
      <c r="B337" s="25"/>
      <c r="C337" s="167"/>
      <c r="D337" s="167"/>
      <c r="E337" s="167"/>
      <c r="F337" s="167"/>
      <c r="G337" s="167"/>
      <c r="H337" s="167"/>
      <c r="I337" s="167">
        <v>5947</v>
      </c>
      <c r="J337" s="167"/>
      <c r="K337" s="167"/>
      <c r="L337" s="167">
        <v>684420</v>
      </c>
      <c r="M337" s="167"/>
      <c r="N337" s="167"/>
      <c r="O337" s="167"/>
      <c r="P337" s="167">
        <v>3418229</v>
      </c>
      <c r="Q337" s="167"/>
      <c r="R337" s="167"/>
      <c r="S337" s="167"/>
      <c r="T337" s="167"/>
      <c r="U337" s="167"/>
      <c r="V337" s="167"/>
      <c r="W337" s="167"/>
      <c r="X337" s="167"/>
      <c r="Y337" s="167"/>
      <c r="Z337" s="25">
        <f t="shared" si="166"/>
        <v>4108596</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93"/>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94"/>
        <v>3059150</v>
      </c>
      <c r="CD337" s="24" t="s">
        <v>387</v>
      </c>
      <c r="CE337" s="43">
        <f t="shared" si="168"/>
        <v>0</v>
      </c>
      <c r="CF337" s="43">
        <f t="shared" si="169"/>
        <v>0</v>
      </c>
      <c r="CG337" s="43">
        <f t="shared" si="170"/>
        <v>0</v>
      </c>
      <c r="CH337" s="43">
        <f t="shared" si="171"/>
        <v>0</v>
      </c>
      <c r="CI337" s="43">
        <f t="shared" si="172"/>
        <v>0</v>
      </c>
      <c r="CJ337" s="43">
        <f t="shared" si="173"/>
        <v>0</v>
      </c>
      <c r="CK337" s="43">
        <f t="shared" si="174"/>
        <v>0</v>
      </c>
      <c r="CL337" s="43">
        <f t="shared" si="175"/>
        <v>616</v>
      </c>
      <c r="CM337" s="43">
        <f t="shared" si="176"/>
        <v>0</v>
      </c>
      <c r="CN337" s="43">
        <f t="shared" si="177"/>
        <v>0</v>
      </c>
      <c r="CO337" s="43">
        <f t="shared" si="178"/>
        <v>544800.19999999995</v>
      </c>
      <c r="CP337" s="43">
        <f t="shared" si="179"/>
        <v>0</v>
      </c>
      <c r="CQ337" s="43">
        <f t="shared" si="180"/>
        <v>0</v>
      </c>
      <c r="CR337" s="43">
        <f t="shared" si="181"/>
        <v>0</v>
      </c>
      <c r="CS337" s="43">
        <f t="shared" si="182"/>
        <v>504029.79999999981</v>
      </c>
      <c r="CT337" s="43">
        <f t="shared" si="183"/>
        <v>0</v>
      </c>
      <c r="CU337" s="43">
        <f t="shared" si="184"/>
        <v>0</v>
      </c>
      <c r="CV337" s="43">
        <f t="shared" si="185"/>
        <v>0</v>
      </c>
      <c r="CW337" s="43">
        <f t="shared" si="186"/>
        <v>0</v>
      </c>
      <c r="CX337" s="43">
        <f t="shared" si="187"/>
        <v>0</v>
      </c>
      <c r="CY337" s="43">
        <f t="shared" si="188"/>
        <v>0</v>
      </c>
      <c r="CZ337" s="43">
        <f t="shared" si="189"/>
        <v>0</v>
      </c>
      <c r="DA337" s="43">
        <f t="shared" si="190"/>
        <v>0</v>
      </c>
      <c r="DB337" s="43">
        <f t="shared" si="191"/>
        <v>0</v>
      </c>
      <c r="DC337" s="43">
        <f t="shared" si="192"/>
        <v>1049446</v>
      </c>
      <c r="DD337" s="43">
        <f t="shared" si="195"/>
        <v>-37849171.599999897</v>
      </c>
    </row>
    <row r="338" spans="1:108" x14ac:dyDescent="0.15">
      <c r="A338" s="24" t="s">
        <v>388</v>
      </c>
      <c r="B338" s="25"/>
      <c r="C338" s="167"/>
      <c r="D338" s="167">
        <v>89760</v>
      </c>
      <c r="E338" s="167"/>
      <c r="F338" s="167"/>
      <c r="G338" s="167"/>
      <c r="H338" s="167"/>
      <c r="I338" s="167">
        <v>40093</v>
      </c>
      <c r="J338" s="167"/>
      <c r="K338" s="167"/>
      <c r="L338" s="167"/>
      <c r="M338" s="167"/>
      <c r="N338" s="167"/>
      <c r="O338" s="167"/>
      <c r="P338" s="167">
        <v>8216663</v>
      </c>
      <c r="Q338" s="167"/>
      <c r="R338" s="167"/>
      <c r="S338" s="167"/>
      <c r="T338" s="167"/>
      <c r="U338" s="167"/>
      <c r="V338" s="167"/>
      <c r="W338" s="167"/>
      <c r="X338" s="167"/>
      <c r="Y338" s="167"/>
      <c r="Z338" s="25">
        <f t="shared" si="166"/>
        <v>8346516</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93"/>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94"/>
        <v>2524718.4</v>
      </c>
      <c r="CD338" s="24" t="s">
        <v>388</v>
      </c>
      <c r="CE338" s="43">
        <f t="shared" si="168"/>
        <v>0</v>
      </c>
      <c r="CF338" s="43">
        <f t="shared" si="169"/>
        <v>0</v>
      </c>
      <c r="CG338" s="43">
        <f t="shared" si="170"/>
        <v>-67995.399999999994</v>
      </c>
      <c r="CH338" s="43">
        <f t="shared" si="171"/>
        <v>0</v>
      </c>
      <c r="CI338" s="29">
        <f t="shared" si="172"/>
        <v>0</v>
      </c>
      <c r="CJ338" s="43">
        <f t="shared" si="173"/>
        <v>0</v>
      </c>
      <c r="CK338" s="43">
        <f t="shared" si="174"/>
        <v>0</v>
      </c>
      <c r="CL338" s="43">
        <f t="shared" si="175"/>
        <v>39195</v>
      </c>
      <c r="CM338" s="43">
        <f t="shared" si="176"/>
        <v>0</v>
      </c>
      <c r="CN338" s="43">
        <f t="shared" si="177"/>
        <v>0</v>
      </c>
      <c r="CO338" s="43">
        <f t="shared" si="178"/>
        <v>-43575.4</v>
      </c>
      <c r="CP338" s="43">
        <f t="shared" si="179"/>
        <v>0</v>
      </c>
      <c r="CQ338" s="43">
        <f t="shared" si="180"/>
        <v>0</v>
      </c>
      <c r="CR338" s="43">
        <f t="shared" si="181"/>
        <v>0</v>
      </c>
      <c r="CS338" s="43">
        <f t="shared" si="182"/>
        <v>5894173.4000000004</v>
      </c>
      <c r="CT338" s="43">
        <f t="shared" si="183"/>
        <v>0</v>
      </c>
      <c r="CU338" s="43">
        <f t="shared" si="184"/>
        <v>0</v>
      </c>
      <c r="CV338" s="43">
        <f t="shared" si="185"/>
        <v>0</v>
      </c>
      <c r="CW338" s="43">
        <f t="shared" si="186"/>
        <v>0</v>
      </c>
      <c r="CX338" s="43">
        <f t="shared" si="187"/>
        <v>0</v>
      </c>
      <c r="CY338" s="43">
        <f t="shared" si="188"/>
        <v>0</v>
      </c>
      <c r="CZ338" s="43">
        <f t="shared" si="189"/>
        <v>0</v>
      </c>
      <c r="DA338" s="43">
        <f t="shared" si="190"/>
        <v>0</v>
      </c>
      <c r="DB338" s="43">
        <f t="shared" si="191"/>
        <v>0</v>
      </c>
      <c r="DC338" s="43">
        <f t="shared" si="192"/>
        <v>5821797.5999999996</v>
      </c>
      <c r="DD338" s="43">
        <f t="shared" si="195"/>
        <v>-32027373.999999896</v>
      </c>
    </row>
    <row r="339" spans="1:108" x14ac:dyDescent="0.15">
      <c r="A339" s="24" t="s">
        <v>389</v>
      </c>
      <c r="B339" s="25"/>
      <c r="C339" s="167"/>
      <c r="D339" s="167"/>
      <c r="E339" s="167"/>
      <c r="F339" s="167"/>
      <c r="G339" s="167"/>
      <c r="H339" s="167"/>
      <c r="I339" s="167"/>
      <c r="J339" s="167"/>
      <c r="K339" s="167"/>
      <c r="L339" s="167">
        <v>2518644</v>
      </c>
      <c r="M339" s="167"/>
      <c r="N339" s="167"/>
      <c r="O339" s="167"/>
      <c r="P339" s="167">
        <v>4362903</v>
      </c>
      <c r="Q339" s="167"/>
      <c r="R339" s="167"/>
      <c r="S339" s="167"/>
      <c r="T339" s="167"/>
      <c r="U339" s="167"/>
      <c r="V339" s="167"/>
      <c r="W339" s="167"/>
      <c r="X339" s="167"/>
      <c r="Y339" s="167"/>
      <c r="Z339" s="25">
        <f t="shared" si="166"/>
        <v>6881547</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93"/>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94"/>
        <v>3575138.4</v>
      </c>
      <c r="CD339" s="24" t="s">
        <v>389</v>
      </c>
      <c r="CE339" s="43">
        <f t="shared" si="168"/>
        <v>0</v>
      </c>
      <c r="CF339" s="43">
        <f t="shared" si="169"/>
        <v>0</v>
      </c>
      <c r="CG339" s="43">
        <f t="shared" si="170"/>
        <v>-40318.199999999997</v>
      </c>
      <c r="CH339" s="43">
        <f t="shared" si="171"/>
        <v>0</v>
      </c>
      <c r="CI339" s="43">
        <f t="shared" si="172"/>
        <v>0</v>
      </c>
      <c r="CJ339" s="43">
        <f t="shared" si="173"/>
        <v>0</v>
      </c>
      <c r="CK339" s="43">
        <f t="shared" si="174"/>
        <v>0</v>
      </c>
      <c r="CL339" s="43">
        <f t="shared" si="175"/>
        <v>-1698.4</v>
      </c>
      <c r="CM339" s="43">
        <f t="shared" si="176"/>
        <v>0</v>
      </c>
      <c r="CN339" s="43">
        <f t="shared" si="177"/>
        <v>0</v>
      </c>
      <c r="CO339" s="43">
        <f t="shared" si="178"/>
        <v>2100277</v>
      </c>
      <c r="CP339" s="43">
        <f t="shared" si="179"/>
        <v>0</v>
      </c>
      <c r="CQ339" s="43">
        <f t="shared" si="180"/>
        <v>0</v>
      </c>
      <c r="CR339" s="43">
        <f t="shared" si="181"/>
        <v>0</v>
      </c>
      <c r="CS339" s="43">
        <f t="shared" si="182"/>
        <v>1248148.2000000002</v>
      </c>
      <c r="CT339" s="43">
        <f t="shared" si="183"/>
        <v>0</v>
      </c>
      <c r="CU339" s="43">
        <f t="shared" si="184"/>
        <v>0</v>
      </c>
      <c r="CV339" s="43">
        <f t="shared" si="185"/>
        <v>0</v>
      </c>
      <c r="CW339" s="43">
        <f t="shared" si="186"/>
        <v>0</v>
      </c>
      <c r="CX339" s="43">
        <f t="shared" si="187"/>
        <v>0</v>
      </c>
      <c r="CY339" s="43">
        <f t="shared" si="188"/>
        <v>0</v>
      </c>
      <c r="CZ339" s="43">
        <f t="shared" si="189"/>
        <v>0</v>
      </c>
      <c r="DA339" s="43">
        <f t="shared" si="190"/>
        <v>0</v>
      </c>
      <c r="DB339" s="43">
        <f t="shared" si="191"/>
        <v>0</v>
      </c>
      <c r="DC339" s="43">
        <f t="shared" si="192"/>
        <v>3306408.6</v>
      </c>
      <c r="DD339" s="43">
        <f t="shared" si="195"/>
        <v>-28720965.399999894</v>
      </c>
    </row>
    <row r="340" spans="1:108" x14ac:dyDescent="0.15">
      <c r="A340" s="24" t="s">
        <v>390</v>
      </c>
      <c r="B340" s="25"/>
      <c r="C340" s="167"/>
      <c r="D340" s="167"/>
      <c r="E340" s="167"/>
      <c r="F340" s="167"/>
      <c r="G340" s="167"/>
      <c r="H340" s="167"/>
      <c r="I340" s="167">
        <v>54047</v>
      </c>
      <c r="J340" s="167"/>
      <c r="K340" s="167"/>
      <c r="L340" s="167">
        <v>813558</v>
      </c>
      <c r="M340" s="167"/>
      <c r="N340" s="167"/>
      <c r="O340" s="167"/>
      <c r="P340" s="167">
        <v>3859531</v>
      </c>
      <c r="Q340" s="167"/>
      <c r="R340" s="167"/>
      <c r="S340" s="167"/>
      <c r="T340" s="167"/>
      <c r="U340" s="167"/>
      <c r="V340" s="167"/>
      <c r="W340" s="167"/>
      <c r="X340" s="167"/>
      <c r="Y340" s="167"/>
      <c r="Z340" s="25">
        <f t="shared" si="166"/>
        <v>4727136</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93"/>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94"/>
        <v>4557388.2</v>
      </c>
      <c r="CD340" s="24" t="s">
        <v>390</v>
      </c>
      <c r="CE340" s="29">
        <f t="shared" si="168"/>
        <v>0</v>
      </c>
      <c r="CF340" s="29">
        <f t="shared" si="169"/>
        <v>0</v>
      </c>
      <c r="CG340" s="29">
        <f t="shared" si="170"/>
        <v>0</v>
      </c>
      <c r="CH340" s="29">
        <f t="shared" si="171"/>
        <v>0</v>
      </c>
      <c r="CI340" s="29">
        <f t="shared" si="172"/>
        <v>0</v>
      </c>
      <c r="CJ340" s="29">
        <f t="shared" si="173"/>
        <v>0</v>
      </c>
      <c r="CK340" s="29">
        <f t="shared" si="174"/>
        <v>0</v>
      </c>
      <c r="CL340" s="29">
        <f t="shared" si="175"/>
        <v>27677</v>
      </c>
      <c r="CM340" s="29">
        <f t="shared" si="176"/>
        <v>0</v>
      </c>
      <c r="CN340" s="29">
        <f t="shared" si="177"/>
        <v>0</v>
      </c>
      <c r="CO340" s="29">
        <f t="shared" si="178"/>
        <v>-532974.60000000009</v>
      </c>
      <c r="CP340" s="29">
        <f t="shared" si="179"/>
        <v>0</v>
      </c>
      <c r="CQ340" s="29">
        <f t="shared" si="180"/>
        <v>0</v>
      </c>
      <c r="CR340" s="29">
        <f t="shared" si="181"/>
        <v>0</v>
      </c>
      <c r="CS340" s="29">
        <f t="shared" si="182"/>
        <v>675045.39999999991</v>
      </c>
      <c r="CT340" s="29">
        <f t="shared" si="183"/>
        <v>0</v>
      </c>
      <c r="CU340" s="29">
        <f t="shared" si="184"/>
        <v>0</v>
      </c>
      <c r="CV340" s="29">
        <f t="shared" si="185"/>
        <v>0</v>
      </c>
      <c r="CW340" s="29">
        <f t="shared" si="186"/>
        <v>0</v>
      </c>
      <c r="CX340" s="29">
        <f t="shared" si="187"/>
        <v>0</v>
      </c>
      <c r="CY340" s="29">
        <f t="shared" si="188"/>
        <v>0</v>
      </c>
      <c r="CZ340" s="29">
        <f t="shared" si="189"/>
        <v>0</v>
      </c>
      <c r="DA340" s="29">
        <f t="shared" si="190"/>
        <v>0</v>
      </c>
      <c r="DB340" s="29">
        <f t="shared" si="191"/>
        <v>0</v>
      </c>
      <c r="DC340" s="29">
        <f t="shared" si="192"/>
        <v>169747.79999999981</v>
      </c>
      <c r="DD340" s="29">
        <f t="shared" si="195"/>
        <v>-28551217.599999893</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66"/>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93"/>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94"/>
        <v>4235431.5999999996</v>
      </c>
      <c r="CD341" s="24" t="s">
        <v>391</v>
      </c>
      <c r="CE341" s="29">
        <f t="shared" si="168"/>
        <v>0</v>
      </c>
      <c r="CF341" s="29">
        <f t="shared" si="169"/>
        <v>0</v>
      </c>
      <c r="CG341" s="29">
        <f t="shared" si="170"/>
        <v>-16630.400000000001</v>
      </c>
      <c r="CH341" s="29">
        <f t="shared" si="171"/>
        <v>0</v>
      </c>
      <c r="CI341" s="29">
        <f t="shared" si="172"/>
        <v>0</v>
      </c>
      <c r="CJ341" s="29">
        <f t="shared" si="173"/>
        <v>0</v>
      </c>
      <c r="CK341" s="29">
        <f t="shared" si="174"/>
        <v>0</v>
      </c>
      <c r="CL341" s="29">
        <f t="shared" si="175"/>
        <v>-9467</v>
      </c>
      <c r="CM341" s="29">
        <f t="shared" si="176"/>
        <v>0</v>
      </c>
      <c r="CN341" s="29">
        <f t="shared" si="177"/>
        <v>0</v>
      </c>
      <c r="CO341" s="29">
        <f t="shared" si="178"/>
        <v>-930908.2</v>
      </c>
      <c r="CP341" s="29">
        <f t="shared" si="179"/>
        <v>0</v>
      </c>
      <c r="CQ341" s="29">
        <f t="shared" si="180"/>
        <v>0</v>
      </c>
      <c r="CR341" s="29">
        <f t="shared" si="181"/>
        <v>0</v>
      </c>
      <c r="CS341" s="29">
        <f t="shared" si="182"/>
        <v>-3278426</v>
      </c>
      <c r="CT341" s="29">
        <f t="shared" si="183"/>
        <v>0</v>
      </c>
      <c r="CU341" s="29">
        <f t="shared" si="184"/>
        <v>0</v>
      </c>
      <c r="CV341" s="29">
        <f t="shared" si="185"/>
        <v>0</v>
      </c>
      <c r="CW341" s="29">
        <f t="shared" si="186"/>
        <v>0</v>
      </c>
      <c r="CX341" s="29">
        <f t="shared" si="187"/>
        <v>0</v>
      </c>
      <c r="CY341" s="29">
        <f t="shared" si="188"/>
        <v>0</v>
      </c>
      <c r="CZ341" s="29">
        <f t="shared" si="189"/>
        <v>0</v>
      </c>
      <c r="DA341" s="29">
        <f t="shared" si="190"/>
        <v>0</v>
      </c>
      <c r="DB341" s="29">
        <f t="shared" si="191"/>
        <v>0</v>
      </c>
      <c r="DC341" s="29">
        <f t="shared" si="192"/>
        <v>-4235431.5999999996</v>
      </c>
      <c r="DD341" s="29">
        <f t="shared" si="195"/>
        <v>-32786649.199999891</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66"/>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93"/>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94"/>
        <v>5033386</v>
      </c>
      <c r="CD342" s="24" t="s">
        <v>392</v>
      </c>
      <c r="CE342" s="29">
        <f t="shared" si="168"/>
        <v>0</v>
      </c>
      <c r="CF342" s="29">
        <f t="shared" si="169"/>
        <v>0</v>
      </c>
      <c r="CG342" s="29">
        <f t="shared" si="170"/>
        <v>0</v>
      </c>
      <c r="CH342" s="29">
        <f t="shared" si="171"/>
        <v>0</v>
      </c>
      <c r="CI342" s="29">
        <f t="shared" si="172"/>
        <v>0</v>
      </c>
      <c r="CJ342" s="29">
        <f t="shared" si="173"/>
        <v>0</v>
      </c>
      <c r="CK342" s="29">
        <f t="shared" si="174"/>
        <v>0</v>
      </c>
      <c r="CL342" s="29">
        <f t="shared" si="175"/>
        <v>-8891.6</v>
      </c>
      <c r="CM342" s="29">
        <f t="shared" si="176"/>
        <v>0</v>
      </c>
      <c r="CN342" s="29">
        <f t="shared" si="177"/>
        <v>0</v>
      </c>
      <c r="CO342" s="29">
        <f t="shared" si="178"/>
        <v>-329215.2</v>
      </c>
      <c r="CP342" s="29">
        <f t="shared" si="179"/>
        <v>0</v>
      </c>
      <c r="CQ342" s="29">
        <f t="shared" si="180"/>
        <v>0</v>
      </c>
      <c r="CR342" s="29">
        <f t="shared" si="181"/>
        <v>0</v>
      </c>
      <c r="CS342" s="29">
        <f t="shared" si="182"/>
        <v>-4695279.2</v>
      </c>
      <c r="CT342" s="29">
        <f t="shared" si="183"/>
        <v>0</v>
      </c>
      <c r="CU342" s="29">
        <f t="shared" si="184"/>
        <v>0</v>
      </c>
      <c r="CV342" s="29">
        <f t="shared" si="185"/>
        <v>0</v>
      </c>
      <c r="CW342" s="29">
        <f t="shared" si="186"/>
        <v>0</v>
      </c>
      <c r="CX342" s="29">
        <f t="shared" si="187"/>
        <v>0</v>
      </c>
      <c r="CY342" s="29">
        <f t="shared" si="188"/>
        <v>0</v>
      </c>
      <c r="CZ342" s="29">
        <f t="shared" si="189"/>
        <v>0</v>
      </c>
      <c r="DA342" s="29">
        <f t="shared" si="190"/>
        <v>0</v>
      </c>
      <c r="DB342" s="29">
        <f t="shared" si="191"/>
        <v>0</v>
      </c>
      <c r="DC342" s="29">
        <f t="shared" si="192"/>
        <v>-5033386</v>
      </c>
      <c r="DD342" s="29">
        <f t="shared" si="195"/>
        <v>-37820035.199999891</v>
      </c>
    </row>
    <row r="343" spans="1:108" x14ac:dyDescent="0.15">
      <c r="A343" s="24" t="s">
        <v>393</v>
      </c>
      <c r="B343" s="25"/>
      <c r="C343" s="167"/>
      <c r="D343" s="167"/>
      <c r="E343" s="167"/>
      <c r="F343" s="167"/>
      <c r="G343" s="167"/>
      <c r="H343" s="167"/>
      <c r="I343" s="167">
        <v>2899</v>
      </c>
      <c r="J343" s="167"/>
      <c r="K343" s="167"/>
      <c r="L343" s="167">
        <v>1723920</v>
      </c>
      <c r="M343" s="167"/>
      <c r="N343" s="167"/>
      <c r="O343" s="167"/>
      <c r="P343" s="167">
        <v>5880930</v>
      </c>
      <c r="Q343" s="167"/>
      <c r="R343" s="167"/>
      <c r="S343" s="167"/>
      <c r="T343" s="167"/>
      <c r="U343" s="167"/>
      <c r="V343" s="167"/>
      <c r="W343" s="167"/>
      <c r="X343" s="167"/>
      <c r="Y343" s="167"/>
      <c r="Z343" s="25">
        <f t="shared" si="166"/>
        <v>7607749</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93"/>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94"/>
        <v>3382061.6</v>
      </c>
      <c r="CD343" s="24" t="s">
        <v>393</v>
      </c>
      <c r="CE343" s="43">
        <f t="shared" si="168"/>
        <v>0</v>
      </c>
      <c r="CF343" s="43">
        <f t="shared" si="169"/>
        <v>0</v>
      </c>
      <c r="CG343" s="43">
        <f t="shared" si="170"/>
        <v>-42564.800000000003</v>
      </c>
      <c r="CH343" s="43">
        <f t="shared" si="171"/>
        <v>0</v>
      </c>
      <c r="CI343" s="43">
        <f t="shared" si="172"/>
        <v>0</v>
      </c>
      <c r="CJ343" s="43">
        <f t="shared" si="173"/>
        <v>0</v>
      </c>
      <c r="CK343" s="43">
        <f t="shared" si="174"/>
        <v>0</v>
      </c>
      <c r="CL343" s="43">
        <f t="shared" si="175"/>
        <v>-8902.2000000000007</v>
      </c>
      <c r="CM343" s="43">
        <f t="shared" si="176"/>
        <v>0</v>
      </c>
      <c r="CN343" s="43">
        <f t="shared" si="177"/>
        <v>0</v>
      </c>
      <c r="CO343" s="43">
        <f t="shared" si="178"/>
        <v>1420848.8</v>
      </c>
      <c r="CP343" s="43">
        <f t="shared" si="179"/>
        <v>0</v>
      </c>
      <c r="CQ343" s="43">
        <f t="shared" si="180"/>
        <v>0</v>
      </c>
      <c r="CR343" s="43">
        <f t="shared" si="181"/>
        <v>0</v>
      </c>
      <c r="CS343" s="43">
        <f t="shared" si="182"/>
        <v>2856305.6</v>
      </c>
      <c r="CT343" s="43">
        <f t="shared" si="183"/>
        <v>0</v>
      </c>
      <c r="CU343" s="43">
        <f t="shared" si="184"/>
        <v>0</v>
      </c>
      <c r="CV343" s="43">
        <f t="shared" si="185"/>
        <v>0</v>
      </c>
      <c r="CW343" s="43">
        <f t="shared" si="186"/>
        <v>0</v>
      </c>
      <c r="CX343" s="43">
        <f t="shared" si="187"/>
        <v>0</v>
      </c>
      <c r="CY343" s="43">
        <f t="shared" si="188"/>
        <v>0</v>
      </c>
      <c r="CZ343" s="43">
        <f t="shared" si="189"/>
        <v>0</v>
      </c>
      <c r="DA343" s="43">
        <f t="shared" si="190"/>
        <v>0</v>
      </c>
      <c r="DB343" s="43">
        <f t="shared" si="191"/>
        <v>0</v>
      </c>
      <c r="DC343" s="43">
        <f t="shared" si="192"/>
        <v>4225687.4000000004</v>
      </c>
      <c r="DD343" s="43">
        <f t="shared" si="195"/>
        <v>-33594347.799999893</v>
      </c>
    </row>
    <row r="344" spans="1:108" x14ac:dyDescent="0.15">
      <c r="A344" s="24" t="s">
        <v>394</v>
      </c>
      <c r="B344" s="25"/>
      <c r="C344" s="167"/>
      <c r="D344" s="167">
        <v>73920</v>
      </c>
      <c r="E344" s="167"/>
      <c r="F344" s="167"/>
      <c r="G344" s="167"/>
      <c r="H344" s="167"/>
      <c r="I344" s="167"/>
      <c r="J344" s="167"/>
      <c r="K344" s="167"/>
      <c r="L344" s="167">
        <v>2155283</v>
      </c>
      <c r="M344" s="167"/>
      <c r="N344" s="167"/>
      <c r="O344" s="167"/>
      <c r="P344" s="167">
        <v>7676333</v>
      </c>
      <c r="Q344" s="167"/>
      <c r="R344" s="167"/>
      <c r="S344" s="167"/>
      <c r="T344" s="167"/>
      <c r="U344" s="167"/>
      <c r="V344" s="167"/>
      <c r="W344" s="167"/>
      <c r="X344" s="167"/>
      <c r="Y344" s="167"/>
      <c r="Z344" s="25">
        <f t="shared" si="166"/>
        <v>9905536</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93"/>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94"/>
        <v>2644887.1999999997</v>
      </c>
      <c r="CD344" s="24" t="s">
        <v>394</v>
      </c>
      <c r="CE344" s="43">
        <f t="shared" si="168"/>
        <v>0</v>
      </c>
      <c r="CF344" s="43">
        <f t="shared" si="169"/>
        <v>0</v>
      </c>
      <c r="CG344" s="43">
        <f t="shared" si="170"/>
        <v>12661.400000000001</v>
      </c>
      <c r="CH344" s="43">
        <f t="shared" si="171"/>
        <v>0</v>
      </c>
      <c r="CI344" s="43">
        <f t="shared" si="172"/>
        <v>0</v>
      </c>
      <c r="CJ344" s="43">
        <f t="shared" si="173"/>
        <v>0</v>
      </c>
      <c r="CK344" s="43">
        <f t="shared" si="174"/>
        <v>0</v>
      </c>
      <c r="CL344" s="43">
        <f t="shared" si="175"/>
        <v>-5937</v>
      </c>
      <c r="CM344" s="43">
        <f t="shared" si="176"/>
        <v>0</v>
      </c>
      <c r="CN344" s="43">
        <f t="shared" si="177"/>
        <v>0</v>
      </c>
      <c r="CO344" s="43">
        <f t="shared" si="178"/>
        <v>2016113.8</v>
      </c>
      <c r="CP344" s="43">
        <f t="shared" si="179"/>
        <v>0</v>
      </c>
      <c r="CQ344" s="43">
        <f t="shared" si="180"/>
        <v>0</v>
      </c>
      <c r="CR344" s="43">
        <f t="shared" si="181"/>
        <v>0</v>
      </c>
      <c r="CS344" s="43">
        <f t="shared" si="182"/>
        <v>5293810.5999999996</v>
      </c>
      <c r="CT344" s="43">
        <f t="shared" si="183"/>
        <v>0</v>
      </c>
      <c r="CU344" s="43">
        <f t="shared" si="184"/>
        <v>0</v>
      </c>
      <c r="CV344" s="43">
        <f t="shared" si="185"/>
        <v>0</v>
      </c>
      <c r="CW344" s="43">
        <f t="shared" si="186"/>
        <v>0</v>
      </c>
      <c r="CX344" s="43">
        <f t="shared" si="187"/>
        <v>0</v>
      </c>
      <c r="CY344" s="43">
        <f t="shared" si="188"/>
        <v>0</v>
      </c>
      <c r="CZ344" s="43">
        <f t="shared" si="189"/>
        <v>0</v>
      </c>
      <c r="DA344" s="43">
        <f t="shared" si="190"/>
        <v>-56000</v>
      </c>
      <c r="DB344" s="43">
        <f t="shared" si="191"/>
        <v>0</v>
      </c>
      <c r="DC344" s="43">
        <f t="shared" si="192"/>
        <v>7260648.8000000007</v>
      </c>
      <c r="DD344" s="43">
        <f t="shared" si="195"/>
        <v>-26333698.999999892</v>
      </c>
    </row>
    <row r="345" spans="1:108" x14ac:dyDescent="0.15">
      <c r="A345" s="24" t="s">
        <v>395</v>
      </c>
      <c r="B345" s="25"/>
      <c r="C345" s="167"/>
      <c r="D345" s="167">
        <v>9900</v>
      </c>
      <c r="E345" s="167"/>
      <c r="F345" s="167"/>
      <c r="G345" s="167"/>
      <c r="H345" s="167"/>
      <c r="I345" s="167">
        <v>11044</v>
      </c>
      <c r="J345" s="167"/>
      <c r="K345" s="167"/>
      <c r="L345" s="167">
        <v>3615957</v>
      </c>
      <c r="M345" s="167"/>
      <c r="N345" s="167"/>
      <c r="O345" s="167"/>
      <c r="P345" s="167">
        <v>7906064</v>
      </c>
      <c r="Q345" s="167"/>
      <c r="R345" s="167"/>
      <c r="S345" s="167"/>
      <c r="T345" s="167"/>
      <c r="U345" s="167"/>
      <c r="V345" s="167"/>
      <c r="W345" s="167"/>
      <c r="X345" s="167"/>
      <c r="Y345" s="167"/>
      <c r="Z345" s="25">
        <f t="shared" si="166"/>
        <v>11542965</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93"/>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94"/>
        <v>2906394</v>
      </c>
      <c r="CD345" s="24" t="s">
        <v>395</v>
      </c>
      <c r="CE345" s="43">
        <f t="shared" si="168"/>
        <v>0</v>
      </c>
      <c r="CF345" s="43">
        <f t="shared" si="169"/>
        <v>0</v>
      </c>
      <c r="CG345" s="43">
        <f t="shared" si="170"/>
        <v>9900</v>
      </c>
      <c r="CH345" s="43">
        <f t="shared" si="171"/>
        <v>0</v>
      </c>
      <c r="CI345" s="43">
        <f t="shared" si="172"/>
        <v>0</v>
      </c>
      <c r="CJ345" s="43">
        <f t="shared" si="173"/>
        <v>0</v>
      </c>
      <c r="CK345" s="43">
        <f t="shared" si="174"/>
        <v>0</v>
      </c>
      <c r="CL345" s="43">
        <f t="shared" si="175"/>
        <v>11044</v>
      </c>
      <c r="CM345" s="43">
        <f t="shared" si="176"/>
        <v>0</v>
      </c>
      <c r="CN345" s="43">
        <f t="shared" si="177"/>
        <v>0</v>
      </c>
      <c r="CO345" s="43">
        <f t="shared" si="178"/>
        <v>2875353.8</v>
      </c>
      <c r="CP345" s="43">
        <f t="shared" si="179"/>
        <v>0</v>
      </c>
      <c r="CQ345" s="43">
        <f t="shared" si="180"/>
        <v>0</v>
      </c>
      <c r="CR345" s="43">
        <f t="shared" si="181"/>
        <v>0</v>
      </c>
      <c r="CS345" s="43">
        <f t="shared" si="182"/>
        <v>5796273.2000000002</v>
      </c>
      <c r="CT345" s="43">
        <f t="shared" si="183"/>
        <v>0</v>
      </c>
      <c r="CU345" s="43">
        <f t="shared" si="184"/>
        <v>0</v>
      </c>
      <c r="CV345" s="43">
        <f t="shared" si="185"/>
        <v>0</v>
      </c>
      <c r="CW345" s="43">
        <f t="shared" si="186"/>
        <v>0</v>
      </c>
      <c r="CX345" s="43">
        <f t="shared" si="187"/>
        <v>0</v>
      </c>
      <c r="CY345" s="43">
        <f t="shared" si="188"/>
        <v>0</v>
      </c>
      <c r="CZ345" s="43">
        <f t="shared" si="189"/>
        <v>0</v>
      </c>
      <c r="DA345" s="43">
        <f t="shared" si="190"/>
        <v>-56000</v>
      </c>
      <c r="DB345" s="43">
        <f t="shared" si="191"/>
        <v>0</v>
      </c>
      <c r="DC345" s="43">
        <f t="shared" si="192"/>
        <v>8636571</v>
      </c>
      <c r="DD345" s="43">
        <f t="shared" si="195"/>
        <v>-17697127.999999892</v>
      </c>
    </row>
    <row r="346" spans="1:108" x14ac:dyDescent="0.15">
      <c r="A346" s="24" t="s">
        <v>396</v>
      </c>
      <c r="B346" s="25"/>
      <c r="C346" s="167"/>
      <c r="D346" s="167">
        <v>29700</v>
      </c>
      <c r="E346" s="167"/>
      <c r="F346" s="167"/>
      <c r="G346" s="167"/>
      <c r="H346" s="167"/>
      <c r="I346" s="167">
        <v>16502</v>
      </c>
      <c r="J346" s="167"/>
      <c r="K346" s="167"/>
      <c r="L346" s="167">
        <v>1433454</v>
      </c>
      <c r="M346" s="167"/>
      <c r="N346" s="167"/>
      <c r="O346" s="167"/>
      <c r="P346" s="167">
        <v>5606066</v>
      </c>
      <c r="Q346" s="167"/>
      <c r="R346" s="167"/>
      <c r="S346" s="167"/>
      <c r="T346" s="167"/>
      <c r="U346" s="167"/>
      <c r="V346" s="167"/>
      <c r="W346" s="167"/>
      <c r="X346" s="167"/>
      <c r="Y346" s="167"/>
      <c r="Z346" s="25">
        <f t="shared" si="166"/>
        <v>7085722</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93"/>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94"/>
        <v>3383125.2</v>
      </c>
      <c r="CD346" s="24" t="s">
        <v>396</v>
      </c>
      <c r="CE346" s="43">
        <f t="shared" si="168"/>
        <v>0</v>
      </c>
      <c r="CF346" s="43">
        <f t="shared" si="169"/>
        <v>0</v>
      </c>
      <c r="CG346" s="43">
        <f t="shared" si="170"/>
        <v>9229.4000000000015</v>
      </c>
      <c r="CH346" s="43">
        <f t="shared" si="171"/>
        <v>0</v>
      </c>
      <c r="CI346" s="43">
        <f t="shared" si="172"/>
        <v>-3.6</v>
      </c>
      <c r="CJ346" s="43">
        <f t="shared" si="173"/>
        <v>0</v>
      </c>
      <c r="CK346" s="43">
        <f t="shared" si="174"/>
        <v>0</v>
      </c>
      <c r="CL346" s="43">
        <f t="shared" si="175"/>
        <v>13753.8</v>
      </c>
      <c r="CM346" s="43">
        <f t="shared" si="176"/>
        <v>0</v>
      </c>
      <c r="CN346" s="43">
        <f t="shared" si="177"/>
        <v>0</v>
      </c>
      <c r="CO346" s="43">
        <f t="shared" si="178"/>
        <v>808362.4</v>
      </c>
      <c r="CP346" s="43">
        <f t="shared" si="179"/>
        <v>0</v>
      </c>
      <c r="CQ346" s="43">
        <f t="shared" si="180"/>
        <v>0</v>
      </c>
      <c r="CR346" s="43">
        <f t="shared" si="181"/>
        <v>0</v>
      </c>
      <c r="CS346" s="43">
        <f t="shared" si="182"/>
        <v>2871254.8</v>
      </c>
      <c r="CT346" s="43">
        <f t="shared" si="183"/>
        <v>0</v>
      </c>
      <c r="CU346" s="43">
        <f t="shared" si="184"/>
        <v>0</v>
      </c>
      <c r="CV346" s="43">
        <f t="shared" si="185"/>
        <v>0</v>
      </c>
      <c r="CW346" s="43">
        <f t="shared" si="186"/>
        <v>0</v>
      </c>
      <c r="CX346" s="43">
        <f t="shared" si="187"/>
        <v>0</v>
      </c>
      <c r="CY346" s="43">
        <f t="shared" si="188"/>
        <v>0</v>
      </c>
      <c r="CZ346" s="43">
        <f t="shared" si="189"/>
        <v>0</v>
      </c>
      <c r="DA346" s="43">
        <f t="shared" si="190"/>
        <v>0</v>
      </c>
      <c r="DB346" s="43">
        <f t="shared" si="191"/>
        <v>0</v>
      </c>
      <c r="DC346" s="43">
        <f t="shared" si="192"/>
        <v>3702596.8</v>
      </c>
      <c r="DD346" s="43">
        <f t="shared" si="195"/>
        <v>-13994531.199999891</v>
      </c>
    </row>
    <row r="347" spans="1:108" x14ac:dyDescent="0.15">
      <c r="A347" s="24" t="s">
        <v>397</v>
      </c>
      <c r="B347" s="25"/>
      <c r="C347" s="167"/>
      <c r="D347" s="167"/>
      <c r="E347" s="167"/>
      <c r="F347" s="167"/>
      <c r="G347" s="167"/>
      <c r="H347" s="167"/>
      <c r="I347" s="167">
        <v>8353</v>
      </c>
      <c r="J347" s="167"/>
      <c r="K347" s="167"/>
      <c r="L347" s="167">
        <v>1004740</v>
      </c>
      <c r="M347" s="167"/>
      <c r="N347" s="167"/>
      <c r="O347" s="167"/>
      <c r="P347" s="167">
        <v>3155041</v>
      </c>
      <c r="Q347" s="167"/>
      <c r="R347" s="167"/>
      <c r="S347" s="167"/>
      <c r="T347" s="167"/>
      <c r="U347" s="167"/>
      <c r="V347" s="167"/>
      <c r="W347" s="167"/>
      <c r="X347" s="167"/>
      <c r="Y347" s="167"/>
      <c r="Z347" s="25">
        <f t="shared" si="166"/>
        <v>4168134</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93"/>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94"/>
        <v>4676141.8</v>
      </c>
      <c r="CD347" s="24" t="s">
        <v>397</v>
      </c>
      <c r="CE347" s="29">
        <f t="shared" si="168"/>
        <v>0</v>
      </c>
      <c r="CF347" s="29">
        <f t="shared" si="169"/>
        <v>0</v>
      </c>
      <c r="CG347" s="29">
        <f t="shared" si="170"/>
        <v>-17600</v>
      </c>
      <c r="CH347" s="29">
        <f t="shared" si="171"/>
        <v>0</v>
      </c>
      <c r="CI347" s="29">
        <f t="shared" si="172"/>
        <v>0</v>
      </c>
      <c r="CJ347" s="29">
        <f t="shared" si="173"/>
        <v>0</v>
      </c>
      <c r="CK347" s="29">
        <f t="shared" si="174"/>
        <v>0</v>
      </c>
      <c r="CL347" s="29">
        <f t="shared" si="175"/>
        <v>-3062</v>
      </c>
      <c r="CM347" s="29">
        <f t="shared" si="176"/>
        <v>0</v>
      </c>
      <c r="CN347" s="29">
        <f t="shared" si="177"/>
        <v>0</v>
      </c>
      <c r="CO347" s="29">
        <f t="shared" si="178"/>
        <v>-537670.19999999995</v>
      </c>
      <c r="CP347" s="29">
        <f t="shared" si="179"/>
        <v>0</v>
      </c>
      <c r="CQ347" s="29">
        <f t="shared" si="180"/>
        <v>0</v>
      </c>
      <c r="CR347" s="29">
        <f t="shared" si="181"/>
        <v>0</v>
      </c>
      <c r="CS347" s="29">
        <f t="shared" si="182"/>
        <v>50324.399999999907</v>
      </c>
      <c r="CT347" s="29">
        <f t="shared" si="183"/>
        <v>0</v>
      </c>
      <c r="CU347" s="29">
        <f t="shared" si="184"/>
        <v>0</v>
      </c>
      <c r="CV347" s="29">
        <f t="shared" si="185"/>
        <v>0</v>
      </c>
      <c r="CW347" s="29">
        <f t="shared" si="186"/>
        <v>0</v>
      </c>
      <c r="CX347" s="29">
        <f t="shared" si="187"/>
        <v>0</v>
      </c>
      <c r="CY347" s="29">
        <f t="shared" si="188"/>
        <v>0</v>
      </c>
      <c r="CZ347" s="29">
        <f t="shared" si="189"/>
        <v>0</v>
      </c>
      <c r="DA347" s="29">
        <f t="shared" si="190"/>
        <v>0</v>
      </c>
      <c r="DB347" s="29">
        <f t="shared" si="191"/>
        <v>0</v>
      </c>
      <c r="DC347" s="29">
        <f t="shared" si="192"/>
        <v>-508007.79999999981</v>
      </c>
      <c r="DD347" s="29">
        <f t="shared" si="195"/>
        <v>-14502538.999999892</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66"/>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93"/>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94"/>
        <v>4978196.2</v>
      </c>
      <c r="CD348" s="24" t="s">
        <v>398</v>
      </c>
      <c r="CE348" s="29">
        <f t="shared" si="168"/>
        <v>0</v>
      </c>
      <c r="CF348" s="29">
        <f t="shared" si="169"/>
        <v>0</v>
      </c>
      <c r="CG348" s="29">
        <f t="shared" si="170"/>
        <v>-37363.599999999999</v>
      </c>
      <c r="CH348" s="29">
        <f t="shared" si="171"/>
        <v>0</v>
      </c>
      <c r="CI348" s="29">
        <f t="shared" si="172"/>
        <v>0</v>
      </c>
      <c r="CJ348" s="29">
        <f t="shared" si="173"/>
        <v>0</v>
      </c>
      <c r="CK348" s="29">
        <f t="shared" si="174"/>
        <v>0</v>
      </c>
      <c r="CL348" s="29">
        <f t="shared" si="175"/>
        <v>-15321.6</v>
      </c>
      <c r="CM348" s="29">
        <f t="shared" si="176"/>
        <v>0</v>
      </c>
      <c r="CN348" s="29">
        <f t="shared" si="177"/>
        <v>0</v>
      </c>
      <c r="CO348" s="29">
        <f t="shared" si="178"/>
        <v>-912894.8</v>
      </c>
      <c r="CP348" s="29">
        <f t="shared" si="179"/>
        <v>0</v>
      </c>
      <c r="CQ348" s="29">
        <f t="shared" si="180"/>
        <v>0</v>
      </c>
      <c r="CR348" s="29">
        <f t="shared" si="181"/>
        <v>0</v>
      </c>
      <c r="CS348" s="29">
        <f t="shared" si="182"/>
        <v>-3908616.2</v>
      </c>
      <c r="CT348" s="29">
        <f t="shared" si="183"/>
        <v>0</v>
      </c>
      <c r="CU348" s="29">
        <f t="shared" si="184"/>
        <v>0</v>
      </c>
      <c r="CV348" s="29">
        <f t="shared" si="185"/>
        <v>0</v>
      </c>
      <c r="CW348" s="29">
        <f t="shared" si="186"/>
        <v>0</v>
      </c>
      <c r="CX348" s="29">
        <f t="shared" si="187"/>
        <v>0</v>
      </c>
      <c r="CY348" s="29">
        <f t="shared" si="188"/>
        <v>0</v>
      </c>
      <c r="CZ348" s="29">
        <f t="shared" si="189"/>
        <v>0</v>
      </c>
      <c r="DA348" s="29">
        <f t="shared" si="190"/>
        <v>-104000</v>
      </c>
      <c r="DB348" s="29">
        <f t="shared" si="191"/>
        <v>0</v>
      </c>
      <c r="DC348" s="29">
        <f t="shared" si="192"/>
        <v>-4978196.2</v>
      </c>
      <c r="DD348" s="29">
        <f t="shared" si="195"/>
        <v>-19480735.199999891</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66"/>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93"/>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94"/>
        <v>5459401</v>
      </c>
      <c r="CD349" s="24" t="s">
        <v>399</v>
      </c>
      <c r="CE349" s="29">
        <f t="shared" si="168"/>
        <v>0</v>
      </c>
      <c r="CF349" s="29">
        <f t="shared" si="169"/>
        <v>0</v>
      </c>
      <c r="CG349" s="29">
        <f t="shared" si="170"/>
        <v>-16630.400000000001</v>
      </c>
      <c r="CH349" s="29">
        <f t="shared" si="171"/>
        <v>0</v>
      </c>
      <c r="CI349" s="29">
        <f t="shared" si="172"/>
        <v>0</v>
      </c>
      <c r="CJ349" s="29">
        <f t="shared" si="173"/>
        <v>0</v>
      </c>
      <c r="CK349" s="29">
        <f t="shared" si="174"/>
        <v>0</v>
      </c>
      <c r="CL349" s="29">
        <f t="shared" si="175"/>
        <v>-7943.8</v>
      </c>
      <c r="CM349" s="29">
        <f t="shared" si="176"/>
        <v>0</v>
      </c>
      <c r="CN349" s="29">
        <f t="shared" si="177"/>
        <v>0</v>
      </c>
      <c r="CO349" s="29">
        <f t="shared" si="178"/>
        <v>-1077403.8</v>
      </c>
      <c r="CP349" s="29">
        <f t="shared" si="179"/>
        <v>0</v>
      </c>
      <c r="CQ349" s="29">
        <f t="shared" si="180"/>
        <v>0</v>
      </c>
      <c r="CR349" s="29">
        <f t="shared" si="181"/>
        <v>0</v>
      </c>
      <c r="CS349" s="29">
        <f t="shared" si="182"/>
        <v>-4285423</v>
      </c>
      <c r="CT349" s="29">
        <f t="shared" si="183"/>
        <v>0</v>
      </c>
      <c r="CU349" s="29">
        <f t="shared" si="184"/>
        <v>0</v>
      </c>
      <c r="CV349" s="29">
        <f t="shared" si="185"/>
        <v>0</v>
      </c>
      <c r="CW349" s="29">
        <f t="shared" si="186"/>
        <v>0</v>
      </c>
      <c r="CX349" s="29">
        <f t="shared" si="187"/>
        <v>0</v>
      </c>
      <c r="CY349" s="29">
        <f t="shared" si="188"/>
        <v>0</v>
      </c>
      <c r="CZ349" s="29">
        <f t="shared" si="189"/>
        <v>0</v>
      </c>
      <c r="DA349" s="29">
        <f t="shared" si="190"/>
        <v>-72000</v>
      </c>
      <c r="DB349" s="29">
        <f t="shared" si="191"/>
        <v>0</v>
      </c>
      <c r="DC349" s="29">
        <f t="shared" si="192"/>
        <v>-5459401</v>
      </c>
      <c r="DD349" s="29">
        <f t="shared" si="195"/>
        <v>-24940136.199999891</v>
      </c>
    </row>
    <row r="350" spans="1:108" x14ac:dyDescent="0.15">
      <c r="A350" s="24" t="s">
        <v>400</v>
      </c>
      <c r="B350" s="25"/>
      <c r="C350" s="167"/>
      <c r="D350" s="167">
        <v>113520</v>
      </c>
      <c r="E350" s="167"/>
      <c r="F350" s="167"/>
      <c r="G350" s="167"/>
      <c r="H350" s="167"/>
      <c r="I350" s="167">
        <v>7856</v>
      </c>
      <c r="J350" s="167"/>
      <c r="K350" s="167"/>
      <c r="L350" s="167">
        <v>1136280</v>
      </c>
      <c r="M350" s="167"/>
      <c r="N350" s="167"/>
      <c r="O350" s="167"/>
      <c r="P350" s="167">
        <v>5845651</v>
      </c>
      <c r="Q350" s="167"/>
      <c r="R350" s="167"/>
      <c r="S350" s="167"/>
      <c r="T350" s="167"/>
      <c r="U350" s="167"/>
      <c r="V350" s="167"/>
      <c r="W350" s="167"/>
      <c r="X350" s="167"/>
      <c r="Y350" s="167"/>
      <c r="Z350" s="25">
        <f t="shared" si="166"/>
        <v>7103307</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93"/>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94"/>
        <v>3836638</v>
      </c>
      <c r="CD350" s="24" t="s">
        <v>400</v>
      </c>
      <c r="CE350" s="43">
        <f t="shared" si="168"/>
        <v>0</v>
      </c>
      <c r="CF350" s="43">
        <f t="shared" si="169"/>
        <v>0</v>
      </c>
      <c r="CG350" s="43">
        <f t="shared" si="170"/>
        <v>113520</v>
      </c>
      <c r="CH350" s="43">
        <f t="shared" si="171"/>
        <v>0</v>
      </c>
      <c r="CI350" s="43">
        <f t="shared" si="172"/>
        <v>0</v>
      </c>
      <c r="CJ350" s="43">
        <f t="shared" si="173"/>
        <v>0</v>
      </c>
      <c r="CK350" s="43">
        <f t="shared" si="174"/>
        <v>0</v>
      </c>
      <c r="CL350" s="43">
        <f t="shared" si="175"/>
        <v>-2095</v>
      </c>
      <c r="CM350" s="43">
        <f t="shared" si="176"/>
        <v>0</v>
      </c>
      <c r="CN350" s="43">
        <f t="shared" si="177"/>
        <v>0</v>
      </c>
      <c r="CO350" s="43">
        <f t="shared" si="178"/>
        <v>638459.80000000005</v>
      </c>
      <c r="CP350" s="43">
        <f t="shared" si="179"/>
        <v>0</v>
      </c>
      <c r="CQ350" s="43">
        <f t="shared" si="180"/>
        <v>0</v>
      </c>
      <c r="CR350" s="43">
        <f t="shared" si="181"/>
        <v>0</v>
      </c>
      <c r="CS350" s="43">
        <f t="shared" si="182"/>
        <v>2516784.2000000002</v>
      </c>
      <c r="CT350" s="43">
        <f t="shared" si="183"/>
        <v>0</v>
      </c>
      <c r="CU350" s="43">
        <f t="shared" si="184"/>
        <v>0</v>
      </c>
      <c r="CV350" s="43">
        <f t="shared" si="185"/>
        <v>0</v>
      </c>
      <c r="CW350" s="43">
        <f t="shared" si="186"/>
        <v>0</v>
      </c>
      <c r="CX350" s="43">
        <f t="shared" si="187"/>
        <v>0</v>
      </c>
      <c r="CY350" s="43">
        <f t="shared" si="188"/>
        <v>0</v>
      </c>
      <c r="CZ350" s="43">
        <f t="shared" si="189"/>
        <v>0</v>
      </c>
      <c r="DA350" s="43">
        <f t="shared" si="190"/>
        <v>0</v>
      </c>
      <c r="DB350" s="43">
        <f t="shared" si="191"/>
        <v>0</v>
      </c>
      <c r="DC350" s="43">
        <f t="shared" si="192"/>
        <v>3266669</v>
      </c>
      <c r="DD350" s="43">
        <f t="shared" si="195"/>
        <v>-21673467.199999891</v>
      </c>
    </row>
    <row r="351" spans="1:108" x14ac:dyDescent="0.15">
      <c r="A351" s="24" t="s">
        <v>401</v>
      </c>
      <c r="B351" s="25"/>
      <c r="C351" s="167"/>
      <c r="D351" s="167">
        <v>25740</v>
      </c>
      <c r="E351" s="167"/>
      <c r="F351" s="167"/>
      <c r="G351" s="167"/>
      <c r="H351" s="167"/>
      <c r="I351" s="167">
        <v>25216</v>
      </c>
      <c r="J351" s="167"/>
      <c r="K351" s="167"/>
      <c r="L351" s="167">
        <v>2168980</v>
      </c>
      <c r="M351" s="167"/>
      <c r="N351" s="167"/>
      <c r="O351" s="167"/>
      <c r="P351" s="167">
        <v>4705412</v>
      </c>
      <c r="Q351" s="167"/>
      <c r="R351" s="167"/>
      <c r="S351" s="167"/>
      <c r="T351" s="167"/>
      <c r="U351" s="167"/>
      <c r="V351" s="167"/>
      <c r="W351" s="167"/>
      <c r="X351" s="167"/>
      <c r="Y351" s="167"/>
      <c r="Z351" s="25">
        <f t="shared" si="166"/>
        <v>6925348</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93"/>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94"/>
        <v>2894649.2</v>
      </c>
      <c r="CD351" s="24" t="s">
        <v>401</v>
      </c>
      <c r="CE351" s="43">
        <f t="shared" si="168"/>
        <v>0</v>
      </c>
      <c r="CF351" s="43">
        <f t="shared" si="169"/>
        <v>0</v>
      </c>
      <c r="CG351" s="43">
        <f t="shared" si="170"/>
        <v>-22749.4</v>
      </c>
      <c r="CH351" s="43">
        <f t="shared" si="171"/>
        <v>0</v>
      </c>
      <c r="CI351" s="43">
        <f t="shared" si="172"/>
        <v>0</v>
      </c>
      <c r="CJ351" s="43">
        <f t="shared" si="173"/>
        <v>0</v>
      </c>
      <c r="CK351" s="43">
        <f t="shared" si="174"/>
        <v>0</v>
      </c>
      <c r="CL351" s="43">
        <f t="shared" si="175"/>
        <v>25216</v>
      </c>
      <c r="CM351" s="43">
        <f t="shared" si="176"/>
        <v>0</v>
      </c>
      <c r="CN351" s="43">
        <f t="shared" si="177"/>
        <v>0</v>
      </c>
      <c r="CO351" s="43">
        <f t="shared" si="178"/>
        <v>1848210.6</v>
      </c>
      <c r="CP351" s="43">
        <f t="shared" si="179"/>
        <v>0</v>
      </c>
      <c r="CQ351" s="43">
        <f t="shared" si="180"/>
        <v>0</v>
      </c>
      <c r="CR351" s="43">
        <f t="shared" si="181"/>
        <v>0</v>
      </c>
      <c r="CS351" s="43">
        <f t="shared" si="182"/>
        <v>2180021.6</v>
      </c>
      <c r="CT351" s="43">
        <f t="shared" si="183"/>
        <v>0</v>
      </c>
      <c r="CU351" s="43">
        <f t="shared" si="184"/>
        <v>0</v>
      </c>
      <c r="CV351" s="43">
        <f t="shared" si="185"/>
        <v>0</v>
      </c>
      <c r="CW351" s="43">
        <f t="shared" si="186"/>
        <v>0</v>
      </c>
      <c r="CX351" s="43">
        <f t="shared" si="187"/>
        <v>0</v>
      </c>
      <c r="CY351" s="43">
        <f t="shared" si="188"/>
        <v>0</v>
      </c>
      <c r="CZ351" s="43">
        <f t="shared" si="189"/>
        <v>0</v>
      </c>
      <c r="DA351" s="43">
        <f t="shared" si="190"/>
        <v>0</v>
      </c>
      <c r="DB351" s="43">
        <f t="shared" si="191"/>
        <v>0</v>
      </c>
      <c r="DC351" s="43">
        <f t="shared" si="192"/>
        <v>4030698.8</v>
      </c>
      <c r="DD351" s="43">
        <f t="shared" si="195"/>
        <v>-17642768.39999989</v>
      </c>
    </row>
    <row r="352" spans="1:108" x14ac:dyDescent="0.15">
      <c r="A352" s="24" t="s">
        <v>402</v>
      </c>
      <c r="B352" s="25"/>
      <c r="C352" s="167"/>
      <c r="D352" s="167"/>
      <c r="E352" s="167"/>
      <c r="F352" s="167"/>
      <c r="G352" s="167"/>
      <c r="H352" s="167"/>
      <c r="I352" s="167">
        <v>2500</v>
      </c>
      <c r="J352" s="167"/>
      <c r="K352" s="167"/>
      <c r="L352" s="167">
        <v>3553937</v>
      </c>
      <c r="M352" s="167"/>
      <c r="N352" s="167"/>
      <c r="O352" s="167"/>
      <c r="P352" s="167">
        <v>5316123</v>
      </c>
      <c r="Q352" s="167"/>
      <c r="R352" s="25"/>
      <c r="S352" s="25"/>
      <c r="T352" s="25"/>
      <c r="U352" s="25"/>
      <c r="V352" s="25"/>
      <c r="W352" s="25"/>
      <c r="X352" s="25"/>
      <c r="Y352" s="25"/>
      <c r="Z352" s="25">
        <f t="shared" si="166"/>
        <v>8872560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93"/>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94"/>
        <v>3764753.8</v>
      </c>
      <c r="CD352" s="24" t="s">
        <v>402</v>
      </c>
      <c r="CE352" s="43">
        <f t="shared" si="168"/>
        <v>0</v>
      </c>
      <c r="CF352" s="43">
        <f t="shared" si="169"/>
        <v>0</v>
      </c>
      <c r="CG352" s="43">
        <f t="shared" si="170"/>
        <v>-26136</v>
      </c>
      <c r="CH352" s="43">
        <f t="shared" si="171"/>
        <v>0</v>
      </c>
      <c r="CI352" s="29">
        <f t="shared" si="172"/>
        <v>0</v>
      </c>
      <c r="CJ352" s="43">
        <f t="shared" si="173"/>
        <v>0</v>
      </c>
      <c r="CK352" s="43">
        <f t="shared" si="174"/>
        <v>0</v>
      </c>
      <c r="CL352" s="43">
        <f t="shared" si="175"/>
        <v>-7736.6</v>
      </c>
      <c r="CM352" s="43">
        <f t="shared" si="176"/>
        <v>0</v>
      </c>
      <c r="CN352" s="43">
        <f t="shared" si="177"/>
        <v>0</v>
      </c>
      <c r="CO352" s="43">
        <f t="shared" si="178"/>
        <v>2603749.7999999998</v>
      </c>
      <c r="CP352" s="43">
        <f t="shared" si="179"/>
        <v>0</v>
      </c>
      <c r="CQ352" s="43">
        <f t="shared" si="180"/>
        <v>0</v>
      </c>
      <c r="CR352" s="43">
        <f t="shared" si="181"/>
        <v>0</v>
      </c>
      <c r="CS352" s="43">
        <f t="shared" si="182"/>
        <v>2537929</v>
      </c>
      <c r="CT352" s="43">
        <f t="shared" si="183"/>
        <v>0</v>
      </c>
      <c r="CU352" s="43">
        <f t="shared" si="184"/>
        <v>0</v>
      </c>
      <c r="CV352" s="43">
        <f t="shared" si="185"/>
        <v>0</v>
      </c>
      <c r="CW352" s="43">
        <f t="shared" si="186"/>
        <v>0</v>
      </c>
      <c r="CX352" s="43">
        <f t="shared" si="187"/>
        <v>0</v>
      </c>
      <c r="CY352" s="43">
        <f t="shared" si="188"/>
        <v>0</v>
      </c>
      <c r="CZ352" s="43">
        <f t="shared" si="189"/>
        <v>0</v>
      </c>
      <c r="DA352" s="43">
        <f t="shared" si="190"/>
        <v>0</v>
      </c>
      <c r="DB352" s="43">
        <f t="shared" si="191"/>
        <v>0</v>
      </c>
      <c r="DC352" s="43">
        <f t="shared" si="192"/>
        <v>5107806.2</v>
      </c>
      <c r="DD352" s="43">
        <f t="shared" si="195"/>
        <v>-12534962.199999891</v>
      </c>
    </row>
    <row r="353" spans="1:108" x14ac:dyDescent="0.15">
      <c r="A353" s="24" t="s">
        <v>403</v>
      </c>
      <c r="B353" s="25"/>
      <c r="C353" s="167"/>
      <c r="D353" s="167"/>
      <c r="E353" s="167"/>
      <c r="F353" s="167"/>
      <c r="G353" s="167"/>
      <c r="H353" s="167"/>
      <c r="I353" s="167">
        <v>4490</v>
      </c>
      <c r="J353" s="167"/>
      <c r="K353" s="167"/>
      <c r="L353" s="167">
        <v>1580040</v>
      </c>
      <c r="M353" s="167"/>
      <c r="N353" s="167"/>
      <c r="O353" s="167"/>
      <c r="P353" s="167">
        <v>5452081</v>
      </c>
      <c r="Q353" s="167"/>
      <c r="R353" s="25"/>
      <c r="S353" s="25"/>
      <c r="T353" s="25"/>
      <c r="U353" s="25"/>
      <c r="V353" s="25"/>
      <c r="W353" s="25"/>
      <c r="X353" s="25"/>
      <c r="Y353" s="25"/>
      <c r="Z353" s="25">
        <f t="shared" si="166"/>
        <v>7036611</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93"/>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94"/>
        <v>3881983.4</v>
      </c>
      <c r="CD353" s="24" t="s">
        <v>403</v>
      </c>
      <c r="CE353" s="43">
        <f t="shared" si="168"/>
        <v>0</v>
      </c>
      <c r="CF353" s="43">
        <f t="shared" si="169"/>
        <v>0</v>
      </c>
      <c r="CG353" s="43">
        <f t="shared" si="170"/>
        <v>-34615.800000000003</v>
      </c>
      <c r="CH353" s="43">
        <f t="shared" si="171"/>
        <v>0</v>
      </c>
      <c r="CI353" s="43">
        <f t="shared" si="172"/>
        <v>0</v>
      </c>
      <c r="CJ353" s="43">
        <f t="shared" si="173"/>
        <v>0</v>
      </c>
      <c r="CK353" s="43">
        <f t="shared" si="174"/>
        <v>0</v>
      </c>
      <c r="CL353" s="43">
        <f t="shared" si="175"/>
        <v>1317.1999999999998</v>
      </c>
      <c r="CM353" s="43">
        <f t="shared" si="176"/>
        <v>0</v>
      </c>
      <c r="CN353" s="43">
        <f t="shared" si="177"/>
        <v>0</v>
      </c>
      <c r="CO353" s="43">
        <f t="shared" si="178"/>
        <v>1155480</v>
      </c>
      <c r="CP353" s="43">
        <f t="shared" si="179"/>
        <v>0</v>
      </c>
      <c r="CQ353" s="43">
        <f t="shared" si="180"/>
        <v>0</v>
      </c>
      <c r="CR353" s="43">
        <f t="shared" si="181"/>
        <v>0</v>
      </c>
      <c r="CS353" s="43">
        <f t="shared" si="182"/>
        <v>2032446.2000000002</v>
      </c>
      <c r="CT353" s="43">
        <f t="shared" si="183"/>
        <v>0</v>
      </c>
      <c r="CU353" s="43">
        <f t="shared" si="184"/>
        <v>0</v>
      </c>
      <c r="CV353" s="43">
        <f t="shared" si="185"/>
        <v>0</v>
      </c>
      <c r="CW353" s="43">
        <f t="shared" si="186"/>
        <v>0</v>
      </c>
      <c r="CX353" s="43">
        <f t="shared" si="187"/>
        <v>0</v>
      </c>
      <c r="CY353" s="43">
        <f t="shared" si="188"/>
        <v>0</v>
      </c>
      <c r="CZ353" s="43">
        <f t="shared" si="189"/>
        <v>0</v>
      </c>
      <c r="DA353" s="43">
        <f t="shared" si="190"/>
        <v>0</v>
      </c>
      <c r="DB353" s="43">
        <f t="shared" si="191"/>
        <v>0</v>
      </c>
      <c r="DC353" s="43">
        <f t="shared" si="192"/>
        <v>3154627.6</v>
      </c>
      <c r="DD353" s="43">
        <f t="shared" si="195"/>
        <v>-9380334.5999998916</v>
      </c>
    </row>
    <row r="354" spans="1:108" x14ac:dyDescent="0.15">
      <c r="A354" s="24" t="s">
        <v>404</v>
      </c>
      <c r="B354" s="25"/>
      <c r="C354" s="167"/>
      <c r="D354" s="167"/>
      <c r="E354" s="167"/>
      <c r="F354" s="167"/>
      <c r="G354" s="167"/>
      <c r="H354" s="167"/>
      <c r="I354" s="167">
        <v>11264</v>
      </c>
      <c r="J354" s="167"/>
      <c r="K354" s="167"/>
      <c r="L354" s="167">
        <v>746548</v>
      </c>
      <c r="M354" s="167"/>
      <c r="N354" s="167"/>
      <c r="O354" s="167"/>
      <c r="P354" s="167">
        <v>3832583</v>
      </c>
      <c r="Q354" s="167"/>
      <c r="R354" s="25"/>
      <c r="S354" s="25"/>
      <c r="T354" s="25"/>
      <c r="U354" s="25"/>
      <c r="V354" s="25"/>
      <c r="W354" s="25"/>
      <c r="X354" s="25"/>
      <c r="Y354" s="25"/>
      <c r="Z354" s="25">
        <f t="shared" si="166"/>
        <v>4590395</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93"/>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94"/>
        <v>4465324</v>
      </c>
      <c r="CD354" s="24" t="s">
        <v>404</v>
      </c>
      <c r="CE354" s="29">
        <f t="shared" si="168"/>
        <v>0</v>
      </c>
      <c r="CF354" s="29">
        <f t="shared" si="169"/>
        <v>0</v>
      </c>
      <c r="CG354" s="29">
        <f t="shared" si="170"/>
        <v>-8303.6</v>
      </c>
      <c r="CH354" s="29">
        <f t="shared" si="171"/>
        <v>0</v>
      </c>
      <c r="CI354" s="29">
        <f t="shared" si="172"/>
        <v>0</v>
      </c>
      <c r="CJ354" s="29">
        <f t="shared" si="173"/>
        <v>0</v>
      </c>
      <c r="CK354" s="29">
        <f t="shared" si="174"/>
        <v>0</v>
      </c>
      <c r="CL354" s="29">
        <f t="shared" si="175"/>
        <v>3377.6000000000004</v>
      </c>
      <c r="CM354" s="29">
        <f t="shared" si="176"/>
        <v>0</v>
      </c>
      <c r="CN354" s="29">
        <f t="shared" si="177"/>
        <v>0</v>
      </c>
      <c r="CO354" s="29">
        <f t="shared" si="178"/>
        <v>-558691.80000000005</v>
      </c>
      <c r="CP354" s="29">
        <f t="shared" si="179"/>
        <v>0</v>
      </c>
      <c r="CQ354" s="29">
        <f t="shared" si="180"/>
        <v>0</v>
      </c>
      <c r="CR354" s="29">
        <f t="shared" si="181"/>
        <v>0</v>
      </c>
      <c r="CS354" s="29">
        <f t="shared" si="182"/>
        <v>688688.79999999981</v>
      </c>
      <c r="CT354" s="29">
        <f t="shared" si="183"/>
        <v>0</v>
      </c>
      <c r="CU354" s="29">
        <f t="shared" si="184"/>
        <v>0</v>
      </c>
      <c r="CV354" s="29">
        <f t="shared" si="185"/>
        <v>0</v>
      </c>
      <c r="CW354" s="29">
        <f t="shared" si="186"/>
        <v>0</v>
      </c>
      <c r="CX354" s="29">
        <f t="shared" si="187"/>
        <v>0</v>
      </c>
      <c r="CY354" s="29">
        <f t="shared" si="188"/>
        <v>0</v>
      </c>
      <c r="CZ354" s="29">
        <f t="shared" si="189"/>
        <v>0</v>
      </c>
      <c r="DA354" s="29">
        <f t="shared" si="190"/>
        <v>0</v>
      </c>
      <c r="DB354" s="29">
        <f t="shared" si="191"/>
        <v>0</v>
      </c>
      <c r="DC354" s="29">
        <f t="shared" si="192"/>
        <v>125071</v>
      </c>
      <c r="DD354" s="29">
        <f t="shared" si="195"/>
        <v>-9255263.5999998916</v>
      </c>
    </row>
    <row r="355" spans="1:108" x14ac:dyDescent="0.15">
      <c r="A355" s="24" t="s">
        <v>405</v>
      </c>
      <c r="B355" s="25"/>
      <c r="C355" s="167"/>
      <c r="D355" s="167"/>
      <c r="E355" s="167"/>
      <c r="F355" s="167"/>
      <c r="G355" s="167"/>
      <c r="H355" s="167"/>
      <c r="I355" s="167"/>
      <c r="J355" s="167"/>
      <c r="K355" s="167"/>
      <c r="L355" s="167"/>
      <c r="M355" s="167"/>
      <c r="N355" s="167"/>
      <c r="O355" s="167"/>
      <c r="P355" s="167"/>
      <c r="Q355" s="167">
        <v>88704</v>
      </c>
      <c r="R355" s="25"/>
      <c r="S355" s="25"/>
      <c r="T355" s="25"/>
      <c r="U355" s="25"/>
      <c r="V355" s="25"/>
      <c r="W355" s="25"/>
      <c r="X355" s="25"/>
      <c r="Y355" s="25"/>
      <c r="Z355" s="25">
        <f t="shared" si="166"/>
        <v>88704</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93"/>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94"/>
        <v>4356581.4000000004</v>
      </c>
      <c r="CD355" s="24" t="s">
        <v>405</v>
      </c>
      <c r="CE355" s="29">
        <f t="shared" si="168"/>
        <v>0</v>
      </c>
      <c r="CF355" s="29">
        <f t="shared" si="169"/>
        <v>0</v>
      </c>
      <c r="CG355" s="29">
        <f t="shared" si="170"/>
        <v>-31728.799999999999</v>
      </c>
      <c r="CH355" s="29">
        <f t="shared" si="171"/>
        <v>0</v>
      </c>
      <c r="CI355" s="29">
        <f t="shared" si="172"/>
        <v>0</v>
      </c>
      <c r="CJ355" s="29">
        <f t="shared" si="173"/>
        <v>0</v>
      </c>
      <c r="CK355" s="29">
        <f t="shared" si="174"/>
        <v>0</v>
      </c>
      <c r="CL355" s="29">
        <f t="shared" si="175"/>
        <v>-12321.2</v>
      </c>
      <c r="CM355" s="29">
        <f t="shared" si="176"/>
        <v>0</v>
      </c>
      <c r="CN355" s="29">
        <f t="shared" si="177"/>
        <v>0</v>
      </c>
      <c r="CO355" s="29">
        <f t="shared" si="178"/>
        <v>-925873</v>
      </c>
      <c r="CP355" s="29">
        <f t="shared" si="179"/>
        <v>0</v>
      </c>
      <c r="CQ355" s="29">
        <f t="shared" si="180"/>
        <v>0</v>
      </c>
      <c r="CR355" s="29">
        <f t="shared" si="181"/>
        <v>0</v>
      </c>
      <c r="CS355" s="29">
        <f t="shared" si="182"/>
        <v>-3386658.4</v>
      </c>
      <c r="CT355" s="29">
        <f t="shared" si="183"/>
        <v>88704</v>
      </c>
      <c r="CU355" s="29">
        <f t="shared" si="184"/>
        <v>0</v>
      </c>
      <c r="CV355" s="29">
        <f t="shared" si="185"/>
        <v>0</v>
      </c>
      <c r="CW355" s="29">
        <f t="shared" si="186"/>
        <v>0</v>
      </c>
      <c r="CX355" s="29">
        <f t="shared" si="187"/>
        <v>0</v>
      </c>
      <c r="CY355" s="29">
        <f t="shared" si="188"/>
        <v>0</v>
      </c>
      <c r="CZ355" s="29">
        <f t="shared" si="189"/>
        <v>0</v>
      </c>
      <c r="DA355" s="29">
        <f t="shared" si="190"/>
        <v>0</v>
      </c>
      <c r="DB355" s="29">
        <f t="shared" si="191"/>
        <v>0</v>
      </c>
      <c r="DC355" s="29">
        <f t="shared" si="192"/>
        <v>-4267877.4000000004</v>
      </c>
      <c r="DD355" s="29">
        <f t="shared" si="195"/>
        <v>-13523140.999999892</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66"/>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93"/>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94"/>
        <v>5613108.2000000002</v>
      </c>
      <c r="CD356" s="24" t="s">
        <v>406</v>
      </c>
      <c r="CE356" s="29">
        <f t="shared" si="168"/>
        <v>0</v>
      </c>
      <c r="CF356" s="29">
        <f t="shared" si="169"/>
        <v>0</v>
      </c>
      <c r="CG356" s="29">
        <f t="shared" si="170"/>
        <v>0</v>
      </c>
      <c r="CH356" s="29">
        <f t="shared" si="171"/>
        <v>0</v>
      </c>
      <c r="CI356" s="29">
        <f t="shared" si="172"/>
        <v>0</v>
      </c>
      <c r="CJ356" s="29">
        <f t="shared" si="173"/>
        <v>0</v>
      </c>
      <c r="CK356" s="29">
        <f t="shared" si="174"/>
        <v>0</v>
      </c>
      <c r="CL356" s="29">
        <f t="shared" si="175"/>
        <v>-32000.400000000001</v>
      </c>
      <c r="CM356" s="29">
        <f t="shared" si="176"/>
        <v>0</v>
      </c>
      <c r="CN356" s="29">
        <f t="shared" si="177"/>
        <v>0</v>
      </c>
      <c r="CO356" s="29">
        <f t="shared" si="178"/>
        <v>-902692.8</v>
      </c>
      <c r="CP356" s="29">
        <f t="shared" si="179"/>
        <v>0</v>
      </c>
      <c r="CQ356" s="29">
        <f t="shared" si="180"/>
        <v>0</v>
      </c>
      <c r="CR356" s="29">
        <f t="shared" si="181"/>
        <v>0</v>
      </c>
      <c r="CS356" s="29">
        <f t="shared" si="182"/>
        <v>-4678415</v>
      </c>
      <c r="CT356" s="29">
        <f t="shared" si="183"/>
        <v>0</v>
      </c>
      <c r="CU356" s="29">
        <f t="shared" si="184"/>
        <v>0</v>
      </c>
      <c r="CV356" s="29">
        <f t="shared" si="185"/>
        <v>0</v>
      </c>
      <c r="CW356" s="29">
        <f t="shared" si="186"/>
        <v>0</v>
      </c>
      <c r="CX356" s="29">
        <f t="shared" si="187"/>
        <v>0</v>
      </c>
      <c r="CY356" s="29">
        <f t="shared" si="188"/>
        <v>0</v>
      </c>
      <c r="CZ356" s="29">
        <f t="shared" si="189"/>
        <v>0</v>
      </c>
      <c r="DA356" s="29">
        <f t="shared" si="190"/>
        <v>0</v>
      </c>
      <c r="DB356" s="29">
        <f t="shared" si="191"/>
        <v>0</v>
      </c>
      <c r="DC356" s="29">
        <f t="shared" si="192"/>
        <v>-5613108.2000000002</v>
      </c>
      <c r="DD356" s="29">
        <f t="shared" si="195"/>
        <v>-19136249.199999891</v>
      </c>
    </row>
    <row r="357" spans="1:108" x14ac:dyDescent="0.15">
      <c r="A357" s="24" t="s">
        <v>407</v>
      </c>
      <c r="B357" s="25"/>
      <c r="C357" s="167"/>
      <c r="D357" s="167"/>
      <c r="E357" s="167"/>
      <c r="F357" s="167"/>
      <c r="G357" s="167"/>
      <c r="H357" s="167"/>
      <c r="I357" s="167"/>
      <c r="J357" s="167"/>
      <c r="K357" s="167"/>
      <c r="L357" s="167">
        <v>897391</v>
      </c>
      <c r="M357" s="167"/>
      <c r="N357" s="167"/>
      <c r="O357" s="167"/>
      <c r="P357" s="167">
        <v>7013763</v>
      </c>
      <c r="Q357" s="167"/>
      <c r="R357" s="25"/>
      <c r="S357" s="25"/>
      <c r="T357" s="25"/>
      <c r="U357" s="25"/>
      <c r="V357" s="25"/>
      <c r="W357" s="25"/>
      <c r="X357" s="25"/>
      <c r="Y357" s="25"/>
      <c r="Z357" s="25">
        <f t="shared" si="166"/>
        <v>7911154</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93"/>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94"/>
        <v>4187481.2</v>
      </c>
      <c r="CD357" s="24" t="s">
        <v>407</v>
      </c>
      <c r="CE357" s="43">
        <f t="shared" si="168"/>
        <v>0</v>
      </c>
      <c r="CF357" s="43">
        <f t="shared" si="169"/>
        <v>0</v>
      </c>
      <c r="CG357" s="43">
        <f t="shared" si="170"/>
        <v>0</v>
      </c>
      <c r="CH357" s="43">
        <f t="shared" si="171"/>
        <v>0</v>
      </c>
      <c r="CI357" s="43">
        <f t="shared" si="172"/>
        <v>0</v>
      </c>
      <c r="CJ357" s="43">
        <f t="shared" si="173"/>
        <v>0</v>
      </c>
      <c r="CK357" s="43">
        <f t="shared" si="174"/>
        <v>0</v>
      </c>
      <c r="CL357" s="43">
        <f t="shared" si="175"/>
        <v>-5169.6000000000004</v>
      </c>
      <c r="CM357" s="43">
        <f t="shared" si="176"/>
        <v>0</v>
      </c>
      <c r="CN357" s="43">
        <f t="shared" si="177"/>
        <v>0</v>
      </c>
      <c r="CO357" s="43">
        <f t="shared" si="178"/>
        <v>49830.400000000023</v>
      </c>
      <c r="CP357" s="43">
        <f t="shared" si="179"/>
        <v>0</v>
      </c>
      <c r="CQ357" s="43">
        <f t="shared" si="180"/>
        <v>0</v>
      </c>
      <c r="CR357" s="43">
        <f t="shared" si="181"/>
        <v>0</v>
      </c>
      <c r="CS357" s="43">
        <f t="shared" si="182"/>
        <v>3679012</v>
      </c>
      <c r="CT357" s="43">
        <f t="shared" si="183"/>
        <v>0</v>
      </c>
      <c r="CU357" s="43">
        <f t="shared" si="184"/>
        <v>0</v>
      </c>
      <c r="CV357" s="43">
        <f t="shared" si="185"/>
        <v>0</v>
      </c>
      <c r="CW357" s="43">
        <f t="shared" si="186"/>
        <v>0</v>
      </c>
      <c r="CX357" s="43">
        <f t="shared" si="187"/>
        <v>0</v>
      </c>
      <c r="CY357" s="43">
        <f t="shared" si="188"/>
        <v>0</v>
      </c>
      <c r="CZ357" s="43">
        <f t="shared" si="189"/>
        <v>0</v>
      </c>
      <c r="DA357" s="43">
        <f t="shared" si="190"/>
        <v>0</v>
      </c>
      <c r="DB357" s="43">
        <f t="shared" si="191"/>
        <v>0</v>
      </c>
      <c r="DC357" s="43">
        <f t="shared" si="192"/>
        <v>3723672.8</v>
      </c>
      <c r="DD357" s="43">
        <f t="shared" si="195"/>
        <v>-15412576.39999989</v>
      </c>
    </row>
    <row r="358" spans="1:108" x14ac:dyDescent="0.15">
      <c r="A358" s="24" t="s">
        <v>408</v>
      </c>
      <c r="B358" s="25"/>
      <c r="C358" s="167"/>
      <c r="D358" s="167">
        <v>73920</v>
      </c>
      <c r="E358" s="167"/>
      <c r="F358" s="167"/>
      <c r="G358" s="167"/>
      <c r="H358" s="167"/>
      <c r="I358" s="167">
        <v>5760</v>
      </c>
      <c r="J358" s="167"/>
      <c r="K358" s="167"/>
      <c r="L358" s="167">
        <v>737000</v>
      </c>
      <c r="M358" s="167"/>
      <c r="N358" s="167"/>
      <c r="O358" s="167"/>
      <c r="P358" s="167">
        <v>8991882</v>
      </c>
      <c r="Q358" s="167"/>
      <c r="R358" s="25"/>
      <c r="S358" s="25"/>
      <c r="T358" s="25"/>
      <c r="U358" s="25"/>
      <c r="V358" s="25"/>
      <c r="W358" s="25"/>
      <c r="X358" s="25"/>
      <c r="Y358" s="25"/>
      <c r="Z358" s="25">
        <f t="shared" si="166"/>
        <v>9808562</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93"/>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94"/>
        <v>4236246.6000000006</v>
      </c>
      <c r="CD358" s="24" t="s">
        <v>408</v>
      </c>
      <c r="CE358" s="29">
        <f t="shared" si="168"/>
        <v>0</v>
      </c>
      <c r="CF358" s="29">
        <f t="shared" si="169"/>
        <v>0</v>
      </c>
      <c r="CG358" s="29">
        <f t="shared" si="170"/>
        <v>24156</v>
      </c>
      <c r="CH358" s="29">
        <f t="shared" si="171"/>
        <v>0</v>
      </c>
      <c r="CI358" s="29">
        <f t="shared" si="172"/>
        <v>0</v>
      </c>
      <c r="CJ358" s="29">
        <f t="shared" si="173"/>
        <v>0</v>
      </c>
      <c r="CK358" s="29">
        <f t="shared" si="174"/>
        <v>0</v>
      </c>
      <c r="CL358" s="29">
        <f t="shared" si="175"/>
        <v>-3830.2000000000007</v>
      </c>
      <c r="CM358" s="29">
        <f t="shared" si="176"/>
        <v>0</v>
      </c>
      <c r="CN358" s="29">
        <f t="shared" si="177"/>
        <v>0</v>
      </c>
      <c r="CO358" s="29">
        <f t="shared" si="178"/>
        <v>459895.4</v>
      </c>
      <c r="CP358" s="29">
        <f t="shared" si="179"/>
        <v>-35481.599999999999</v>
      </c>
      <c r="CQ358" s="29">
        <f t="shared" si="180"/>
        <v>0</v>
      </c>
      <c r="CR358" s="29">
        <f t="shared" si="181"/>
        <v>0</v>
      </c>
      <c r="CS358" s="29">
        <f t="shared" si="182"/>
        <v>5127575.8</v>
      </c>
      <c r="CT358" s="29">
        <f t="shared" si="183"/>
        <v>0</v>
      </c>
      <c r="CU358" s="29">
        <f t="shared" si="184"/>
        <v>0</v>
      </c>
      <c r="CV358" s="29">
        <f t="shared" si="185"/>
        <v>0</v>
      </c>
      <c r="CW358" s="29">
        <f t="shared" si="186"/>
        <v>0</v>
      </c>
      <c r="CX358" s="29">
        <f t="shared" si="187"/>
        <v>0</v>
      </c>
      <c r="CY358" s="29">
        <f t="shared" si="188"/>
        <v>0</v>
      </c>
      <c r="CZ358" s="29">
        <f t="shared" si="189"/>
        <v>0</v>
      </c>
      <c r="DA358" s="29">
        <f t="shared" si="190"/>
        <v>0</v>
      </c>
      <c r="DB358" s="29">
        <f t="shared" si="191"/>
        <v>0</v>
      </c>
      <c r="DC358" s="29">
        <f t="shared" si="192"/>
        <v>5572315.3999999994</v>
      </c>
      <c r="DD358" s="29">
        <f t="shared" si="195"/>
        <v>-9840260.999999892</v>
      </c>
    </row>
    <row r="359" spans="1:108" x14ac:dyDescent="0.15">
      <c r="A359" s="24" t="s">
        <v>409</v>
      </c>
      <c r="B359" s="25"/>
      <c r="C359" s="167"/>
      <c r="D359" s="167"/>
      <c r="E359" s="167"/>
      <c r="F359" s="167"/>
      <c r="G359" s="167"/>
      <c r="H359" s="167"/>
      <c r="I359" s="167">
        <v>6915</v>
      </c>
      <c r="J359" s="167"/>
      <c r="K359" s="167"/>
      <c r="L359" s="167">
        <v>4731789</v>
      </c>
      <c r="M359" s="167"/>
      <c r="N359" s="167"/>
      <c r="O359" s="167"/>
      <c r="P359" s="167">
        <v>3704416</v>
      </c>
      <c r="Q359" s="167"/>
      <c r="R359" s="25"/>
      <c r="S359" s="25"/>
      <c r="T359" s="25"/>
      <c r="U359" s="25"/>
      <c r="V359" s="25"/>
      <c r="W359" s="25"/>
      <c r="X359" s="25"/>
      <c r="Y359" s="25"/>
      <c r="Z359" s="25">
        <f t="shared" si="166"/>
        <v>8443120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93"/>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94"/>
        <v>2066206.2</v>
      </c>
      <c r="CD359" s="24" t="s">
        <v>409</v>
      </c>
      <c r="CE359" s="43">
        <f t="shared" si="168"/>
        <v>0</v>
      </c>
      <c r="CF359" s="43">
        <f t="shared" si="169"/>
        <v>0</v>
      </c>
      <c r="CG359" s="43">
        <f t="shared" si="170"/>
        <v>0</v>
      </c>
      <c r="CH359" s="43">
        <f t="shared" si="171"/>
        <v>0</v>
      </c>
      <c r="CI359" s="43">
        <f t="shared" si="172"/>
        <v>0</v>
      </c>
      <c r="CJ359" s="43">
        <f t="shared" si="173"/>
        <v>0</v>
      </c>
      <c r="CK359" s="43">
        <f t="shared" si="174"/>
        <v>0</v>
      </c>
      <c r="CL359" s="43">
        <f t="shared" si="175"/>
        <v>5231.6000000000004</v>
      </c>
      <c r="CM359" s="43">
        <f t="shared" si="176"/>
        <v>0</v>
      </c>
      <c r="CN359" s="43">
        <f t="shared" si="177"/>
        <v>0</v>
      </c>
      <c r="CO359" s="43">
        <f t="shared" si="178"/>
        <v>4272340.2</v>
      </c>
      <c r="CP359" s="43">
        <f t="shared" si="179"/>
        <v>0</v>
      </c>
      <c r="CQ359" s="43">
        <f t="shared" si="180"/>
        <v>0</v>
      </c>
      <c r="CR359" s="43">
        <f t="shared" si="181"/>
        <v>0</v>
      </c>
      <c r="CS359" s="43">
        <f t="shared" si="182"/>
        <v>2099342</v>
      </c>
      <c r="CT359" s="43">
        <f t="shared" si="183"/>
        <v>0</v>
      </c>
      <c r="CU359" s="43">
        <f t="shared" si="184"/>
        <v>0</v>
      </c>
      <c r="CV359" s="43">
        <f t="shared" si="185"/>
        <v>0</v>
      </c>
      <c r="CW359" s="43">
        <f t="shared" si="186"/>
        <v>0</v>
      </c>
      <c r="CX359" s="43">
        <f t="shared" si="187"/>
        <v>0</v>
      </c>
      <c r="CY359" s="43">
        <f t="shared" si="188"/>
        <v>0</v>
      </c>
      <c r="CZ359" s="43">
        <f t="shared" si="189"/>
        <v>0</v>
      </c>
      <c r="DA359" s="43">
        <f t="shared" si="190"/>
        <v>0</v>
      </c>
      <c r="DB359" s="43">
        <f t="shared" si="191"/>
        <v>0</v>
      </c>
      <c r="DC359" s="43">
        <f t="shared" si="192"/>
        <v>6376913.7999999998</v>
      </c>
      <c r="DD359" s="43">
        <f t="shared" si="195"/>
        <v>-3463347.1999998922</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66"/>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93"/>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94"/>
        <v>0</v>
      </c>
      <c r="CD360" s="24" t="s">
        <v>410</v>
      </c>
      <c r="CE360" s="43">
        <f t="shared" si="168"/>
        <v>0</v>
      </c>
      <c r="CF360" s="43">
        <f t="shared" si="169"/>
        <v>0</v>
      </c>
      <c r="CG360" s="43">
        <f t="shared" si="170"/>
        <v>0</v>
      </c>
      <c r="CH360" s="43">
        <f t="shared" si="171"/>
        <v>0</v>
      </c>
      <c r="CI360" s="43">
        <f t="shared" si="172"/>
        <v>0</v>
      </c>
      <c r="CJ360" s="43">
        <f t="shared" si="173"/>
        <v>0</v>
      </c>
      <c r="CK360" s="43">
        <f t="shared" si="174"/>
        <v>0</v>
      </c>
      <c r="CL360" s="43">
        <f t="shared" si="175"/>
        <v>0</v>
      </c>
      <c r="CM360" s="43">
        <f t="shared" si="176"/>
        <v>0</v>
      </c>
      <c r="CN360" s="43">
        <f t="shared" si="177"/>
        <v>0</v>
      </c>
      <c r="CO360" s="43">
        <f t="shared" si="178"/>
        <v>0</v>
      </c>
      <c r="CP360" s="43">
        <f t="shared" si="179"/>
        <v>0</v>
      </c>
      <c r="CQ360" s="43">
        <f t="shared" si="180"/>
        <v>0</v>
      </c>
      <c r="CR360" s="43">
        <f t="shared" si="181"/>
        <v>0</v>
      </c>
      <c r="CS360" s="43">
        <f t="shared" si="182"/>
        <v>0</v>
      </c>
      <c r="CT360" s="43">
        <f t="shared" si="183"/>
        <v>0</v>
      </c>
      <c r="CU360" s="43">
        <f t="shared" si="184"/>
        <v>0</v>
      </c>
      <c r="CV360" s="43">
        <f t="shared" si="185"/>
        <v>0</v>
      </c>
      <c r="CW360" s="43">
        <f t="shared" si="186"/>
        <v>0</v>
      </c>
      <c r="CX360" s="43">
        <f t="shared" si="187"/>
        <v>0</v>
      </c>
      <c r="CY360" s="43">
        <f t="shared" si="188"/>
        <v>0</v>
      </c>
      <c r="CZ360" s="43">
        <f t="shared" si="189"/>
        <v>0</v>
      </c>
      <c r="DA360" s="43">
        <f t="shared" si="190"/>
        <v>0</v>
      </c>
      <c r="DB360" s="43">
        <f t="shared" si="191"/>
        <v>0</v>
      </c>
      <c r="DC360" s="43">
        <f t="shared" si="192"/>
        <v>0</v>
      </c>
      <c r="DD360" s="43">
        <f t="shared" si="195"/>
        <v>-3463347.1999998922</v>
      </c>
    </row>
    <row r="361" spans="1:108" x14ac:dyDescent="0.15">
      <c r="A361" s="24" t="s">
        <v>411</v>
      </c>
      <c r="B361" s="25"/>
      <c r="C361" s="167"/>
      <c r="D361" s="167"/>
      <c r="E361" s="167"/>
      <c r="F361" s="167"/>
      <c r="G361" s="167"/>
      <c r="H361" s="167"/>
      <c r="I361" s="167"/>
      <c r="J361" s="167"/>
      <c r="K361" s="167"/>
      <c r="L361" s="167">
        <v>1958660</v>
      </c>
      <c r="M361" s="167"/>
      <c r="N361" s="167"/>
      <c r="O361" s="167"/>
      <c r="P361" s="167">
        <v>4921550</v>
      </c>
      <c r="Q361" s="167"/>
      <c r="R361" s="25"/>
      <c r="S361" s="25"/>
      <c r="T361" s="25"/>
      <c r="U361" s="25"/>
      <c r="V361" s="25"/>
      <c r="W361" s="25"/>
      <c r="X361" s="25"/>
      <c r="Y361" s="25"/>
      <c r="Z361" s="25">
        <f t="shared" si="166"/>
        <v>6880210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93"/>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94"/>
        <v>3887116.2</v>
      </c>
      <c r="CD361" s="24" t="s">
        <v>411</v>
      </c>
      <c r="CE361" s="29">
        <f t="shared" si="168"/>
        <v>0</v>
      </c>
      <c r="CF361" s="29">
        <f t="shared" si="169"/>
        <v>0</v>
      </c>
      <c r="CG361" s="29">
        <f t="shared" si="170"/>
        <v>-24045.200000000001</v>
      </c>
      <c r="CH361" s="29">
        <f t="shared" si="171"/>
        <v>0</v>
      </c>
      <c r="CI361" s="29">
        <f t="shared" si="172"/>
        <v>0</v>
      </c>
      <c r="CJ361" s="29">
        <f t="shared" si="173"/>
        <v>0</v>
      </c>
      <c r="CK361" s="29">
        <f t="shared" si="174"/>
        <v>0</v>
      </c>
      <c r="CL361" s="29">
        <f t="shared" si="175"/>
        <v>-5671</v>
      </c>
      <c r="CM361" s="29">
        <f t="shared" si="176"/>
        <v>0</v>
      </c>
      <c r="CN361" s="29">
        <f t="shared" si="177"/>
        <v>0</v>
      </c>
      <c r="CO361" s="29">
        <f t="shared" si="178"/>
        <v>646712.19999999995</v>
      </c>
      <c r="CP361" s="29">
        <f t="shared" si="179"/>
        <v>-11852</v>
      </c>
      <c r="CQ361" s="29">
        <f t="shared" si="180"/>
        <v>0</v>
      </c>
      <c r="CR361" s="29">
        <f t="shared" si="181"/>
        <v>0</v>
      </c>
      <c r="CS361" s="29">
        <f t="shared" si="182"/>
        <v>2387949.7999999998</v>
      </c>
      <c r="CT361" s="29">
        <f t="shared" si="183"/>
        <v>0</v>
      </c>
      <c r="CU361" s="29">
        <f t="shared" si="184"/>
        <v>0</v>
      </c>
      <c r="CV361" s="29">
        <f t="shared" si="185"/>
        <v>0</v>
      </c>
      <c r="CW361" s="29">
        <f t="shared" si="186"/>
        <v>0</v>
      </c>
      <c r="CX361" s="29">
        <f t="shared" si="187"/>
        <v>0</v>
      </c>
      <c r="CY361" s="29">
        <f t="shared" si="188"/>
        <v>0</v>
      </c>
      <c r="CZ361" s="29">
        <f t="shared" si="189"/>
        <v>0</v>
      </c>
      <c r="DA361" s="29">
        <f t="shared" si="190"/>
        <v>0</v>
      </c>
      <c r="DB361" s="29">
        <f t="shared" si="191"/>
        <v>0</v>
      </c>
      <c r="DC361" s="29">
        <f t="shared" si="192"/>
        <v>2993093.8</v>
      </c>
      <c r="DD361" s="29">
        <f t="shared" si="195"/>
        <v>-470253.39999989234</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66"/>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93"/>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94"/>
        <v>5890633.1999999993</v>
      </c>
      <c r="CD362" s="24" t="s">
        <v>412</v>
      </c>
      <c r="CE362" s="29">
        <f t="shared" si="168"/>
        <v>0</v>
      </c>
      <c r="CF362" s="29">
        <f t="shared" si="169"/>
        <v>0</v>
      </c>
      <c r="CG362" s="29">
        <f t="shared" si="170"/>
        <v>-57163.199999999997</v>
      </c>
      <c r="CH362" s="29">
        <f t="shared" si="171"/>
        <v>0</v>
      </c>
      <c r="CI362" s="29">
        <f t="shared" si="172"/>
        <v>0</v>
      </c>
      <c r="CJ362" s="29">
        <f t="shared" si="173"/>
        <v>0</v>
      </c>
      <c r="CK362" s="29">
        <f t="shared" si="174"/>
        <v>0</v>
      </c>
      <c r="CL362" s="29">
        <f t="shared" si="175"/>
        <v>-24564.400000000001</v>
      </c>
      <c r="CM362" s="29">
        <f t="shared" si="176"/>
        <v>0</v>
      </c>
      <c r="CN362" s="29">
        <f t="shared" si="177"/>
        <v>0</v>
      </c>
      <c r="CO362" s="29">
        <f t="shared" si="178"/>
        <v>-1502864</v>
      </c>
      <c r="CP362" s="29">
        <f t="shared" si="179"/>
        <v>0</v>
      </c>
      <c r="CQ362" s="29">
        <f t="shared" si="180"/>
        <v>0</v>
      </c>
      <c r="CR362" s="29">
        <f t="shared" si="181"/>
        <v>0</v>
      </c>
      <c r="CS362" s="29">
        <f t="shared" si="182"/>
        <v>-4306041.5999999996</v>
      </c>
      <c r="CT362" s="29">
        <f t="shared" si="183"/>
        <v>0</v>
      </c>
      <c r="CU362" s="29">
        <f t="shared" si="184"/>
        <v>0</v>
      </c>
      <c r="CV362" s="29">
        <f t="shared" si="185"/>
        <v>0</v>
      </c>
      <c r="CW362" s="29">
        <f t="shared" si="186"/>
        <v>0</v>
      </c>
      <c r="CX362" s="29">
        <f t="shared" si="187"/>
        <v>0</v>
      </c>
      <c r="CY362" s="29">
        <f t="shared" si="188"/>
        <v>0</v>
      </c>
      <c r="CZ362" s="29">
        <f t="shared" si="189"/>
        <v>0</v>
      </c>
      <c r="DA362" s="29">
        <f t="shared" si="190"/>
        <v>0</v>
      </c>
      <c r="DB362" s="29">
        <f t="shared" si="191"/>
        <v>0</v>
      </c>
      <c r="DC362" s="29">
        <f t="shared" si="192"/>
        <v>-5890633.1999999993</v>
      </c>
      <c r="DD362" s="29">
        <f t="shared" si="195"/>
        <v>-6360886.5999998916</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66"/>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93"/>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94"/>
        <v>5707494.4000000004</v>
      </c>
      <c r="CD363" s="24" t="s">
        <v>413</v>
      </c>
      <c r="CE363" s="29">
        <f t="shared" si="168"/>
        <v>0</v>
      </c>
      <c r="CF363" s="29">
        <f t="shared" si="169"/>
        <v>0</v>
      </c>
      <c r="CG363" s="29">
        <f t="shared" si="170"/>
        <v>-20586.8</v>
      </c>
      <c r="CH363" s="29">
        <f t="shared" si="171"/>
        <v>0</v>
      </c>
      <c r="CI363" s="29">
        <f t="shared" si="172"/>
        <v>0</v>
      </c>
      <c r="CJ363" s="29">
        <f t="shared" si="173"/>
        <v>0</v>
      </c>
      <c r="CK363" s="29">
        <f t="shared" si="174"/>
        <v>0</v>
      </c>
      <c r="CL363" s="29">
        <f t="shared" si="175"/>
        <v>-15985</v>
      </c>
      <c r="CM363" s="29">
        <f t="shared" si="176"/>
        <v>0</v>
      </c>
      <c r="CN363" s="29">
        <f t="shared" si="177"/>
        <v>0</v>
      </c>
      <c r="CO363" s="29">
        <f t="shared" si="178"/>
        <v>-666718.19999999995</v>
      </c>
      <c r="CP363" s="29">
        <f t="shared" si="179"/>
        <v>0</v>
      </c>
      <c r="CQ363" s="29">
        <f t="shared" si="180"/>
        <v>0</v>
      </c>
      <c r="CR363" s="29">
        <f t="shared" si="181"/>
        <v>0</v>
      </c>
      <c r="CS363" s="29">
        <f t="shared" si="182"/>
        <v>-5004204.4000000004</v>
      </c>
      <c r="CT363" s="29">
        <f t="shared" si="183"/>
        <v>0</v>
      </c>
      <c r="CU363" s="29">
        <f t="shared" si="184"/>
        <v>0</v>
      </c>
      <c r="CV363" s="29">
        <f t="shared" si="185"/>
        <v>0</v>
      </c>
      <c r="CW363" s="29">
        <f t="shared" si="186"/>
        <v>0</v>
      </c>
      <c r="CX363" s="29">
        <f t="shared" si="187"/>
        <v>0</v>
      </c>
      <c r="CY363" s="29">
        <f t="shared" si="188"/>
        <v>0</v>
      </c>
      <c r="CZ363" s="29">
        <f t="shared" si="189"/>
        <v>0</v>
      </c>
      <c r="DA363" s="29">
        <f t="shared" si="190"/>
        <v>0</v>
      </c>
      <c r="DB363" s="29">
        <f t="shared" si="191"/>
        <v>0</v>
      </c>
      <c r="DC363" s="29">
        <f t="shared" si="192"/>
        <v>-5707494.4000000004</v>
      </c>
      <c r="DD363" s="29">
        <f t="shared" si="195"/>
        <v>-12068380.999999892</v>
      </c>
    </row>
    <row r="364" spans="1:108" x14ac:dyDescent="0.15">
      <c r="A364" s="24" t="s">
        <v>414</v>
      </c>
      <c r="B364" s="25"/>
      <c r="C364" s="167"/>
      <c r="D364" s="167">
        <v>21780</v>
      </c>
      <c r="E364" s="167"/>
      <c r="F364" s="167"/>
      <c r="G364" s="167"/>
      <c r="H364" s="167"/>
      <c r="I364" s="167">
        <v>4684</v>
      </c>
      <c r="J364" s="167"/>
      <c r="K364" s="167"/>
      <c r="L364" s="167">
        <v>972627</v>
      </c>
      <c r="M364" s="167"/>
      <c r="N364" s="167"/>
      <c r="O364" s="167"/>
      <c r="P364" s="167">
        <v>5525525</v>
      </c>
      <c r="Q364" s="167"/>
      <c r="R364" s="25"/>
      <c r="S364" s="25"/>
      <c r="T364" s="25"/>
      <c r="U364" s="25"/>
      <c r="V364" s="25"/>
      <c r="W364" s="25"/>
      <c r="X364" s="25"/>
      <c r="Y364" s="25"/>
      <c r="Z364" s="25">
        <f t="shared" si="166"/>
        <v>6524616</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93"/>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94"/>
        <v>4713522.2</v>
      </c>
      <c r="CD364" s="24" t="s">
        <v>414</v>
      </c>
      <c r="CE364" s="43">
        <f t="shared" si="168"/>
        <v>0</v>
      </c>
      <c r="CF364" s="43">
        <f t="shared" si="169"/>
        <v>0</v>
      </c>
      <c r="CG364" s="43">
        <f t="shared" si="170"/>
        <v>21780</v>
      </c>
      <c r="CH364" s="43">
        <f t="shared" si="171"/>
        <v>0</v>
      </c>
      <c r="CI364" s="43">
        <f t="shared" si="172"/>
        <v>0</v>
      </c>
      <c r="CJ364" s="43">
        <f t="shared" si="173"/>
        <v>0</v>
      </c>
      <c r="CK364" s="43">
        <f t="shared" si="174"/>
        <v>0</v>
      </c>
      <c r="CL364" s="43">
        <f t="shared" si="175"/>
        <v>-3932.7999999999993</v>
      </c>
      <c r="CM364" s="43">
        <f t="shared" si="176"/>
        <v>0</v>
      </c>
      <c r="CN364" s="43">
        <f t="shared" si="177"/>
        <v>0</v>
      </c>
      <c r="CO364" s="43">
        <f t="shared" si="178"/>
        <v>-43968.599999999977</v>
      </c>
      <c r="CP364" s="43">
        <f t="shared" si="179"/>
        <v>0</v>
      </c>
      <c r="CQ364" s="43">
        <f t="shared" si="180"/>
        <v>0</v>
      </c>
      <c r="CR364" s="43">
        <f t="shared" si="181"/>
        <v>0</v>
      </c>
      <c r="CS364" s="43">
        <f t="shared" si="182"/>
        <v>1837215.2000000002</v>
      </c>
      <c r="CT364" s="43">
        <f t="shared" si="183"/>
        <v>0</v>
      </c>
      <c r="CU364" s="43">
        <f t="shared" si="184"/>
        <v>0</v>
      </c>
      <c r="CV364" s="43">
        <f t="shared" si="185"/>
        <v>0</v>
      </c>
      <c r="CW364" s="43">
        <f t="shared" si="186"/>
        <v>0</v>
      </c>
      <c r="CX364" s="43">
        <f t="shared" si="187"/>
        <v>0</v>
      </c>
      <c r="CY364" s="43">
        <f t="shared" si="188"/>
        <v>0</v>
      </c>
      <c r="CZ364" s="43">
        <f t="shared" si="189"/>
        <v>0</v>
      </c>
      <c r="DA364" s="43">
        <f t="shared" si="190"/>
        <v>0</v>
      </c>
      <c r="DB364" s="43">
        <f t="shared" si="191"/>
        <v>0</v>
      </c>
      <c r="DC364" s="43">
        <f t="shared" si="192"/>
        <v>1811093.7999999998</v>
      </c>
      <c r="DD364" s="43">
        <f t="shared" si="195"/>
        <v>-10257287.199999891</v>
      </c>
    </row>
    <row r="365" spans="1:108" x14ac:dyDescent="0.15">
      <c r="A365" s="24" t="s">
        <v>415</v>
      </c>
      <c r="B365" s="25"/>
      <c r="C365" s="167"/>
      <c r="D365" s="167"/>
      <c r="E365" s="167"/>
      <c r="F365" s="167"/>
      <c r="G365" s="167"/>
      <c r="H365" s="167"/>
      <c r="I365" s="167"/>
      <c r="J365" s="167"/>
      <c r="K365" s="167"/>
      <c r="L365" s="167">
        <v>2448921</v>
      </c>
      <c r="M365" s="167"/>
      <c r="N365" s="167"/>
      <c r="O365" s="167"/>
      <c r="P365" s="167">
        <v>7094957</v>
      </c>
      <c r="Q365" s="167"/>
      <c r="R365" s="25"/>
      <c r="S365" s="25"/>
      <c r="T365" s="25"/>
      <c r="U365" s="25"/>
      <c r="V365" s="25"/>
      <c r="W365" s="25"/>
      <c r="X365" s="25"/>
      <c r="Y365" s="25"/>
      <c r="Z365" s="25">
        <f t="shared" si="166"/>
        <v>9543878</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93"/>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94"/>
        <v>6944181.2000000002</v>
      </c>
      <c r="CD365" s="24" t="s">
        <v>415</v>
      </c>
      <c r="CE365" s="29">
        <f t="shared" si="168"/>
        <v>0</v>
      </c>
      <c r="CF365" s="29">
        <f t="shared" si="169"/>
        <v>0</v>
      </c>
      <c r="CG365" s="29">
        <f t="shared" si="170"/>
        <v>0</v>
      </c>
      <c r="CH365" s="29">
        <f t="shared" si="171"/>
        <v>0</v>
      </c>
      <c r="CI365" s="29">
        <f t="shared" si="172"/>
        <v>0</v>
      </c>
      <c r="CJ365" s="29">
        <f t="shared" si="173"/>
        <v>0</v>
      </c>
      <c r="CK365" s="29">
        <f t="shared" si="174"/>
        <v>0</v>
      </c>
      <c r="CL365" s="29">
        <f t="shared" si="175"/>
        <v>-14960.4</v>
      </c>
      <c r="CM365" s="29">
        <f t="shared" si="176"/>
        <v>0</v>
      </c>
      <c r="CN365" s="29">
        <f t="shared" si="177"/>
        <v>0</v>
      </c>
      <c r="CO365" s="29">
        <f t="shared" si="178"/>
        <v>539522.60000000009</v>
      </c>
      <c r="CP365" s="29">
        <f t="shared" si="179"/>
        <v>0</v>
      </c>
      <c r="CQ365" s="29">
        <f t="shared" si="180"/>
        <v>0</v>
      </c>
      <c r="CR365" s="29">
        <f t="shared" si="181"/>
        <v>0</v>
      </c>
      <c r="CS365" s="29">
        <f t="shared" si="182"/>
        <v>2075134.5999999996</v>
      </c>
      <c r="CT365" s="29">
        <f t="shared" si="183"/>
        <v>0</v>
      </c>
      <c r="CU365" s="29">
        <f t="shared" si="184"/>
        <v>0</v>
      </c>
      <c r="CV365" s="29">
        <f t="shared" si="185"/>
        <v>0</v>
      </c>
      <c r="CW365" s="29">
        <f t="shared" si="186"/>
        <v>0</v>
      </c>
      <c r="CX365" s="29">
        <f t="shared" si="187"/>
        <v>0</v>
      </c>
      <c r="CY365" s="29">
        <f t="shared" si="188"/>
        <v>0</v>
      </c>
      <c r="CZ365" s="29">
        <f t="shared" si="189"/>
        <v>0</v>
      </c>
      <c r="DA365" s="29">
        <f t="shared" si="190"/>
        <v>0</v>
      </c>
      <c r="DB365" s="29">
        <f t="shared" si="191"/>
        <v>0</v>
      </c>
      <c r="DC365" s="29">
        <f t="shared" si="192"/>
        <v>2599696.7999999998</v>
      </c>
      <c r="DD365" s="29">
        <f t="shared" si="195"/>
        <v>-7657590.3999998914</v>
      </c>
    </row>
    <row r="366" spans="1:108" s="189" customFormat="1" x14ac:dyDescent="0.15">
      <c r="A366" s="184" t="s">
        <v>416</v>
      </c>
      <c r="B366" s="185"/>
      <c r="C366" s="186"/>
      <c r="D366" s="186">
        <v>133980</v>
      </c>
      <c r="E366" s="186"/>
      <c r="F366" s="186"/>
      <c r="G366" s="186"/>
      <c r="H366" s="186"/>
      <c r="I366" s="186">
        <v>32034</v>
      </c>
      <c r="J366" s="186"/>
      <c r="K366" s="186"/>
      <c r="L366" s="186">
        <v>790834</v>
      </c>
      <c r="M366" s="186"/>
      <c r="N366" s="186"/>
      <c r="O366" s="186"/>
      <c r="P366" s="186">
        <v>4121494</v>
      </c>
      <c r="Q366" s="186"/>
      <c r="R366" s="185"/>
      <c r="S366" s="185"/>
      <c r="T366" s="185"/>
      <c r="U366" s="185"/>
      <c r="V366" s="185"/>
      <c r="W366" s="185"/>
      <c r="X366" s="185"/>
      <c r="Y366" s="185"/>
      <c r="Z366" s="185">
        <f t="shared" si="166"/>
        <v>5078342</v>
      </c>
      <c r="AA366" s="185"/>
      <c r="AB366" s="184" t="s">
        <v>416</v>
      </c>
      <c r="AC366" s="185"/>
      <c r="AD366" s="185"/>
      <c r="AE366" s="185">
        <v>341682</v>
      </c>
      <c r="AF366" s="185"/>
      <c r="AG366" s="185"/>
      <c r="AH366" s="185"/>
      <c r="AI366" s="185"/>
      <c r="AJ366" s="185">
        <v>23129</v>
      </c>
      <c r="AK366" s="185"/>
      <c r="AL366" s="185"/>
      <c r="AM366" s="185">
        <v>656678</v>
      </c>
      <c r="AN366" s="185"/>
      <c r="AO366" s="185"/>
      <c r="AP366" s="185"/>
      <c r="AQ366" s="185">
        <v>4392366</v>
      </c>
      <c r="AR366" s="185"/>
      <c r="AS366" s="185"/>
      <c r="AT366" s="185"/>
      <c r="AU366" s="185"/>
      <c r="AV366" s="185"/>
      <c r="AW366" s="185"/>
      <c r="AX366" s="185"/>
      <c r="AY366" s="185"/>
      <c r="AZ366" s="185"/>
      <c r="BA366" s="187">
        <f t="shared" si="193"/>
        <v>5413855</v>
      </c>
      <c r="BC366" s="184" t="s">
        <v>416</v>
      </c>
      <c r="BD366" s="194">
        <v>0</v>
      </c>
      <c r="BE366" s="194">
        <v>0</v>
      </c>
      <c r="BF366" s="194">
        <v>68336.399999999994</v>
      </c>
      <c r="BG366" s="194">
        <v>0</v>
      </c>
      <c r="BH366" s="194">
        <v>0</v>
      </c>
      <c r="BI366" s="194">
        <v>0</v>
      </c>
      <c r="BJ366" s="194">
        <v>0</v>
      </c>
      <c r="BK366" s="194">
        <v>4625.8</v>
      </c>
      <c r="BL366" s="194">
        <v>0</v>
      </c>
      <c r="BM366" s="194">
        <v>0</v>
      </c>
      <c r="BN366" s="194">
        <v>131335.6</v>
      </c>
      <c r="BO366" s="194">
        <v>0</v>
      </c>
      <c r="BP366" s="194">
        <v>0</v>
      </c>
      <c r="BQ366" s="194">
        <v>0</v>
      </c>
      <c r="BR366" s="194">
        <v>1830055.2</v>
      </c>
      <c r="BS366" s="194">
        <v>0</v>
      </c>
      <c r="BT366" s="194">
        <v>0</v>
      </c>
      <c r="BU366" s="194">
        <v>0</v>
      </c>
      <c r="BV366" s="194">
        <v>0</v>
      </c>
      <c r="BW366" s="194">
        <v>0</v>
      </c>
      <c r="BX366" s="194">
        <v>0</v>
      </c>
      <c r="BY366" s="194">
        <v>0</v>
      </c>
      <c r="BZ366" s="194">
        <v>0</v>
      </c>
      <c r="CA366" s="194">
        <v>0</v>
      </c>
      <c r="CB366" s="188">
        <f t="shared" si="194"/>
        <v>2034353</v>
      </c>
      <c r="CD366" s="184" t="s">
        <v>416</v>
      </c>
      <c r="CE366" s="190">
        <f t="shared" si="168"/>
        <v>0</v>
      </c>
      <c r="CF366" s="190">
        <f t="shared" si="169"/>
        <v>0</v>
      </c>
      <c r="CG366" s="190">
        <f t="shared" si="170"/>
        <v>65643.600000000006</v>
      </c>
      <c r="CH366" s="190">
        <f t="shared" si="171"/>
        <v>0</v>
      </c>
      <c r="CI366" s="190">
        <f t="shared" si="172"/>
        <v>0</v>
      </c>
      <c r="CJ366" s="190">
        <f t="shared" si="173"/>
        <v>0</v>
      </c>
      <c r="CK366" s="190">
        <f t="shared" si="174"/>
        <v>0</v>
      </c>
      <c r="CL366" s="190">
        <f t="shared" si="175"/>
        <v>27408.2</v>
      </c>
      <c r="CM366" s="190">
        <f t="shared" si="176"/>
        <v>0</v>
      </c>
      <c r="CN366" s="190">
        <f t="shared" si="177"/>
        <v>0</v>
      </c>
      <c r="CO366" s="190">
        <f t="shared" si="178"/>
        <v>659498.4</v>
      </c>
      <c r="CP366" s="190">
        <f t="shared" si="179"/>
        <v>0</v>
      </c>
      <c r="CQ366" s="190">
        <f t="shared" si="180"/>
        <v>0</v>
      </c>
      <c r="CR366" s="190">
        <f t="shared" si="181"/>
        <v>0</v>
      </c>
      <c r="CS366" s="190">
        <f t="shared" si="182"/>
        <v>2291438.7999999998</v>
      </c>
      <c r="CT366" s="190">
        <f t="shared" si="183"/>
        <v>0</v>
      </c>
      <c r="CU366" s="190">
        <f t="shared" si="184"/>
        <v>0</v>
      </c>
      <c r="CV366" s="190">
        <f t="shared" si="185"/>
        <v>0</v>
      </c>
      <c r="CW366" s="190">
        <f t="shared" si="186"/>
        <v>0</v>
      </c>
      <c r="CX366" s="190">
        <f t="shared" si="187"/>
        <v>0</v>
      </c>
      <c r="CY366" s="190">
        <f t="shared" si="188"/>
        <v>0</v>
      </c>
      <c r="CZ366" s="190">
        <f t="shared" si="189"/>
        <v>0</v>
      </c>
      <c r="DA366" s="190">
        <f t="shared" si="190"/>
        <v>0</v>
      </c>
      <c r="DB366" s="190">
        <f t="shared" si="191"/>
        <v>0</v>
      </c>
      <c r="DC366" s="190">
        <f t="shared" si="192"/>
        <v>3043989</v>
      </c>
      <c r="DD366" s="190">
        <f t="shared" si="195"/>
        <v>-4613601.3999998914</v>
      </c>
    </row>
    <row r="367" spans="1:108" x14ac:dyDescent="0.15">
      <c r="A367" s="45" t="s">
        <v>417</v>
      </c>
      <c r="B367" s="46">
        <f>SUM(B2:B366)</f>
        <v>0</v>
      </c>
      <c r="C367" s="46">
        <f t="shared" ref="C367:Z367" si="196">SUM(C2:C366)</f>
        <v>374713103</v>
      </c>
      <c r="D367" s="46">
        <f t="shared" si="196"/>
        <v>3284951</v>
      </c>
      <c r="E367" s="46">
        <f t="shared" si="196"/>
        <v>651287315</v>
      </c>
      <c r="F367" s="46">
        <f t="shared" si="196"/>
        <v>857693</v>
      </c>
      <c r="G367" s="46">
        <f t="shared" si="196"/>
        <v>34383068</v>
      </c>
      <c r="H367" s="46">
        <f t="shared" si="196"/>
        <v>90670258</v>
      </c>
      <c r="I367" s="46">
        <f t="shared" si="196"/>
        <v>2835579</v>
      </c>
      <c r="J367" s="46">
        <f t="shared" si="196"/>
        <v>873025804</v>
      </c>
      <c r="K367" s="46">
        <f t="shared" si="196"/>
        <v>634088865</v>
      </c>
      <c r="L367" s="46">
        <f t="shared" si="196"/>
        <v>282401944</v>
      </c>
      <c r="M367" s="46">
        <f t="shared" si="196"/>
        <v>48567537</v>
      </c>
      <c r="N367" s="46">
        <f t="shared" si="196"/>
        <v>229638495</v>
      </c>
      <c r="O367" s="46">
        <f t="shared" si="196"/>
        <v>45474582</v>
      </c>
      <c r="P367" s="46">
        <f t="shared" si="196"/>
        <v>1616929926</v>
      </c>
      <c r="Q367" s="46">
        <f t="shared" si="196"/>
        <v>93017647</v>
      </c>
      <c r="R367" s="46">
        <f t="shared" si="196"/>
        <v>0</v>
      </c>
      <c r="S367" s="46">
        <f t="shared" si="196"/>
        <v>124068790</v>
      </c>
      <c r="T367" s="46">
        <f t="shared" si="196"/>
        <v>138478944</v>
      </c>
      <c r="U367" s="46">
        <f t="shared" si="196"/>
        <v>17481024</v>
      </c>
      <c r="V367" s="46">
        <f t="shared" si="196"/>
        <v>1240070</v>
      </c>
      <c r="W367" s="46">
        <f t="shared" si="196"/>
        <v>75483792</v>
      </c>
      <c r="X367" s="46">
        <f t="shared" si="196"/>
        <v>437508816</v>
      </c>
      <c r="Y367" s="46">
        <f t="shared" si="196"/>
        <v>10488768</v>
      </c>
      <c r="Z367" s="46">
        <f t="shared" si="196"/>
        <v>5785926971</v>
      </c>
      <c r="AA367" s="46"/>
      <c r="AB367" s="46" t="s">
        <v>417</v>
      </c>
      <c r="AC367" s="46">
        <f t="shared" ref="AC367:BA367" si="197">SUM(AC2:AC366)</f>
        <v>0</v>
      </c>
      <c r="AD367" s="46">
        <f t="shared" si="197"/>
        <v>244943247</v>
      </c>
      <c r="AE367" s="46">
        <f t="shared" si="197"/>
        <v>2338859</v>
      </c>
      <c r="AF367" s="46">
        <f t="shared" si="197"/>
        <v>542906550</v>
      </c>
      <c r="AG367" s="46">
        <f t="shared" si="197"/>
        <v>3200180</v>
      </c>
      <c r="AH367" s="46">
        <f t="shared" si="197"/>
        <v>25508268</v>
      </c>
      <c r="AI367" s="46">
        <f t="shared" si="197"/>
        <v>177520000</v>
      </c>
      <c r="AJ367" s="46">
        <f t="shared" si="197"/>
        <v>4370638</v>
      </c>
      <c r="AK367" s="46">
        <f t="shared" si="197"/>
        <v>903244000</v>
      </c>
      <c r="AL367" s="46">
        <f t="shared" si="197"/>
        <v>658388000</v>
      </c>
      <c r="AM367" s="46">
        <f t="shared" si="197"/>
        <v>248647257</v>
      </c>
      <c r="AN367" s="46">
        <f t="shared" si="197"/>
        <v>43078848</v>
      </c>
      <c r="AO367" s="46">
        <f t="shared" si="197"/>
        <v>453965200</v>
      </c>
      <c r="AP367" s="46">
        <f t="shared" si="197"/>
        <v>81580000</v>
      </c>
      <c r="AQ367" s="46">
        <f t="shared" si="197"/>
        <v>1559003742</v>
      </c>
      <c r="AR367" s="46">
        <f t="shared" si="197"/>
        <v>126496000</v>
      </c>
      <c r="AS367" s="46">
        <f t="shared" si="197"/>
        <v>0</v>
      </c>
      <c r="AT367" s="46">
        <f t="shared" si="197"/>
        <v>128448800</v>
      </c>
      <c r="AU367" s="46">
        <f t="shared" si="197"/>
        <v>175207000</v>
      </c>
      <c r="AV367" s="46">
        <f t="shared" si="197"/>
        <v>0</v>
      </c>
      <c r="AW367" s="46">
        <f t="shared" si="197"/>
        <v>1519767</v>
      </c>
      <c r="AX367" s="46">
        <f t="shared" si="197"/>
        <v>95340000</v>
      </c>
      <c r="AY367" s="46">
        <f t="shared" si="197"/>
        <v>311218100</v>
      </c>
      <c r="AZ367" s="46">
        <f t="shared" si="197"/>
        <v>14600000</v>
      </c>
      <c r="BA367" s="46">
        <f t="shared" si="197"/>
        <v>5801524456</v>
      </c>
      <c r="BC367" s="46" t="s">
        <v>417</v>
      </c>
      <c r="BD367" s="46">
        <f t="shared" ref="BD367:CB367" si="198">SUM(BD2:BD366)</f>
        <v>8684000</v>
      </c>
      <c r="BE367" s="46">
        <f t="shared" si="198"/>
        <v>166503944.40000001</v>
      </c>
      <c r="BF367" s="46">
        <f t="shared" si="198"/>
        <v>2253881.7999999998</v>
      </c>
      <c r="BG367" s="46">
        <f t="shared" si="198"/>
        <v>503761994</v>
      </c>
      <c r="BH367" s="46">
        <f t="shared" si="198"/>
        <v>2038173.2000000007</v>
      </c>
      <c r="BI367" s="46">
        <f t="shared" si="198"/>
        <v>16944147.000000004</v>
      </c>
      <c r="BJ367" s="46">
        <f t="shared" si="198"/>
        <v>145650000</v>
      </c>
      <c r="BK367" s="46">
        <f t="shared" si="198"/>
        <v>2374260.7999999993</v>
      </c>
      <c r="BL367" s="46">
        <f t="shared" si="198"/>
        <v>968809240</v>
      </c>
      <c r="BM367" s="46">
        <f t="shared" si="198"/>
        <v>652763060</v>
      </c>
      <c r="BN367" s="46">
        <f t="shared" si="198"/>
        <v>187356947.99999991</v>
      </c>
      <c r="BO367" s="46">
        <f t="shared" si="198"/>
        <v>68091133</v>
      </c>
      <c r="BP367" s="46">
        <f t="shared" si="198"/>
        <v>413063240</v>
      </c>
      <c r="BQ367" s="46">
        <f t="shared" si="198"/>
        <v>86404000</v>
      </c>
      <c r="BR367" s="46">
        <f t="shared" si="198"/>
        <v>1567725206.2000012</v>
      </c>
      <c r="BS367" s="46">
        <f t="shared" si="198"/>
        <v>117864800</v>
      </c>
      <c r="BT367" s="46">
        <f t="shared" si="198"/>
        <v>2136000</v>
      </c>
      <c r="BU367" s="46">
        <f t="shared" si="198"/>
        <v>146211760</v>
      </c>
      <c r="BV367" s="46">
        <f t="shared" si="198"/>
        <v>204717780</v>
      </c>
      <c r="BW367" s="46">
        <f t="shared" si="198"/>
        <v>10196000</v>
      </c>
      <c r="BX367" s="46">
        <f t="shared" si="198"/>
        <v>3832581.9999999995</v>
      </c>
      <c r="BY367" s="46">
        <f t="shared" si="198"/>
        <v>100456000</v>
      </c>
      <c r="BZ367" s="46">
        <f t="shared" si="198"/>
        <v>397602422</v>
      </c>
      <c r="CA367" s="46">
        <f t="shared" si="198"/>
        <v>15100000</v>
      </c>
      <c r="CB367" s="46">
        <f t="shared" si="198"/>
        <v>5790540572.4000006</v>
      </c>
      <c r="CD367" s="45" t="s">
        <v>417</v>
      </c>
      <c r="CE367" s="29">
        <f t="shared" si="168"/>
        <v>-8684000</v>
      </c>
      <c r="CF367" s="29">
        <f t="shared" si="169"/>
        <v>208209158.59999999</v>
      </c>
      <c r="CG367" s="29">
        <f t="shared" si="170"/>
        <v>1031069.2000000002</v>
      </c>
      <c r="CH367" s="29">
        <f t="shared" si="171"/>
        <v>147525321</v>
      </c>
      <c r="CI367" s="29">
        <f t="shared" si="172"/>
        <v>-1180480.2000000007</v>
      </c>
      <c r="CJ367" s="29">
        <f t="shared" si="173"/>
        <v>17438920.999999996</v>
      </c>
      <c r="CK367" s="29">
        <f t="shared" si="174"/>
        <v>-54979742</v>
      </c>
      <c r="CL367" s="29">
        <f t="shared" si="175"/>
        <v>461318.20000000065</v>
      </c>
      <c r="CM367" s="29">
        <f t="shared" si="176"/>
        <v>-95783436</v>
      </c>
      <c r="CN367" s="29">
        <f t="shared" si="177"/>
        <v>-18674195</v>
      </c>
      <c r="CO367" s="29">
        <f t="shared" si="178"/>
        <v>95044996.000000089</v>
      </c>
      <c r="CP367" s="29">
        <f t="shared" si="179"/>
        <v>-19523596</v>
      </c>
      <c r="CQ367" s="29">
        <f t="shared" si="180"/>
        <v>-183424745</v>
      </c>
      <c r="CR367" s="29">
        <f t="shared" si="181"/>
        <v>-40929418</v>
      </c>
      <c r="CS367" s="29">
        <f t="shared" si="182"/>
        <v>49204719.79999876</v>
      </c>
      <c r="CT367" s="29">
        <f t="shared" si="183"/>
        <v>-24847153</v>
      </c>
      <c r="CU367" s="29">
        <f t="shared" si="184"/>
        <v>-2136000</v>
      </c>
      <c r="CV367" s="29">
        <f t="shared" si="185"/>
        <v>-22142970</v>
      </c>
      <c r="CW367" s="29">
        <f t="shared" si="186"/>
        <v>-66238836</v>
      </c>
      <c r="CX367" s="29">
        <f t="shared" si="187"/>
        <v>7285024</v>
      </c>
      <c r="CY367" s="29">
        <f t="shared" si="188"/>
        <v>-2592511.9999999995</v>
      </c>
      <c r="CZ367" s="29">
        <f t="shared" si="189"/>
        <v>-24972208</v>
      </c>
      <c r="DA367" s="29">
        <f t="shared" si="190"/>
        <v>39906394</v>
      </c>
      <c r="DB367" s="29">
        <f t="shared" si="191"/>
        <v>-4611232</v>
      </c>
      <c r="DC367" s="29">
        <f t="shared" si="192"/>
        <v>-4613601.4000005722</v>
      </c>
      <c r="DD367" s="29"/>
    </row>
    <row r="369" spans="1:108" x14ac:dyDescent="0.15">
      <c r="A369" s="45" t="s">
        <v>418</v>
      </c>
      <c r="B369" s="46">
        <f>SUM(B337:B366)</f>
        <v>0</v>
      </c>
      <c r="C369" s="46">
        <f t="shared" ref="C369:Z369" si="199">SUM(C337:C366)</f>
        <v>0</v>
      </c>
      <c r="D369" s="46">
        <f t="shared" si="199"/>
        <v>572220</v>
      </c>
      <c r="E369" s="46">
        <f t="shared" si="199"/>
        <v>0</v>
      </c>
      <c r="F369" s="46">
        <f t="shared" si="199"/>
        <v>0</v>
      </c>
      <c r="G369" s="46">
        <f t="shared" si="199"/>
        <v>0</v>
      </c>
      <c r="H369" s="46">
        <f t="shared" si="199"/>
        <v>0</v>
      </c>
      <c r="I369" s="46">
        <f t="shared" si="199"/>
        <v>239604</v>
      </c>
      <c r="J369" s="46">
        <f t="shared" si="199"/>
        <v>0</v>
      </c>
      <c r="K369" s="46">
        <f t="shared" si="199"/>
        <v>0</v>
      </c>
      <c r="L369" s="46">
        <f t="shared" si="199"/>
        <v>35672983</v>
      </c>
      <c r="M369" s="46">
        <f t="shared" si="199"/>
        <v>0</v>
      </c>
      <c r="N369" s="46">
        <f t="shared" si="199"/>
        <v>0</v>
      </c>
      <c r="O369" s="46">
        <f t="shared" si="199"/>
        <v>0</v>
      </c>
      <c r="P369" s="46">
        <f t="shared" si="199"/>
        <v>116607197</v>
      </c>
      <c r="Q369" s="46">
        <f t="shared" si="199"/>
        <v>88704</v>
      </c>
      <c r="R369" s="46">
        <f t="shared" si="199"/>
        <v>0</v>
      </c>
      <c r="S369" s="46">
        <f t="shared" si="199"/>
        <v>0</v>
      </c>
      <c r="T369" s="46">
        <f t="shared" si="199"/>
        <v>0</v>
      </c>
      <c r="U369" s="46">
        <f t="shared" si="199"/>
        <v>0</v>
      </c>
      <c r="V369" s="46">
        <f t="shared" si="199"/>
        <v>0</v>
      </c>
      <c r="W369" s="46">
        <f t="shared" si="199"/>
        <v>0</v>
      </c>
      <c r="X369" s="46">
        <f t="shared" si="199"/>
        <v>0</v>
      </c>
      <c r="Y369" s="46">
        <f t="shared" si="199"/>
        <v>0</v>
      </c>
      <c r="Z369" s="46">
        <f t="shared" si="199"/>
        <v>153180708</v>
      </c>
      <c r="AA369" s="46"/>
      <c r="AB369" s="45" t="s">
        <v>418</v>
      </c>
      <c r="AC369" s="46">
        <f t="shared" ref="AC369:BA369" si="200">SUM(AC337:AC366)</f>
        <v>0</v>
      </c>
      <c r="AD369" s="46">
        <f t="shared" si="200"/>
        <v>0</v>
      </c>
      <c r="AE369" s="46">
        <f t="shared" si="200"/>
        <v>1418499</v>
      </c>
      <c r="AF369" s="46">
        <f t="shared" si="200"/>
        <v>0</v>
      </c>
      <c r="AG369" s="46">
        <f t="shared" si="200"/>
        <v>0</v>
      </c>
      <c r="AH369" s="46">
        <f t="shared" si="200"/>
        <v>0</v>
      </c>
      <c r="AI369" s="46">
        <f t="shared" si="200"/>
        <v>0</v>
      </c>
      <c r="AJ369" s="46">
        <f t="shared" si="200"/>
        <v>247730</v>
      </c>
      <c r="AK369" s="46">
        <f t="shared" si="200"/>
        <v>0</v>
      </c>
      <c r="AL369" s="46">
        <f t="shared" si="200"/>
        <v>0</v>
      </c>
      <c r="AM369" s="46">
        <f t="shared" si="200"/>
        <v>34822942</v>
      </c>
      <c r="AN369" s="46">
        <f t="shared" si="200"/>
        <v>0</v>
      </c>
      <c r="AO369" s="46">
        <f t="shared" si="200"/>
        <v>0</v>
      </c>
      <c r="AP369" s="46">
        <f t="shared" si="200"/>
        <v>0</v>
      </c>
      <c r="AQ369" s="46">
        <f t="shared" si="200"/>
        <v>84462802</v>
      </c>
      <c r="AR369" s="46">
        <f t="shared" si="200"/>
        <v>0</v>
      </c>
      <c r="AS369" s="46">
        <f t="shared" si="200"/>
        <v>0</v>
      </c>
      <c r="AT369" s="46">
        <f t="shared" si="200"/>
        <v>0</v>
      </c>
      <c r="AU369" s="46">
        <f t="shared" si="200"/>
        <v>0</v>
      </c>
      <c r="AV369" s="46">
        <f t="shared" si="200"/>
        <v>0</v>
      </c>
      <c r="AW369" s="46">
        <f t="shared" si="200"/>
        <v>0</v>
      </c>
      <c r="AX369" s="46">
        <f t="shared" si="200"/>
        <v>0</v>
      </c>
      <c r="AY369" s="46">
        <f t="shared" si="200"/>
        <v>0</v>
      </c>
      <c r="AZ369" s="46">
        <f t="shared" si="200"/>
        <v>0</v>
      </c>
      <c r="BA369" s="46">
        <f t="shared" si="200"/>
        <v>120951973</v>
      </c>
      <c r="BC369" s="45" t="s">
        <v>418</v>
      </c>
      <c r="BD369" s="46">
        <f t="shared" ref="BD369:CB369" si="201">SUM(BD337:BD366)</f>
        <v>0</v>
      </c>
      <c r="BE369" s="46">
        <f t="shared" si="201"/>
        <v>0</v>
      </c>
      <c r="BF369" s="46">
        <f t="shared" si="201"/>
        <v>779761.2</v>
      </c>
      <c r="BG369" s="46">
        <f t="shared" si="201"/>
        <v>0</v>
      </c>
      <c r="BH369" s="46">
        <f t="shared" si="201"/>
        <v>3.6</v>
      </c>
      <c r="BI369" s="46">
        <f t="shared" si="201"/>
        <v>0</v>
      </c>
      <c r="BJ369" s="46">
        <f t="shared" si="201"/>
        <v>0</v>
      </c>
      <c r="BK369" s="46">
        <f t="shared" si="201"/>
        <v>274257.8</v>
      </c>
      <c r="BL369" s="46">
        <f t="shared" si="201"/>
        <v>0</v>
      </c>
      <c r="BM369" s="46">
        <f t="shared" si="201"/>
        <v>0</v>
      </c>
      <c r="BN369" s="46">
        <f t="shared" si="201"/>
        <v>21998978.200000003</v>
      </c>
      <c r="BO369" s="46">
        <f t="shared" si="201"/>
        <v>47333.599999999999</v>
      </c>
      <c r="BP369" s="46">
        <f t="shared" si="201"/>
        <v>0</v>
      </c>
      <c r="BQ369" s="46">
        <f t="shared" si="201"/>
        <v>0</v>
      </c>
      <c r="BR369" s="46">
        <f t="shared" si="201"/>
        <v>95507357.400000006</v>
      </c>
      <c r="BS369" s="46">
        <f t="shared" si="201"/>
        <v>0</v>
      </c>
      <c r="BT369" s="46">
        <f t="shared" si="201"/>
        <v>0</v>
      </c>
      <c r="BU369" s="46">
        <f t="shared" si="201"/>
        <v>0</v>
      </c>
      <c r="BV369" s="46">
        <f t="shared" si="201"/>
        <v>0</v>
      </c>
      <c r="BW369" s="46">
        <f t="shared" si="201"/>
        <v>0</v>
      </c>
      <c r="BX369" s="46">
        <f t="shared" si="201"/>
        <v>0</v>
      </c>
      <c r="BY369" s="46">
        <f t="shared" si="201"/>
        <v>0</v>
      </c>
      <c r="BZ369" s="46">
        <f t="shared" si="201"/>
        <v>288000</v>
      </c>
      <c r="CA369" s="46">
        <f t="shared" si="201"/>
        <v>0</v>
      </c>
      <c r="CB369" s="46">
        <f t="shared" si="201"/>
        <v>118895691.80000003</v>
      </c>
      <c r="CD369" s="45" t="s">
        <v>418</v>
      </c>
      <c r="CE369" s="29">
        <f t="shared" ref="CE369:DC369" si="202">B369-BD369</f>
        <v>0</v>
      </c>
      <c r="CF369" s="29">
        <f t="shared" si="202"/>
        <v>0</v>
      </c>
      <c r="CG369" s="29">
        <f t="shared" si="202"/>
        <v>-207541.19999999995</v>
      </c>
      <c r="CH369" s="29">
        <f t="shared" si="202"/>
        <v>0</v>
      </c>
      <c r="CI369" s="29">
        <f t="shared" si="202"/>
        <v>-3.6</v>
      </c>
      <c r="CJ369" s="29">
        <f t="shared" si="202"/>
        <v>0</v>
      </c>
      <c r="CK369" s="29">
        <f t="shared" si="202"/>
        <v>0</v>
      </c>
      <c r="CL369" s="29">
        <f t="shared" si="202"/>
        <v>-34653.799999999988</v>
      </c>
      <c r="CM369" s="29">
        <f t="shared" si="202"/>
        <v>0</v>
      </c>
      <c r="CN369" s="29">
        <f t="shared" si="202"/>
        <v>0</v>
      </c>
      <c r="CO369" s="29">
        <f t="shared" si="202"/>
        <v>13674004.799999997</v>
      </c>
      <c r="CP369" s="29">
        <f t="shared" si="202"/>
        <v>-47333.599999999999</v>
      </c>
      <c r="CQ369" s="29">
        <f t="shared" si="202"/>
        <v>0</v>
      </c>
      <c r="CR369" s="29">
        <f t="shared" si="202"/>
        <v>0</v>
      </c>
      <c r="CS369" s="29">
        <f t="shared" si="202"/>
        <v>21099839.599999994</v>
      </c>
      <c r="CT369" s="29">
        <f t="shared" si="202"/>
        <v>88704</v>
      </c>
      <c r="CU369" s="29">
        <f t="shared" si="202"/>
        <v>0</v>
      </c>
      <c r="CV369" s="29">
        <f t="shared" si="202"/>
        <v>0</v>
      </c>
      <c r="CW369" s="29">
        <f t="shared" si="202"/>
        <v>0</v>
      </c>
      <c r="CX369" s="29">
        <f t="shared" si="202"/>
        <v>0</v>
      </c>
      <c r="CY369" s="29">
        <f t="shared" si="202"/>
        <v>0</v>
      </c>
      <c r="CZ369" s="29">
        <f t="shared" si="202"/>
        <v>0</v>
      </c>
      <c r="DA369" s="29">
        <f t="shared" si="202"/>
        <v>-288000</v>
      </c>
      <c r="DB369" s="29">
        <f t="shared" si="202"/>
        <v>0</v>
      </c>
      <c r="DC369" s="29">
        <f t="shared" si="202"/>
        <v>34285016.199999973</v>
      </c>
      <c r="DD369" s="29"/>
    </row>
    <row r="371" spans="1:108" x14ac:dyDescent="0.15">
      <c r="A371" s="45" t="s">
        <v>419</v>
      </c>
      <c r="B371" s="46">
        <f>SUM(B360:B366)</f>
        <v>0</v>
      </c>
      <c r="C371" s="46">
        <f t="shared" ref="C371:Z371" si="203">SUM(C360:C366)</f>
        <v>0</v>
      </c>
      <c r="D371" s="46">
        <f t="shared" si="203"/>
        <v>155760</v>
      </c>
      <c r="E371" s="46">
        <f t="shared" si="203"/>
        <v>0</v>
      </c>
      <c r="F371" s="46">
        <f t="shared" si="203"/>
        <v>0</v>
      </c>
      <c r="G371" s="46">
        <f t="shared" si="203"/>
        <v>0</v>
      </c>
      <c r="H371" s="46">
        <f t="shared" si="203"/>
        <v>0</v>
      </c>
      <c r="I371" s="46">
        <f t="shared" si="203"/>
        <v>36718</v>
      </c>
      <c r="J371" s="46">
        <f t="shared" si="203"/>
        <v>0</v>
      </c>
      <c r="K371" s="46">
        <f t="shared" si="203"/>
        <v>0</v>
      </c>
      <c r="L371" s="46">
        <f t="shared" si="203"/>
        <v>6171042</v>
      </c>
      <c r="M371" s="46">
        <f t="shared" si="203"/>
        <v>0</v>
      </c>
      <c r="N371" s="46">
        <f t="shared" si="203"/>
        <v>0</v>
      </c>
      <c r="O371" s="46">
        <f t="shared" si="203"/>
        <v>0</v>
      </c>
      <c r="P371" s="46">
        <f t="shared" si="203"/>
        <v>21663526</v>
      </c>
      <c r="Q371" s="46">
        <f t="shared" si="203"/>
        <v>0</v>
      </c>
      <c r="R371" s="46">
        <f t="shared" si="203"/>
        <v>0</v>
      </c>
      <c r="S371" s="46">
        <f t="shared" si="203"/>
        <v>0</v>
      </c>
      <c r="T371" s="46">
        <f t="shared" si="203"/>
        <v>0</v>
      </c>
      <c r="U371" s="46">
        <f t="shared" si="203"/>
        <v>0</v>
      </c>
      <c r="V371" s="46">
        <f t="shared" si="203"/>
        <v>0</v>
      </c>
      <c r="W371" s="46">
        <f t="shared" si="203"/>
        <v>0</v>
      </c>
      <c r="X371" s="46">
        <f t="shared" si="203"/>
        <v>0</v>
      </c>
      <c r="Y371" s="46">
        <f t="shared" si="203"/>
        <v>0</v>
      </c>
      <c r="Z371" s="46">
        <f t="shared" si="203"/>
        <v>28027046</v>
      </c>
      <c r="AA371" s="46"/>
      <c r="AB371" s="45" t="s">
        <v>419</v>
      </c>
      <c r="AC371" s="46">
        <f t="shared" ref="AC371:BA371" si="204">SUM(AC360:AC366)</f>
        <v>0</v>
      </c>
      <c r="AD371" s="46">
        <f t="shared" si="204"/>
        <v>0</v>
      </c>
      <c r="AE371" s="46">
        <f t="shared" si="204"/>
        <v>341682</v>
      </c>
      <c r="AF371" s="46">
        <f t="shared" si="204"/>
        <v>0</v>
      </c>
      <c r="AG371" s="46">
        <f t="shared" si="204"/>
        <v>0</v>
      </c>
      <c r="AH371" s="46">
        <f t="shared" si="204"/>
        <v>0</v>
      </c>
      <c r="AI371" s="46">
        <f t="shared" si="204"/>
        <v>0</v>
      </c>
      <c r="AJ371" s="46">
        <f t="shared" si="204"/>
        <v>73434</v>
      </c>
      <c r="AK371" s="46">
        <f t="shared" si="204"/>
        <v>0</v>
      </c>
      <c r="AL371" s="46">
        <f t="shared" si="204"/>
        <v>0</v>
      </c>
      <c r="AM371" s="46">
        <f t="shared" si="204"/>
        <v>12066167</v>
      </c>
      <c r="AN371" s="46">
        <f t="shared" si="204"/>
        <v>0</v>
      </c>
      <c r="AO371" s="46">
        <f t="shared" si="204"/>
        <v>0</v>
      </c>
      <c r="AP371" s="46">
        <f t="shared" si="204"/>
        <v>0</v>
      </c>
      <c r="AQ371" s="46">
        <f t="shared" si="204"/>
        <v>19893023</v>
      </c>
      <c r="AR371" s="46">
        <f t="shared" si="204"/>
        <v>0</v>
      </c>
      <c r="AS371" s="46">
        <f t="shared" si="204"/>
        <v>0</v>
      </c>
      <c r="AT371" s="46">
        <f t="shared" si="204"/>
        <v>0</v>
      </c>
      <c r="AU371" s="46">
        <f t="shared" si="204"/>
        <v>0</v>
      </c>
      <c r="AV371" s="46">
        <f t="shared" si="204"/>
        <v>0</v>
      </c>
      <c r="AW371" s="46">
        <f t="shared" si="204"/>
        <v>0</v>
      </c>
      <c r="AX371" s="46">
        <f t="shared" si="204"/>
        <v>0</v>
      </c>
      <c r="AY371" s="46">
        <f t="shared" si="204"/>
        <v>0</v>
      </c>
      <c r="AZ371" s="46">
        <f t="shared" si="204"/>
        <v>0</v>
      </c>
      <c r="BA371" s="46">
        <f t="shared" si="204"/>
        <v>32374306</v>
      </c>
      <c r="BC371" s="45" t="s">
        <v>419</v>
      </c>
      <c r="BD371" s="46">
        <f t="shared" ref="BD371:CB371" si="205">SUM(BD360:BD366)</f>
        <v>0</v>
      </c>
      <c r="BE371" s="46">
        <f t="shared" si="205"/>
        <v>0</v>
      </c>
      <c r="BF371" s="46">
        <f t="shared" si="205"/>
        <v>170131.59999999998</v>
      </c>
      <c r="BG371" s="46">
        <f t="shared" si="205"/>
        <v>0</v>
      </c>
      <c r="BH371" s="46">
        <f t="shared" si="205"/>
        <v>0</v>
      </c>
      <c r="BI371" s="46">
        <f t="shared" si="205"/>
        <v>0</v>
      </c>
      <c r="BJ371" s="46">
        <f t="shared" si="205"/>
        <v>0</v>
      </c>
      <c r="BK371" s="46">
        <f t="shared" si="205"/>
        <v>74423.399999999994</v>
      </c>
      <c r="BL371" s="46">
        <f t="shared" si="205"/>
        <v>0</v>
      </c>
      <c r="BM371" s="46">
        <f t="shared" si="205"/>
        <v>0</v>
      </c>
      <c r="BN371" s="46">
        <f t="shared" si="205"/>
        <v>6538859.5999999996</v>
      </c>
      <c r="BO371" s="46">
        <f t="shared" si="205"/>
        <v>11852</v>
      </c>
      <c r="BP371" s="46">
        <f t="shared" si="205"/>
        <v>0</v>
      </c>
      <c r="BQ371" s="46">
        <f t="shared" si="205"/>
        <v>0</v>
      </c>
      <c r="BR371" s="46">
        <f t="shared" si="205"/>
        <v>22382033.599999998</v>
      </c>
      <c r="BS371" s="46">
        <f t="shared" si="205"/>
        <v>0</v>
      </c>
      <c r="BT371" s="46">
        <f t="shared" si="205"/>
        <v>0</v>
      </c>
      <c r="BU371" s="46">
        <f t="shared" si="205"/>
        <v>0</v>
      </c>
      <c r="BV371" s="46">
        <f t="shared" si="205"/>
        <v>0</v>
      </c>
      <c r="BW371" s="46">
        <f t="shared" si="205"/>
        <v>0</v>
      </c>
      <c r="BX371" s="46">
        <f t="shared" si="205"/>
        <v>0</v>
      </c>
      <c r="BY371" s="46">
        <f t="shared" si="205"/>
        <v>0</v>
      </c>
      <c r="BZ371" s="46">
        <f t="shared" si="205"/>
        <v>0</v>
      </c>
      <c r="CA371" s="46">
        <f t="shared" si="205"/>
        <v>0</v>
      </c>
      <c r="CB371" s="46">
        <f t="shared" si="205"/>
        <v>29177300.199999999</v>
      </c>
      <c r="CD371" s="45" t="s">
        <v>419</v>
      </c>
      <c r="CE371" s="29">
        <f t="shared" ref="CE371:DC371" si="206">B371-BD371</f>
        <v>0</v>
      </c>
      <c r="CF371" s="29">
        <f t="shared" si="206"/>
        <v>0</v>
      </c>
      <c r="CG371" s="29">
        <f t="shared" si="206"/>
        <v>-14371.599999999977</v>
      </c>
      <c r="CH371" s="29">
        <f t="shared" si="206"/>
        <v>0</v>
      </c>
      <c r="CI371" s="29">
        <f t="shared" si="206"/>
        <v>0</v>
      </c>
      <c r="CJ371" s="29">
        <f t="shared" si="206"/>
        <v>0</v>
      </c>
      <c r="CK371" s="29">
        <f t="shared" si="206"/>
        <v>0</v>
      </c>
      <c r="CL371" s="29">
        <f t="shared" si="206"/>
        <v>-37705.399999999994</v>
      </c>
      <c r="CM371" s="29">
        <f t="shared" si="206"/>
        <v>0</v>
      </c>
      <c r="CN371" s="29">
        <f t="shared" si="206"/>
        <v>0</v>
      </c>
      <c r="CO371" s="29">
        <f t="shared" si="206"/>
        <v>-367817.59999999963</v>
      </c>
      <c r="CP371" s="29">
        <f t="shared" si="206"/>
        <v>-11852</v>
      </c>
      <c r="CQ371" s="29">
        <f t="shared" si="206"/>
        <v>0</v>
      </c>
      <c r="CR371" s="29">
        <f t="shared" si="206"/>
        <v>0</v>
      </c>
      <c r="CS371" s="29">
        <f t="shared" si="206"/>
        <v>-718507.59999999776</v>
      </c>
      <c r="CT371" s="29">
        <f t="shared" si="206"/>
        <v>0</v>
      </c>
      <c r="CU371" s="29">
        <f t="shared" si="206"/>
        <v>0</v>
      </c>
      <c r="CV371" s="29">
        <f t="shared" si="206"/>
        <v>0</v>
      </c>
      <c r="CW371" s="29">
        <f t="shared" si="206"/>
        <v>0</v>
      </c>
      <c r="CX371" s="29">
        <f t="shared" si="206"/>
        <v>0</v>
      </c>
      <c r="CY371" s="29">
        <f t="shared" si="206"/>
        <v>0</v>
      </c>
      <c r="CZ371" s="29">
        <f t="shared" si="206"/>
        <v>0</v>
      </c>
      <c r="DA371" s="29">
        <f t="shared" si="206"/>
        <v>0</v>
      </c>
      <c r="DB371" s="29">
        <f t="shared" si="206"/>
        <v>0</v>
      </c>
      <c r="DC371" s="29">
        <f t="shared" si="206"/>
        <v>-1150254.1999999993</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O321" activePane="bottomRight" state="frozen"/>
      <selection pane="topRight" activeCell="I1" sqref="I1"/>
      <selection pane="bottomLeft" activeCell="A3" sqref="A3"/>
      <selection pane="bottomRight" activeCell="T3" sqref="T3:T367"/>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1.33203125" style="95" bestFit="1" customWidth="1"/>
    <col min="24" max="25" width="13" style="1" hidden="1" customWidth="1"/>
    <col min="26" max="28" width="13.1640625" style="1" hidden="1" customWidth="1"/>
    <col min="29" max="29" width="13" style="1" hidden="1" customWidth="1"/>
    <col min="30" max="30" width="13.33203125" style="1" hidden="1" customWidth="1"/>
    <col min="31" max="32" width="13" style="26" hidden="1" customWidth="1"/>
    <col min="33" max="33" width="13.5" style="26" hidden="1" customWidth="1"/>
    <col min="34" max="34" width="13" style="26" hidden="1" customWidth="1"/>
    <col min="35" max="35" width="13.33203125" style="26" hidden="1" customWidth="1"/>
    <col min="36" max="36" width="13" style="26" hidden="1" customWidth="1"/>
    <col min="37" max="37" width="13"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205" t="s">
        <v>49</v>
      </c>
      <c r="B1" s="205"/>
      <c r="C1" s="205"/>
      <c r="D1" s="205"/>
      <c r="E1" s="205"/>
      <c r="F1" s="205"/>
      <c r="G1" s="205"/>
      <c r="H1" s="205"/>
      <c r="I1" s="205"/>
      <c r="J1" s="205"/>
      <c r="K1" s="205"/>
      <c r="L1" s="205"/>
      <c r="M1" s="205"/>
      <c r="N1" s="205"/>
      <c r="O1" s="205"/>
      <c r="P1" s="205"/>
      <c r="Q1" s="205"/>
      <c r="R1" s="205"/>
      <c r="S1" s="205"/>
      <c r="T1" s="205"/>
      <c r="U1" s="205"/>
      <c r="W1" s="206" t="s">
        <v>426</v>
      </c>
      <c r="X1" s="206"/>
      <c r="Y1" s="206"/>
      <c r="Z1" s="206"/>
      <c r="AA1" s="206"/>
      <c r="AB1" s="206"/>
      <c r="AC1" s="206"/>
      <c r="AD1" s="206"/>
      <c r="AE1" s="206"/>
      <c r="AF1" s="206"/>
      <c r="AG1" s="206"/>
      <c r="AH1" s="206"/>
      <c r="AI1" s="206"/>
      <c r="AJ1" s="206"/>
      <c r="AK1" s="206"/>
      <c r="AL1" s="206"/>
      <c r="AM1" s="206"/>
      <c r="AN1" s="206"/>
      <c r="AO1" s="206"/>
      <c r="AP1" s="206"/>
      <c r="AQ1" s="206"/>
      <c r="AR1" s="48"/>
      <c r="AS1" s="200" t="s">
        <v>425</v>
      </c>
      <c r="AT1" s="200"/>
      <c r="AU1" s="200"/>
      <c r="AV1" s="200"/>
      <c r="AW1" s="200"/>
      <c r="AX1" s="200"/>
      <c r="AY1" s="200"/>
      <c r="AZ1" s="200"/>
      <c r="BA1" s="200"/>
      <c r="BB1" s="200"/>
      <c r="BC1" s="200"/>
      <c r="BD1" s="200"/>
      <c r="BE1" s="200"/>
      <c r="BF1" s="200"/>
      <c r="BG1" s="200"/>
      <c r="BH1" s="200"/>
      <c r="BI1" s="200"/>
      <c r="BJ1" s="200"/>
      <c r="BK1" s="200"/>
      <c r="BL1" s="200"/>
      <c r="BM1" s="200"/>
      <c r="BN1" s="48"/>
      <c r="BO1" s="206" t="s">
        <v>424</v>
      </c>
      <c r="BP1" s="207"/>
      <c r="BQ1" s="207"/>
      <c r="BR1" s="207"/>
      <c r="BS1" s="207"/>
      <c r="BT1" s="207"/>
      <c r="BU1" s="207"/>
      <c r="BV1" s="207"/>
      <c r="BW1" s="207"/>
      <c r="BX1" s="207"/>
      <c r="BY1" s="207"/>
      <c r="BZ1" s="207"/>
      <c r="CA1" s="207"/>
      <c r="CB1" s="207"/>
      <c r="CC1" s="207"/>
      <c r="CD1" s="207"/>
      <c r="CE1" s="207"/>
      <c r="CF1" s="207"/>
      <c r="CG1" s="207"/>
      <c r="CH1" s="207"/>
      <c r="CI1" s="207"/>
      <c r="CJ1" s="48"/>
      <c r="CK1" s="200" t="s">
        <v>427</v>
      </c>
      <c r="CL1" s="200"/>
      <c r="CM1" s="200"/>
      <c r="CN1" s="200"/>
      <c r="CO1" s="200"/>
      <c r="CP1" s="200"/>
      <c r="CQ1" s="200"/>
      <c r="CR1" s="200"/>
      <c r="CS1" s="200"/>
      <c r="CT1" s="200"/>
      <c r="CU1" s="200"/>
      <c r="CV1" s="200"/>
      <c r="CW1" s="200"/>
      <c r="CX1" s="200"/>
      <c r="CY1" s="200"/>
      <c r="CZ1" s="200"/>
      <c r="DA1" s="200"/>
      <c r="DB1" s="200"/>
      <c r="DC1" s="200"/>
      <c r="DD1" s="200"/>
      <c r="DE1" s="200"/>
      <c r="DF1" s="49"/>
      <c r="DG1" s="49"/>
      <c r="DH1" s="198" t="s">
        <v>50</v>
      </c>
      <c r="DI1" s="199"/>
      <c r="DJ1" s="199"/>
      <c r="DK1" s="199"/>
      <c r="DL1" s="199"/>
      <c r="DM1" s="199"/>
      <c r="DN1" s="199"/>
      <c r="DO1" s="199"/>
      <c r="DP1" s="199"/>
      <c r="DQ1" s="199"/>
      <c r="DR1" s="199"/>
      <c r="DS1" s="199"/>
      <c r="DT1" s="199"/>
      <c r="DU1" s="199"/>
      <c r="DV1" s="199"/>
      <c r="DW1" s="199"/>
      <c r="DX1" s="199"/>
      <c r="DY1" s="199"/>
      <c r="DZ1" s="199"/>
      <c r="EA1" s="199"/>
      <c r="EB1" s="50"/>
      <c r="EC1" s="201" t="s">
        <v>509</v>
      </c>
      <c r="ED1" s="202"/>
      <c r="EE1" s="202"/>
      <c r="EF1" s="202"/>
      <c r="EG1" s="202"/>
      <c r="EH1" s="202"/>
      <c r="EI1" s="202"/>
      <c r="EJ1" s="202"/>
      <c r="EK1" s="202"/>
      <c r="EL1" s="202"/>
      <c r="EM1" s="202"/>
      <c r="EN1" s="202"/>
      <c r="EO1" s="202"/>
      <c r="EP1" s="202"/>
      <c r="EQ1" s="202"/>
      <c r="ER1" s="202"/>
      <c r="ES1" s="202"/>
      <c r="ET1" s="202"/>
      <c r="EU1" s="202"/>
      <c r="EV1" s="202"/>
      <c r="EW1" s="202"/>
      <c r="EX1" s="202"/>
      <c r="EY1" s="203"/>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CD3" si="19">SUMPRODUCT(AT3:AT9,B3:B9)/SUM(B3:B9)</f>
        <v>0.16295737492457202</v>
      </c>
      <c r="BQ3" s="128">
        <f t="shared" si="19"/>
        <v>0.17538324114446185</v>
      </c>
      <c r="BR3" s="128">
        <f t="shared" si="19"/>
        <v>0.34439851388659032</v>
      </c>
      <c r="BS3" s="128">
        <f t="shared" si="19"/>
        <v>0.2061493803476632</v>
      </c>
      <c r="BT3" s="128">
        <f t="shared" si="19"/>
        <v>0.29375137132463069</v>
      </c>
      <c r="BU3" s="128">
        <f t="shared" si="19"/>
        <v>0.32971182620708206</v>
      </c>
      <c r="BV3" s="128">
        <f t="shared" si="19"/>
        <v>0.20238512622870461</v>
      </c>
      <c r="BW3" s="128">
        <f t="shared" si="19"/>
        <v>0.24799615779705309</v>
      </c>
      <c r="BX3" s="128">
        <f t="shared" si="19"/>
        <v>0.47585484198793898</v>
      </c>
      <c r="BY3" s="128">
        <f t="shared" si="19"/>
        <v>0.48999999999999994</v>
      </c>
      <c r="BZ3" s="128">
        <f t="shared" si="19"/>
        <v>0.22226206525619285</v>
      </c>
      <c r="CA3" s="128">
        <f t="shared" si="19"/>
        <v>0.3848565236694792</v>
      </c>
      <c r="CB3" s="128">
        <f t="shared" si="19"/>
        <v>0.39664469894087623</v>
      </c>
      <c r="CC3" s="128">
        <f t="shared" si="19"/>
        <v>0.31690890176413894</v>
      </c>
      <c r="CD3" s="128">
        <f t="shared" si="19"/>
        <v>0.34169174846868311</v>
      </c>
      <c r="CE3" s="128">
        <f>SUMPRODUCT(BI3:BI9,Q3:Q9)/SUM(Q3:Q9)</f>
        <v>0.35325537782378863</v>
      </c>
      <c r="CF3" s="128">
        <f t="shared" ref="CF3:CH3" si="20">SUMPRODUCT(BJ3:BJ9,R3:R9)/SUM(R3:R9)</f>
        <v>0.37167418831110821</v>
      </c>
      <c r="CG3" s="128">
        <f t="shared" si="20"/>
        <v>0.40564830221477627</v>
      </c>
      <c r="CH3" s="128">
        <f t="shared" si="20"/>
        <v>0.50198580044257513</v>
      </c>
      <c r="CI3" s="130">
        <f>SUMPRODUCT(CC3:CG3,AK3:AO3)/SUM(AK3:AO3)</f>
        <v>0.36058166468420078</v>
      </c>
      <c r="CJ3" s="70"/>
      <c r="CK3" s="75">
        <v>39448</v>
      </c>
      <c r="CL3" s="76">
        <f t="shared" ref="CL3:CL66" si="21">B3*AT3</f>
        <v>36800</v>
      </c>
      <c r="CM3" s="76">
        <f t="shared" ref="CM3:CM66" si="22">C3*AU3</f>
        <v>0</v>
      </c>
      <c r="CN3" s="76">
        <f t="shared" ref="CN3:CN66" si="23">D3*AV3</f>
        <v>0</v>
      </c>
      <c r="CO3" s="76">
        <f t="shared" ref="CO3:CO66" si="24">E3*AW3</f>
        <v>0</v>
      </c>
      <c r="CP3" s="76">
        <f t="shared" ref="CP3:CP66" si="25">F3*AX3</f>
        <v>12045.439999999999</v>
      </c>
      <c r="CQ3" s="76">
        <f t="shared" ref="CQ3:CQ66" si="26">G3*AY3</f>
        <v>0</v>
      </c>
      <c r="CR3" s="76">
        <f t="shared" ref="CR3:CR66" si="27">H3*AZ3</f>
        <v>0</v>
      </c>
      <c r="CS3" s="76">
        <f t="shared" ref="CS3:CS66" si="28">I3*BA3</f>
        <v>0</v>
      </c>
      <c r="CT3" s="76">
        <f t="shared" ref="CT3:CT66" si="29">J3*BB3</f>
        <v>0</v>
      </c>
      <c r="CU3" s="76">
        <f t="shared" ref="CU3:CU66" si="30">K3*BC3</f>
        <v>0</v>
      </c>
      <c r="CV3" s="76">
        <f t="shared" ref="CV3:CV66" si="31">L3*BD3</f>
        <v>0</v>
      </c>
      <c r="CW3" s="76">
        <f t="shared" ref="CW3:CW66" si="32">M3*BE3</f>
        <v>0</v>
      </c>
      <c r="CX3" s="76">
        <f t="shared" ref="CX3" si="33">N3*BF3</f>
        <v>0</v>
      </c>
      <c r="CY3" s="76">
        <f t="shared" ref="CY3" si="34">O3*BG3</f>
        <v>0</v>
      </c>
      <c r="CZ3" s="76">
        <f t="shared" ref="CZ3" si="35">P3*BH3</f>
        <v>0</v>
      </c>
      <c r="DA3" s="76">
        <f t="shared" ref="DA3" si="36">Q3*BI3</f>
        <v>0</v>
      </c>
      <c r="DB3" s="76">
        <f t="shared" ref="DB3" si="37">R3*BJ3</f>
        <v>0</v>
      </c>
      <c r="DC3" s="76">
        <f t="shared" ref="DC3:DD66" si="38">S3*BK3</f>
        <v>0</v>
      </c>
      <c r="DD3" s="76">
        <f t="shared" si="38"/>
        <v>0</v>
      </c>
      <c r="DE3" s="77">
        <f>SUM(CY3:DC3)/5</f>
        <v>0</v>
      </c>
      <c r="DF3" s="49"/>
      <c r="DG3" s="78" t="s">
        <v>428</v>
      </c>
      <c r="DH3" s="132">
        <f t="shared" ref="DH3:DH34" si="39">BP3*X3</f>
        <v>2401005.9772272729</v>
      </c>
      <c r="DI3" s="132">
        <f t="shared" ref="DI3:DI34" si="40">BQ3*Y3</f>
        <v>3210420.7458333336</v>
      </c>
      <c r="DJ3" s="132">
        <f t="shared" ref="DJ3:DJ34" si="41">BR3*Z3</f>
        <v>3768658.916666667</v>
      </c>
      <c r="DK3" s="132">
        <f t="shared" ref="DK3:DK34" si="42">BS3*AA3</f>
        <v>2446636.094</v>
      </c>
      <c r="DL3" s="132">
        <f t="shared" ref="DL3:DL34" si="43">BT3*AB3</f>
        <v>3784286.4099999997</v>
      </c>
      <c r="DM3" s="132">
        <f t="shared" ref="DM3:DM34" si="44">BU3*AC3</f>
        <v>4958344.2620454542</v>
      </c>
      <c r="DN3" s="132">
        <f t="shared" ref="DN3:DN34" si="45">BV3*AD3</f>
        <v>3106866.0857142853</v>
      </c>
      <c r="DO3" s="132">
        <f t="shared" ref="DO3:DO34" si="46">BW3*AE3</f>
        <v>3277536.0691538462</v>
      </c>
      <c r="DP3" s="132">
        <f t="shared" ref="DP3:DP34" si="47">BX3*AF3</f>
        <v>10647794.564000001</v>
      </c>
      <c r="DQ3" s="132">
        <f t="shared" ref="DQ3:DQ34" si="48">BY3*AG3</f>
        <v>10282301.119999999</v>
      </c>
      <c r="DR3" s="132">
        <f t="shared" ref="DR3:DR34" si="49">BZ3*AH3</f>
        <v>5619079.0623888895</v>
      </c>
      <c r="DS3" s="132">
        <f t="shared" ref="DS3:DS34" si="50">CA3*AI3</f>
        <v>11856830.657505825</v>
      </c>
      <c r="DT3" s="132">
        <f t="shared" ref="DT3:DT8" si="51">CB3*AJ3</f>
        <v>4834969.1772727277</v>
      </c>
      <c r="DU3" s="132">
        <f t="shared" ref="DU3:DU54" si="52">CC3*AK3</f>
        <v>7029827.910476191</v>
      </c>
      <c r="DV3" s="132">
        <f t="shared" ref="DV3:DV54" si="53">CD3*AL3</f>
        <v>9151905.2767765578</v>
      </c>
      <c r="DW3" s="132">
        <f t="shared" ref="DW3:DW54" si="54">CE3*AM3</f>
        <v>12742086.801620878</v>
      </c>
      <c r="DX3" s="132">
        <f t="shared" ref="DX3:DX54" si="55">CF3*AN3</f>
        <v>11693060.26145188</v>
      </c>
      <c r="DY3" s="132">
        <f t="shared" ref="DY3:DY54" si="56">CG3*AO3</f>
        <v>12511552.156467818</v>
      </c>
      <c r="DZ3" s="132">
        <f t="shared" ref="DZ3:DZ54" si="57">CH3*AP3</f>
        <v>14644379.047802197</v>
      </c>
      <c r="EA3" s="77">
        <f>AVERAGE(DU3:DY3)</f>
        <v>10625686.481358666</v>
      </c>
      <c r="EB3" s="50"/>
      <c r="EC3" s="59" t="s">
        <v>481</v>
      </c>
      <c r="ED3" s="151">
        <f>SUM(B3:B367)</f>
        <v>4000897887</v>
      </c>
      <c r="EE3" s="151">
        <f t="shared" ref="EE3:EW3" si="58">SUM(C3:C367)</f>
        <v>4356034207</v>
      </c>
      <c r="EF3" s="151">
        <f t="shared" si="58"/>
        <v>4274152940</v>
      </c>
      <c r="EG3" s="151">
        <f t="shared" si="58"/>
        <v>4489384480</v>
      </c>
      <c r="EH3" s="151">
        <f t="shared" si="58"/>
        <v>4619627158</v>
      </c>
      <c r="EI3" s="151">
        <f t="shared" si="58"/>
        <v>4394964640</v>
      </c>
      <c r="EJ3" s="151">
        <f t="shared" si="58"/>
        <v>4593292029</v>
      </c>
      <c r="EK3" s="151">
        <f t="shared" si="58"/>
        <v>5069214010</v>
      </c>
      <c r="EL3" s="151">
        <f t="shared" si="58"/>
        <v>5354839297</v>
      </c>
      <c r="EM3" s="151">
        <f t="shared" si="58"/>
        <v>5598155732</v>
      </c>
      <c r="EN3" s="151">
        <f t="shared" si="58"/>
        <v>5508000410</v>
      </c>
      <c r="EO3" s="151">
        <f t="shared" si="58"/>
        <v>5554678919</v>
      </c>
      <c r="EP3" s="151">
        <f t="shared" si="58"/>
        <v>5581008774</v>
      </c>
      <c r="EQ3" s="151">
        <f t="shared" si="58"/>
        <v>5775691284</v>
      </c>
      <c r="ER3" s="151">
        <f t="shared" si="58"/>
        <v>5676991696</v>
      </c>
      <c r="ES3" s="151">
        <f t="shared" si="58"/>
        <v>5514757975</v>
      </c>
      <c r="ET3" s="151">
        <f t="shared" si="58"/>
        <v>6183737451</v>
      </c>
      <c r="EU3" s="151">
        <f t="shared" si="58"/>
        <v>5801524456</v>
      </c>
      <c r="EV3" s="151">
        <f t="shared" si="58"/>
        <v>5785926971</v>
      </c>
      <c r="EW3" s="151">
        <f t="shared" si="58"/>
        <v>5790540572.4000006</v>
      </c>
      <c r="EX3" s="152">
        <f>(EV3-EU3)/EU3</f>
        <v>-2.6885149098818174E-3</v>
      </c>
      <c r="EY3" s="153">
        <f>(EV3-EW3)/EW3</f>
        <v>-7.9674796201080359E-4</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59">SUM(O4:S4)/5</f>
        <v>2600893.2000000002</v>
      </c>
      <c r="V4" s="68"/>
      <c r="W4" s="83" t="s">
        <v>429</v>
      </c>
      <c r="X4" s="70">
        <f t="shared" ref="X4" si="60">SUM(B10:B16)</f>
        <v>20674190</v>
      </c>
      <c r="Y4" s="70">
        <f t="shared" ref="Y4" si="61">SUM(C10:C16)</f>
        <v>16577987</v>
      </c>
      <c r="Z4" s="70">
        <f t="shared" ref="Z4" si="62">SUM(D10:D16)</f>
        <v>10958883</v>
      </c>
      <c r="AA4" s="70">
        <f t="shared" ref="AA4" si="63">SUM(E10:E16)</f>
        <v>12240378</v>
      </c>
      <c r="AB4" s="70">
        <f t="shared" ref="AB4" si="64">SUM(F10:F16)</f>
        <v>22908443</v>
      </c>
      <c r="AC4" s="70">
        <f t="shared" ref="AC4" si="65">SUM(G10:G16)</f>
        <v>18074342</v>
      </c>
      <c r="AD4" s="70">
        <f t="shared" ref="AD4" si="66">SUM(H10:H16)</f>
        <v>19616823</v>
      </c>
      <c r="AE4" s="70">
        <f t="shared" ref="AE4" si="67">SUM(I10:I16)</f>
        <v>18669915</v>
      </c>
      <c r="AF4" s="70">
        <f t="shared" ref="AF4" si="68">SUM(J10:J16)</f>
        <v>16570758</v>
      </c>
      <c r="AG4" s="70">
        <f t="shared" ref="AG4" si="69">SUM(K10:K16)</f>
        <v>22607494</v>
      </c>
      <c r="AH4" s="70">
        <f t="shared" ref="AH4" si="70">SUM(L10:L16)</f>
        <v>26290858</v>
      </c>
      <c r="AI4" s="70">
        <f t="shared" ref="AI4" si="71">SUM(M10:M16)</f>
        <v>32319856</v>
      </c>
      <c r="AJ4" s="70">
        <f t="shared" ref="AJ4" si="72">SUM(N10:N16)</f>
        <v>16477474</v>
      </c>
      <c r="AK4" s="70">
        <f t="shared" ref="AK4" si="73">SUM(O10:O16)</f>
        <v>28474340</v>
      </c>
      <c r="AL4" s="70">
        <f t="shared" ref="AL4" si="74">SUM(P10:P16)</f>
        <v>25708835</v>
      </c>
      <c r="AM4" s="70">
        <f t="shared" ref="AM4" si="75">SUM(Q10:Q16)</f>
        <v>34646674</v>
      </c>
      <c r="AN4" s="70">
        <f t="shared" ref="AN4" si="76">SUM(R10:R16)</f>
        <v>37077116</v>
      </c>
      <c r="AO4" s="70">
        <f t="shared" ref="AO4" si="77">SUM(S10:S16)</f>
        <v>44537207</v>
      </c>
      <c r="AP4" s="70">
        <f t="shared" ref="AP4" si="78">SUM(T10:T16)</f>
        <v>47185181</v>
      </c>
      <c r="AQ4" s="84">
        <f t="shared" ref="AQ4:AQ54" si="79">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CD4" si="80">SUMPRODUCT(AT10:AT16,B10:B16)/SUM(B10:B16)</f>
        <v>0.20655520443606251</v>
      </c>
      <c r="BQ4" s="129">
        <f t="shared" si="80"/>
        <v>0.18532642014980463</v>
      </c>
      <c r="BR4" s="129">
        <f t="shared" si="80"/>
        <v>0.3762909615575481</v>
      </c>
      <c r="BS4" s="129">
        <f t="shared" si="80"/>
        <v>0.24188116814226301</v>
      </c>
      <c r="BT4" s="129">
        <f t="shared" si="80"/>
        <v>0.30220998752876105</v>
      </c>
      <c r="BU4" s="129">
        <f t="shared" si="80"/>
        <v>0.30785652511268091</v>
      </c>
      <c r="BV4" s="129">
        <f t="shared" si="80"/>
        <v>0.20622165926518418</v>
      </c>
      <c r="BW4" s="129">
        <f t="shared" si="80"/>
        <v>0.26923078181878013</v>
      </c>
      <c r="BX4" s="129">
        <f t="shared" si="80"/>
        <v>0.42790146996584905</v>
      </c>
      <c r="BY4" s="129">
        <f t="shared" si="80"/>
        <v>0.49647237135910183</v>
      </c>
      <c r="BZ4" s="129">
        <f t="shared" si="80"/>
        <v>0.23340113667682857</v>
      </c>
      <c r="CA4" s="129">
        <f t="shared" si="80"/>
        <v>0.32665483676703228</v>
      </c>
      <c r="CB4" s="129">
        <f t="shared" si="80"/>
        <v>0.43078797300455801</v>
      </c>
      <c r="CC4" s="129">
        <f t="shared" si="80"/>
        <v>0.32276121893138415</v>
      </c>
      <c r="CD4" s="129">
        <f t="shared" si="80"/>
        <v>0.32886566067835388</v>
      </c>
      <c r="CE4" s="129">
        <f>SUMPRODUCT(BI10:BI16,Q10:Q16)/SUM(Q10:Q16)</f>
        <v>0.35128588892525847</v>
      </c>
      <c r="CF4" s="129">
        <f t="shared" ref="CF4:CH4" si="81">SUMPRODUCT(BJ10:BJ16,R10:R16)/SUM(R10:R16)</f>
        <v>0.36657866689455593</v>
      </c>
      <c r="CG4" s="129">
        <f t="shared" si="81"/>
        <v>0.41225974634848822</v>
      </c>
      <c r="CH4" s="129">
        <f t="shared" si="81"/>
        <v>0.46685166956504309</v>
      </c>
      <c r="CI4" s="131">
        <f t="shared" ref="CI4:CI54" si="82">SUMPRODUCT(CC4:CG4,AK4:AO4)/SUM(AK4:AO4)</f>
        <v>0.36239802194627702</v>
      </c>
      <c r="CJ4" s="70"/>
      <c r="CK4" s="87">
        <v>39449</v>
      </c>
      <c r="CL4" s="76">
        <f t="shared" si="21"/>
        <v>786712.8</v>
      </c>
      <c r="CM4" s="76">
        <f t="shared" si="22"/>
        <v>1163990.3600000001</v>
      </c>
      <c r="CN4" s="76">
        <f t="shared" si="23"/>
        <v>910886.8600000001</v>
      </c>
      <c r="CO4" s="76">
        <f t="shared" si="24"/>
        <v>581062.00666666671</v>
      </c>
      <c r="CP4" s="76">
        <f t="shared" si="25"/>
        <v>335369.33999999997</v>
      </c>
      <c r="CQ4" s="76">
        <f t="shared" si="26"/>
        <v>1472710.3375000001</v>
      </c>
      <c r="CR4" s="76">
        <f t="shared" si="27"/>
        <v>782348.15999999992</v>
      </c>
      <c r="CS4" s="76">
        <f t="shared" si="28"/>
        <v>533257.47569230758</v>
      </c>
      <c r="CT4" s="76">
        <f t="shared" si="29"/>
        <v>2146531.42</v>
      </c>
      <c r="CU4" s="76">
        <f t="shared" si="30"/>
        <v>2997712.69</v>
      </c>
      <c r="CV4" s="76">
        <f t="shared" si="31"/>
        <v>1155584.4233333333</v>
      </c>
      <c r="CW4" s="76">
        <f t="shared" si="32"/>
        <v>1611916.9641666666</v>
      </c>
      <c r="CX4" s="76">
        <f t="shared" ref="CX4:CX66" si="83">N4*BF4</f>
        <v>1090080.145</v>
      </c>
      <c r="CY4" s="76">
        <f t="shared" ref="CY4:CY66" si="84">O4*BG4</f>
        <v>493653.97714285721</v>
      </c>
      <c r="CZ4" s="76">
        <f t="shared" ref="CZ4:CZ66" si="85">P4*BH4</f>
        <v>2184526.4490109892</v>
      </c>
      <c r="DA4" s="76">
        <f t="shared" ref="DA4:DA66" si="86">Q4*BI4</f>
        <v>0</v>
      </c>
      <c r="DB4" s="76">
        <f t="shared" ref="DB4:DB66" si="87">R4*BJ4</f>
        <v>21486.503216783218</v>
      </c>
      <c r="DC4" s="76">
        <f t="shared" si="38"/>
        <v>2015763.0356985873</v>
      </c>
      <c r="DD4" s="76">
        <f t="shared" si="38"/>
        <v>3065193.71970696</v>
      </c>
      <c r="DE4" s="88">
        <f t="shared" ref="DE4:DE67" si="88">SUM(CY4:DC4)/5</f>
        <v>943085.99301384331</v>
      </c>
      <c r="DF4" s="49"/>
      <c r="DG4" s="89" t="s">
        <v>429</v>
      </c>
      <c r="DH4" s="76">
        <f t="shared" si="39"/>
        <v>4270361.5419999994</v>
      </c>
      <c r="DI4" s="76">
        <f t="shared" si="40"/>
        <v>3072338.9839999992</v>
      </c>
      <c r="DJ4" s="76">
        <f t="shared" si="41"/>
        <v>4123728.6216666675</v>
      </c>
      <c r="DK4" s="76">
        <f t="shared" si="42"/>
        <v>2960716.929142857</v>
      </c>
      <c r="DL4" s="76">
        <f t="shared" si="43"/>
        <v>6923160.2733333334</v>
      </c>
      <c r="DM4" s="76">
        <f t="shared" si="44"/>
        <v>5564304.121818183</v>
      </c>
      <c r="DN4" s="76">
        <f t="shared" si="45"/>
        <v>4045413.788571428</v>
      </c>
      <c r="DO4" s="76">
        <f t="shared" si="46"/>
        <v>5026515.8119401708</v>
      </c>
      <c r="DP4" s="76">
        <f t="shared" si="47"/>
        <v>7090651.7066483526</v>
      </c>
      <c r="DQ4" s="76">
        <f t="shared" si="48"/>
        <v>11223996.156666666</v>
      </c>
      <c r="DR4" s="76">
        <f t="shared" si="49"/>
        <v>6136316.1414090917</v>
      </c>
      <c r="DS4" s="76">
        <f t="shared" si="50"/>
        <v>10557437.286013989</v>
      </c>
      <c r="DT4" s="76">
        <f t="shared" si="51"/>
        <v>7098297.6246953066</v>
      </c>
      <c r="DU4" s="76">
        <f t="shared" si="52"/>
        <v>9190412.6866666693</v>
      </c>
      <c r="DV4" s="76">
        <f t="shared" si="53"/>
        <v>8454753.0075457878</v>
      </c>
      <c r="DW4" s="76">
        <f t="shared" si="54"/>
        <v>12170887.674393641</v>
      </c>
      <c r="DX4" s="76">
        <f t="shared" si="55"/>
        <v>13591679.755574809</v>
      </c>
      <c r="DY4" s="76">
        <f t="shared" si="56"/>
        <v>18360897.660890114</v>
      </c>
      <c r="DZ4" s="76">
        <f t="shared" si="57"/>
        <v>22028480.528578751</v>
      </c>
      <c r="EA4" s="88">
        <f t="shared" ref="EA4:EA54" si="89">AVERAGE(DU4:DY4)</f>
        <v>12353726.157014202</v>
      </c>
      <c r="EB4" s="50"/>
      <c r="EC4" s="59" t="s">
        <v>507</v>
      </c>
      <c r="ED4" s="154">
        <f>SUM(CL3:CL367)</f>
        <v>629175815.24848473</v>
      </c>
      <c r="EE4" s="154">
        <f t="shared" ref="EE4:EW4" si="90">SUM(CM3:CM367)</f>
        <v>732198705.61402357</v>
      </c>
      <c r="EF4" s="154">
        <f t="shared" si="90"/>
        <v>741719740.23178077</v>
      </c>
      <c r="EG4" s="154">
        <f t="shared" si="90"/>
        <v>762017103.43411577</v>
      </c>
      <c r="EH4" s="154">
        <f t="shared" si="90"/>
        <v>741374702.02378857</v>
      </c>
      <c r="EI4" s="154">
        <f t="shared" si="90"/>
        <v>821270141.36405504</v>
      </c>
      <c r="EJ4" s="154">
        <f t="shared" si="90"/>
        <v>890326546.95313513</v>
      </c>
      <c r="EK4" s="154">
        <f t="shared" si="90"/>
        <v>920702678.04238367</v>
      </c>
      <c r="EL4" s="154">
        <f t="shared" si="90"/>
        <v>972157892.34907925</v>
      </c>
      <c r="EM4" s="154">
        <f t="shared" si="90"/>
        <v>1000533912.1439166</v>
      </c>
      <c r="EN4" s="154">
        <f t="shared" si="90"/>
        <v>1110824265.4609556</v>
      </c>
      <c r="EO4" s="154">
        <f t="shared" si="90"/>
        <v>1135923303.264369</v>
      </c>
      <c r="EP4" s="154">
        <f t="shared" si="90"/>
        <v>1117666554.0400207</v>
      </c>
      <c r="EQ4" s="154">
        <f t="shared" si="90"/>
        <v>1354813496.7419674</v>
      </c>
      <c r="ER4" s="154">
        <f t="shared" si="90"/>
        <v>1169968113.9448106</v>
      </c>
      <c r="ES4" s="154">
        <f t="shared" si="90"/>
        <v>1418224222.4347978</v>
      </c>
      <c r="ET4" s="154">
        <f t="shared" si="90"/>
        <v>1754223203.3174446</v>
      </c>
      <c r="EU4" s="154">
        <f t="shared" si="90"/>
        <v>1499687173.0454571</v>
      </c>
      <c r="EV4" s="154">
        <f t="shared" si="90"/>
        <v>1314496189.1367512</v>
      </c>
      <c r="EW4" s="154">
        <f t="shared" si="90"/>
        <v>1439383241.8968964</v>
      </c>
      <c r="EX4" s="152">
        <f>(EV4-EU4)/EU4</f>
        <v>-0.12348640919068034</v>
      </c>
      <c r="EY4" s="153">
        <f>(EV4-EW4)/EW4</f>
        <v>-8.6764281481811853E-2</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59"/>
        <v>5892184.7999999998</v>
      </c>
      <c r="V5" s="68"/>
      <c r="W5" s="83" t="s">
        <v>430</v>
      </c>
      <c r="X5" s="70">
        <f t="shared" ref="X5" si="91">SUM(B17:B23)</f>
        <v>16411928</v>
      </c>
      <c r="Y5" s="70">
        <f t="shared" ref="Y5" si="92">SUM(C17:C23)</f>
        <v>17245591</v>
      </c>
      <c r="Z5" s="70">
        <f t="shared" ref="Z5" si="93">SUM(D17:D23)</f>
        <v>13554321</v>
      </c>
      <c r="AA5" s="70">
        <f t="shared" ref="AA5" si="94">SUM(E17:E23)</f>
        <v>12387036</v>
      </c>
      <c r="AB5" s="70">
        <f t="shared" ref="AB5" si="95">SUM(F17:F23)</f>
        <v>22514329</v>
      </c>
      <c r="AC5" s="70">
        <f t="shared" ref="AC5" si="96">SUM(G17:G23)</f>
        <v>15929540</v>
      </c>
      <c r="AD5" s="70">
        <f t="shared" ref="AD5" si="97">SUM(H17:H23)</f>
        <v>13105610</v>
      </c>
      <c r="AE5" s="70">
        <f t="shared" ref="AE5" si="98">SUM(I17:I23)</f>
        <v>13680952</v>
      </c>
      <c r="AF5" s="70">
        <f t="shared" ref="AF5" si="99">SUM(J17:J23)</f>
        <v>14746416</v>
      </c>
      <c r="AG5" s="70">
        <f t="shared" ref="AG5" si="100">SUM(K17:K23)</f>
        <v>25611363</v>
      </c>
      <c r="AH5" s="70">
        <f t="shared" ref="AH5" si="101">SUM(L17:L23)</f>
        <v>30131250</v>
      </c>
      <c r="AI5" s="70">
        <f t="shared" ref="AI5" si="102">SUM(M17:M23)</f>
        <v>29567481</v>
      </c>
      <c r="AJ5" s="70">
        <f t="shared" ref="AJ5" si="103">SUM(N17:N23)</f>
        <v>20978179</v>
      </c>
      <c r="AK5" s="70">
        <f t="shared" ref="AK5" si="104">SUM(O17:O23)</f>
        <v>34274916</v>
      </c>
      <c r="AL5" s="70">
        <f t="shared" ref="AL5" si="105">SUM(P17:P23)</f>
        <v>21841550</v>
      </c>
      <c r="AM5" s="70">
        <f t="shared" ref="AM5" si="106">SUM(Q17:Q23)</f>
        <v>33175600</v>
      </c>
      <c r="AN5" s="70">
        <f t="shared" ref="AN5" si="107">SUM(R17:R23)</f>
        <v>32287916</v>
      </c>
      <c r="AO5" s="70">
        <f t="shared" ref="AO5" si="108">SUM(S17:S23)</f>
        <v>30215396</v>
      </c>
      <c r="AP5" s="70">
        <f t="shared" ref="AP5" si="109">SUM(T17:T23)</f>
        <v>28458614</v>
      </c>
      <c r="AQ5" s="84">
        <f t="shared" si="79"/>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10">SUMPRODUCT(BG5:BK5,O5:S5)/SUM(O5:S5)</f>
        <v>0.37049374900836413</v>
      </c>
      <c r="BN5" s="74"/>
      <c r="BO5" s="83" t="s">
        <v>430</v>
      </c>
      <c r="BP5" s="129">
        <f t="shared" ref="BP5:CD5" si="111">SUMPRODUCT(AT17:AT23,B17:B23)/SUM(B17:B23)</f>
        <v>0.26570519180579255</v>
      </c>
      <c r="BQ5" s="129">
        <f t="shared" si="111"/>
        <v>0.21731885340690527</v>
      </c>
      <c r="BR5" s="129">
        <f t="shared" si="111"/>
        <v>0.43602462867745279</v>
      </c>
      <c r="BS5" s="129">
        <f t="shared" si="111"/>
        <v>0.3132305402657608</v>
      </c>
      <c r="BT5" s="129">
        <f t="shared" si="111"/>
        <v>0.26957828974901571</v>
      </c>
      <c r="BU5" s="129">
        <f t="shared" si="111"/>
        <v>0.25982970292927476</v>
      </c>
      <c r="BV5" s="129">
        <f t="shared" si="111"/>
        <v>0.24571325765581814</v>
      </c>
      <c r="BW5" s="129">
        <f t="shared" si="111"/>
        <v>0.30864339358989884</v>
      </c>
      <c r="BX5" s="129">
        <f t="shared" si="111"/>
        <v>0.37428057690033351</v>
      </c>
      <c r="BY5" s="129">
        <f t="shared" si="111"/>
        <v>0.50333333333333341</v>
      </c>
      <c r="BZ5" s="129">
        <f t="shared" si="111"/>
        <v>0.23200000000000007</v>
      </c>
      <c r="CA5" s="129">
        <f t="shared" si="111"/>
        <v>0.26621101962251997</v>
      </c>
      <c r="CB5" s="129">
        <f t="shared" si="111"/>
        <v>0.49702987010617383</v>
      </c>
      <c r="CC5" s="129">
        <f t="shared" si="111"/>
        <v>0.32571598327671081</v>
      </c>
      <c r="CD5" s="129">
        <f t="shared" si="111"/>
        <v>0.32272034808131894</v>
      </c>
      <c r="CE5" s="129">
        <f>SUMPRODUCT(BI17:BI23,Q17:Q23)/SUM(Q17:Q23)</f>
        <v>0.34745482941143258</v>
      </c>
      <c r="CF5" s="129">
        <f t="shared" ref="CF5:CH5" si="112">SUMPRODUCT(BJ17:BJ23,R17:R23)/SUM(R17:R23)</f>
        <v>0.36577306075527677</v>
      </c>
      <c r="CG5" s="129">
        <f t="shared" si="112"/>
        <v>0.41511980610411719</v>
      </c>
      <c r="CH5" s="129">
        <f t="shared" si="112"/>
        <v>0.36081401883869441</v>
      </c>
      <c r="CI5" s="131">
        <f t="shared" si="82"/>
        <v>0.35635263027265895</v>
      </c>
      <c r="CJ5" s="70"/>
      <c r="CK5" s="87">
        <v>39450</v>
      </c>
      <c r="CL5" s="76">
        <f t="shared" si="21"/>
        <v>424263.84</v>
      </c>
      <c r="CM5" s="76">
        <f t="shared" si="22"/>
        <v>585629.89333333331</v>
      </c>
      <c r="CN5" s="76">
        <f t="shared" si="23"/>
        <v>373068.74000000005</v>
      </c>
      <c r="CO5" s="76">
        <f t="shared" si="24"/>
        <v>45264.236666666671</v>
      </c>
      <c r="CP5" s="76">
        <f t="shared" si="25"/>
        <v>1001195.9999999999</v>
      </c>
      <c r="CQ5" s="76">
        <f t="shared" si="26"/>
        <v>555516.85000000009</v>
      </c>
      <c r="CR5" s="76">
        <f t="shared" si="27"/>
        <v>361127.50285714283</v>
      </c>
      <c r="CS5" s="76">
        <f t="shared" si="28"/>
        <v>450910.89615384617</v>
      </c>
      <c r="CT5" s="76">
        <f t="shared" si="29"/>
        <v>3918936.8666666662</v>
      </c>
      <c r="CU5" s="76">
        <f t="shared" si="30"/>
        <v>89814.55</v>
      </c>
      <c r="CV5" s="76">
        <f t="shared" si="31"/>
        <v>557317.59722222225</v>
      </c>
      <c r="CW5" s="76">
        <f t="shared" si="32"/>
        <v>767100.58237762237</v>
      </c>
      <c r="CX5" s="76">
        <f t="shared" si="83"/>
        <v>645961.08499999996</v>
      </c>
      <c r="CY5" s="76">
        <f t="shared" si="84"/>
        <v>1390055.8</v>
      </c>
      <c r="CZ5" s="76">
        <f t="shared" si="85"/>
        <v>0</v>
      </c>
      <c r="DA5" s="76">
        <f t="shared" si="86"/>
        <v>3683089.7378846151</v>
      </c>
      <c r="DB5" s="76">
        <f t="shared" si="87"/>
        <v>2690364.3264335669</v>
      </c>
      <c r="DC5" s="76">
        <f t="shared" si="38"/>
        <v>3151578.3176923073</v>
      </c>
      <c r="DD5" s="76">
        <f t="shared" si="38"/>
        <v>2922599.5833333335</v>
      </c>
      <c r="DE5" s="88">
        <f t="shared" si="88"/>
        <v>2183017.636402098</v>
      </c>
      <c r="DF5" s="49"/>
      <c r="DG5" s="89" t="s">
        <v>430</v>
      </c>
      <c r="DH5" s="76">
        <f t="shared" si="39"/>
        <v>4360734.4771428574</v>
      </c>
      <c r="DI5" s="76">
        <f t="shared" si="40"/>
        <v>3747792.0624444447</v>
      </c>
      <c r="DJ5" s="76">
        <f t="shared" si="41"/>
        <v>5910017.7810000004</v>
      </c>
      <c r="DK5" s="76">
        <f t="shared" si="42"/>
        <v>3879997.9785714285</v>
      </c>
      <c r="DL5" s="76">
        <f t="shared" si="43"/>
        <v>6069374.3066666666</v>
      </c>
      <c r="DM5" s="76">
        <f t="shared" si="44"/>
        <v>4138967.6459999997</v>
      </c>
      <c r="DN5" s="76">
        <f t="shared" si="45"/>
        <v>3220222.1266666669</v>
      </c>
      <c r="DO5" s="76">
        <f t="shared" si="46"/>
        <v>4222535.4528205134</v>
      </c>
      <c r="DP5" s="76">
        <f t="shared" si="47"/>
        <v>5519297.0876923082</v>
      </c>
      <c r="DQ5" s="76">
        <f t="shared" si="48"/>
        <v>12891052.710000003</v>
      </c>
      <c r="DR5" s="76">
        <f t="shared" si="49"/>
        <v>6990450.0000000019</v>
      </c>
      <c r="DS5" s="76">
        <f t="shared" si="50"/>
        <v>7871189.2646794869</v>
      </c>
      <c r="DT5" s="76">
        <f t="shared" si="51"/>
        <v>10426781.583434064</v>
      </c>
      <c r="DU5" s="76">
        <f t="shared" si="52"/>
        <v>11163887.966666667</v>
      </c>
      <c r="DV5" s="76">
        <f t="shared" si="53"/>
        <v>7048712.6186355315</v>
      </c>
      <c r="DW5" s="76">
        <f t="shared" si="54"/>
        <v>11527022.438621923</v>
      </c>
      <c r="DX5" s="76">
        <f t="shared" si="55"/>
        <v>11810049.860729273</v>
      </c>
      <c r="DY5" s="76">
        <f t="shared" si="56"/>
        <v>12543009.328879118</v>
      </c>
      <c r="DZ5" s="76">
        <f t="shared" si="57"/>
        <v>10268266.887919132</v>
      </c>
      <c r="EA5" s="88">
        <f t="shared" si="89"/>
        <v>10818536.442706501</v>
      </c>
      <c r="EB5" s="50"/>
      <c r="EC5" s="90" t="s">
        <v>506</v>
      </c>
      <c r="ED5" s="155">
        <f t="shared" ref="ED5:EW5" si="113">ED4/ED3</f>
        <v>0.15725865368692543</v>
      </c>
      <c r="EE5" s="155">
        <f t="shared" ref="EE5:EV5" si="114">EE4/EE3</f>
        <v>0.16808837369490923</v>
      </c>
      <c r="EF5" s="155">
        <f t="shared" si="114"/>
        <v>0.17353607852689071</v>
      </c>
      <c r="EG5" s="155">
        <f t="shared" si="114"/>
        <v>0.1697375457212156</v>
      </c>
      <c r="EH5" s="155">
        <f t="shared" si="114"/>
        <v>0.16048366603350644</v>
      </c>
      <c r="EI5" s="155">
        <f t="shared" si="114"/>
        <v>0.186866154482657</v>
      </c>
      <c r="EJ5" s="155">
        <f t="shared" si="114"/>
        <v>0.1938319055988624</v>
      </c>
      <c r="EK5" s="155">
        <f t="shared" si="114"/>
        <v>0.18162631844426383</v>
      </c>
      <c r="EL5" s="155">
        <f t="shared" si="114"/>
        <v>0.18154753829750256</v>
      </c>
      <c r="EM5" s="155">
        <f t="shared" si="114"/>
        <v>0.1787256303758569</v>
      </c>
      <c r="EN5" s="155">
        <f t="shared" si="114"/>
        <v>0.20167468823063425</v>
      </c>
      <c r="EO5" s="155">
        <f t="shared" si="114"/>
        <v>0.20449846333671928</v>
      </c>
      <c r="EP5" s="155">
        <f t="shared" si="114"/>
        <v>0.200262461375593</v>
      </c>
      <c r="EQ5" s="155">
        <f t="shared" si="114"/>
        <v>0.23457166079757658</v>
      </c>
      <c r="ER5" s="155">
        <f t="shared" si="114"/>
        <v>0.20608945311108495</v>
      </c>
      <c r="ES5" s="155">
        <f t="shared" si="114"/>
        <v>0.25716889641649193</v>
      </c>
      <c r="ET5" s="155">
        <f t="shared" si="114"/>
        <v>0.28368332537044588</v>
      </c>
      <c r="EU5" s="155">
        <f t="shared" si="114"/>
        <v>0.25849881085900867</v>
      </c>
      <c r="EV5" s="155">
        <f t="shared" si="114"/>
        <v>0.2271885206510933</v>
      </c>
      <c r="EW5" s="155">
        <f t="shared" si="113"/>
        <v>0.24857493422247387</v>
      </c>
      <c r="EX5" s="156">
        <f>(EV5-EU5)/EU5</f>
        <v>-0.12112353671519495</v>
      </c>
      <c r="EY5" s="157">
        <f>(EV5-EW5)/EW5</f>
        <v>-8.6036082593266602E-2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59"/>
        <v>8467236.8000000007</v>
      </c>
      <c r="V6" s="68"/>
      <c r="W6" s="83" t="s">
        <v>431</v>
      </c>
      <c r="X6" s="70">
        <f t="shared" ref="X6" si="115">SUM(B24:B30)</f>
        <v>19229720</v>
      </c>
      <c r="Y6" s="70">
        <f t="shared" ref="Y6" si="116">SUM(C24:C30)</f>
        <v>28797048</v>
      </c>
      <c r="Z6" s="70">
        <f t="shared" ref="Z6" si="117">SUM(D24:D30)</f>
        <v>14874127</v>
      </c>
      <c r="AA6" s="70">
        <f t="shared" ref="AA6" si="118">SUM(E24:E30)</f>
        <v>15725999</v>
      </c>
      <c r="AB6" s="70">
        <f t="shared" ref="AB6" si="119">SUM(F24:F30)</f>
        <v>17586009</v>
      </c>
      <c r="AC6" s="70">
        <f t="shared" ref="AC6" si="120">SUM(G24:G30)</f>
        <v>17577135</v>
      </c>
      <c r="AD6" s="70">
        <f t="shared" ref="AD6" si="121">SUM(H24:H30)</f>
        <v>16383675</v>
      </c>
      <c r="AE6" s="70">
        <f t="shared" ref="AE6" si="122">SUM(I24:I30)</f>
        <v>13796293</v>
      </c>
      <c r="AF6" s="70">
        <f t="shared" ref="AF6" si="123">SUM(J24:J30)</f>
        <v>19730942</v>
      </c>
      <c r="AG6" s="70">
        <f t="shared" ref="AG6" si="124">SUM(K24:K30)</f>
        <v>30037928</v>
      </c>
      <c r="AH6" s="70">
        <f t="shared" ref="AH6" si="125">SUM(L24:L30)</f>
        <v>35672491</v>
      </c>
      <c r="AI6" s="70">
        <f t="shared" ref="AI6" si="126">SUM(M24:M30)</f>
        <v>22464227</v>
      </c>
      <c r="AJ6" s="70">
        <f t="shared" ref="AJ6" si="127">SUM(N24:N30)</f>
        <v>36485054</v>
      </c>
      <c r="AK6" s="70">
        <f t="shared" ref="AK6" si="128">SUM(O24:O30)</f>
        <v>33358648</v>
      </c>
      <c r="AL6" s="70">
        <f t="shared" ref="AL6" si="129">SUM(P24:P30)</f>
        <v>38087279</v>
      </c>
      <c r="AM6" s="70">
        <f t="shared" ref="AM6" si="130">SUM(Q24:Q30)</f>
        <v>38479509</v>
      </c>
      <c r="AN6" s="70">
        <f t="shared" ref="AN6" si="131">SUM(R24:R30)</f>
        <v>45322926</v>
      </c>
      <c r="AO6" s="70">
        <f t="shared" ref="AO6" si="132">SUM(S24:S30)</f>
        <v>49106418</v>
      </c>
      <c r="AP6" s="70">
        <f t="shared" ref="AP6" si="133">SUM(T24:T30)</f>
        <v>54979911</v>
      </c>
      <c r="AQ6" s="84">
        <f t="shared" si="79"/>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10"/>
        <v>0.36145769634445585</v>
      </c>
      <c r="BN6" s="74"/>
      <c r="BO6" s="83" t="s">
        <v>431</v>
      </c>
      <c r="BP6" s="129">
        <f t="shared" ref="BP6:CD6" si="134">SUMPRODUCT(AT24:AT30,B24:B30)/SUM(B24:B30)</f>
        <v>0.31174753763263735</v>
      </c>
      <c r="BQ6" s="129">
        <f t="shared" si="134"/>
        <v>0.22782347937191336</v>
      </c>
      <c r="BR6" s="129">
        <f t="shared" si="134"/>
        <v>0.45870152352470833</v>
      </c>
      <c r="BS6" s="129">
        <f t="shared" si="134"/>
        <v>0.36742623708977851</v>
      </c>
      <c r="BT6" s="129">
        <f t="shared" si="134"/>
        <v>0.21742536092456333</v>
      </c>
      <c r="BU6" s="129">
        <f t="shared" si="134"/>
        <v>0.22706571199665729</v>
      </c>
      <c r="BV6" s="129">
        <f t="shared" si="134"/>
        <v>0.34561987710327507</v>
      </c>
      <c r="BW6" s="129">
        <f t="shared" si="134"/>
        <v>0.42134616997367458</v>
      </c>
      <c r="BX6" s="129">
        <f t="shared" si="134"/>
        <v>0.34054488063235128</v>
      </c>
      <c r="BY6" s="129">
        <f t="shared" si="134"/>
        <v>0.46974707310038161</v>
      </c>
      <c r="BZ6" s="129">
        <f t="shared" si="134"/>
        <v>0.23726901948823056</v>
      </c>
      <c r="CA6" s="129">
        <f t="shared" si="134"/>
        <v>0.23859708923207174</v>
      </c>
      <c r="CB6" s="129">
        <f t="shared" si="134"/>
        <v>0.51609399454466531</v>
      </c>
      <c r="CC6" s="129">
        <f t="shared" si="134"/>
        <v>0.32793320452382307</v>
      </c>
      <c r="CD6" s="129">
        <f t="shared" si="134"/>
        <v>0.34817861269827549</v>
      </c>
      <c r="CE6" s="129">
        <f>SUMPRODUCT(BI24:BI30,Q24:Q30)/SUM(Q24:Q30)</f>
        <v>0.34095886423990324</v>
      </c>
      <c r="CF6" s="129">
        <f t="shared" ref="CF6:CH6" si="135">SUMPRODUCT(BJ24:BJ30,R24:R30)/SUM(R24:R30)</f>
        <v>0.36129717421130786</v>
      </c>
      <c r="CG6" s="129">
        <f t="shared" si="135"/>
        <v>0.43766393731318598</v>
      </c>
      <c r="CH6" s="129">
        <f t="shared" si="135"/>
        <v>0.32273030138835923</v>
      </c>
      <c r="CI6" s="131">
        <f t="shared" si="82"/>
        <v>0.36792712813499562</v>
      </c>
      <c r="CJ6" s="70"/>
      <c r="CK6" s="87">
        <v>39451</v>
      </c>
      <c r="CL6" s="76">
        <f t="shared" si="21"/>
        <v>324779.77090909088</v>
      </c>
      <c r="CM6" s="76">
        <f t="shared" si="22"/>
        <v>285501.3233333333</v>
      </c>
      <c r="CN6" s="76">
        <f t="shared" si="23"/>
        <v>122177.64000000001</v>
      </c>
      <c r="CO6" s="76">
        <f t="shared" si="24"/>
        <v>445433.59</v>
      </c>
      <c r="CP6" s="76">
        <f t="shared" si="25"/>
        <v>477536.04</v>
      </c>
      <c r="CQ6" s="76">
        <f t="shared" si="26"/>
        <v>579957.80000000005</v>
      </c>
      <c r="CR6" s="76">
        <f t="shared" si="27"/>
        <v>406369.02857142856</v>
      </c>
      <c r="CS6" s="76">
        <f t="shared" si="28"/>
        <v>642548.36153846164</v>
      </c>
      <c r="CT6" s="76">
        <f t="shared" si="29"/>
        <v>19007.912</v>
      </c>
      <c r="CU6" s="76">
        <f t="shared" si="30"/>
        <v>3111314.29</v>
      </c>
      <c r="CV6" s="76">
        <f t="shared" si="31"/>
        <v>489038.3116666667</v>
      </c>
      <c r="CW6" s="76">
        <f t="shared" si="32"/>
        <v>925526.73403846147</v>
      </c>
      <c r="CX6" s="76">
        <f t="shared" si="83"/>
        <v>709244.37818181829</v>
      </c>
      <c r="CY6" s="76">
        <f t="shared" si="84"/>
        <v>3074056.0433333335</v>
      </c>
      <c r="CZ6" s="76">
        <f t="shared" si="85"/>
        <v>1488810.1943589745</v>
      </c>
      <c r="DA6" s="76">
        <f t="shared" si="86"/>
        <v>2902968.2449816852</v>
      </c>
      <c r="DB6" s="76">
        <f t="shared" si="87"/>
        <v>3402752.0287062936</v>
      </c>
      <c r="DC6" s="76">
        <f t="shared" si="38"/>
        <v>4434153.0292747244</v>
      </c>
      <c r="DD6" s="76">
        <f t="shared" si="38"/>
        <v>0</v>
      </c>
      <c r="DE6" s="88">
        <f t="shared" si="88"/>
        <v>3060547.9081310024</v>
      </c>
      <c r="DF6" s="49"/>
      <c r="DG6" s="89" t="s">
        <v>431</v>
      </c>
      <c r="DH6" s="76">
        <f t="shared" si="39"/>
        <v>5994817.8593650796</v>
      </c>
      <c r="DI6" s="76">
        <f t="shared" si="40"/>
        <v>6560643.6709999992</v>
      </c>
      <c r="DJ6" s="76">
        <f t="shared" si="41"/>
        <v>6822784.7159999991</v>
      </c>
      <c r="DK6" s="76">
        <f t="shared" si="42"/>
        <v>5778144.6370476196</v>
      </c>
      <c r="DL6" s="76">
        <f t="shared" si="43"/>
        <v>3823644.3540476188</v>
      </c>
      <c r="DM6" s="76">
        <f t="shared" si="44"/>
        <v>3991164.6736363648</v>
      </c>
      <c r="DN6" s="76">
        <f t="shared" si="45"/>
        <v>5662523.7400000002</v>
      </c>
      <c r="DO6" s="76">
        <f t="shared" si="46"/>
        <v>5813015.2153846165</v>
      </c>
      <c r="DP6" s="76">
        <f t="shared" si="47"/>
        <v>6719271.2881538467</v>
      </c>
      <c r="DQ6" s="76">
        <f t="shared" si="48"/>
        <v>14110228.76</v>
      </c>
      <c r="DR6" s="76">
        <f t="shared" si="49"/>
        <v>8463976.9622727297</v>
      </c>
      <c r="DS6" s="76">
        <f t="shared" si="50"/>
        <v>5359899.174048515</v>
      </c>
      <c r="DT6" s="76">
        <f t="shared" si="51"/>
        <v>18829717.260037821</v>
      </c>
      <c r="DU6" s="76">
        <f t="shared" si="52"/>
        <v>10939408.337222222</v>
      </c>
      <c r="DV6" s="76">
        <f t="shared" si="53"/>
        <v>13261175.963672161</v>
      </c>
      <c r="DW6" s="76">
        <f t="shared" si="54"/>
        <v>13119929.685149135</v>
      </c>
      <c r="DX6" s="76">
        <f t="shared" si="55"/>
        <v>16375045.090788214</v>
      </c>
      <c r="DY6" s="76">
        <f t="shared" si="56"/>
        <v>21492108.249227107</v>
      </c>
      <c r="DZ6" s="76">
        <f t="shared" si="57"/>
        <v>17743683.247335166</v>
      </c>
      <c r="EA6" s="88">
        <f t="shared" si="89"/>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59"/>
        <v>3957246.8</v>
      </c>
      <c r="V7" s="68"/>
      <c r="W7" s="83" t="s">
        <v>432</v>
      </c>
      <c r="X7" s="70">
        <f t="shared" ref="X7" si="136">SUM(B31:B37)</f>
        <v>20409062</v>
      </c>
      <c r="Y7" s="70">
        <f t="shared" ref="Y7" si="137">SUM(C31:C37)</f>
        <v>21953458</v>
      </c>
      <c r="Z7" s="70">
        <f t="shared" ref="Z7" si="138">SUM(D31:D37)</f>
        <v>16643302</v>
      </c>
      <c r="AA7" s="70">
        <f t="shared" ref="AA7" si="139">SUM(E31:E37)</f>
        <v>15182986</v>
      </c>
      <c r="AB7" s="70">
        <f t="shared" ref="AB7" si="140">SUM(F31:F37)</f>
        <v>24406889</v>
      </c>
      <c r="AC7" s="70">
        <f t="shared" ref="AC7" si="141">SUM(G31:G37)</f>
        <v>13072539</v>
      </c>
      <c r="AD7" s="70">
        <f t="shared" ref="AD7" si="142">SUM(H31:H37)</f>
        <v>14934291</v>
      </c>
      <c r="AE7" s="70">
        <f t="shared" ref="AE7" si="143">SUM(I31:I37)</f>
        <v>9525188</v>
      </c>
      <c r="AF7" s="70">
        <f t="shared" ref="AF7" si="144">SUM(J31:J37)</f>
        <v>21889625</v>
      </c>
      <c r="AG7" s="70">
        <f t="shared" ref="AG7" si="145">SUM(K31:K37)</f>
        <v>25439783</v>
      </c>
      <c r="AH7" s="70">
        <f t="shared" ref="AH7" si="146">SUM(L31:L37)</f>
        <v>31043565</v>
      </c>
      <c r="AI7" s="70">
        <f t="shared" ref="AI7" si="147">SUM(M31:M37)</f>
        <v>38343337</v>
      </c>
      <c r="AJ7" s="70">
        <f t="shared" ref="AJ7" si="148">SUM(N31:N37)</f>
        <v>26916331</v>
      </c>
      <c r="AK7" s="70">
        <f t="shared" ref="AK7" si="149">SUM(O31:O37)</f>
        <v>28217367</v>
      </c>
      <c r="AL7" s="70">
        <f t="shared" ref="AL7" si="150">SUM(P31:P37)</f>
        <v>41677148</v>
      </c>
      <c r="AM7" s="70">
        <f t="shared" ref="AM7" si="151">SUM(Q31:Q37)</f>
        <v>35355488</v>
      </c>
      <c r="AN7" s="70">
        <f t="shared" ref="AN7" si="152">SUM(R31:R37)</f>
        <v>33632792</v>
      </c>
      <c r="AO7" s="70">
        <f t="shared" ref="AO7" si="153">SUM(S31:S37)</f>
        <v>35764415</v>
      </c>
      <c r="AP7" s="70">
        <f t="shared" ref="AP7" si="154">SUM(T31:T37)</f>
        <v>50882840</v>
      </c>
      <c r="AQ7" s="84">
        <f t="shared" si="79"/>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10"/>
        <v>0.37176071560069401</v>
      </c>
      <c r="BN7" s="74"/>
      <c r="BO7" s="83" t="s">
        <v>432</v>
      </c>
      <c r="BP7" s="129">
        <f t="shared" ref="BP7:CD7" si="155">SUMPRODUCT(AT31:AT37,B31:B37)/SUM(B31:B37)</f>
        <v>0.33111807933846649</v>
      </c>
      <c r="BQ7" s="129">
        <f t="shared" si="155"/>
        <v>0.22209943674173488</v>
      </c>
      <c r="BR7" s="129">
        <f t="shared" si="155"/>
        <v>0.47373406846590088</v>
      </c>
      <c r="BS7" s="129">
        <f t="shared" si="155"/>
        <v>0.39040753964746494</v>
      </c>
      <c r="BT7" s="129">
        <f t="shared" si="155"/>
        <v>0.18902738049403062</v>
      </c>
      <c r="BU7" s="129">
        <f t="shared" si="155"/>
        <v>0.21474962946093612</v>
      </c>
      <c r="BV7" s="129">
        <f t="shared" si="155"/>
        <v>0.37829580276023816</v>
      </c>
      <c r="BW7" s="129">
        <f t="shared" si="155"/>
        <v>0.50481747325738224</v>
      </c>
      <c r="BX7" s="129">
        <f t="shared" si="155"/>
        <v>0.31596382292981262</v>
      </c>
      <c r="BY7" s="129">
        <f t="shared" si="155"/>
        <v>0.44714600648333941</v>
      </c>
      <c r="BZ7" s="129">
        <f t="shared" si="155"/>
        <v>0.28219358664333344</v>
      </c>
      <c r="CA7" s="129">
        <f t="shared" si="155"/>
        <v>0.23425491879832103</v>
      </c>
      <c r="CB7" s="129">
        <f t="shared" si="155"/>
        <v>0.49893272160043284</v>
      </c>
      <c r="CC7" s="129">
        <f t="shared" si="155"/>
        <v>0.34662033448026208</v>
      </c>
      <c r="CD7" s="129">
        <f t="shared" si="155"/>
        <v>0.32285936905047952</v>
      </c>
      <c r="CE7" s="129">
        <f>SUMPRODUCT(BI31:BI37,Q31:Q37)/SUM(Q31:Q37)</f>
        <v>0.33244454499322618</v>
      </c>
      <c r="CF7" s="129">
        <f t="shared" ref="CF7:CH7" si="156">SUMPRODUCT(BJ31:BJ37,R31:R37)/SUM(R31:R37)</f>
        <v>0.38218147204517794</v>
      </c>
      <c r="CG7" s="129">
        <f t="shared" si="156"/>
        <v>0.43063479557177792</v>
      </c>
      <c r="CH7" s="129">
        <f t="shared" si="156"/>
        <v>0.29529887646631653</v>
      </c>
      <c r="CI7" s="131">
        <f t="shared" si="82"/>
        <v>0.36213313406946351</v>
      </c>
      <c r="CJ7" s="70"/>
      <c r="CK7" s="87">
        <v>39452</v>
      </c>
      <c r="CL7" s="76">
        <f t="shared" si="21"/>
        <v>299131.13090909092</v>
      </c>
      <c r="CM7" s="76">
        <f t="shared" si="22"/>
        <v>422954.23666666663</v>
      </c>
      <c r="CN7" s="76">
        <f t="shared" si="23"/>
        <v>1039794.4600000001</v>
      </c>
      <c r="CO7" s="76">
        <f t="shared" si="24"/>
        <v>753311.97666666668</v>
      </c>
      <c r="CP7" s="76">
        <f t="shared" si="25"/>
        <v>525514.51</v>
      </c>
      <c r="CQ7" s="76">
        <f t="shared" si="26"/>
        <v>970897.49272727256</v>
      </c>
      <c r="CR7" s="76">
        <f t="shared" si="27"/>
        <v>506545.30285714287</v>
      </c>
      <c r="CS7" s="76">
        <f t="shared" si="28"/>
        <v>251649.59076923077</v>
      </c>
      <c r="CT7" s="76">
        <f t="shared" si="29"/>
        <v>2500503.0719999997</v>
      </c>
      <c r="CU7" s="76">
        <f t="shared" si="30"/>
        <v>775300.04999999993</v>
      </c>
      <c r="CV7" s="76">
        <f t="shared" si="31"/>
        <v>600346.70666666667</v>
      </c>
      <c r="CW7" s="76">
        <f t="shared" si="32"/>
        <v>848188.50923076901</v>
      </c>
      <c r="CX7" s="76">
        <f t="shared" si="83"/>
        <v>1079966.7836363637</v>
      </c>
      <c r="CY7" s="76">
        <f t="shared" si="84"/>
        <v>11933.46</v>
      </c>
      <c r="CZ7" s="76">
        <f t="shared" si="85"/>
        <v>1757709.4103296704</v>
      </c>
      <c r="DA7" s="76">
        <f t="shared" si="86"/>
        <v>1300022.5746520148</v>
      </c>
      <c r="DB7" s="76">
        <f t="shared" si="87"/>
        <v>1400219.3899450549</v>
      </c>
      <c r="DC7" s="76">
        <f t="shared" si="38"/>
        <v>2885859.6759560434</v>
      </c>
      <c r="DD7" s="76">
        <f t="shared" si="38"/>
        <v>0</v>
      </c>
      <c r="DE7" s="88">
        <f t="shared" si="88"/>
        <v>1471148.9021765566</v>
      </c>
      <c r="DF7" s="49"/>
      <c r="DG7" s="89" t="s">
        <v>432</v>
      </c>
      <c r="DH7" s="76">
        <f t="shared" si="39"/>
        <v>6757809.4105396811</v>
      </c>
      <c r="DI7" s="76">
        <f t="shared" si="40"/>
        <v>4875850.6563333338</v>
      </c>
      <c r="DJ7" s="76">
        <f t="shared" si="41"/>
        <v>7884499.1691666655</v>
      </c>
      <c r="DK7" s="76">
        <f t="shared" si="42"/>
        <v>5927552.2087619053</v>
      </c>
      <c r="DL7" s="76">
        <f t="shared" si="43"/>
        <v>4613570.2936785705</v>
      </c>
      <c r="DM7" s="76">
        <f t="shared" si="44"/>
        <v>2807322.9063636363</v>
      </c>
      <c r="DN7" s="76">
        <f t="shared" si="45"/>
        <v>5649579.6025</v>
      </c>
      <c r="DO7" s="76">
        <f t="shared" si="46"/>
        <v>4808481.3384615378</v>
      </c>
      <c r="DP7" s="76">
        <f t="shared" si="47"/>
        <v>6916329.5974999992</v>
      </c>
      <c r="DQ7" s="76">
        <f t="shared" si="48"/>
        <v>11375297.374252748</v>
      </c>
      <c r="DR7" s="76">
        <f t="shared" si="49"/>
        <v>8760294.9495454542</v>
      </c>
      <c r="DS7" s="76">
        <f t="shared" si="50"/>
        <v>8982115.2953916583</v>
      </c>
      <c r="DT7" s="76">
        <f t="shared" si="51"/>
        <v>13429438.281328101</v>
      </c>
      <c r="DU7" s="76">
        <f t="shared" si="52"/>
        <v>9780713.1876923088</v>
      </c>
      <c r="DV7" s="76">
        <f t="shared" si="53"/>
        <v>13455857.707103454</v>
      </c>
      <c r="DW7" s="76">
        <f t="shared" si="54"/>
        <v>11753739.121173467</v>
      </c>
      <c r="DX7" s="76">
        <f t="shared" si="55"/>
        <v>12853829.955549285</v>
      </c>
      <c r="DY7" s="76">
        <f t="shared" si="56"/>
        <v>15401401.542269228</v>
      </c>
      <c r="DZ7" s="76">
        <f t="shared" si="57"/>
        <v>15025645.483415348</v>
      </c>
      <c r="EA7" s="88">
        <f t="shared" si="89"/>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59"/>
        <v>5674751.7999999998</v>
      </c>
      <c r="V8" s="68"/>
      <c r="W8" s="83" t="s">
        <v>433</v>
      </c>
      <c r="X8" s="70">
        <f t="shared" ref="X8" si="157">SUM(B38:B44)</f>
        <v>16527173</v>
      </c>
      <c r="Y8" s="70">
        <f t="shared" ref="Y8" si="158">SUM(C38:C44)</f>
        <v>22804227</v>
      </c>
      <c r="Z8" s="70">
        <f t="shared" ref="Z8" si="159">SUM(D38:D44)</f>
        <v>19586366</v>
      </c>
      <c r="AA8" s="70">
        <f t="shared" ref="AA8" si="160">SUM(E38:E44)</f>
        <v>13043273</v>
      </c>
      <c r="AB8" s="70">
        <f t="shared" ref="AB8" si="161">SUM(F38:F44)</f>
        <v>18744296</v>
      </c>
      <c r="AC8" s="70">
        <f t="shared" ref="AC8" si="162">SUM(G38:G44)</f>
        <v>11583750</v>
      </c>
      <c r="AD8" s="70">
        <f t="shared" ref="AD8" si="163">SUM(H38:H44)</f>
        <v>14425848</v>
      </c>
      <c r="AE8" s="70">
        <f t="shared" ref="AE8" si="164">SUM(I38:I44)</f>
        <v>14631740</v>
      </c>
      <c r="AF8" s="70">
        <f t="shared" ref="AF8" si="165">SUM(J38:J44)</f>
        <v>22826522</v>
      </c>
      <c r="AG8" s="70">
        <f t="shared" ref="AG8" si="166">SUM(K38:K44)</f>
        <v>24847264</v>
      </c>
      <c r="AH8" s="70">
        <f t="shared" ref="AH8" si="167">SUM(L38:L44)</f>
        <v>41431816</v>
      </c>
      <c r="AI8" s="70">
        <f t="shared" ref="AI8" si="168">SUM(M38:M44)</f>
        <v>30510252</v>
      </c>
      <c r="AJ8" s="70">
        <f t="shared" ref="AJ8" si="169">SUM(N38:N44)</f>
        <v>29782299</v>
      </c>
      <c r="AK8" s="70">
        <f t="shared" ref="AK8" si="170">SUM(O38:O44)</f>
        <v>21137939</v>
      </c>
      <c r="AL8" s="70">
        <f t="shared" ref="AL8" si="171">SUM(P38:P44)</f>
        <v>40222492</v>
      </c>
      <c r="AM8" s="70">
        <f t="shared" ref="AM8" si="172">SUM(Q38:Q44)</f>
        <v>32420715</v>
      </c>
      <c r="AN8" s="70">
        <f t="shared" ref="AN8" si="173">SUM(R38:R44)</f>
        <v>45107368</v>
      </c>
      <c r="AO8" s="70">
        <f t="shared" ref="AO8" si="174">SUM(S38:S44)</f>
        <v>31147382</v>
      </c>
      <c r="AP8" s="70">
        <f t="shared" ref="AP8" si="175">SUM(T38:T44)</f>
        <v>44116972</v>
      </c>
      <c r="AQ8" s="84">
        <f t="shared" si="79"/>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10"/>
        <v>0.35174670816235526</v>
      </c>
      <c r="BN8" s="74"/>
      <c r="BO8" s="83" t="s">
        <v>433</v>
      </c>
      <c r="BP8" s="129">
        <f t="shared" ref="BP8:CD8" si="176">SUMPRODUCT(AT38:AT44,B38:B44)/SUM(B38:B44)</f>
        <v>0.31181181825890758</v>
      </c>
      <c r="BQ8" s="129">
        <f t="shared" si="176"/>
        <v>0.19440712898061871</v>
      </c>
      <c r="BR8" s="129">
        <f t="shared" si="176"/>
        <v>0.4454767975675869</v>
      </c>
      <c r="BS8" s="129">
        <f t="shared" si="176"/>
        <v>0.40489762551674474</v>
      </c>
      <c r="BT8" s="129">
        <f t="shared" si="176"/>
        <v>0.19299681137641694</v>
      </c>
      <c r="BU8" s="129">
        <f t="shared" si="176"/>
        <v>0.2720912255066037</v>
      </c>
      <c r="BV8" s="129">
        <f t="shared" si="176"/>
        <v>0.42479488900756474</v>
      </c>
      <c r="BW8" s="129">
        <f t="shared" si="176"/>
        <v>0.54615384615384599</v>
      </c>
      <c r="BX8" s="129">
        <f t="shared" si="176"/>
        <v>0.25634129594638078</v>
      </c>
      <c r="BY8" s="129">
        <f t="shared" si="176"/>
        <v>0.40074614170799649</v>
      </c>
      <c r="BZ8" s="129">
        <f t="shared" si="176"/>
        <v>0.27578818504059188</v>
      </c>
      <c r="CA8" s="129">
        <f t="shared" si="176"/>
        <v>0.28750565356007846</v>
      </c>
      <c r="CB8" s="129">
        <f t="shared" si="176"/>
        <v>0.43787345471814504</v>
      </c>
      <c r="CC8" s="129">
        <f t="shared" si="176"/>
        <v>0.32501013759180608</v>
      </c>
      <c r="CD8" s="129">
        <f t="shared" si="176"/>
        <v>0.27169320937382097</v>
      </c>
      <c r="CE8" s="129">
        <f>SUMPRODUCT(BI38:BI44,Q38:Q44)/SUM(Q38:Q44)</f>
        <v>0.32626418393972062</v>
      </c>
      <c r="CF8" s="129">
        <f t="shared" ref="CF8:CH8" si="177">SUMPRODUCT(BJ38:BJ44,R38:R44)/SUM(R38:R44)</f>
        <v>0.36783758175083286</v>
      </c>
      <c r="CG8" s="129">
        <f t="shared" si="177"/>
        <v>0.42864755465052995</v>
      </c>
      <c r="CH8" s="129">
        <f t="shared" si="177"/>
        <v>0.29262042564951757</v>
      </c>
      <c r="CI8" s="131">
        <f t="shared" si="82"/>
        <v>0.3429827241763006</v>
      </c>
      <c r="CJ8" s="70"/>
      <c r="CK8" s="87">
        <v>39453</v>
      </c>
      <c r="CL8" s="76">
        <f t="shared" si="21"/>
        <v>362787.1109090909</v>
      </c>
      <c r="CM8" s="76">
        <f t="shared" si="22"/>
        <v>0</v>
      </c>
      <c r="CN8" s="76">
        <f t="shared" si="23"/>
        <v>497419.17333333334</v>
      </c>
      <c r="CO8" s="76">
        <f t="shared" si="24"/>
        <v>344197.17200000002</v>
      </c>
      <c r="CP8" s="76">
        <f t="shared" si="25"/>
        <v>683549.1399999999</v>
      </c>
      <c r="CQ8" s="76">
        <f t="shared" si="26"/>
        <v>695785.09090909082</v>
      </c>
      <c r="CR8" s="76">
        <f t="shared" si="27"/>
        <v>11932.045714285714</v>
      </c>
      <c r="CS8" s="76">
        <f t="shared" si="28"/>
        <v>1023241.3826923076</v>
      </c>
      <c r="CT8" s="76">
        <f t="shared" si="29"/>
        <v>1005810.2533333332</v>
      </c>
      <c r="CU8" s="76">
        <f t="shared" si="30"/>
        <v>2161764.85</v>
      </c>
      <c r="CV8" s="76">
        <f t="shared" si="31"/>
        <v>697609.08</v>
      </c>
      <c r="CW8" s="76">
        <f t="shared" si="32"/>
        <v>7699009.3753846139</v>
      </c>
      <c r="CX8" s="76">
        <f t="shared" si="83"/>
        <v>17399.420000000002</v>
      </c>
      <c r="CY8" s="76">
        <f t="shared" si="84"/>
        <v>1154237.7855555555</v>
      </c>
      <c r="CZ8" s="76">
        <f t="shared" si="85"/>
        <v>1431260.9496703297</v>
      </c>
      <c r="DA8" s="76">
        <f t="shared" si="86"/>
        <v>3327076.649084249</v>
      </c>
      <c r="DB8" s="76">
        <f t="shared" si="87"/>
        <v>4043602.844285714</v>
      </c>
      <c r="DC8" s="76">
        <f t="shared" si="38"/>
        <v>24198.09784615384</v>
      </c>
      <c r="DD8" s="76">
        <f t="shared" si="38"/>
        <v>2412044.6428571432</v>
      </c>
      <c r="DE8" s="88">
        <f t="shared" si="88"/>
        <v>1996075.2652884002</v>
      </c>
      <c r="DF8" s="49"/>
      <c r="DG8" s="89" t="s">
        <v>433</v>
      </c>
      <c r="DH8" s="76">
        <f t="shared" si="39"/>
        <v>5153367.8638095241</v>
      </c>
      <c r="DI8" s="76">
        <f t="shared" si="40"/>
        <v>4433304.2996923076</v>
      </c>
      <c r="DJ8" s="76">
        <f t="shared" si="41"/>
        <v>8725271.6016666666</v>
      </c>
      <c r="DK8" s="76">
        <f t="shared" si="42"/>
        <v>5281190.2666666675</v>
      </c>
      <c r="DL8" s="76">
        <f t="shared" si="43"/>
        <v>3617589.3594957264</v>
      </c>
      <c r="DM8" s="76">
        <f t="shared" si="44"/>
        <v>3151836.7334621204</v>
      </c>
      <c r="DN8" s="76">
        <f t="shared" si="45"/>
        <v>6128026.5</v>
      </c>
      <c r="DO8" s="76">
        <f t="shared" si="46"/>
        <v>7991181.0769230742</v>
      </c>
      <c r="DP8" s="76">
        <f t="shared" si="47"/>
        <v>5851380.231428572</v>
      </c>
      <c r="DQ8" s="76">
        <f t="shared" si="48"/>
        <v>9957445.1799999997</v>
      </c>
      <c r="DR8" s="76">
        <f t="shared" si="49"/>
        <v>11426405.337575756</v>
      </c>
      <c r="DS8" s="76">
        <f t="shared" si="50"/>
        <v>8771869.9415426906</v>
      </c>
      <c r="DT8" s="76">
        <f t="shared" si="51"/>
        <v>13040878.152578756</v>
      </c>
      <c r="DU8" s="76">
        <f t="shared" si="52"/>
        <v>6870044.462797204</v>
      </c>
      <c r="DV8" s="76">
        <f t="shared" si="53"/>
        <v>10928177.940492839</v>
      </c>
      <c r="DW8" s="76">
        <f t="shared" si="54"/>
        <v>10577718.12221726</v>
      </c>
      <c r="DX8" s="76">
        <f t="shared" si="55"/>
        <v>16592185.164264902</v>
      </c>
      <c r="DY8" s="76">
        <f t="shared" si="56"/>
        <v>13351249.128065933</v>
      </c>
      <c r="DZ8" s="76">
        <f t="shared" si="57"/>
        <v>12909527.125007849</v>
      </c>
      <c r="EA8" s="88">
        <f t="shared" si="89"/>
        <v>11663874.963567626</v>
      </c>
      <c r="EB8" s="50"/>
      <c r="EC8" s="201" t="s">
        <v>421</v>
      </c>
      <c r="ED8" s="202"/>
      <c r="EE8" s="202"/>
      <c r="EF8" s="202"/>
      <c r="EG8" s="202"/>
      <c r="EH8" s="202"/>
      <c r="EI8" s="202"/>
      <c r="EJ8" s="202"/>
      <c r="EK8" s="202"/>
      <c r="EL8" s="202"/>
      <c r="EM8" s="202"/>
      <c r="EN8" s="202"/>
      <c r="EO8" s="202"/>
      <c r="EP8" s="202"/>
      <c r="EQ8" s="202"/>
      <c r="ER8" s="202"/>
      <c r="ES8" s="202"/>
      <c r="ET8" s="202"/>
      <c r="EU8" s="202"/>
      <c r="EV8" s="202"/>
      <c r="EW8" s="202"/>
      <c r="EX8" s="202"/>
      <c r="EY8" s="203"/>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59"/>
        <v>2875869.6</v>
      </c>
      <c r="V9" s="68"/>
      <c r="W9" s="83" t="s">
        <v>434</v>
      </c>
      <c r="X9" s="70">
        <f t="shared" ref="X9" si="178">SUM(B45:B51)</f>
        <v>15676237</v>
      </c>
      <c r="Y9" s="70">
        <f t="shared" ref="Y9" si="179">SUM(C45:C51)</f>
        <v>25822581</v>
      </c>
      <c r="Z9" s="70">
        <f t="shared" ref="Z9" si="180">SUM(D45:D51)</f>
        <v>19762131</v>
      </c>
      <c r="AA9" s="70">
        <f t="shared" ref="AA9" si="181">SUM(E45:E51)</f>
        <v>14502781</v>
      </c>
      <c r="AB9" s="70">
        <f t="shared" ref="AB9" si="182">SUM(F45:F51)</f>
        <v>26545299</v>
      </c>
      <c r="AC9" s="70">
        <f t="shared" ref="AC9" si="183">SUM(G45:G51)</f>
        <v>15260522</v>
      </c>
      <c r="AD9" s="70">
        <f t="shared" ref="AD9" si="184">SUM(H45:H51)</f>
        <v>13461706</v>
      </c>
      <c r="AE9" s="70">
        <f t="shared" ref="AE9" si="185">SUM(I45:I51)</f>
        <v>20643487</v>
      </c>
      <c r="AF9" s="70">
        <f t="shared" ref="AF9" si="186">SUM(J45:J51)</f>
        <v>26579748</v>
      </c>
      <c r="AG9" s="70">
        <f t="shared" ref="AG9" si="187">SUM(K45:K51)</f>
        <v>34031476</v>
      </c>
      <c r="AH9" s="70">
        <f t="shared" ref="AH9" si="188">SUM(L45:L51)</f>
        <v>32872441</v>
      </c>
      <c r="AI9" s="70">
        <f t="shared" ref="AI9" si="189">SUM(M45:M51)</f>
        <v>39288412</v>
      </c>
      <c r="AJ9" s="70">
        <f t="shared" ref="AJ9" si="190">SUM(N45:N51)</f>
        <v>37144167</v>
      </c>
      <c r="AK9" s="70">
        <f t="shared" ref="AK9" si="191">SUM(O45:O51)</f>
        <v>21952142</v>
      </c>
      <c r="AL9" s="70">
        <f t="shared" ref="AL9" si="192">SUM(P45:P51)</f>
        <v>29565850</v>
      </c>
      <c r="AM9" s="70">
        <f t="shared" ref="AM9" si="193">SUM(Q45:Q51)</f>
        <v>36932474</v>
      </c>
      <c r="AN9" s="70">
        <f t="shared" ref="AN9" si="194">SUM(R45:R51)</f>
        <v>39058282</v>
      </c>
      <c r="AO9" s="70">
        <f t="shared" ref="AO9" si="195">SUM(S45:S51)</f>
        <v>44712609</v>
      </c>
      <c r="AP9" s="70">
        <f t="shared" ref="AP9" si="196">SUM(T45:T51)</f>
        <v>35544554</v>
      </c>
      <c r="AQ9" s="84">
        <f t="shared" si="79"/>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10"/>
        <v>0.33791892940721802</v>
      </c>
      <c r="BN9" s="74"/>
      <c r="BO9" s="83" t="s">
        <v>434</v>
      </c>
      <c r="BP9" s="129">
        <f t="shared" ref="BP9:CD9" si="197">SUMPRODUCT(AT45:AT51,B45:B51)/SUM(B45:B51)</f>
        <v>0.31273063695980469</v>
      </c>
      <c r="BQ9" s="129">
        <f t="shared" si="197"/>
        <v>0.18417940781841585</v>
      </c>
      <c r="BR9" s="129">
        <f t="shared" si="197"/>
        <v>0.3587330048692623</v>
      </c>
      <c r="BS9" s="129">
        <f t="shared" si="197"/>
        <v>0.43004323184636112</v>
      </c>
      <c r="BT9" s="129">
        <f t="shared" si="197"/>
        <v>0.20951202374402872</v>
      </c>
      <c r="BU9" s="129">
        <f t="shared" si="197"/>
        <v>0.33234969739509629</v>
      </c>
      <c r="BV9" s="129">
        <f t="shared" si="197"/>
        <v>0.4081615123670061</v>
      </c>
      <c r="BW9" s="129">
        <f t="shared" si="197"/>
        <v>0.53715329719694671</v>
      </c>
      <c r="BX9" s="129">
        <f t="shared" si="197"/>
        <v>0.24719013085639485</v>
      </c>
      <c r="BY9" s="129">
        <f t="shared" si="197"/>
        <v>0.39034365705427743</v>
      </c>
      <c r="BZ9" s="129">
        <f t="shared" si="197"/>
        <v>0.27393815880305622</v>
      </c>
      <c r="CA9" s="129">
        <f t="shared" si="197"/>
        <v>0.29877827502137083</v>
      </c>
      <c r="CB9" s="129">
        <f t="shared" si="197"/>
        <v>0.33948457200976317</v>
      </c>
      <c r="CC9" s="129">
        <f t="shared" si="197"/>
        <v>0.33920886780732984</v>
      </c>
      <c r="CD9" s="129">
        <f t="shared" si="197"/>
        <v>0.24185850094078004</v>
      </c>
      <c r="CE9" s="129">
        <f>SUMPRODUCT(BI45:BI51,Q45:Q51)/SUM(Q45:Q51)</f>
        <v>0.33767896859827029</v>
      </c>
      <c r="CF9" s="129">
        <f t="shared" ref="CF9:CH9" si="198">SUMPRODUCT(BJ45:BJ51,R45:R51)/SUM(R45:R51)</f>
        <v>0.36282673772092583</v>
      </c>
      <c r="CG9" s="129">
        <f t="shared" si="198"/>
        <v>0.43905570238889136</v>
      </c>
      <c r="CH9" s="129">
        <f t="shared" si="198"/>
        <v>0.31082808709546345</v>
      </c>
      <c r="CI9" s="131">
        <f t="shared" si="82"/>
        <v>0.3534471518017766</v>
      </c>
      <c r="CJ9" s="70"/>
      <c r="CK9" s="87">
        <v>39454</v>
      </c>
      <c r="CL9" s="76">
        <f t="shared" si="21"/>
        <v>166531.32449999999</v>
      </c>
      <c r="CM9" s="76">
        <f t="shared" si="22"/>
        <v>752344.9325</v>
      </c>
      <c r="CN9" s="76">
        <f t="shared" si="23"/>
        <v>825312.04333333333</v>
      </c>
      <c r="CO9" s="76">
        <f t="shared" si="24"/>
        <v>277367.11200000002</v>
      </c>
      <c r="CP9" s="76">
        <f t="shared" si="25"/>
        <v>749075.94</v>
      </c>
      <c r="CQ9" s="76">
        <f t="shared" si="26"/>
        <v>683476.6909090908</v>
      </c>
      <c r="CR9" s="76">
        <f t="shared" si="27"/>
        <v>1038544.0457142857</v>
      </c>
      <c r="CS9" s="76">
        <f t="shared" si="28"/>
        <v>375928.3623076923</v>
      </c>
      <c r="CT9" s="76">
        <f t="shared" si="29"/>
        <v>1057005.0400000003</v>
      </c>
      <c r="CU9" s="76">
        <f t="shared" si="30"/>
        <v>1146394.69</v>
      </c>
      <c r="CV9" s="76">
        <f t="shared" si="31"/>
        <v>2119182.9435000001</v>
      </c>
      <c r="CW9" s="76">
        <f t="shared" si="32"/>
        <v>5088.4923076923087</v>
      </c>
      <c r="CX9" s="76">
        <f t="shared" si="83"/>
        <v>1292317.3654545455</v>
      </c>
      <c r="CY9" s="76">
        <f t="shared" si="84"/>
        <v>905890.8444444444</v>
      </c>
      <c r="CZ9" s="76">
        <f t="shared" si="85"/>
        <v>2289598.2734065936</v>
      </c>
      <c r="DA9" s="76">
        <f t="shared" si="86"/>
        <v>1528929.5950183149</v>
      </c>
      <c r="DB9" s="76">
        <f t="shared" si="87"/>
        <v>134635.16886446887</v>
      </c>
      <c r="DC9" s="76">
        <f t="shared" si="38"/>
        <v>0</v>
      </c>
      <c r="DD9" s="76">
        <f t="shared" si="38"/>
        <v>6244541.101904762</v>
      </c>
      <c r="DE9" s="88">
        <f t="shared" si="88"/>
        <v>971810.77634676429</v>
      </c>
      <c r="DF9" s="49"/>
      <c r="DG9" s="89" t="s">
        <v>434</v>
      </c>
      <c r="DH9" s="76">
        <f t="shared" si="39"/>
        <v>4902439.5821428578</v>
      </c>
      <c r="DI9" s="76">
        <f t="shared" si="40"/>
        <v>4755987.6769230766</v>
      </c>
      <c r="DJ9" s="76">
        <f t="shared" si="41"/>
        <v>7089328.6362499995</v>
      </c>
      <c r="DK9" s="76">
        <f t="shared" si="42"/>
        <v>6236822.8120000008</v>
      </c>
      <c r="DL9" s="76">
        <f t="shared" si="43"/>
        <v>5561559.3143803421</v>
      </c>
      <c r="DM9" s="76">
        <f t="shared" si="44"/>
        <v>5071829.8687912095</v>
      </c>
      <c r="DN9" s="76">
        <f t="shared" si="45"/>
        <v>5494550.2800000003</v>
      </c>
      <c r="DO9" s="76">
        <f t="shared" si="46"/>
        <v>11088717.107692305</v>
      </c>
      <c r="DP9" s="76">
        <f t="shared" si="47"/>
        <v>6570251.3862499995</v>
      </c>
      <c r="DQ9" s="76">
        <f t="shared" si="48"/>
        <v>13283970.796794873</v>
      </c>
      <c r="DR9" s="76">
        <f t="shared" si="49"/>
        <v>9005015.962902097</v>
      </c>
      <c r="DS9" s="76">
        <f t="shared" si="50"/>
        <v>11738523.965688925</v>
      </c>
      <c r="DT9" s="76">
        <f t="shared" ref="DT9:DT54" si="199">CB9*AJ9</f>
        <v>12609871.636654168</v>
      </c>
      <c r="DU9" s="76">
        <f t="shared" si="52"/>
        <v>7446361.2337657334</v>
      </c>
      <c r="DV9" s="76">
        <f t="shared" si="53"/>
        <v>7150752.1600399613</v>
      </c>
      <c r="DW9" s="76">
        <f t="shared" si="54"/>
        <v>12471319.728102434</v>
      </c>
      <c r="DX9" s="76">
        <f t="shared" si="55"/>
        <v>14171389.039043959</v>
      </c>
      <c r="DY9" s="76">
        <f t="shared" si="56"/>
        <v>19631325.950134866</v>
      </c>
      <c r="DZ9" s="76">
        <f t="shared" si="57"/>
        <v>11048245.726481404</v>
      </c>
      <c r="EA9" s="88">
        <f t="shared" si="89"/>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59"/>
        <v>3786982.6</v>
      </c>
      <c r="V10" s="68"/>
      <c r="W10" s="83" t="s">
        <v>435</v>
      </c>
      <c r="X10" s="70">
        <f t="shared" ref="X10" si="200">SUM(B52:B58)</f>
        <v>20562201</v>
      </c>
      <c r="Y10" s="70">
        <f t="shared" ref="Y10" si="201">SUM(C52:C58)</f>
        <v>19823784</v>
      </c>
      <c r="Z10" s="70">
        <f t="shared" ref="Z10" si="202">SUM(D52:D58)</f>
        <v>19286362</v>
      </c>
      <c r="AA10" s="70">
        <f t="shared" ref="AA10" si="203">SUM(E52:E58)</f>
        <v>13096141</v>
      </c>
      <c r="AB10" s="70">
        <f t="shared" ref="AB10" si="204">SUM(F52:F58)</f>
        <v>24617243</v>
      </c>
      <c r="AC10" s="70">
        <f t="shared" ref="AC10" si="205">SUM(G52:G58)</f>
        <v>23981311</v>
      </c>
      <c r="AD10" s="70">
        <f t="shared" ref="AD10" si="206">SUM(H52:H58)</f>
        <v>19788366</v>
      </c>
      <c r="AE10" s="70">
        <f t="shared" ref="AE10" si="207">SUM(I52:I58)</f>
        <v>25899588</v>
      </c>
      <c r="AF10" s="70">
        <f t="shared" ref="AF10" si="208">SUM(J52:J58)</f>
        <v>22393980</v>
      </c>
      <c r="AG10" s="70">
        <f t="shared" ref="AG10" si="209">SUM(K52:K58)</f>
        <v>31795561</v>
      </c>
      <c r="AH10" s="70">
        <f t="shared" ref="AH10" si="210">SUM(L52:L58)</f>
        <v>31343974</v>
      </c>
      <c r="AI10" s="70">
        <f t="shared" ref="AI10" si="211">SUM(M52:M58)</f>
        <v>38597747</v>
      </c>
      <c r="AJ10" s="70">
        <f t="shared" ref="AJ10" si="212">SUM(N52:N58)</f>
        <v>25207207</v>
      </c>
      <c r="AK10" s="70">
        <f t="shared" ref="AK10" si="213">SUM(O52:O58)</f>
        <v>28438930</v>
      </c>
      <c r="AL10" s="70">
        <f t="shared" ref="AL10" si="214">SUM(P52:P58)</f>
        <v>37862897</v>
      </c>
      <c r="AM10" s="70">
        <f t="shared" ref="AM10" si="215">SUM(Q52:Q58)</f>
        <v>30242036</v>
      </c>
      <c r="AN10" s="70">
        <f t="shared" ref="AN10" si="216">SUM(R52:R58)</f>
        <v>39891284</v>
      </c>
      <c r="AO10" s="70">
        <f t="shared" ref="AO10" si="217">SUM(S52:S58)</f>
        <v>37105869</v>
      </c>
      <c r="AP10" s="70">
        <f t="shared" ref="AP10" si="218">SUM(T52:T58)</f>
        <v>44410087</v>
      </c>
      <c r="AQ10" s="84">
        <f t="shared" si="79"/>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10"/>
        <v>0.37156488730811082</v>
      </c>
      <c r="BN10" s="74"/>
      <c r="BO10" s="83" t="s">
        <v>435</v>
      </c>
      <c r="BP10" s="129">
        <f t="shared" ref="BP10:CD10" si="219">SUMPRODUCT(AT52:AT58,B52:B58)/SUM(B52:B58)</f>
        <v>0.33581294238772286</v>
      </c>
      <c r="BQ10" s="129">
        <f t="shared" si="219"/>
        <v>0.16732744243752082</v>
      </c>
      <c r="BR10" s="129">
        <f t="shared" si="219"/>
        <v>0.28836331075554844</v>
      </c>
      <c r="BS10" s="129">
        <f t="shared" si="219"/>
        <v>0.42084371676952603</v>
      </c>
      <c r="BT10" s="129">
        <f t="shared" si="219"/>
        <v>0.21301284107897614</v>
      </c>
      <c r="BU10" s="129">
        <f t="shared" si="219"/>
        <v>0.38153393630400112</v>
      </c>
      <c r="BV10" s="129">
        <f t="shared" si="219"/>
        <v>0.40572614939505369</v>
      </c>
      <c r="BW10" s="129">
        <f t="shared" si="219"/>
        <v>0.48355150995066026</v>
      </c>
      <c r="BX10" s="129">
        <f t="shared" si="219"/>
        <v>0.23980269404477986</v>
      </c>
      <c r="BY10" s="129">
        <f t="shared" si="219"/>
        <v>0.36951905844050664</v>
      </c>
      <c r="BZ10" s="129">
        <f t="shared" si="219"/>
        <v>0.25225495950664828</v>
      </c>
      <c r="CA10" s="129">
        <f t="shared" si="219"/>
        <v>0.27215594571389057</v>
      </c>
      <c r="CB10" s="129">
        <f t="shared" si="219"/>
        <v>0.31273560375446646</v>
      </c>
      <c r="CC10" s="129">
        <f t="shared" si="219"/>
        <v>0.346128337331081</v>
      </c>
      <c r="CD10" s="129">
        <f t="shared" si="219"/>
        <v>0.24929449309806884</v>
      </c>
      <c r="CE10" s="129">
        <f>SUMPRODUCT(BI52:BI58,Q52:Q58)/SUM(Q52:Q58)</f>
        <v>0.36238949349717792</v>
      </c>
      <c r="CF10" s="129">
        <f t="shared" ref="CF10:CH10" si="220">SUMPRODUCT(BJ52:BJ58,R52:R58)/SUM(R52:R58)</f>
        <v>0.36965871692728614</v>
      </c>
      <c r="CG10" s="129">
        <f t="shared" si="220"/>
        <v>0.44663648472418455</v>
      </c>
      <c r="CH10" s="129">
        <f t="shared" si="220"/>
        <v>0.3413025281717757</v>
      </c>
      <c r="CI10" s="131">
        <f t="shared" si="82"/>
        <v>0.35473414038555517</v>
      </c>
      <c r="CJ10" s="70"/>
      <c r="CK10" s="87">
        <v>39455</v>
      </c>
      <c r="CL10" s="76">
        <f t="shared" si="21"/>
        <v>926147.30849999993</v>
      </c>
      <c r="CM10" s="76">
        <f t="shared" si="22"/>
        <v>407798.23333333328</v>
      </c>
      <c r="CN10" s="76">
        <f t="shared" si="23"/>
        <v>619407.7266666668</v>
      </c>
      <c r="CO10" s="76">
        <f t="shared" si="24"/>
        <v>498583.94400000008</v>
      </c>
      <c r="CP10" s="76">
        <f t="shared" si="25"/>
        <v>1186922.73</v>
      </c>
      <c r="CQ10" s="76">
        <f t="shared" si="26"/>
        <v>19677.840000000004</v>
      </c>
      <c r="CR10" s="76">
        <f t="shared" si="27"/>
        <v>538436.57142857136</v>
      </c>
      <c r="CS10" s="76">
        <f t="shared" si="28"/>
        <v>466921.89246153843</v>
      </c>
      <c r="CT10" s="76">
        <f t="shared" si="29"/>
        <v>1215651.7142857143</v>
      </c>
      <c r="CU10" s="76">
        <f t="shared" si="30"/>
        <v>1099753.44</v>
      </c>
      <c r="CV10" s="76">
        <f t="shared" si="31"/>
        <v>20450.659500000002</v>
      </c>
      <c r="CW10" s="76">
        <f t="shared" si="32"/>
        <v>1111976.7272727275</v>
      </c>
      <c r="CX10" s="76">
        <f t="shared" si="83"/>
        <v>569274.43090909091</v>
      </c>
      <c r="CY10" s="76">
        <f t="shared" si="84"/>
        <v>917540.71333333338</v>
      </c>
      <c r="CZ10" s="76">
        <f t="shared" si="85"/>
        <v>1641752.2803296705</v>
      </c>
      <c r="DA10" s="76">
        <f t="shared" si="86"/>
        <v>598558.04152472527</v>
      </c>
      <c r="DB10" s="76">
        <f t="shared" si="87"/>
        <v>0</v>
      </c>
      <c r="DC10" s="76">
        <f t="shared" si="38"/>
        <v>3877697.7798461542</v>
      </c>
      <c r="DD10" s="76">
        <f t="shared" si="38"/>
        <v>3674269.5150183151</v>
      </c>
      <c r="DE10" s="88">
        <f t="shared" si="88"/>
        <v>1407109.7630067766</v>
      </c>
      <c r="DF10" s="49"/>
      <c r="DG10" s="89" t="s">
        <v>435</v>
      </c>
      <c r="DH10" s="76">
        <f t="shared" si="39"/>
        <v>6905053.2197777769</v>
      </c>
      <c r="DI10" s="76">
        <f t="shared" si="40"/>
        <v>3317063.076153846</v>
      </c>
      <c r="DJ10" s="76">
        <f t="shared" si="41"/>
        <v>5561479.1987500004</v>
      </c>
      <c r="DK10" s="76">
        <f t="shared" si="42"/>
        <v>5511428.6537777772</v>
      </c>
      <c r="DL10" s="76">
        <f t="shared" si="43"/>
        <v>5243788.8709615376</v>
      </c>
      <c r="DM10" s="76">
        <f t="shared" si="44"/>
        <v>9149683.9835604411</v>
      </c>
      <c r="DN10" s="76">
        <f t="shared" si="45"/>
        <v>8028657.540000001</v>
      </c>
      <c r="DO10" s="76">
        <f t="shared" si="46"/>
        <v>12523784.884500001</v>
      </c>
      <c r="DP10" s="76">
        <f t="shared" si="47"/>
        <v>5370136.7343849195</v>
      </c>
      <c r="DQ10" s="76">
        <f t="shared" si="48"/>
        <v>11749065.763307694</v>
      </c>
      <c r="DR10" s="76">
        <f t="shared" si="49"/>
        <v>7906672.8921474367</v>
      </c>
      <c r="DS10" s="76">
        <f t="shared" si="50"/>
        <v>10504606.337210482</v>
      </c>
      <c r="DT10" s="76">
        <f t="shared" si="199"/>
        <v>7883191.1001088135</v>
      </c>
      <c r="DU10" s="76">
        <f t="shared" si="52"/>
        <v>9843519.5563749988</v>
      </c>
      <c r="DV10" s="76">
        <f t="shared" si="53"/>
        <v>9439011.7148393914</v>
      </c>
      <c r="DW10" s="76">
        <f t="shared" si="54"/>
        <v>10959396.10836342</v>
      </c>
      <c r="DX10" s="76">
        <f t="shared" si="55"/>
        <v>14746160.860021979</v>
      </c>
      <c r="DY10" s="76">
        <f t="shared" si="56"/>
        <v>16572834.892796094</v>
      </c>
      <c r="DZ10" s="76">
        <f t="shared" si="57"/>
        <v>15157274.969428509</v>
      </c>
      <c r="EA10" s="88">
        <f t="shared" si="89"/>
        <v>12312184.626479175</v>
      </c>
      <c r="EB10" s="50"/>
      <c r="EC10" s="59" t="s">
        <v>481</v>
      </c>
      <c r="ED10" s="151">
        <f>SUM(B338:B367)</f>
        <v>75032309</v>
      </c>
      <c r="EE10" s="151">
        <f t="shared" ref="EE10:EW10" si="221">SUM(C338:C367)</f>
        <v>63488857</v>
      </c>
      <c r="EF10" s="151">
        <f t="shared" si="221"/>
        <v>77702881</v>
      </c>
      <c r="EG10" s="151">
        <f t="shared" si="221"/>
        <v>52662853</v>
      </c>
      <c r="EH10" s="151">
        <f t="shared" si="221"/>
        <v>50772612</v>
      </c>
      <c r="EI10" s="151">
        <f t="shared" si="221"/>
        <v>67673552</v>
      </c>
      <c r="EJ10" s="151">
        <f t="shared" si="221"/>
        <v>66039450</v>
      </c>
      <c r="EK10" s="151">
        <f t="shared" si="221"/>
        <v>60604095</v>
      </c>
      <c r="EL10" s="151">
        <f t="shared" si="221"/>
        <v>76347648</v>
      </c>
      <c r="EM10" s="151">
        <f t="shared" si="221"/>
        <v>101080217</v>
      </c>
      <c r="EN10" s="151">
        <f t="shared" si="221"/>
        <v>90888205</v>
      </c>
      <c r="EO10" s="151">
        <f t="shared" si="221"/>
        <v>69462042</v>
      </c>
      <c r="EP10" s="151">
        <f t="shared" si="221"/>
        <v>94935331</v>
      </c>
      <c r="EQ10" s="151">
        <f t="shared" si="221"/>
        <v>110521780</v>
      </c>
      <c r="ER10" s="151">
        <f t="shared" si="221"/>
        <v>110699748</v>
      </c>
      <c r="ES10" s="151">
        <f t="shared" si="221"/>
        <v>136757063</v>
      </c>
      <c r="ET10" s="151">
        <f t="shared" si="221"/>
        <v>115547895</v>
      </c>
      <c r="EU10" s="151">
        <f t="shared" si="221"/>
        <v>120951973</v>
      </c>
      <c r="EV10" s="151">
        <f t="shared" si="221"/>
        <v>153180708</v>
      </c>
      <c r="EW10" s="151">
        <f t="shared" si="221"/>
        <v>118895691.80000003</v>
      </c>
      <c r="EX10" s="152">
        <f>(EV10-EU10)/EU10</f>
        <v>0.26645894399754849</v>
      </c>
      <c r="EY10" s="153">
        <f>(EV10-EW10)/EW10</f>
        <v>0.28836214063729404</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59"/>
        <v>4223466.8</v>
      </c>
      <c r="V11" s="68"/>
      <c r="W11" s="83" t="s">
        <v>436</v>
      </c>
      <c r="X11" s="70">
        <f t="shared" ref="X11" si="222">SUM(B59:B65)</f>
        <v>20240894</v>
      </c>
      <c r="Y11" s="70">
        <f t="shared" ref="Y11" si="223">SUM(C59:C65)</f>
        <v>30487804</v>
      </c>
      <c r="Z11" s="70">
        <f t="shared" ref="Z11" si="224">SUM(D59:D65)</f>
        <v>18808504</v>
      </c>
      <c r="AA11" s="70">
        <f t="shared" ref="AA11" si="225">SUM(E59:E65)</f>
        <v>16103134</v>
      </c>
      <c r="AB11" s="70">
        <f t="shared" ref="AB11" si="226">SUM(F59:F65)</f>
        <v>28955293</v>
      </c>
      <c r="AC11" s="70">
        <f t="shared" ref="AC11" si="227">SUM(G59:G65)</f>
        <v>18934494</v>
      </c>
      <c r="AD11" s="70">
        <f t="shared" ref="AD11" si="228">SUM(H59:H65)</f>
        <v>21180943</v>
      </c>
      <c r="AE11" s="70">
        <f t="shared" ref="AE11" si="229">SUM(I59:I65)</f>
        <v>22386404</v>
      </c>
      <c r="AF11" s="70">
        <f t="shared" ref="AF11" si="230">SUM(J59:J65)</f>
        <v>29237797</v>
      </c>
      <c r="AG11" s="70">
        <f t="shared" ref="AG11" si="231">SUM(K59:K65)</f>
        <v>21413976</v>
      </c>
      <c r="AH11" s="70">
        <f t="shared" ref="AH11" si="232">SUM(L59:L65)</f>
        <v>41025896</v>
      </c>
      <c r="AI11" s="70">
        <f t="shared" ref="AI11" si="233">SUM(M59:M65)</f>
        <v>37464129</v>
      </c>
      <c r="AJ11" s="70">
        <f t="shared" ref="AJ11" si="234">SUM(N59:N65)</f>
        <v>39980945</v>
      </c>
      <c r="AK11" s="70">
        <f t="shared" ref="AK11" si="235">SUM(O59:O65)</f>
        <v>44461723</v>
      </c>
      <c r="AL11" s="70">
        <f t="shared" ref="AL11" si="236">SUM(P59:P65)</f>
        <v>29595410</v>
      </c>
      <c r="AM11" s="70">
        <f t="shared" ref="AM11" si="237">SUM(Q59:Q65)</f>
        <v>37671465</v>
      </c>
      <c r="AN11" s="70">
        <f t="shared" ref="AN11" si="238">SUM(R59:R65)</f>
        <v>39659195</v>
      </c>
      <c r="AO11" s="70">
        <f t="shared" ref="AO11" si="239">SUM(S59:S65)</f>
        <v>51431525</v>
      </c>
      <c r="AP11" s="70">
        <f t="shared" ref="AP11" si="240">SUM(T59:T65)</f>
        <v>48772798</v>
      </c>
      <c r="AQ11" s="84">
        <f t="shared" si="79"/>
        <v>40563863.600000001</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10"/>
        <v>0.37830238333385052</v>
      </c>
      <c r="BN11" s="74"/>
      <c r="BO11" s="83" t="s">
        <v>436</v>
      </c>
      <c r="BP11" s="129">
        <f t="shared" ref="BP11:CD11" si="241">SUMPRODUCT(AT59:AT65,B59:B65)/SUM(B59:B65)</f>
        <v>0.34670869484863281</v>
      </c>
      <c r="BQ11" s="129">
        <f t="shared" si="241"/>
        <v>0.17919002794800612</v>
      </c>
      <c r="BR11" s="129">
        <f t="shared" si="241"/>
        <v>0.25898959295220925</v>
      </c>
      <c r="BS11" s="129">
        <f t="shared" si="241"/>
        <v>0.42662349266919103</v>
      </c>
      <c r="BT11" s="129">
        <f t="shared" si="241"/>
        <v>0.21268026862906184</v>
      </c>
      <c r="BU11" s="129">
        <f t="shared" si="241"/>
        <v>0.37471845259280195</v>
      </c>
      <c r="BV11" s="129">
        <f t="shared" si="241"/>
        <v>0.43486173136861755</v>
      </c>
      <c r="BW11" s="129">
        <f t="shared" si="241"/>
        <v>0.36749030936442917</v>
      </c>
      <c r="BX11" s="129">
        <f t="shared" si="241"/>
        <v>0.24110441676079611</v>
      </c>
      <c r="BY11" s="129">
        <f t="shared" si="241"/>
        <v>0.35341488274345267</v>
      </c>
      <c r="BZ11" s="129">
        <f t="shared" si="241"/>
        <v>0.24654139101556738</v>
      </c>
      <c r="CA11" s="129">
        <f t="shared" si="241"/>
        <v>0.25125673752337452</v>
      </c>
      <c r="CB11" s="129">
        <f t="shared" si="241"/>
        <v>0.27522976034924757</v>
      </c>
      <c r="CC11" s="129">
        <f t="shared" si="241"/>
        <v>0.36823781041953779</v>
      </c>
      <c r="CD11" s="129">
        <f t="shared" si="241"/>
        <v>0.28405874470151982</v>
      </c>
      <c r="CE11" s="129">
        <f>SUMPRODUCT(BI59:BI65,Q59:Q65)/SUM(Q59:Q65)</f>
        <v>0.38236583368444788</v>
      </c>
      <c r="CF11" s="129">
        <f t="shared" ref="CF11:CH11" si="242">SUMPRODUCT(BJ59:BJ65,R59:R65)/SUM(R59:R65)</f>
        <v>0.38021589927830129</v>
      </c>
      <c r="CG11" s="129">
        <f t="shared" si="242"/>
        <v>0.44480805571114523</v>
      </c>
      <c r="CH11" s="129">
        <f t="shared" si="242"/>
        <v>0.38186187236147312</v>
      </c>
      <c r="CI11" s="131">
        <f t="shared" si="82"/>
        <v>0.38033762044527719</v>
      </c>
      <c r="CJ11" s="70"/>
      <c r="CK11" s="87">
        <v>39456</v>
      </c>
      <c r="CL11" s="76">
        <f t="shared" si="21"/>
        <v>798195.65749999986</v>
      </c>
      <c r="CM11" s="76">
        <f t="shared" si="22"/>
        <v>606100.60833333328</v>
      </c>
      <c r="CN11" s="76">
        <f t="shared" si="23"/>
        <v>629462.66666666674</v>
      </c>
      <c r="CO11" s="76">
        <f t="shared" si="24"/>
        <v>523512.07200000004</v>
      </c>
      <c r="CP11" s="76">
        <f t="shared" si="25"/>
        <v>148481.25333333336</v>
      </c>
      <c r="CQ11" s="76">
        <f t="shared" si="26"/>
        <v>1198207.2136363639</v>
      </c>
      <c r="CR11" s="76">
        <f t="shared" si="27"/>
        <v>639516.13714285719</v>
      </c>
      <c r="CS11" s="76">
        <f t="shared" si="28"/>
        <v>913473.38199999998</v>
      </c>
      <c r="CT11" s="76">
        <f t="shared" si="29"/>
        <v>1258467.142857143</v>
      </c>
      <c r="CU11" s="76">
        <f t="shared" si="30"/>
        <v>1516740.48</v>
      </c>
      <c r="CV11" s="76">
        <f t="shared" si="31"/>
        <v>1168507.6155000001</v>
      </c>
      <c r="CW11" s="76">
        <f t="shared" si="32"/>
        <v>1023950.5275524476</v>
      </c>
      <c r="CX11" s="76">
        <f t="shared" si="83"/>
        <v>824961.2100000002</v>
      </c>
      <c r="CY11" s="76">
        <f t="shared" si="84"/>
        <v>1323744.4244444447</v>
      </c>
      <c r="CZ11" s="76">
        <f t="shared" si="85"/>
        <v>464859.57736263744</v>
      </c>
      <c r="DA11" s="76">
        <f t="shared" si="86"/>
        <v>0</v>
      </c>
      <c r="DB11" s="76">
        <f t="shared" si="87"/>
        <v>1715207.8036982245</v>
      </c>
      <c r="DC11" s="76">
        <f t="shared" si="38"/>
        <v>4484925.9763516486</v>
      </c>
      <c r="DD11" s="76">
        <f t="shared" si="38"/>
        <v>2664781.8168498171</v>
      </c>
      <c r="DE11" s="88">
        <f t="shared" si="88"/>
        <v>1597747.5563713911</v>
      </c>
      <c r="DF11" s="49"/>
      <c r="DG11" s="89" t="s">
        <v>436</v>
      </c>
      <c r="DH11" s="76">
        <f t="shared" si="39"/>
        <v>7017693.9413095228</v>
      </c>
      <c r="DI11" s="76">
        <f t="shared" si="40"/>
        <v>5463110.4508333327</v>
      </c>
      <c r="DJ11" s="76">
        <f t="shared" si="41"/>
        <v>4871206.794999999</v>
      </c>
      <c r="DK11" s="76">
        <f t="shared" si="42"/>
        <v>6869975.2700000005</v>
      </c>
      <c r="DL11" s="76">
        <f t="shared" si="43"/>
        <v>6158219.4934731936</v>
      </c>
      <c r="DM11" s="76">
        <f t="shared" si="44"/>
        <v>7095104.2923076926</v>
      </c>
      <c r="DN11" s="76">
        <f t="shared" si="45"/>
        <v>9210781.5449999999</v>
      </c>
      <c r="DO11" s="76">
        <f t="shared" si="46"/>
        <v>8226786.5315170949</v>
      </c>
      <c r="DP11" s="76">
        <f t="shared" si="47"/>
        <v>7049361.9930555541</v>
      </c>
      <c r="DQ11" s="76">
        <f t="shared" si="48"/>
        <v>7568017.8171111094</v>
      </c>
      <c r="DR11" s="76">
        <f t="shared" si="49"/>
        <v>10114581.467500001</v>
      </c>
      <c r="DS11" s="76">
        <f t="shared" si="50"/>
        <v>9413114.8266948443</v>
      </c>
      <c r="DT11" s="76">
        <f t="shared" si="199"/>
        <v>11003945.910886448</v>
      </c>
      <c r="DU11" s="76">
        <f t="shared" si="52"/>
        <v>16372487.525000002</v>
      </c>
      <c r="DV11" s="76">
        <f t="shared" si="53"/>
        <v>8406835.0135268066</v>
      </c>
      <c r="DW11" s="76">
        <f t="shared" si="54"/>
        <v>14404281.120839499</v>
      </c>
      <c r="DX11" s="76">
        <f t="shared" si="55"/>
        <v>15079056.49157851</v>
      </c>
      <c r="DY11" s="76">
        <f t="shared" si="56"/>
        <v>22877156.63750916</v>
      </c>
      <c r="DZ11" s="76">
        <f t="shared" si="57"/>
        <v>18624471.964587912</v>
      </c>
      <c r="EA11" s="88">
        <f t="shared" si="89"/>
        <v>15427963.357690796</v>
      </c>
      <c r="EB11" s="50"/>
      <c r="EC11" s="59" t="s">
        <v>507</v>
      </c>
      <c r="ED11" s="154">
        <f>SUM(CL338:CL367)</f>
        <v>12375912.311666667</v>
      </c>
      <c r="EE11" s="154">
        <f t="shared" ref="EE11:EW11" si="243">SUM(CM338:CM367)</f>
        <v>17482173.351190474</v>
      </c>
      <c r="EF11" s="154">
        <f t="shared" si="243"/>
        <v>12652866.902857142</v>
      </c>
      <c r="EG11" s="154">
        <f t="shared" si="243"/>
        <v>14591005.898461541</v>
      </c>
      <c r="EH11" s="154">
        <f t="shared" si="243"/>
        <v>14863785.992500002</v>
      </c>
      <c r="EI11" s="154">
        <f t="shared" si="243"/>
        <v>12104362.656309525</v>
      </c>
      <c r="EJ11" s="154">
        <f t="shared" si="243"/>
        <v>9432481.6066666655</v>
      </c>
      <c r="EK11" s="154">
        <f t="shared" si="243"/>
        <v>21152601.609999996</v>
      </c>
      <c r="EL11" s="154">
        <f t="shared" si="243"/>
        <v>25143409.996119052</v>
      </c>
      <c r="EM11" s="154">
        <f t="shared" si="243"/>
        <v>16019205.917499999</v>
      </c>
      <c r="EN11" s="154">
        <f t="shared" si="243"/>
        <v>42676077.844792567</v>
      </c>
      <c r="EO11" s="154">
        <f t="shared" si="243"/>
        <v>22449485.283402599</v>
      </c>
      <c r="EP11" s="154">
        <f t="shared" si="243"/>
        <v>26120305.284761906</v>
      </c>
      <c r="EQ11" s="154">
        <f t="shared" si="243"/>
        <v>35348205.671990454</v>
      </c>
      <c r="ER11" s="154">
        <f t="shared" si="243"/>
        <v>36802239.446309522</v>
      </c>
      <c r="ES11" s="154">
        <f t="shared" si="243"/>
        <v>49494808.815302201</v>
      </c>
      <c r="ET11" s="154">
        <f t="shared" si="243"/>
        <v>39985866.59240973</v>
      </c>
      <c r="EU11" s="154">
        <f t="shared" si="243"/>
        <v>64159242.691419408</v>
      </c>
      <c r="EV11" s="154">
        <f t="shared" si="243"/>
        <v>46555613.065682389</v>
      </c>
      <c r="EW11" s="154">
        <f t="shared" si="243"/>
        <v>45158072.643486269</v>
      </c>
      <c r="EX11" s="152">
        <f>(EV11-EU11)/EU11</f>
        <v>-0.27437402449407822</v>
      </c>
      <c r="EY11" s="153">
        <f>(EV11-EW11)/EW11</f>
        <v>3.0947742903675614E-2</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59"/>
        <v>5607088</v>
      </c>
      <c r="V12" s="68"/>
      <c r="W12" s="83" t="s">
        <v>437</v>
      </c>
      <c r="X12" s="70">
        <f t="shared" ref="X12" si="244">SUM(B66:B72)</f>
        <v>22778058</v>
      </c>
      <c r="Y12" s="70">
        <f t="shared" ref="Y12" si="245">SUM(C66:C72)</f>
        <v>32735084</v>
      </c>
      <c r="Z12" s="70">
        <f t="shared" ref="Z12" si="246">SUM(D66:D72)</f>
        <v>21806587</v>
      </c>
      <c r="AA12" s="70">
        <f t="shared" ref="AA12" si="247">SUM(E66:E72)</f>
        <v>13840939</v>
      </c>
      <c r="AB12" s="70">
        <f t="shared" ref="AB12" si="248">SUM(F66:F72)</f>
        <v>23498673</v>
      </c>
      <c r="AC12" s="70">
        <f t="shared" ref="AC12" si="249">SUM(G66:G72)</f>
        <v>21244027</v>
      </c>
      <c r="AD12" s="70">
        <f t="shared" ref="AD12" si="250">SUM(H66:H72)</f>
        <v>31853797</v>
      </c>
      <c r="AE12" s="70">
        <f t="shared" ref="AE12" si="251">SUM(I66:I72)</f>
        <v>32947520</v>
      </c>
      <c r="AF12" s="70">
        <f t="shared" ref="AF12" si="252">SUM(J66:J72)</f>
        <v>29259401</v>
      </c>
      <c r="AG12" s="70">
        <f t="shared" ref="AG12" si="253">SUM(K66:K72)</f>
        <v>21022206</v>
      </c>
      <c r="AH12" s="70">
        <f t="shared" ref="AH12" si="254">SUM(L66:L72)</f>
        <v>48417501</v>
      </c>
      <c r="AI12" s="70">
        <f t="shared" ref="AI12" si="255">SUM(M66:M72)</f>
        <v>33908858</v>
      </c>
      <c r="AJ12" s="70">
        <f t="shared" ref="AJ12" si="256">SUM(N66:N72)</f>
        <v>37716063</v>
      </c>
      <c r="AK12" s="70">
        <f t="shared" ref="AK12" si="257">SUM(O66:O72)</f>
        <v>28125412</v>
      </c>
      <c r="AL12" s="70">
        <f t="shared" ref="AL12" si="258">SUM(P66:P72)</f>
        <v>24185293</v>
      </c>
      <c r="AM12" s="70">
        <f t="shared" ref="AM12" si="259">SUM(Q66:Q72)</f>
        <v>39753245</v>
      </c>
      <c r="AN12" s="70">
        <f t="shared" ref="AN12" si="260">SUM(R66:R72)</f>
        <v>43615700</v>
      </c>
      <c r="AO12" s="70">
        <f t="shared" ref="AO12" si="261">SUM(S66:S72)</f>
        <v>36069077</v>
      </c>
      <c r="AP12" s="70">
        <f t="shared" ref="AP12" si="262">SUM(T66:T72)</f>
        <v>40729302</v>
      </c>
      <c r="AQ12" s="84">
        <f t="shared" si="79"/>
        <v>34349745.399999999</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10"/>
        <v>0.36931963186155714</v>
      </c>
      <c r="BN12" s="74"/>
      <c r="BO12" s="83" t="s">
        <v>437</v>
      </c>
      <c r="BP12" s="129">
        <f t="shared" ref="BP12:CD12" si="263">SUMPRODUCT(AT66:AT72,B66:B72)/SUM(B66:B72)</f>
        <v>0.33413410215509437</v>
      </c>
      <c r="BQ12" s="129">
        <f t="shared" si="263"/>
        <v>0.19938372614578853</v>
      </c>
      <c r="BR12" s="129">
        <f t="shared" si="263"/>
        <v>0.27363439741089857</v>
      </c>
      <c r="BS12" s="129">
        <f t="shared" si="263"/>
        <v>0.4155510774353291</v>
      </c>
      <c r="BT12" s="129">
        <f t="shared" si="263"/>
        <v>0.2193113233941493</v>
      </c>
      <c r="BU12" s="129">
        <f t="shared" si="263"/>
        <v>0.37865591960141193</v>
      </c>
      <c r="BV12" s="129">
        <f t="shared" si="263"/>
        <v>0.43192622604248199</v>
      </c>
      <c r="BW12" s="129">
        <f t="shared" si="263"/>
        <v>0.29324296272468364</v>
      </c>
      <c r="BX12" s="129">
        <f t="shared" si="263"/>
        <v>0.247366171028055</v>
      </c>
      <c r="BY12" s="129">
        <f t="shared" si="263"/>
        <v>0.36680969588583623</v>
      </c>
      <c r="BZ12" s="129">
        <f t="shared" si="263"/>
        <v>0.24452975655302608</v>
      </c>
      <c r="CA12" s="129">
        <f t="shared" si="263"/>
        <v>0.25813536133360987</v>
      </c>
      <c r="CB12" s="129">
        <f t="shared" si="263"/>
        <v>0.24844962784159103</v>
      </c>
      <c r="CC12" s="129">
        <f t="shared" si="263"/>
        <v>0.38621716492544184</v>
      </c>
      <c r="CD12" s="129">
        <f t="shared" si="263"/>
        <v>0.3500649293327357</v>
      </c>
      <c r="CE12" s="129">
        <f>SUMPRODUCT(BI66:BI72,Q66:Q72)/SUM(Q66:Q72)</f>
        <v>0.39776436808457277</v>
      </c>
      <c r="CF12" s="129">
        <f t="shared" ref="CF12:CH12" si="264">SUMPRODUCT(BJ66:BJ72,R66:R72)/SUM(R66:R72)</f>
        <v>0.39271848013130728</v>
      </c>
      <c r="CG12" s="129">
        <f t="shared" si="264"/>
        <v>0.4985994888712465</v>
      </c>
      <c r="CH12" s="129">
        <f t="shared" si="264"/>
        <v>0.4103181173413894</v>
      </c>
      <c r="CI12" s="131">
        <f t="shared" si="82"/>
        <v>0.40905152628463676</v>
      </c>
      <c r="CJ12" s="70"/>
      <c r="CK12" s="87">
        <v>39457</v>
      </c>
      <c r="CL12" s="76">
        <f t="shared" si="21"/>
        <v>571949.2919999999</v>
      </c>
      <c r="CM12" s="76">
        <f t="shared" si="22"/>
        <v>375469.95499999996</v>
      </c>
      <c r="CN12" s="76">
        <f t="shared" si="23"/>
        <v>528409.08333333337</v>
      </c>
      <c r="CO12" s="76">
        <f t="shared" si="24"/>
        <v>118559.74400000001</v>
      </c>
      <c r="CP12" s="76">
        <f t="shared" si="25"/>
        <v>1577811.9600000002</v>
      </c>
      <c r="CQ12" s="76">
        <f t="shared" si="26"/>
        <v>1098122.1363636362</v>
      </c>
      <c r="CR12" s="76">
        <f t="shared" si="27"/>
        <v>707647.67999999993</v>
      </c>
      <c r="CS12" s="76">
        <f t="shared" si="28"/>
        <v>337675.78683760687</v>
      </c>
      <c r="CT12" s="76">
        <f t="shared" si="29"/>
        <v>1931537.3714285716</v>
      </c>
      <c r="CU12" s="76">
        <f t="shared" si="30"/>
        <v>835105.5</v>
      </c>
      <c r="CV12" s="76">
        <f t="shared" si="31"/>
        <v>578434.6145454545</v>
      </c>
      <c r="CW12" s="76">
        <f t="shared" si="32"/>
        <v>867035.07944055961</v>
      </c>
      <c r="CX12" s="76">
        <f t="shared" si="83"/>
        <v>825317.45727272751</v>
      </c>
      <c r="CY12" s="76">
        <f t="shared" si="84"/>
        <v>977781.68888888892</v>
      </c>
      <c r="CZ12" s="76">
        <f t="shared" si="85"/>
        <v>0</v>
      </c>
      <c r="DA12" s="76">
        <f t="shared" si="86"/>
        <v>2774430.2133699632</v>
      </c>
      <c r="DB12" s="76">
        <f t="shared" si="87"/>
        <v>3595505.1650464921</v>
      </c>
      <c r="DC12" s="76">
        <f t="shared" si="38"/>
        <v>3006321.3125714287</v>
      </c>
      <c r="DD12" s="76">
        <f t="shared" si="38"/>
        <v>3129692.2567032967</v>
      </c>
      <c r="DE12" s="88">
        <f t="shared" si="88"/>
        <v>2070807.6759753549</v>
      </c>
      <c r="DF12" s="49"/>
      <c r="DG12" s="89" t="s">
        <v>437</v>
      </c>
      <c r="DH12" s="76">
        <f t="shared" si="39"/>
        <v>7610925.9586666645</v>
      </c>
      <c r="DI12" s="76">
        <f t="shared" si="40"/>
        <v>6526843.0236153835</v>
      </c>
      <c r="DJ12" s="76">
        <f t="shared" si="41"/>
        <v>5967032.2933333339</v>
      </c>
      <c r="DK12" s="76">
        <f t="shared" si="42"/>
        <v>5751617.1141666668</v>
      </c>
      <c r="DL12" s="76">
        <f t="shared" si="43"/>
        <v>5153525.0736363642</v>
      </c>
      <c r="DM12" s="76">
        <f t="shared" si="44"/>
        <v>8044176.5797222238</v>
      </c>
      <c r="DN12" s="76">
        <f t="shared" si="45"/>
        <v>13758490.323333334</v>
      </c>
      <c r="DO12" s="76">
        <f t="shared" si="46"/>
        <v>9661628.3792307694</v>
      </c>
      <c r="DP12" s="76">
        <f t="shared" si="47"/>
        <v>7237785.9919444434</v>
      </c>
      <c r="DQ12" s="76">
        <f t="shared" si="48"/>
        <v>7711148.9897094015</v>
      </c>
      <c r="DR12" s="76">
        <f t="shared" si="49"/>
        <v>11839519.732435897</v>
      </c>
      <c r="DS12" s="76">
        <f t="shared" si="50"/>
        <v>8753075.3122400679</v>
      </c>
      <c r="DT12" s="76">
        <f t="shared" si="199"/>
        <v>9370541.8160000015</v>
      </c>
      <c r="DU12" s="76">
        <f t="shared" si="52"/>
        <v>10862516.885000002</v>
      </c>
      <c r="DV12" s="76">
        <f t="shared" si="53"/>
        <v>8466422.8849365078</v>
      </c>
      <c r="DW12" s="76">
        <f t="shared" si="54"/>
        <v>15812424.376736201</v>
      </c>
      <c r="DX12" s="76">
        <f t="shared" si="55"/>
        <v>17128691.413863059</v>
      </c>
      <c r="DY12" s="76">
        <f t="shared" si="56"/>
        <v>17984023.356257632</v>
      </c>
      <c r="DZ12" s="76">
        <f t="shared" si="57"/>
        <v>16711970.517268887</v>
      </c>
      <c r="EA12" s="88">
        <f t="shared" si="89"/>
        <v>14050815.783358682</v>
      </c>
      <c r="EB12" s="50"/>
      <c r="EC12" s="90" t="s">
        <v>506</v>
      </c>
      <c r="ED12" s="155">
        <f t="shared" ref="ED12:EW12" si="265">ED11/ED10</f>
        <v>0.16494110972470097</v>
      </c>
      <c r="EE12" s="155">
        <f t="shared" ref="EE12:EV12" si="266">EE11/EE10</f>
        <v>0.27535813648669832</v>
      </c>
      <c r="EF12" s="155">
        <f t="shared" si="266"/>
        <v>0.16283652214719221</v>
      </c>
      <c r="EG12" s="155">
        <f t="shared" si="266"/>
        <v>0.27706447841824183</v>
      </c>
      <c r="EH12" s="155">
        <f t="shared" si="266"/>
        <v>0.29275204499031882</v>
      </c>
      <c r="EI12" s="155">
        <f t="shared" si="266"/>
        <v>0.17886400666998423</v>
      </c>
      <c r="EJ12" s="155">
        <f t="shared" si="266"/>
        <v>0.14283101398734643</v>
      </c>
      <c r="EK12" s="155">
        <f t="shared" si="266"/>
        <v>0.34902924645603561</v>
      </c>
      <c r="EL12" s="155">
        <f t="shared" si="266"/>
        <v>0.32932789227664294</v>
      </c>
      <c r="EM12" s="155">
        <f t="shared" si="266"/>
        <v>0.1584801298705166</v>
      </c>
      <c r="EN12" s="155">
        <f t="shared" si="266"/>
        <v>0.46954473184713647</v>
      </c>
      <c r="EO12" s="155">
        <f t="shared" si="266"/>
        <v>0.32319069000883388</v>
      </c>
      <c r="EP12" s="155">
        <f t="shared" si="266"/>
        <v>0.27513787553721075</v>
      </c>
      <c r="EQ12" s="155">
        <f t="shared" si="266"/>
        <v>0.31983022416025558</v>
      </c>
      <c r="ER12" s="155">
        <f t="shared" si="266"/>
        <v>0.33245097763284448</v>
      </c>
      <c r="ES12" s="155">
        <f t="shared" si="266"/>
        <v>0.36191775203085635</v>
      </c>
      <c r="ET12" s="155">
        <f t="shared" si="266"/>
        <v>0.34605447890166868</v>
      </c>
      <c r="EU12" s="155">
        <f t="shared" si="266"/>
        <v>0.53045222082833987</v>
      </c>
      <c r="EV12" s="155">
        <f t="shared" si="266"/>
        <v>0.30392608621238643</v>
      </c>
      <c r="EW12" s="155">
        <f t="shared" si="265"/>
        <v>0.37981252272326876</v>
      </c>
      <c r="EX12" s="156">
        <f>(EV12-EU12)/EU12</f>
        <v>-0.42704342770441484</v>
      </c>
      <c r="EY12" s="157">
        <f>(EV12-EW12)/EW12</f>
        <v>-0.19979972215443029</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59"/>
        <v>8308474.4000000004</v>
      </c>
      <c r="V13" s="68"/>
      <c r="W13" s="83" t="s">
        <v>438</v>
      </c>
      <c r="X13" s="70">
        <f t="shared" ref="X13" si="267">SUM(B73:B79)</f>
        <v>27806734</v>
      </c>
      <c r="Y13" s="70">
        <f t="shared" ref="Y13" si="268">SUM(C73:C79)</f>
        <v>36884837</v>
      </c>
      <c r="Z13" s="70">
        <f t="shared" ref="Z13" si="269">SUM(D73:D79)</f>
        <v>29379490</v>
      </c>
      <c r="AA13" s="70">
        <f t="shared" ref="AA13" si="270">SUM(E73:E79)</f>
        <v>13306016</v>
      </c>
      <c r="AB13" s="70">
        <f t="shared" ref="AB13" si="271">SUM(F73:F79)</f>
        <v>26758695</v>
      </c>
      <c r="AC13" s="70">
        <f t="shared" ref="AC13" si="272">SUM(G73:G79)</f>
        <v>21556140</v>
      </c>
      <c r="AD13" s="70">
        <f t="shared" ref="AD13" si="273">SUM(H73:H79)</f>
        <v>32491992</v>
      </c>
      <c r="AE13" s="70">
        <f t="shared" ref="AE13" si="274">SUM(I73:I79)</f>
        <v>44789810</v>
      </c>
      <c r="AF13" s="70">
        <f t="shared" ref="AF13" si="275">SUM(J73:J79)</f>
        <v>31068989</v>
      </c>
      <c r="AG13" s="70">
        <f t="shared" ref="AG13" si="276">SUM(K73:K79)</f>
        <v>24225564</v>
      </c>
      <c r="AH13" s="70">
        <f t="shared" ref="AH13" si="277">SUM(L73:L79)</f>
        <v>45339034</v>
      </c>
      <c r="AI13" s="70">
        <f t="shared" ref="AI13" si="278">SUM(M73:M79)</f>
        <v>44665291</v>
      </c>
      <c r="AJ13" s="70">
        <f t="shared" ref="AJ13" si="279">SUM(N73:N79)</f>
        <v>41664033</v>
      </c>
      <c r="AK13" s="70">
        <f t="shared" ref="AK13" si="280">SUM(O73:O79)</f>
        <v>45025660</v>
      </c>
      <c r="AL13" s="70">
        <f t="shared" ref="AL13" si="281">SUM(P73:P79)</f>
        <v>34860077</v>
      </c>
      <c r="AM13" s="70">
        <f t="shared" ref="AM13" si="282">SUM(Q73:Q79)</f>
        <v>40116864</v>
      </c>
      <c r="AN13" s="70">
        <f t="shared" ref="AN13" si="283">SUM(R73:R79)</f>
        <v>44506802</v>
      </c>
      <c r="AO13" s="70">
        <f t="shared" ref="AO13" si="284">SUM(S73:S79)</f>
        <v>31236239</v>
      </c>
      <c r="AP13" s="70">
        <f t="shared" ref="AP13" si="285">SUM(T73:T79)</f>
        <v>44417989</v>
      </c>
      <c r="AQ13" s="84">
        <f t="shared" si="79"/>
        <v>39149128.399999999</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10"/>
        <v>0.35972328299775574</v>
      </c>
      <c r="BN13" s="74"/>
      <c r="BO13" s="83" t="s">
        <v>438</v>
      </c>
      <c r="BP13" s="129">
        <f t="shared" ref="BP13:CD13" si="286">SUMPRODUCT(AT73:AT79,B73:B79)/SUM(B73:B79)</f>
        <v>0.33136396761106329</v>
      </c>
      <c r="BQ13" s="129">
        <f t="shared" si="286"/>
        <v>0.20669272023746377</v>
      </c>
      <c r="BR13" s="129">
        <f t="shared" si="286"/>
        <v>0.28902461001584051</v>
      </c>
      <c r="BS13" s="129">
        <f t="shared" si="286"/>
        <v>0.48008988952279708</v>
      </c>
      <c r="BT13" s="129">
        <f t="shared" si="286"/>
        <v>0.25764852864802917</v>
      </c>
      <c r="BU13" s="129">
        <f t="shared" si="286"/>
        <v>0.3928355589102912</v>
      </c>
      <c r="BV13" s="129">
        <f t="shared" si="286"/>
        <v>0.34058510954706073</v>
      </c>
      <c r="BW13" s="129">
        <f t="shared" si="286"/>
        <v>0.25352757642341639</v>
      </c>
      <c r="BX13" s="129">
        <f t="shared" si="286"/>
        <v>0.28821500682454348</v>
      </c>
      <c r="BY13" s="129">
        <f t="shared" si="286"/>
        <v>0.39049210285229513</v>
      </c>
      <c r="BZ13" s="129">
        <f t="shared" si="286"/>
        <v>0.23429917548162441</v>
      </c>
      <c r="CA13" s="129">
        <f t="shared" si="286"/>
        <v>0.29095228052821082</v>
      </c>
      <c r="CB13" s="129">
        <f t="shared" si="286"/>
        <v>0.23781035092666136</v>
      </c>
      <c r="CC13" s="129">
        <f t="shared" si="286"/>
        <v>0.40215021714839938</v>
      </c>
      <c r="CD13" s="129">
        <f t="shared" si="286"/>
        <v>0.38964902936473828</v>
      </c>
      <c r="CE13" s="129">
        <f>SUMPRODUCT(BI73:BI79,Q73:Q79)/SUM(Q73:Q79)</f>
        <v>0.43685259494780776</v>
      </c>
      <c r="CF13" s="129">
        <f t="shared" ref="CF13:CH13" si="287">SUMPRODUCT(BJ73:BJ79,R73:R79)/SUM(R73:R79)</f>
        <v>0.40861906188036962</v>
      </c>
      <c r="CG13" s="129">
        <f t="shared" si="287"/>
        <v>0.55830125872159486</v>
      </c>
      <c r="CH13" s="129">
        <f t="shared" si="287"/>
        <v>0.41116466908964161</v>
      </c>
      <c r="CI13" s="131">
        <f t="shared" si="82"/>
        <v>0.43342466589581724</v>
      </c>
      <c r="CJ13" s="70"/>
      <c r="CK13" s="87">
        <v>39458</v>
      </c>
      <c r="CL13" s="76">
        <f t="shared" si="21"/>
        <v>827879.18399999989</v>
      </c>
      <c r="CM13" s="76">
        <f t="shared" si="22"/>
        <v>388760.64600000001</v>
      </c>
      <c r="CN13" s="76">
        <f t="shared" si="23"/>
        <v>100120.1</v>
      </c>
      <c r="CO13" s="76">
        <f t="shared" si="24"/>
        <v>515693.31200000003</v>
      </c>
      <c r="CP13" s="76">
        <f t="shared" si="25"/>
        <v>977712.52000000014</v>
      </c>
      <c r="CQ13" s="76">
        <f t="shared" si="26"/>
        <v>762663.10909090925</v>
      </c>
      <c r="CR13" s="76">
        <f t="shared" si="27"/>
        <v>420102.08</v>
      </c>
      <c r="CS13" s="76">
        <f t="shared" si="28"/>
        <v>1465117.7764102567</v>
      </c>
      <c r="CT13" s="76">
        <f t="shared" si="29"/>
        <v>67002.729230769241</v>
      </c>
      <c r="CU13" s="76">
        <f t="shared" si="30"/>
        <v>3352666.5</v>
      </c>
      <c r="CV13" s="76">
        <f t="shared" si="31"/>
        <v>464104.47636363632</v>
      </c>
      <c r="CW13" s="76">
        <f t="shared" si="32"/>
        <v>832555.68461538467</v>
      </c>
      <c r="CX13" s="76">
        <f t="shared" si="83"/>
        <v>711530.70818181837</v>
      </c>
      <c r="CY13" s="76">
        <f t="shared" si="84"/>
        <v>3276223.8850000002</v>
      </c>
      <c r="CZ13" s="76">
        <f t="shared" si="85"/>
        <v>1159043.4716483518</v>
      </c>
      <c r="DA13" s="76">
        <f t="shared" si="86"/>
        <v>3467849.9155586082</v>
      </c>
      <c r="DB13" s="76">
        <f t="shared" si="87"/>
        <v>3035648.1935756556</v>
      </c>
      <c r="DC13" s="76">
        <f t="shared" si="38"/>
        <v>4004992.973571429</v>
      </c>
      <c r="DD13" s="76">
        <f t="shared" si="38"/>
        <v>0</v>
      </c>
      <c r="DE13" s="88">
        <f t="shared" si="88"/>
        <v>2988751.6878708089</v>
      </c>
      <c r="DF13" s="49"/>
      <c r="DG13" s="89" t="s">
        <v>438</v>
      </c>
      <c r="DH13" s="76">
        <f t="shared" si="39"/>
        <v>9214149.7045454532</v>
      </c>
      <c r="DI13" s="76">
        <f t="shared" si="40"/>
        <v>7623827.2950454522</v>
      </c>
      <c r="DJ13" s="76">
        <f t="shared" si="41"/>
        <v>8491395.6397142857</v>
      </c>
      <c r="DK13" s="76">
        <f t="shared" si="42"/>
        <v>6388083.7514285706</v>
      </c>
      <c r="DL13" s="76">
        <f t="shared" si="43"/>
        <v>6894338.395291375</v>
      </c>
      <c r="DM13" s="76">
        <f t="shared" si="44"/>
        <v>8468018.3048484847</v>
      </c>
      <c r="DN13" s="76">
        <f t="shared" si="45"/>
        <v>11066288.654722221</v>
      </c>
      <c r="DO13" s="76">
        <f t="shared" si="46"/>
        <v>11355451.977765299</v>
      </c>
      <c r="DP13" s="76">
        <f t="shared" si="47"/>
        <v>8954548.8766666669</v>
      </c>
      <c r="DQ13" s="76">
        <f t="shared" si="48"/>
        <v>9459891.4291428588</v>
      </c>
      <c r="DR13" s="76">
        <f t="shared" si="49"/>
        <v>10622898.283333335</v>
      </c>
      <c r="DS13" s="76">
        <f t="shared" si="50"/>
        <v>12995468.27690617</v>
      </c>
      <c r="DT13" s="76">
        <f t="shared" si="199"/>
        <v>9908138.3087499999</v>
      </c>
      <c r="DU13" s="76">
        <f t="shared" si="52"/>
        <v>18107078.946249999</v>
      </c>
      <c r="DV13" s="76">
        <f t="shared" si="53"/>
        <v>13583195.166630037</v>
      </c>
      <c r="DW13" s="76">
        <f t="shared" si="54"/>
        <v>17525156.139568292</v>
      </c>
      <c r="DX13" s="76">
        <f t="shared" si="55"/>
        <v>18186327.680535357</v>
      </c>
      <c r="DY13" s="76">
        <f t="shared" si="56"/>
        <v>17439231.551428571</v>
      </c>
      <c r="DZ13" s="76">
        <f t="shared" si="57"/>
        <v>18263107.74881234</v>
      </c>
      <c r="EA13" s="88">
        <f t="shared" si="89"/>
        <v>16968197.896882452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59"/>
        <v>5529894.5999999996</v>
      </c>
      <c r="V14" s="68"/>
      <c r="W14" s="83" t="s">
        <v>439</v>
      </c>
      <c r="X14" s="70">
        <f t="shared" ref="X14" si="288">SUM(B80:B86)</f>
        <v>27444054</v>
      </c>
      <c r="Y14" s="70">
        <f t="shared" ref="Y14" si="289">SUM(C80:C86)</f>
        <v>38129458</v>
      </c>
      <c r="Z14" s="70">
        <f t="shared" ref="Z14" si="290">SUM(D80:D86)</f>
        <v>27600184</v>
      </c>
      <c r="AA14" s="70">
        <f t="shared" ref="AA14" si="291">SUM(E80:E86)</f>
        <v>25320995</v>
      </c>
      <c r="AB14" s="70">
        <f t="shared" ref="AB14" si="292">SUM(F80:F86)</f>
        <v>30132188</v>
      </c>
      <c r="AC14" s="70">
        <f t="shared" ref="AC14" si="293">SUM(G80:G86)</f>
        <v>25398407</v>
      </c>
      <c r="AD14" s="70">
        <f t="shared" ref="AD14" si="294">SUM(H80:H86)</f>
        <v>36865380</v>
      </c>
      <c r="AE14" s="70">
        <f t="shared" ref="AE14" si="295">SUM(I80:I86)</f>
        <v>56330561</v>
      </c>
      <c r="AF14" s="70">
        <f t="shared" ref="AF14" si="296">SUM(J80:J86)</f>
        <v>46373641</v>
      </c>
      <c r="AG14" s="70">
        <f t="shared" ref="AG14" si="297">SUM(K80:K86)</f>
        <v>43860561</v>
      </c>
      <c r="AH14" s="70">
        <f t="shared" ref="AH14" si="298">SUM(L80:L86)</f>
        <v>58502618</v>
      </c>
      <c r="AI14" s="70">
        <f t="shared" ref="AI14" si="299">SUM(M80:M86)</f>
        <v>51805837</v>
      </c>
      <c r="AJ14" s="70">
        <f t="shared" ref="AJ14" si="300">SUM(N80:N86)</f>
        <v>37183755</v>
      </c>
      <c r="AK14" s="70">
        <f t="shared" ref="AK14" si="301">SUM(O80:O86)</f>
        <v>56509979</v>
      </c>
      <c r="AL14" s="70">
        <f t="shared" ref="AL14" si="302">SUM(P80:P86)</f>
        <v>42187182</v>
      </c>
      <c r="AM14" s="70">
        <f t="shared" ref="AM14" si="303">SUM(Q80:Q86)</f>
        <v>42517018</v>
      </c>
      <c r="AN14" s="70">
        <f t="shared" ref="AN14" si="304">SUM(R80:R86)</f>
        <v>53708857</v>
      </c>
      <c r="AO14" s="70">
        <f t="shared" ref="AO14" si="305">SUM(S80:S86)</f>
        <v>38777167</v>
      </c>
      <c r="AP14" s="70">
        <f t="shared" ref="AP14" si="306">SUM(T80:T86)</f>
        <v>62760847</v>
      </c>
      <c r="AQ14" s="84">
        <f t="shared" si="79"/>
        <v>46740040.600000001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10"/>
        <v>0.37146336539924646</v>
      </c>
      <c r="BN14" s="74"/>
      <c r="BO14" s="83" t="s">
        <v>439</v>
      </c>
      <c r="BP14" s="129">
        <f t="shared" ref="BP14:CD14" si="307">SUMPRODUCT(AT80:AT86,B80:B86)/SUM(B80:B86)</f>
        <v>0.31588959484961332</v>
      </c>
      <c r="BQ14" s="129">
        <f t="shared" si="307"/>
        <v>0.20965519486849984</v>
      </c>
      <c r="BR14" s="129">
        <f t="shared" si="307"/>
        <v>0.29161394532732104</v>
      </c>
      <c r="BS14" s="129">
        <f t="shared" si="307"/>
        <v>0.54500000000000004</v>
      </c>
      <c r="BT14" s="129">
        <f t="shared" si="307"/>
        <v>0.2884750352651842</v>
      </c>
      <c r="BU14" s="129">
        <f t="shared" si="307"/>
        <v>0.40813500448765322</v>
      </c>
      <c r="BV14" s="129">
        <f t="shared" si="307"/>
        <v>0.29479529907192059</v>
      </c>
      <c r="BW14" s="129">
        <f t="shared" si="307"/>
        <v>0.22927957597697282</v>
      </c>
      <c r="BX14" s="129">
        <f t="shared" si="307"/>
        <v>0.32011345295289489</v>
      </c>
      <c r="BY14" s="129">
        <f t="shared" si="307"/>
        <v>0.40593970253949913</v>
      </c>
      <c r="BZ14" s="129">
        <f t="shared" si="307"/>
        <v>0.230861828401423</v>
      </c>
      <c r="CA14" s="129">
        <f t="shared" si="307"/>
        <v>0.33559386651616879</v>
      </c>
      <c r="CB14" s="129">
        <f t="shared" si="307"/>
        <v>0.27189546291787914</v>
      </c>
      <c r="CC14" s="129">
        <f t="shared" si="307"/>
        <v>0.40537879955680045</v>
      </c>
      <c r="CD14" s="129">
        <f t="shared" si="307"/>
        <v>0.42527574594811368</v>
      </c>
      <c r="CE14" s="129">
        <f>SUMPRODUCT(BI80:BI86,Q80:Q86)/SUM(Q80:Q86)</f>
        <v>0.45926262816951391</v>
      </c>
      <c r="CF14" s="129">
        <f t="shared" ref="CF14:CH14" si="308">SUMPRODUCT(BJ80:BJ86,R80:R86)/SUM(R80:R86)</f>
        <v>0.41038874117710883</v>
      </c>
      <c r="CG14" s="129">
        <f t="shared" si="308"/>
        <v>0.58214285714285718</v>
      </c>
      <c r="CH14" s="129">
        <f t="shared" si="308"/>
        <v>0.40793884657863277</v>
      </c>
      <c r="CI14" s="131">
        <f t="shared" si="82"/>
        <v>0.44925494213920919</v>
      </c>
      <c r="CJ14" s="70"/>
      <c r="CK14" s="87">
        <v>39459</v>
      </c>
      <c r="CL14" s="76">
        <f t="shared" si="21"/>
        <v>448751.37999999995</v>
      </c>
      <c r="CM14" s="76">
        <f t="shared" si="22"/>
        <v>537749.80799999996</v>
      </c>
      <c r="CN14" s="76">
        <f t="shared" si="23"/>
        <v>1162669.2233333334</v>
      </c>
      <c r="CO14" s="76">
        <f t="shared" si="24"/>
        <v>377714.60571428575</v>
      </c>
      <c r="CP14" s="76">
        <f t="shared" si="25"/>
        <v>1038862.5983333334</v>
      </c>
      <c r="CQ14" s="76">
        <f t="shared" si="26"/>
        <v>882912.04727272724</v>
      </c>
      <c r="CR14" s="76">
        <f t="shared" si="27"/>
        <v>674734.22</v>
      </c>
      <c r="CS14" s="76">
        <f t="shared" si="28"/>
        <v>60412.139615384614</v>
      </c>
      <c r="CT14" s="76">
        <f t="shared" si="29"/>
        <v>1556119.0130769236</v>
      </c>
      <c r="CU14" s="76">
        <f t="shared" si="30"/>
        <v>528975.14666666661</v>
      </c>
      <c r="CV14" s="76">
        <f t="shared" si="31"/>
        <v>876944.53799999994</v>
      </c>
      <c r="CW14" s="76">
        <f t="shared" si="32"/>
        <v>919162.12979020993</v>
      </c>
      <c r="CX14" s="76">
        <f t="shared" si="83"/>
        <v>2930455.3827272733</v>
      </c>
      <c r="CY14" s="76">
        <f t="shared" si="84"/>
        <v>40749.15</v>
      </c>
      <c r="CZ14" s="76">
        <f t="shared" si="85"/>
        <v>1223896.7971062274</v>
      </c>
      <c r="DA14" s="76">
        <f t="shared" si="86"/>
        <v>2741290.1514128726</v>
      </c>
      <c r="DB14" s="76">
        <f t="shared" si="87"/>
        <v>3282017.3889940828</v>
      </c>
      <c r="DC14" s="76">
        <f t="shared" si="38"/>
        <v>2982812.8045824175</v>
      </c>
      <c r="DD14" s="76">
        <f t="shared" si="38"/>
        <v>0</v>
      </c>
      <c r="DE14" s="88">
        <f t="shared" si="88"/>
        <v>2054153.25841912</v>
      </c>
      <c r="DF14" s="49"/>
      <c r="DG14" s="89" t="s">
        <v>439</v>
      </c>
      <c r="DH14" s="76">
        <f t="shared" si="39"/>
        <v>8669291.0990909096</v>
      </c>
      <c r="DI14" s="76">
        <f t="shared" si="40"/>
        <v>7994038.9472202808</v>
      </c>
      <c r="DJ14" s="76">
        <f t="shared" si="41"/>
        <v>8048598.5480000013</v>
      </c>
      <c r="DK14" s="76">
        <f t="shared" si="42"/>
        <v>13799942.275</v>
      </c>
      <c r="DL14" s="76">
        <f t="shared" si="43"/>
        <v>8692383.9959171601</v>
      </c>
      <c r="DM14" s="76">
        <f t="shared" si="44"/>
        <v>10365978.954924243</v>
      </c>
      <c r="DN14" s="76">
        <f t="shared" si="45"/>
        <v>10867740.7225</v>
      </c>
      <c r="DO14" s="76">
        <f t="shared" si="46"/>
        <v>12915447.140625002</v>
      </c>
      <c r="DP14" s="76">
        <f t="shared" si="47"/>
        <v>14844826.346507939</v>
      </c>
      <c r="DQ14" s="76">
        <f t="shared" si="48"/>
        <v>17804743.085555557</v>
      </c>
      <c r="DR14" s="76">
        <f t="shared" si="49"/>
        <v>13506021.35775</v>
      </c>
      <c r="DS14" s="76">
        <f t="shared" si="50"/>
        <v>17385721.146936398</v>
      </c>
      <c r="DT14" s="76">
        <f t="shared" si="199"/>
        <v>10110094.278750002</v>
      </c>
      <c r="DU14" s="76">
        <f t="shared" si="52"/>
        <v>22907947.450000003</v>
      </c>
      <c r="DV14" s="76">
        <f t="shared" si="53"/>
        <v>17941185.294498835</v>
      </c>
      <c r="DW14" s="76">
        <f t="shared" si="54"/>
        <v>19526477.42861053</v>
      </c>
      <c r="DX14" s="76">
        <f t="shared" si="55"/>
        <v>22041510.214291349</v>
      </c>
      <c r="DY14" s="76">
        <f t="shared" si="56"/>
        <v>22573850.789285716</v>
      </c>
      <c r="DZ14" s="76">
        <f t="shared" si="57"/>
        <v>25602587.535478044</v>
      </c>
      <c r="EA14" s="88">
        <f t="shared" si="89"/>
        <v>20998194.235337287</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59"/>
        <v>3789981.2</v>
      </c>
      <c r="V15" s="68"/>
      <c r="W15" s="83" t="s">
        <v>440</v>
      </c>
      <c r="X15" s="70">
        <f t="shared" ref="X15" si="309">SUM(B87:B93)</f>
        <v>38861962</v>
      </c>
      <c r="Y15" s="70">
        <f t="shared" ref="Y15" si="310">SUM(C87:C93)</f>
        <v>43640056</v>
      </c>
      <c r="Z15" s="70">
        <f t="shared" ref="Z15" si="311">SUM(D87:D93)</f>
        <v>39851526</v>
      </c>
      <c r="AA15" s="70">
        <f t="shared" ref="AA15" si="312">SUM(E87:E93)</f>
        <v>46204142</v>
      </c>
      <c r="AB15" s="70">
        <f t="shared" ref="AB15" si="313">SUM(F87:F93)</f>
        <v>48305594</v>
      </c>
      <c r="AC15" s="70">
        <f t="shared" ref="AC15" si="314">SUM(G87:G93)</f>
        <v>44919482</v>
      </c>
      <c r="AD15" s="70">
        <f t="shared" ref="AD15" si="315">SUM(H87:H93)</f>
        <v>37288085</v>
      </c>
      <c r="AE15" s="70">
        <f t="shared" ref="AE15" si="316">SUM(I87:I93)</f>
        <v>81689859</v>
      </c>
      <c r="AF15" s="70">
        <f t="shared" ref="AF15" si="317">SUM(J87:J93)</f>
        <v>60094986</v>
      </c>
      <c r="AG15" s="70">
        <f t="shared" ref="AG15" si="318">SUM(K87:K93)</f>
        <v>60251604</v>
      </c>
      <c r="AH15" s="70">
        <f t="shared" ref="AH15" si="319">SUM(L87:L93)</f>
        <v>73580402</v>
      </c>
      <c r="AI15" s="70">
        <f t="shared" ref="AI15" si="320">SUM(M87:M93)</f>
        <v>71632193</v>
      </c>
      <c r="AJ15" s="70">
        <f t="shared" ref="AJ15" si="321">SUM(N87:N93)</f>
        <v>49663288</v>
      </c>
      <c r="AK15" s="70">
        <f t="shared" ref="AK15" si="322">SUM(O87:O93)</f>
        <v>50326977</v>
      </c>
      <c r="AL15" s="70">
        <f t="shared" ref="AL15" si="323">SUM(P87:P93)</f>
        <v>47368759</v>
      </c>
      <c r="AM15" s="70">
        <f t="shared" ref="AM15" si="324">SUM(Q87:Q93)</f>
        <v>47251849</v>
      </c>
      <c r="AN15" s="70">
        <f t="shared" ref="AN15" si="325">SUM(R87:R93)</f>
        <v>60413648</v>
      </c>
      <c r="AO15" s="70">
        <f t="shared" ref="AO15" si="326">SUM(S87:S93)</f>
        <v>42692891</v>
      </c>
      <c r="AP15" s="70">
        <f t="shared" ref="AP15" si="327">SUM(T87:T93)</f>
        <v>78253228</v>
      </c>
      <c r="AQ15" s="84">
        <f t="shared" si="79"/>
        <v>49610824.799999997</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10"/>
        <v>0.34008566825629938</v>
      </c>
      <c r="BN15" s="74"/>
      <c r="BO15" s="83" t="s">
        <v>440</v>
      </c>
      <c r="BP15" s="129">
        <f t="shared" ref="BP15:CD15" si="328">SUMPRODUCT(AT87:AT93,B87:B93)/SUM(B87:B93)</f>
        <v>0.29963814710033509</v>
      </c>
      <c r="BQ15" s="129">
        <f t="shared" si="328"/>
        <v>0.21502220453465465</v>
      </c>
      <c r="BR15" s="129">
        <f t="shared" si="328"/>
        <v>0.28867069103786225</v>
      </c>
      <c r="BS15" s="129">
        <f t="shared" si="328"/>
        <v>0.50228618500624178</v>
      </c>
      <c r="BT15" s="129">
        <f t="shared" si="328"/>
        <v>0.27701232906541634</v>
      </c>
      <c r="BU15" s="129">
        <f t="shared" si="328"/>
        <v>0.40262548821986266</v>
      </c>
      <c r="BV15" s="129">
        <f t="shared" si="328"/>
        <v>0.24627369432413121</v>
      </c>
      <c r="BW15" s="129">
        <f t="shared" si="328"/>
        <v>0.21237042338514212</v>
      </c>
      <c r="BX15" s="129">
        <f t="shared" si="328"/>
        <v>0.3087594942249835</v>
      </c>
      <c r="BY15" s="129">
        <f t="shared" si="328"/>
        <v>0.28887435962595304</v>
      </c>
      <c r="BZ15" s="129">
        <f t="shared" si="328"/>
        <v>0.22874999999999995</v>
      </c>
      <c r="CA15" s="129">
        <f t="shared" si="328"/>
        <v>0.34399395807138683</v>
      </c>
      <c r="CB15" s="129">
        <f t="shared" si="328"/>
        <v>0.312647143197607</v>
      </c>
      <c r="CC15" s="129">
        <f t="shared" si="328"/>
        <v>0.21469324218003394</v>
      </c>
      <c r="CD15" s="129">
        <f t="shared" si="328"/>
        <v>0.43979519464633726</v>
      </c>
      <c r="CE15" s="129">
        <f>SUMPRODUCT(BI87:BI93,Q87:Q93)/SUM(Q87:Q93)</f>
        <v>0.47706711053178058</v>
      </c>
      <c r="CF15" s="129">
        <f t="shared" ref="CF15:CH15" si="329">SUMPRODUCT(BJ87:BJ93,R87:R93)/SUM(R87:R93)</f>
        <v>0.38860303338279145</v>
      </c>
      <c r="CG15" s="129">
        <f t="shared" si="329"/>
        <v>0.5821428571428573</v>
      </c>
      <c r="CH15" s="129">
        <f t="shared" si="329"/>
        <v>0.38468814171241195</v>
      </c>
      <c r="CI15" s="131">
        <f t="shared" si="82"/>
        <v>0.41325660819278792</v>
      </c>
      <c r="CJ15" s="70"/>
      <c r="CK15" s="87">
        <v>39460</v>
      </c>
      <c r="CL15" s="76">
        <f t="shared" si="21"/>
        <v>510719.43999999994</v>
      </c>
      <c r="CM15" s="76">
        <f t="shared" si="22"/>
        <v>98602.239999999991</v>
      </c>
      <c r="CN15" s="76">
        <f t="shared" si="23"/>
        <v>540925.42166666675</v>
      </c>
      <c r="CO15" s="76">
        <f t="shared" si="24"/>
        <v>473290.71428571432</v>
      </c>
      <c r="CP15" s="76">
        <f t="shared" si="25"/>
        <v>807244.78499999992</v>
      </c>
      <c r="CQ15" s="76">
        <f t="shared" si="26"/>
        <v>811867.36363636365</v>
      </c>
      <c r="CR15" s="76">
        <f t="shared" si="27"/>
        <v>177329.09333333332</v>
      </c>
      <c r="CS15" s="76">
        <f t="shared" si="28"/>
        <v>1500948.2140384614</v>
      </c>
      <c r="CT15" s="76">
        <f t="shared" si="29"/>
        <v>625127.44038461545</v>
      </c>
      <c r="CU15" s="76">
        <f t="shared" si="30"/>
        <v>2575322.6166666667</v>
      </c>
      <c r="CV15" s="76">
        <f t="shared" si="31"/>
        <v>763377.24750000006</v>
      </c>
      <c r="CW15" s="76">
        <f t="shared" si="32"/>
        <v>5778604.8050349662</v>
      </c>
      <c r="CX15" s="76">
        <f t="shared" si="83"/>
        <v>14134.937142857145</v>
      </c>
      <c r="CY15" s="76">
        <f t="shared" si="84"/>
        <v>1801535.7750000001</v>
      </c>
      <c r="CZ15" s="76">
        <f t="shared" si="85"/>
        <v>1634905.7243406593</v>
      </c>
      <c r="DA15" s="76">
        <f t="shared" si="86"/>
        <v>1185527.4668131866</v>
      </c>
      <c r="DB15" s="76">
        <f t="shared" si="87"/>
        <v>1818475.6652831782</v>
      </c>
      <c r="DC15" s="76">
        <f t="shared" si="38"/>
        <v>4146.8139670329665</v>
      </c>
      <c r="DD15" s="76">
        <f t="shared" si="38"/>
        <v>7386987.9828205118</v>
      </c>
      <c r="DE15" s="88">
        <f t="shared" si="88"/>
        <v>1288918.2890808114</v>
      </c>
      <c r="DF15" s="49"/>
      <c r="DG15" s="89" t="s">
        <v>440</v>
      </c>
      <c r="DH15" s="76">
        <f t="shared" si="39"/>
        <v>11644526.286363633</v>
      </c>
      <c r="DI15" s="76">
        <f t="shared" si="40"/>
        <v>9383581.0471357834</v>
      </c>
      <c r="DJ15" s="76">
        <f t="shared" si="41"/>
        <v>11503967.549333334</v>
      </c>
      <c r="DK15" s="76">
        <f t="shared" si="42"/>
        <v>23207702.216666665</v>
      </c>
      <c r="DL15" s="76">
        <f t="shared" si="43"/>
        <v>13381245.100828402</v>
      </c>
      <c r="DM15" s="76">
        <f t="shared" si="44"/>
        <v>18085728.370833334</v>
      </c>
      <c r="DN15" s="76">
        <f t="shared" si="45"/>
        <v>9183074.4472222216</v>
      </c>
      <c r="DO15" s="76">
        <f t="shared" si="46"/>
        <v>17348509.942102563</v>
      </c>
      <c r="DP15" s="76">
        <f t="shared" si="47"/>
        <v>18554897.482817464</v>
      </c>
      <c r="DQ15" s="76">
        <f t="shared" si="48"/>
        <v>17405143.52193651</v>
      </c>
      <c r="DR15" s="76">
        <f t="shared" si="49"/>
        <v>16831516.957499996</v>
      </c>
      <c r="DS15" s="76">
        <f t="shared" si="50"/>
        <v>24641041.595403489</v>
      </c>
      <c r="DT15" s="76">
        <f t="shared" si="199"/>
        <v>15527085.114999998</v>
      </c>
      <c r="DU15" s="76">
        <f t="shared" si="52"/>
        <v>10804861.861249998</v>
      </c>
      <c r="DV15" s="76">
        <f t="shared" si="53"/>
        <v>20832552.584560439</v>
      </c>
      <c r="DW15" s="76">
        <f t="shared" si="54"/>
        <v>22542303.069714006</v>
      </c>
      <c r="DX15" s="76">
        <f t="shared" si="55"/>
        <v>23476926.870520212</v>
      </c>
      <c r="DY15" s="76">
        <f t="shared" si="56"/>
        <v>24853361.546428576</v>
      </c>
      <c r="DZ15" s="76">
        <f t="shared" si="57"/>
        <v>30103088.862317681</v>
      </c>
      <c r="EA15" s="88">
        <f t="shared" si="89"/>
        <v>20502001.186494645</v>
      </c>
      <c r="EB15" s="50"/>
      <c r="EC15" s="201" t="s">
        <v>422</v>
      </c>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3"/>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59"/>
        <v>2842946.8</v>
      </c>
      <c r="V16" s="68"/>
      <c r="W16" s="83" t="s">
        <v>441</v>
      </c>
      <c r="X16" s="70">
        <f t="shared" ref="X16" si="330">SUM(B94:B100)</f>
        <v>34395166</v>
      </c>
      <c r="Y16" s="70">
        <f t="shared" ref="Y16" si="331">SUM(C94:C100)</f>
        <v>62237351</v>
      </c>
      <c r="Z16" s="70">
        <f t="shared" ref="Z16" si="332">SUM(D94:D100)</f>
        <v>62345641</v>
      </c>
      <c r="AA16" s="70">
        <f t="shared" ref="AA16" si="333">SUM(E94:E100)</f>
        <v>42314043</v>
      </c>
      <c r="AB16" s="70">
        <f t="shared" ref="AB16" si="334">SUM(F94:F100)</f>
        <v>58984664</v>
      </c>
      <c r="AC16" s="70">
        <f t="shared" ref="AC16" si="335">SUM(G94:G100)</f>
        <v>50965095</v>
      </c>
      <c r="AD16" s="70">
        <f t="shared" ref="AD16" si="336">SUM(H94:H100)</f>
        <v>41260356</v>
      </c>
      <c r="AE16" s="70">
        <f t="shared" ref="AE16" si="337">SUM(I94:I100)</f>
        <v>97837139</v>
      </c>
      <c r="AF16" s="70">
        <f t="shared" ref="AF16" si="338">SUM(J94:J100)</f>
        <v>76929202</v>
      </c>
      <c r="AG16" s="70">
        <f t="shared" ref="AG16" si="339">SUM(K94:K100)</f>
        <v>83607251</v>
      </c>
      <c r="AH16" s="70">
        <f t="shared" ref="AH16" si="340">SUM(L94:L100)</f>
        <v>85647526</v>
      </c>
      <c r="AI16" s="70">
        <f t="shared" ref="AI16" si="341">SUM(M94:M100)</f>
        <v>78577537</v>
      </c>
      <c r="AJ16" s="70">
        <f t="shared" ref="AJ16" si="342">SUM(N94:N100)</f>
        <v>55606130</v>
      </c>
      <c r="AK16" s="70">
        <f t="shared" ref="AK16" si="343">SUM(O94:O100)</f>
        <v>68522135</v>
      </c>
      <c r="AL16" s="70">
        <f t="shared" ref="AL16" si="344">SUM(P94:P100)</f>
        <v>73278958</v>
      </c>
      <c r="AM16" s="70">
        <f t="shared" ref="AM16" si="345">SUM(Q94:Q100)</f>
        <v>62522695</v>
      </c>
      <c r="AN16" s="70">
        <f t="shared" ref="AN16" si="346">SUM(R94:R100)</f>
        <v>102548938</v>
      </c>
      <c r="AO16" s="70">
        <f t="shared" ref="AO16" si="347">SUM(S94:S100)</f>
        <v>43223845</v>
      </c>
      <c r="AP16" s="70">
        <f t="shared" ref="AP16" si="348">SUM(T94:T100)</f>
        <v>61590609</v>
      </c>
      <c r="AQ16" s="84">
        <f t="shared" si="79"/>
        <v>70019314.200000003</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10"/>
        <v>0.33283701485020428</v>
      </c>
      <c r="BN16" s="74"/>
      <c r="BO16" s="83" t="s">
        <v>441</v>
      </c>
      <c r="BP16" s="129">
        <f t="shared" ref="BP16:CD16" si="349">SUMPRODUCT(AT94:AT100,B94:B100)/SUM(B94:B100)</f>
        <v>0.30656081022865517</v>
      </c>
      <c r="BQ16" s="129">
        <f t="shared" si="349"/>
        <v>0.22555064368246347</v>
      </c>
      <c r="BR16" s="129">
        <f t="shared" si="349"/>
        <v>0.29162930023180506</v>
      </c>
      <c r="BS16" s="129">
        <f t="shared" si="349"/>
        <v>0.32819209568378538</v>
      </c>
      <c r="BT16" s="129">
        <f t="shared" si="349"/>
        <v>0.2430461127552537</v>
      </c>
      <c r="BU16" s="129">
        <f t="shared" si="349"/>
        <v>0.280505754935157</v>
      </c>
      <c r="BV16" s="129">
        <f t="shared" si="349"/>
        <v>0.22224503035895449</v>
      </c>
      <c r="BW16" s="129">
        <f t="shared" si="349"/>
        <v>0.19271904973214288</v>
      </c>
      <c r="BX16" s="129">
        <f t="shared" si="349"/>
        <v>0.2935342721825035</v>
      </c>
      <c r="BY16" s="129">
        <f t="shared" si="349"/>
        <v>0.18882030703635636</v>
      </c>
      <c r="BZ16" s="129">
        <f t="shared" si="349"/>
        <v>0.24523501768554687</v>
      </c>
      <c r="CA16" s="129">
        <f t="shared" si="349"/>
        <v>0.30444959716059788</v>
      </c>
      <c r="CB16" s="129">
        <f t="shared" si="349"/>
        <v>0.34114735873662955</v>
      </c>
      <c r="CC16" s="129">
        <f t="shared" si="349"/>
        <v>0.18115529341523925</v>
      </c>
      <c r="CD16" s="129">
        <f t="shared" si="349"/>
        <v>0.43718226318704295</v>
      </c>
      <c r="CE16" s="129">
        <f>SUMPRODUCT(BI94:BI100,Q94:Q100)/SUM(Q94:Q100)</f>
        <v>0.48173727124979826</v>
      </c>
      <c r="CF16" s="129">
        <f t="shared" ref="CF16:CH16" si="350">SUMPRODUCT(BJ94:BJ100,R94:R100)/SUM(R94:R100)</f>
        <v>0.34013990819349099</v>
      </c>
      <c r="CG16" s="129">
        <f t="shared" si="350"/>
        <v>0.62142857142857155</v>
      </c>
      <c r="CH16" s="129">
        <f t="shared" si="350"/>
        <v>0.36441826428150798</v>
      </c>
      <c r="CI16" s="131">
        <f t="shared" si="82"/>
        <v>0.3893509692813738</v>
      </c>
      <c r="CJ16" s="70"/>
      <c r="CK16" s="87">
        <v>39461</v>
      </c>
      <c r="CL16" s="76">
        <f t="shared" si="21"/>
        <v>186719.27999999997</v>
      </c>
      <c r="CM16" s="76">
        <f t="shared" si="22"/>
        <v>657857.49333333329</v>
      </c>
      <c r="CN16" s="76">
        <f t="shared" si="23"/>
        <v>542734.4</v>
      </c>
      <c r="CO16" s="76">
        <f t="shared" si="24"/>
        <v>453362.53714285715</v>
      </c>
      <c r="CP16" s="76">
        <f t="shared" si="25"/>
        <v>1186124.4266666668</v>
      </c>
      <c r="CQ16" s="76">
        <f t="shared" si="26"/>
        <v>790854.41181818175</v>
      </c>
      <c r="CR16" s="76">
        <f t="shared" si="27"/>
        <v>887648.00666666671</v>
      </c>
      <c r="CS16" s="76">
        <f t="shared" si="28"/>
        <v>281966.62057692307</v>
      </c>
      <c r="CT16" s="76">
        <f t="shared" si="29"/>
        <v>436746.29538461537</v>
      </c>
      <c r="CU16" s="76">
        <f t="shared" si="30"/>
        <v>1315432.4733333332</v>
      </c>
      <c r="CV16" s="76">
        <f t="shared" si="31"/>
        <v>2264496.9900000002</v>
      </c>
      <c r="CW16" s="76">
        <f t="shared" si="32"/>
        <v>24152.332307692312</v>
      </c>
      <c r="CX16" s="76">
        <f t="shared" si="83"/>
        <v>1222623.4984615387</v>
      </c>
      <c r="CY16" s="76">
        <f t="shared" si="84"/>
        <v>852837.05</v>
      </c>
      <c r="CZ16" s="76">
        <f t="shared" si="85"/>
        <v>2330295.1567582418</v>
      </c>
      <c r="DA16" s="76">
        <f t="shared" si="86"/>
        <v>1403231.8857142855</v>
      </c>
      <c r="DB16" s="76">
        <f t="shared" si="87"/>
        <v>144825.53897717665</v>
      </c>
      <c r="DC16" s="76">
        <f t="shared" si="38"/>
        <v>0</v>
      </c>
      <c r="DD16" s="76">
        <f t="shared" si="38"/>
        <v>5172748.9571868125</v>
      </c>
      <c r="DE16" s="88">
        <f t="shared" si="88"/>
        <v>946237.92628994083</v>
      </c>
      <c r="DF16" s="49"/>
      <c r="DG16" s="89" t="s">
        <v>441</v>
      </c>
      <c r="DH16" s="76">
        <f t="shared" si="39"/>
        <v>10544209.956909092</v>
      </c>
      <c r="DI16" s="76">
        <f t="shared" si="40"/>
        <v>14037674.579141412</v>
      </c>
      <c r="DJ16" s="76">
        <f t="shared" si="41"/>
        <v>18181815.657333333</v>
      </c>
      <c r="DK16" s="76">
        <f t="shared" si="42"/>
        <v>13887134.449023809</v>
      </c>
      <c r="DL16" s="76">
        <f t="shared" si="43"/>
        <v>14335993.297374753</v>
      </c>
      <c r="DM16" s="76">
        <f t="shared" si="44"/>
        <v>14296002.448316995</v>
      </c>
      <c r="DN16" s="76">
        <f t="shared" si="45"/>
        <v>9169909.0718412697</v>
      </c>
      <c r="DO16" s="76">
        <f t="shared" si="46"/>
        <v>18855080.456591576</v>
      </c>
      <c r="DP16" s="76">
        <f t="shared" si="47"/>
        <v>22581357.318650793</v>
      </c>
      <c r="DQ16" s="76">
        <f t="shared" si="48"/>
        <v>15786746.804285713</v>
      </c>
      <c r="DR16" s="76">
        <f t="shared" si="49"/>
        <v>21003772.553333335</v>
      </c>
      <c r="DS16" s="76">
        <f t="shared" si="50"/>
        <v>23922899.485521976</v>
      </c>
      <c r="DT16" s="76">
        <f t="shared" si="199"/>
        <v>18969884.379065659</v>
      </c>
      <c r="DU16" s="76">
        <f t="shared" si="52"/>
        <v>12413147.471363636</v>
      </c>
      <c r="DV16" s="76">
        <f t="shared" si="53"/>
        <v>32036260.702428266</v>
      </c>
      <c r="DW16" s="76">
        <f t="shared" si="54"/>
        <v>30119512.480483405</v>
      </c>
      <c r="DX16" s="76">
        <f t="shared" si="55"/>
        <v>34880986.356660001</v>
      </c>
      <c r="DY16" s="76">
        <f t="shared" si="56"/>
        <v>26860532.250000004</v>
      </c>
      <c r="DZ16" s="76">
        <f t="shared" si="57"/>
        <v>22444742.827821024</v>
      </c>
      <c r="EA16" s="88">
        <f t="shared" si="89"/>
        <v>27262087.85218706</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59"/>
        <v>1996274</v>
      </c>
      <c r="V17" s="68"/>
      <c r="W17" s="83" t="s">
        <v>442</v>
      </c>
      <c r="X17" s="70">
        <f t="shared" ref="X17" si="351">SUM(B101:B107)</f>
        <v>48476958</v>
      </c>
      <c r="Y17" s="70">
        <f t="shared" ref="Y17" si="352">SUM(C101:C107)</f>
        <v>82686418</v>
      </c>
      <c r="Z17" s="70">
        <f t="shared" ref="Z17" si="353">SUM(D101:D107)</f>
        <v>75867294</v>
      </c>
      <c r="AA17" s="70">
        <f t="shared" ref="AA17" si="354">SUM(E101:E107)</f>
        <v>49832448</v>
      </c>
      <c r="AB17" s="70">
        <f t="shared" ref="AB17" si="355">SUM(F101:F107)</f>
        <v>88297690</v>
      </c>
      <c r="AC17" s="70">
        <f t="shared" ref="AC17" si="356">SUM(G101:G107)</f>
        <v>62943753</v>
      </c>
      <c r="AD17" s="70">
        <f t="shared" ref="AD17" si="357">SUM(H101:H107)</f>
        <v>50477206</v>
      </c>
      <c r="AE17" s="70">
        <f t="shared" ref="AE17" si="358">SUM(I101:I107)</f>
        <v>132446765</v>
      </c>
      <c r="AF17" s="70">
        <f t="shared" ref="AF17" si="359">SUM(J101:J107)</f>
        <v>100839193</v>
      </c>
      <c r="AG17" s="70">
        <f t="shared" ref="AG17" si="360">SUM(K101:K107)</f>
        <v>102369643</v>
      </c>
      <c r="AH17" s="70">
        <f t="shared" ref="AH17" si="361">SUM(L101:L107)</f>
        <v>101731633</v>
      </c>
      <c r="AI17" s="70">
        <f t="shared" ref="AI17" si="362">SUM(M101:M107)</f>
        <v>82766503</v>
      </c>
      <c r="AJ17" s="70">
        <f t="shared" ref="AJ17" si="363">SUM(N101:N107)</f>
        <v>87456361</v>
      </c>
      <c r="AK17" s="70">
        <f t="shared" ref="AK17" si="364">SUM(O101:O107)</f>
        <v>82171649</v>
      </c>
      <c r="AL17" s="70">
        <f t="shared" ref="AL17" si="365">SUM(P101:P107)</f>
        <v>93310399</v>
      </c>
      <c r="AM17" s="70">
        <f t="shared" ref="AM17" si="366">SUM(Q101:Q107)</f>
        <v>95987561</v>
      </c>
      <c r="AN17" s="70">
        <f t="shared" ref="AN17" si="367">SUM(R101:R107)</f>
        <v>114749978</v>
      </c>
      <c r="AO17" s="70">
        <f t="shared" ref="AO17" si="368">SUM(S101:S107)</f>
        <v>66347357</v>
      </c>
      <c r="AP17" s="70">
        <f t="shared" ref="AP17" si="369">SUM(T101:T107)</f>
        <v>80489299</v>
      </c>
      <c r="AQ17" s="84">
        <f t="shared" si="79"/>
        <v>90513388.799999997</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10"/>
        <v>0.33063913211962237</v>
      </c>
      <c r="BN17" s="74"/>
      <c r="BO17" s="83" t="s">
        <v>442</v>
      </c>
      <c r="BP17" s="129">
        <f t="shared" ref="BP17:CD17" si="370">SUMPRODUCT(AT101:AT107,B101:B107)/SUM(B101:B107)</f>
        <v>0.29870565157737661</v>
      </c>
      <c r="BQ17" s="129">
        <f t="shared" si="370"/>
        <v>0.20618555815915635</v>
      </c>
      <c r="BR17" s="129">
        <f t="shared" si="370"/>
        <v>0.24159783656797706</v>
      </c>
      <c r="BS17" s="129">
        <f t="shared" si="370"/>
        <v>0.24948722415969943</v>
      </c>
      <c r="BT17" s="129">
        <f t="shared" si="370"/>
        <v>0.2112750123334963</v>
      </c>
      <c r="BU17" s="129">
        <f t="shared" si="370"/>
        <v>0.2535871646542332</v>
      </c>
      <c r="BV17" s="129">
        <f t="shared" si="370"/>
        <v>0.22812040943473119</v>
      </c>
      <c r="BW17" s="129">
        <f t="shared" si="370"/>
        <v>0.18206515241208135</v>
      </c>
      <c r="BX17" s="129">
        <f t="shared" si="370"/>
        <v>0.30234996885085103</v>
      </c>
      <c r="BY17" s="129">
        <f t="shared" si="370"/>
        <v>0.17313425726823181</v>
      </c>
      <c r="BZ17" s="129">
        <f t="shared" si="370"/>
        <v>0.24311095183147216</v>
      </c>
      <c r="CA17" s="129">
        <f t="shared" si="370"/>
        <v>0.2513901019356144</v>
      </c>
      <c r="CB17" s="129">
        <f t="shared" si="370"/>
        <v>0.33041926343145189</v>
      </c>
      <c r="CC17" s="129">
        <f t="shared" si="370"/>
        <v>0.18515439388899868</v>
      </c>
      <c r="CD17" s="129">
        <f t="shared" si="370"/>
        <v>0.41883123146861545</v>
      </c>
      <c r="CE17" s="129">
        <f>SUMPRODUCT(BI101:BI107,Q101:Q107)/SUM(Q101:Q107)</f>
        <v>0.42568820527119267</v>
      </c>
      <c r="CF17" s="129">
        <f t="shared" ref="CF17:CH17" si="371">SUMPRODUCT(BJ101:BJ107,R101:R107)/SUM(R101:R107)</f>
        <v>0.32409411740263572</v>
      </c>
      <c r="CG17" s="129">
        <f t="shared" si="371"/>
        <v>0.52136637091286098</v>
      </c>
      <c r="CH17" s="129">
        <f t="shared" si="371"/>
        <v>0.33555889353020546</v>
      </c>
      <c r="CI17" s="131">
        <f t="shared" si="82"/>
        <v>0.36886829573335661</v>
      </c>
      <c r="CJ17" s="70"/>
      <c r="CK17" s="87">
        <v>39462</v>
      </c>
      <c r="CL17" s="76">
        <f t="shared" si="21"/>
        <v>1055251.26</v>
      </c>
      <c r="CM17" s="76">
        <f t="shared" si="22"/>
        <v>680992.39999999991</v>
      </c>
      <c r="CN17" s="76">
        <f t="shared" si="23"/>
        <v>718530.17600000009</v>
      </c>
      <c r="CO17" s="76">
        <f t="shared" si="24"/>
        <v>431725.83142857149</v>
      </c>
      <c r="CP17" s="76">
        <f t="shared" si="25"/>
        <v>644838.18666666665</v>
      </c>
      <c r="CQ17" s="76">
        <f t="shared" si="26"/>
        <v>53146.219090909086</v>
      </c>
      <c r="CR17" s="76">
        <f t="shared" si="27"/>
        <v>506676.69333333336</v>
      </c>
      <c r="CS17" s="76">
        <f t="shared" si="28"/>
        <v>274624.44</v>
      </c>
      <c r="CT17" s="76">
        <f t="shared" si="29"/>
        <v>467195.6592307692</v>
      </c>
      <c r="CU17" s="76">
        <f t="shared" si="30"/>
        <v>1234253.3633333333</v>
      </c>
      <c r="CV17" s="76">
        <f t="shared" si="31"/>
        <v>0</v>
      </c>
      <c r="CW17" s="76">
        <f t="shared" si="32"/>
        <v>770789.46153846174</v>
      </c>
      <c r="CX17" s="76">
        <f t="shared" si="83"/>
        <v>601661.57065934071</v>
      </c>
      <c r="CY17" s="76">
        <f t="shared" si="84"/>
        <v>1188837.4033333333</v>
      </c>
      <c r="CZ17" s="76">
        <f t="shared" si="85"/>
        <v>1461903.7639743593</v>
      </c>
      <c r="DA17" s="76">
        <f t="shared" si="86"/>
        <v>610343.20769230754</v>
      </c>
      <c r="DB17" s="76">
        <f t="shared" si="87"/>
        <v>0</v>
      </c>
      <c r="DC17" s="76">
        <f t="shared" si="38"/>
        <v>39147.139164835164</v>
      </c>
      <c r="DD17" s="76">
        <f t="shared" si="38"/>
        <v>3472568.0933220619</v>
      </c>
      <c r="DE17" s="88">
        <f t="shared" si="88"/>
        <v>660046.30283296702</v>
      </c>
      <c r="DF17" s="49"/>
      <c r="DG17" s="89" t="s">
        <v>442</v>
      </c>
      <c r="DH17" s="76">
        <f t="shared" si="39"/>
        <v>14480341.325879119</v>
      </c>
      <c r="DI17" s="76">
        <f t="shared" si="40"/>
        <v>17048745.247511312</v>
      </c>
      <c r="DJ17" s="76">
        <f t="shared" si="41"/>
        <v>18329374.096666668</v>
      </c>
      <c r="DK17" s="76">
        <f t="shared" si="42"/>
        <v>12432559.124602566</v>
      </c>
      <c r="DL17" s="76">
        <f t="shared" si="43"/>
        <v>18655095.543769233</v>
      </c>
      <c r="DM17" s="76">
        <f t="shared" si="44"/>
        <v>15961727.855966385</v>
      </c>
      <c r="DN17" s="76">
        <f t="shared" si="45"/>
        <v>11514880.899841269</v>
      </c>
      <c r="DO17" s="76">
        <f t="shared" si="46"/>
        <v>24113940.456212122</v>
      </c>
      <c r="DP17" s="76">
        <f t="shared" si="47"/>
        <v>30488726.862494953</v>
      </c>
      <c r="DQ17" s="76">
        <f t="shared" si="48"/>
        <v>17723692.107619047</v>
      </c>
      <c r="DR17" s="76">
        <f t="shared" si="49"/>
        <v>24732074.130000003</v>
      </c>
      <c r="DS17" s="76">
        <f t="shared" si="50"/>
        <v>20806679.626024336</v>
      </c>
      <c r="DT17" s="76">
        <f t="shared" si="199"/>
        <v>28897266.384015154</v>
      </c>
      <c r="DU17" s="76">
        <f t="shared" si="52"/>
        <v>15214441.865454545</v>
      </c>
      <c r="DV17" s="76">
        <f t="shared" si="53"/>
        <v>39081309.321997866</v>
      </c>
      <c r="DW17" s="76">
        <f t="shared" si="54"/>
        <v>40860772.570449129</v>
      </c>
      <c r="DX17" s="76">
        <f t="shared" si="55"/>
        <v>37189792.841881864</v>
      </c>
      <c r="DY17" s="76">
        <f t="shared" si="56"/>
        <v>34591280.738750003</v>
      </c>
      <c r="DZ17" s="76">
        <f t="shared" si="57"/>
        <v>27008900.113461874</v>
      </c>
      <c r="EA17" s="88">
        <f t="shared" si="89"/>
        <v>33387519.467706688</v>
      </c>
      <c r="EB17" s="50"/>
      <c r="EC17" s="59" t="s">
        <v>481</v>
      </c>
      <c r="ED17" s="151">
        <f>SUM(B361:B367)</f>
        <v>16164572</v>
      </c>
      <c r="EE17" s="151">
        <f t="shared" ref="EE17:EW17" si="372">SUM(C361:C367)</f>
        <v>11371781</v>
      </c>
      <c r="EF17" s="151">
        <f t="shared" si="372"/>
        <v>18573514</v>
      </c>
      <c r="EG17" s="151">
        <f t="shared" si="372"/>
        <v>13251939</v>
      </c>
      <c r="EH17" s="151">
        <f t="shared" si="372"/>
        <v>11955996</v>
      </c>
      <c r="EI17" s="151">
        <f t="shared" si="372"/>
        <v>13473448</v>
      </c>
      <c r="EJ17" s="151">
        <f t="shared" si="372"/>
        <v>16414746</v>
      </c>
      <c r="EK17" s="151">
        <f t="shared" si="372"/>
        <v>16636222</v>
      </c>
      <c r="EL17" s="151">
        <f t="shared" si="372"/>
        <v>15369174</v>
      </c>
      <c r="EM17" s="151">
        <f t="shared" si="372"/>
        <v>26981827</v>
      </c>
      <c r="EN17" s="151">
        <f t="shared" si="372"/>
        <v>25079523</v>
      </c>
      <c r="EO17" s="151">
        <f t="shared" si="372"/>
        <v>17751597</v>
      </c>
      <c r="EP17" s="151">
        <f t="shared" si="372"/>
        <v>19242535</v>
      </c>
      <c r="EQ17" s="151">
        <f t="shared" si="372"/>
        <v>20896695</v>
      </c>
      <c r="ER17" s="151">
        <f t="shared" si="372"/>
        <v>27915707</v>
      </c>
      <c r="ES17" s="151">
        <f t="shared" si="372"/>
        <v>35529613</v>
      </c>
      <c r="ET17" s="151">
        <f t="shared" si="372"/>
        <v>29170180</v>
      </c>
      <c r="EU17" s="151">
        <f t="shared" si="372"/>
        <v>32374306</v>
      </c>
      <c r="EV17" s="151">
        <f t="shared" si="372"/>
        <v>28027046</v>
      </c>
      <c r="EW17" s="151">
        <f t="shared" si="372"/>
        <v>29177300.199999999</v>
      </c>
      <c r="EX17" s="152">
        <f>(EV17-EU17)/EU17</f>
        <v>-0.13428117964907108</v>
      </c>
      <c r="EY17" s="153">
        <f>(EV17-EW17)/EW17</f>
        <v>-3.9422914118695578E-2</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59"/>
        <v>2290169.4</v>
      </c>
      <c r="V18" s="68"/>
      <c r="W18" s="83" t="s">
        <v>443</v>
      </c>
      <c r="X18" s="70">
        <f t="shared" ref="X18" si="373">SUM(B108:B114)</f>
        <v>74221158</v>
      </c>
      <c r="Y18" s="70">
        <f t="shared" ref="Y18" si="374">SUM(C108:C114)</f>
        <v>84306264</v>
      </c>
      <c r="Z18" s="70">
        <f t="shared" ref="Z18" si="375">SUM(D108:D114)</f>
        <v>94277811</v>
      </c>
      <c r="AA18" s="70">
        <f t="shared" ref="AA18" si="376">SUM(E108:E114)</f>
        <v>72197894</v>
      </c>
      <c r="AB18" s="70">
        <f t="shared" ref="AB18" si="377">SUM(F108:F114)</f>
        <v>116776093</v>
      </c>
      <c r="AC18" s="70">
        <f t="shared" ref="AC18" si="378">SUM(G108:G114)</f>
        <v>76612192</v>
      </c>
      <c r="AD18" s="70">
        <f t="shared" ref="AD18" si="379">SUM(H108:H114)</f>
        <v>79810882</v>
      </c>
      <c r="AE18" s="70">
        <f t="shared" ref="AE18" si="380">SUM(I108:I114)</f>
        <v>127205493</v>
      </c>
      <c r="AF18" s="70">
        <f t="shared" ref="AF18" si="381">SUM(J108:J114)</f>
        <v>135191801</v>
      </c>
      <c r="AG18" s="70">
        <f t="shared" ref="AG18" si="382">SUM(K108:K114)</f>
        <v>110913593</v>
      </c>
      <c r="AH18" s="70">
        <f t="shared" ref="AH18" si="383">SUM(L108:L114)</f>
        <v>142209261</v>
      </c>
      <c r="AI18" s="70">
        <f t="shared" ref="AI18" si="384">SUM(M108:M114)</f>
        <v>113762850</v>
      </c>
      <c r="AJ18" s="70">
        <f t="shared" ref="AJ18" si="385">SUM(N108:N114)</f>
        <v>114775908</v>
      </c>
      <c r="AK18" s="70">
        <f t="shared" ref="AK18" si="386">SUM(O108:O114)</f>
        <v>107068634</v>
      </c>
      <c r="AL18" s="70">
        <f t="shared" ref="AL18" si="387">SUM(P108:P114)</f>
        <v>151331241</v>
      </c>
      <c r="AM18" s="70">
        <f t="shared" ref="AM18" si="388">SUM(Q108:Q114)</f>
        <v>120801465</v>
      </c>
      <c r="AN18" s="70">
        <f t="shared" ref="AN18" si="389">SUM(R108:R114)</f>
        <v>123081902</v>
      </c>
      <c r="AO18" s="70">
        <f t="shared" ref="AO18" si="390">SUM(S108:S114)</f>
        <v>95286296</v>
      </c>
      <c r="AP18" s="70">
        <f t="shared" ref="AP18" si="391">SUM(T108:T114)</f>
        <v>105220675</v>
      </c>
      <c r="AQ18" s="84">
        <f t="shared" si="79"/>
        <v>119513907.59999999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10"/>
        <v>0.37907139727020522</v>
      </c>
      <c r="BN18" s="74"/>
      <c r="BO18" s="83" t="s">
        <v>443</v>
      </c>
      <c r="BP18" s="129">
        <f t="shared" ref="BP18:CD18" si="392">SUMPRODUCT(AT108:AT114,B108:B114)/SUM(B108:B114)</f>
        <v>0.28471336744126835</v>
      </c>
      <c r="BQ18" s="129">
        <f t="shared" si="392"/>
        <v>0.20044490666348888</v>
      </c>
      <c r="BR18" s="129">
        <f t="shared" si="392"/>
        <v>0.18133032420269071</v>
      </c>
      <c r="BS18" s="129">
        <f t="shared" si="392"/>
        <v>0.24451704153586534</v>
      </c>
      <c r="BT18" s="129">
        <f t="shared" si="392"/>
        <v>0.19884963299134215</v>
      </c>
      <c r="BU18" s="129">
        <f t="shared" si="392"/>
        <v>0.25674022937684454</v>
      </c>
      <c r="BV18" s="129">
        <f t="shared" si="392"/>
        <v>0.21862701586232308</v>
      </c>
      <c r="BW18" s="129">
        <f t="shared" si="392"/>
        <v>0.18766782889604108</v>
      </c>
      <c r="BX18" s="129">
        <f t="shared" si="392"/>
        <v>0.25424470940311361</v>
      </c>
      <c r="BY18" s="129">
        <f t="shared" si="392"/>
        <v>0.18890391017166749</v>
      </c>
      <c r="BZ18" s="129">
        <f t="shared" si="392"/>
        <v>0.22303750370478936</v>
      </c>
      <c r="CA18" s="129">
        <f t="shared" si="392"/>
        <v>0.22561087081366987</v>
      </c>
      <c r="CB18" s="129">
        <f t="shared" si="392"/>
        <v>0.29417509733904196</v>
      </c>
      <c r="CC18" s="129">
        <f t="shared" si="392"/>
        <v>0.18823667679710757</v>
      </c>
      <c r="CD18" s="129">
        <f t="shared" si="392"/>
        <v>0.31268609287900928</v>
      </c>
      <c r="CE18" s="129">
        <f>SUMPRODUCT(BI108:BI114,Q108:Q114)/SUM(Q108:Q114)</f>
        <v>0.316082891932083</v>
      </c>
      <c r="CF18" s="129">
        <f t="shared" ref="CF18:CH18" si="393">SUMPRODUCT(BJ108:BJ114,R108:R114)/SUM(R108:R114)</f>
        <v>0.31765996509235378</v>
      </c>
      <c r="CG18" s="129">
        <f t="shared" si="393"/>
        <v>0.32983088066122285</v>
      </c>
      <c r="CH18" s="129">
        <f t="shared" si="393"/>
        <v>0.30711611310273679</v>
      </c>
      <c r="CI18" s="131">
        <f t="shared" si="82"/>
        <v>0.29483305147402999</v>
      </c>
      <c r="CJ18" s="70"/>
      <c r="CK18" s="87">
        <v>39463</v>
      </c>
      <c r="CL18" s="76">
        <f t="shared" si="21"/>
        <v>438293.24000000005</v>
      </c>
      <c r="CM18" s="76">
        <f t="shared" si="22"/>
        <v>413671.8444444444</v>
      </c>
      <c r="CN18" s="76">
        <f t="shared" si="23"/>
        <v>1224541.8750000002</v>
      </c>
      <c r="CO18" s="76">
        <f t="shared" si="24"/>
        <v>554538.61571428576</v>
      </c>
      <c r="CP18" s="76">
        <f t="shared" si="25"/>
        <v>354826.26666666666</v>
      </c>
      <c r="CQ18" s="76">
        <f t="shared" si="26"/>
        <v>986552.451</v>
      </c>
      <c r="CR18" s="76">
        <f t="shared" si="27"/>
        <v>250627.62666666668</v>
      </c>
      <c r="CS18" s="76">
        <f t="shared" si="28"/>
        <v>924199.4338461539</v>
      </c>
      <c r="CT18" s="76">
        <f t="shared" si="29"/>
        <v>829567.92384615378</v>
      </c>
      <c r="CU18" s="76">
        <f t="shared" si="30"/>
        <v>3577958.0866666664</v>
      </c>
      <c r="CV18" s="76">
        <f t="shared" si="31"/>
        <v>1120258.1680000003</v>
      </c>
      <c r="CW18" s="76">
        <f t="shared" si="32"/>
        <v>472915.10256410268</v>
      </c>
      <c r="CX18" s="76">
        <f t="shared" si="83"/>
        <v>829755.18857142865</v>
      </c>
      <c r="CY18" s="76">
        <f t="shared" si="84"/>
        <v>1119845.6627777778</v>
      </c>
      <c r="CZ18" s="76">
        <f t="shared" si="85"/>
        <v>364092.78049450554</v>
      </c>
      <c r="DA18" s="76">
        <f t="shared" si="86"/>
        <v>0</v>
      </c>
      <c r="DB18" s="76">
        <f t="shared" si="87"/>
        <v>0</v>
      </c>
      <c r="DC18" s="76">
        <f t="shared" si="38"/>
        <v>2856750.1289450545</v>
      </c>
      <c r="DD18" s="76">
        <f t="shared" si="38"/>
        <v>2101844.2725641024</v>
      </c>
      <c r="DE18" s="88">
        <f t="shared" si="88"/>
        <v>868137.71444346756</v>
      </c>
      <c r="DF18" s="49"/>
      <c r="DG18" s="89" t="s">
        <v>443</v>
      </c>
      <c r="DH18" s="76">
        <f t="shared" si="39"/>
        <v>21131755.829570435</v>
      </c>
      <c r="DI18" s="76">
        <f t="shared" si="40"/>
        <v>16898761.218627453</v>
      </c>
      <c r="DJ18" s="76">
        <f t="shared" si="41"/>
        <v>17095426.033750001</v>
      </c>
      <c r="DK18" s="76">
        <f t="shared" si="42"/>
        <v>17653615.446000002</v>
      </c>
      <c r="DL18" s="76">
        <f t="shared" si="43"/>
        <v>23220883.23521284</v>
      </c>
      <c r="DM18" s="76">
        <f t="shared" si="44"/>
        <v>19669431.747142855</v>
      </c>
      <c r="DN18" s="76">
        <f t="shared" si="45"/>
        <v>17448814.964999996</v>
      </c>
      <c r="DO18" s="76">
        <f t="shared" si="46"/>
        <v>23872378.694960553</v>
      </c>
      <c r="DP18" s="76">
        <f t="shared" si="47"/>
        <v>34371800.158928566</v>
      </c>
      <c r="DQ18" s="76">
        <f t="shared" si="48"/>
        <v>20952011.408888888</v>
      </c>
      <c r="DR18" s="76">
        <f t="shared" si="49"/>
        <v>31717998.577142857</v>
      </c>
      <c r="DS18" s="76">
        <f t="shared" si="50"/>
        <v>25666135.654744904</v>
      </c>
      <c r="DT18" s="76">
        <f t="shared" si="199"/>
        <v>33764213.908076927</v>
      </c>
      <c r="DU18" s="76">
        <f t="shared" si="52"/>
        <v>20154243.853365801</v>
      </c>
      <c r="DV18" s="76">
        <f t="shared" si="53"/>
        <v>47319174.47882174</v>
      </c>
      <c r="DW18" s="76">
        <f t="shared" si="54"/>
        <v>38183276.406832308</v>
      </c>
      <c r="DX18" s="76">
        <f t="shared" si="55"/>
        <v>39098192.692820512</v>
      </c>
      <c r="DY18" s="76">
        <f t="shared" si="56"/>
        <v>31428362.924625956</v>
      </c>
      <c r="DZ18" s="76">
        <f t="shared" si="57"/>
        <v>32314964.724046309</v>
      </c>
      <c r="EA18" s="88">
        <f t="shared" si="89"/>
        <v>35236650.071293265</v>
      </c>
      <c r="EB18" s="50"/>
      <c r="EC18" s="59" t="s">
        <v>507</v>
      </c>
      <c r="ED18" s="154">
        <f>SUM(CL361:CL367)</f>
        <v>2677830.5508333337</v>
      </c>
      <c r="EE18" s="154">
        <f t="shared" ref="EE18:EW18" si="394">SUM(CM361:CM367)</f>
        <v>3766152.2433333332</v>
      </c>
      <c r="EF18" s="154">
        <f t="shared" si="394"/>
        <v>3492713.5433333325</v>
      </c>
      <c r="EG18" s="154">
        <f t="shared" si="394"/>
        <v>4460403.2619230775</v>
      </c>
      <c r="EH18" s="154">
        <f t="shared" si="394"/>
        <v>4244672.0100000007</v>
      </c>
      <c r="EI18" s="154">
        <f t="shared" si="394"/>
        <v>2643368.3815873014</v>
      </c>
      <c r="EJ18" s="154">
        <f t="shared" si="394"/>
        <v>2899938.46</v>
      </c>
      <c r="EK18" s="154">
        <f t="shared" si="394"/>
        <v>8037709.6533333324</v>
      </c>
      <c r="EL18" s="154">
        <f t="shared" si="394"/>
        <v>6900082.3425000003</v>
      </c>
      <c r="EM18" s="154">
        <f t="shared" si="394"/>
        <v>6126768.6699999999</v>
      </c>
      <c r="EN18" s="154">
        <f t="shared" si="394"/>
        <v>11773850.075568181</v>
      </c>
      <c r="EO18" s="154">
        <f t="shared" si="394"/>
        <v>6709562.9784999993</v>
      </c>
      <c r="EP18" s="154">
        <f t="shared" si="394"/>
        <v>5848868.9742063498</v>
      </c>
      <c r="EQ18" s="154">
        <f t="shared" si="394"/>
        <v>7364643.9879474109</v>
      </c>
      <c r="ER18" s="154">
        <f t="shared" si="394"/>
        <v>10247903.800769228</v>
      </c>
      <c r="ES18" s="154">
        <f t="shared" si="394"/>
        <v>12909133.601868134</v>
      </c>
      <c r="ET18" s="154">
        <f t="shared" si="394"/>
        <v>11290245.311459968</v>
      </c>
      <c r="EU18" s="154">
        <f t="shared" si="394"/>
        <v>16892370.516483516</v>
      </c>
      <c r="EV18" s="154">
        <f t="shared" si="394"/>
        <v>8907078.4989620838</v>
      </c>
      <c r="EW18" s="154">
        <f t="shared" si="394"/>
        <v>11740859.443705652</v>
      </c>
      <c r="EX18" s="152">
        <f>(EV18-EU18)/EU18</f>
        <v>-0.47271589323294866</v>
      </c>
      <c r="EY18" s="153">
        <f>(EV18-EW18)/EW18</f>
        <v>-0.2413606055272875</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59"/>
        <v>5035958.2</v>
      </c>
      <c r="V19" s="68"/>
      <c r="W19" s="83" t="s">
        <v>444</v>
      </c>
      <c r="X19" s="70">
        <f t="shared" ref="X19" si="395">SUM(B115:B121)</f>
        <v>101086461</v>
      </c>
      <c r="Y19" s="70">
        <f t="shared" ref="Y19" si="396">SUM(C115:C121)</f>
        <v>112670760</v>
      </c>
      <c r="Z19" s="70">
        <f t="shared" ref="Z19" si="397">SUM(D115:D121)</f>
        <v>124948496</v>
      </c>
      <c r="AA19" s="70">
        <f t="shared" ref="AA19" si="398">SUM(E115:E121)</f>
        <v>128134414</v>
      </c>
      <c r="AB19" s="70">
        <f t="shared" ref="AB19" si="399">SUM(F115:F121)</f>
        <v>146442067</v>
      </c>
      <c r="AC19" s="70">
        <f t="shared" ref="AC19" si="400">SUM(G115:G121)</f>
        <v>121488852</v>
      </c>
      <c r="AD19" s="70">
        <f t="shared" ref="AD19" si="401">SUM(H115:H121)</f>
        <v>113120374</v>
      </c>
      <c r="AE19" s="70">
        <f t="shared" ref="AE19" si="402">SUM(I115:I121)</f>
        <v>144119909</v>
      </c>
      <c r="AF19" s="70">
        <f t="shared" ref="AF19" si="403">SUM(J115:J121)</f>
        <v>169644110</v>
      </c>
      <c r="AG19" s="70">
        <f t="shared" ref="AG19" si="404">SUM(K115:K121)</f>
        <v>131698073</v>
      </c>
      <c r="AH19" s="70">
        <f t="shared" ref="AH19" si="405">SUM(L115:L121)</f>
        <v>178073653</v>
      </c>
      <c r="AI19" s="70">
        <f t="shared" ref="AI19" si="406">SUM(M115:M121)</f>
        <v>123095121</v>
      </c>
      <c r="AJ19" s="70">
        <f t="shared" ref="AJ19" si="407">SUM(N115:N121)</f>
        <v>150164583</v>
      </c>
      <c r="AK19" s="70">
        <f t="shared" ref="AK19" si="408">SUM(O115:O121)</f>
        <v>120850781</v>
      </c>
      <c r="AL19" s="70">
        <f t="shared" ref="AL19" si="409">SUM(P115:P121)</f>
        <v>162982519</v>
      </c>
      <c r="AM19" s="70">
        <f t="shared" ref="AM19" si="410">SUM(Q115:Q121)</f>
        <v>167139108</v>
      </c>
      <c r="AN19" s="70">
        <f t="shared" ref="AN19" si="411">SUM(R115:R121)</f>
        <v>120696478</v>
      </c>
      <c r="AO19" s="70">
        <f t="shared" ref="AO19" si="412">SUM(S115:S121)</f>
        <v>126787450</v>
      </c>
      <c r="AP19" s="70">
        <f t="shared" ref="AP19" si="413">SUM(T115:T121)</f>
        <v>130350099</v>
      </c>
      <c r="AQ19" s="84">
        <f t="shared" si="79"/>
        <v>139691267.19999999</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10"/>
        <v>0.37813349092819459</v>
      </c>
      <c r="BN19" s="74"/>
      <c r="BO19" s="83" t="s">
        <v>444</v>
      </c>
      <c r="BP19" s="129">
        <f t="shared" ref="BP19:CD19" si="414">SUMPRODUCT(AT115:AT121,B115:B121)/SUM(B115:B121)</f>
        <v>0.24280185199181031</v>
      </c>
      <c r="BQ19" s="129">
        <f t="shared" si="414"/>
        <v>0.20835772036984135</v>
      </c>
      <c r="BR19" s="129">
        <f t="shared" si="414"/>
        <v>0.19179969822849857</v>
      </c>
      <c r="BS19" s="129">
        <f t="shared" si="414"/>
        <v>0.24196031913799523</v>
      </c>
      <c r="BT19" s="129">
        <f t="shared" si="414"/>
        <v>0.18743176641819564</v>
      </c>
      <c r="BU19" s="129">
        <f t="shared" si="414"/>
        <v>0.24225631305995546</v>
      </c>
      <c r="BV19" s="129">
        <f t="shared" si="414"/>
        <v>0.21409967832143126</v>
      </c>
      <c r="BW19" s="129">
        <f t="shared" si="414"/>
        <v>0.18535140162615987</v>
      </c>
      <c r="BX19" s="129">
        <f t="shared" si="414"/>
        <v>0.16825377890472337</v>
      </c>
      <c r="BY19" s="129">
        <f t="shared" si="414"/>
        <v>0.19311520118336994</v>
      </c>
      <c r="BZ19" s="129">
        <f t="shared" si="414"/>
        <v>0.17252230123124551</v>
      </c>
      <c r="CA19" s="129">
        <f t="shared" si="414"/>
        <v>0.2218397161497947</v>
      </c>
      <c r="CB19" s="129">
        <f t="shared" si="414"/>
        <v>0.22313730300356935</v>
      </c>
      <c r="CC19" s="129">
        <f t="shared" si="414"/>
        <v>0.18364988502271704</v>
      </c>
      <c r="CD19" s="129">
        <f t="shared" si="414"/>
        <v>0.2257819654519328</v>
      </c>
      <c r="CE19" s="129">
        <f>SUMPRODUCT(BI115:BI121,Q115:Q121)/SUM(Q115:Q121)</f>
        <v>0.25208882742323668</v>
      </c>
      <c r="CF19" s="129">
        <f t="shared" ref="CF19:CH19" si="415">SUMPRODUCT(BJ115:BJ121,R115:R121)/SUM(R115:R121)</f>
        <v>0.31393780209667782</v>
      </c>
      <c r="CG19" s="129">
        <f t="shared" si="415"/>
        <v>0.2580980996790867</v>
      </c>
      <c r="CH19" s="129">
        <f t="shared" si="415"/>
        <v>0.27336296515200786</v>
      </c>
      <c r="CI19" s="131">
        <f t="shared" si="82"/>
        <v>0.24588714475382115</v>
      </c>
      <c r="CJ19" s="70"/>
      <c r="CK19" s="87">
        <v>39464</v>
      </c>
      <c r="CL19" s="76">
        <f t="shared" si="21"/>
        <v>471693.25</v>
      </c>
      <c r="CM19" s="76">
        <f t="shared" si="22"/>
        <v>413187.8833333333</v>
      </c>
      <c r="CN19" s="76">
        <f t="shared" si="23"/>
        <v>1100846.05</v>
      </c>
      <c r="CO19" s="76">
        <f t="shared" si="24"/>
        <v>42720.951428571432</v>
      </c>
      <c r="CP19" s="76">
        <f t="shared" si="25"/>
        <v>1335556.2</v>
      </c>
      <c r="CQ19" s="76">
        <f t="shared" si="26"/>
        <v>573995.26500000001</v>
      </c>
      <c r="CR19" s="76">
        <f t="shared" si="27"/>
        <v>387457.65</v>
      </c>
      <c r="CS19" s="76">
        <f t="shared" si="28"/>
        <v>853724.717948718</v>
      </c>
      <c r="CT19" s="76">
        <f t="shared" si="29"/>
        <v>2038723.9961538462</v>
      </c>
      <c r="CU19" s="76">
        <f t="shared" si="30"/>
        <v>70023.23</v>
      </c>
      <c r="CV19" s="76">
        <f t="shared" si="31"/>
        <v>590692.64800000004</v>
      </c>
      <c r="CW19" s="76">
        <f t="shared" si="32"/>
        <v>362066.15442307689</v>
      </c>
      <c r="CX19" s="76">
        <f t="shared" si="83"/>
        <v>1224955.5255677656</v>
      </c>
      <c r="CY19" s="76">
        <f t="shared" si="84"/>
        <v>1307915.5711111112</v>
      </c>
      <c r="CZ19" s="76">
        <f t="shared" si="85"/>
        <v>0</v>
      </c>
      <c r="DA19" s="76">
        <f t="shared" si="86"/>
        <v>663233.2414403453</v>
      </c>
      <c r="DB19" s="76">
        <f t="shared" si="87"/>
        <v>3500414.5957142869</v>
      </c>
      <c r="DC19" s="76">
        <f t="shared" si="38"/>
        <v>4049758.863406593</v>
      </c>
      <c r="DD19" s="76">
        <f t="shared" si="38"/>
        <v>1837738.9095054944</v>
      </c>
      <c r="DE19" s="88">
        <f t="shared" si="88"/>
        <v>1904264.4543344672</v>
      </c>
      <c r="DF19" s="49"/>
      <c r="DG19" s="89" t="s">
        <v>444</v>
      </c>
      <c r="DH19" s="76">
        <f t="shared" si="39"/>
        <v>24543979.942097906</v>
      </c>
      <c r="DI19" s="76">
        <f t="shared" si="40"/>
        <v>23475822.705937505</v>
      </c>
      <c r="DJ19" s="76">
        <f t="shared" si="41"/>
        <v>23965083.826904763</v>
      </c>
      <c r="DK19" s="76">
        <f t="shared" si="42"/>
        <v>31003443.704000004</v>
      </c>
      <c r="DL19" s="76">
        <f t="shared" si="43"/>
        <v>27447895.295741756</v>
      </c>
      <c r="DM19" s="76">
        <f t="shared" si="44"/>
        <v>29431441.363406595</v>
      </c>
      <c r="DN19" s="76">
        <f t="shared" si="45"/>
        <v>24219035.684999995</v>
      </c>
      <c r="DO19" s="76">
        <f t="shared" si="46"/>
        <v>26712827.135384612</v>
      </c>
      <c r="DP19" s="76">
        <f t="shared" si="47"/>
        <v>28543262.57642857</v>
      </c>
      <c r="DQ19" s="76">
        <f t="shared" si="48"/>
        <v>25432899.862857141</v>
      </c>
      <c r="DR19" s="76">
        <f t="shared" si="49"/>
        <v>30721676.404214285</v>
      </c>
      <c r="DS19" s="76">
        <f t="shared" si="50"/>
        <v>27307386.702064633</v>
      </c>
      <c r="DT19" s="76">
        <f t="shared" si="199"/>
        <v>33507320.057275638</v>
      </c>
      <c r="DU19" s="76">
        <f t="shared" si="52"/>
        <v>22194232.035555556</v>
      </c>
      <c r="DV19" s="76">
        <f t="shared" si="53"/>
        <v>36798513.47412698</v>
      </c>
      <c r="DW19" s="76">
        <f t="shared" si="54"/>
        <v>42133901.752285719</v>
      </c>
      <c r="DX19" s="76">
        <f t="shared" si="55"/>
        <v>37891187.024130031</v>
      </c>
      <c r="DY19" s="76">
        <f t="shared" si="56"/>
        <v>32723599.908157222</v>
      </c>
      <c r="DZ19" s="76">
        <f t="shared" si="57"/>
        <v>35632889.570497774</v>
      </c>
      <c r="EA19" s="88">
        <f t="shared" si="89"/>
        <v>34348286.838851109</v>
      </c>
      <c r="EB19" s="50"/>
      <c r="EC19" s="90" t="s">
        <v>506</v>
      </c>
      <c r="ED19" s="155">
        <f t="shared" ref="ED19:EW19" si="416">ED18/ED17</f>
        <v>0.16566046727580128</v>
      </c>
      <c r="EE19" s="155">
        <f t="shared" ref="EE19:EV19" si="417">EE18/EE17</f>
        <v>0.33118402854692092</v>
      </c>
      <c r="EF19" s="155">
        <f t="shared" si="417"/>
        <v>0.18804807444263549</v>
      </c>
      <c r="EG19" s="155">
        <f t="shared" si="417"/>
        <v>0.33658495273205508</v>
      </c>
      <c r="EH19" s="155">
        <f t="shared" si="417"/>
        <v>0.35502454249733778</v>
      </c>
      <c r="EI19" s="155">
        <f t="shared" si="417"/>
        <v>0.19619093654328879</v>
      </c>
      <c r="EJ19" s="155">
        <f t="shared" si="417"/>
        <v>0.17666666666666667</v>
      </c>
      <c r="EK19" s="155">
        <f t="shared" si="417"/>
        <v>0.48314513074743365</v>
      </c>
      <c r="EL19" s="155">
        <f t="shared" si="417"/>
        <v>0.44895596487488532</v>
      </c>
      <c r="EM19" s="155">
        <f t="shared" si="417"/>
        <v>0.22707019320819158</v>
      </c>
      <c r="EN19" s="155">
        <f t="shared" si="417"/>
        <v>0.46946068613698039</v>
      </c>
      <c r="EO19" s="155">
        <f t="shared" si="417"/>
        <v>0.37796954147280376</v>
      </c>
      <c r="EP19" s="155">
        <f t="shared" si="417"/>
        <v>0.30395522077555531</v>
      </c>
      <c r="EQ19" s="155">
        <f t="shared" si="417"/>
        <v>0.352431041748344</v>
      </c>
      <c r="ER19" s="155">
        <f t="shared" si="417"/>
        <v>0.36710171090308508</v>
      </c>
      <c r="ES19" s="155">
        <f t="shared" si="417"/>
        <v>0.36333448388160416</v>
      </c>
      <c r="ET19" s="155">
        <f t="shared" si="417"/>
        <v>0.38704750232806134</v>
      </c>
      <c r="EU19" s="155">
        <f t="shared" si="417"/>
        <v>0.52178324738400617</v>
      </c>
      <c r="EV19" s="155">
        <f t="shared" si="417"/>
        <v>0.31780297142132224</v>
      </c>
      <c r="EW19" s="155">
        <f t="shared" si="416"/>
        <v>0.40239704713000324</v>
      </c>
      <c r="EX19" s="156">
        <f>(EV19-EU19)/EU19</f>
        <v>-0.39092913960989001</v>
      </c>
      <c r="EY19" s="157">
        <f>(EV19-EW19)/EW19</f>
        <v>-0.21022538885915584</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59"/>
        <v>7971351.4000000004</v>
      </c>
      <c r="V20" s="68"/>
      <c r="W20" s="83" t="s">
        <v>445</v>
      </c>
      <c r="X20" s="70">
        <f t="shared" ref="X20" si="418">SUM(B122:B128)</f>
        <v>115555102</v>
      </c>
      <c r="Y20" s="70">
        <f t="shared" ref="Y20" si="419">SUM(C122:C128)</f>
        <v>166403024</v>
      </c>
      <c r="Z20" s="70">
        <f t="shared" ref="Z20" si="420">SUM(D122:D128)</f>
        <v>134546913</v>
      </c>
      <c r="AA20" s="70">
        <f t="shared" ref="AA20" si="421">SUM(E122:E128)</f>
        <v>121255076</v>
      </c>
      <c r="AB20" s="70">
        <f t="shared" ref="AB20" si="422">SUM(F122:F128)</f>
        <v>189635839</v>
      </c>
      <c r="AC20" s="70">
        <f t="shared" ref="AC20" si="423">SUM(G122:G128)</f>
        <v>152418158</v>
      </c>
      <c r="AD20" s="70">
        <f t="shared" ref="AD20" si="424">SUM(H122:H128)</f>
        <v>130117045</v>
      </c>
      <c r="AE20" s="70">
        <f t="shared" ref="AE20" si="425">SUM(I122:I128)</f>
        <v>147566248</v>
      </c>
      <c r="AF20" s="70">
        <f t="shared" ref="AF20" si="426">SUM(J122:J128)</f>
        <v>198442370</v>
      </c>
      <c r="AG20" s="70">
        <f t="shared" ref="AG20" si="427">SUM(K122:K128)</f>
        <v>182690718</v>
      </c>
      <c r="AH20" s="70">
        <f t="shared" ref="AH20" si="428">SUM(L122:L128)</f>
        <v>185830433</v>
      </c>
      <c r="AI20" s="70">
        <f t="shared" ref="AI20" si="429">SUM(M122:M128)</f>
        <v>183626635</v>
      </c>
      <c r="AJ20" s="70">
        <f t="shared" ref="AJ20" si="430">SUM(N122:N128)</f>
        <v>177454259</v>
      </c>
      <c r="AK20" s="70">
        <f t="shared" ref="AK20" si="431">SUM(O122:O128)</f>
        <v>189517750</v>
      </c>
      <c r="AL20" s="70">
        <f t="shared" ref="AL20" si="432">SUM(P122:P128)</f>
        <v>191285793</v>
      </c>
      <c r="AM20" s="70">
        <f t="shared" ref="AM20" si="433">SUM(Q122:Q128)</f>
        <v>192567110</v>
      </c>
      <c r="AN20" s="70">
        <f t="shared" ref="AN20" si="434">SUM(R122:R128)</f>
        <v>188387047</v>
      </c>
      <c r="AO20" s="70">
        <f t="shared" ref="AO20" si="435">SUM(S122:S128)</f>
        <v>137186857</v>
      </c>
      <c r="AP20" s="70">
        <f t="shared" ref="AP20" si="436">SUM(T122:T128)</f>
        <v>173900070</v>
      </c>
      <c r="AQ20" s="84">
        <f t="shared" si="79"/>
        <v>179788911.40000001</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10"/>
        <v>0.35902441099847682</v>
      </c>
      <c r="BN20" s="74"/>
      <c r="BO20" s="83" t="s">
        <v>445</v>
      </c>
      <c r="BP20" s="129">
        <f t="shared" ref="BP20:CD20" si="437">SUMPRODUCT(AT122:AT128,B122:B128)/SUM(B122:B128)</f>
        <v>0.21434484728656661</v>
      </c>
      <c r="BQ20" s="129">
        <f t="shared" si="437"/>
        <v>0.21019330359460484</v>
      </c>
      <c r="BR20" s="129">
        <f t="shared" si="437"/>
        <v>0.19778479399170043</v>
      </c>
      <c r="BS20" s="129">
        <f t="shared" si="437"/>
        <v>0.21256888238229299</v>
      </c>
      <c r="BT20" s="129">
        <f t="shared" si="437"/>
        <v>0.13834872401061743</v>
      </c>
      <c r="BU20" s="129">
        <f t="shared" si="437"/>
        <v>0.20969626366172781</v>
      </c>
      <c r="BV20" s="129">
        <f t="shared" si="437"/>
        <v>0.23289132088087816</v>
      </c>
      <c r="BW20" s="129">
        <f t="shared" si="437"/>
        <v>0.18247697808580182</v>
      </c>
      <c r="BX20" s="129">
        <f t="shared" si="437"/>
        <v>0.15605287826637024</v>
      </c>
      <c r="BY20" s="129">
        <f t="shared" si="437"/>
        <v>0.20687574795004213</v>
      </c>
      <c r="BZ20" s="129">
        <f t="shared" si="437"/>
        <v>0.15809314130993035</v>
      </c>
      <c r="CA20" s="129">
        <f t="shared" si="437"/>
        <v>0.22422217083231602</v>
      </c>
      <c r="CB20" s="129">
        <f t="shared" si="437"/>
        <v>0.18863682397958256</v>
      </c>
      <c r="CC20" s="129">
        <f t="shared" si="437"/>
        <v>0.1916656588329744</v>
      </c>
      <c r="CD20" s="129">
        <f t="shared" si="437"/>
        <v>0.18143339828934155</v>
      </c>
      <c r="CE20" s="129">
        <f>SUMPRODUCT(BI122:BI128,Q122:Q128)/SUM(Q122:Q128)</f>
        <v>0.21162489754800329</v>
      </c>
      <c r="CF20" s="129">
        <f t="shared" ref="CF20:CH20" si="438">SUMPRODUCT(BJ122:BJ128,R122:R128)/SUM(R122:R128)</f>
        <v>0.31160613014823374</v>
      </c>
      <c r="CG20" s="129">
        <f t="shared" si="438"/>
        <v>0.25529055909937048</v>
      </c>
      <c r="CH20" s="129">
        <f t="shared" si="438"/>
        <v>0.25305497685198236</v>
      </c>
      <c r="CI20" s="131">
        <f t="shared" si="82"/>
        <v>0.22860891399552508</v>
      </c>
      <c r="CJ20" s="70"/>
      <c r="CK20" s="87">
        <v>39465</v>
      </c>
      <c r="CL20" s="76">
        <f t="shared" si="21"/>
        <v>550875.97714285715</v>
      </c>
      <c r="CM20" s="76">
        <f t="shared" si="22"/>
        <v>707428.65666666662</v>
      </c>
      <c r="CN20" s="76">
        <f t="shared" si="23"/>
        <v>104271.20000000001</v>
      </c>
      <c r="CO20" s="76">
        <f t="shared" si="24"/>
        <v>1215278.3640000001</v>
      </c>
      <c r="CP20" s="76">
        <f t="shared" si="25"/>
        <v>1100707.8499999999</v>
      </c>
      <c r="CQ20" s="76">
        <f t="shared" si="26"/>
        <v>685812.20727272704</v>
      </c>
      <c r="CR20" s="76">
        <f t="shared" si="27"/>
        <v>295395.18333333335</v>
      </c>
      <c r="CS20" s="76">
        <f t="shared" si="28"/>
        <v>1032990.2112820514</v>
      </c>
      <c r="CT20" s="76">
        <f t="shared" si="29"/>
        <v>15457.868461538461</v>
      </c>
      <c r="CU20" s="76">
        <f t="shared" si="30"/>
        <v>3341658.1866666665</v>
      </c>
      <c r="CV20" s="76">
        <f t="shared" si="31"/>
        <v>507753.57600000006</v>
      </c>
      <c r="CW20" s="76">
        <f t="shared" si="32"/>
        <v>653873.19538461545</v>
      </c>
      <c r="CX20" s="76">
        <f t="shared" si="83"/>
        <v>1262301.0474542123</v>
      </c>
      <c r="CY20" s="76">
        <f t="shared" si="84"/>
        <v>4878265.7827777779</v>
      </c>
      <c r="CZ20" s="76">
        <f t="shared" si="85"/>
        <v>422676.33355311363</v>
      </c>
      <c r="DA20" s="76">
        <f t="shared" si="86"/>
        <v>1816733.1014599684</v>
      </c>
      <c r="DB20" s="76">
        <f t="shared" si="87"/>
        <v>3606992.4472127883</v>
      </c>
      <c r="DC20" s="76">
        <f t="shared" si="38"/>
        <v>3584881.0412307689</v>
      </c>
      <c r="DD20" s="76">
        <f t="shared" si="38"/>
        <v>0</v>
      </c>
      <c r="DE20" s="88">
        <f t="shared" si="88"/>
        <v>2861909.7412468838</v>
      </c>
      <c r="DF20" s="49"/>
      <c r="DG20" s="89" t="s">
        <v>445</v>
      </c>
      <c r="DH20" s="76">
        <f t="shared" si="39"/>
        <v>24768640.691373628</v>
      </c>
      <c r="DI20" s="76">
        <f t="shared" si="40"/>
        <v>34976801.342692316</v>
      </c>
      <c r="DJ20" s="76">
        <f t="shared" si="41"/>
        <v>26611333.469924241</v>
      </c>
      <c r="DK20" s="76">
        <f t="shared" si="42"/>
        <v>25775055.988499999</v>
      </c>
      <c r="DL20" s="76">
        <f t="shared" si="43"/>
        <v>26235876.352332883</v>
      </c>
      <c r="DM20" s="76">
        <f t="shared" si="44"/>
        <v>31961518.246802889</v>
      </c>
      <c r="DN20" s="76">
        <f t="shared" si="45"/>
        <v>30303130.479166664</v>
      </c>
      <c r="DO20" s="76">
        <f t="shared" si="46"/>
        <v>26927443.002499998</v>
      </c>
      <c r="DP20" s="76">
        <f t="shared" si="47"/>
        <v>30967503.008500002</v>
      </c>
      <c r="DQ20" s="76">
        <f t="shared" si="48"/>
        <v>37794278.929780222</v>
      </c>
      <c r="DR20" s="76">
        <f t="shared" si="49"/>
        <v>29378516.903954543</v>
      </c>
      <c r="DS20" s="76">
        <f t="shared" si="50"/>
        <v>41173162.722333342</v>
      </c>
      <c r="DT20" s="76">
        <f t="shared" si="199"/>
        <v>33474407.819410253</v>
      </c>
      <c r="DU20" s="76">
        <f t="shared" si="52"/>
        <v>36324044.414292932</v>
      </c>
      <c r="DV20" s="76">
        <f t="shared" si="53"/>
        <v>34705631.468461543</v>
      </c>
      <c r="DW20" s="76">
        <f t="shared" si="54"/>
        <v>40751994.924865082</v>
      </c>
      <c r="DX20" s="76">
        <f t="shared" si="55"/>
        <v>58702558.685723424</v>
      </c>
      <c r="DY20" s="76">
        <f t="shared" si="56"/>
        <v>35022509.424615391</v>
      </c>
      <c r="DZ20" s="76">
        <f t="shared" si="57"/>
        <v>44006278.188408114</v>
      </c>
      <c r="EA20" s="88">
        <f t="shared" si="89"/>
        <v>41101347.783591673</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59"/>
        <v>4942804.2</v>
      </c>
      <c r="V21" s="68"/>
      <c r="W21" s="83" t="s">
        <v>446</v>
      </c>
      <c r="X21" s="70">
        <f t="shared" ref="X21" si="439">SUM(B129:B135)</f>
        <v>136763357</v>
      </c>
      <c r="Y21" s="70">
        <f t="shared" ref="Y21" si="440">SUM(C129:C135)</f>
        <v>215435288</v>
      </c>
      <c r="Z21" s="70">
        <f t="shared" ref="Z21" si="441">SUM(D129:D135)</f>
        <v>195678055</v>
      </c>
      <c r="AA21" s="70">
        <f t="shared" ref="AA21" si="442">SUM(E129:E135)</f>
        <v>132760875</v>
      </c>
      <c r="AB21" s="70">
        <f t="shared" ref="AB21" si="443">SUM(F129:F135)</f>
        <v>204883090</v>
      </c>
      <c r="AC21" s="70">
        <f t="shared" ref="AC21" si="444">SUM(G129:G135)</f>
        <v>181605459</v>
      </c>
      <c r="AD21" s="70">
        <f t="shared" ref="AD21" si="445">SUM(H129:H135)</f>
        <v>154685581</v>
      </c>
      <c r="AE21" s="70">
        <f t="shared" ref="AE21" si="446">SUM(I129:I135)</f>
        <v>167250221</v>
      </c>
      <c r="AF21" s="70">
        <f t="shared" ref="AF21" si="447">SUM(J129:J135)</f>
        <v>235315709</v>
      </c>
      <c r="AG21" s="70">
        <f t="shared" ref="AG21" si="448">SUM(K129:K135)</f>
        <v>240287756</v>
      </c>
      <c r="AH21" s="70">
        <f t="shared" ref="AH21" si="449">SUM(L129:L135)</f>
        <v>190617276</v>
      </c>
      <c r="AI21" s="70">
        <f t="shared" ref="AI21" si="450">SUM(M129:M135)</f>
        <v>232307601</v>
      </c>
      <c r="AJ21" s="70">
        <f t="shared" ref="AJ21" si="451">SUM(N129:N135)</f>
        <v>211042511</v>
      </c>
      <c r="AK21" s="70">
        <f t="shared" ref="AK21" si="452">SUM(O129:O135)</f>
        <v>238568457</v>
      </c>
      <c r="AL21" s="70">
        <f t="shared" ref="AL21" si="453">SUM(P129:P135)</f>
        <v>224142676</v>
      </c>
      <c r="AM21" s="70">
        <f t="shared" ref="AM21" si="454">SUM(Q129:Q135)</f>
        <v>209401267</v>
      </c>
      <c r="AN21" s="70">
        <f t="shared" ref="AN21" si="455">SUM(R129:R135)</f>
        <v>223370031</v>
      </c>
      <c r="AO21" s="70">
        <f t="shared" ref="AO21" si="456">SUM(S129:S135)</f>
        <v>187437873</v>
      </c>
      <c r="AP21" s="70">
        <f t="shared" ref="AP21" si="457">SUM(T129:T135)</f>
        <v>203581429</v>
      </c>
      <c r="AQ21" s="84">
        <f t="shared" si="79"/>
        <v>216584060.80000001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10"/>
        <v>0.36088698987063245</v>
      </c>
      <c r="BN21" s="74"/>
      <c r="BO21" s="83" t="s">
        <v>446</v>
      </c>
      <c r="BP21" s="129">
        <f t="shared" ref="BP21:CD21" si="458">SUMPRODUCT(AT129:AT135,B129:B135)/SUM(B129:B135)</f>
        <v>0.20855593498529543</v>
      </c>
      <c r="BQ21" s="129">
        <f t="shared" si="458"/>
        <v>0.19929721625031938</v>
      </c>
      <c r="BR21" s="129">
        <f t="shared" si="458"/>
        <v>0.19740733335837293</v>
      </c>
      <c r="BS21" s="129">
        <f t="shared" si="458"/>
        <v>0.21716870383018422</v>
      </c>
      <c r="BT21" s="129">
        <f t="shared" si="458"/>
        <v>9.7062408500325201E-2</v>
      </c>
      <c r="BU21" s="129">
        <f t="shared" si="458"/>
        <v>0.19304998549768268</v>
      </c>
      <c r="BV21" s="129">
        <f t="shared" si="458"/>
        <v>0.25323435002397143</v>
      </c>
      <c r="BW21" s="129">
        <f t="shared" si="458"/>
        <v>0.19553731715501335</v>
      </c>
      <c r="BX21" s="129">
        <f t="shared" si="458"/>
        <v>0.14947934858882309</v>
      </c>
      <c r="BY21" s="129">
        <f t="shared" si="458"/>
        <v>0.1836792016184513</v>
      </c>
      <c r="BZ21" s="129">
        <f t="shared" si="458"/>
        <v>0.17717626964482724</v>
      </c>
      <c r="CA21" s="129">
        <f t="shared" si="458"/>
        <v>0.21859464349189034</v>
      </c>
      <c r="CB21" s="129">
        <f t="shared" si="458"/>
        <v>0.16443446049633539</v>
      </c>
      <c r="CC21" s="129">
        <f t="shared" si="458"/>
        <v>0.21457736945620898</v>
      </c>
      <c r="CD21" s="129">
        <f t="shared" si="458"/>
        <v>0.16546903947185762</v>
      </c>
      <c r="CE21" s="129">
        <f>SUMPRODUCT(BI129:BI135,Q129:Q135)/SUM(Q129:Q135)</f>
        <v>0.17395774325616467</v>
      </c>
      <c r="CF21" s="129">
        <f t="shared" ref="CF21:CH21" si="459">SUMPRODUCT(BJ129:BJ135,R129:R135)/SUM(R129:R135)</f>
        <v>0.29931598921953739</v>
      </c>
      <c r="CG21" s="129">
        <f t="shared" si="459"/>
        <v>0.25631514271251959</v>
      </c>
      <c r="CH21" s="129">
        <f t="shared" si="459"/>
        <v>0.25104561737751413</v>
      </c>
      <c r="CI21" s="131">
        <f t="shared" si="82"/>
        <v>0.22126136443873523</v>
      </c>
      <c r="CJ21" s="70"/>
      <c r="CK21" s="87">
        <v>39466</v>
      </c>
      <c r="CL21" s="76">
        <f t="shared" si="21"/>
        <v>927971.42857142852</v>
      </c>
      <c r="CM21" s="76">
        <f t="shared" si="22"/>
        <v>662010.69666666654</v>
      </c>
      <c r="CN21" s="76">
        <f t="shared" si="23"/>
        <v>1484735.024</v>
      </c>
      <c r="CO21" s="76">
        <f t="shared" si="24"/>
        <v>384742.516</v>
      </c>
      <c r="CP21" s="76">
        <f t="shared" si="25"/>
        <v>848840.05</v>
      </c>
      <c r="CQ21" s="76">
        <f t="shared" si="26"/>
        <v>592235.12181818171</v>
      </c>
      <c r="CR21" s="76">
        <f t="shared" si="27"/>
        <v>514282.39666666673</v>
      </c>
      <c r="CS21" s="76">
        <f t="shared" si="28"/>
        <v>70640.77948717949</v>
      </c>
      <c r="CT21" s="76">
        <f t="shared" si="29"/>
        <v>1138078.2861538464</v>
      </c>
      <c r="CU21" s="76">
        <f t="shared" si="30"/>
        <v>694659.89666666661</v>
      </c>
      <c r="CV21" s="76">
        <f t="shared" si="31"/>
        <v>572241.45600000012</v>
      </c>
      <c r="CW21" s="76">
        <f t="shared" si="32"/>
        <v>644984.97230769228</v>
      </c>
      <c r="CX21" s="76">
        <f t="shared" si="83"/>
        <v>4757646.0337637356</v>
      </c>
      <c r="CY21" s="76">
        <f t="shared" si="84"/>
        <v>32658.071111111112</v>
      </c>
      <c r="CZ21" s="76">
        <f t="shared" si="85"/>
        <v>1670138.6414468866</v>
      </c>
      <c r="DA21" s="76">
        <f t="shared" si="86"/>
        <v>2572387.3598974352</v>
      </c>
      <c r="DB21" s="76">
        <f t="shared" si="87"/>
        <v>2631312.4177022981</v>
      </c>
      <c r="DC21" s="76">
        <f t="shared" si="38"/>
        <v>2012472.156131868</v>
      </c>
      <c r="DD21" s="76">
        <f t="shared" si="38"/>
        <v>0</v>
      </c>
      <c r="DE21" s="88">
        <f t="shared" si="88"/>
        <v>1783793.7292579196</v>
      </c>
      <c r="DF21" s="49"/>
      <c r="DG21" s="89" t="s">
        <v>446</v>
      </c>
      <c r="DH21" s="76">
        <f t="shared" si="39"/>
        <v>28522809.790862747</v>
      </c>
      <c r="DI21" s="76">
        <f t="shared" si="40"/>
        <v>42935653.180485837</v>
      </c>
      <c r="DJ21" s="76">
        <f t="shared" si="41"/>
        <v>38628283.034303032</v>
      </c>
      <c r="DK21" s="76">
        <f t="shared" si="42"/>
        <v>28831507.14311111</v>
      </c>
      <c r="DL21" s="76">
        <f t="shared" si="43"/>
        <v>19886446.176388893</v>
      </c>
      <c r="DM21" s="76">
        <f t="shared" si="44"/>
        <v>35058931.226250008</v>
      </c>
      <c r="DN21" s="76">
        <f t="shared" si="45"/>
        <v>39171702.562615387</v>
      </c>
      <c r="DO21" s="76">
        <f t="shared" si="46"/>
        <v>32703659.507923074</v>
      </c>
      <c r="DP21" s="76">
        <f t="shared" si="47"/>
        <v>35174838.894037053</v>
      </c>
      <c r="DQ21" s="76">
        <f t="shared" si="48"/>
        <v>44135863.180769235</v>
      </c>
      <c r="DR21" s="76">
        <f t="shared" si="49"/>
        <v>33772857.891538456</v>
      </c>
      <c r="DS21" s="76">
        <f t="shared" si="50"/>
        <v>50781197.221051306</v>
      </c>
      <c r="DT21" s="76">
        <f t="shared" si="199"/>
        <v>34702661.438076928</v>
      </c>
      <c r="DU21" s="76">
        <f t="shared" si="52"/>
        <v>51191391.938286707</v>
      </c>
      <c r="DV21" s="76">
        <f t="shared" si="53"/>
        <v>37088673.302371792</v>
      </c>
      <c r="DW21" s="76">
        <f t="shared" si="54"/>
        <v>36426971.842301585</v>
      </c>
      <c r="DX21" s="76">
        <f t="shared" si="55"/>
        <v>66858221.790763736</v>
      </c>
      <c r="DY21" s="76">
        <f t="shared" si="56"/>
        <v>48043165.167726122</v>
      </c>
      <c r="DZ21" s="76">
        <f t="shared" si="57"/>
        <v>51108225.529901557</v>
      </c>
      <c r="EA21" s="88">
        <f t="shared" si="89"/>
        <v>47921684.80828999</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59"/>
        <v>5299216.4000000004</v>
      </c>
      <c r="V22" s="68"/>
      <c r="W22" s="83" t="s">
        <v>447</v>
      </c>
      <c r="X22" s="70">
        <f t="shared" ref="X22" si="460">SUM(B136:B142)</f>
        <v>204558378</v>
      </c>
      <c r="Y22" s="70">
        <f t="shared" ref="Y22" si="461">SUM(C136:C142)</f>
        <v>250080095</v>
      </c>
      <c r="Z22" s="70">
        <f t="shared" ref="Z22" si="462">SUM(D136:D142)</f>
        <v>267802204</v>
      </c>
      <c r="AA22" s="70">
        <f t="shared" ref="AA22" si="463">SUM(E136:E142)</f>
        <v>141929980</v>
      </c>
      <c r="AB22" s="70">
        <f t="shared" ref="AB22" si="464">SUM(F136:F142)</f>
        <v>248363773</v>
      </c>
      <c r="AC22" s="70">
        <f t="shared" ref="AC22" si="465">SUM(G136:G142)</f>
        <v>242496269</v>
      </c>
      <c r="AD22" s="70">
        <f t="shared" ref="AD22" si="466">SUM(H136:H142)</f>
        <v>215777302</v>
      </c>
      <c r="AE22" s="70">
        <f t="shared" ref="AE22" si="467">SUM(I136:I142)</f>
        <v>205750332</v>
      </c>
      <c r="AF22" s="70">
        <f t="shared" ref="AF22" si="468">SUM(J136:J142)</f>
        <v>292160269</v>
      </c>
      <c r="AG22" s="70">
        <f t="shared" ref="AG22" si="469">SUM(K136:K142)</f>
        <v>265046731</v>
      </c>
      <c r="AH22" s="70">
        <f t="shared" ref="AH22" si="470">SUM(L136:L142)</f>
        <v>229493606</v>
      </c>
      <c r="AI22" s="70">
        <f t="shared" ref="AI22" si="471">SUM(M136:M142)</f>
        <v>213895628</v>
      </c>
      <c r="AJ22" s="70">
        <f t="shared" ref="AJ22" si="472">SUM(N136:N142)</f>
        <v>269480495</v>
      </c>
      <c r="AK22" s="70">
        <f t="shared" ref="AK22" si="473">SUM(O136:O142)</f>
        <v>264296315</v>
      </c>
      <c r="AL22" s="70">
        <f t="shared" ref="AL22" si="474">SUM(P136:P142)</f>
        <v>214184514</v>
      </c>
      <c r="AM22" s="70">
        <f t="shared" ref="AM22" si="475">SUM(Q136:Q142)</f>
        <v>221729259</v>
      </c>
      <c r="AN22" s="70">
        <f t="shared" ref="AN22" si="476">SUM(R136:R142)</f>
        <v>225773019</v>
      </c>
      <c r="AO22" s="70">
        <f t="shared" ref="AO22" si="477">SUM(S136:S142)</f>
        <v>253340874</v>
      </c>
      <c r="AP22" s="70">
        <f t="shared" ref="AP22" si="478">SUM(T136:T142)</f>
        <v>236721086</v>
      </c>
      <c r="AQ22" s="84">
        <f t="shared" si="79"/>
        <v>235864796.19999999</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0.33373626373626375</v>
      </c>
      <c r="BM22" s="86">
        <f t="shared" si="110"/>
        <v>0.34028404961504188</v>
      </c>
      <c r="BN22" s="74"/>
      <c r="BO22" s="83" t="s">
        <v>447</v>
      </c>
      <c r="BP22" s="129">
        <f t="shared" ref="BP22:CD22" si="479">SUMPRODUCT(AT136:AT142,B136:B142)/SUM(B136:B142)</f>
        <v>0.21159532762808864</v>
      </c>
      <c r="BQ22" s="129">
        <f t="shared" si="479"/>
        <v>0.18519411790850449</v>
      </c>
      <c r="BR22" s="129">
        <f t="shared" si="479"/>
        <v>0.19999450973454097</v>
      </c>
      <c r="BS22" s="129">
        <f t="shared" si="479"/>
        <v>0.2157331232704402</v>
      </c>
      <c r="BT22" s="129">
        <f t="shared" si="479"/>
        <v>0.10330939702070265</v>
      </c>
      <c r="BU22" s="129">
        <f t="shared" si="479"/>
        <v>0.17723853321868879</v>
      </c>
      <c r="BV22" s="129">
        <f t="shared" si="479"/>
        <v>0.25350911919498087</v>
      </c>
      <c r="BW22" s="129">
        <f t="shared" si="479"/>
        <v>0.21948929216750471</v>
      </c>
      <c r="BX22" s="129">
        <f t="shared" si="479"/>
        <v>0.13819159831552541</v>
      </c>
      <c r="BY22" s="129">
        <f t="shared" si="479"/>
        <v>0.14464628849892544</v>
      </c>
      <c r="BZ22" s="129">
        <f t="shared" si="479"/>
        <v>0.18919340787102362</v>
      </c>
      <c r="CA22" s="129">
        <f t="shared" si="479"/>
        <v>0.20547036935013216</v>
      </c>
      <c r="CB22" s="129">
        <f t="shared" si="479"/>
        <v>0.16236841793287585</v>
      </c>
      <c r="CC22" s="129">
        <f t="shared" si="479"/>
        <v>0.22390817495471677</v>
      </c>
      <c r="CD22" s="129">
        <f t="shared" si="479"/>
        <v>0.177715326927573</v>
      </c>
      <c r="CE22" s="129">
        <f>SUMPRODUCT(BI136:BI142,Q136:Q142)/SUM(Q136:Q142)</f>
        <v>0.17667698669776016</v>
      </c>
      <c r="CF22" s="129">
        <f t="shared" ref="CF22:CH22" si="480">SUMPRODUCT(BJ136:BJ142,R136:R142)/SUM(R136:R142)</f>
        <v>0.29265101857991233</v>
      </c>
      <c r="CG22" s="129">
        <f t="shared" si="480"/>
        <v>0.24974048443019964</v>
      </c>
      <c r="CH22" s="129">
        <f t="shared" si="480"/>
        <v>0.23758955958582234</v>
      </c>
      <c r="CI22" s="131">
        <f t="shared" si="82"/>
        <v>0.22534826279177442</v>
      </c>
      <c r="CJ22" s="70"/>
      <c r="CK22" s="87">
        <v>39467</v>
      </c>
      <c r="CL22" s="76">
        <f t="shared" si="21"/>
        <v>680979.42857142852</v>
      </c>
      <c r="CM22" s="76">
        <f t="shared" si="22"/>
        <v>108232.69333333331</v>
      </c>
      <c r="CN22" s="76">
        <f t="shared" si="23"/>
        <v>689088.46399999992</v>
      </c>
      <c r="CO22" s="76">
        <f t="shared" si="24"/>
        <v>514897.14</v>
      </c>
      <c r="CP22" s="76">
        <f t="shared" si="25"/>
        <v>912649.55833333347</v>
      </c>
      <c r="CQ22" s="76">
        <f t="shared" si="26"/>
        <v>647204.1627272726</v>
      </c>
      <c r="CR22" s="76">
        <f t="shared" si="27"/>
        <v>89685.976666666669</v>
      </c>
      <c r="CS22" s="76">
        <f t="shared" si="28"/>
        <v>761415.81179487181</v>
      </c>
      <c r="CT22" s="76">
        <f t="shared" si="29"/>
        <v>512903.81153846165</v>
      </c>
      <c r="CU22" s="76">
        <f t="shared" si="30"/>
        <v>1519907.6133333333</v>
      </c>
      <c r="CV22" s="76">
        <f t="shared" si="31"/>
        <v>670919.40800000017</v>
      </c>
      <c r="CW22" s="76">
        <f t="shared" si="32"/>
        <v>4961448.9784615375</v>
      </c>
      <c r="CX22" s="76">
        <f t="shared" si="83"/>
        <v>55879.089780219772</v>
      </c>
      <c r="CY22" s="76">
        <f t="shared" si="84"/>
        <v>1633632.608888889</v>
      </c>
      <c r="CZ22" s="76">
        <f t="shared" si="85"/>
        <v>1603653.2876190476</v>
      </c>
      <c r="DA22" s="76">
        <f t="shared" si="86"/>
        <v>3736484.476717948</v>
      </c>
      <c r="DB22" s="76">
        <f t="shared" si="87"/>
        <v>2042423.7086663339</v>
      </c>
      <c r="DC22" s="76">
        <f t="shared" si="38"/>
        <v>0</v>
      </c>
      <c r="DD22" s="76">
        <f t="shared" si="38"/>
        <v>0</v>
      </c>
      <c r="DE22" s="88">
        <f t="shared" si="88"/>
        <v>1803238.8163784437</v>
      </c>
      <c r="DF22" s="49"/>
      <c r="DG22" s="89" t="s">
        <v>447</v>
      </c>
      <c r="DH22" s="76">
        <f t="shared" si="39"/>
        <v>43283597.011980399</v>
      </c>
      <c r="DI22" s="76">
        <f t="shared" si="40"/>
        <v>46313362.600000001</v>
      </c>
      <c r="DJ22" s="76">
        <f t="shared" si="41"/>
        <v>53558970.494809523</v>
      </c>
      <c r="DK22" s="76">
        <f t="shared" si="42"/>
        <v>30618997.871111114</v>
      </c>
      <c r="DL22" s="76">
        <f t="shared" si="43"/>
        <v>25658311.630416669</v>
      </c>
      <c r="DM22" s="76">
        <f t="shared" si="44"/>
        <v>42979683.028564595</v>
      </c>
      <c r="DN22" s="76">
        <f t="shared" si="45"/>
        <v>54701513.77228938</v>
      </c>
      <c r="DO22" s="76">
        <f t="shared" si="46"/>
        <v>45159994.733909093</v>
      </c>
      <c r="DP22" s="76">
        <f t="shared" si="47"/>
        <v>40374094.537403852</v>
      </c>
      <c r="DQ22" s="76">
        <f t="shared" si="48"/>
        <v>38338025.917923085</v>
      </c>
      <c r="DR22" s="76">
        <f t="shared" si="49"/>
        <v>43418677.403749995</v>
      </c>
      <c r="DS22" s="76">
        <f t="shared" si="50"/>
        <v>43949213.687538467</v>
      </c>
      <c r="DT22" s="76">
        <f t="shared" si="199"/>
        <v>43755121.636918262</v>
      </c>
      <c r="DU22" s="76">
        <f t="shared" si="52"/>
        <v>59178105.538906932</v>
      </c>
      <c r="DV22" s="76">
        <f t="shared" si="53"/>
        <v>38063870.928333335</v>
      </c>
      <c r="DW22" s="76">
        <f t="shared" si="54"/>
        <v>39174457.342847221</v>
      </c>
      <c r="DX22" s="76">
        <f t="shared" si="55"/>
        <v>66072703.978211902</v>
      </c>
      <c r="DY22" s="76">
        <f t="shared" si="56"/>
        <v>63269472.598730169</v>
      </c>
      <c r="DZ22" s="76">
        <f t="shared" si="57"/>
        <v>56242458.567417577</v>
      </c>
      <c r="EA22" s="88">
        <f t="shared" si="89"/>
        <v>53151722.077405915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59"/>
        <v>2823302</v>
      </c>
      <c r="V23" s="68"/>
      <c r="W23" s="83" t="s">
        <v>448</v>
      </c>
      <c r="X23" s="70">
        <f t="shared" ref="X23" si="481">SUM(B143:B149)</f>
        <v>229114108</v>
      </c>
      <c r="Y23" s="70">
        <f t="shared" ref="Y23" si="482">SUM(C143:C149)</f>
        <v>213965328</v>
      </c>
      <c r="Z23" s="70">
        <f t="shared" ref="Z23" si="483">SUM(D143:D149)</f>
        <v>220651099</v>
      </c>
      <c r="AA23" s="70">
        <f t="shared" ref="AA23" si="484">SUM(E143:E149)</f>
        <v>296692095</v>
      </c>
      <c r="AB23" s="70">
        <f t="shared" ref="AB23" si="485">SUM(F143:F149)</f>
        <v>275383190</v>
      </c>
      <c r="AC23" s="70">
        <f t="shared" ref="AC23" si="486">SUM(G143:G149)</f>
        <v>252202721</v>
      </c>
      <c r="AD23" s="70">
        <f t="shared" ref="AD23" si="487">SUM(H143:H149)</f>
        <v>223004038</v>
      </c>
      <c r="AE23" s="70">
        <f t="shared" ref="AE23" si="488">SUM(I143:I149)</f>
        <v>221722773</v>
      </c>
      <c r="AF23" s="70">
        <f t="shared" ref="AF23" si="489">SUM(J143:J149)</f>
        <v>244902207</v>
      </c>
      <c r="AG23" s="70">
        <f t="shared" ref="AG23" si="490">SUM(K143:K149)</f>
        <v>269354757</v>
      </c>
      <c r="AH23" s="70">
        <f t="shared" ref="AH23" si="491">SUM(L143:L149)</f>
        <v>233896702</v>
      </c>
      <c r="AI23" s="70">
        <f t="shared" ref="AI23" si="492">SUM(M143:M149)</f>
        <v>212332973</v>
      </c>
      <c r="AJ23" s="70">
        <f t="shared" ref="AJ23" si="493">SUM(N143:N149)</f>
        <v>282419538</v>
      </c>
      <c r="AK23" s="70">
        <f t="shared" ref="AK23" si="494">SUM(O143:O149)</f>
        <v>205464376</v>
      </c>
      <c r="AL23" s="70">
        <f t="shared" ref="AL23" si="495">SUM(P143:P149)</f>
        <v>245401770</v>
      </c>
      <c r="AM23" s="70">
        <f t="shared" ref="AM23" si="496">SUM(Q143:Q149)</f>
        <v>227826223</v>
      </c>
      <c r="AN23" s="70">
        <f t="shared" ref="AN23" si="497">SUM(R143:R149)</f>
        <v>254655343</v>
      </c>
      <c r="AO23" s="70">
        <f t="shared" ref="AO23" si="498">SUM(S143:S149)</f>
        <v>224265092</v>
      </c>
      <c r="AP23" s="70">
        <f t="shared" ref="AP23" si="499">SUM(T143:T149)</f>
        <v>251388480</v>
      </c>
      <c r="AQ23" s="84">
        <f t="shared" si="79"/>
        <v>231522560.80000001</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0.33373626373626375</v>
      </c>
      <c r="BM23" s="86">
        <f t="shared" si="110"/>
        <v>0.33193249755511611</v>
      </c>
      <c r="BN23" s="74"/>
      <c r="BO23" s="83" t="s">
        <v>448</v>
      </c>
      <c r="BP23" s="129">
        <f t="shared" ref="BP23:CD23" si="500">SUMPRODUCT(AT143:AT149,B143:B149)/SUM(B143:B149)</f>
        <v>0.213576325151595</v>
      </c>
      <c r="BQ23" s="129">
        <f t="shared" si="500"/>
        <v>0.15775288056803397</v>
      </c>
      <c r="BR23" s="129">
        <f t="shared" si="500"/>
        <v>0.1816724606220326</v>
      </c>
      <c r="BS23" s="129">
        <f t="shared" si="500"/>
        <v>0.2107086097716635</v>
      </c>
      <c r="BT23" s="129">
        <f t="shared" si="500"/>
        <v>0.10718025389760841</v>
      </c>
      <c r="BU23" s="129">
        <f t="shared" si="500"/>
        <v>0.18233098275070767</v>
      </c>
      <c r="BV23" s="129">
        <f t="shared" si="500"/>
        <v>0.24442256408080532</v>
      </c>
      <c r="BW23" s="129">
        <f t="shared" si="500"/>
        <v>0.22064587472406891</v>
      </c>
      <c r="BX23" s="129">
        <f t="shared" si="500"/>
        <v>0.13029948017459161</v>
      </c>
      <c r="BY23" s="129">
        <f t="shared" si="500"/>
        <v>0.12056453099594146</v>
      </c>
      <c r="BZ23" s="129">
        <f t="shared" si="500"/>
        <v>0.20627309321889495</v>
      </c>
      <c r="CA23" s="129">
        <f t="shared" si="500"/>
        <v>0.22535807688269849</v>
      </c>
      <c r="CB23" s="129">
        <f t="shared" si="500"/>
        <v>0.18243214098381536</v>
      </c>
      <c r="CC23" s="129">
        <f t="shared" si="500"/>
        <v>0.25031046258053491</v>
      </c>
      <c r="CD23" s="129">
        <f t="shared" si="500"/>
        <v>0.20125477633491262</v>
      </c>
      <c r="CE23" s="129">
        <f>SUMPRODUCT(BI143:BI149,Q143:Q149)/SUM(Q143:Q149)</f>
        <v>0.20182779198503198</v>
      </c>
      <c r="CF23" s="129">
        <f t="shared" ref="CF23:CH23" si="501">SUMPRODUCT(BJ143:BJ149,R143:R149)/SUM(R143:R149)</f>
        <v>0.29273693069842183</v>
      </c>
      <c r="CG23" s="129">
        <f t="shared" si="501"/>
        <v>0.2524768412563389</v>
      </c>
      <c r="CH23" s="129">
        <f t="shared" si="501"/>
        <v>0.21095320218617133</v>
      </c>
      <c r="CI23" s="131">
        <f t="shared" si="82"/>
        <v>0.24012224937890214</v>
      </c>
      <c r="CJ23" s="70"/>
      <c r="CK23" s="87">
        <v>39468</v>
      </c>
      <c r="CL23" s="76">
        <f t="shared" si="21"/>
        <v>235669.89285714287</v>
      </c>
      <c r="CM23" s="76">
        <f t="shared" si="22"/>
        <v>762267.88800000004</v>
      </c>
      <c r="CN23" s="76">
        <f t="shared" si="23"/>
        <v>588004.99199999997</v>
      </c>
      <c r="CO23" s="76">
        <f t="shared" si="24"/>
        <v>736094.56</v>
      </c>
      <c r="CP23" s="76">
        <f t="shared" si="25"/>
        <v>871956.19499999995</v>
      </c>
      <c r="CQ23" s="76">
        <f t="shared" si="26"/>
        <v>600022.219090909</v>
      </c>
      <c r="CR23" s="76">
        <f t="shared" si="27"/>
        <v>1176096.6000000001</v>
      </c>
      <c r="CS23" s="76">
        <f t="shared" si="28"/>
        <v>304940.05846153852</v>
      </c>
      <c r="CT23" s="76">
        <f t="shared" si="29"/>
        <v>517369.54230769241</v>
      </c>
      <c r="CU23" s="76">
        <f t="shared" si="30"/>
        <v>2452592.333333333</v>
      </c>
      <c r="CV23" s="76">
        <f t="shared" si="31"/>
        <v>3528584.7440000004</v>
      </c>
      <c r="CW23" s="76">
        <f t="shared" si="32"/>
        <v>5111.3999999999996</v>
      </c>
      <c r="CX23" s="76">
        <f t="shared" si="83"/>
        <v>1694583.1276373628</v>
      </c>
      <c r="CY23" s="76">
        <f t="shared" si="84"/>
        <v>1002732.8666666668</v>
      </c>
      <c r="CZ23" s="76">
        <f t="shared" si="85"/>
        <v>1526247.8115476191</v>
      </c>
      <c r="DA23" s="76">
        <f t="shared" si="86"/>
        <v>2127841.0514139188</v>
      </c>
      <c r="DB23" s="76">
        <f t="shared" si="87"/>
        <v>28906.691433566437</v>
      </c>
      <c r="DC23" s="76">
        <f t="shared" si="38"/>
        <v>0</v>
      </c>
      <c r="DD23" s="76">
        <f t="shared" si="38"/>
        <v>2856115.6125274724</v>
      </c>
      <c r="DE23" s="88">
        <f t="shared" si="88"/>
        <v>937145.68421235436</v>
      </c>
      <c r="DF23" s="49"/>
      <c r="DG23" s="89" t="s">
        <v>448</v>
      </c>
      <c r="DH23" s="76">
        <f t="shared" si="39"/>
        <v>48933349.22702565</v>
      </c>
      <c r="DI23" s="76">
        <f t="shared" si="40"/>
        <v>33753646.833684213</v>
      </c>
      <c r="DJ23" s="76">
        <f t="shared" si="41"/>
        <v>40086228.094285719</v>
      </c>
      <c r="DK23" s="76">
        <f t="shared" si="42"/>
        <v>62515578.867692314</v>
      </c>
      <c r="DL23" s="76">
        <f t="shared" si="43"/>
        <v>29515640.223333336</v>
      </c>
      <c r="DM23" s="76">
        <f t="shared" si="44"/>
        <v>45984369.972332537</v>
      </c>
      <c r="DN23" s="76">
        <f t="shared" si="45"/>
        <v>54507218.768333346</v>
      </c>
      <c r="DO23" s="76">
        <f t="shared" si="46"/>
        <v>48922215.19483117</v>
      </c>
      <c r="DP23" s="76">
        <f t="shared" si="47"/>
        <v>31910630.265710231</v>
      </c>
      <c r="DQ23" s="76">
        <f t="shared" si="48"/>
        <v>32474629.949230779</v>
      </c>
      <c r="DR23" s="76">
        <f t="shared" si="49"/>
        <v>48246596.215238094</v>
      </c>
      <c r="DS23" s="76">
        <f t="shared" si="50"/>
        <v>47850950.454065941</v>
      </c>
      <c r="DT23" s="76">
        <f t="shared" si="199"/>
        <v>51522400.972999997</v>
      </c>
      <c r="DU23" s="76">
        <f t="shared" si="52"/>
        <v>51429883.000380956</v>
      </c>
      <c r="DV23" s="76">
        <f t="shared" si="53"/>
        <v>49388278.333541669</v>
      </c>
      <c r="DW23" s="76">
        <f t="shared" si="54"/>
        <v>45981663.54437951</v>
      </c>
      <c r="DX23" s="76">
        <f t="shared" si="55"/>
        <v>74547023.495773837</v>
      </c>
      <c r="DY23" s="76">
        <f t="shared" si="56"/>
        <v>56621742.032222241</v>
      </c>
      <c r="DZ23" s="76">
        <f t="shared" si="57"/>
        <v>53031204.848714292</v>
      </c>
      <c r="EA23" s="88">
        <f t="shared" si="89"/>
        <v>55593718.081259631</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59"/>
        <v>4943501.2</v>
      </c>
      <c r="V24" s="68"/>
      <c r="W24" s="83" t="s">
        <v>449</v>
      </c>
      <c r="X24" s="70">
        <f t="shared" ref="X24" si="502">SUM(B150:B156)</f>
        <v>187933792</v>
      </c>
      <c r="Y24" s="70">
        <f t="shared" ref="Y24" si="503">SUM(C150:C156)</f>
        <v>153106237</v>
      </c>
      <c r="Z24" s="70">
        <f t="shared" ref="Z24" si="504">SUM(D150:D156)</f>
        <v>187046536</v>
      </c>
      <c r="AA24" s="70">
        <f t="shared" ref="AA24" si="505">SUM(E150:E156)</f>
        <v>262951791</v>
      </c>
      <c r="AB24" s="70">
        <f t="shared" ref="AB24" si="506">SUM(F150:F156)</f>
        <v>173101343</v>
      </c>
      <c r="AC24" s="70">
        <f t="shared" ref="AC24" si="507">SUM(G150:G156)</f>
        <v>181986972</v>
      </c>
      <c r="AD24" s="70">
        <f t="shared" ref="AD24" si="508">SUM(H150:H156)</f>
        <v>187792564</v>
      </c>
      <c r="AE24" s="70">
        <f t="shared" ref="AE24" si="509">SUM(I150:I156)</f>
        <v>220152471</v>
      </c>
      <c r="AF24" s="70">
        <f t="shared" ref="AF24" si="510">SUM(J150:J156)</f>
        <v>222691495</v>
      </c>
      <c r="AG24" s="70">
        <f t="shared" ref="AG24" si="511">SUM(K150:K156)</f>
        <v>194293317</v>
      </c>
      <c r="AH24" s="70">
        <f t="shared" ref="AH24" si="512">SUM(L150:L156)</f>
        <v>177416129</v>
      </c>
      <c r="AI24" s="70">
        <f t="shared" ref="AI24" si="513">SUM(M150:M156)</f>
        <v>185462954</v>
      </c>
      <c r="AJ24" s="70">
        <f t="shared" ref="AJ24" si="514">SUM(N150:N156)</f>
        <v>310903609</v>
      </c>
      <c r="AK24" s="70">
        <f t="shared" ref="AK24" si="515">SUM(O150:O156)</f>
        <v>237283531</v>
      </c>
      <c r="AL24" s="70">
        <f t="shared" ref="AL24" si="516">SUM(P150:P156)</f>
        <v>226293596</v>
      </c>
      <c r="AM24" s="70">
        <f t="shared" ref="AM24" si="517">SUM(Q150:Q156)</f>
        <v>192952676</v>
      </c>
      <c r="AN24" s="70">
        <f t="shared" ref="AN24" si="518">SUM(R150:R156)</f>
        <v>228154622</v>
      </c>
      <c r="AO24" s="70">
        <f t="shared" ref="AO24" si="519">SUM(S150:S156)</f>
        <v>246040341</v>
      </c>
      <c r="AP24" s="70">
        <f t="shared" ref="AP24" si="520">SUM(T150:T156)</f>
        <v>231312003</v>
      </c>
      <c r="AQ24" s="84">
        <f t="shared" si="79"/>
        <v>226144953.19999999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10"/>
        <v>0.38412118644435428</v>
      </c>
      <c r="BN24" s="74"/>
      <c r="BO24" s="83" t="s">
        <v>449</v>
      </c>
      <c r="BP24" s="129">
        <f t="shared" ref="BP24:CD24" si="521">SUMPRODUCT(AT150:AT156,B150:B156)/SUM(B150:B156)</f>
        <v>0.17508368001965871</v>
      </c>
      <c r="BQ24" s="129">
        <f t="shared" si="521"/>
        <v>0.11733653402325524</v>
      </c>
      <c r="BR24" s="129">
        <f t="shared" si="521"/>
        <v>0.13019044547968925</v>
      </c>
      <c r="BS24" s="129">
        <f t="shared" si="521"/>
        <v>0.14997982593485173</v>
      </c>
      <c r="BT24" s="129">
        <f t="shared" si="521"/>
        <v>0.11119521967689183</v>
      </c>
      <c r="BU24" s="129">
        <f t="shared" si="521"/>
        <v>0.18136377521786481</v>
      </c>
      <c r="BV24" s="129">
        <f t="shared" si="521"/>
        <v>0.18776377976097194</v>
      </c>
      <c r="BW24" s="129">
        <f t="shared" si="521"/>
        <v>0.17746001996032704</v>
      </c>
      <c r="BX24" s="129">
        <f t="shared" si="521"/>
        <v>0.10433440228677046</v>
      </c>
      <c r="BY24" s="129">
        <f t="shared" si="521"/>
        <v>0.10982919329639064</v>
      </c>
      <c r="BZ24" s="129">
        <f t="shared" si="521"/>
        <v>0.20878638343486278</v>
      </c>
      <c r="CA24" s="129">
        <f t="shared" si="521"/>
        <v>0.23549064354999361</v>
      </c>
      <c r="CB24" s="129">
        <f t="shared" si="521"/>
        <v>0.15774043391892259</v>
      </c>
      <c r="CC24" s="129">
        <f t="shared" si="521"/>
        <v>0.25306924192608332</v>
      </c>
      <c r="CD24" s="129">
        <f t="shared" si="521"/>
        <v>0.19427610902210418</v>
      </c>
      <c r="CE24" s="129">
        <f>SUMPRODUCT(BI150:BI156,Q150:Q156)/SUM(Q150:Q156)</f>
        <v>0.19657391869197505</v>
      </c>
      <c r="CF24" s="129">
        <f t="shared" ref="CF24:CH24" si="522">SUMPRODUCT(BJ150:BJ156,R150:R156)/SUM(R150:R156)</f>
        <v>0.29674405001283988</v>
      </c>
      <c r="CG24" s="129">
        <f t="shared" si="522"/>
        <v>0.2279321329761187</v>
      </c>
      <c r="CH24" s="129">
        <f t="shared" si="522"/>
        <v>0.18273484812879087</v>
      </c>
      <c r="CI24" s="131">
        <f t="shared" si="82"/>
        <v>0.23500510518257053</v>
      </c>
      <c r="CJ24" s="70"/>
      <c r="CK24" s="87">
        <v>39469</v>
      </c>
      <c r="CL24" s="76">
        <f t="shared" si="21"/>
        <v>1647079.1385714288</v>
      </c>
      <c r="CM24" s="76">
        <f t="shared" si="22"/>
        <v>874248.62</v>
      </c>
      <c r="CN24" s="76">
        <f t="shared" si="23"/>
        <v>1019883.308</v>
      </c>
      <c r="CO24" s="76">
        <f t="shared" si="24"/>
        <v>487190.7333333334</v>
      </c>
      <c r="CP24" s="76">
        <f t="shared" si="25"/>
        <v>456023.44</v>
      </c>
      <c r="CQ24" s="76">
        <f t="shared" si="26"/>
        <v>59738.298181818194</v>
      </c>
      <c r="CR24" s="76">
        <f t="shared" si="27"/>
        <v>738842.22000000009</v>
      </c>
      <c r="CS24" s="76">
        <f t="shared" si="28"/>
        <v>226518.36923076925</v>
      </c>
      <c r="CT24" s="76">
        <f t="shared" si="29"/>
        <v>584495.65307692322</v>
      </c>
      <c r="CU24" s="76">
        <f t="shared" si="30"/>
        <v>1895814.5633333332</v>
      </c>
      <c r="CV24" s="76">
        <f t="shared" si="31"/>
        <v>41144.956363636382</v>
      </c>
      <c r="CW24" s="76">
        <f t="shared" si="32"/>
        <v>531133.43769230775</v>
      </c>
      <c r="CX24" s="76">
        <f t="shared" si="83"/>
        <v>919481.34005494509</v>
      </c>
      <c r="CY24" s="76">
        <f t="shared" si="84"/>
        <v>1010641.848888889</v>
      </c>
      <c r="CZ24" s="76">
        <f t="shared" si="85"/>
        <v>2128891.5192857143</v>
      </c>
      <c r="DA24" s="76">
        <f t="shared" si="86"/>
        <v>636571.59238095221</v>
      </c>
      <c r="DB24" s="76">
        <f t="shared" si="87"/>
        <v>0</v>
      </c>
      <c r="DC24" s="76">
        <f t="shared" si="38"/>
        <v>5718412.77010989</v>
      </c>
      <c r="DD24" s="76">
        <f t="shared" si="38"/>
        <v>5383804.1921821041</v>
      </c>
      <c r="DE24" s="88">
        <f t="shared" si="88"/>
        <v>1898903.5461330891</v>
      </c>
      <c r="DF24" s="49"/>
      <c r="DG24" s="89" t="s">
        <v>449</v>
      </c>
      <c r="DH24" s="76">
        <f t="shared" si="39"/>
        <v>32904139.903409097</v>
      </c>
      <c r="DI24" s="76">
        <f t="shared" si="40"/>
        <v>17964955.186923079</v>
      </c>
      <c r="DJ24" s="76">
        <f t="shared" si="41"/>
        <v>24351671.847272731</v>
      </c>
      <c r="DK24" s="76">
        <f t="shared" si="42"/>
        <v>39437463.843437515</v>
      </c>
      <c r="DL24" s="76">
        <f t="shared" si="43"/>
        <v>19248041.861250002</v>
      </c>
      <c r="DM24" s="76">
        <f t="shared" si="44"/>
        <v>33005844.282387856</v>
      </c>
      <c r="DN24" s="76">
        <f t="shared" si="45"/>
        <v>35260641.627644226</v>
      </c>
      <c r="DO24" s="76">
        <f t="shared" si="46"/>
        <v>39068261.897975318</v>
      </c>
      <c r="DP24" s="76">
        <f t="shared" si="47"/>
        <v>23234384.025172334</v>
      </c>
      <c r="DQ24" s="76">
        <f t="shared" si="48"/>
        <v>21339078.268989902</v>
      </c>
      <c r="DR24" s="76">
        <f t="shared" si="49"/>
        <v>37042071.936923079</v>
      </c>
      <c r="DS24" s="76">
        <f t="shared" si="50"/>
        <v>43674790.392142862</v>
      </c>
      <c r="DT24" s="76">
        <f t="shared" si="199"/>
        <v>49042070.190619044</v>
      </c>
      <c r="DU24" s="76">
        <f t="shared" si="52"/>
        <v>60049163.311714292</v>
      </c>
      <c r="DV24" s="76">
        <f t="shared" si="53"/>
        <v>43963439.327500001</v>
      </c>
      <c r="DW24" s="76">
        <f t="shared" si="54"/>
        <v>37929463.643423006</v>
      </c>
      <c r="DX24" s="76">
        <f t="shared" si="55"/>
        <v>67703526.561428577</v>
      </c>
      <c r="DY24" s="76">
        <f t="shared" si="56"/>
        <v>56080499.722301587</v>
      </c>
      <c r="DZ24" s="76">
        <f t="shared" si="57"/>
        <v>42268763.73857142</v>
      </c>
      <c r="EA24" s="88">
        <f t="shared" si="89"/>
        <v>53145218.513273492</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59"/>
        <v>3814777.6</v>
      </c>
      <c r="V25" s="68"/>
      <c r="W25" s="83" t="s">
        <v>450</v>
      </c>
      <c r="X25" s="70">
        <f t="shared" ref="X25" si="523">SUM(B157:B163)</f>
        <v>191316429</v>
      </c>
      <c r="Y25" s="70">
        <f t="shared" ref="Y25" si="524">SUM(C157:C163)</f>
        <v>167995265</v>
      </c>
      <c r="Z25" s="70">
        <f t="shared" ref="Z25" si="525">SUM(D157:D163)</f>
        <v>144799062</v>
      </c>
      <c r="AA25" s="70">
        <f t="shared" ref="AA25" si="526">SUM(E157:E163)</f>
        <v>234596857</v>
      </c>
      <c r="AB25" s="70">
        <f t="shared" ref="AB25" si="527">SUM(F157:F163)</f>
        <v>229426274</v>
      </c>
      <c r="AC25" s="70">
        <f t="shared" ref="AC25" si="528">SUM(G157:G163)</f>
        <v>207705820</v>
      </c>
      <c r="AD25" s="70">
        <f t="shared" ref="AD25" si="529">SUM(H157:H163)</f>
        <v>200755150</v>
      </c>
      <c r="AE25" s="70">
        <f t="shared" ref="AE25" si="530">SUM(I157:I163)</f>
        <v>233945275</v>
      </c>
      <c r="AF25" s="70">
        <f t="shared" ref="AF25" si="531">SUM(J157:J163)</f>
        <v>217950523</v>
      </c>
      <c r="AG25" s="70">
        <f t="shared" ref="AG25" si="532">SUM(K157:K163)</f>
        <v>175793091</v>
      </c>
      <c r="AH25" s="70">
        <f t="shared" ref="AH25" si="533">SUM(L157:L163)</f>
        <v>161293667</v>
      </c>
      <c r="AI25" s="70">
        <f t="shared" ref="AI25" si="534">SUM(M157:M163)</f>
        <v>228974420</v>
      </c>
      <c r="AJ25" s="70">
        <f t="shared" ref="AJ25" si="535">SUM(N157:N163)</f>
        <v>293818509</v>
      </c>
      <c r="AK25" s="70">
        <f t="shared" ref="AK25" si="536">SUM(O157:O163)</f>
        <v>291568188</v>
      </c>
      <c r="AL25" s="70">
        <f t="shared" ref="AL25" si="537">SUM(P157:P163)</f>
        <v>253441824</v>
      </c>
      <c r="AM25" s="70">
        <f t="shared" ref="AM25" si="538">SUM(Q157:Q163)</f>
        <v>212160576</v>
      </c>
      <c r="AN25" s="70">
        <f t="shared" ref="AN25" si="539">SUM(R157:R163)</f>
        <v>243704160</v>
      </c>
      <c r="AO25" s="70">
        <f t="shared" ref="AO25" si="540">SUM(S157:S163)</f>
        <v>279791624</v>
      </c>
      <c r="AP25" s="70">
        <f t="shared" ref="AP25" si="541">SUM(T157:T163)</f>
        <v>264556838</v>
      </c>
      <c r="AQ25" s="84">
        <f t="shared" si="79"/>
        <v>256133274.40000001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0.32353218210361062</v>
      </c>
      <c r="BM25" s="86">
        <f t="shared" si="110"/>
        <v>0.3875503358034218</v>
      </c>
      <c r="BN25" s="74"/>
      <c r="BO25" s="83" t="s">
        <v>450</v>
      </c>
      <c r="BP25" s="129">
        <f t="shared" ref="BP25:CD25" si="542">SUMPRODUCT(AT157:AT163,B157:B163)/SUM(B157:B163)</f>
        <v>0.13416765451724724</v>
      </c>
      <c r="BQ25" s="129">
        <f t="shared" si="542"/>
        <v>0.11434260874753426</v>
      </c>
      <c r="BR25" s="129">
        <f t="shared" si="542"/>
        <v>0.14151002171123434</v>
      </c>
      <c r="BS25" s="129">
        <f t="shared" si="542"/>
        <v>0.11304905361224178</v>
      </c>
      <c r="BT25" s="129">
        <f t="shared" si="542"/>
        <v>0.13559647216342799</v>
      </c>
      <c r="BU25" s="129">
        <f t="shared" si="542"/>
        <v>0.15954962403658376</v>
      </c>
      <c r="BV25" s="129">
        <f t="shared" si="542"/>
        <v>0.16626969716436912</v>
      </c>
      <c r="BW25" s="129">
        <f t="shared" si="542"/>
        <v>0.15596753836589919</v>
      </c>
      <c r="BX25" s="129">
        <f t="shared" si="542"/>
        <v>0.10723090169360301</v>
      </c>
      <c r="BY25" s="129">
        <f t="shared" si="542"/>
        <v>0.1445075261665395</v>
      </c>
      <c r="BZ25" s="129">
        <f t="shared" si="542"/>
        <v>0.21022549366913798</v>
      </c>
      <c r="CA25" s="129">
        <f t="shared" si="542"/>
        <v>0.23656686985415853</v>
      </c>
      <c r="CB25" s="129">
        <f t="shared" si="542"/>
        <v>0.15037477436553906</v>
      </c>
      <c r="CC25" s="129">
        <f t="shared" si="542"/>
        <v>0.2496846127037014</v>
      </c>
      <c r="CD25" s="129">
        <f t="shared" si="542"/>
        <v>0.18536069374905803</v>
      </c>
      <c r="CE25" s="129">
        <f>SUMPRODUCT(BI157:BI163,Q157:Q163)/SUM(Q157:Q163)</f>
        <v>0.18705911615695145</v>
      </c>
      <c r="CF25" s="129">
        <f t="shared" ref="CF25:CH25" si="543">SUMPRODUCT(BJ157:BJ163,R157:R163)/SUM(R157:R163)</f>
        <v>0.29789315588890547</v>
      </c>
      <c r="CG25" s="129">
        <f t="shared" si="543"/>
        <v>0.20485304261163587</v>
      </c>
      <c r="CH25" s="129">
        <f t="shared" si="543"/>
        <v>0.17211039299392888</v>
      </c>
      <c r="CI25" s="131">
        <f t="shared" si="82"/>
        <v>0.22595953589103995</v>
      </c>
      <c r="CJ25" s="70"/>
      <c r="CK25" s="87">
        <v>39470</v>
      </c>
      <c r="CL25" s="76">
        <f t="shared" si="21"/>
        <v>564169.72857142857</v>
      </c>
      <c r="CM25" s="76">
        <f t="shared" si="22"/>
        <v>607170.96000000008</v>
      </c>
      <c r="CN25" s="76">
        <f t="shared" si="23"/>
        <v>1151785.4959999998</v>
      </c>
      <c r="CO25" s="76">
        <f t="shared" si="24"/>
        <v>837166.00000000012</v>
      </c>
      <c r="CP25" s="76">
        <f t="shared" si="25"/>
        <v>222087.37499999997</v>
      </c>
      <c r="CQ25" s="76">
        <f t="shared" si="26"/>
        <v>912746.76000000013</v>
      </c>
      <c r="CR25" s="76">
        <f t="shared" si="27"/>
        <v>429766.95000000007</v>
      </c>
      <c r="CS25" s="76">
        <f t="shared" si="28"/>
        <v>1031311.9384615385</v>
      </c>
      <c r="CT25" s="76">
        <f t="shared" si="29"/>
        <v>1040662.1515384616</v>
      </c>
      <c r="CU25" s="76">
        <f t="shared" si="30"/>
        <v>3388499.8966666665</v>
      </c>
      <c r="CV25" s="76">
        <f t="shared" si="31"/>
        <v>1421775.7527272734</v>
      </c>
      <c r="CW25" s="76">
        <f t="shared" si="32"/>
        <v>523261.12930069928</v>
      </c>
      <c r="CX25" s="76">
        <f t="shared" si="83"/>
        <v>1095101.3697527475</v>
      </c>
      <c r="CY25" s="76">
        <f t="shared" si="84"/>
        <v>1230243.6933333334</v>
      </c>
      <c r="CZ25" s="76">
        <f t="shared" si="85"/>
        <v>241179.95047619048</v>
      </c>
      <c r="DA25" s="76">
        <f t="shared" si="86"/>
        <v>0</v>
      </c>
      <c r="DB25" s="76">
        <f t="shared" si="87"/>
        <v>2488176.3843156849</v>
      </c>
      <c r="DC25" s="76">
        <f t="shared" si="38"/>
        <v>3432491.6713516489</v>
      </c>
      <c r="DD25" s="76">
        <f t="shared" si="38"/>
        <v>5360473.047676608</v>
      </c>
      <c r="DE25" s="88">
        <f t="shared" si="88"/>
        <v>1478418.3398953716</v>
      </c>
      <c r="DF25" s="49"/>
      <c r="DG25" s="89" t="s">
        <v>450</v>
      </c>
      <c r="DH25" s="76">
        <f t="shared" si="39"/>
        <v>25668476.549545463</v>
      </c>
      <c r="DI25" s="76">
        <f t="shared" si="40"/>
        <v>19209016.857333336</v>
      </c>
      <c r="DJ25" s="76">
        <f t="shared" si="41"/>
        <v>20490518.407386366</v>
      </c>
      <c r="DK25" s="76">
        <f t="shared" si="42"/>
        <v>26520952.66425642</v>
      </c>
      <c r="DL25" s="76">
        <f t="shared" si="43"/>
        <v>31109393.376000002</v>
      </c>
      <c r="DM25" s="76">
        <f t="shared" si="44"/>
        <v>33139385.491210341</v>
      </c>
      <c r="DN25" s="76">
        <f t="shared" si="45"/>
        <v>33379497.994687498</v>
      </c>
      <c r="DO25" s="76">
        <f t="shared" si="46"/>
        <v>36487868.654083334</v>
      </c>
      <c r="DP25" s="76">
        <f t="shared" si="47"/>
        <v>23371031.105882362</v>
      </c>
      <c r="DQ25" s="76">
        <f t="shared" si="48"/>
        <v>25403424.697579361</v>
      </c>
      <c r="DR25" s="76">
        <f t="shared" si="49"/>
        <v>33908040.770780548</v>
      </c>
      <c r="DS25" s="76">
        <f t="shared" si="50"/>
        <v>54167761.816071436</v>
      </c>
      <c r="DT25" s="76">
        <f t="shared" si="199"/>
        <v>44182891.995294109</v>
      </c>
      <c r="DU25" s="76">
        <f t="shared" si="52"/>
        <v>72800090.097499996</v>
      </c>
      <c r="DV25" s="76">
        <f t="shared" si="53"/>
        <v>46978152.321666665</v>
      </c>
      <c r="DW25" s="76">
        <f t="shared" si="54"/>
        <v>39686569.829909727</v>
      </c>
      <c r="DX25" s="76">
        <f t="shared" si="55"/>
        <v>72597801.32565476</v>
      </c>
      <c r="DY25" s="76">
        <f t="shared" si="56"/>
        <v>57316165.473650798</v>
      </c>
      <c r="DZ25" s="76">
        <f t="shared" si="57"/>
        <v>45532981.357411176</v>
      </c>
      <c r="EA25" s="88">
        <f t="shared" si="89"/>
        <v>57875755.809676386</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59"/>
        <v>5655255.2000000002</v>
      </c>
      <c r="V26" s="68"/>
      <c r="W26" s="83" t="s">
        <v>451</v>
      </c>
      <c r="X26" s="70">
        <f t="shared" ref="X26" si="544">SUM(B164:B170)</f>
        <v>222230402</v>
      </c>
      <c r="Y26" s="70">
        <f t="shared" ref="Y26" si="545">SUM(C164:C170)</f>
        <v>205175416</v>
      </c>
      <c r="Z26" s="70">
        <f t="shared" ref="Z26" si="546">SUM(D164:D170)</f>
        <v>136973205</v>
      </c>
      <c r="AA26" s="70">
        <f t="shared" ref="AA26" si="547">SUM(E164:E170)</f>
        <v>272562431</v>
      </c>
      <c r="AB26" s="70">
        <f t="shared" ref="AB26" si="548">SUM(F164:F170)</f>
        <v>307165933</v>
      </c>
      <c r="AC26" s="70">
        <f t="shared" ref="AC26" si="549">SUM(G164:G170)</f>
        <v>229919613</v>
      </c>
      <c r="AD26" s="70">
        <f t="shared" ref="AD26" si="550">SUM(H164:H170)</f>
        <v>232206356</v>
      </c>
      <c r="AE26" s="70">
        <f t="shared" ref="AE26" si="551">SUM(I164:I170)</f>
        <v>230715258</v>
      </c>
      <c r="AF26" s="70">
        <f t="shared" ref="AF26" si="552">SUM(J164:J170)</f>
        <v>277607411</v>
      </c>
      <c r="AG26" s="70">
        <f t="shared" ref="AG26" si="553">SUM(K164:K170)</f>
        <v>254006424</v>
      </c>
      <c r="AH26" s="70">
        <f t="shared" ref="AH26" si="554">SUM(L164:L170)</f>
        <v>249198000</v>
      </c>
      <c r="AI26" s="70">
        <f t="shared" ref="AI26" si="555">SUM(M164:M170)</f>
        <v>298969415</v>
      </c>
      <c r="AJ26" s="70">
        <f t="shared" ref="AJ26" si="556">SUM(N164:N170)</f>
        <v>337430445</v>
      </c>
      <c r="AK26" s="70">
        <f t="shared" ref="AK26" si="557">SUM(O164:O170)</f>
        <v>284658385</v>
      </c>
      <c r="AL26" s="70">
        <f t="shared" ref="AL26" si="558">SUM(P164:P170)</f>
        <v>279085624</v>
      </c>
      <c r="AM26" s="70">
        <f t="shared" ref="AM26" si="559">SUM(Q164:Q170)</f>
        <v>277543906</v>
      </c>
      <c r="AN26" s="70">
        <f t="shared" ref="AN26" si="560">SUM(R164:R170)</f>
        <v>272450415</v>
      </c>
      <c r="AO26" s="70">
        <f t="shared" ref="AO26" si="561">SUM(S164:S170)</f>
        <v>314842329</v>
      </c>
      <c r="AP26" s="70">
        <f t="shared" ref="AP26" si="562">SUM(T164:T170)</f>
        <v>258360695</v>
      </c>
      <c r="AQ26" s="84">
        <f t="shared" si="79"/>
        <v>285716131.80000001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0.31779434850863414</v>
      </c>
      <c r="BM26" s="86">
        <f t="shared" si="110"/>
        <v>0.37753738479659127</v>
      </c>
      <c r="BN26" s="74"/>
      <c r="BO26" s="83" t="s">
        <v>451</v>
      </c>
      <c r="BP26" s="129">
        <f t="shared" ref="BP26:CD26" si="563">SUMPRODUCT(AT164:AT170,B164:B170)/SUM(B164:B170)</f>
        <v>0.11960611513947662</v>
      </c>
      <c r="BQ26" s="129">
        <f t="shared" si="563"/>
        <v>0.13631611298780752</v>
      </c>
      <c r="BR26" s="129">
        <f t="shared" si="563"/>
        <v>0.17080249294824573</v>
      </c>
      <c r="BS26" s="129">
        <f t="shared" si="563"/>
        <v>0.10650008387732048</v>
      </c>
      <c r="BT26" s="129">
        <f t="shared" si="563"/>
        <v>0.14850483703524647</v>
      </c>
      <c r="BU26" s="129">
        <f t="shared" si="563"/>
        <v>0.1528805508262526</v>
      </c>
      <c r="BV26" s="129">
        <f t="shared" si="563"/>
        <v>0.17580827514512665</v>
      </c>
      <c r="BW26" s="129">
        <f t="shared" si="563"/>
        <v>0.18006074678537923</v>
      </c>
      <c r="BX26" s="129">
        <f t="shared" si="563"/>
        <v>0.12464638525642287</v>
      </c>
      <c r="BY26" s="129">
        <f t="shared" si="563"/>
        <v>0.1720503640574966</v>
      </c>
      <c r="BZ26" s="129">
        <f t="shared" si="563"/>
        <v>0.22096523976645585</v>
      </c>
      <c r="CA26" s="129">
        <f t="shared" si="563"/>
        <v>0.2295951602763745</v>
      </c>
      <c r="CB26" s="129">
        <f t="shared" si="563"/>
        <v>0.15046635227995789</v>
      </c>
      <c r="CC26" s="129">
        <f t="shared" si="563"/>
        <v>0.24741495227159038</v>
      </c>
      <c r="CD26" s="129">
        <f t="shared" si="563"/>
        <v>0.19624066517075531</v>
      </c>
      <c r="CE26" s="129">
        <f>SUMPRODUCT(BI164:BI170,Q164:Q170)/SUM(Q164:Q170)</f>
        <v>0.18259432505961698</v>
      </c>
      <c r="CF26" s="129">
        <f t="shared" ref="CF26:CH26" si="564">SUMPRODUCT(BJ164:BJ170,R164:R170)/SUM(R164:R170)</f>
        <v>0.30910555334867285</v>
      </c>
      <c r="CG26" s="129">
        <f t="shared" si="564"/>
        <v>0.22510009524770444</v>
      </c>
      <c r="CH26" s="129">
        <f t="shared" si="564"/>
        <v>0.17579801866802847</v>
      </c>
      <c r="CI26" s="131">
        <f t="shared" si="82"/>
        <v>0.23167162726992915</v>
      </c>
      <c r="CJ26" s="70"/>
      <c r="CK26" s="87">
        <v>39471</v>
      </c>
      <c r="CL26" s="76">
        <f t="shared" si="21"/>
        <v>541451.89428571425</v>
      </c>
      <c r="CM26" s="76">
        <f t="shared" si="22"/>
        <v>858419.34000000008</v>
      </c>
      <c r="CN26" s="76">
        <f t="shared" si="23"/>
        <v>1093460.7719999999</v>
      </c>
      <c r="CO26" s="76">
        <f t="shared" si="24"/>
        <v>98922.685714285719</v>
      </c>
      <c r="CP26" s="76">
        <f t="shared" si="25"/>
        <v>976437.89999999991</v>
      </c>
      <c r="CQ26" s="76">
        <f t="shared" si="26"/>
        <v>387074.55363636371</v>
      </c>
      <c r="CR26" s="76">
        <f t="shared" si="27"/>
        <v>546105.28</v>
      </c>
      <c r="CS26" s="76">
        <f t="shared" si="28"/>
        <v>962563.29230769235</v>
      </c>
      <c r="CT26" s="76">
        <f t="shared" si="29"/>
        <v>2192677.3392307693</v>
      </c>
      <c r="CU26" s="76">
        <f t="shared" si="30"/>
        <v>1531473.1087499999</v>
      </c>
      <c r="CV26" s="76">
        <f t="shared" si="31"/>
        <v>484307.63181818195</v>
      </c>
      <c r="CW26" s="76">
        <f t="shared" si="32"/>
        <v>424721.89480980556</v>
      </c>
      <c r="CX26" s="76">
        <f t="shared" si="83"/>
        <v>996668.28914835176</v>
      </c>
      <c r="CY26" s="76">
        <f t="shared" si="84"/>
        <v>2089978.9688888891</v>
      </c>
      <c r="CZ26" s="76">
        <f t="shared" si="85"/>
        <v>0</v>
      </c>
      <c r="DA26" s="76">
        <f t="shared" si="86"/>
        <v>825718.29553113552</v>
      </c>
      <c r="DB26" s="76">
        <f t="shared" si="87"/>
        <v>3489623.2508241762</v>
      </c>
      <c r="DC26" s="76">
        <f t="shared" si="38"/>
        <v>4270030.7775824182</v>
      </c>
      <c r="DD26" s="76">
        <f t="shared" si="38"/>
        <v>1995568.319238618</v>
      </c>
      <c r="DE26" s="88">
        <f t="shared" si="88"/>
        <v>2135070.2585653239</v>
      </c>
      <c r="DF26" s="49"/>
      <c r="DG26" s="89" t="s">
        <v>451</v>
      </c>
      <c r="DH26" s="76">
        <f t="shared" si="39"/>
        <v>26580115.049104176</v>
      </c>
      <c r="DI26" s="76">
        <f t="shared" si="40"/>
        <v>27968715.189776409</v>
      </c>
      <c r="DJ26" s="76">
        <f t="shared" si="41"/>
        <v>23395364.881111115</v>
      </c>
      <c r="DK26" s="76">
        <f t="shared" si="42"/>
        <v>29027921.763306376</v>
      </c>
      <c r="DL26" s="76">
        <f t="shared" si="43"/>
        <v>45615626.82294444</v>
      </c>
      <c r="DM26" s="76">
        <f t="shared" si="44"/>
        <v>35150237.081198826</v>
      </c>
      <c r="DN26" s="76">
        <f t="shared" si="45"/>
        <v>40823798.926095232</v>
      </c>
      <c r="DO26" s="76">
        <f t="shared" si="46"/>
        <v>41542761.650261439</v>
      </c>
      <c r="DP26" s="76">
        <f t="shared" si="47"/>
        <v>34602760.301544122</v>
      </c>
      <c r="DQ26" s="76">
        <f t="shared" si="48"/>
        <v>43701897.722142845</v>
      </c>
      <c r="DR26" s="76">
        <f t="shared" si="49"/>
        <v>55064095.819321267</v>
      </c>
      <c r="DS26" s="76">
        <f t="shared" si="50"/>
        <v>68641930.754658923</v>
      </c>
      <c r="DT26" s="76">
        <f t="shared" si="199"/>
        <v>50771928.207352951</v>
      </c>
      <c r="DU26" s="76">
        <f t="shared" si="52"/>
        <v>70428740.738482997</v>
      </c>
      <c r="DV26" s="76">
        <f t="shared" si="53"/>
        <v>54767948.493355311</v>
      </c>
      <c r="DW26" s="76">
        <f t="shared" si="54"/>
        <v>50677942.190479778</v>
      </c>
      <c r="DX26" s="76">
        <f t="shared" si="55"/>
        <v>84215936.288650557</v>
      </c>
      <c r="DY26" s="76">
        <f t="shared" si="56"/>
        <v>70871038.245909095</v>
      </c>
      <c r="DZ26" s="76">
        <f t="shared" si="57"/>
        <v>45419298.282694809</v>
      </c>
      <c r="EA26" s="88">
        <f t="shared" si="89"/>
        <v>66192321.191375554</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59"/>
        <v>7864048.2000000002</v>
      </c>
      <c r="V27" s="68"/>
      <c r="W27" s="83" t="s">
        <v>452</v>
      </c>
      <c r="X27" s="70">
        <f t="shared" ref="X27" si="565">SUM(B171:B177)</f>
        <v>304916517</v>
      </c>
      <c r="Y27" s="70">
        <f t="shared" ref="Y27" si="566">SUM(C171:C177)</f>
        <v>313884627</v>
      </c>
      <c r="Z27" s="70">
        <f t="shared" ref="Z27" si="567">SUM(D171:D177)</f>
        <v>242514115</v>
      </c>
      <c r="AA27" s="70">
        <f t="shared" ref="AA27" si="568">SUM(E171:E177)</f>
        <v>300582057</v>
      </c>
      <c r="AB27" s="70">
        <f t="shared" ref="AB27" si="569">SUM(F171:F177)</f>
        <v>299531691</v>
      </c>
      <c r="AC27" s="70">
        <f t="shared" ref="AC27" si="570">SUM(G171:G177)</f>
        <v>296873812</v>
      </c>
      <c r="AD27" s="70">
        <f t="shared" ref="AD27" si="571">SUM(H171:H177)</f>
        <v>226117152</v>
      </c>
      <c r="AE27" s="70">
        <f t="shared" ref="AE27" si="572">SUM(I171:I177)</f>
        <v>284346588</v>
      </c>
      <c r="AF27" s="70">
        <f t="shared" ref="AF27" si="573">SUM(J171:J177)</f>
        <v>271936076</v>
      </c>
      <c r="AG27" s="70">
        <f t="shared" ref="AG27" si="574">SUM(K171:K177)</f>
        <v>312907035</v>
      </c>
      <c r="AH27" s="70">
        <f t="shared" ref="AH27" si="575">SUM(L171:L177)</f>
        <v>324433039</v>
      </c>
      <c r="AI27" s="70">
        <f t="shared" ref="AI27" si="576">SUM(M171:M177)</f>
        <v>273687463</v>
      </c>
      <c r="AJ27" s="70">
        <f t="shared" ref="AJ27" si="577">SUM(N171:N177)</f>
        <v>303613791</v>
      </c>
      <c r="AK27" s="70">
        <f t="shared" ref="AK27" si="578">SUM(O171:O177)</f>
        <v>264225583</v>
      </c>
      <c r="AL27" s="70">
        <f t="shared" ref="AL27" si="579">SUM(P171:P177)</f>
        <v>313826917</v>
      </c>
      <c r="AM27" s="70">
        <f t="shared" ref="AM27" si="580">SUM(Q171:Q177)</f>
        <v>324657813</v>
      </c>
      <c r="AN27" s="70">
        <f t="shared" ref="AN27" si="581">SUM(R171:R177)</f>
        <v>328945419</v>
      </c>
      <c r="AO27" s="70">
        <f t="shared" ref="AO27" si="582">SUM(S171:S177)</f>
        <v>364174027</v>
      </c>
      <c r="AP27" s="70">
        <f t="shared" ref="AP27" si="583">SUM(T171:T177)</f>
        <v>317306564</v>
      </c>
      <c r="AQ27" s="84">
        <f t="shared" si="79"/>
        <v>319165951.80000001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0.31779434850863414</v>
      </c>
      <c r="BM27" s="86">
        <f t="shared" si="110"/>
        <v>0.36358819016450244</v>
      </c>
      <c r="BN27" s="74"/>
      <c r="BO27" s="83" t="s">
        <v>452</v>
      </c>
      <c r="BP27" s="129">
        <f t="shared" ref="BP27:CD27" si="584">SUMPRODUCT(AT171:AT177,B171:B177)/SUM(B171:B177)</f>
        <v>0.11155485248014443</v>
      </c>
      <c r="BQ27" s="129">
        <f t="shared" si="584"/>
        <v>0.15285808867705655</v>
      </c>
      <c r="BR27" s="129">
        <f t="shared" si="584"/>
        <v>0.1802260239017755</v>
      </c>
      <c r="BS27" s="129">
        <f t="shared" si="584"/>
        <v>0.10405544685845142</v>
      </c>
      <c r="BT27" s="129">
        <f t="shared" si="584"/>
        <v>0.16098955794021344</v>
      </c>
      <c r="BU27" s="129">
        <f t="shared" si="584"/>
        <v>0.16857439466058236</v>
      </c>
      <c r="BV27" s="129">
        <f t="shared" si="584"/>
        <v>0.18542719621053158</v>
      </c>
      <c r="BW27" s="129">
        <f t="shared" si="584"/>
        <v>0.17595136586732568</v>
      </c>
      <c r="BX27" s="129">
        <f t="shared" si="584"/>
        <v>0.16262737561542115</v>
      </c>
      <c r="BY27" s="129">
        <f t="shared" si="584"/>
        <v>0.18557964437652957</v>
      </c>
      <c r="BZ27" s="129">
        <f t="shared" si="584"/>
        <v>0.21012199800958004</v>
      </c>
      <c r="CA27" s="129">
        <f t="shared" si="584"/>
        <v>0.23168208884238725</v>
      </c>
      <c r="CB27" s="129">
        <f t="shared" si="584"/>
        <v>0.14735055488790694</v>
      </c>
      <c r="CC27" s="129">
        <f t="shared" si="584"/>
        <v>0.25419203610164365</v>
      </c>
      <c r="CD27" s="129">
        <f t="shared" si="584"/>
        <v>0.19141310567836073</v>
      </c>
      <c r="CE27" s="129">
        <f>SUMPRODUCT(BI171:BI177,Q171:Q177)/SUM(Q171:Q177)</f>
        <v>0.18349875622696338</v>
      </c>
      <c r="CF27" s="129">
        <f t="shared" ref="CF27:CH27" si="585">SUMPRODUCT(BJ171:BJ177,R171:R177)/SUM(R171:R177)</f>
        <v>0.3020387620437246</v>
      </c>
      <c r="CG27" s="129">
        <f t="shared" si="585"/>
        <v>0.21821922086467543</v>
      </c>
      <c r="CH27" s="129">
        <f t="shared" si="585"/>
        <v>0.17443529082843753</v>
      </c>
      <c r="CI27" s="131">
        <f t="shared" si="82"/>
        <v>0.22911777785190471</v>
      </c>
      <c r="CJ27" s="70"/>
      <c r="CK27" s="87">
        <v>39472</v>
      </c>
      <c r="CL27" s="76">
        <f t="shared" si="21"/>
        <v>947422.89571428578</v>
      </c>
      <c r="CM27" s="76">
        <f t="shared" si="22"/>
        <v>639305.26399999997</v>
      </c>
      <c r="CN27" s="76">
        <f t="shared" si="23"/>
        <v>209569.09999999998</v>
      </c>
      <c r="CO27" s="76">
        <f t="shared" si="24"/>
        <v>1730518.4242857145</v>
      </c>
      <c r="CP27" s="76">
        <f t="shared" si="25"/>
        <v>493151.71333333326</v>
      </c>
      <c r="CQ27" s="76">
        <f t="shared" si="26"/>
        <v>343830.34181818191</v>
      </c>
      <c r="CR27" s="76">
        <f t="shared" si="27"/>
        <v>770586.82500000007</v>
      </c>
      <c r="CS27" s="76">
        <f t="shared" si="28"/>
        <v>2029921.8923076924</v>
      </c>
      <c r="CT27" s="76">
        <f t="shared" si="29"/>
        <v>29754.609230769227</v>
      </c>
      <c r="CU27" s="76">
        <f t="shared" si="30"/>
        <v>4020652.9024999999</v>
      </c>
      <c r="CV27" s="76">
        <f t="shared" si="31"/>
        <v>347130.63636363647</v>
      </c>
      <c r="CW27" s="76">
        <f t="shared" si="32"/>
        <v>513364.29783601011</v>
      </c>
      <c r="CX27" s="76">
        <f t="shared" si="83"/>
        <v>1607412.0992607395</v>
      </c>
      <c r="CY27" s="76">
        <f t="shared" si="84"/>
        <v>3537115.3955555558</v>
      </c>
      <c r="CZ27" s="76">
        <f t="shared" si="85"/>
        <v>1083477.5651373626</v>
      </c>
      <c r="DA27" s="76">
        <f t="shared" si="86"/>
        <v>2670548.2347723702</v>
      </c>
      <c r="DB27" s="76">
        <f t="shared" si="87"/>
        <v>2625051.3181318687</v>
      </c>
      <c r="DC27" s="76">
        <f t="shared" si="38"/>
        <v>4380182.7484249081</v>
      </c>
      <c r="DD27" s="76">
        <f t="shared" si="38"/>
        <v>0</v>
      </c>
      <c r="DE27" s="88">
        <f t="shared" si="88"/>
        <v>2859275.052404413</v>
      </c>
      <c r="DF27" s="49"/>
      <c r="DG27" s="89" t="s">
        <v>452</v>
      </c>
      <c r="DH27" s="76">
        <f t="shared" si="39"/>
        <v>34014917.072694451</v>
      </c>
      <c r="DI27" s="76">
        <f t="shared" si="40"/>
        <v>47979804.148330823</v>
      </c>
      <c r="DJ27" s="76">
        <f t="shared" si="41"/>
        <v>43707354.686507933</v>
      </c>
      <c r="DK27" s="76">
        <f t="shared" si="42"/>
        <v>31277200.258767515</v>
      </c>
      <c r="DL27" s="76">
        <f t="shared" si="43"/>
        <v>48221474.523174606</v>
      </c>
      <c r="DM27" s="76">
        <f t="shared" si="44"/>
        <v>50045323.148479529</v>
      </c>
      <c r="DN27" s="76">
        <f t="shared" si="45"/>
        <v>41928269.510470591</v>
      </c>
      <c r="DO27" s="76">
        <f t="shared" si="46"/>
        <v>50031170.538313717</v>
      </c>
      <c r="DP27" s="76">
        <f t="shared" si="47"/>
        <v>44224250.375035711</v>
      </c>
      <c r="DQ27" s="76">
        <f t="shared" si="48"/>
        <v>58069176.278214291</v>
      </c>
      <c r="DR27" s="76">
        <f t="shared" si="49"/>
        <v>68170518.375</v>
      </c>
      <c r="DS27" s="76">
        <f t="shared" si="50"/>
        <v>63408483.117813572</v>
      </c>
      <c r="DT27" s="76">
        <f t="shared" si="199"/>
        <v>44737660.575471006</v>
      </c>
      <c r="DU27" s="76">
        <f t="shared" si="52"/>
        <v>67164038.93291384</v>
      </c>
      <c r="DV27" s="76">
        <f t="shared" si="53"/>
        <v>60070584.828435138</v>
      </c>
      <c r="DW27" s="76">
        <f t="shared" si="54"/>
        <v>59574304.884866059</v>
      </c>
      <c r="DX27" s="76">
        <f t="shared" si="55"/>
        <v>99354267.13471429</v>
      </c>
      <c r="DY27" s="76">
        <f t="shared" si="56"/>
        <v>79469772.431091279</v>
      </c>
      <c r="DZ27" s="76">
        <f t="shared" si="57"/>
        <v>55349462.77311223</v>
      </c>
      <c r="EA27" s="88">
        <f t="shared" si="89"/>
        <v>73126593.642404124</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59"/>
        <v>8331057.5999999996</v>
      </c>
      <c r="V28" s="68"/>
      <c r="W28" s="83" t="s">
        <v>453</v>
      </c>
      <c r="X28" s="70">
        <f t="shared" ref="X28" si="586">SUM(B178:B184)</f>
        <v>311230826</v>
      </c>
      <c r="Y28" s="70">
        <f t="shared" ref="Y28" si="587">SUM(C178:C184)</f>
        <v>330313184</v>
      </c>
      <c r="Z28" s="70">
        <f t="shared" ref="Z28" si="588">SUM(D178:D184)</f>
        <v>361191642</v>
      </c>
      <c r="AA28" s="70">
        <f t="shared" ref="AA28" si="589">SUM(E178:E184)</f>
        <v>373381561</v>
      </c>
      <c r="AB28" s="70">
        <f t="shared" ref="AB28" si="590">SUM(F178:F184)</f>
        <v>267370035</v>
      </c>
      <c r="AC28" s="70">
        <f t="shared" ref="AC28" si="591">SUM(G178:G184)</f>
        <v>285877549</v>
      </c>
      <c r="AD28" s="70">
        <f t="shared" ref="AD28" si="592">SUM(H178:H184)</f>
        <v>347075340</v>
      </c>
      <c r="AE28" s="70">
        <f t="shared" ref="AE28" si="593">SUM(I178:I184)</f>
        <v>311557715</v>
      </c>
      <c r="AF28" s="70">
        <f t="shared" ref="AF28" si="594">SUM(J178:J184)</f>
        <v>314935811</v>
      </c>
      <c r="AG28" s="70">
        <f t="shared" ref="AG28" si="595">SUM(K178:K184)</f>
        <v>365123033</v>
      </c>
      <c r="AH28" s="70">
        <f t="shared" ref="AH28" si="596">SUM(L178:L184)</f>
        <v>348593908</v>
      </c>
      <c r="AI28" s="70">
        <f t="shared" ref="AI28" si="597">SUM(M178:M184)</f>
        <v>321748628</v>
      </c>
      <c r="AJ28" s="70">
        <f t="shared" ref="AJ28" si="598">SUM(N178:N184)</f>
        <v>286572219</v>
      </c>
      <c r="AK28" s="70">
        <f t="shared" ref="AK28" si="599">SUM(O178:O184)</f>
        <v>326111199</v>
      </c>
      <c r="AL28" s="70">
        <f t="shared" ref="AL28" si="600">SUM(P178:P184)</f>
        <v>326936145</v>
      </c>
      <c r="AM28" s="70">
        <f t="shared" ref="AM28" si="601">SUM(Q178:Q184)</f>
        <v>356250296</v>
      </c>
      <c r="AN28" s="70">
        <f t="shared" ref="AN28" si="602">SUM(R178:R184)</f>
        <v>335395926</v>
      </c>
      <c r="AO28" s="70">
        <f t="shared" ref="AO28" si="603">SUM(S178:S184)</f>
        <v>379099620</v>
      </c>
      <c r="AP28" s="70">
        <f t="shared" ref="AP28" si="604">SUM(T178:T184)</f>
        <v>375332094</v>
      </c>
      <c r="AQ28" s="84">
        <f t="shared" si="79"/>
        <v>344758637.19999999</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0.31381083202511767</v>
      </c>
      <c r="BM28" s="86">
        <f t="shared" si="110"/>
        <v>0.37219857768876313</v>
      </c>
      <c r="BN28" s="74"/>
      <c r="BO28" s="83" t="s">
        <v>453</v>
      </c>
      <c r="BP28" s="129">
        <f t="shared" ref="BP28:CD28" si="605">SUMPRODUCT(AT178:AT184,B178:B184)/SUM(B178:B184)</f>
        <v>9.9987456959570814E-2</v>
      </c>
      <c r="BQ28" s="129">
        <f t="shared" si="605"/>
        <v>0.1595770337260693</v>
      </c>
      <c r="BR28" s="129">
        <f t="shared" si="605"/>
        <v>0.17673825663585208</v>
      </c>
      <c r="BS28" s="129">
        <f t="shared" si="605"/>
        <v>0.1134227915392761</v>
      </c>
      <c r="BT28" s="129">
        <f t="shared" si="605"/>
        <v>0.17519582377079904</v>
      </c>
      <c r="BU28" s="129">
        <f t="shared" si="605"/>
        <v>0.17348481551526879</v>
      </c>
      <c r="BV28" s="129">
        <f t="shared" si="605"/>
        <v>0.18700960283071477</v>
      </c>
      <c r="BW28" s="129">
        <f t="shared" si="605"/>
        <v>0.1622427585254006</v>
      </c>
      <c r="BX28" s="129">
        <f t="shared" si="605"/>
        <v>0.17987190867537645</v>
      </c>
      <c r="BY28" s="129">
        <f t="shared" si="605"/>
        <v>0.18671382691114577</v>
      </c>
      <c r="BZ28" s="129">
        <f t="shared" si="605"/>
        <v>0.2115724777465792</v>
      </c>
      <c r="CA28" s="129">
        <f t="shared" si="605"/>
        <v>0.21833295121288254</v>
      </c>
      <c r="CB28" s="129">
        <f t="shared" si="605"/>
        <v>0.14998262925138153</v>
      </c>
      <c r="CC28" s="129">
        <f t="shared" si="605"/>
        <v>0.25840103669900022</v>
      </c>
      <c r="CD28" s="129">
        <f t="shared" si="605"/>
        <v>0.17019623710440376</v>
      </c>
      <c r="CE28" s="129">
        <f>SUMPRODUCT(BI178:BI184,Q178:Q184)/SUM(Q178:Q184)</f>
        <v>0.18851789700353411</v>
      </c>
      <c r="CF28" s="129">
        <f t="shared" ref="CF28:CH28" si="606">SUMPRODUCT(BJ178:BJ184,R178:R184)/SUM(R178:R184)</f>
        <v>0.28972905314492781</v>
      </c>
      <c r="CG28" s="129">
        <f t="shared" si="606"/>
        <v>0.21228801267894398</v>
      </c>
      <c r="CH28" s="129">
        <f t="shared" si="606"/>
        <v>0.17182567391198617</v>
      </c>
      <c r="CI28" s="131">
        <f t="shared" si="82"/>
        <v>0.22318372197566472</v>
      </c>
      <c r="CJ28" s="70"/>
      <c r="CK28" s="87">
        <v>39473</v>
      </c>
      <c r="CL28" s="76">
        <f t="shared" si="21"/>
        <v>270456.32000000001</v>
      </c>
      <c r="CM28" s="76">
        <f t="shared" si="22"/>
        <v>1968833.9709999999</v>
      </c>
      <c r="CN28" s="76">
        <f t="shared" si="23"/>
        <v>1568896.24</v>
      </c>
      <c r="CO28" s="76">
        <f t="shared" si="24"/>
        <v>910116.31857142865</v>
      </c>
      <c r="CP28" s="76">
        <f t="shared" si="25"/>
        <v>459216.55999999994</v>
      </c>
      <c r="CQ28" s="76">
        <f t="shared" si="26"/>
        <v>512437.26545454556</v>
      </c>
      <c r="CR28" s="76">
        <f t="shared" si="27"/>
        <v>1300640.3400000001</v>
      </c>
      <c r="CS28" s="76">
        <f t="shared" si="28"/>
        <v>120951.80769230769</v>
      </c>
      <c r="CT28" s="76">
        <f t="shared" si="29"/>
        <v>1567921.2230769228</v>
      </c>
      <c r="CU28" s="76">
        <f t="shared" si="30"/>
        <v>1113853.2575000001</v>
      </c>
      <c r="CV28" s="76">
        <f t="shared" si="31"/>
        <v>915475.41500000027</v>
      </c>
      <c r="CW28" s="76">
        <f t="shared" si="32"/>
        <v>602283.64517328818</v>
      </c>
      <c r="CX28" s="76">
        <f t="shared" si="83"/>
        <v>10952616.094945056</v>
      </c>
      <c r="CY28" s="76">
        <f t="shared" si="84"/>
        <v>95105.771666666682</v>
      </c>
      <c r="CZ28" s="76">
        <f t="shared" si="85"/>
        <v>2824986.1524725282</v>
      </c>
      <c r="DA28" s="76">
        <f t="shared" si="86"/>
        <v>3341742.9536106745</v>
      </c>
      <c r="DB28" s="76">
        <f t="shared" si="87"/>
        <v>5551213.7873076936</v>
      </c>
      <c r="DC28" s="76">
        <f t="shared" si="38"/>
        <v>3690990.2817582409</v>
      </c>
      <c r="DD28" s="76">
        <f t="shared" si="38"/>
        <v>0</v>
      </c>
      <c r="DE28" s="88">
        <f t="shared" si="88"/>
        <v>3100807.7893631607</v>
      </c>
      <c r="DF28" s="49"/>
      <c r="DG28" s="89" t="s">
        <v>453</v>
      </c>
      <c r="DH28" s="76">
        <f t="shared" si="39"/>
        <v>31119178.819166671</v>
      </c>
      <c r="DI28" s="76">
        <f t="shared" si="40"/>
        <v>52710398.103333332</v>
      </c>
      <c r="DJ28" s="76">
        <f t="shared" si="41"/>
        <v>63836381.118520804</v>
      </c>
      <c r="DK28" s="76">
        <f t="shared" si="42"/>
        <v>42349978.957912505</v>
      </c>
      <c r="DL28" s="76">
        <f t="shared" si="43"/>
        <v>46842113.533452369</v>
      </c>
      <c r="DM28" s="76">
        <f t="shared" si="44"/>
        <v>49595413.848222211</v>
      </c>
      <c r="DN28" s="76">
        <f t="shared" si="45"/>
        <v>64906421.48573529</v>
      </c>
      <c r="DO28" s="76">
        <f t="shared" si="46"/>
        <v>50547983.121470578</v>
      </c>
      <c r="DP28" s="76">
        <f t="shared" si="47"/>
        <v>56648105.434797615</v>
      </c>
      <c r="DQ28" s="76">
        <f t="shared" si="48"/>
        <v>68173518.784834564</v>
      </c>
      <c r="DR28" s="76">
        <f t="shared" si="49"/>
        <v>73752876.842923075</v>
      </c>
      <c r="DS28" s="76">
        <f t="shared" si="50"/>
        <v>70248327.499935895</v>
      </c>
      <c r="DT28" s="76">
        <f t="shared" si="199"/>
        <v>42980854.876022711</v>
      </c>
      <c r="DU28" s="76">
        <f t="shared" si="52"/>
        <v>84267471.90075396</v>
      </c>
      <c r="DV28" s="76">
        <f t="shared" si="53"/>
        <v>55643301.652419731</v>
      </c>
      <c r="DW28" s="76">
        <f t="shared" si="54"/>
        <v>67159556.608806536</v>
      </c>
      <c r="DX28" s="76">
        <f t="shared" si="55"/>
        <v>97173944.068646267</v>
      </c>
      <c r="DY28" s="76">
        <f t="shared" si="56"/>
        <v>80478304.937142849</v>
      </c>
      <c r="DZ28" s="76">
        <f t="shared" si="57"/>
        <v>64491689.992346942</v>
      </c>
      <c r="EA28" s="88">
        <f t="shared" si="89"/>
        <v>76944515.833553866</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59"/>
        <v>5671290</v>
      </c>
      <c r="V29" s="68"/>
      <c r="W29" s="83" t="s">
        <v>454</v>
      </c>
      <c r="X29" s="70">
        <f t="shared" ref="X29" si="607">SUM(B185:B191)</f>
        <v>154542875</v>
      </c>
      <c r="Y29" s="70">
        <f t="shared" ref="Y29" si="608">SUM(C185:C191)</f>
        <v>167063543</v>
      </c>
      <c r="Z29" s="70">
        <f t="shared" ref="Z29" si="609">SUM(D185:D191)</f>
        <v>208795013</v>
      </c>
      <c r="AA29" s="70">
        <f t="shared" ref="AA29" si="610">SUM(E185:E191)</f>
        <v>223049853</v>
      </c>
      <c r="AB29" s="70">
        <f t="shared" ref="AB29" si="611">SUM(F185:F191)</f>
        <v>146661657</v>
      </c>
      <c r="AC29" s="70">
        <f t="shared" ref="AC29" si="612">SUM(G185:G191)</f>
        <v>167963594</v>
      </c>
      <c r="AD29" s="70">
        <f t="shared" ref="AD29" si="613">SUM(H185:H191)</f>
        <v>210171133</v>
      </c>
      <c r="AE29" s="70">
        <f t="shared" ref="AE29" si="614">SUM(I185:I191)</f>
        <v>217073677</v>
      </c>
      <c r="AF29" s="70">
        <f t="shared" ref="AF29" si="615">SUM(J185:J191)</f>
        <v>200248419</v>
      </c>
      <c r="AG29" s="70">
        <f t="shared" ref="AG29" si="616">SUM(K185:K191)</f>
        <v>225489764</v>
      </c>
      <c r="AH29" s="70">
        <f t="shared" ref="AH29" si="617">SUM(L185:L191)</f>
        <v>187110172</v>
      </c>
      <c r="AI29" s="70">
        <f t="shared" ref="AI29" si="618">SUM(M185:M191)</f>
        <v>229741921</v>
      </c>
      <c r="AJ29" s="70">
        <f t="shared" ref="AJ29" si="619">SUM(N185:N191)</f>
        <v>199649476</v>
      </c>
      <c r="AK29" s="70">
        <f t="shared" ref="AK29" si="620">SUM(O185:O191)</f>
        <v>245312522</v>
      </c>
      <c r="AL29" s="70">
        <f t="shared" ref="AL29" si="621">SUM(P185:P191)</f>
        <v>208458225</v>
      </c>
      <c r="AM29" s="70">
        <f t="shared" ref="AM29" si="622">SUM(Q185:Q191)</f>
        <v>206281299</v>
      </c>
      <c r="AN29" s="70">
        <f t="shared" ref="AN29" si="623">SUM(R185:R191)</f>
        <v>205752746</v>
      </c>
      <c r="AO29" s="70">
        <f t="shared" ref="AO29" si="624">SUM(S185:S191)</f>
        <v>242224512</v>
      </c>
      <c r="AP29" s="70">
        <f t="shared" ref="AP29" si="625">SUM(T185:T191)</f>
        <v>303114752</v>
      </c>
      <c r="AQ29" s="84">
        <f t="shared" si="79"/>
        <v>221605860.80000001</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0.31381083202511767</v>
      </c>
      <c r="BM29" s="86">
        <f t="shared" si="110"/>
        <v>0.34951002190353481</v>
      </c>
      <c r="BN29" s="74"/>
      <c r="BO29" s="83" t="s">
        <v>454</v>
      </c>
      <c r="BP29" s="129">
        <f t="shared" ref="BP29:CD29" si="626">SUMPRODUCT(AT185:AT191,B185:B191)/SUM(B185:B191)</f>
        <v>9.4557317530455182E-2</v>
      </c>
      <c r="BQ29" s="129">
        <f t="shared" si="626"/>
        <v>0.15250964066713188</v>
      </c>
      <c r="BR29" s="129">
        <f t="shared" si="626"/>
        <v>0.1484637501199961</v>
      </c>
      <c r="BS29" s="129">
        <f t="shared" si="626"/>
        <v>0.11902633082791346</v>
      </c>
      <c r="BT29" s="129">
        <f t="shared" si="626"/>
        <v>0.17978494793670274</v>
      </c>
      <c r="BU29" s="129">
        <f t="shared" si="626"/>
        <v>0.17102619097543023</v>
      </c>
      <c r="BV29" s="129">
        <f t="shared" si="626"/>
        <v>0.17229171362032497</v>
      </c>
      <c r="BW29" s="129">
        <f t="shared" si="626"/>
        <v>0.15404464621650535</v>
      </c>
      <c r="BX29" s="129">
        <f t="shared" si="626"/>
        <v>0.19456242721893319</v>
      </c>
      <c r="BY29" s="129">
        <f t="shared" si="626"/>
        <v>0.17785316816746388</v>
      </c>
      <c r="BZ29" s="129">
        <f t="shared" si="626"/>
        <v>0.20960984229832963</v>
      </c>
      <c r="CA29" s="129">
        <f t="shared" si="626"/>
        <v>0.16632938752216334</v>
      </c>
      <c r="CB29" s="129">
        <f t="shared" si="626"/>
        <v>0.15021273966381107</v>
      </c>
      <c r="CC29" s="129">
        <f t="shared" si="626"/>
        <v>0.25698288333922786</v>
      </c>
      <c r="CD29" s="129">
        <f t="shared" si="626"/>
        <v>0.1612653369508816</v>
      </c>
      <c r="CE29" s="129">
        <f>SUMPRODUCT(BI185:BI191,Q185:Q191)/SUM(Q185:Q191)</f>
        <v>0.2115719047172735</v>
      </c>
      <c r="CF29" s="129">
        <f t="shared" ref="CF29:CH29" si="627">SUMPRODUCT(BJ185:BJ191,R185:R191)/SUM(R185:R191)</f>
        <v>0.27150497519956696</v>
      </c>
      <c r="CG29" s="129">
        <f t="shared" si="627"/>
        <v>0.21926172762229812</v>
      </c>
      <c r="CH29" s="129">
        <f t="shared" si="627"/>
        <v>0.17781917031784802</v>
      </c>
      <c r="CI29" s="131">
        <f t="shared" si="82"/>
        <v>0.22497147929954905</v>
      </c>
      <c r="CJ29" s="70"/>
      <c r="CK29" s="87">
        <v>39474</v>
      </c>
      <c r="CL29" s="76">
        <f t="shared" si="21"/>
        <v>1842668.8</v>
      </c>
      <c r="CM29" s="76">
        <f t="shared" si="22"/>
        <v>486349.01700000005</v>
      </c>
      <c r="CN29" s="76">
        <f t="shared" si="23"/>
        <v>811245.24</v>
      </c>
      <c r="CO29" s="76">
        <f t="shared" si="24"/>
        <v>770241.94714285724</v>
      </c>
      <c r="CP29" s="76">
        <f t="shared" si="25"/>
        <v>664951.5757142856</v>
      </c>
      <c r="CQ29" s="76">
        <f t="shared" si="26"/>
        <v>447500.19272727275</v>
      </c>
      <c r="CR29" s="76">
        <f t="shared" si="27"/>
        <v>228427.87500000003</v>
      </c>
      <c r="CS29" s="76">
        <f t="shared" si="28"/>
        <v>1043525.7461538462</v>
      </c>
      <c r="CT29" s="76">
        <f t="shared" si="29"/>
        <v>761455.93599999987</v>
      </c>
      <c r="CU29" s="76">
        <f t="shared" si="30"/>
        <v>915005.11875000002</v>
      </c>
      <c r="CV29" s="76">
        <f t="shared" si="31"/>
        <v>574130.80772727286</v>
      </c>
      <c r="CW29" s="76">
        <f t="shared" si="32"/>
        <v>2763464.7964158915</v>
      </c>
      <c r="CX29" s="76">
        <f t="shared" si="83"/>
        <v>59243.072919937222</v>
      </c>
      <c r="CY29" s="76">
        <f t="shared" si="84"/>
        <v>2223503.0488888891</v>
      </c>
      <c r="CZ29" s="76">
        <f t="shared" si="85"/>
        <v>3119711.080818071</v>
      </c>
      <c r="DA29" s="76">
        <f t="shared" si="86"/>
        <v>2421708.7927786498</v>
      </c>
      <c r="DB29" s="76">
        <f t="shared" si="87"/>
        <v>2145940.5381208793</v>
      </c>
      <c r="DC29" s="76">
        <f t="shared" si="38"/>
        <v>0</v>
      </c>
      <c r="DD29" s="76">
        <f t="shared" si="38"/>
        <v>1843061.8538383041</v>
      </c>
      <c r="DE29" s="88">
        <f t="shared" si="88"/>
        <v>1982172.6921212978</v>
      </c>
      <c r="DF29" s="49"/>
      <c r="DG29" s="89" t="s">
        <v>454</v>
      </c>
      <c r="DH29" s="76">
        <f t="shared" si="39"/>
        <v>14613159.703444444</v>
      </c>
      <c r="DI29" s="76">
        <f t="shared" si="40"/>
        <v>25478800.911507934</v>
      </c>
      <c r="DJ29" s="76">
        <f t="shared" si="41"/>
        <v>30998490.636333339</v>
      </c>
      <c r="DK29" s="76">
        <f t="shared" si="42"/>
        <v>26548805.594295464</v>
      </c>
      <c r="DL29" s="76">
        <f t="shared" si="43"/>
        <v>26367558.368055556</v>
      </c>
      <c r="DM29" s="76">
        <f t="shared" si="44"/>
        <v>28726173.704363625</v>
      </c>
      <c r="DN29" s="76">
        <f t="shared" si="45"/>
        <v>36210744.658095233</v>
      </c>
      <c r="DO29" s="76">
        <f t="shared" si="46"/>
        <v>33439037.776380952</v>
      </c>
      <c r="DP29" s="76">
        <f t="shared" si="47"/>
        <v>38960818.447393939</v>
      </c>
      <c r="DQ29" s="76">
        <f t="shared" si="48"/>
        <v>40104068.916733742</v>
      </c>
      <c r="DR29" s="76">
        <f t="shared" si="49"/>
        <v>39220133.645333335</v>
      </c>
      <c r="DS29" s="76">
        <f t="shared" si="50"/>
        <v>38212833.008095235</v>
      </c>
      <c r="DT29" s="76">
        <f t="shared" si="199"/>
        <v>29989894.762404297</v>
      </c>
      <c r="DU29" s="76">
        <f t="shared" si="52"/>
        <v>63041119.222777769</v>
      </c>
      <c r="DV29" s="76">
        <f t="shared" si="53"/>
        <v>33617085.894807689</v>
      </c>
      <c r="DW29" s="76">
        <f t="shared" si="54"/>
        <v>43643327.336983405</v>
      </c>
      <c r="DX29" s="76">
        <f t="shared" si="55"/>
        <v>55862894.199972801</v>
      </c>
      <c r="DY29" s="76">
        <f t="shared" si="56"/>
        <v>53110564.973588079</v>
      </c>
      <c r="DZ29" s="76">
        <f t="shared" si="57"/>
        <v>53899613.711740263</v>
      </c>
      <c r="EA29" s="88">
        <f t="shared" si="89"/>
        <v>49854998.325625949</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59"/>
        <v>4591026.2</v>
      </c>
      <c r="V30" s="68"/>
      <c r="W30" s="83" t="s">
        <v>455</v>
      </c>
      <c r="X30" s="70">
        <f t="shared" ref="X30" si="628">SUM(B192:B198)</f>
        <v>181044248</v>
      </c>
      <c r="Y30" s="70">
        <f t="shared" ref="Y30" si="629">SUM(C192:C198)</f>
        <v>155872875</v>
      </c>
      <c r="Z30" s="70">
        <f t="shared" ref="Z30" si="630">SUM(D192:D198)</f>
        <v>162898705</v>
      </c>
      <c r="AA30" s="70">
        <f t="shared" ref="AA30" si="631">SUM(E192:E198)</f>
        <v>153485813</v>
      </c>
      <c r="AB30" s="70">
        <f t="shared" ref="AB30" si="632">SUM(F192:F198)</f>
        <v>135853692</v>
      </c>
      <c r="AC30" s="70">
        <f t="shared" ref="AC30" si="633">SUM(G192:G198)</f>
        <v>165248653</v>
      </c>
      <c r="AD30" s="70">
        <f t="shared" ref="AD30" si="634">SUM(H192:H198)</f>
        <v>195436523</v>
      </c>
      <c r="AE30" s="70">
        <f t="shared" ref="AE30" si="635">SUM(I192:I198)</f>
        <v>211684151</v>
      </c>
      <c r="AF30" s="70">
        <f t="shared" ref="AF30" si="636">SUM(J192:J198)</f>
        <v>164335243</v>
      </c>
      <c r="AG30" s="70">
        <f t="shared" ref="AG30" si="637">SUM(K192:K198)</f>
        <v>218251741</v>
      </c>
      <c r="AH30" s="70">
        <f t="shared" ref="AH30" si="638">SUM(L192:L198)</f>
        <v>207725348</v>
      </c>
      <c r="AI30" s="70">
        <f t="shared" ref="AI30" si="639">SUM(M192:M198)</f>
        <v>221866870</v>
      </c>
      <c r="AJ30" s="70">
        <f t="shared" ref="AJ30" si="640">SUM(N192:N198)</f>
        <v>178821369</v>
      </c>
      <c r="AK30" s="70">
        <f t="shared" ref="AK30" si="641">SUM(O192:O198)</f>
        <v>218255731</v>
      </c>
      <c r="AL30" s="70">
        <f t="shared" ref="AL30" si="642">SUM(P192:P198)</f>
        <v>210818883</v>
      </c>
      <c r="AM30" s="70">
        <f t="shared" ref="AM30" si="643">SUM(Q192:Q198)</f>
        <v>194179856</v>
      </c>
      <c r="AN30" s="70">
        <f t="shared" ref="AN30" si="644">SUM(R192:R198)</f>
        <v>227326934</v>
      </c>
      <c r="AO30" s="70">
        <f t="shared" ref="AO30" si="645">SUM(S192:S198)</f>
        <v>238192558</v>
      </c>
      <c r="AP30" s="70">
        <f t="shared" ref="AP30" si="646">SUM(T192:T198)</f>
        <v>257438266</v>
      </c>
      <c r="AQ30" s="84">
        <f t="shared" si="79"/>
        <v>217754792.40000001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10"/>
        <v>0.34477820813331717</v>
      </c>
      <c r="BN30" s="74"/>
      <c r="BO30" s="83" t="s">
        <v>455</v>
      </c>
      <c r="BP30" s="129">
        <f t="shared" ref="BP30:CD30" si="647">SUMPRODUCT(AT192:AT198,B192:B198)/SUM(B192:B198)</f>
        <v>9.5937035178250502E-2</v>
      </c>
      <c r="BQ30" s="129">
        <f t="shared" si="647"/>
        <v>0.14779170012386345</v>
      </c>
      <c r="BR30" s="129">
        <f t="shared" si="647"/>
        <v>0.11073115949025571</v>
      </c>
      <c r="BS30" s="129">
        <f t="shared" si="647"/>
        <v>0.13114107044542667</v>
      </c>
      <c r="BT30" s="129">
        <f t="shared" si="647"/>
        <v>0.19614625304902697</v>
      </c>
      <c r="BU30" s="129">
        <f t="shared" si="647"/>
        <v>0.1716602860500957</v>
      </c>
      <c r="BV30" s="129">
        <f t="shared" si="647"/>
        <v>0.16153206689423463</v>
      </c>
      <c r="BW30" s="129">
        <f t="shared" si="647"/>
        <v>0.1455244688141393</v>
      </c>
      <c r="BX30" s="129">
        <f t="shared" si="647"/>
        <v>0.18120536877120783</v>
      </c>
      <c r="BY30" s="129">
        <f t="shared" si="647"/>
        <v>0.15609213116127782</v>
      </c>
      <c r="BZ30" s="129">
        <f t="shared" si="647"/>
        <v>0.19212693531464967</v>
      </c>
      <c r="CA30" s="129">
        <f t="shared" si="647"/>
        <v>0.14286143809335486</v>
      </c>
      <c r="CB30" s="129">
        <f t="shared" si="647"/>
        <v>0.16838247697733799</v>
      </c>
      <c r="CC30" s="129">
        <f t="shared" si="647"/>
        <v>0.24718557605792518</v>
      </c>
      <c r="CD30" s="129">
        <f t="shared" si="647"/>
        <v>0.16723163908756242</v>
      </c>
      <c r="CE30" s="129">
        <f>SUMPRODUCT(BI192:BI198,Q192:Q198)/SUM(Q192:Q198)</f>
        <v>0.23386353566012394</v>
      </c>
      <c r="CF30" s="129">
        <f t="shared" ref="CF30:CH30" si="648">SUMPRODUCT(BJ192:BJ198,R192:R198)/SUM(R192:R198)</f>
        <v>0.2475914691057344</v>
      </c>
      <c r="CG30" s="129">
        <f t="shared" si="648"/>
        <v>0.20895550444003327</v>
      </c>
      <c r="CH30" s="129">
        <f t="shared" si="648"/>
        <v>0.1852394883448861</v>
      </c>
      <c r="CI30" s="131">
        <f t="shared" si="82"/>
        <v>0.22104927900096635</v>
      </c>
      <c r="CJ30" s="70"/>
      <c r="CK30" s="87">
        <v>39475</v>
      </c>
      <c r="CL30" s="76">
        <f t="shared" si="21"/>
        <v>181569.08222222221</v>
      </c>
      <c r="CM30" s="76">
        <f t="shared" si="22"/>
        <v>1126316.4990000001</v>
      </c>
      <c r="CN30" s="76">
        <f t="shared" si="23"/>
        <v>967944.55999999994</v>
      </c>
      <c r="CO30" s="76">
        <f t="shared" si="24"/>
        <v>943988.52800000005</v>
      </c>
      <c r="CP30" s="76">
        <f t="shared" si="25"/>
        <v>551775.78999999992</v>
      </c>
      <c r="CQ30" s="76">
        <f t="shared" si="26"/>
        <v>1327837.261818182</v>
      </c>
      <c r="CR30" s="76">
        <f t="shared" si="27"/>
        <v>1648154.2500000002</v>
      </c>
      <c r="CS30" s="76">
        <f t="shared" si="28"/>
        <v>398222.16923076921</v>
      </c>
      <c r="CT30" s="76">
        <f t="shared" si="29"/>
        <v>542304.37599999993</v>
      </c>
      <c r="CU30" s="76">
        <f t="shared" si="30"/>
        <v>1244929.9125000001</v>
      </c>
      <c r="CV30" s="76">
        <f t="shared" si="31"/>
        <v>4680011.7622727286</v>
      </c>
      <c r="CW30" s="76">
        <f t="shared" si="32"/>
        <v>1669.9728205128206</v>
      </c>
      <c r="CX30" s="76">
        <f t="shared" si="83"/>
        <v>3199194.9939560448</v>
      </c>
      <c r="CY30" s="76">
        <f t="shared" si="84"/>
        <v>752819.6100000001</v>
      </c>
      <c r="CZ30" s="76">
        <f t="shared" si="85"/>
        <v>3862929.6954822959</v>
      </c>
      <c r="DA30" s="76">
        <f t="shared" si="86"/>
        <v>3223639.816075353</v>
      </c>
      <c r="DB30" s="76">
        <f t="shared" si="87"/>
        <v>75039.812087912083</v>
      </c>
      <c r="DC30" s="76">
        <f t="shared" si="38"/>
        <v>0</v>
      </c>
      <c r="DD30" s="76">
        <f t="shared" si="38"/>
        <v>3160775.8343995288</v>
      </c>
      <c r="DE30" s="88">
        <f t="shared" si="88"/>
        <v>1582885.7867291123</v>
      </c>
      <c r="DF30" s="49"/>
      <c r="DG30" s="89" t="s">
        <v>455</v>
      </c>
      <c r="DH30" s="76">
        <f t="shared" si="39"/>
        <v>17368848.389195908</v>
      </c>
      <c r="DI30" s="76">
        <f t="shared" si="40"/>
        <v>23036717.19944445</v>
      </c>
      <c r="DJ30" s="76">
        <f t="shared" si="41"/>
        <v>18037962.484111115</v>
      </c>
      <c r="DK30" s="76">
        <f t="shared" si="42"/>
        <v>20128293.815006584</v>
      </c>
      <c r="DL30" s="76">
        <f t="shared" si="43"/>
        <v>26647192.648676571</v>
      </c>
      <c r="DM30" s="76">
        <f t="shared" si="44"/>
        <v>28366631.043373004</v>
      </c>
      <c r="DN30" s="76">
        <f t="shared" si="45"/>
        <v>31569265.506812625</v>
      </c>
      <c r="DO30" s="76">
        <f t="shared" si="46"/>
        <v>30805223.630647056</v>
      </c>
      <c r="DP30" s="76">
        <f t="shared" si="47"/>
        <v>29778428.309921049</v>
      </c>
      <c r="DQ30" s="76">
        <f t="shared" si="48"/>
        <v>34067379.382349238</v>
      </c>
      <c r="DR30" s="76">
        <f t="shared" si="49"/>
        <v>39909634.498409092</v>
      </c>
      <c r="DS30" s="76">
        <f t="shared" si="50"/>
        <v>31696220.113471411</v>
      </c>
      <c r="DT30" s="76">
        <f t="shared" si="199"/>
        <v>30110385.048698563</v>
      </c>
      <c r="DU30" s="76">
        <f t="shared" si="52"/>
        <v>53949668.595178559</v>
      </c>
      <c r="DV30" s="76">
        <f t="shared" si="53"/>
        <v>35255587.354699045</v>
      </c>
      <c r="DW30" s="76">
        <f t="shared" si="54"/>
        <v>45411587.678133734</v>
      </c>
      <c r="DX30" s="76">
        <f t="shared" si="55"/>
        <v>56284209.556362323</v>
      </c>
      <c r="DY30" s="76">
        <f t="shared" si="56"/>
        <v>49771646.110751882</v>
      </c>
      <c r="DZ30" s="76">
        <f t="shared" si="57"/>
        <v>47687732.674234688</v>
      </c>
      <c r="EA30" s="88">
        <f t="shared" si="89"/>
        <v>48134539.859025106</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59"/>
        <v>2540236.7999999998</v>
      </c>
      <c r="V31" s="68"/>
      <c r="W31" s="83" t="s">
        <v>456</v>
      </c>
      <c r="X31" s="70">
        <f t="shared" ref="X31" si="649">SUM(B199:B205)</f>
        <v>177687885</v>
      </c>
      <c r="Y31" s="70">
        <f t="shared" ref="Y31" si="650">SUM(C199:C205)</f>
        <v>145162025</v>
      </c>
      <c r="Z31" s="70">
        <f t="shared" ref="Z31" si="651">SUM(D199:D205)</f>
        <v>159156855</v>
      </c>
      <c r="AA31" s="70">
        <f t="shared" ref="AA31" si="652">SUM(E199:E205)</f>
        <v>166770057</v>
      </c>
      <c r="AB31" s="70">
        <f t="shared" ref="AB31" si="653">SUM(F199:F205)</f>
        <v>143884658</v>
      </c>
      <c r="AC31" s="70">
        <f t="shared" ref="AC31" si="654">SUM(G199:G205)</f>
        <v>165019822</v>
      </c>
      <c r="AD31" s="70">
        <f t="shared" ref="AD31" si="655">SUM(H199:H205)</f>
        <v>194130298</v>
      </c>
      <c r="AE31" s="70">
        <f t="shared" ref="AE31" si="656">SUM(I199:I205)</f>
        <v>203036795</v>
      </c>
      <c r="AF31" s="70">
        <f t="shared" ref="AF31" si="657">SUM(J199:J205)</f>
        <v>165813844</v>
      </c>
      <c r="AG31" s="70">
        <f t="shared" ref="AG31" si="658">SUM(K199:K205)</f>
        <v>205364741</v>
      </c>
      <c r="AH31" s="70">
        <f t="shared" ref="AH31" si="659">SUM(L199:L205)</f>
        <v>222861153</v>
      </c>
      <c r="AI31" s="70">
        <f t="shared" ref="AI31" si="660">SUM(M199:M205)</f>
        <v>238877061</v>
      </c>
      <c r="AJ31" s="70">
        <f t="shared" ref="AJ31" si="661">SUM(N199:N205)</f>
        <v>195472118</v>
      </c>
      <c r="AK31" s="70">
        <f t="shared" ref="AK31" si="662">SUM(O199:O205)</f>
        <v>219345610</v>
      </c>
      <c r="AL31" s="70">
        <f t="shared" ref="AL31" si="663">SUM(P199:P205)</f>
        <v>187108937</v>
      </c>
      <c r="AM31" s="70">
        <f t="shared" ref="AM31" si="664">SUM(Q199:Q205)</f>
        <v>170270032</v>
      </c>
      <c r="AN31" s="70">
        <f t="shared" ref="AN31" si="665">SUM(R199:R205)</f>
        <v>197070048</v>
      </c>
      <c r="AO31" s="70">
        <f t="shared" ref="AO31" si="666">SUM(S199:S205)</f>
        <v>221785715</v>
      </c>
      <c r="AP31" s="70">
        <f t="shared" ref="AP31" si="667">SUM(T199:T205)</f>
        <v>223699239</v>
      </c>
      <c r="AQ31" s="84">
        <f t="shared" si="79"/>
        <v>199116068.40000001</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10"/>
        <v>0.37857454393841716</v>
      </c>
      <c r="BN31" s="74"/>
      <c r="BO31" s="83" t="s">
        <v>456</v>
      </c>
      <c r="BP31" s="129">
        <f t="shared" ref="BP31:CD31" si="668">SUMPRODUCT(AT199:AT205,B199:B205)/SUM(B199:B205)</f>
        <v>0.10348873228208312</v>
      </c>
      <c r="BQ31" s="129">
        <f t="shared" si="668"/>
        <v>0.16457883862811384</v>
      </c>
      <c r="BR31" s="129">
        <f t="shared" si="668"/>
        <v>0.11183382697458362</v>
      </c>
      <c r="BS31" s="129">
        <f t="shared" si="668"/>
        <v>0.14940036984843663</v>
      </c>
      <c r="BT31" s="129">
        <f t="shared" si="668"/>
        <v>0.20542309633283348</v>
      </c>
      <c r="BU31" s="129">
        <f t="shared" si="668"/>
        <v>0.17027486469399186</v>
      </c>
      <c r="BV31" s="129">
        <f t="shared" si="668"/>
        <v>0.1661442191180022</v>
      </c>
      <c r="BW31" s="129">
        <f t="shared" si="668"/>
        <v>0.14213117908144612</v>
      </c>
      <c r="BX31" s="129">
        <f t="shared" si="668"/>
        <v>0.18892781519975352</v>
      </c>
      <c r="BY31" s="129">
        <f t="shared" si="668"/>
        <v>0.16011763782270716</v>
      </c>
      <c r="BZ31" s="129">
        <f t="shared" si="668"/>
        <v>0.18361805791036628</v>
      </c>
      <c r="CA31" s="129">
        <f t="shared" si="668"/>
        <v>0.13572066700513088</v>
      </c>
      <c r="CB31" s="129">
        <f t="shared" si="668"/>
        <v>0.19486120529583165</v>
      </c>
      <c r="CC31" s="129">
        <f t="shared" si="668"/>
        <v>0.24752902091705176</v>
      </c>
      <c r="CD31" s="129">
        <f t="shared" si="668"/>
        <v>0.17313263785378655</v>
      </c>
      <c r="CE31" s="129">
        <f>SUMPRODUCT(BI199:BI205,Q199:Q205)/SUM(Q199:Q205)</f>
        <v>0.25387289546608988</v>
      </c>
      <c r="CF31" s="129">
        <f t="shared" ref="CF31:CH31" si="669">SUMPRODUCT(BJ199:BJ205,R199:R205)/SUM(R199:R205)</f>
        <v>0.24274307267757514</v>
      </c>
      <c r="CG31" s="129">
        <f t="shared" si="669"/>
        <v>0.20097840080957532</v>
      </c>
      <c r="CH31" s="129">
        <f t="shared" si="669"/>
        <v>0.1989123481649224</v>
      </c>
      <c r="CI31" s="131">
        <f t="shared" si="82"/>
        <v>0.22331451503978239</v>
      </c>
      <c r="CJ31" s="70"/>
      <c r="CK31" s="87">
        <v>39476</v>
      </c>
      <c r="CL31" s="76">
        <f t="shared" si="21"/>
        <v>1755085.2377777777</v>
      </c>
      <c r="CM31" s="76">
        <f t="shared" si="22"/>
        <v>460350.27299999999</v>
      </c>
      <c r="CN31" s="76">
        <f t="shared" si="23"/>
        <v>1112062.1399999999</v>
      </c>
      <c r="CO31" s="76">
        <f t="shared" si="24"/>
        <v>1105165.2080000001</v>
      </c>
      <c r="CP31" s="76">
        <f t="shared" si="25"/>
        <v>1868535.1014285712</v>
      </c>
      <c r="CQ31" s="76">
        <f t="shared" si="26"/>
        <v>148532.46272727274</v>
      </c>
      <c r="CR31" s="76">
        <f t="shared" si="27"/>
        <v>590679.00000000012</v>
      </c>
      <c r="CS31" s="76">
        <f t="shared" si="28"/>
        <v>337113.34615384613</v>
      </c>
      <c r="CT31" s="76">
        <f t="shared" si="29"/>
        <v>956960.875</v>
      </c>
      <c r="CU31" s="76">
        <f t="shared" si="30"/>
        <v>1125858.327912088</v>
      </c>
      <c r="CV31" s="76">
        <f t="shared" si="31"/>
        <v>47494.71</v>
      </c>
      <c r="CW31" s="76">
        <f t="shared" si="32"/>
        <v>663083.40899267397</v>
      </c>
      <c r="CX31" s="76">
        <f t="shared" si="83"/>
        <v>1504726.0219780223</v>
      </c>
      <c r="CY31" s="76">
        <f t="shared" si="84"/>
        <v>804326.18244755256</v>
      </c>
      <c r="CZ31" s="76">
        <f t="shared" si="85"/>
        <v>1455406.9233272285</v>
      </c>
      <c r="DA31" s="76">
        <f t="shared" si="86"/>
        <v>489788.47861852433</v>
      </c>
      <c r="DB31" s="76">
        <f t="shared" si="87"/>
        <v>0</v>
      </c>
      <c r="DC31" s="76">
        <f t="shared" si="38"/>
        <v>2058823.3558846149</v>
      </c>
      <c r="DD31" s="76">
        <f t="shared" si="38"/>
        <v>5065655.8078649919</v>
      </c>
      <c r="DE31" s="88">
        <f t="shared" si="88"/>
        <v>961668.98805558425</v>
      </c>
      <c r="DF31" s="49"/>
      <c r="DG31" s="89" t="s">
        <v>456</v>
      </c>
      <c r="DH31" s="76">
        <f t="shared" si="39"/>
        <v>18388693.960534573</v>
      </c>
      <c r="DI31" s="76">
        <f t="shared" si="40"/>
        <v>23890597.487405226</v>
      </c>
      <c r="DJ31" s="76">
        <f t="shared" si="41"/>
        <v>17799120.183888894</v>
      </c>
      <c r="DK31" s="76">
        <f t="shared" si="42"/>
        <v>24915508.19544486</v>
      </c>
      <c r="DL31" s="76">
        <f t="shared" si="43"/>
        <v>29557231.961150799</v>
      </c>
      <c r="DM31" s="76">
        <f t="shared" si="44"/>
        <v>28098727.86287662</v>
      </c>
      <c r="DN31" s="76">
        <f t="shared" si="45"/>
        <v>32253626.768355064</v>
      </c>
      <c r="DO31" s="76">
        <f t="shared" si="46"/>
        <v>28857859.070267864</v>
      </c>
      <c r="DP31" s="76">
        <f t="shared" si="47"/>
        <v>31326847.276792757</v>
      </c>
      <c r="DQ31" s="76">
        <f t="shared" si="48"/>
        <v>32882517.220992059</v>
      </c>
      <c r="DR31" s="76">
        <f t="shared" si="49"/>
        <v>40921332.097525001</v>
      </c>
      <c r="DS31" s="76">
        <f t="shared" si="50"/>
        <v>32420554.051145338</v>
      </c>
      <c r="DT31" s="76">
        <f t="shared" si="199"/>
        <v>38089932.515209027</v>
      </c>
      <c r="DU31" s="76">
        <f t="shared" si="52"/>
        <v>54294404.085753478</v>
      </c>
      <c r="DV31" s="76">
        <f t="shared" si="53"/>
        <v>32394663.828827962</v>
      </c>
      <c r="DW31" s="76">
        <f t="shared" si="54"/>
        <v>43226946.034943782</v>
      </c>
      <c r="DX31" s="76">
        <f t="shared" si="55"/>
        <v>47837388.984237224</v>
      </c>
      <c r="DY31" s="76">
        <f t="shared" si="56"/>
        <v>44574138.323108241</v>
      </c>
      <c r="DZ31" s="76">
        <f t="shared" si="57"/>
        <v>44496540.912196189</v>
      </c>
      <c r="EA31" s="88">
        <f t="shared" si="89"/>
        <v>44465508.25137414</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59"/>
        <v>3439477.6</v>
      </c>
      <c r="V32" s="68"/>
      <c r="W32" s="83" t="s">
        <v>457</v>
      </c>
      <c r="X32" s="70">
        <f t="shared" ref="X32" si="670">SUM(B206:B212)</f>
        <v>153607974</v>
      </c>
      <c r="Y32" s="70">
        <f t="shared" ref="Y32" si="671">SUM(C206:C212)</f>
        <v>166350223</v>
      </c>
      <c r="Z32" s="70">
        <f t="shared" ref="Z32" si="672">SUM(D206:D212)</f>
        <v>146570469</v>
      </c>
      <c r="AA32" s="70">
        <f t="shared" ref="AA32" si="673">SUM(E206:E212)</f>
        <v>184245965</v>
      </c>
      <c r="AB32" s="70">
        <f t="shared" ref="AB32" si="674">SUM(F206:F212)</f>
        <v>202317846</v>
      </c>
      <c r="AC32" s="70">
        <f t="shared" ref="AC32" si="675">SUM(G206:G212)</f>
        <v>174708447</v>
      </c>
      <c r="AD32" s="70">
        <f t="shared" ref="AD32" si="676">SUM(H206:H212)</f>
        <v>174544499</v>
      </c>
      <c r="AE32" s="70">
        <f t="shared" ref="AE32" si="677">SUM(I206:I212)</f>
        <v>184664471</v>
      </c>
      <c r="AF32" s="70">
        <f t="shared" ref="AF32" si="678">SUM(J206:J212)</f>
        <v>205668797</v>
      </c>
      <c r="AG32" s="70">
        <f t="shared" ref="AG32" si="679">SUM(K206:K212)</f>
        <v>229530826</v>
      </c>
      <c r="AH32" s="70">
        <f t="shared" ref="AH32" si="680">SUM(L206:L212)</f>
        <v>238382325</v>
      </c>
      <c r="AI32" s="70">
        <f t="shared" ref="AI32" si="681">SUM(M206:M212)</f>
        <v>214066507</v>
      </c>
      <c r="AJ32" s="70">
        <f t="shared" ref="AJ32" si="682">SUM(N206:N212)</f>
        <v>204460100</v>
      </c>
      <c r="AK32" s="70">
        <f t="shared" ref="AK32" si="683">SUM(O206:O212)</f>
        <v>227229104</v>
      </c>
      <c r="AL32" s="70">
        <f t="shared" ref="AL32" si="684">SUM(P206:P212)</f>
        <v>214733383</v>
      </c>
      <c r="AM32" s="70">
        <f t="shared" ref="AM32" si="685">SUM(Q206:Q212)</f>
        <v>181392129</v>
      </c>
      <c r="AN32" s="70">
        <f t="shared" ref="AN32" si="686">SUM(R206:R212)</f>
        <v>214727779</v>
      </c>
      <c r="AO32" s="70">
        <f t="shared" ref="AO32" si="687">SUM(S206:S212)</f>
        <v>229094528</v>
      </c>
      <c r="AP32" s="70">
        <f t="shared" ref="AP32" si="688">SUM(T206:T212)</f>
        <v>287380013</v>
      </c>
      <c r="AQ32" s="84">
        <f t="shared" si="79"/>
        <v>213435384.59999999</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10"/>
        <v>0.39406546395859088</v>
      </c>
      <c r="BN32" s="74"/>
      <c r="BO32" s="83" t="s">
        <v>457</v>
      </c>
      <c r="BP32" s="129">
        <f t="shared" ref="BP32:CD32" si="689">SUMPRODUCT(AT206:AT212,B206:B212)/SUM(B206:B212)</f>
        <v>9.9750222345399306E-2</v>
      </c>
      <c r="BQ32" s="129">
        <f t="shared" si="689"/>
        <v>0.17647900182545675</v>
      </c>
      <c r="BR32" s="129">
        <f t="shared" si="689"/>
        <v>0.12602987034895519</v>
      </c>
      <c r="BS32" s="129">
        <f t="shared" si="689"/>
        <v>0.16009606959521624</v>
      </c>
      <c r="BT32" s="129">
        <f t="shared" si="689"/>
        <v>0.20288634324335633</v>
      </c>
      <c r="BU32" s="129">
        <f t="shared" si="689"/>
        <v>0.16431755190324107</v>
      </c>
      <c r="BV32" s="129">
        <f t="shared" si="689"/>
        <v>0.17399553819133598</v>
      </c>
      <c r="BW32" s="129">
        <f t="shared" si="689"/>
        <v>0.13990728995251614</v>
      </c>
      <c r="BX32" s="129">
        <f t="shared" si="689"/>
        <v>0.2077488343294506</v>
      </c>
      <c r="BY32" s="129">
        <f t="shared" si="689"/>
        <v>0.17061403231902711</v>
      </c>
      <c r="BZ32" s="129">
        <f t="shared" si="689"/>
        <v>0.185494532984047</v>
      </c>
      <c r="CA32" s="129">
        <f t="shared" si="689"/>
        <v>0.12416912712360111</v>
      </c>
      <c r="CB32" s="129">
        <f t="shared" si="689"/>
        <v>0.21233788351366023</v>
      </c>
      <c r="CC32" s="129">
        <f t="shared" si="689"/>
        <v>0.24192825433361273</v>
      </c>
      <c r="CD32" s="129">
        <f t="shared" si="689"/>
        <v>0.1778350673198198</v>
      </c>
      <c r="CE32" s="129">
        <f>SUMPRODUCT(BI206:BI212,Q206:Q212)/SUM(Q206:Q212)</f>
        <v>0.27903497453557236</v>
      </c>
      <c r="CF32" s="129">
        <f t="shared" ref="CF32:CH32" si="690">SUMPRODUCT(BJ206:BJ212,R206:R212)/SUM(R206:R212)</f>
        <v>0.25152022580010391</v>
      </c>
      <c r="CG32" s="129">
        <f t="shared" si="690"/>
        <v>0.19923911419678833</v>
      </c>
      <c r="CH32" s="129">
        <f t="shared" si="690"/>
        <v>0.20448664873289676</v>
      </c>
      <c r="CI32" s="131">
        <f t="shared" si="82"/>
        <v>0.2281046181020942</v>
      </c>
      <c r="CJ32" s="70"/>
      <c r="CK32" s="87">
        <v>39477</v>
      </c>
      <c r="CL32" s="76">
        <f t="shared" si="21"/>
        <v>760877.26799999992</v>
      </c>
      <c r="CM32" s="76">
        <f t="shared" si="22"/>
        <v>813577.40800000017</v>
      </c>
      <c r="CN32" s="76">
        <f t="shared" si="23"/>
        <v>1638438.6479999998</v>
      </c>
      <c r="CO32" s="76">
        <f t="shared" si="24"/>
        <v>1246930.44</v>
      </c>
      <c r="CP32" s="76">
        <f t="shared" si="25"/>
        <v>124139.13142857142</v>
      </c>
      <c r="CQ32" s="76">
        <f t="shared" si="26"/>
        <v>634942.76272727281</v>
      </c>
      <c r="CR32" s="76">
        <f t="shared" si="27"/>
        <v>652408.50000000012</v>
      </c>
      <c r="CS32" s="76">
        <f t="shared" si="28"/>
        <v>707024.93076923082</v>
      </c>
      <c r="CT32" s="76">
        <f t="shared" si="29"/>
        <v>1175597.4750000001</v>
      </c>
      <c r="CU32" s="76">
        <f t="shared" si="30"/>
        <v>2099229.230769231</v>
      </c>
      <c r="CV32" s="76">
        <f t="shared" si="31"/>
        <v>1615546.019090909</v>
      </c>
      <c r="CW32" s="76">
        <f t="shared" si="32"/>
        <v>418088.56819139194</v>
      </c>
      <c r="CX32" s="76">
        <f t="shared" si="83"/>
        <v>1448511.6870094193</v>
      </c>
      <c r="CY32" s="76">
        <f t="shared" si="84"/>
        <v>1192188.490909091</v>
      </c>
      <c r="CZ32" s="76">
        <f t="shared" si="85"/>
        <v>750219.57049450558</v>
      </c>
      <c r="DA32" s="76">
        <f t="shared" si="86"/>
        <v>0</v>
      </c>
      <c r="DB32" s="76">
        <f t="shared" si="87"/>
        <v>1309774.1097692309</v>
      </c>
      <c r="DC32" s="76">
        <f t="shared" si="38"/>
        <v>3524714.5099230763</v>
      </c>
      <c r="DD32" s="76">
        <f t="shared" si="38"/>
        <v>3846346.6040109885</v>
      </c>
      <c r="DE32" s="88">
        <f t="shared" si="88"/>
        <v>1355379.3362191808</v>
      </c>
      <c r="DF32" s="49"/>
      <c r="DG32" s="89" t="s">
        <v>457</v>
      </c>
      <c r="DH32" s="76">
        <f t="shared" si="39"/>
        <v>15322429.560526315</v>
      </c>
      <c r="DI32" s="76">
        <f t="shared" si="40"/>
        <v>29357321.308482137</v>
      </c>
      <c r="DJ32" s="76">
        <f t="shared" si="41"/>
        <v>18472257.205055553</v>
      </c>
      <c r="DK32" s="76">
        <f t="shared" si="42"/>
        <v>29497054.835277777</v>
      </c>
      <c r="DL32" s="76">
        <f t="shared" si="43"/>
        <v>41047527.947812505</v>
      </c>
      <c r="DM32" s="76">
        <f t="shared" si="44"/>
        <v>28707664.307857141</v>
      </c>
      <c r="DN32" s="76">
        <f t="shared" si="45"/>
        <v>30369964.041842103</v>
      </c>
      <c r="DO32" s="76">
        <f t="shared" si="46"/>
        <v>25835905.688125007</v>
      </c>
      <c r="DP32" s="76">
        <f t="shared" si="47"/>
        <v>42727452.834690407</v>
      </c>
      <c r="DQ32" s="76">
        <f t="shared" si="48"/>
        <v>39161179.765376985</v>
      </c>
      <c r="DR32" s="76">
        <f t="shared" si="49"/>
        <v>44218618.047526315</v>
      </c>
      <c r="DS32" s="76">
        <f t="shared" si="50"/>
        <v>26580451.320588246</v>
      </c>
      <c r="DT32" s="76">
        <f t="shared" si="199"/>
        <v>43414624.89699132</v>
      </c>
      <c r="DU32" s="76">
        <f t="shared" si="52"/>
        <v>54973140.46451094</v>
      </c>
      <c r="DV32" s="76">
        <f t="shared" si="53"/>
        <v>38187125.621617645</v>
      </c>
      <c r="DW32" s="76">
        <f t="shared" si="54"/>
        <v>50614748.096468255</v>
      </c>
      <c r="DX32" s="76">
        <f t="shared" si="55"/>
        <v>54008379.459634811</v>
      </c>
      <c r="DY32" s="76">
        <f t="shared" si="56"/>
        <v>45644590.826051325</v>
      </c>
      <c r="DZ32" s="76">
        <f t="shared" si="57"/>
        <v>58765375.771186307</v>
      </c>
      <c r="EA32" s="88">
        <f t="shared" si="89"/>
        <v>48685596.893656597</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59"/>
        <v>5262904.5999999996</v>
      </c>
      <c r="V33" s="68"/>
      <c r="W33" s="83" t="s">
        <v>458</v>
      </c>
      <c r="X33" s="70">
        <f t="shared" ref="X33" si="691">SUM(B213:B219)</f>
        <v>151318780</v>
      </c>
      <c r="Y33" s="70">
        <f t="shared" ref="Y33" si="692">SUM(C213:C219)</f>
        <v>161700885</v>
      </c>
      <c r="Z33" s="70">
        <f t="shared" ref="Z33" si="693">SUM(D213:D219)</f>
        <v>156689027</v>
      </c>
      <c r="AA33" s="70">
        <f t="shared" ref="AA33" si="694">SUM(E213:E219)</f>
        <v>181315750</v>
      </c>
      <c r="AB33" s="70">
        <f t="shared" ref="AB33" si="695">SUM(F213:F219)</f>
        <v>191310175</v>
      </c>
      <c r="AC33" s="70">
        <f t="shared" ref="AC33" si="696">SUM(G213:G219)</f>
        <v>164773346</v>
      </c>
      <c r="AD33" s="70">
        <f t="shared" ref="AD33" si="697">SUM(H213:H219)</f>
        <v>171968218</v>
      </c>
      <c r="AE33" s="70">
        <f t="shared" ref="AE33" si="698">SUM(I213:I219)</f>
        <v>196454807</v>
      </c>
      <c r="AF33" s="70">
        <f t="shared" ref="AF33" si="699">SUM(J213:J219)</f>
        <v>231088370</v>
      </c>
      <c r="AG33" s="70">
        <f t="shared" ref="AG33" si="700">SUM(K213:K219)</f>
        <v>222305642</v>
      </c>
      <c r="AH33" s="70">
        <f t="shared" ref="AH33" si="701">SUM(L213:L219)</f>
        <v>218037276</v>
      </c>
      <c r="AI33" s="70">
        <f t="shared" ref="AI33" si="702">SUM(M213:M219)</f>
        <v>219369931</v>
      </c>
      <c r="AJ33" s="70">
        <f t="shared" ref="AJ33" si="703">SUM(N213:N219)</f>
        <v>193857451</v>
      </c>
      <c r="AK33" s="70">
        <f t="shared" ref="AK33" si="704">SUM(O213:O219)</f>
        <v>214640427</v>
      </c>
      <c r="AL33" s="70">
        <f t="shared" ref="AL33" si="705">SUM(P213:P219)</f>
        <v>200825615</v>
      </c>
      <c r="AM33" s="70">
        <f t="shared" ref="AM33" si="706">SUM(Q213:Q219)</f>
        <v>199856867</v>
      </c>
      <c r="AN33" s="70">
        <f t="shared" ref="AN33" si="707">SUM(R213:R219)</f>
        <v>254942225</v>
      </c>
      <c r="AO33" s="70">
        <f t="shared" ref="AO33" si="708">SUM(S213:S219)</f>
        <v>209768169</v>
      </c>
      <c r="AP33" s="70">
        <f t="shared" ref="AP33" si="709">SUM(T213:T219)</f>
        <v>198868875</v>
      </c>
      <c r="AQ33" s="84">
        <f t="shared" si="79"/>
        <v>216006660.59999999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10"/>
        <v>0.38504309469326892</v>
      </c>
      <c r="BN33" s="74"/>
      <c r="BO33" s="83" t="s">
        <v>458</v>
      </c>
      <c r="BP33" s="129">
        <f t="shared" ref="BP33:CD33" si="710">SUMPRODUCT(AT213:AT219,B213:B219)/SUM(B213:B219)</f>
        <v>0.10059704721704048</v>
      </c>
      <c r="BQ33" s="129">
        <f t="shared" si="710"/>
        <v>0.17709195822538987</v>
      </c>
      <c r="BR33" s="129">
        <f t="shared" si="710"/>
        <v>0.13271497995067436</v>
      </c>
      <c r="BS33" s="129">
        <f t="shared" si="710"/>
        <v>0.15285817329866702</v>
      </c>
      <c r="BT33" s="129">
        <f t="shared" si="710"/>
        <v>0.1661415644181555</v>
      </c>
      <c r="BU33" s="129">
        <f t="shared" si="710"/>
        <v>0.15956507380194443</v>
      </c>
      <c r="BV33" s="129">
        <f t="shared" si="710"/>
        <v>0.17106020639669781</v>
      </c>
      <c r="BW33" s="129">
        <f t="shared" si="710"/>
        <v>0.1322889094641691</v>
      </c>
      <c r="BX33" s="129">
        <f t="shared" si="710"/>
        <v>0.19093064037587151</v>
      </c>
      <c r="BY33" s="129">
        <f t="shared" si="710"/>
        <v>0.16772072317044978</v>
      </c>
      <c r="BZ33" s="129">
        <f t="shared" si="710"/>
        <v>0.17057013846031052</v>
      </c>
      <c r="CA33" s="129">
        <f t="shared" si="710"/>
        <v>0.12397616440906575</v>
      </c>
      <c r="CB33" s="129">
        <f t="shared" si="710"/>
        <v>0.22106653511232741</v>
      </c>
      <c r="CC33" s="129">
        <f t="shared" si="710"/>
        <v>0.23310999269109572</v>
      </c>
      <c r="CD33" s="129">
        <f t="shared" si="710"/>
        <v>0.16633140266605279</v>
      </c>
      <c r="CE33" s="129">
        <f>SUMPRODUCT(BI213:BI219,Q213:Q219)/SUM(Q213:Q219)</f>
        <v>0.29200041514073277</v>
      </c>
      <c r="CF33" s="129">
        <f t="shared" ref="CF33:CH33" si="711">SUMPRODUCT(BJ213:BJ219,R213:R219)/SUM(R213:R219)</f>
        <v>0.2497548613244128</v>
      </c>
      <c r="CG33" s="129">
        <f t="shared" si="711"/>
        <v>0.1952228111731048</v>
      </c>
      <c r="CH33" s="129">
        <f t="shared" si="711"/>
        <v>0.19897365768966069</v>
      </c>
      <c r="CI33" s="131">
        <f t="shared" si="82"/>
        <v>0.22816084814151305</v>
      </c>
      <c r="CJ33" s="70"/>
      <c r="CK33" s="87">
        <v>39478</v>
      </c>
      <c r="CL33" s="76">
        <f t="shared" si="21"/>
        <v>1244741.1733333333</v>
      </c>
      <c r="CM33" s="76">
        <f t="shared" si="22"/>
        <v>645561.79200000013</v>
      </c>
      <c r="CN33" s="76">
        <f t="shared" si="23"/>
        <v>1156093.0919999999</v>
      </c>
      <c r="CO33" s="76">
        <f t="shared" si="24"/>
        <v>180087.55200000003</v>
      </c>
      <c r="CP33" s="76">
        <f t="shared" si="25"/>
        <v>823362.80857142853</v>
      </c>
      <c r="CQ33" s="76">
        <f t="shared" si="26"/>
        <v>380164.2818181818</v>
      </c>
      <c r="CR33" s="76">
        <f t="shared" si="27"/>
        <v>1076283.0000000002</v>
      </c>
      <c r="CS33" s="76">
        <f t="shared" si="28"/>
        <v>261726.32307692309</v>
      </c>
      <c r="CT33" s="76">
        <f t="shared" si="29"/>
        <v>2094204.7750000001</v>
      </c>
      <c r="CU33" s="76">
        <f t="shared" si="30"/>
        <v>190541.592</v>
      </c>
      <c r="CV33" s="76">
        <f t="shared" si="31"/>
        <v>564064.6863636364</v>
      </c>
      <c r="CW33" s="76">
        <f t="shared" si="32"/>
        <v>421542.29367673997</v>
      </c>
      <c r="CX33" s="76">
        <f t="shared" si="83"/>
        <v>1673211.7482197804</v>
      </c>
      <c r="CY33" s="76">
        <f t="shared" si="84"/>
        <v>1225351.5266433568</v>
      </c>
      <c r="CZ33" s="76">
        <f t="shared" si="85"/>
        <v>79785.936048951044</v>
      </c>
      <c r="DA33" s="76">
        <f t="shared" si="86"/>
        <v>1559099.4042857143</v>
      </c>
      <c r="DB33" s="76">
        <f t="shared" si="87"/>
        <v>3153501.652027972</v>
      </c>
      <c r="DC33" s="76">
        <f t="shared" si="38"/>
        <v>4114486.8522912082</v>
      </c>
      <c r="DD33" s="76">
        <f t="shared" si="38"/>
        <v>1061303.4426295133</v>
      </c>
      <c r="DE33" s="88">
        <f t="shared" si="88"/>
        <v>2026445.0742594406</v>
      </c>
      <c r="DF33" s="49"/>
      <c r="DG33" s="89" t="s">
        <v>458</v>
      </c>
      <c r="DH33" s="76">
        <f t="shared" si="39"/>
        <v>15222222.45648496</v>
      </c>
      <c r="DI33" s="76">
        <f t="shared" si="40"/>
        <v>28635926.371428572</v>
      </c>
      <c r="DJ33" s="76">
        <f t="shared" si="41"/>
        <v>20794981.076795671</v>
      </c>
      <c r="DK33" s="76">
        <f t="shared" si="42"/>
        <v>27715594.335277785</v>
      </c>
      <c r="DL33" s="76">
        <f t="shared" si="43"/>
        <v>31784571.763611101</v>
      </c>
      <c r="DM33" s="76">
        <f t="shared" si="44"/>
        <v>26292071.115083326</v>
      </c>
      <c r="DN33" s="76">
        <f t="shared" si="45"/>
        <v>29416918.864752322</v>
      </c>
      <c r="DO33" s="76">
        <f t="shared" si="46"/>
        <v>25988792.177023813</v>
      </c>
      <c r="DP33" s="76">
        <f t="shared" si="47"/>
        <v>44121850.467516333</v>
      </c>
      <c r="DQ33" s="76">
        <f t="shared" si="48"/>
        <v>37285263.041111112</v>
      </c>
      <c r="DR33" s="76">
        <f t="shared" si="49"/>
        <v>37190648.356828943</v>
      </c>
      <c r="DS33" s="76">
        <f t="shared" si="50"/>
        <v>27196642.632061411</v>
      </c>
      <c r="DT33" s="76">
        <f t="shared" si="199"/>
        <v>42855394.998277791</v>
      </c>
      <c r="DU33" s="76">
        <f t="shared" si="52"/>
        <v>50034828.369183667</v>
      </c>
      <c r="DV33" s="76">
        <f t="shared" si="53"/>
        <v>33403606.234222692</v>
      </c>
      <c r="DW33" s="76">
        <f t="shared" si="54"/>
        <v>58358288.132726215</v>
      </c>
      <c r="DX33" s="76">
        <f t="shared" si="55"/>
        <v>63673060.050612248</v>
      </c>
      <c r="DY33" s="76">
        <f t="shared" si="56"/>
        <v>40951531.646814935</v>
      </c>
      <c r="DZ33" s="76">
        <f t="shared" si="57"/>
        <v>39569667.459377922</v>
      </c>
      <c r="EA33" s="88">
        <f t="shared" si="89"/>
        <v>49284262.886711948</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59"/>
        <v>7981938.5999999996</v>
      </c>
      <c r="V34" s="68"/>
      <c r="W34" s="83" t="s">
        <v>459</v>
      </c>
      <c r="X34" s="70">
        <f t="shared" ref="X34" si="712">SUM(B220:B226)</f>
        <v>155335677</v>
      </c>
      <c r="Y34" s="70">
        <f t="shared" ref="Y34" si="713">SUM(C220:C226)</f>
        <v>136701980</v>
      </c>
      <c r="Z34" s="70">
        <f t="shared" ref="Z34" si="714">SUM(D220:D226)</f>
        <v>147328651</v>
      </c>
      <c r="AA34" s="70">
        <f t="shared" ref="AA34" si="715">SUM(E220:E226)</f>
        <v>149423603</v>
      </c>
      <c r="AB34" s="70">
        <f t="shared" ref="AB34" si="716">SUM(F220:F226)</f>
        <v>151908591</v>
      </c>
      <c r="AC34" s="70">
        <f t="shared" ref="AC34" si="717">SUM(G220:G226)</f>
        <v>154484060</v>
      </c>
      <c r="AD34" s="70">
        <f t="shared" ref="AD34" si="718">SUM(H220:H226)</f>
        <v>178686210</v>
      </c>
      <c r="AE34" s="70">
        <f t="shared" ref="AE34" si="719">SUM(I220:I226)</f>
        <v>189856770</v>
      </c>
      <c r="AF34" s="70">
        <f t="shared" ref="AF34" si="720">SUM(J220:J226)</f>
        <v>190908491</v>
      </c>
      <c r="AG34" s="70">
        <f t="shared" ref="AG34" si="721">SUM(K220:K226)</f>
        <v>224377630</v>
      </c>
      <c r="AH34" s="70">
        <f t="shared" ref="AH34" si="722">SUM(L220:L226)</f>
        <v>200520126</v>
      </c>
      <c r="AI34" s="70">
        <f t="shared" ref="AI34" si="723">SUM(M220:M226)</f>
        <v>225233100</v>
      </c>
      <c r="AJ34" s="70">
        <f t="shared" ref="AJ34" si="724">SUM(N220:N226)</f>
        <v>166494227</v>
      </c>
      <c r="AK34" s="70">
        <f t="shared" ref="AK34" si="725">SUM(O220:O226)</f>
        <v>199505828</v>
      </c>
      <c r="AL34" s="70">
        <f t="shared" ref="AL34" si="726">SUM(P220:P226)</f>
        <v>198338030</v>
      </c>
      <c r="AM34" s="70">
        <f t="shared" ref="AM34" si="727">SUM(Q220:Q226)</f>
        <v>203339806</v>
      </c>
      <c r="AN34" s="70">
        <f t="shared" ref="AN34" si="728">SUM(R220:R226)</f>
        <v>240003127</v>
      </c>
      <c r="AO34" s="70">
        <f t="shared" ref="AO34" si="729">SUM(S220:S226)</f>
        <v>175299697</v>
      </c>
      <c r="AP34" s="70">
        <f t="shared" ref="AP34" si="730">SUM(T220:T226)</f>
        <v>176297959</v>
      </c>
      <c r="AQ34" s="84">
        <f t="shared" si="79"/>
        <v>203297297.59999999</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10"/>
        <v>0.35740857720759733</v>
      </c>
      <c r="BN34" s="74"/>
      <c r="BO34" s="83" t="s">
        <v>459</v>
      </c>
      <c r="BP34" s="129">
        <f t="shared" ref="BP34:CD34" si="731">SUMPRODUCT(AT220:AT226,B220:B226)/SUM(B220:B226)</f>
        <v>0.10260186045347458</v>
      </c>
      <c r="BQ34" s="129">
        <f t="shared" si="731"/>
        <v>0.1695790833095468</v>
      </c>
      <c r="BR34" s="129">
        <f t="shared" si="731"/>
        <v>0.13792839910612473</v>
      </c>
      <c r="BS34" s="129">
        <f t="shared" si="731"/>
        <v>0.15255394826326435</v>
      </c>
      <c r="BT34" s="129">
        <f t="shared" si="731"/>
        <v>0.13456594925233689</v>
      </c>
      <c r="BU34" s="129">
        <f t="shared" si="731"/>
        <v>0.16128690447901226</v>
      </c>
      <c r="BV34" s="129">
        <f t="shared" si="731"/>
        <v>0.16807459788603391</v>
      </c>
      <c r="BW34" s="129">
        <f t="shared" si="731"/>
        <v>0.12612484056914181</v>
      </c>
      <c r="BX34" s="129">
        <f t="shared" si="731"/>
        <v>0.16538684419140548</v>
      </c>
      <c r="BY34" s="129">
        <f t="shared" si="731"/>
        <v>0.15672628475708561</v>
      </c>
      <c r="BZ34" s="129">
        <f t="shared" si="731"/>
        <v>0.15773472140714875</v>
      </c>
      <c r="CA34" s="129">
        <f t="shared" si="731"/>
        <v>0.13120566940485917</v>
      </c>
      <c r="CB34" s="129">
        <f t="shared" si="731"/>
        <v>0.21967315797452638</v>
      </c>
      <c r="CC34" s="129">
        <f t="shared" si="731"/>
        <v>0.20651984726988404</v>
      </c>
      <c r="CD34" s="129">
        <f t="shared" si="731"/>
        <v>0.15867051900162621</v>
      </c>
      <c r="CE34" s="129">
        <f>SUMPRODUCT(BI220:BI226,Q220:Q226)/SUM(Q220:Q226)</f>
        <v>0.28748889951060275</v>
      </c>
      <c r="CF34" s="129">
        <f t="shared" ref="CF34:CH34" si="732">SUMPRODUCT(BJ220:BJ226,R220:R226)/SUM(R220:R226)</f>
        <v>0.24534380376488527</v>
      </c>
      <c r="CG34" s="129">
        <f t="shared" si="732"/>
        <v>0.19641124979126079</v>
      </c>
      <c r="CH34" s="129">
        <f t="shared" si="732"/>
        <v>0.17737901563811398</v>
      </c>
      <c r="CI34" s="131">
        <f t="shared" si="82"/>
        <v>0.22080407723920231</v>
      </c>
      <c r="CJ34" s="70"/>
      <c r="CK34" s="87">
        <v>39479</v>
      </c>
      <c r="CL34" s="76">
        <f t="shared" si="21"/>
        <v>974721.98999999987</v>
      </c>
      <c r="CM34" s="76">
        <f t="shared" si="22"/>
        <v>711702.28</v>
      </c>
      <c r="CN34" s="76">
        <f t="shared" si="23"/>
        <v>583603.87333333329</v>
      </c>
      <c r="CO34" s="76">
        <f t="shared" si="24"/>
        <v>979183.10400000017</v>
      </c>
      <c r="CP34" s="76">
        <f t="shared" si="25"/>
        <v>399608.50124999991</v>
      </c>
      <c r="CQ34" s="76">
        <f t="shared" si="26"/>
        <v>301908.91909090907</v>
      </c>
      <c r="CR34" s="76">
        <f t="shared" si="27"/>
        <v>1127807.0133333332</v>
      </c>
      <c r="CS34" s="76">
        <f t="shared" si="28"/>
        <v>683992.10769230768</v>
      </c>
      <c r="CT34" s="76">
        <f t="shared" si="29"/>
        <v>0</v>
      </c>
      <c r="CU34" s="76">
        <f t="shared" si="30"/>
        <v>4042916.8200000003</v>
      </c>
      <c r="CV34" s="76">
        <f t="shared" si="31"/>
        <v>680603.72863636364</v>
      </c>
      <c r="CW34" s="76">
        <f t="shared" si="32"/>
        <v>567470.59927303472</v>
      </c>
      <c r="CX34" s="76">
        <f t="shared" si="83"/>
        <v>1349738.557054945</v>
      </c>
      <c r="CY34" s="76">
        <f t="shared" si="84"/>
        <v>4386541.7145104902</v>
      </c>
      <c r="CZ34" s="76">
        <f t="shared" si="85"/>
        <v>1876422.6287062936</v>
      </c>
      <c r="DA34" s="76">
        <f t="shared" si="86"/>
        <v>3251233.1317896387</v>
      </c>
      <c r="DB34" s="76">
        <f t="shared" si="87"/>
        <v>3307173.7206793209</v>
      </c>
      <c r="DC34" s="76">
        <f t="shared" si="38"/>
        <v>1442695.3962362637</v>
      </c>
      <c r="DD34" s="76">
        <f t="shared" si="38"/>
        <v>45012.586204866566</v>
      </c>
      <c r="DE34" s="88">
        <f t="shared" si="88"/>
        <v>2852813.3183844015</v>
      </c>
      <c r="DF34" s="49"/>
      <c r="DG34" s="89" t="s">
        <v>459</v>
      </c>
      <c r="DH34" s="76">
        <f t="shared" si="39"/>
        <v>15937729.455</v>
      </c>
      <c r="DI34" s="76">
        <f t="shared" si="40"/>
        <v>23181796.454999998</v>
      </c>
      <c r="DJ34" s="76">
        <f t="shared" si="41"/>
        <v>20320804.974894963</v>
      </c>
      <c r="DK34" s="76">
        <f t="shared" si="42"/>
        <v>22795160.601372551</v>
      </c>
      <c r="DL34" s="76">
        <f t="shared" si="43"/>
        <v>20441723.747500002</v>
      </c>
      <c r="DM34" s="76">
        <f t="shared" si="44"/>
        <v>24916255.828749999</v>
      </c>
      <c r="DN34" s="76">
        <f t="shared" si="45"/>
        <v>30032612.893529411</v>
      </c>
      <c r="DO34" s="76">
        <f t="shared" si="46"/>
        <v>23945654.847222224</v>
      </c>
      <c r="DP34" s="76">
        <f t="shared" si="47"/>
        <v>31573752.855833337</v>
      </c>
      <c r="DQ34" s="76">
        <f t="shared" si="48"/>
        <v>35165872.332499996</v>
      </c>
      <c r="DR34" s="76">
        <f t="shared" si="49"/>
        <v>31628986.211136367</v>
      </c>
      <c r="DS34" s="76">
        <f t="shared" si="50"/>
        <v>29551859.657631587</v>
      </c>
      <c r="DT34" s="76">
        <f t="shared" si="199"/>
        <v>36574312.629617654</v>
      </c>
      <c r="DU34" s="76">
        <f t="shared" si="52"/>
        <v>41201913.128011756</v>
      </c>
      <c r="DV34" s="76">
        <f t="shared" si="53"/>
        <v>31470398.157860108</v>
      </c>
      <c r="DW34" s="76">
        <f t="shared" si="54"/>
        <v>58457937.053639457</v>
      </c>
      <c r="DX34" s="76">
        <f t="shared" si="55"/>
        <v>58883280.093646839</v>
      </c>
      <c r="DY34" s="76">
        <f t="shared" si="56"/>
        <v>34430832.575799331</v>
      </c>
      <c r="DZ34" s="76">
        <f t="shared" si="57"/>
        <v>31271558.426428579</v>
      </c>
      <c r="EA34" s="88">
        <f t="shared" si="89"/>
        <v>44888872.201791503</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59"/>
        <v>7257552</v>
      </c>
      <c r="V35" s="68"/>
      <c r="W35" s="83" t="s">
        <v>460</v>
      </c>
      <c r="X35" s="70">
        <f t="shared" ref="X35" si="733">SUM(B227:B233)</f>
        <v>131438889</v>
      </c>
      <c r="Y35" s="70">
        <f t="shared" ref="Y35" si="734">SUM(C227:C233)</f>
        <v>117027946</v>
      </c>
      <c r="Z35" s="70">
        <f t="shared" ref="Z35" si="735">SUM(D227:D233)</f>
        <v>142462595</v>
      </c>
      <c r="AA35" s="70">
        <f t="shared" ref="AA35" si="736">SUM(E227:E233)</f>
        <v>142503886</v>
      </c>
      <c r="AB35" s="70">
        <f t="shared" ref="AB35" si="737">SUM(F227:F233)</f>
        <v>134823447</v>
      </c>
      <c r="AC35" s="70">
        <f t="shared" ref="AC35" si="738">SUM(G227:G233)</f>
        <v>131661852</v>
      </c>
      <c r="AD35" s="70">
        <f t="shared" ref="AD35" si="739">SUM(H227:H233)</f>
        <v>165899690</v>
      </c>
      <c r="AE35" s="70">
        <f t="shared" ref="AE35" si="740">SUM(I227:I233)</f>
        <v>175901450</v>
      </c>
      <c r="AF35" s="70">
        <f t="shared" ref="AF35" si="741">SUM(J227:J233)</f>
        <v>189277170</v>
      </c>
      <c r="AG35" s="70">
        <f t="shared" ref="AG35" si="742">SUM(K227:K233)</f>
        <v>197306857</v>
      </c>
      <c r="AH35" s="70">
        <f t="shared" ref="AH35" si="743">SUM(L227:L233)</f>
        <v>180438510</v>
      </c>
      <c r="AI35" s="70">
        <f t="shared" ref="AI35" si="744">SUM(M227:M233)</f>
        <v>192746362</v>
      </c>
      <c r="AJ35" s="70">
        <f t="shared" ref="AJ35" si="745">SUM(N227:N233)</f>
        <v>169198714</v>
      </c>
      <c r="AK35" s="70">
        <f t="shared" ref="AK35" si="746">SUM(O227:O233)</f>
        <v>157537931</v>
      </c>
      <c r="AL35" s="70">
        <f t="shared" ref="AL35" si="747">SUM(P227:P233)</f>
        <v>168066482</v>
      </c>
      <c r="AM35" s="70">
        <f t="shared" ref="AM35" si="748">SUM(Q227:Q233)</f>
        <v>171143701</v>
      </c>
      <c r="AN35" s="70">
        <f t="shared" ref="AN35" si="749">SUM(R227:R233)</f>
        <v>217639977</v>
      </c>
      <c r="AO35" s="70">
        <f t="shared" ref="AO35" si="750">SUM(S227:S233)</f>
        <v>184757999</v>
      </c>
      <c r="AP35" s="70">
        <f t="shared" ref="AP35" si="751">SUM(T227:T233)</f>
        <v>148709063</v>
      </c>
      <c r="AQ35" s="84">
        <f t="shared" si="79"/>
        <v>179829218</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10"/>
        <v>0.37237035530102619</v>
      </c>
      <c r="BN35" s="74"/>
      <c r="BO35" s="83" t="s">
        <v>460</v>
      </c>
      <c r="BP35" s="129">
        <f t="shared" ref="BP35:CD35" si="752">SUMPRODUCT(AT227:AT233,B227:B233)/SUM(B227:B233)</f>
        <v>0.10550077554346514</v>
      </c>
      <c r="BQ35" s="129">
        <f t="shared" si="752"/>
        <v>0.16503311233852028</v>
      </c>
      <c r="BR35" s="129">
        <f t="shared" si="752"/>
        <v>0.13783380664637923</v>
      </c>
      <c r="BS35" s="129">
        <f t="shared" si="752"/>
        <v>0.14712580911859569</v>
      </c>
      <c r="BT35" s="129">
        <f t="shared" si="752"/>
        <v>0.12851336739347244</v>
      </c>
      <c r="BU35" s="129">
        <f t="shared" si="752"/>
        <v>0.16640680910272324</v>
      </c>
      <c r="BV35" s="129">
        <f t="shared" si="752"/>
        <v>0.15039918959640078</v>
      </c>
      <c r="BW35" s="129">
        <f t="shared" si="752"/>
        <v>0.12400964140874214</v>
      </c>
      <c r="BX35" s="129">
        <f t="shared" si="752"/>
        <v>0.15051737671150608</v>
      </c>
      <c r="BY35" s="129">
        <f t="shared" si="752"/>
        <v>0.15428700025760234</v>
      </c>
      <c r="BZ35" s="129">
        <f t="shared" si="752"/>
        <v>0.13380590209096718</v>
      </c>
      <c r="CA35" s="129">
        <f t="shared" si="752"/>
        <v>0.14615698063368701</v>
      </c>
      <c r="CB35" s="129">
        <f t="shared" si="752"/>
        <v>0.21075874426285188</v>
      </c>
      <c r="CC35" s="129">
        <f t="shared" si="752"/>
        <v>0.19028775735536171</v>
      </c>
      <c r="CD35" s="129">
        <f t="shared" si="752"/>
        <v>0.15539455611012878</v>
      </c>
      <c r="CE35" s="129">
        <f>SUMPRODUCT(BI227:BI233,Q227:Q233)/SUM(Q227:Q233)</f>
        <v>0.28948526993384688</v>
      </c>
      <c r="CF35" s="129">
        <f t="shared" ref="CF35:CH35" si="753">SUMPRODUCT(BJ227:BJ233,R227:R233)/SUM(R227:R233)</f>
        <v>0.23749905065677041</v>
      </c>
      <c r="CG35" s="129">
        <f t="shared" si="753"/>
        <v>0.19354543489852941</v>
      </c>
      <c r="CH35" s="129">
        <f t="shared" si="753"/>
        <v>0.17270311386953446</v>
      </c>
      <c r="CI35" s="131">
        <f t="shared" si="82"/>
        <v>0.21474384838523367</v>
      </c>
      <c r="CJ35" s="70"/>
      <c r="CK35" s="87">
        <v>39480</v>
      </c>
      <c r="CL35" s="76">
        <f t="shared" si="21"/>
        <v>619203.69142857147</v>
      </c>
      <c r="CM35" s="76">
        <f t="shared" si="22"/>
        <v>740095.45333333337</v>
      </c>
      <c r="CN35" s="76">
        <f t="shared" si="23"/>
        <v>1203467.6741666666</v>
      </c>
      <c r="CO35" s="76">
        <f t="shared" si="24"/>
        <v>1526478.5414285716</v>
      </c>
      <c r="CP35" s="76">
        <f t="shared" si="25"/>
        <v>429927.39099999989</v>
      </c>
      <c r="CQ35" s="76">
        <f t="shared" si="26"/>
        <v>581580.36045454547</v>
      </c>
      <c r="CR35" s="76">
        <f t="shared" si="27"/>
        <v>517038.59333333327</v>
      </c>
      <c r="CS35" s="76">
        <f t="shared" si="28"/>
        <v>192368.4923076923</v>
      </c>
      <c r="CT35" s="76">
        <f t="shared" si="29"/>
        <v>1398144.2475000003</v>
      </c>
      <c r="CU35" s="76">
        <f t="shared" si="30"/>
        <v>2549518.2057692311</v>
      </c>
      <c r="CV35" s="76">
        <f t="shared" si="31"/>
        <v>837918.38045454537</v>
      </c>
      <c r="CW35" s="76">
        <f t="shared" si="32"/>
        <v>610183.75678782759</v>
      </c>
      <c r="CX35" s="76">
        <f t="shared" si="83"/>
        <v>5692488.4267912088</v>
      </c>
      <c r="CY35" s="76">
        <f t="shared" si="84"/>
        <v>73828.363566433574</v>
      </c>
      <c r="CZ35" s="76">
        <f t="shared" si="85"/>
        <v>3230621.0205994011</v>
      </c>
      <c r="DA35" s="76">
        <f t="shared" si="86"/>
        <v>2521288.1645525903</v>
      </c>
      <c r="DB35" s="76">
        <f t="shared" si="87"/>
        <v>3450191.157642358</v>
      </c>
      <c r="DC35" s="76">
        <f t="shared" si="38"/>
        <v>4236557.3779175822</v>
      </c>
      <c r="DD35" s="76">
        <f t="shared" si="38"/>
        <v>0</v>
      </c>
      <c r="DE35" s="88">
        <f t="shared" si="88"/>
        <v>2702497.2168556731</v>
      </c>
      <c r="DF35" s="49"/>
      <c r="DG35" s="89" t="s">
        <v>460</v>
      </c>
      <c r="DH35" s="76">
        <f t="shared" ref="DH35:DH53" si="754">BP35*X35</f>
        <v>13866904.726071429</v>
      </c>
      <c r="DI35" s="76">
        <f t="shared" ref="DI35:DI53" si="755">BQ35*Y35</f>
        <v>19313486.158964284</v>
      </c>
      <c r="DJ35" s="76">
        <f t="shared" ref="DJ35:DJ53" si="756">BR35*Z35</f>
        <v>19636161.773571432</v>
      </c>
      <c r="DK35" s="76">
        <f t="shared" ref="DK35:DK53" si="757">BS35*AA35</f>
        <v>20965999.53029412</v>
      </c>
      <c r="DL35" s="76">
        <f t="shared" ref="DL35:DL53" si="758">BT35*AB35</f>
        <v>17326615.177565359</v>
      </c>
      <c r="DM35" s="76">
        <f t="shared" ref="DM35:DM53" si="759">BU35*AC35</f>
        <v>21909428.671875</v>
      </c>
      <c r="DN35" s="76">
        <f t="shared" ref="DN35:DN53" si="760">BV35*AD35</f>
        <v>24951178.930294115</v>
      </c>
      <c r="DO35" s="76">
        <f t="shared" ref="DO35:DO53" si="761">BW35*AE35</f>
        <v>21813475.737777784</v>
      </c>
      <c r="DP35" s="76">
        <f t="shared" ref="DP35:DP53" si="762">BX35*AF35</f>
        <v>28489503.099777777</v>
      </c>
      <c r="DQ35" s="76">
        <f t="shared" ref="DQ35:DQ53" si="763">BY35*AG35</f>
        <v>30441883.096785706</v>
      </c>
      <c r="DR35" s="76">
        <f t="shared" ref="DR35:DR53" si="764">BZ35*AH35</f>
        <v>24143737.602500003</v>
      </c>
      <c r="DS35" s="76">
        <f t="shared" ref="DS35:DS53" si="765">CA35*AI35</f>
        <v>28171226.298047625</v>
      </c>
      <c r="DT35" s="76">
        <f t="shared" si="199"/>
        <v>35660108.493529417</v>
      </c>
      <c r="DU35" s="76">
        <f t="shared" si="52"/>
        <v>29977539.588393718</v>
      </c>
      <c r="DV35" s="76">
        <f t="shared" si="53"/>
        <v>26116616.367380951</v>
      </c>
      <c r="DW35" s="76">
        <f t="shared" si="54"/>
        <v>49543580.481462583</v>
      </c>
      <c r="DX35" s="76">
        <f t="shared" si="55"/>
        <v>51689287.922461346</v>
      </c>
      <c r="DY35" s="76">
        <f t="shared" si="56"/>
        <v>35759067.267437063</v>
      </c>
      <c r="DZ35" s="76">
        <f t="shared" si="57"/>
        <v>25682518.240720775</v>
      </c>
      <c r="EA35" s="88">
        <f t="shared" si="89"/>
        <v>38617218.32542713</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59"/>
        <v>4509262.4000000004</v>
      </c>
      <c r="V36" s="68"/>
      <c r="W36" s="83" t="s">
        <v>461</v>
      </c>
      <c r="X36" s="70">
        <f t="shared" ref="X36" si="766">SUM(B234:B240)</f>
        <v>95665279</v>
      </c>
      <c r="Y36" s="70">
        <f t="shared" ref="Y36" si="767">SUM(C234:C240)</f>
        <v>137620335</v>
      </c>
      <c r="Z36" s="70">
        <f t="shared" ref="Z36" si="768">SUM(D234:D240)</f>
        <v>115371153</v>
      </c>
      <c r="AA36" s="70">
        <f t="shared" ref="AA36" si="769">SUM(E234:E240)</f>
        <v>127476597</v>
      </c>
      <c r="AB36" s="70">
        <f t="shared" ref="AB36" si="770">SUM(F234:F240)</f>
        <v>120014542</v>
      </c>
      <c r="AC36" s="70">
        <f t="shared" ref="AC36" si="771">SUM(G234:G240)</f>
        <v>128891730</v>
      </c>
      <c r="AD36" s="70">
        <f t="shared" ref="AD36" si="772">SUM(H234:H240)</f>
        <v>174268447</v>
      </c>
      <c r="AE36" s="70">
        <f t="shared" ref="AE36" si="773">SUM(I234:I240)</f>
        <v>171238155</v>
      </c>
      <c r="AF36" s="70">
        <f t="shared" ref="AF36" si="774">SUM(J234:J240)</f>
        <v>157620430</v>
      </c>
      <c r="AG36" s="70">
        <f t="shared" ref="AG36" si="775">SUM(K234:K240)</f>
        <v>185958407</v>
      </c>
      <c r="AH36" s="70">
        <f t="shared" ref="AH36" si="776">SUM(L234:L240)</f>
        <v>179961008</v>
      </c>
      <c r="AI36" s="70">
        <f t="shared" ref="AI36" si="777">SUM(M234:M240)</f>
        <v>183769648</v>
      </c>
      <c r="AJ36" s="70">
        <f t="shared" ref="AJ36" si="778">SUM(N234:N240)</f>
        <v>174527829</v>
      </c>
      <c r="AK36" s="70">
        <f t="shared" ref="AK36" si="779">SUM(O234:O240)</f>
        <v>176508645</v>
      </c>
      <c r="AL36" s="70">
        <f t="shared" ref="AL36" si="780">SUM(P234:P240)</f>
        <v>169166570</v>
      </c>
      <c r="AM36" s="70">
        <f t="shared" ref="AM36" si="781">SUM(Q234:Q240)</f>
        <v>162167391</v>
      </c>
      <c r="AN36" s="70">
        <f t="shared" ref="AN36" si="782">SUM(R234:R240)</f>
        <v>215323014</v>
      </c>
      <c r="AO36" s="70">
        <f t="shared" ref="AO36" si="783">SUM(S234:S240)</f>
        <v>197922076</v>
      </c>
      <c r="AP36" s="70">
        <f t="shared" ref="AP36" si="784">SUM(T234:T240)</f>
        <v>134183842</v>
      </c>
      <c r="AQ36" s="84">
        <f t="shared" si="79"/>
        <v>184217539.19999999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10"/>
        <v>0.33383805501842945</v>
      </c>
      <c r="BN36" s="74"/>
      <c r="BO36" s="83" t="s">
        <v>461</v>
      </c>
      <c r="BP36" s="129">
        <f t="shared" ref="BP36:CD36" si="785">SUMPRODUCT(AT234:AT240,B234:B240)/SUM(B234:B240)</f>
        <v>0.10874191925996474</v>
      </c>
      <c r="BQ36" s="129">
        <f t="shared" si="785"/>
        <v>0.15242893478780212</v>
      </c>
      <c r="BR36" s="129">
        <f t="shared" si="785"/>
        <v>0.1409494653948144</v>
      </c>
      <c r="BS36" s="129">
        <f t="shared" si="785"/>
        <v>0.15490488258305601</v>
      </c>
      <c r="BT36" s="129">
        <f t="shared" si="785"/>
        <v>0.13024670551925252</v>
      </c>
      <c r="BU36" s="129">
        <f t="shared" si="785"/>
        <v>0.16164020389923384</v>
      </c>
      <c r="BV36" s="129">
        <f t="shared" si="785"/>
        <v>0.14731806915879195</v>
      </c>
      <c r="BW36" s="129">
        <f t="shared" si="785"/>
        <v>0.12777689856854624</v>
      </c>
      <c r="BX36" s="129">
        <f t="shared" si="785"/>
        <v>0.15591137897209045</v>
      </c>
      <c r="BY36" s="129">
        <f t="shared" si="785"/>
        <v>0.14932535468805128</v>
      </c>
      <c r="BZ36" s="129">
        <f t="shared" si="785"/>
        <v>0.15109844713564122</v>
      </c>
      <c r="CA36" s="129">
        <f t="shared" si="785"/>
        <v>0.16340546761347213</v>
      </c>
      <c r="CB36" s="129">
        <f t="shared" si="785"/>
        <v>0.20088452292321929</v>
      </c>
      <c r="CC36" s="129">
        <f t="shared" si="785"/>
        <v>0.17971313765751804</v>
      </c>
      <c r="CD36" s="129">
        <f t="shared" si="785"/>
        <v>0.15375868041664215</v>
      </c>
      <c r="CE36" s="129">
        <f>SUMPRODUCT(BI234:BI240,Q234:Q240)/SUM(Q234:Q240)</f>
        <v>0.28339100139980233</v>
      </c>
      <c r="CF36" s="129">
        <f t="shared" ref="CF36:CH36" si="786">SUMPRODUCT(BJ234:BJ240,R234:R240)/SUM(R234:R240)</f>
        <v>0.23746849044875554</v>
      </c>
      <c r="CG36" s="129">
        <f t="shared" si="786"/>
        <v>0.19663739593264079</v>
      </c>
      <c r="CH36" s="129">
        <f t="shared" si="786"/>
        <v>0.17400312201790397</v>
      </c>
      <c r="CI36" s="131">
        <f t="shared" si="82"/>
        <v>0.21033810773648448</v>
      </c>
      <c r="CJ36" s="70"/>
      <c r="CK36" s="87">
        <v>39481</v>
      </c>
      <c r="CL36" s="76">
        <f t="shared" si="21"/>
        <v>780228.59428571432</v>
      </c>
      <c r="CM36" s="76">
        <f t="shared" si="22"/>
        <v>234835.46666666665</v>
      </c>
      <c r="CN36" s="76">
        <f t="shared" si="23"/>
        <v>1238238.7416666667</v>
      </c>
      <c r="CO36" s="76">
        <f t="shared" si="24"/>
        <v>573780.87</v>
      </c>
      <c r="CP36" s="76">
        <f t="shared" si="25"/>
        <v>505789.67999999988</v>
      </c>
      <c r="CQ36" s="76">
        <f t="shared" si="26"/>
        <v>370619.7181818182</v>
      </c>
      <c r="CR36" s="76">
        <f t="shared" si="27"/>
        <v>411270.99666666664</v>
      </c>
      <c r="CS36" s="76">
        <f t="shared" si="28"/>
        <v>2045728.4615384613</v>
      </c>
      <c r="CT36" s="76">
        <f t="shared" si="29"/>
        <v>912530.51562500012</v>
      </c>
      <c r="CU36" s="76">
        <f t="shared" si="30"/>
        <v>618743.78461538465</v>
      </c>
      <c r="CV36" s="76">
        <f t="shared" si="31"/>
        <v>622508.74772727268</v>
      </c>
      <c r="CW36" s="76">
        <f t="shared" si="32"/>
        <v>6264040.7841251055</v>
      </c>
      <c r="CX36" s="76">
        <f t="shared" si="83"/>
        <v>61853.128131868136</v>
      </c>
      <c r="CY36" s="76">
        <f t="shared" si="84"/>
        <v>1047190.6875874127</v>
      </c>
      <c r="CZ36" s="76">
        <f t="shared" si="85"/>
        <v>3136817.9142357646</v>
      </c>
      <c r="DA36" s="76">
        <f t="shared" si="86"/>
        <v>1685495.7507182104</v>
      </c>
      <c r="DB36" s="76">
        <f t="shared" si="87"/>
        <v>1633188.5433608056</v>
      </c>
      <c r="DC36" s="76">
        <f t="shared" si="38"/>
        <v>24124.050016483514</v>
      </c>
      <c r="DD36" s="76">
        <f t="shared" si="38"/>
        <v>1978227.4245139477</v>
      </c>
      <c r="DE36" s="88">
        <f t="shared" si="88"/>
        <v>1505363.389183735</v>
      </c>
      <c r="DF36" s="49"/>
      <c r="DG36" s="89" t="s">
        <v>461</v>
      </c>
      <c r="DH36" s="76">
        <f t="shared" si="754"/>
        <v>10402826.045</v>
      </c>
      <c r="DI36" s="76">
        <f t="shared" si="755"/>
        <v>20977321.06919048</v>
      </c>
      <c r="DJ36" s="76">
        <f t="shared" si="756"/>
        <v>16261502.337333338</v>
      </c>
      <c r="DK36" s="76">
        <f t="shared" si="757"/>
        <v>19746747.29037255</v>
      </c>
      <c r="DL36" s="76">
        <f t="shared" si="758"/>
        <v>15631498.709901964</v>
      </c>
      <c r="DM36" s="76">
        <f t="shared" si="759"/>
        <v>20834085.518124994</v>
      </c>
      <c r="DN36" s="76">
        <f t="shared" si="760"/>
        <v>25672891.12734127</v>
      </c>
      <c r="DO36" s="76">
        <f t="shared" si="761"/>
        <v>21880280.362499997</v>
      </c>
      <c r="DP36" s="76">
        <f t="shared" si="762"/>
        <v>24574818.595473856</v>
      </c>
      <c r="DQ36" s="76">
        <f t="shared" si="763"/>
        <v>27768305.082499996</v>
      </c>
      <c r="DR36" s="76">
        <f t="shared" si="764"/>
        <v>27191828.853764705</v>
      </c>
      <c r="DS36" s="76">
        <f t="shared" si="765"/>
        <v>30028965.264603175</v>
      </c>
      <c r="DT36" s="76">
        <f t="shared" si="199"/>
        <v>35059939.665490195</v>
      </c>
      <c r="DU36" s="76">
        <f t="shared" si="52"/>
        <v>31720922.416626982</v>
      </c>
      <c r="DV36" s="76">
        <f t="shared" si="53"/>
        <v>26010828.573809523</v>
      </c>
      <c r="DW36" s="76">
        <f t="shared" si="54"/>
        <v>45956779.329883292</v>
      </c>
      <c r="DX36" s="76">
        <f t="shared" si="55"/>
        <v>51132431.093456253</v>
      </c>
      <c r="DY36" s="76">
        <f t="shared" si="56"/>
        <v>38918881.622222222</v>
      </c>
      <c r="DZ36" s="76">
        <f t="shared" si="57"/>
        <v>23348407.432357147</v>
      </c>
      <c r="EA36" s="88">
        <f t="shared" si="89"/>
        <v>38747968.607199654</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59"/>
        <v>3938070</v>
      </c>
      <c r="V37" s="68"/>
      <c r="W37" s="83" t="s">
        <v>462</v>
      </c>
      <c r="X37" s="70">
        <f t="shared" ref="X37" si="787">SUM(B241:B247)</f>
        <v>77794396</v>
      </c>
      <c r="Y37" s="70">
        <f t="shared" ref="Y37" si="788">SUM(C241:C247)</f>
        <v>89358473</v>
      </c>
      <c r="Z37" s="70">
        <f t="shared" ref="Z37" si="789">SUM(D241:D247)</f>
        <v>118476214</v>
      </c>
      <c r="AA37" s="70">
        <f t="shared" ref="AA37" si="790">SUM(E241:E247)</f>
        <v>121156370</v>
      </c>
      <c r="AB37" s="70">
        <f t="shared" ref="AB37" si="791">SUM(F241:F247)</f>
        <v>116558115</v>
      </c>
      <c r="AC37" s="70">
        <f t="shared" ref="AC37" si="792">SUM(G241:G247)</f>
        <v>121739347</v>
      </c>
      <c r="AD37" s="70">
        <f t="shared" ref="AD37" si="793">SUM(H241:H247)</f>
        <v>134440365</v>
      </c>
      <c r="AE37" s="70">
        <f t="shared" ref="AE37" si="794">SUM(I241:I247)</f>
        <v>120866680</v>
      </c>
      <c r="AF37" s="70">
        <f t="shared" ref="AF37" si="795">SUM(J241:J247)</f>
        <v>145773819</v>
      </c>
      <c r="AG37" s="70">
        <f t="shared" ref="AG37" si="796">SUM(K241:K247)</f>
        <v>154075685</v>
      </c>
      <c r="AH37" s="70">
        <f t="shared" ref="AH37" si="797">SUM(L241:L247)</f>
        <v>148168720</v>
      </c>
      <c r="AI37" s="70">
        <f t="shared" ref="AI37" si="798">SUM(M241:M247)</f>
        <v>148646346</v>
      </c>
      <c r="AJ37" s="70">
        <f t="shared" ref="AJ37" si="799">SUM(N241:N247)</f>
        <v>150655739</v>
      </c>
      <c r="AK37" s="70">
        <f t="shared" ref="AK37" si="800">SUM(O241:O247)</f>
        <v>196329786</v>
      </c>
      <c r="AL37" s="70">
        <f t="shared" ref="AL37" si="801">SUM(P241:P247)</f>
        <v>164716965</v>
      </c>
      <c r="AM37" s="70">
        <f t="shared" ref="AM37" si="802">SUM(Q241:Q247)</f>
        <v>156205777</v>
      </c>
      <c r="AN37" s="70">
        <f t="shared" ref="AN37" si="803">SUM(R241:R247)</f>
        <v>192793628</v>
      </c>
      <c r="AO37" s="70">
        <f t="shared" ref="AO37" si="804">SUM(S241:S247)</f>
        <v>144783910</v>
      </c>
      <c r="AP37" s="70">
        <f t="shared" ref="AP37" si="805">SUM(T241:T247)</f>
        <v>98174479</v>
      </c>
      <c r="AQ37" s="84">
        <f t="shared" si="79"/>
        <v>170966013.19999999</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0.289632290786137</v>
      </c>
      <c r="BM37" s="86">
        <f t="shared" si="110"/>
        <v>0.31612972339230483</v>
      </c>
      <c r="BN37" s="74"/>
      <c r="BO37" s="83" t="s">
        <v>462</v>
      </c>
      <c r="BP37" s="129">
        <f t="shared" ref="BP37:CD37" si="806">SUMPRODUCT(AT241:AT247,B241:B247)/SUM(B241:B247)</f>
        <v>0.12263934123815702</v>
      </c>
      <c r="BQ37" s="129">
        <f t="shared" si="806"/>
        <v>0.14205990143303523</v>
      </c>
      <c r="BR37" s="129">
        <f t="shared" si="806"/>
        <v>0.15207387300462488</v>
      </c>
      <c r="BS37" s="129">
        <f t="shared" si="806"/>
        <v>0.16925246080510906</v>
      </c>
      <c r="BT37" s="129">
        <f t="shared" si="806"/>
        <v>0.14789265967119589</v>
      </c>
      <c r="BU37" s="129">
        <f t="shared" si="806"/>
        <v>0.16116954844444706</v>
      </c>
      <c r="BV37" s="129">
        <f t="shared" si="806"/>
        <v>0.15373215135067703</v>
      </c>
      <c r="BW37" s="129">
        <f t="shared" si="806"/>
        <v>0.13669462519212899</v>
      </c>
      <c r="BX37" s="129">
        <f t="shared" si="806"/>
        <v>0.16010306117429646</v>
      </c>
      <c r="BY37" s="129">
        <f t="shared" si="806"/>
        <v>0.15423653078175326</v>
      </c>
      <c r="BZ37" s="129">
        <f t="shared" si="806"/>
        <v>0.15974920965632608</v>
      </c>
      <c r="CA37" s="129">
        <f t="shared" si="806"/>
        <v>0.18561012913888472</v>
      </c>
      <c r="CB37" s="129">
        <f t="shared" si="806"/>
        <v>0.19677832270741885</v>
      </c>
      <c r="CC37" s="129">
        <f t="shared" si="806"/>
        <v>0.18848690903335188</v>
      </c>
      <c r="CD37" s="129">
        <f t="shared" si="806"/>
        <v>0.15782754910218263</v>
      </c>
      <c r="CE37" s="129">
        <f>SUMPRODUCT(BI241:BI247,Q241:Q247)/SUM(Q241:Q247)</f>
        <v>0.27572571110010768</v>
      </c>
      <c r="CF37" s="129">
        <f t="shared" ref="CF37:CH37" si="807">SUMPRODUCT(BJ241:BJ247,R241:R247)/SUM(R241:R247)</f>
        <v>0.23655774439893867</v>
      </c>
      <c r="CG37" s="129">
        <f t="shared" si="807"/>
        <v>0.20445542898205216</v>
      </c>
      <c r="CH37" s="129">
        <f t="shared" si="807"/>
        <v>0.17867140496724351</v>
      </c>
      <c r="CI37" s="131">
        <f t="shared" si="82"/>
        <v>0.21206682795830226</v>
      </c>
      <c r="CJ37" s="70"/>
      <c r="CK37" s="87">
        <v>39482</v>
      </c>
      <c r="CL37" s="76">
        <f t="shared" si="21"/>
        <v>622951.45571428572</v>
      </c>
      <c r="CM37" s="76">
        <f t="shared" si="22"/>
        <v>1269727.9833333332</v>
      </c>
      <c r="CN37" s="76">
        <f t="shared" si="23"/>
        <v>952595.00000000012</v>
      </c>
      <c r="CO37" s="76">
        <f t="shared" si="24"/>
        <v>315926.4933333334</v>
      </c>
      <c r="CP37" s="76">
        <f t="shared" si="25"/>
        <v>462207.67999999988</v>
      </c>
      <c r="CQ37" s="76">
        <f t="shared" si="26"/>
        <v>389574.40136363637</v>
      </c>
      <c r="CR37" s="76">
        <f t="shared" si="27"/>
        <v>1274092.4991666668</v>
      </c>
      <c r="CS37" s="76">
        <f t="shared" si="28"/>
        <v>580527.67692307686</v>
      </c>
      <c r="CT37" s="76">
        <f t="shared" si="29"/>
        <v>378891.70937500003</v>
      </c>
      <c r="CU37" s="76">
        <f t="shared" si="30"/>
        <v>748489.41318681336</v>
      </c>
      <c r="CV37" s="76">
        <f t="shared" si="31"/>
        <v>4392158.6772727268</v>
      </c>
      <c r="CW37" s="76">
        <f t="shared" si="32"/>
        <v>37705.884344885882</v>
      </c>
      <c r="CX37" s="76">
        <f t="shared" si="83"/>
        <v>1698908.7121428573</v>
      </c>
      <c r="CY37" s="76">
        <f t="shared" si="84"/>
        <v>1051286.2220279721</v>
      </c>
      <c r="CZ37" s="76">
        <f t="shared" si="85"/>
        <v>2926583.7136913091</v>
      </c>
      <c r="DA37" s="76">
        <f t="shared" si="86"/>
        <v>2246834.191208791</v>
      </c>
      <c r="DB37" s="76">
        <f t="shared" si="87"/>
        <v>0.77206959706959699</v>
      </c>
      <c r="DC37" s="76">
        <f t="shared" si="38"/>
        <v>0</v>
      </c>
      <c r="DD37" s="76">
        <f t="shared" si="38"/>
        <v>3029099.6181910406</v>
      </c>
      <c r="DE37" s="88">
        <f t="shared" si="88"/>
        <v>1244940.9797995337</v>
      </c>
      <c r="DF37" s="49"/>
      <c r="DG37" s="89" t="s">
        <v>462</v>
      </c>
      <c r="DH37" s="76">
        <f t="shared" si="754"/>
        <v>9540653.4774603173</v>
      </c>
      <c r="DI37" s="76">
        <f t="shared" si="755"/>
        <v>12694255.86658654</v>
      </c>
      <c r="DJ37" s="76">
        <f t="shared" si="756"/>
        <v>18017136.721904762</v>
      </c>
      <c r="DK37" s="76">
        <f t="shared" si="757"/>
        <v>20506013.764714289</v>
      </c>
      <c r="DL37" s="76">
        <f t="shared" si="758"/>
        <v>17238089.633611113</v>
      </c>
      <c r="DM37" s="76">
        <f t="shared" si="759"/>
        <v>19620675.583911851</v>
      </c>
      <c r="DN37" s="76">
        <f t="shared" si="760"/>
        <v>20667806.539820261</v>
      </c>
      <c r="DO37" s="76">
        <f t="shared" si="761"/>
        <v>16521825.520816993</v>
      </c>
      <c r="DP37" s="76">
        <f t="shared" si="762"/>
        <v>23338834.660967819</v>
      </c>
      <c r="DQ37" s="76">
        <f t="shared" si="763"/>
        <v>23764099.132222217</v>
      </c>
      <c r="DR37" s="76">
        <f t="shared" si="764"/>
        <v>23669835.915789474</v>
      </c>
      <c r="DS37" s="76">
        <f t="shared" si="765"/>
        <v>27590267.47708334</v>
      </c>
      <c r="DT37" s="76">
        <f t="shared" si="199"/>
        <v>29645783.626666669</v>
      </c>
      <c r="DU37" s="76">
        <f t="shared" si="52"/>
        <v>37005594.514319442</v>
      </c>
      <c r="DV37" s="76">
        <f t="shared" si="53"/>
        <v>25996874.881499998</v>
      </c>
      <c r="DW37" s="76">
        <f t="shared" si="54"/>
        <v>43069948.941269845</v>
      </c>
      <c r="DX37" s="76">
        <f t="shared" si="55"/>
        <v>45606825.774168067</v>
      </c>
      <c r="DY37" s="76">
        <f t="shared" si="56"/>
        <v>29601856.428748831</v>
      </c>
      <c r="DZ37" s="76">
        <f t="shared" si="57"/>
        <v>17540972.094857145</v>
      </c>
      <c r="EA37" s="88">
        <f t="shared" si="89"/>
        <v>36256220.108001232</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59"/>
        <v>2703902.6</v>
      </c>
      <c r="V38" s="68"/>
      <c r="W38" s="83" t="s">
        <v>463</v>
      </c>
      <c r="X38" s="70">
        <f t="shared" ref="X38" si="808">SUM(B248:B254)</f>
        <v>30929227</v>
      </c>
      <c r="Y38" s="70">
        <f t="shared" ref="Y38" si="809">SUM(C248:C254)</f>
        <v>49311006</v>
      </c>
      <c r="Z38" s="70">
        <f t="shared" ref="Z38" si="810">SUM(D248:D254)</f>
        <v>61562302</v>
      </c>
      <c r="AA38" s="70">
        <f t="shared" ref="AA38" si="811">SUM(E248:E254)</f>
        <v>64652533</v>
      </c>
      <c r="AB38" s="70">
        <f t="shared" ref="AB38" si="812">SUM(F248:F254)</f>
        <v>50164874</v>
      </c>
      <c r="AC38" s="70">
        <f t="shared" ref="AC38" si="813">SUM(G248:G254)</f>
        <v>69623479</v>
      </c>
      <c r="AD38" s="70">
        <f t="shared" ref="AD38" si="814">SUM(H248:H254)</f>
        <v>96130708</v>
      </c>
      <c r="AE38" s="70">
        <f t="shared" ref="AE38" si="815">SUM(I248:I254)</f>
        <v>85470116</v>
      </c>
      <c r="AF38" s="70">
        <f t="shared" ref="AF38" si="816">SUM(J248:J254)</f>
        <v>100960103</v>
      </c>
      <c r="AG38" s="70">
        <f t="shared" ref="AG38" si="817">SUM(K248:K254)</f>
        <v>78264912</v>
      </c>
      <c r="AH38" s="70">
        <f t="shared" ref="AH38" si="818">SUM(L248:L254)</f>
        <v>71879147</v>
      </c>
      <c r="AI38" s="70">
        <f t="shared" ref="AI38" si="819">SUM(M248:M254)</f>
        <v>111372523</v>
      </c>
      <c r="AJ38" s="70">
        <f t="shared" ref="AJ38" si="820">SUM(N248:N254)</f>
        <v>105908722</v>
      </c>
      <c r="AK38" s="70">
        <f t="shared" ref="AK38" si="821">SUM(O248:O254)</f>
        <v>131647135</v>
      </c>
      <c r="AL38" s="70">
        <f t="shared" ref="AL38" si="822">SUM(P248:P254)</f>
        <v>109207572</v>
      </c>
      <c r="AM38" s="70">
        <f t="shared" ref="AM38" si="823">SUM(Q248:Q254)</f>
        <v>95928515</v>
      </c>
      <c r="AN38" s="70">
        <f t="shared" ref="AN38" si="824">SUM(R248:R254)</f>
        <v>117186066</v>
      </c>
      <c r="AO38" s="70">
        <f t="shared" ref="AO38" si="825">SUM(S248:S254)</f>
        <v>91999834</v>
      </c>
      <c r="AP38" s="70">
        <f t="shared" ref="AP38" si="826">SUM(T248:T254)</f>
        <v>71429253</v>
      </c>
      <c r="AQ38" s="84">
        <f t="shared" si="79"/>
        <v>109193824.40000001</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0.28928963893249604</v>
      </c>
      <c r="BM38" s="86">
        <f t="shared" si="110"/>
        <v>0.35172804916996259</v>
      </c>
      <c r="BN38" s="74"/>
      <c r="BO38" s="83" t="s">
        <v>463</v>
      </c>
      <c r="BP38" s="129">
        <f t="shared" ref="BP38:CD38" si="827">SUMPRODUCT(AT248:AT254,B248:B254)/SUM(B248:B254)</f>
        <v>0.14610025895571202</v>
      </c>
      <c r="BQ38" s="129">
        <f t="shared" si="827"/>
        <v>0.13029967716856258</v>
      </c>
      <c r="BR38" s="129">
        <f t="shared" si="827"/>
        <v>0.15653359262546579</v>
      </c>
      <c r="BS38" s="129">
        <f t="shared" si="827"/>
        <v>0.1647323267116674</v>
      </c>
      <c r="BT38" s="129">
        <f t="shared" si="827"/>
        <v>0.15873116646397759</v>
      </c>
      <c r="BU38" s="129">
        <f t="shared" si="827"/>
        <v>0.14948051822118874</v>
      </c>
      <c r="BV38" s="129">
        <f t="shared" si="827"/>
        <v>0.15303238603016478</v>
      </c>
      <c r="BW38" s="129">
        <f t="shared" si="827"/>
        <v>0.14006834616072961</v>
      </c>
      <c r="BX38" s="129">
        <f t="shared" si="827"/>
        <v>0.17558117710306978</v>
      </c>
      <c r="BY38" s="129">
        <f t="shared" si="827"/>
        <v>0.16089707442021473</v>
      </c>
      <c r="BZ38" s="129">
        <f t="shared" si="827"/>
        <v>0.16681118675287687</v>
      </c>
      <c r="CA38" s="129">
        <f t="shared" si="827"/>
        <v>0.20113301585784765</v>
      </c>
      <c r="CB38" s="129">
        <f t="shared" si="827"/>
        <v>0.19069200884344747</v>
      </c>
      <c r="CC38" s="129">
        <f t="shared" si="827"/>
        <v>0.19429614067627249</v>
      </c>
      <c r="CD38" s="129">
        <f t="shared" si="827"/>
        <v>0.16213297895680712</v>
      </c>
      <c r="CE38" s="129">
        <f>SUMPRODUCT(BI248:BI254,Q248:Q254)/SUM(Q248:Q254)</f>
        <v>0.27103923284030035</v>
      </c>
      <c r="CF38" s="129">
        <f t="shared" ref="CF38:CH38" si="828">SUMPRODUCT(BJ248:BJ254,R248:R254)/SUM(R248:R254)</f>
        <v>0.23971712573094997</v>
      </c>
      <c r="CG38" s="129">
        <f t="shared" si="828"/>
        <v>0.20551332880320464</v>
      </c>
      <c r="CH38" s="129">
        <f t="shared" si="828"/>
        <v>0.18257324420600859</v>
      </c>
      <c r="CI38" s="131">
        <f t="shared" si="82"/>
        <v>0.21298598164974086</v>
      </c>
      <c r="CJ38" s="70"/>
      <c r="CK38" s="87">
        <v>39483</v>
      </c>
      <c r="CL38" s="76">
        <f t="shared" si="21"/>
        <v>1012019.8742857142</v>
      </c>
      <c r="CM38" s="76">
        <f t="shared" si="22"/>
        <v>675806.97599999991</v>
      </c>
      <c r="CN38" s="76">
        <f t="shared" si="23"/>
        <v>1211375.5</v>
      </c>
      <c r="CO38" s="76">
        <f t="shared" si="24"/>
        <v>690500.83</v>
      </c>
      <c r="CP38" s="76">
        <f t="shared" si="25"/>
        <v>360459.61599999992</v>
      </c>
      <c r="CQ38" s="76">
        <f t="shared" si="26"/>
        <v>64855.18</v>
      </c>
      <c r="CR38" s="76">
        <f t="shared" si="27"/>
        <v>1303477.0649999999</v>
      </c>
      <c r="CS38" s="76">
        <f t="shared" si="28"/>
        <v>718250.74615384603</v>
      </c>
      <c r="CT38" s="76">
        <f t="shared" si="29"/>
        <v>391543.66285714292</v>
      </c>
      <c r="CU38" s="76">
        <f t="shared" si="30"/>
        <v>610896.37153846154</v>
      </c>
      <c r="CV38" s="76">
        <f t="shared" si="31"/>
        <v>37030.369999999995</v>
      </c>
      <c r="CW38" s="76">
        <f t="shared" si="32"/>
        <v>422371.10594251903</v>
      </c>
      <c r="CX38" s="76">
        <f t="shared" si="83"/>
        <v>1348000.5858974359</v>
      </c>
      <c r="CY38" s="76">
        <f t="shared" si="84"/>
        <v>468968.41244755255</v>
      </c>
      <c r="CZ38" s="76">
        <f t="shared" si="85"/>
        <v>1786216.7683216783</v>
      </c>
      <c r="DA38" s="76">
        <f t="shared" si="86"/>
        <v>430199.1865201465</v>
      </c>
      <c r="DB38" s="76">
        <f t="shared" si="87"/>
        <v>0</v>
      </c>
      <c r="DC38" s="76">
        <f t="shared" si="38"/>
        <v>2069807.5659285714</v>
      </c>
      <c r="DD38" s="76">
        <f t="shared" si="38"/>
        <v>3774823.9147056509</v>
      </c>
      <c r="DE38" s="88">
        <f t="shared" si="88"/>
        <v>951038.38664358971</v>
      </c>
      <c r="DF38" s="49"/>
      <c r="DG38" s="89" t="s">
        <v>463</v>
      </c>
      <c r="DH38" s="76">
        <f t="shared" si="754"/>
        <v>4518768.074</v>
      </c>
      <c r="DI38" s="76">
        <f t="shared" si="755"/>
        <v>6425208.1626570523</v>
      </c>
      <c r="DJ38" s="76">
        <f t="shared" si="756"/>
        <v>9636568.3023538981</v>
      </c>
      <c r="DK38" s="76">
        <f t="shared" si="757"/>
        <v>10650362.188892858</v>
      </c>
      <c r="DL38" s="76">
        <f t="shared" si="758"/>
        <v>7962728.9655384608</v>
      </c>
      <c r="DM38" s="76">
        <f t="shared" si="759"/>
        <v>10407353.721282052</v>
      </c>
      <c r="DN38" s="76">
        <f t="shared" si="760"/>
        <v>14711111.616009049</v>
      </c>
      <c r="DO38" s="76">
        <f t="shared" si="761"/>
        <v>11971657.794285715</v>
      </c>
      <c r="DP38" s="76">
        <f t="shared" si="762"/>
        <v>17726693.725187168</v>
      </c>
      <c r="DQ38" s="76">
        <f t="shared" si="763"/>
        <v>12592595.370555557</v>
      </c>
      <c r="DR38" s="76">
        <f t="shared" si="764"/>
        <v>11990245.813854489</v>
      </c>
      <c r="DS38" s="76">
        <f t="shared" si="765"/>
        <v>22400691.434687503</v>
      </c>
      <c r="DT38" s="76">
        <f t="shared" si="199"/>
        <v>20195946.952222221</v>
      </c>
      <c r="DU38" s="76">
        <f t="shared" si="52"/>
        <v>25578530.261588234</v>
      </c>
      <c r="DV38" s="76">
        <f t="shared" si="53"/>
        <v>17706148.972999997</v>
      </c>
      <c r="DW38" s="76">
        <f t="shared" si="54"/>
        <v>26000391.113109246</v>
      </c>
      <c r="DX38" s="76">
        <f t="shared" si="55"/>
        <v>28091506.917237401</v>
      </c>
      <c r="DY38" s="76">
        <f t="shared" si="56"/>
        <v>18907192.134682246</v>
      </c>
      <c r="DZ38" s="76">
        <f t="shared" si="57"/>
        <v>13041070.451421771</v>
      </c>
      <c r="EA38" s="88">
        <f t="shared" si="89"/>
        <v>23256753.879923426</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59"/>
        <v>2973441.4</v>
      </c>
      <c r="V39" s="68"/>
      <c r="W39" s="83" t="s">
        <v>464</v>
      </c>
      <c r="X39" s="70">
        <f t="shared" ref="X39" si="829">SUM(B255:B261)</f>
        <v>16753688</v>
      </c>
      <c r="Y39" s="70">
        <f t="shared" ref="Y39" si="830">SUM(C255:C261)</f>
        <v>32180353</v>
      </c>
      <c r="Z39" s="70">
        <f t="shared" ref="Z39" si="831">SUM(D255:D261)</f>
        <v>32963805</v>
      </c>
      <c r="AA39" s="70">
        <f t="shared" ref="AA39" si="832">SUM(E255:E261)</f>
        <v>47320977</v>
      </c>
      <c r="AB39" s="70">
        <f t="shared" ref="AB39" si="833">SUM(F255:F261)</f>
        <v>36480628</v>
      </c>
      <c r="AC39" s="70">
        <f t="shared" ref="AC39" si="834">SUM(G255:G261)</f>
        <v>50469948</v>
      </c>
      <c r="AD39" s="70">
        <f t="shared" ref="AD39" si="835">SUM(H255:H261)</f>
        <v>62705295</v>
      </c>
      <c r="AE39" s="70">
        <f t="shared" ref="AE39" si="836">SUM(I255:I261)</f>
        <v>60924641</v>
      </c>
      <c r="AF39" s="70">
        <f t="shared" ref="AF39" si="837">SUM(J255:J261)</f>
        <v>66410229</v>
      </c>
      <c r="AG39" s="70">
        <f t="shared" ref="AG39" si="838">SUM(K255:K261)</f>
        <v>75019147</v>
      </c>
      <c r="AH39" s="70">
        <f t="shared" ref="AH39" si="839">SUM(L255:L261)</f>
        <v>60172827</v>
      </c>
      <c r="AI39" s="70">
        <f t="shared" ref="AI39" si="840">SUM(M255:M261)</f>
        <v>83983178</v>
      </c>
      <c r="AJ39" s="70">
        <f t="shared" ref="AJ39" si="841">SUM(N255:N261)</f>
        <v>85033913</v>
      </c>
      <c r="AK39" s="70">
        <f t="shared" ref="AK39" si="842">SUM(O255:O261)</f>
        <v>89872642</v>
      </c>
      <c r="AL39" s="70">
        <f t="shared" ref="AL39" si="843">SUM(P255:P261)</f>
        <v>84922335</v>
      </c>
      <c r="AM39" s="70">
        <f t="shared" ref="AM39" si="844">SUM(Q255:Q261)</f>
        <v>83434395</v>
      </c>
      <c r="AN39" s="70">
        <f t="shared" ref="AN39" si="845">SUM(R255:R261)</f>
        <v>111518520</v>
      </c>
      <c r="AO39" s="70">
        <f t="shared" ref="AO39" si="846">SUM(S255:S261)</f>
        <v>81557402</v>
      </c>
      <c r="AP39" s="70">
        <f t="shared" ref="AP39" si="847">SUM(T255:T261)</f>
        <v>65773018</v>
      </c>
      <c r="AQ39" s="84">
        <f t="shared" si="79"/>
        <v>90261058.799999997</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0.28928963893249604</v>
      </c>
      <c r="BM39" s="86">
        <f t="shared" si="110"/>
        <v>0.39731094725945459</v>
      </c>
      <c r="BN39" s="74"/>
      <c r="BO39" s="83" t="s">
        <v>464</v>
      </c>
      <c r="BP39" s="129">
        <f t="shared" ref="BP39:CD39" si="848">SUMPRODUCT(AT255:AT261,B255:B261)/SUM(B255:B261)</f>
        <v>0.17380048301404843</v>
      </c>
      <c r="BQ39" s="129">
        <f t="shared" si="848"/>
        <v>0.1249633202170562</v>
      </c>
      <c r="BR39" s="129">
        <f t="shared" si="848"/>
        <v>0.16306930617861448</v>
      </c>
      <c r="BS39" s="129">
        <f t="shared" si="848"/>
        <v>0.13187258880277697</v>
      </c>
      <c r="BT39" s="129">
        <f t="shared" si="848"/>
        <v>0.15429132785885036</v>
      </c>
      <c r="BU39" s="129">
        <f t="shared" si="848"/>
        <v>0.14663284260937426</v>
      </c>
      <c r="BV39" s="129">
        <f t="shared" si="848"/>
        <v>0.14650531515719686</v>
      </c>
      <c r="BW39" s="129">
        <f t="shared" si="848"/>
        <v>0.15179007050576745</v>
      </c>
      <c r="BX39" s="129">
        <f t="shared" si="848"/>
        <v>0.19785436155608252</v>
      </c>
      <c r="BY39" s="129">
        <f t="shared" si="848"/>
        <v>0.15412586464245212</v>
      </c>
      <c r="BZ39" s="129">
        <f t="shared" si="848"/>
        <v>0.1888319134378546</v>
      </c>
      <c r="CA39" s="129">
        <f t="shared" si="848"/>
        <v>0.2006428907262604</v>
      </c>
      <c r="CB39" s="129">
        <f t="shared" si="848"/>
        <v>0.18946082692107361</v>
      </c>
      <c r="CC39" s="129">
        <f t="shared" si="848"/>
        <v>0.19014825012873893</v>
      </c>
      <c r="CD39" s="129">
        <f t="shared" si="848"/>
        <v>0.16032417271360136</v>
      </c>
      <c r="CE39" s="129">
        <f>SUMPRODUCT(BI255:BI261,Q255:Q261)/SUM(Q255:Q261)</f>
        <v>0.26055806371767254</v>
      </c>
      <c r="CF39" s="129">
        <f t="shared" ref="CF39:CH39" si="849">SUMPRODUCT(BJ255:BJ261,R255:R261)/SUM(R255:R261)</f>
        <v>0.24260515605440355</v>
      </c>
      <c r="CG39" s="129">
        <f t="shared" si="849"/>
        <v>0.20559738150425658</v>
      </c>
      <c r="CH39" s="129">
        <f t="shared" si="849"/>
        <v>0.18340725726872784</v>
      </c>
      <c r="CI39" s="131">
        <f t="shared" si="82"/>
        <v>0.21330724599084921</v>
      </c>
      <c r="CJ39" s="70"/>
      <c r="CK39" s="87">
        <v>39484</v>
      </c>
      <c r="CL39" s="76">
        <f t="shared" si="21"/>
        <v>869568.67714285722</v>
      </c>
      <c r="CM39" s="76">
        <f t="shared" si="22"/>
        <v>526330.36800000002</v>
      </c>
      <c r="CN39" s="76">
        <f t="shared" si="23"/>
        <v>1573728.75</v>
      </c>
      <c r="CO39" s="76">
        <f t="shared" si="24"/>
        <v>269962.11666666664</v>
      </c>
      <c r="CP39" s="76">
        <f t="shared" si="25"/>
        <v>99304.105999999985</v>
      </c>
      <c r="CQ39" s="76">
        <f t="shared" si="26"/>
        <v>419399.5</v>
      </c>
      <c r="CR39" s="76">
        <f t="shared" si="27"/>
        <v>412765.84499999997</v>
      </c>
      <c r="CS39" s="76">
        <f t="shared" si="28"/>
        <v>948174.41538461531</v>
      </c>
      <c r="CT39" s="76">
        <f t="shared" si="29"/>
        <v>516361.37142857147</v>
      </c>
      <c r="CU39" s="76">
        <f t="shared" si="30"/>
        <v>2918665.17</v>
      </c>
      <c r="CV39" s="76">
        <f t="shared" si="31"/>
        <v>1171456.5645454545</v>
      </c>
      <c r="CW39" s="76">
        <f t="shared" si="32"/>
        <v>1309842.2822738802</v>
      </c>
      <c r="CX39" s="76">
        <f t="shared" si="83"/>
        <v>935584.48809523811</v>
      </c>
      <c r="CY39" s="76">
        <f t="shared" si="84"/>
        <v>208354.69762237763</v>
      </c>
      <c r="CZ39" s="76">
        <f t="shared" si="85"/>
        <v>430223.16353646351</v>
      </c>
      <c r="DA39" s="76">
        <f t="shared" si="86"/>
        <v>0</v>
      </c>
      <c r="DB39" s="76">
        <f t="shared" si="87"/>
        <v>2102769.7650641021</v>
      </c>
      <c r="DC39" s="76">
        <f t="shared" si="38"/>
        <v>3165556.4700494502</v>
      </c>
      <c r="DD39" s="76">
        <f t="shared" si="38"/>
        <v>3159703.5946781784</v>
      </c>
      <c r="DE39" s="88">
        <f t="shared" si="88"/>
        <v>1181380.8192544789</v>
      </c>
      <c r="DF39" s="49"/>
      <c r="DG39" s="89" t="s">
        <v>464</v>
      </c>
      <c r="DH39" s="76">
        <f t="shared" si="754"/>
        <v>2911799.0666666669</v>
      </c>
      <c r="DI39" s="76">
        <f t="shared" si="755"/>
        <v>4021363.756636905</v>
      </c>
      <c r="DJ39" s="76">
        <f t="shared" si="756"/>
        <v>5375384.8103571432</v>
      </c>
      <c r="DK39" s="76">
        <f t="shared" si="757"/>
        <v>6240339.7416666662</v>
      </c>
      <c r="DL39" s="76">
        <f t="shared" si="758"/>
        <v>5628644.5352447564</v>
      </c>
      <c r="DM39" s="76">
        <f t="shared" si="759"/>
        <v>7400551.9415873028</v>
      </c>
      <c r="DN39" s="76">
        <f t="shared" si="760"/>
        <v>9186659.006000001</v>
      </c>
      <c r="DO39" s="76">
        <f t="shared" si="761"/>
        <v>9247755.5529285707</v>
      </c>
      <c r="DP39" s="76">
        <f t="shared" si="762"/>
        <v>13139553.459588237</v>
      </c>
      <c r="DQ39" s="76">
        <f t="shared" si="763"/>
        <v>11562390.896114219</v>
      </c>
      <c r="DR39" s="76">
        <f t="shared" si="764"/>
        <v>11362550.059375001</v>
      </c>
      <c r="DS39" s="76">
        <f t="shared" si="765"/>
        <v>16850627.606298078</v>
      </c>
      <c r="DT39" s="76">
        <f t="shared" si="199"/>
        <v>16110595.473314632</v>
      </c>
      <c r="DU39" s="76">
        <f t="shared" si="52"/>
        <v>17089125.610746607</v>
      </c>
      <c r="DV39" s="76">
        <f t="shared" si="53"/>
        <v>13615103.103782313</v>
      </c>
      <c r="DW39" s="76">
        <f t="shared" si="54"/>
        <v>21739504.408655461</v>
      </c>
      <c r="DX39" s="76">
        <f t="shared" si="55"/>
        <v>27054967.947556123</v>
      </c>
      <c r="DY39" s="76">
        <f t="shared" si="56"/>
        <v>16767988.293490019</v>
      </c>
      <c r="DZ39" s="76">
        <f t="shared" si="57"/>
        <v>12063248.833666667</v>
      </c>
      <c r="EA39" s="88">
        <f t="shared" si="89"/>
        <v>19253337.872846104</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59"/>
        <v>6751919.5999999996</v>
      </c>
      <c r="V40" s="68"/>
      <c r="W40" s="83" t="s">
        <v>465</v>
      </c>
      <c r="X40" s="70">
        <f t="shared" ref="X40" si="850">SUM(B262:B268)</f>
        <v>14151476</v>
      </c>
      <c r="Y40" s="70">
        <f t="shared" ref="Y40" si="851">SUM(C262:C268)</f>
        <v>29418013</v>
      </c>
      <c r="Z40" s="70">
        <f t="shared" ref="Z40" si="852">SUM(D262:D268)</f>
        <v>23873511</v>
      </c>
      <c r="AA40" s="70">
        <f t="shared" ref="AA40" si="853">SUM(E262:E268)</f>
        <v>36269091</v>
      </c>
      <c r="AB40" s="70">
        <f t="shared" ref="AB40" si="854">SUM(F262:F268)</f>
        <v>29371458</v>
      </c>
      <c r="AC40" s="70">
        <f t="shared" ref="AC40" si="855">SUM(G262:G268)</f>
        <v>34554843</v>
      </c>
      <c r="AD40" s="70">
        <f t="shared" ref="AD40" si="856">SUM(H262:H268)</f>
        <v>45793310</v>
      </c>
      <c r="AE40" s="70">
        <f t="shared" ref="AE40" si="857">SUM(I262:I268)</f>
        <v>45272887</v>
      </c>
      <c r="AF40" s="70">
        <f t="shared" ref="AF40" si="858">SUM(J262:J268)</f>
        <v>57909947</v>
      </c>
      <c r="AG40" s="70">
        <f t="shared" ref="AG40" si="859">SUM(K262:K268)</f>
        <v>59284484</v>
      </c>
      <c r="AH40" s="70">
        <f t="shared" ref="AH40" si="860">SUM(L262:L268)</f>
        <v>48793216</v>
      </c>
      <c r="AI40" s="70">
        <f t="shared" ref="AI40" si="861">SUM(M262:M268)</f>
        <v>62736495</v>
      </c>
      <c r="AJ40" s="70">
        <f t="shared" ref="AJ40" si="862">SUM(N262:N268)</f>
        <v>71029187</v>
      </c>
      <c r="AK40" s="70">
        <f t="shared" ref="AK40" si="863">SUM(O262:O268)</f>
        <v>70956568</v>
      </c>
      <c r="AL40" s="70">
        <f t="shared" ref="AL40" si="864">SUM(P262:P268)</f>
        <v>77803304</v>
      </c>
      <c r="AM40" s="70">
        <f t="shared" ref="AM40" si="865">SUM(Q262:Q268)</f>
        <v>62229470</v>
      </c>
      <c r="AN40" s="70">
        <f t="shared" ref="AN40" si="866">SUM(R262:R268)</f>
        <v>88403725</v>
      </c>
      <c r="AO40" s="70">
        <f t="shared" ref="AO40" si="867">SUM(S262:S268)</f>
        <v>66774322</v>
      </c>
      <c r="AP40" s="70">
        <f t="shared" ref="AP40" si="868">SUM(T262:T268)</f>
        <v>60489873</v>
      </c>
      <c r="AQ40" s="84">
        <f t="shared" si="79"/>
        <v>73233477.799999997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0.28928963893249604</v>
      </c>
      <c r="BM40" s="86">
        <f t="shared" si="110"/>
        <v>0.37489897007358142</v>
      </c>
      <c r="BN40" s="74"/>
      <c r="BO40" s="83" t="s">
        <v>465</v>
      </c>
      <c r="BP40" s="129">
        <f t="shared" ref="BP40:CD40" si="869">SUMPRODUCT(AT262:AT268,B262:B268)/SUM(B262:B268)</f>
        <v>0.18883608695658319</v>
      </c>
      <c r="BQ40" s="129">
        <f t="shared" si="869"/>
        <v>0.13669858401338331</v>
      </c>
      <c r="BR40" s="129">
        <f t="shared" si="869"/>
        <v>0.17508039282533683</v>
      </c>
      <c r="BS40" s="129">
        <f t="shared" si="869"/>
        <v>0.1228919468921898</v>
      </c>
      <c r="BT40" s="129">
        <f t="shared" si="869"/>
        <v>0.15603918867528821</v>
      </c>
      <c r="BU40" s="129">
        <f t="shared" si="869"/>
        <v>0.15512946517263254</v>
      </c>
      <c r="BV40" s="129">
        <f t="shared" si="869"/>
        <v>0.15561598419070385</v>
      </c>
      <c r="BW40" s="129">
        <f t="shared" si="869"/>
        <v>0.17297776967941833</v>
      </c>
      <c r="BX40" s="129">
        <f t="shared" si="869"/>
        <v>0.19005050562070419</v>
      </c>
      <c r="BY40" s="129">
        <f t="shared" si="869"/>
        <v>0.15731345814478004</v>
      </c>
      <c r="BZ40" s="129">
        <f t="shared" si="869"/>
        <v>0.17349163471554502</v>
      </c>
      <c r="CA40" s="129">
        <f t="shared" si="869"/>
        <v>0.18825209650227581</v>
      </c>
      <c r="CB40" s="129">
        <f t="shared" si="869"/>
        <v>0.18985636205789602</v>
      </c>
      <c r="CC40" s="129">
        <f t="shared" si="869"/>
        <v>0.18973680538320606</v>
      </c>
      <c r="CD40" s="129">
        <f t="shared" si="869"/>
        <v>0.15859748270612062</v>
      </c>
      <c r="CE40" s="129">
        <f>SUMPRODUCT(BI262:BI268,Q262:Q268)/SUM(Q262:Q268)</f>
        <v>0.26544755398985459</v>
      </c>
      <c r="CF40" s="129">
        <f t="shared" ref="CF40:CH40" si="870">SUMPRODUCT(BJ262:BJ268,R262:R268)/SUM(R262:R268)</f>
        <v>0.2471331482137788</v>
      </c>
      <c r="CG40" s="129">
        <f t="shared" si="870"/>
        <v>0.22888694875325072</v>
      </c>
      <c r="CH40" s="129">
        <f t="shared" si="870"/>
        <v>0.1846853676505959</v>
      </c>
      <c r="CI40" s="131">
        <f t="shared" si="82"/>
        <v>0.21698383135425126</v>
      </c>
      <c r="CJ40" s="70"/>
      <c r="CK40" s="87">
        <v>39485</v>
      </c>
      <c r="CL40" s="76">
        <f t="shared" si="21"/>
        <v>657249.44571428571</v>
      </c>
      <c r="CM40" s="76">
        <f t="shared" si="22"/>
        <v>739571.74199999997</v>
      </c>
      <c r="CN40" s="76">
        <f t="shared" si="23"/>
        <v>1160257.0833333333</v>
      </c>
      <c r="CO40" s="76">
        <f t="shared" si="24"/>
        <v>99750.25999999998</v>
      </c>
      <c r="CP40" s="76">
        <f t="shared" si="25"/>
        <v>619756.14799999993</v>
      </c>
      <c r="CQ40" s="76">
        <f t="shared" si="26"/>
        <v>609717.22454545461</v>
      </c>
      <c r="CR40" s="76">
        <f t="shared" si="27"/>
        <v>681485.79</v>
      </c>
      <c r="CS40" s="76">
        <f t="shared" si="28"/>
        <v>858830.74615384603</v>
      </c>
      <c r="CT40" s="76">
        <f t="shared" si="29"/>
        <v>2002318.4571428574</v>
      </c>
      <c r="CU40" s="76">
        <f t="shared" si="30"/>
        <v>303789.61</v>
      </c>
      <c r="CV40" s="76">
        <f t="shared" si="31"/>
        <v>995140.41136363626</v>
      </c>
      <c r="CW40" s="76">
        <f t="shared" si="32"/>
        <v>731510.52785291628</v>
      </c>
      <c r="CX40" s="76">
        <f t="shared" si="83"/>
        <v>1324187.7814505498</v>
      </c>
      <c r="CY40" s="76">
        <f t="shared" si="84"/>
        <v>626787.78965034964</v>
      </c>
      <c r="CZ40" s="76">
        <f t="shared" si="85"/>
        <v>201505.16371628374</v>
      </c>
      <c r="DA40" s="76">
        <f t="shared" si="86"/>
        <v>2439658.412201236</v>
      </c>
      <c r="DB40" s="76">
        <f t="shared" si="87"/>
        <v>4686570.9579170831</v>
      </c>
      <c r="DC40" s="76">
        <f t="shared" si="38"/>
        <v>4701916.1968131866</v>
      </c>
      <c r="DD40" s="76">
        <f t="shared" si="38"/>
        <v>979977.61986263725</v>
      </c>
      <c r="DE40" s="88">
        <f t="shared" si="88"/>
        <v>2531287.7040596278</v>
      </c>
      <c r="DF40" s="49"/>
      <c r="DG40" s="89" t="s">
        <v>465</v>
      </c>
      <c r="DH40" s="76">
        <f t="shared" si="754"/>
        <v>2672309.3525</v>
      </c>
      <c r="DI40" s="76">
        <f t="shared" si="755"/>
        <v>4021400.7215873022</v>
      </c>
      <c r="DJ40" s="76">
        <f t="shared" si="756"/>
        <v>4179783.6839999999</v>
      </c>
      <c r="DK40" s="76">
        <f t="shared" si="757"/>
        <v>4457179.2049999991</v>
      </c>
      <c r="DL40" s="76">
        <f t="shared" si="758"/>
        <v>4583098.4765303032</v>
      </c>
      <c r="DM40" s="76">
        <f t="shared" si="759"/>
        <v>5360474.3137142854</v>
      </c>
      <c r="DN40" s="76">
        <f t="shared" si="760"/>
        <v>7126171.0050000008</v>
      </c>
      <c r="DO40" s="76">
        <f t="shared" si="761"/>
        <v>7831203.0202083327</v>
      </c>
      <c r="DP40" s="76">
        <f t="shared" si="762"/>
        <v>11005814.707818182</v>
      </c>
      <c r="DQ40" s="76">
        <f t="shared" si="763"/>
        <v>9326247.1923688818</v>
      </c>
      <c r="DR40" s="76">
        <f t="shared" si="764"/>
        <v>8465214.8068686873</v>
      </c>
      <c r="DS40" s="76">
        <f t="shared" si="765"/>
        <v>11810276.710954543</v>
      </c>
      <c r="DT40" s="76">
        <f t="shared" si="199"/>
        <v>13485343.043750001</v>
      </c>
      <c r="DU40" s="76">
        <f t="shared" si="52"/>
        <v>13463072.533276226</v>
      </c>
      <c r="DV40" s="76">
        <f t="shared" si="53"/>
        <v>12339408.160619045</v>
      </c>
      <c r="DW40" s="76">
        <f t="shared" si="54"/>
        <v>16518660.597585037</v>
      </c>
      <c r="DX40" s="76">
        <f t="shared" si="55"/>
        <v>21847490.873075143</v>
      </c>
      <c r="DY40" s="76">
        <f t="shared" si="56"/>
        <v>15283770.817647062</v>
      </c>
      <c r="DZ40" s="76">
        <f t="shared" si="57"/>
        <v>11171594.434142854</v>
      </c>
      <c r="EA40" s="88">
        <f t="shared" si="89"/>
        <v>15890480.596440503</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59"/>
        <v>7651785.4000000004</v>
      </c>
      <c r="V41" s="68"/>
      <c r="W41" s="83" t="s">
        <v>466</v>
      </c>
      <c r="X41" s="70">
        <f t="shared" ref="X41" si="871">SUM(B269:B275)</f>
        <v>9764591</v>
      </c>
      <c r="Y41" s="70">
        <f t="shared" ref="Y41" si="872">SUM(C269:C275)</f>
        <v>19470652</v>
      </c>
      <c r="Z41" s="70">
        <f t="shared" ref="Z41" si="873">SUM(D269:D275)</f>
        <v>18908070</v>
      </c>
      <c r="AA41" s="70">
        <f t="shared" ref="AA41" si="874">SUM(E269:E275)</f>
        <v>26452333</v>
      </c>
      <c r="AB41" s="70">
        <f t="shared" ref="AB41" si="875">SUM(F269:F275)</f>
        <v>17868178</v>
      </c>
      <c r="AC41" s="70">
        <f t="shared" ref="AC41" si="876">SUM(G269:G275)</f>
        <v>18870920</v>
      </c>
      <c r="AD41" s="70">
        <f t="shared" ref="AD41" si="877">SUM(H269:H275)</f>
        <v>31568453</v>
      </c>
      <c r="AE41" s="70">
        <f t="shared" ref="AE41" si="878">SUM(I269:I275)</f>
        <v>28928873</v>
      </c>
      <c r="AF41" s="70">
        <f t="shared" ref="AF41" si="879">SUM(J269:J275)</f>
        <v>53892766</v>
      </c>
      <c r="AG41" s="70">
        <f t="shared" ref="AG41" si="880">SUM(K269:K275)</f>
        <v>45098450</v>
      </c>
      <c r="AH41" s="70">
        <f t="shared" ref="AH41" si="881">SUM(L269:L275)</f>
        <v>34525677</v>
      </c>
      <c r="AI41" s="70">
        <f t="shared" ref="AI41" si="882">SUM(M269:M275)</f>
        <v>41779661</v>
      </c>
      <c r="AJ41" s="70">
        <f t="shared" ref="AJ41" si="883">SUM(N269:N275)</f>
        <v>45968059</v>
      </c>
      <c r="AK41" s="70">
        <f t="shared" ref="AK41" si="884">SUM(O269:O275)</f>
        <v>60632106</v>
      </c>
      <c r="AL41" s="70">
        <f t="shared" ref="AL41" si="885">SUM(P269:P275)</f>
        <v>54763078</v>
      </c>
      <c r="AM41" s="70">
        <f t="shared" ref="AM41" si="886">SUM(Q269:Q275)</f>
        <v>51423090</v>
      </c>
      <c r="AN41" s="70">
        <f t="shared" ref="AN41" si="887">SUM(R269:R275)</f>
        <v>65872256</v>
      </c>
      <c r="AO41" s="70">
        <f t="shared" ref="AO41" si="888">SUM(S269:S275)</f>
        <v>45229741</v>
      </c>
      <c r="AP41" s="70">
        <f t="shared" ref="AP41" si="889">SUM(T269:T275)</f>
        <v>46259508</v>
      </c>
      <c r="AQ41" s="84">
        <f t="shared" si="79"/>
        <v>55584054.200000003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0.28928963893249604</v>
      </c>
      <c r="BM41" s="86">
        <f t="shared" si="110"/>
        <v>0.34145101720889948</v>
      </c>
      <c r="BN41" s="74"/>
      <c r="BO41" s="83" t="s">
        <v>466</v>
      </c>
      <c r="BP41" s="129">
        <f t="shared" ref="BP41:CD41" si="890">SUMPRODUCT(AT269:AT275,B269:B275)/SUM(B269:B275)</f>
        <v>0.19939525229474531</v>
      </c>
      <c r="BQ41" s="129">
        <f t="shared" si="890"/>
        <v>0.15810207798713088</v>
      </c>
      <c r="BR41" s="129">
        <f t="shared" si="890"/>
        <v>0.17764636970704395</v>
      </c>
      <c r="BS41" s="129">
        <f t="shared" si="890"/>
        <v>0.12232293285183327</v>
      </c>
      <c r="BT41" s="129">
        <f t="shared" si="890"/>
        <v>0.16220769380920544</v>
      </c>
      <c r="BU41" s="129">
        <f t="shared" si="890"/>
        <v>0.17545300091357496</v>
      </c>
      <c r="BV41" s="129">
        <f t="shared" si="890"/>
        <v>0.16803758286793463</v>
      </c>
      <c r="BW41" s="129">
        <f t="shared" si="890"/>
        <v>0.19600367537650015</v>
      </c>
      <c r="BX41" s="129">
        <f t="shared" si="890"/>
        <v>0.19449399723703176</v>
      </c>
      <c r="BY41" s="129">
        <f t="shared" si="890"/>
        <v>0.16286566134841579</v>
      </c>
      <c r="BZ41" s="129">
        <f t="shared" si="890"/>
        <v>0.19545909078046467</v>
      </c>
      <c r="CA41" s="129">
        <f t="shared" si="890"/>
        <v>0.18583501793628285</v>
      </c>
      <c r="CB41" s="129">
        <f t="shared" si="890"/>
        <v>0.20742855644935951</v>
      </c>
      <c r="CC41" s="129">
        <f t="shared" si="890"/>
        <v>0.19587521886300638</v>
      </c>
      <c r="CD41" s="129">
        <f t="shared" si="890"/>
        <v>0.17909072223503097</v>
      </c>
      <c r="CE41" s="129">
        <f>SUMPRODUCT(BI269:BI275,Q269:Q275)/SUM(Q269:Q275)</f>
        <v>0.2777285865996329</v>
      </c>
      <c r="CF41" s="129">
        <f t="shared" ref="CF41:CH41" si="891">SUMPRODUCT(BJ269:BJ275,R269:R275)/SUM(R269:R275)</f>
        <v>0.2498107444042611</v>
      </c>
      <c r="CG41" s="129">
        <f t="shared" si="891"/>
        <v>0.24862688179649164</v>
      </c>
      <c r="CH41" s="129">
        <f t="shared" si="891"/>
        <v>0.19537036251355572</v>
      </c>
      <c r="CI41" s="131">
        <f t="shared" si="82"/>
        <v>0.22908179700297948</v>
      </c>
      <c r="CJ41" s="70"/>
      <c r="CK41" s="87">
        <v>39486</v>
      </c>
      <c r="CL41" s="76">
        <f t="shared" si="21"/>
        <v>1227328.75</v>
      </c>
      <c r="CM41" s="76">
        <f t="shared" si="22"/>
        <v>751093.93799999997</v>
      </c>
      <c r="CN41" s="76">
        <f t="shared" si="23"/>
        <v>536613.74</v>
      </c>
      <c r="CO41" s="76">
        <f t="shared" si="24"/>
        <v>1341005.4500000002</v>
      </c>
      <c r="CP41" s="76">
        <f t="shared" si="25"/>
        <v>586789.54399999988</v>
      </c>
      <c r="CQ41" s="76">
        <f t="shared" si="26"/>
        <v>418046.70600000012</v>
      </c>
      <c r="CR41" s="76">
        <f t="shared" si="27"/>
        <v>1181668.365</v>
      </c>
      <c r="CS41" s="76">
        <f t="shared" si="28"/>
        <v>1403928.8769230768</v>
      </c>
      <c r="CT41" s="76">
        <f t="shared" si="29"/>
        <v>57234.75</v>
      </c>
      <c r="CU41" s="76">
        <f t="shared" si="30"/>
        <v>2265147.0299999998</v>
      </c>
      <c r="CV41" s="76">
        <f t="shared" si="31"/>
        <v>646104.63499999989</v>
      </c>
      <c r="CW41" s="76">
        <f t="shared" si="32"/>
        <v>885510.62814877438</v>
      </c>
      <c r="CX41" s="76">
        <f t="shared" si="83"/>
        <v>1276483.0966336997</v>
      </c>
      <c r="CY41" s="76">
        <f t="shared" si="84"/>
        <v>3103257.5362237762</v>
      </c>
      <c r="CZ41" s="76">
        <f t="shared" si="85"/>
        <v>1636321.8489110891</v>
      </c>
      <c r="DA41" s="76">
        <f t="shared" si="86"/>
        <v>3315899.6505769226</v>
      </c>
      <c r="DB41" s="76">
        <f t="shared" si="87"/>
        <v>3023297.1240009991</v>
      </c>
      <c r="DC41" s="76">
        <f t="shared" si="38"/>
        <v>1984773.3817582417</v>
      </c>
      <c r="DD41" s="76">
        <f t="shared" si="38"/>
        <v>0</v>
      </c>
      <c r="DE41" s="88">
        <f t="shared" si="88"/>
        <v>2612709.9082942056</v>
      </c>
      <c r="DF41" s="49"/>
      <c r="DG41" s="89" t="s">
        <v>466</v>
      </c>
      <c r="DH41" s="76">
        <f t="shared" si="754"/>
        <v>1947013.0859999994</v>
      </c>
      <c r="DI41" s="76">
        <f t="shared" si="755"/>
        <v>3078350.5409642858</v>
      </c>
      <c r="DJ41" s="76">
        <f t="shared" si="756"/>
        <v>3358949.9936666666</v>
      </c>
      <c r="DK41" s="76">
        <f t="shared" si="757"/>
        <v>3235726.9533333331</v>
      </c>
      <c r="DL41" s="76">
        <f t="shared" si="758"/>
        <v>2898355.945952381</v>
      </c>
      <c r="DM41" s="76">
        <f t="shared" si="759"/>
        <v>3310959.5440000002</v>
      </c>
      <c r="DN41" s="76">
        <f t="shared" si="760"/>
        <v>5304686.5369999995</v>
      </c>
      <c r="DO41" s="76">
        <f t="shared" si="761"/>
        <v>5670165.4325000001</v>
      </c>
      <c r="DP41" s="76">
        <f t="shared" si="762"/>
        <v>10481819.4815</v>
      </c>
      <c r="DQ41" s="76">
        <f t="shared" si="763"/>
        <v>7344988.8850384625</v>
      </c>
      <c r="DR41" s="76">
        <f t="shared" si="764"/>
        <v>6748357.4350000015</v>
      </c>
      <c r="DS41" s="76">
        <f t="shared" si="765"/>
        <v>7764124.0513068167</v>
      </c>
      <c r="DT41" s="76">
        <f t="shared" si="199"/>
        <v>9535088.1211489886</v>
      </c>
      <c r="DU41" s="76">
        <f t="shared" si="52"/>
        <v>11876327.032875001</v>
      </c>
      <c r="DV41" s="76">
        <f t="shared" si="53"/>
        <v>9807559.1908333357</v>
      </c>
      <c r="DW41" s="76">
        <f t="shared" si="54"/>
        <v>14281662.104285717</v>
      </c>
      <c r="DX41" s="76">
        <f t="shared" si="55"/>
        <v>16455597.306948055</v>
      </c>
      <c r="DY41" s="76">
        <f t="shared" si="56"/>
        <v>11245329.469292931</v>
      </c>
      <c r="DZ41" s="76">
        <f t="shared" si="57"/>
        <v>9037736.847658731</v>
      </c>
      <c r="EA41" s="88">
        <f t="shared" si="89"/>
        <v>12733295.020847009</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59"/>
        <v>6435480.4000000004</v>
      </c>
      <c r="V42" s="68"/>
      <c r="W42" s="83" t="s">
        <v>467</v>
      </c>
      <c r="X42" s="70">
        <f t="shared" ref="X42" si="892">SUM(B276:B282)</f>
        <v>7402460</v>
      </c>
      <c r="Y42" s="70">
        <f t="shared" ref="Y42" si="893">SUM(C276:C282)</f>
        <v>20638411</v>
      </c>
      <c r="Z42" s="70">
        <f t="shared" ref="Z42" si="894">SUM(D276:D282)</f>
        <v>19550005</v>
      </c>
      <c r="AA42" s="70">
        <f t="shared" ref="AA42" si="895">SUM(E276:E282)</f>
        <v>24086207</v>
      </c>
      <c r="AB42" s="70">
        <f t="shared" ref="AB42" si="896">SUM(F276:F282)</f>
        <v>13300149</v>
      </c>
      <c r="AC42" s="70">
        <f t="shared" ref="AC42" si="897">SUM(G276:G282)</f>
        <v>15047761</v>
      </c>
      <c r="AD42" s="70">
        <f t="shared" ref="AD42" si="898">SUM(H276:H282)</f>
        <v>5353834</v>
      </c>
      <c r="AE42" s="70">
        <f t="shared" ref="AE42" si="899">SUM(I276:I282)</f>
        <v>26198719</v>
      </c>
      <c r="AF42" s="70">
        <f t="shared" ref="AF42" si="900">SUM(J276:J282)</f>
        <v>33359637</v>
      </c>
      <c r="AG42" s="70">
        <f t="shared" ref="AG42" si="901">SUM(K276:K282)</f>
        <v>33841361</v>
      </c>
      <c r="AH42" s="70">
        <f t="shared" ref="AH42" si="902">SUM(L276:L282)</f>
        <v>29804065</v>
      </c>
      <c r="AI42" s="70">
        <f t="shared" ref="AI42" si="903">SUM(M276:M282)</f>
        <v>38020447</v>
      </c>
      <c r="AJ42" s="70">
        <f t="shared" ref="AJ42" si="904">SUM(N276:N282)</f>
        <v>32317812</v>
      </c>
      <c r="AK42" s="70">
        <f t="shared" ref="AK42" si="905">SUM(O276:O282)</f>
        <v>57751221</v>
      </c>
      <c r="AL42" s="70">
        <f t="shared" ref="AL42" si="906">SUM(P276:P282)</f>
        <v>50699128</v>
      </c>
      <c r="AM42" s="70">
        <f t="shared" ref="AM42" si="907">SUM(Q276:Q282)</f>
        <v>29801543</v>
      </c>
      <c r="AN42" s="70">
        <f t="shared" ref="AN42" si="908">SUM(R276:R282)</f>
        <v>52073634</v>
      </c>
      <c r="AO42" s="70">
        <f t="shared" ref="AO42" si="909">SUM(S276:S282)</f>
        <v>42952976</v>
      </c>
      <c r="AP42" s="70">
        <f t="shared" ref="AP42" si="910">SUM(T276:T282)</f>
        <v>31290774</v>
      </c>
      <c r="AQ42" s="84">
        <f t="shared" si="79"/>
        <v>46655700.399999999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10"/>
        <v>0.33271583197184357</v>
      </c>
      <c r="BN42" s="74"/>
      <c r="BO42" s="83" t="s">
        <v>467</v>
      </c>
      <c r="BP42" s="129">
        <f t="shared" ref="BP42:CD42" si="911">SUMPRODUCT(AT276:AT282,B276:B282)/SUM(B276:B282)</f>
        <v>0.2056871457596528</v>
      </c>
      <c r="BQ42" s="129">
        <f t="shared" si="911"/>
        <v>0.20063693871587304</v>
      </c>
      <c r="BR42" s="129">
        <f t="shared" si="911"/>
        <v>0.22430464727076369</v>
      </c>
      <c r="BS42" s="129">
        <f t="shared" si="911"/>
        <v>0.13720712543074964</v>
      </c>
      <c r="BT42" s="129">
        <f t="shared" si="911"/>
        <v>0.15897081214761474</v>
      </c>
      <c r="BU42" s="129">
        <f t="shared" si="911"/>
        <v>0.18702064845394609</v>
      </c>
      <c r="BV42" s="129">
        <f t="shared" si="911"/>
        <v>0.2</v>
      </c>
      <c r="BW42" s="129">
        <f t="shared" si="911"/>
        <v>0.21902152429666502</v>
      </c>
      <c r="BX42" s="129">
        <f t="shared" si="911"/>
        <v>0.21636215984354584</v>
      </c>
      <c r="BY42" s="129">
        <f t="shared" si="911"/>
        <v>0.16243247658960458</v>
      </c>
      <c r="BZ42" s="129">
        <f t="shared" si="911"/>
        <v>0.27094665996064632</v>
      </c>
      <c r="CA42" s="129">
        <f t="shared" si="911"/>
        <v>0.19825217757463795</v>
      </c>
      <c r="CB42" s="129">
        <f t="shared" si="911"/>
        <v>0.2273177142221138</v>
      </c>
      <c r="CC42" s="129">
        <f t="shared" si="911"/>
        <v>0.19395179983793431</v>
      </c>
      <c r="CD42" s="129">
        <f t="shared" si="911"/>
        <v>0.19866040909355809</v>
      </c>
      <c r="CE42" s="129">
        <f>SUMPRODUCT(BI276:BI282,Q276:Q282)/SUM(Q276:Q282)</f>
        <v>0.27894873624549821</v>
      </c>
      <c r="CF42" s="129">
        <f t="shared" ref="CF42:CH42" si="912">SUMPRODUCT(BJ276:BJ282,R276:R282)/SUM(R276:R282)</f>
        <v>0.25954890970728928</v>
      </c>
      <c r="CG42" s="129">
        <f t="shared" si="912"/>
        <v>0.25226754488702047</v>
      </c>
      <c r="CH42" s="129">
        <f t="shared" si="912"/>
        <v>0.21234829378141942</v>
      </c>
      <c r="CI42" s="131">
        <f t="shared" si="82"/>
        <v>0.2312140286860998</v>
      </c>
      <c r="CJ42" s="70"/>
      <c r="CK42" s="87">
        <v>39487</v>
      </c>
      <c r="CL42" s="76">
        <f t="shared" si="21"/>
        <v>670218.15333333344</v>
      </c>
      <c r="CM42" s="76">
        <f t="shared" si="22"/>
        <v>527162.95799999998</v>
      </c>
      <c r="CN42" s="76">
        <f t="shared" si="23"/>
        <v>1913889.2933333332</v>
      </c>
      <c r="CO42" s="76">
        <f t="shared" si="24"/>
        <v>1041935.05</v>
      </c>
      <c r="CP42" s="76">
        <f t="shared" si="25"/>
        <v>491902.30199999991</v>
      </c>
      <c r="CQ42" s="76">
        <f t="shared" si="26"/>
        <v>557371.70416666672</v>
      </c>
      <c r="CR42" s="76">
        <f t="shared" si="27"/>
        <v>561194.80500000005</v>
      </c>
      <c r="CS42" s="76">
        <f t="shared" si="28"/>
        <v>228723.76923076922</v>
      </c>
      <c r="CT42" s="76">
        <f t="shared" si="29"/>
        <v>1500515.625</v>
      </c>
      <c r="CU42" s="76">
        <f t="shared" si="30"/>
        <v>1917785.9750000001</v>
      </c>
      <c r="CV42" s="76">
        <f t="shared" si="31"/>
        <v>982344.22166666668</v>
      </c>
      <c r="CW42" s="76">
        <f t="shared" si="32"/>
        <v>977723.18645393068</v>
      </c>
      <c r="CX42" s="76">
        <f t="shared" si="83"/>
        <v>6269317.1361721614</v>
      </c>
      <c r="CY42" s="76">
        <f t="shared" si="84"/>
        <v>239843.16363636364</v>
      </c>
      <c r="CZ42" s="76">
        <f t="shared" si="85"/>
        <v>2305622.9084249083</v>
      </c>
      <c r="DA42" s="76">
        <f t="shared" si="86"/>
        <v>2536251.7093269229</v>
      </c>
      <c r="DB42" s="76">
        <f t="shared" si="87"/>
        <v>4195017.7822177829</v>
      </c>
      <c r="DC42" s="76">
        <f t="shared" si="38"/>
        <v>1429195.5135164834</v>
      </c>
      <c r="DD42" s="76">
        <f t="shared" si="38"/>
        <v>0</v>
      </c>
      <c r="DE42" s="88">
        <f t="shared" si="88"/>
        <v>2141186.2154244925</v>
      </c>
      <c r="DF42" s="49"/>
      <c r="DG42" s="89" t="s">
        <v>467</v>
      </c>
      <c r="DH42" s="76">
        <f t="shared" si="754"/>
        <v>1522590.8689999995</v>
      </c>
      <c r="DI42" s="76">
        <f t="shared" si="755"/>
        <v>4140827.6030000001</v>
      </c>
      <c r="DJ42" s="76">
        <f t="shared" si="756"/>
        <v>4385156.9756666664</v>
      </c>
      <c r="DK42" s="76">
        <f t="shared" si="757"/>
        <v>3304799.2250000001</v>
      </c>
      <c r="DL42" s="76">
        <f t="shared" si="758"/>
        <v>2114335.488214286</v>
      </c>
      <c r="DM42" s="76">
        <f t="shared" si="759"/>
        <v>2814242.02</v>
      </c>
      <c r="DN42" s="76">
        <f t="shared" si="760"/>
        <v>1070766.8</v>
      </c>
      <c r="DO42" s="76">
        <f t="shared" si="761"/>
        <v>5738083.3699999992</v>
      </c>
      <c r="DP42" s="76">
        <f t="shared" si="762"/>
        <v>7217763.1129166661</v>
      </c>
      <c r="DQ42" s="76">
        <f t="shared" si="763"/>
        <v>5496936.0783928577</v>
      </c>
      <c r="DR42" s="76">
        <f t="shared" si="764"/>
        <v>8075311.8650000002</v>
      </c>
      <c r="DS42" s="76">
        <f t="shared" si="765"/>
        <v>7537636.4101111107</v>
      </c>
      <c r="DT42" s="76">
        <f t="shared" si="199"/>
        <v>7346411.1524999999</v>
      </c>
      <c r="DU42" s="76">
        <f t="shared" si="52"/>
        <v>11200953.255788309</v>
      </c>
      <c r="DV42" s="76">
        <f t="shared" si="53"/>
        <v>10071909.509166665</v>
      </c>
      <c r="DW42" s="76">
        <f t="shared" si="54"/>
        <v>8313102.7580158738</v>
      </c>
      <c r="DX42" s="76">
        <f t="shared" si="55"/>
        <v>13515654.929196429</v>
      </c>
      <c r="DY42" s="76">
        <f t="shared" si="56"/>
        <v>10835641.801111113</v>
      </c>
      <c r="DZ42" s="76">
        <f t="shared" si="57"/>
        <v>6644542.4700000007</v>
      </c>
      <c r="EA42" s="88">
        <f t="shared" si="89"/>
        <v>10787452.450655678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59"/>
        <v>4130290.4</v>
      </c>
      <c r="V43" s="68"/>
      <c r="W43" s="83" t="s">
        <v>468</v>
      </c>
      <c r="X43" s="70">
        <f t="shared" ref="X43" si="913">SUM(B283:B289)</f>
        <v>8314178</v>
      </c>
      <c r="Y43" s="70">
        <f t="shared" ref="Y43" si="914">SUM(C283:C289)</f>
        <v>18909091</v>
      </c>
      <c r="Z43" s="70">
        <f t="shared" ref="Z43" si="915">SUM(D283:D289)</f>
        <v>21910939</v>
      </c>
      <c r="AA43" s="70">
        <f t="shared" ref="AA43" si="916">SUM(E283:E289)</f>
        <v>20765284</v>
      </c>
      <c r="AB43" s="70">
        <f t="shared" ref="AB43" si="917">SUM(F283:F289)</f>
        <v>12725285</v>
      </c>
      <c r="AC43" s="70">
        <f t="shared" ref="AC43" si="918">SUM(G283:G289)</f>
        <v>13133165</v>
      </c>
      <c r="AD43" s="70">
        <f t="shared" ref="AD43" si="919">SUM(H283:H289)</f>
        <v>15570247</v>
      </c>
      <c r="AE43" s="70">
        <f t="shared" ref="AE43" si="920">SUM(I283:I289)</f>
        <v>24420780</v>
      </c>
      <c r="AF43" s="70">
        <f t="shared" ref="AF43" si="921">SUM(J283:J289)</f>
        <v>24204202</v>
      </c>
      <c r="AG43" s="70">
        <f t="shared" ref="AG43" si="922">SUM(K283:K289)</f>
        <v>31278290</v>
      </c>
      <c r="AH43" s="70">
        <f t="shared" ref="AH43" si="923">SUM(L283:L289)</f>
        <v>48996038</v>
      </c>
      <c r="AI43" s="70">
        <f t="shared" ref="AI43" si="924">SUM(M283:M289)</f>
        <v>42534879</v>
      </c>
      <c r="AJ43" s="70">
        <f t="shared" ref="AJ43" si="925">SUM(N283:N289)</f>
        <v>38823120</v>
      </c>
      <c r="AK43" s="70">
        <f t="shared" ref="AK43" si="926">SUM(O283:O289)</f>
        <v>68466739</v>
      </c>
      <c r="AL43" s="70">
        <f t="shared" ref="AL43" si="927">SUM(P283:P289)</f>
        <v>40762610</v>
      </c>
      <c r="AM43" s="70">
        <f t="shared" ref="AM43" si="928">SUM(Q283:Q289)</f>
        <v>20814859</v>
      </c>
      <c r="AN43" s="70">
        <f t="shared" ref="AN43" si="929">SUM(R283:R289)</f>
        <v>39657859</v>
      </c>
      <c r="AO43" s="70">
        <f t="shared" ref="AO43" si="930">SUM(S283:S289)</f>
        <v>30367715</v>
      </c>
      <c r="AP43" s="70">
        <f t="shared" ref="AP43" si="931">SUM(T283:T289)</f>
        <v>22895748</v>
      </c>
      <c r="AQ43" s="84">
        <f t="shared" si="79"/>
        <v>40013956.399999999</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10"/>
        <v>0.31610184847334305</v>
      </c>
      <c r="BN43" s="74"/>
      <c r="BO43" s="83" t="s">
        <v>468</v>
      </c>
      <c r="BP43" s="129">
        <f t="shared" ref="BP43:CD43" si="932">SUMPRODUCT(AT283:AT289,B283:B289)/SUM(B283:B289)</f>
        <v>0.29874999999999996</v>
      </c>
      <c r="BQ43" s="129">
        <f t="shared" si="932"/>
        <v>0.21487237358034111</v>
      </c>
      <c r="BR43" s="129">
        <f t="shared" si="932"/>
        <v>0.21617588870411567</v>
      </c>
      <c r="BS43" s="129">
        <f t="shared" si="932"/>
        <v>0.15302276860798592</v>
      </c>
      <c r="BT43" s="129">
        <f t="shared" si="932"/>
        <v>0.18622454585496517</v>
      </c>
      <c r="BU43" s="129">
        <f t="shared" si="932"/>
        <v>0.19</v>
      </c>
      <c r="BV43" s="129">
        <f t="shared" si="932"/>
        <v>0.21845502943316614</v>
      </c>
      <c r="BW43" s="129">
        <f t="shared" si="932"/>
        <v>0.24172654736389801</v>
      </c>
      <c r="BX43" s="129">
        <f t="shared" si="932"/>
        <v>0.23499999999999999</v>
      </c>
      <c r="BY43" s="129">
        <f t="shared" si="932"/>
        <v>0.1733624401822153</v>
      </c>
      <c r="BZ43" s="129">
        <f t="shared" si="932"/>
        <v>0.28639396631417424</v>
      </c>
      <c r="CA43" s="129">
        <f t="shared" si="932"/>
        <v>0.20313555022037846</v>
      </c>
      <c r="CB43" s="129">
        <f t="shared" si="932"/>
        <v>0.24604376130912609</v>
      </c>
      <c r="CC43" s="129">
        <f t="shared" si="932"/>
        <v>0.19118966393746351</v>
      </c>
      <c r="CD43" s="129">
        <f t="shared" si="932"/>
        <v>0.20140924604544322</v>
      </c>
      <c r="CE43" s="129">
        <f>SUMPRODUCT(BI283:BI289,Q283:Q289)/SUM(Q283:Q289)</f>
        <v>0.28991303755114978</v>
      </c>
      <c r="CF43" s="129">
        <f t="shared" ref="CF43:CH43" si="933">SUMPRODUCT(BJ283:BJ289,R283:R289)/SUM(R283:R289)</f>
        <v>0.26236944884619223</v>
      </c>
      <c r="CG43" s="129">
        <f t="shared" si="933"/>
        <v>0.24712515119538409</v>
      </c>
      <c r="CH43" s="129">
        <f t="shared" si="933"/>
        <v>0.250506194269284</v>
      </c>
      <c r="CI43" s="131">
        <f t="shared" si="82"/>
        <v>0.22614227237584883</v>
      </c>
      <c r="CJ43" s="70"/>
      <c r="CK43" s="87">
        <v>39488</v>
      </c>
      <c r="CL43" s="76">
        <f t="shared" si="21"/>
        <v>522055.27333333343</v>
      </c>
      <c r="CM43" s="76">
        <f t="shared" si="22"/>
        <v>165225.29999999999</v>
      </c>
      <c r="CN43" s="76">
        <f t="shared" si="23"/>
        <v>1420790.91</v>
      </c>
      <c r="CO43" s="76">
        <f t="shared" si="24"/>
        <v>1339204.0000000002</v>
      </c>
      <c r="CP43" s="76">
        <f t="shared" si="25"/>
        <v>677471.37699999986</v>
      </c>
      <c r="CQ43" s="76">
        <f t="shared" si="26"/>
        <v>593885.58124999993</v>
      </c>
      <c r="CR43" s="76">
        <f t="shared" si="27"/>
        <v>156250.62000000002</v>
      </c>
      <c r="CS43" s="76">
        <f t="shared" si="28"/>
        <v>3210487.2846153844</v>
      </c>
      <c r="CT43" s="76">
        <f t="shared" si="29"/>
        <v>680721.48</v>
      </c>
      <c r="CU43" s="76">
        <f t="shared" si="30"/>
        <v>893414.67692307697</v>
      </c>
      <c r="CV43" s="76">
        <f t="shared" si="31"/>
        <v>1119765.5933333333</v>
      </c>
      <c r="CW43" s="76">
        <f t="shared" si="32"/>
        <v>4319886.8632079465</v>
      </c>
      <c r="CX43" s="76">
        <f t="shared" si="83"/>
        <v>72299.396307692296</v>
      </c>
      <c r="CY43" s="76">
        <f t="shared" si="84"/>
        <v>1349372.6841958042</v>
      </c>
      <c r="CZ43" s="76">
        <f t="shared" si="85"/>
        <v>1851554.0146153844</v>
      </c>
      <c r="DA43" s="76">
        <f t="shared" si="86"/>
        <v>876158.20789148367</v>
      </c>
      <c r="DB43" s="76">
        <f t="shared" si="87"/>
        <v>2450877.2441558447</v>
      </c>
      <c r="DC43" s="76">
        <f t="shared" si="38"/>
        <v>0</v>
      </c>
      <c r="DD43" s="76">
        <f t="shared" ref="DD43:DD48" si="934">T43*BL43</f>
        <v>1521803.2853218212</v>
      </c>
      <c r="DE43" s="88">
        <f t="shared" si="88"/>
        <v>1305592.4301717035</v>
      </c>
      <c r="DF43" s="49"/>
      <c r="DG43" s="89" t="s">
        <v>468</v>
      </c>
      <c r="DH43" s="76">
        <f t="shared" si="754"/>
        <v>2483860.6774999998</v>
      </c>
      <c r="DI43" s="76">
        <f t="shared" si="755"/>
        <v>4063041.2654166659</v>
      </c>
      <c r="DJ43" s="76">
        <f t="shared" si="756"/>
        <v>4736616.7106666677</v>
      </c>
      <c r="DK43" s="76">
        <f t="shared" si="757"/>
        <v>3177561.2486111121</v>
      </c>
      <c r="DL43" s="76">
        <f t="shared" si="758"/>
        <v>2369760.4200000004</v>
      </c>
      <c r="DM43" s="76">
        <f t="shared" si="759"/>
        <v>2495301.35</v>
      </c>
      <c r="DN43" s="76">
        <f t="shared" si="760"/>
        <v>3401398.7666666666</v>
      </c>
      <c r="DO43" s="76">
        <f t="shared" si="761"/>
        <v>5903150.833333333</v>
      </c>
      <c r="DP43" s="76">
        <f t="shared" si="762"/>
        <v>5687987.4699999997</v>
      </c>
      <c r="DQ43" s="76">
        <f t="shared" si="763"/>
        <v>5422480.6791269835</v>
      </c>
      <c r="DR43" s="76">
        <f t="shared" si="764"/>
        <v>14032169.656500001</v>
      </c>
      <c r="DS43" s="76">
        <f t="shared" si="765"/>
        <v>8640346.0492222216</v>
      </c>
      <c r="DT43" s="76">
        <f t="shared" si="199"/>
        <v>9552186.4705555588</v>
      </c>
      <c r="DU43" s="76">
        <f t="shared" si="52"/>
        <v>13090132.820304027</v>
      </c>
      <c r="DV43" s="76">
        <f t="shared" si="53"/>
        <v>8209966.5469444441</v>
      </c>
      <c r="DW43" s="76">
        <f t="shared" si="54"/>
        <v>6034498.9988888875</v>
      </c>
      <c r="DX43" s="76">
        <f t="shared" si="55"/>
        <v>10405010.608250005</v>
      </c>
      <c r="DY43" s="76">
        <f t="shared" si="56"/>
        <v>7504626.1608333336</v>
      </c>
      <c r="DZ43" s="76">
        <f t="shared" si="57"/>
        <v>5735526.6964285709</v>
      </c>
      <c r="EA43" s="88">
        <f t="shared" si="89"/>
        <v>9048847.0270441398</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59"/>
        <v>3360359.4</v>
      </c>
      <c r="V44" s="68"/>
      <c r="W44" s="83" t="s">
        <v>469</v>
      </c>
      <c r="X44" s="70">
        <f t="shared" ref="X44" si="935">SUM(B290:B296)</f>
        <v>9723293</v>
      </c>
      <c r="Y44" s="70">
        <f t="shared" ref="Y44" si="936">SUM(C290:C296)</f>
        <v>20898797</v>
      </c>
      <c r="Z44" s="70">
        <f t="shared" ref="Z44" si="937">SUM(D290:D296)</f>
        <v>25566133</v>
      </c>
      <c r="AA44" s="70">
        <f t="shared" ref="AA44" si="938">SUM(E290:E296)</f>
        <v>17459706</v>
      </c>
      <c r="AB44" s="70">
        <f t="shared" ref="AB44" si="939">SUM(F290:F296)</f>
        <v>23060657</v>
      </c>
      <c r="AC44" s="70">
        <f t="shared" ref="AC44" si="940">SUM(G290:G296)</f>
        <v>17530285</v>
      </c>
      <c r="AD44" s="70">
        <f t="shared" ref="AD44" si="941">SUM(H290:H296)</f>
        <v>23430112</v>
      </c>
      <c r="AE44" s="70">
        <f t="shared" ref="AE44" si="942">SUM(I290:I296)</f>
        <v>26483941</v>
      </c>
      <c r="AF44" s="70">
        <f t="shared" ref="AF44" si="943">SUM(J290:J296)</f>
        <v>27135173</v>
      </c>
      <c r="AG44" s="70">
        <f t="shared" ref="AG44" si="944">SUM(K290:K296)</f>
        <v>53271930</v>
      </c>
      <c r="AH44" s="70">
        <f t="shared" ref="AH44" si="945">SUM(L290:L296)</f>
        <v>53853452</v>
      </c>
      <c r="AI44" s="70">
        <f t="shared" ref="AI44" si="946">SUM(M290:M296)</f>
        <v>36185266</v>
      </c>
      <c r="AJ44" s="70">
        <f t="shared" ref="AJ44" si="947">SUM(N290:N296)</f>
        <v>34833063</v>
      </c>
      <c r="AK44" s="70">
        <f t="shared" ref="AK44" si="948">SUM(O290:O296)</f>
        <v>60442822</v>
      </c>
      <c r="AL44" s="70">
        <f t="shared" ref="AL44" si="949">SUM(P290:P296)</f>
        <v>47992978</v>
      </c>
      <c r="AM44" s="70">
        <f t="shared" ref="AM44" si="950">SUM(Q290:Q296)</f>
        <v>32833945</v>
      </c>
      <c r="AN44" s="70">
        <f t="shared" ref="AN44" si="951">SUM(R290:R296)</f>
        <v>50601606</v>
      </c>
      <c r="AO44" s="70">
        <f t="shared" ref="AO44" si="952">SUM(S290:S296)</f>
        <v>39317469</v>
      </c>
      <c r="AP44" s="70">
        <f t="shared" ref="AP44" si="953">SUM(T290:T296)</f>
        <v>28982464</v>
      </c>
      <c r="AQ44" s="84">
        <f t="shared" si="79"/>
        <v>46237764</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10"/>
        <v>0.27993419386019558</v>
      </c>
      <c r="BN44" s="74"/>
      <c r="BO44" s="83" t="s">
        <v>469</v>
      </c>
      <c r="BP44" s="129">
        <f t="shared" ref="BP44:CD44" si="954">SUMPRODUCT(AT290:AT296,B290:B296)/SUM(B290:B296)</f>
        <v>0.30257633100740661</v>
      </c>
      <c r="BQ44" s="129">
        <f t="shared" si="954"/>
        <v>0.15926103129883507</v>
      </c>
      <c r="BR44" s="129">
        <f t="shared" si="954"/>
        <v>0.15486928130012206</v>
      </c>
      <c r="BS44" s="129">
        <f t="shared" si="954"/>
        <v>0.14159435960720074</v>
      </c>
      <c r="BT44" s="129">
        <f t="shared" si="954"/>
        <v>0.18785260540639989</v>
      </c>
      <c r="BU44" s="129">
        <f t="shared" si="954"/>
        <v>0.22182606436518285</v>
      </c>
      <c r="BV44" s="129">
        <f t="shared" si="954"/>
        <v>0.23333333333333331</v>
      </c>
      <c r="BW44" s="129">
        <f t="shared" si="954"/>
        <v>0.24977326083505974</v>
      </c>
      <c r="BX44" s="129">
        <f t="shared" si="954"/>
        <v>0.22344347162751949</v>
      </c>
      <c r="BY44" s="129">
        <f t="shared" si="954"/>
        <v>0.16941751135687738</v>
      </c>
      <c r="BZ44" s="129">
        <f t="shared" si="954"/>
        <v>0.22352584829040606</v>
      </c>
      <c r="CA44" s="129">
        <f t="shared" si="954"/>
        <v>0.20300419765958255</v>
      </c>
      <c r="CB44" s="129">
        <f t="shared" si="954"/>
        <v>0.23874063864744446</v>
      </c>
      <c r="CC44" s="129">
        <f t="shared" si="954"/>
        <v>0.17586998709149709</v>
      </c>
      <c r="CD44" s="129">
        <f t="shared" si="954"/>
        <v>0.21412811034911539</v>
      </c>
      <c r="CE44" s="129">
        <f>SUMPRODUCT(BI290:BI296,Q290:Q296)/SUM(Q290:Q296)</f>
        <v>0.31533919631200286</v>
      </c>
      <c r="CF44" s="129">
        <f t="shared" ref="CF44:CH44" si="955">SUMPRODUCT(BJ290:BJ296,R290:R296)/SUM(R290:R296)</f>
        <v>0.25720718603561432</v>
      </c>
      <c r="CG44" s="129">
        <f t="shared" si="955"/>
        <v>0.26443498319769843</v>
      </c>
      <c r="CH44" s="129">
        <f t="shared" si="955"/>
        <v>0.37447748954086768</v>
      </c>
      <c r="CI44" s="131">
        <f t="shared" si="82"/>
        <v>0.23648446661333675</v>
      </c>
      <c r="CJ44" s="70"/>
      <c r="CK44" s="87">
        <v>39489</v>
      </c>
      <c r="CL44" s="76">
        <f t="shared" si="21"/>
        <v>194927.69</v>
      </c>
      <c r="CM44" s="76">
        <f t="shared" si="22"/>
        <v>1048113.0176923076</v>
      </c>
      <c r="CN44" s="76">
        <f t="shared" si="23"/>
        <v>908616.32499999984</v>
      </c>
      <c r="CO44" s="76">
        <f t="shared" si="24"/>
        <v>498832.56000000006</v>
      </c>
      <c r="CP44" s="76">
        <f t="shared" si="25"/>
        <v>781906.26649572642</v>
      </c>
      <c r="CQ44" s="76">
        <f t="shared" si="26"/>
        <v>488560.83749999997</v>
      </c>
      <c r="CR44" s="76">
        <f t="shared" si="27"/>
        <v>1831184.01</v>
      </c>
      <c r="CS44" s="76">
        <f t="shared" si="28"/>
        <v>622785.23846153845</v>
      </c>
      <c r="CT44" s="76">
        <f t="shared" si="29"/>
        <v>702684.88500000001</v>
      </c>
      <c r="CU44" s="76">
        <f t="shared" si="30"/>
        <v>1047746.3465384615</v>
      </c>
      <c r="CV44" s="76">
        <f t="shared" si="31"/>
        <v>6474563.541666667</v>
      </c>
      <c r="CW44" s="76">
        <f t="shared" si="32"/>
        <v>125025.34766272191</v>
      </c>
      <c r="CX44" s="76">
        <f t="shared" si="83"/>
        <v>1815005.6680219779</v>
      </c>
      <c r="CY44" s="76">
        <f t="shared" si="84"/>
        <v>873460.17902097909</v>
      </c>
      <c r="CZ44" s="76">
        <f t="shared" si="85"/>
        <v>2716734.0729670329</v>
      </c>
      <c r="DA44" s="76">
        <f t="shared" si="86"/>
        <v>979550.95570054965</v>
      </c>
      <c r="DB44" s="76">
        <f t="shared" si="87"/>
        <v>133652.29090909092</v>
      </c>
      <c r="DC44" s="76">
        <f t="shared" si="38"/>
        <v>0</v>
      </c>
      <c r="DD44" s="76">
        <f t="shared" si="934"/>
        <v>3473218.7104395605</v>
      </c>
      <c r="DE44" s="88">
        <f t="shared" si="88"/>
        <v>940679.49971953058</v>
      </c>
      <c r="DF44" s="49"/>
      <c r="DG44" s="89" t="s">
        <v>469</v>
      </c>
      <c r="DH44" s="76">
        <f t="shared" si="754"/>
        <v>2942038.3212499996</v>
      </c>
      <c r="DI44" s="76">
        <f t="shared" si="755"/>
        <v>3328363.9631250002</v>
      </c>
      <c r="DJ44" s="76">
        <f t="shared" si="756"/>
        <v>3959408.6433333335</v>
      </c>
      <c r="DK44" s="76">
        <f t="shared" si="757"/>
        <v>2472195.89</v>
      </c>
      <c r="DL44" s="76">
        <f t="shared" si="758"/>
        <v>4332004.4998333333</v>
      </c>
      <c r="DM44" s="76">
        <f t="shared" si="759"/>
        <v>3888674.1287499992</v>
      </c>
      <c r="DN44" s="76">
        <f t="shared" si="760"/>
        <v>5467026.1333333328</v>
      </c>
      <c r="DO44" s="76">
        <f t="shared" si="761"/>
        <v>6614980.3033333328</v>
      </c>
      <c r="DP44" s="76">
        <f t="shared" si="762"/>
        <v>6063177.2583333328</v>
      </c>
      <c r="DQ44" s="76">
        <f t="shared" si="763"/>
        <v>9025197.805777777</v>
      </c>
      <c r="DR44" s="76">
        <f t="shared" si="764"/>
        <v>12037638.541666664</v>
      </c>
      <c r="DS44" s="76">
        <f t="shared" si="765"/>
        <v>7345760.8914285721</v>
      </c>
      <c r="DT44" s="76">
        <f t="shared" si="199"/>
        <v>8316067.7066666679</v>
      </c>
      <c r="DU44" s="76">
        <f t="shared" si="52"/>
        <v>10630078.324913656</v>
      </c>
      <c r="DV44" s="76">
        <f t="shared" si="53"/>
        <v>10276645.689166667</v>
      </c>
      <c r="DW44" s="76">
        <f t="shared" si="54"/>
        <v>10353829.828052504</v>
      </c>
      <c r="DX44" s="76">
        <f t="shared" si="55"/>
        <v>13015096.688142858</v>
      </c>
      <c r="DY44" s="76">
        <f t="shared" si="56"/>
        <v>10396914.254391029</v>
      </c>
      <c r="DZ44" s="76">
        <f t="shared" si="57"/>
        <v>10853280.359428573</v>
      </c>
      <c r="EA44" s="88">
        <f t="shared" si="89"/>
        <v>10934512.956933344</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59"/>
        <v>4520441.2</v>
      </c>
      <c r="V45" s="68"/>
      <c r="W45" s="83" t="s">
        <v>470</v>
      </c>
      <c r="X45" s="70">
        <f t="shared" ref="X45" si="956">SUM(B297:B303)</f>
        <v>19307972</v>
      </c>
      <c r="Y45" s="70">
        <f t="shared" ref="Y45" si="957">SUM(C297:C303)</f>
        <v>28752837</v>
      </c>
      <c r="Z45" s="70">
        <f t="shared" ref="Z45" si="958">SUM(D297:D303)</f>
        <v>22790831</v>
      </c>
      <c r="AA45" s="70">
        <f t="shared" ref="AA45" si="959">SUM(E297:E303)</f>
        <v>14209302</v>
      </c>
      <c r="AB45" s="70">
        <f t="shared" ref="AB45" si="960">SUM(F297:F303)</f>
        <v>26892471</v>
      </c>
      <c r="AC45" s="70">
        <f t="shared" ref="AC45" si="961">SUM(G297:G303)</f>
        <v>23844120</v>
      </c>
      <c r="AD45" s="70">
        <f t="shared" ref="AD45" si="962">SUM(H297:H303)</f>
        <v>36146248</v>
      </c>
      <c r="AE45" s="70">
        <f t="shared" ref="AE45" si="963">SUM(I297:I303)</f>
        <v>28789701</v>
      </c>
      <c r="AF45" s="70">
        <f t="shared" ref="AF45" si="964">SUM(J297:J303)</f>
        <v>20051377</v>
      </c>
      <c r="AG45" s="70">
        <f t="shared" ref="AG45" si="965">SUM(K297:K303)</f>
        <v>52674046</v>
      </c>
      <c r="AH45" s="70">
        <f t="shared" ref="AH45" si="966">SUM(L297:L303)</f>
        <v>51114186</v>
      </c>
      <c r="AI45" s="70">
        <f t="shared" ref="AI45" si="967">SUM(M297:M303)</f>
        <v>35800070</v>
      </c>
      <c r="AJ45" s="70">
        <f t="shared" ref="AJ45" si="968">SUM(N297:N303)</f>
        <v>31600789</v>
      </c>
      <c r="AK45" s="70">
        <f t="shared" ref="AK45" si="969">SUM(O297:O303)</f>
        <v>42154808</v>
      </c>
      <c r="AL45" s="70">
        <f t="shared" ref="AL45" si="970">SUM(P297:P303)</f>
        <v>46040821</v>
      </c>
      <c r="AM45" s="70">
        <f t="shared" ref="AM45" si="971">SUM(Q297:Q303)</f>
        <v>49291183</v>
      </c>
      <c r="AN45" s="70">
        <f t="shared" ref="AN45" si="972">SUM(R297:R303)</f>
        <v>57243484</v>
      </c>
      <c r="AO45" s="70">
        <f t="shared" ref="AO45" si="973">SUM(S297:S303)</f>
        <v>62582923</v>
      </c>
      <c r="AP45" s="70">
        <f t="shared" ref="AP45" si="974">SUM(T297:T303)</f>
        <v>30517452</v>
      </c>
      <c r="AQ45" s="84">
        <f t="shared" si="79"/>
        <v>51462643.799999997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0.30039638932496077</v>
      </c>
      <c r="BM45" s="86">
        <f t="shared" si="110"/>
        <v>0.36453191045113736</v>
      </c>
      <c r="BN45" s="74"/>
      <c r="BO45" s="83" t="s">
        <v>470</v>
      </c>
      <c r="BP45" s="129">
        <f t="shared" ref="BP45:CD45" si="975">SUMPRODUCT(AT297:AT303,B297:B303)/SUM(B297:B303)</f>
        <v>0.21951467786207693</v>
      </c>
      <c r="BQ45" s="129">
        <f t="shared" si="975"/>
        <v>0.11812152723399086</v>
      </c>
      <c r="BR45" s="129">
        <f t="shared" si="975"/>
        <v>0.11106084679404625</v>
      </c>
      <c r="BS45" s="129">
        <f t="shared" si="975"/>
        <v>0.15974992226922899</v>
      </c>
      <c r="BT45" s="129">
        <f t="shared" si="975"/>
        <v>0.14773806848693646</v>
      </c>
      <c r="BU45" s="129">
        <f t="shared" si="975"/>
        <v>0.20085673277800425</v>
      </c>
      <c r="BV45" s="129">
        <f t="shared" si="975"/>
        <v>0.20696830336765978</v>
      </c>
      <c r="BW45" s="129">
        <f t="shared" si="975"/>
        <v>0.2697368125960507</v>
      </c>
      <c r="BX45" s="129">
        <f t="shared" si="975"/>
        <v>0.21192960754432646</v>
      </c>
      <c r="BY45" s="129">
        <f t="shared" si="975"/>
        <v>0.11938475359804755</v>
      </c>
      <c r="BZ45" s="129">
        <f t="shared" si="975"/>
        <v>0.17926455428076829</v>
      </c>
      <c r="CA45" s="129">
        <f t="shared" si="975"/>
        <v>0.1969189499988607</v>
      </c>
      <c r="CB45" s="129">
        <f t="shared" si="975"/>
        <v>0.21557750305743811</v>
      </c>
      <c r="CC45" s="129">
        <f t="shared" si="975"/>
        <v>0.15539198924147429</v>
      </c>
      <c r="CD45" s="129">
        <f t="shared" si="975"/>
        <v>0.22259812257740658</v>
      </c>
      <c r="CE45" s="129">
        <f>SUMPRODUCT(BI297:BI303,Q297:Q303)/SUM(Q297:Q303)</f>
        <v>0.32517182692650393</v>
      </c>
      <c r="CF45" s="129">
        <f t="shared" ref="CF45:CH45" si="976">SUMPRODUCT(BJ297:BJ303,R297:R303)/SUM(R297:R303)</f>
        <v>0.21046290786138847</v>
      </c>
      <c r="CG45" s="129">
        <f t="shared" si="976"/>
        <v>0.26995666483344122</v>
      </c>
      <c r="CH45" s="129">
        <f t="shared" si="976"/>
        <v>0.30934225539443561</v>
      </c>
      <c r="CI45" s="131">
        <f t="shared" si="82"/>
        <v>0.24005580172924737</v>
      </c>
      <c r="CJ45" s="70"/>
      <c r="CK45" s="87">
        <v>39490</v>
      </c>
      <c r="CL45" s="76">
        <f t="shared" si="21"/>
        <v>1245066.02</v>
      </c>
      <c r="CM45" s="76">
        <f t="shared" si="22"/>
        <v>883781.87999999989</v>
      </c>
      <c r="CN45" s="76">
        <f t="shared" si="23"/>
        <v>1370877.7275</v>
      </c>
      <c r="CO45" s="76">
        <f t="shared" si="24"/>
        <v>1154777.9040000001</v>
      </c>
      <c r="CP45" s="76">
        <f t="shared" si="25"/>
        <v>526210.75829059829</v>
      </c>
      <c r="CQ45" s="76">
        <f t="shared" si="26"/>
        <v>468382.37230769236</v>
      </c>
      <c r="CR45" s="76">
        <f t="shared" si="27"/>
        <v>548195.01</v>
      </c>
      <c r="CS45" s="76">
        <f t="shared" si="28"/>
        <v>715552.2</v>
      </c>
      <c r="CT45" s="76">
        <f t="shared" si="29"/>
        <v>1085583.25</v>
      </c>
      <c r="CU45" s="76">
        <f t="shared" si="30"/>
        <v>1003417.3762820512</v>
      </c>
      <c r="CV45" s="76">
        <f t="shared" si="31"/>
        <v>50888.634545454552</v>
      </c>
      <c r="CW45" s="76">
        <f t="shared" si="32"/>
        <v>1903863.884835165</v>
      </c>
      <c r="CX45" s="76">
        <f t="shared" si="83"/>
        <v>824534.04474725272</v>
      </c>
      <c r="CY45" s="76">
        <f t="shared" si="84"/>
        <v>707848.42853146861</v>
      </c>
      <c r="CZ45" s="76">
        <f t="shared" si="85"/>
        <v>1596442.2186713286</v>
      </c>
      <c r="DA45" s="76">
        <f t="shared" si="86"/>
        <v>675430.68440934073</v>
      </c>
      <c r="DB45" s="76">
        <f t="shared" si="87"/>
        <v>2858.2931868131868</v>
      </c>
      <c r="DC45" s="76">
        <f t="shared" si="38"/>
        <v>5256645.7087912085</v>
      </c>
      <c r="DD45" s="76">
        <f t="shared" si="934"/>
        <v>3530581.8942582421</v>
      </c>
      <c r="DE45" s="88">
        <f t="shared" si="88"/>
        <v>1647845.0667180319</v>
      </c>
      <c r="DF45" s="49"/>
      <c r="DG45" s="89" t="s">
        <v>470</v>
      </c>
      <c r="DH45" s="76">
        <f t="shared" si="754"/>
        <v>4238383.2537500011</v>
      </c>
      <c r="DI45" s="76">
        <f t="shared" si="755"/>
        <v>3396329.0187499998</v>
      </c>
      <c r="DJ45" s="76">
        <f t="shared" si="756"/>
        <v>2531168.9899999998</v>
      </c>
      <c r="DK45" s="76">
        <f t="shared" si="757"/>
        <v>2269934.89</v>
      </c>
      <c r="DL45" s="76">
        <f t="shared" si="758"/>
        <v>3973041.7223809529</v>
      </c>
      <c r="DM45" s="76">
        <f t="shared" si="759"/>
        <v>4789252.0391666666</v>
      </c>
      <c r="DN45" s="76">
        <f t="shared" si="760"/>
        <v>7481127.6216666661</v>
      </c>
      <c r="DO45" s="76">
        <f t="shared" si="761"/>
        <v>7765642.1833333336</v>
      </c>
      <c r="DP45" s="76">
        <f t="shared" si="762"/>
        <v>4249480.458333334</v>
      </c>
      <c r="DQ45" s="76">
        <f t="shared" si="763"/>
        <v>6288478.0027222224</v>
      </c>
      <c r="DR45" s="76">
        <f t="shared" si="764"/>
        <v>9162961.7707142867</v>
      </c>
      <c r="DS45" s="76">
        <f t="shared" si="765"/>
        <v>7049712.1942857131</v>
      </c>
      <c r="DT45" s="76">
        <f t="shared" si="199"/>
        <v>6812419.1872649565</v>
      </c>
      <c r="DU45" s="76">
        <f t="shared" si="52"/>
        <v>6550519.4712124141</v>
      </c>
      <c r="DV45" s="76">
        <f t="shared" si="53"/>
        <v>10248600.316522434</v>
      </c>
      <c r="DW45" s="76">
        <f t="shared" si="54"/>
        <v>16028104.027478633</v>
      </c>
      <c r="DX45" s="76">
        <f t="shared" si="55"/>
        <v>12047630.098756865</v>
      </c>
      <c r="DY45" s="76">
        <f t="shared" si="56"/>
        <v>16894677.168608058</v>
      </c>
      <c r="DZ45" s="76">
        <f t="shared" si="57"/>
        <v>9440337.4305714294</v>
      </c>
      <c r="EA45" s="88">
        <f t="shared" si="89"/>
        <v>12353906.216515681</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59"/>
        <v>3560276</v>
      </c>
      <c r="V46" s="68"/>
      <c r="W46" s="83" t="s">
        <v>471</v>
      </c>
      <c r="X46" s="70">
        <f t="shared" ref="X46" si="977">SUM(B304:B310)</f>
        <v>18733648</v>
      </c>
      <c r="Y46" s="70">
        <f t="shared" ref="Y46" si="978">SUM(C304:C310)</f>
        <v>26290302</v>
      </c>
      <c r="Z46" s="70">
        <f t="shared" ref="Z46" si="979">SUM(D304:D310)</f>
        <v>24178138</v>
      </c>
      <c r="AA46" s="70">
        <f t="shared" ref="AA46" si="980">SUM(E304:E310)</f>
        <v>18634102</v>
      </c>
      <c r="AB46" s="70">
        <f t="shared" ref="AB46" si="981">SUM(F304:F310)</f>
        <v>24248148</v>
      </c>
      <c r="AC46" s="70">
        <f t="shared" ref="AC46" si="982">SUM(G304:G310)</f>
        <v>24910394</v>
      </c>
      <c r="AD46" s="70">
        <f t="shared" ref="AD46" si="983">SUM(H304:H310)</f>
        <v>35430019</v>
      </c>
      <c r="AE46" s="70">
        <f t="shared" ref="AE46" si="984">SUM(I304:I310)</f>
        <v>35650597</v>
      </c>
      <c r="AF46" s="70">
        <f t="shared" ref="AF46" si="985">SUM(J304:J310)</f>
        <v>26992179</v>
      </c>
      <c r="AG46" s="70">
        <f t="shared" ref="AG46" si="986">SUM(K304:K310)</f>
        <v>33672748</v>
      </c>
      <c r="AH46" s="70">
        <f t="shared" ref="AH46" si="987">SUM(L304:L310)</f>
        <v>37118129</v>
      </c>
      <c r="AI46" s="70">
        <f t="shared" ref="AI46" si="988">SUM(M304:M310)</f>
        <v>34108358</v>
      </c>
      <c r="AJ46" s="70">
        <f t="shared" ref="AJ46" si="989">SUM(N304:N310)</f>
        <v>31982580</v>
      </c>
      <c r="AK46" s="70">
        <f t="shared" ref="AK46" si="990">SUM(O304:O310)</f>
        <v>32008737</v>
      </c>
      <c r="AL46" s="70">
        <f t="shared" ref="AL46" si="991">SUM(P304:P310)</f>
        <v>41197483</v>
      </c>
      <c r="AM46" s="70">
        <f t="shared" ref="AM46" si="992">SUM(Q304:Q310)</f>
        <v>38757299</v>
      </c>
      <c r="AN46" s="70">
        <f t="shared" ref="AN46" si="993">SUM(R304:R310)</f>
        <v>69474318</v>
      </c>
      <c r="AO46" s="70">
        <f t="shared" ref="AO46" si="994">SUM(S304:S310)</f>
        <v>51496697</v>
      </c>
      <c r="AP46" s="70">
        <f t="shared" ref="AP46" si="995">SUM(T304:T310)</f>
        <v>38892420</v>
      </c>
      <c r="AQ46" s="84">
        <f t="shared" si="79"/>
        <v>46586906.799999997</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10"/>
        <v>0.38794014393724069</v>
      </c>
      <c r="BN46" s="74"/>
      <c r="BO46" s="83" t="s">
        <v>471</v>
      </c>
      <c r="BP46" s="129">
        <f t="shared" ref="BP46:CD46" si="996">SUMPRODUCT(AT304:AT310,B304:B310)/SUM(B304:B310)</f>
        <v>0.13705245275773306</v>
      </c>
      <c r="BQ46" s="129">
        <f t="shared" si="996"/>
        <v>0.10231606549251507</v>
      </c>
      <c r="BR46" s="129">
        <f t="shared" si="996"/>
        <v>8.7447725640962648E-2</v>
      </c>
      <c r="BS46" s="129">
        <f t="shared" si="996"/>
        <v>0.16428571428571431</v>
      </c>
      <c r="BT46" s="129">
        <f t="shared" si="996"/>
        <v>0.11778451118352272</v>
      </c>
      <c r="BU46" s="129">
        <f t="shared" si="996"/>
        <v>0.16704021037028427</v>
      </c>
      <c r="BV46" s="129">
        <f t="shared" si="996"/>
        <v>0.14889808070194185</v>
      </c>
      <c r="BW46" s="129">
        <f t="shared" si="996"/>
        <v>0.28649596527093218</v>
      </c>
      <c r="BX46" s="129">
        <f t="shared" si="996"/>
        <v>0.24550778557775324</v>
      </c>
      <c r="BY46" s="129">
        <f t="shared" si="996"/>
        <v>9.2929494582336541E-2</v>
      </c>
      <c r="BZ46" s="129">
        <f t="shared" si="996"/>
        <v>0.14101334895816517</v>
      </c>
      <c r="CA46" s="129">
        <f t="shared" si="996"/>
        <v>0.1946583137858971</v>
      </c>
      <c r="CB46" s="129">
        <f t="shared" si="996"/>
        <v>0.21123028797419377</v>
      </c>
      <c r="CC46" s="129">
        <f t="shared" si="996"/>
        <v>0.15428489107615939</v>
      </c>
      <c r="CD46" s="129">
        <f t="shared" si="996"/>
        <v>0.23462757720585095</v>
      </c>
      <c r="CE46" s="129">
        <f>SUMPRODUCT(BI304:BI310,Q304:Q310)/SUM(Q304:Q310)</f>
        <v>0.3243434686716658</v>
      </c>
      <c r="CF46" s="129">
        <f t="shared" ref="CF46:CH46" si="997">SUMPRODUCT(BJ304:BJ310,R304:R310)/SUM(R304:R310)</f>
        <v>0.19590695598855226</v>
      </c>
      <c r="CG46" s="129">
        <f t="shared" si="997"/>
        <v>0.27138131617892425</v>
      </c>
      <c r="CH46" s="129">
        <f t="shared" si="997"/>
        <v>0.30582785016458419</v>
      </c>
      <c r="CI46" s="131">
        <f t="shared" si="82"/>
        <v>0.23509159225094761</v>
      </c>
      <c r="CJ46" s="70"/>
      <c r="CK46" s="87">
        <v>39491</v>
      </c>
      <c r="CL46" s="76">
        <f t="shared" si="21"/>
        <v>576563.43642857147</v>
      </c>
      <c r="CM46" s="76">
        <f t="shared" si="22"/>
        <v>738757.16538461542</v>
      </c>
      <c r="CN46" s="76">
        <f t="shared" si="23"/>
        <v>954468.55499999993</v>
      </c>
      <c r="CO46" s="76">
        <f t="shared" si="24"/>
        <v>1767049.3440000003</v>
      </c>
      <c r="CP46" s="76">
        <f t="shared" si="25"/>
        <v>186087.60282051284</v>
      </c>
      <c r="CQ46" s="76">
        <f t="shared" si="26"/>
        <v>969321.55076923082</v>
      </c>
      <c r="CR46" s="76">
        <f t="shared" si="27"/>
        <v>650144.79</v>
      </c>
      <c r="CS46" s="76">
        <f t="shared" si="28"/>
        <v>1600917.2846153844</v>
      </c>
      <c r="CT46" s="76">
        <f t="shared" si="29"/>
        <v>916524.75</v>
      </c>
      <c r="CU46" s="76">
        <f t="shared" si="30"/>
        <v>3509369.0939743589</v>
      </c>
      <c r="CV46" s="76">
        <f t="shared" si="31"/>
        <v>1375759.030909091</v>
      </c>
      <c r="CW46" s="76">
        <f t="shared" si="32"/>
        <v>1099429.8286686391</v>
      </c>
      <c r="CX46" s="76">
        <f t="shared" si="83"/>
        <v>1012836.8008791208</v>
      </c>
      <c r="CY46" s="76">
        <f t="shared" si="84"/>
        <v>774268.20202797209</v>
      </c>
      <c r="CZ46" s="76">
        <f t="shared" si="85"/>
        <v>331982.25095904095</v>
      </c>
      <c r="DA46" s="76">
        <f t="shared" si="86"/>
        <v>0</v>
      </c>
      <c r="DB46" s="76">
        <f t="shared" si="87"/>
        <v>1870700.2000109891</v>
      </c>
      <c r="DC46" s="76">
        <f t="shared" si="38"/>
        <v>3928919.266483516</v>
      </c>
      <c r="DD46" s="76">
        <f t="shared" si="934"/>
        <v>3803372.5476923073</v>
      </c>
      <c r="DE46" s="88">
        <f t="shared" si="88"/>
        <v>1381173.9838963035</v>
      </c>
      <c r="DF46" s="49"/>
      <c r="DG46" s="89" t="s">
        <v>471</v>
      </c>
      <c r="DH46" s="76">
        <f t="shared" si="754"/>
        <v>2567492.4075000007</v>
      </c>
      <c r="DI46" s="76">
        <f t="shared" si="755"/>
        <v>2689920.26125</v>
      </c>
      <c r="DJ46" s="76">
        <f t="shared" si="756"/>
        <v>2114323.1783333332</v>
      </c>
      <c r="DK46" s="76">
        <f t="shared" si="757"/>
        <v>3061316.7571428576</v>
      </c>
      <c r="DL46" s="76">
        <f t="shared" si="758"/>
        <v>2856056.259285714</v>
      </c>
      <c r="DM46" s="76">
        <f t="shared" si="759"/>
        <v>4161037.4541666671</v>
      </c>
      <c r="DN46" s="76">
        <f t="shared" si="760"/>
        <v>5275461.8283333331</v>
      </c>
      <c r="DO46" s="76">
        <f t="shared" si="761"/>
        <v>10213752.199999999</v>
      </c>
      <c r="DP46" s="76">
        <f t="shared" si="762"/>
        <v>6626790.0942083336</v>
      </c>
      <c r="DQ46" s="76">
        <f t="shared" si="763"/>
        <v>3129191.4528383836</v>
      </c>
      <c r="DR46" s="76">
        <f t="shared" si="764"/>
        <v>5234151.6773511907</v>
      </c>
      <c r="DS46" s="76">
        <f t="shared" si="765"/>
        <v>6639475.4542857138</v>
      </c>
      <c r="DT46" s="76">
        <f t="shared" si="199"/>
        <v>6755689.5835576905</v>
      </c>
      <c r="DU46" s="76">
        <f t="shared" si="52"/>
        <v>4938464.5015304331</v>
      </c>
      <c r="DV46" s="76">
        <f t="shared" si="53"/>
        <v>9666065.623269232</v>
      </c>
      <c r="DW46" s="76">
        <f t="shared" si="54"/>
        <v>12570676.794004884</v>
      </c>
      <c r="DX46" s="76">
        <f t="shared" si="55"/>
        <v>13610502.158760684</v>
      </c>
      <c r="DY46" s="76">
        <f t="shared" si="56"/>
        <v>13975241.410727261</v>
      </c>
      <c r="DZ46" s="76">
        <f t="shared" si="57"/>
        <v>11894385.196298078</v>
      </c>
      <c r="EA46" s="88">
        <f t="shared" si="89"/>
        <v>10952190.097658498</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59"/>
        <v>5430402</v>
      </c>
      <c r="V47" s="68"/>
      <c r="W47" s="83" t="s">
        <v>472</v>
      </c>
      <c r="X47" s="70">
        <f t="shared" ref="X47" si="998">SUM(B311:B317)</f>
        <v>16219984</v>
      </c>
      <c r="Y47" s="70">
        <f t="shared" ref="Y47" si="999">SUM(C311:C317)</f>
        <v>17069032</v>
      </c>
      <c r="Z47" s="70">
        <f t="shared" ref="Z47" si="1000">SUM(D311:D317)</f>
        <v>18755756</v>
      </c>
      <c r="AA47" s="70">
        <f t="shared" ref="AA47" si="1001">SUM(E311:E317)</f>
        <v>26081836</v>
      </c>
      <c r="AB47" s="70">
        <f t="shared" ref="AB47" si="1002">SUM(F311:F317)</f>
        <v>20764900</v>
      </c>
      <c r="AC47" s="70">
        <f t="shared" ref="AC47" si="1003">SUM(G311:G317)</f>
        <v>26843369</v>
      </c>
      <c r="AD47" s="70">
        <f t="shared" ref="AD47" si="1004">SUM(H311:H317)</f>
        <v>31259543</v>
      </c>
      <c r="AE47" s="70">
        <f t="shared" ref="AE47" si="1005">SUM(I311:I317)</f>
        <v>30516634</v>
      </c>
      <c r="AF47" s="70">
        <f t="shared" ref="AF47" si="1006">SUM(J311:J317)</f>
        <v>26961919</v>
      </c>
      <c r="AG47" s="70">
        <f t="shared" ref="AG47" si="1007">SUM(K311:K317)</f>
        <v>29787726</v>
      </c>
      <c r="AH47" s="70">
        <f t="shared" ref="AH47" si="1008">SUM(L311:L317)</f>
        <v>22900205</v>
      </c>
      <c r="AI47" s="70">
        <f t="shared" ref="AI47" si="1009">SUM(M311:M317)</f>
        <v>23404418</v>
      </c>
      <c r="AJ47" s="70">
        <f t="shared" ref="AJ47" si="1010">SUM(N311:N317)</f>
        <v>30658228</v>
      </c>
      <c r="AK47" s="70">
        <f t="shared" ref="AK47" si="1011">SUM(O311:O317)</f>
        <v>25613236</v>
      </c>
      <c r="AL47" s="70">
        <f t="shared" ref="AL47" si="1012">SUM(P311:P317)</f>
        <v>33621171</v>
      </c>
      <c r="AM47" s="70">
        <f t="shared" ref="AM47" si="1013">SUM(Q311:Q317)</f>
        <v>28194584</v>
      </c>
      <c r="AN47" s="70">
        <f t="shared" ref="AN47" si="1014">SUM(R311:R317)</f>
        <v>44593473</v>
      </c>
      <c r="AO47" s="70">
        <f t="shared" ref="AO47" si="1015">SUM(S311:S317)</f>
        <v>35838169</v>
      </c>
      <c r="AP47" s="70">
        <f t="shared" ref="AP47" si="1016">SUM(T311:T317)</f>
        <v>30065730</v>
      </c>
      <c r="AQ47" s="84">
        <f t="shared" si="79"/>
        <v>33572126.600000001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0.31420118343195264</v>
      </c>
      <c r="BM47" s="86">
        <f t="shared" si="110"/>
        <v>0.38422431511261307</v>
      </c>
      <c r="BN47" s="74"/>
      <c r="BO47" s="83" t="s">
        <v>472</v>
      </c>
      <c r="BP47" s="129">
        <f t="shared" ref="BP47:CD47" si="1017">SUMPRODUCT(AT311:AT317,B311:B317)/SUM(B311:B317)</f>
        <v>0.10435641181890193</v>
      </c>
      <c r="BQ47" s="129">
        <f t="shared" si="1017"/>
        <v>8.8430027120376342E-2</v>
      </c>
      <c r="BR47" s="129">
        <f t="shared" si="1017"/>
        <v>8.2753631969478256E-2</v>
      </c>
      <c r="BS47" s="129">
        <f t="shared" si="1017"/>
        <v>0.16558137959087149</v>
      </c>
      <c r="BT47" s="129">
        <f t="shared" si="1017"/>
        <v>0.11460718362821053</v>
      </c>
      <c r="BU47" s="129">
        <f t="shared" si="1017"/>
        <v>0.13891592934659475</v>
      </c>
      <c r="BV47" s="129">
        <f t="shared" si="1017"/>
        <v>9.0327140419167354E-2</v>
      </c>
      <c r="BW47" s="129">
        <f t="shared" si="1017"/>
        <v>0.26867374664147647</v>
      </c>
      <c r="BX47" s="129">
        <f t="shared" si="1017"/>
        <v>0.22695848302086469</v>
      </c>
      <c r="BY47" s="129">
        <f t="shared" si="1017"/>
        <v>8.7732128233696721E-2</v>
      </c>
      <c r="BZ47" s="129">
        <f t="shared" si="1017"/>
        <v>0.14391591313144236</v>
      </c>
      <c r="CA47" s="129">
        <f t="shared" si="1017"/>
        <v>0.17908620207640158</v>
      </c>
      <c r="CB47" s="129">
        <f t="shared" si="1017"/>
        <v>0.20556127167558408</v>
      </c>
      <c r="CC47" s="129">
        <f t="shared" si="1017"/>
        <v>0.16573164507112817</v>
      </c>
      <c r="CD47" s="129">
        <f t="shared" si="1017"/>
        <v>0.24317790125139399</v>
      </c>
      <c r="CE47" s="129">
        <f>SUMPRODUCT(BI311:BI317,Q311:Q317)/SUM(Q311:Q317)</f>
        <v>0.35224735019996689</v>
      </c>
      <c r="CF47" s="129">
        <f t="shared" ref="CF47:CH47" si="1018">SUMPRODUCT(BJ311:BJ317,R311:R317)/SUM(R311:R317)</f>
        <v>0.18329102813279263</v>
      </c>
      <c r="CG47" s="129">
        <f t="shared" si="1018"/>
        <v>0.28095012545438963</v>
      </c>
      <c r="CH47" s="129">
        <f t="shared" si="1018"/>
        <v>0.29419821120802531</v>
      </c>
      <c r="CI47" s="131">
        <f t="shared" si="82"/>
        <v>0.24183537204966457</v>
      </c>
      <c r="CJ47" s="70"/>
      <c r="CK47" s="87">
        <v>39492</v>
      </c>
      <c r="CL47" s="76">
        <f t="shared" si="21"/>
        <v>344500.52000000008</v>
      </c>
      <c r="CM47" s="76">
        <f t="shared" si="22"/>
        <v>743327.39269230771</v>
      </c>
      <c r="CN47" s="76">
        <f t="shared" si="23"/>
        <v>1253399.4037500001</v>
      </c>
      <c r="CO47" s="76">
        <f t="shared" si="24"/>
        <v>278487.50400000002</v>
      </c>
      <c r="CP47" s="76">
        <f t="shared" si="25"/>
        <v>1097664.7773931625</v>
      </c>
      <c r="CQ47" s="76">
        <f t="shared" si="26"/>
        <v>428829.37999999995</v>
      </c>
      <c r="CR47" s="76">
        <f t="shared" si="27"/>
        <v>1135630.3</v>
      </c>
      <c r="CS47" s="76">
        <f t="shared" si="28"/>
        <v>1347600.2076923077</v>
      </c>
      <c r="CT47" s="76">
        <f t="shared" si="29"/>
        <v>1628044.75</v>
      </c>
      <c r="CU47" s="76">
        <f t="shared" si="30"/>
        <v>66939.37346153846</v>
      </c>
      <c r="CV47" s="76">
        <f t="shared" si="31"/>
        <v>841350.06</v>
      </c>
      <c r="CW47" s="76">
        <f t="shared" si="32"/>
        <v>1163007.5954606931</v>
      </c>
      <c r="CX47" s="76">
        <f t="shared" si="83"/>
        <v>870091.10778926953</v>
      </c>
      <c r="CY47" s="76">
        <f t="shared" si="84"/>
        <v>960425.01349650347</v>
      </c>
      <c r="CZ47" s="76">
        <f t="shared" si="85"/>
        <v>42472.618651348654</v>
      </c>
      <c r="DA47" s="76">
        <f t="shared" si="86"/>
        <v>1697377.722692308</v>
      </c>
      <c r="DB47" s="76">
        <f t="shared" si="87"/>
        <v>3101541.3805714292</v>
      </c>
      <c r="DC47" s="76">
        <f t="shared" si="38"/>
        <v>4630645.7107692314</v>
      </c>
      <c r="DD47" s="76">
        <f t="shared" si="934"/>
        <v>1588251.7917159761</v>
      </c>
      <c r="DE47" s="88">
        <f t="shared" si="88"/>
        <v>2086492.4892361641</v>
      </c>
      <c r="DF47" s="49"/>
      <c r="DG47" s="89" t="s">
        <v>472</v>
      </c>
      <c r="DH47" s="76">
        <f t="shared" si="754"/>
        <v>1692659.33</v>
      </c>
      <c r="DI47" s="76">
        <f t="shared" si="755"/>
        <v>1509414.9626785717</v>
      </c>
      <c r="DJ47" s="76">
        <f t="shared" si="756"/>
        <v>1552106.9293333336</v>
      </c>
      <c r="DK47" s="76">
        <f t="shared" si="757"/>
        <v>4318666.3871428575</v>
      </c>
      <c r="DL47" s="76">
        <f t="shared" si="758"/>
        <v>2379806.7073214287</v>
      </c>
      <c r="DM47" s="76">
        <f t="shared" si="759"/>
        <v>3728971.5514285718</v>
      </c>
      <c r="DN47" s="76">
        <f t="shared" si="760"/>
        <v>2823585.13</v>
      </c>
      <c r="DO47" s="76">
        <f t="shared" si="761"/>
        <v>8199018.3916666666</v>
      </c>
      <c r="DP47" s="76">
        <f t="shared" si="762"/>
        <v>6119236.2355714291</v>
      </c>
      <c r="DQ47" s="76">
        <f t="shared" si="763"/>
        <v>2613340.597222222</v>
      </c>
      <c r="DR47" s="76">
        <f t="shared" si="764"/>
        <v>3295703.9134722222</v>
      </c>
      <c r="DS47" s="76">
        <f t="shared" si="765"/>
        <v>4191408.3314285707</v>
      </c>
      <c r="DT47" s="76">
        <f t="shared" si="199"/>
        <v>6302144.334999999</v>
      </c>
      <c r="DU47" s="76">
        <f t="shared" si="52"/>
        <v>4244923.7378750425</v>
      </c>
      <c r="DV47" s="76">
        <f t="shared" si="53"/>
        <v>8175925.8013942316</v>
      </c>
      <c r="DW47" s="76">
        <f t="shared" si="54"/>
        <v>9931467.5039903838</v>
      </c>
      <c r="DX47" s="76">
        <f t="shared" si="55"/>
        <v>8173583.5141819287</v>
      </c>
      <c r="DY47" s="76">
        <f t="shared" si="56"/>
        <v>10068738.076605618</v>
      </c>
      <c r="DZ47" s="76">
        <f t="shared" si="57"/>
        <v>8845283.9846634623</v>
      </c>
      <c r="EA47" s="88">
        <f t="shared" si="89"/>
        <v>8118927.7268094402</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59"/>
        <v>8232733.5999999996</v>
      </c>
      <c r="V48" s="68"/>
      <c r="W48" s="83" t="s">
        <v>473</v>
      </c>
      <c r="X48" s="70">
        <f t="shared" ref="X48" si="1019">SUM(B318:B324)</f>
        <v>19910007</v>
      </c>
      <c r="Y48" s="70">
        <f t="shared" ref="Y48" si="1020">SUM(C318:C324)</f>
        <v>14403736</v>
      </c>
      <c r="Z48" s="70">
        <f t="shared" ref="Z48" si="1021">SUM(D318:D324)</f>
        <v>23068715</v>
      </c>
      <c r="AA48" s="70">
        <f t="shared" ref="AA48" si="1022">SUM(E318:E324)</f>
        <v>17304658</v>
      </c>
      <c r="AB48" s="70">
        <f t="shared" ref="AB48" si="1023">SUM(F318:F324)</f>
        <v>14006284</v>
      </c>
      <c r="AC48" s="70">
        <f t="shared" ref="AC48" si="1024">SUM(G318:G324)</f>
        <v>25360262</v>
      </c>
      <c r="AD48" s="70">
        <f t="shared" ref="AD48" si="1025">SUM(H318:H324)</f>
        <v>22638518</v>
      </c>
      <c r="AE48" s="70">
        <f t="shared" ref="AE48" si="1026">SUM(I318:I324)</f>
        <v>21497360</v>
      </c>
      <c r="AF48" s="70">
        <f t="shared" ref="AF48" si="1027">SUM(J318:J324)</f>
        <v>26746526</v>
      </c>
      <c r="AG48" s="70">
        <f t="shared" ref="AG48" si="1028">SUM(K318:K324)</f>
        <v>30662465</v>
      </c>
      <c r="AH48" s="70">
        <f t="shared" ref="AH48" si="1029">SUM(L318:L324)</f>
        <v>19057684</v>
      </c>
      <c r="AI48" s="70">
        <f t="shared" ref="AI48" si="1030">SUM(M318:M324)</f>
        <v>19414794</v>
      </c>
      <c r="AJ48" s="70">
        <f t="shared" ref="AJ48" si="1031">SUM(N318:N324)</f>
        <v>23318817</v>
      </c>
      <c r="AK48" s="70">
        <f t="shared" ref="AK48" si="1032">SUM(O318:O324)</f>
        <v>17773318</v>
      </c>
      <c r="AL48" s="70">
        <f t="shared" ref="AL48" si="1033">SUM(P318:P324)</f>
        <v>25252630</v>
      </c>
      <c r="AM48" s="70">
        <f t="shared" ref="AM48" si="1034">SUM(Q318:Q324)</f>
        <v>31619082</v>
      </c>
      <c r="AN48" s="70">
        <f t="shared" ref="AN48" si="1035">SUM(R318:R324)</f>
        <v>45358413</v>
      </c>
      <c r="AO48" s="70">
        <f t="shared" ref="AO48" si="1036">SUM(S318:S324)</f>
        <v>24334028</v>
      </c>
      <c r="AP48" s="70">
        <f t="shared" ref="AP48" si="1037">SUM(T318:T324)</f>
        <v>29551105</v>
      </c>
      <c r="AQ48" s="84">
        <f t="shared" si="79"/>
        <v>28867494.199999999</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0.31420118343195264</v>
      </c>
      <c r="BM48" s="86">
        <f t="shared" si="110"/>
        <v>0.34727159141691283</v>
      </c>
      <c r="BN48" s="74"/>
      <c r="BO48" s="83" t="s">
        <v>473</v>
      </c>
      <c r="BP48" s="129">
        <f t="shared" ref="BP48:CD48" si="1038">SUMPRODUCT(AT318:AT324,B318:B324)/SUM(B318:B324)</f>
        <v>0.13853365399787826</v>
      </c>
      <c r="BQ48" s="129">
        <f t="shared" si="1038"/>
        <v>0.11479226700281092</v>
      </c>
      <c r="BR48" s="129">
        <f t="shared" si="1038"/>
        <v>9.9999999999999978E-2</v>
      </c>
      <c r="BS48" s="129">
        <f t="shared" si="1038"/>
        <v>0.16333675955093382</v>
      </c>
      <c r="BT48" s="129">
        <f t="shared" si="1038"/>
        <v>0.13910647463667022</v>
      </c>
      <c r="BU48" s="129">
        <f t="shared" si="1038"/>
        <v>0.12357338140867785</v>
      </c>
      <c r="BV48" s="129">
        <f t="shared" si="1038"/>
        <v>7.3761713406622589E-2</v>
      </c>
      <c r="BW48" s="129">
        <f t="shared" si="1038"/>
        <v>0.23403722143091063</v>
      </c>
      <c r="BX48" s="129">
        <f t="shared" si="1038"/>
        <v>0.23669120668854965</v>
      </c>
      <c r="BY48" s="129">
        <f t="shared" si="1038"/>
        <v>9.9720525299766813E-2</v>
      </c>
      <c r="BZ48" s="129">
        <f t="shared" si="1038"/>
        <v>0.20208165207797549</v>
      </c>
      <c r="CA48" s="129">
        <f t="shared" si="1038"/>
        <v>0.22683296945029208</v>
      </c>
      <c r="CB48" s="129">
        <f t="shared" si="1038"/>
        <v>0.20846143767837133</v>
      </c>
      <c r="CC48" s="129">
        <f t="shared" si="1038"/>
        <v>0.18299802105379698</v>
      </c>
      <c r="CD48" s="129">
        <f t="shared" si="1038"/>
        <v>0.24439327441771311</v>
      </c>
      <c r="CE48" s="129">
        <f>SUMPRODUCT(BI318:BI324,Q318:Q324)/SUM(Q318:Q324)</f>
        <v>0.37265121158778131</v>
      </c>
      <c r="CF48" s="129">
        <f t="shared" ref="CF48:CH48" si="1039">SUMPRODUCT(BJ318:BJ324,R318:R324)/SUM(R318:R324)</f>
        <v>0.19833862298775026</v>
      </c>
      <c r="CG48" s="129">
        <f t="shared" si="1039"/>
        <v>0.31737193462952173</v>
      </c>
      <c r="CH48" s="129">
        <f t="shared" si="1039"/>
        <v>0.29113999947977998</v>
      </c>
      <c r="CI48" s="131">
        <f t="shared" si="82"/>
        <v>0.26276064439656721</v>
      </c>
      <c r="CJ48" s="70"/>
      <c r="CK48" s="87">
        <v>39493</v>
      </c>
      <c r="CL48" s="76">
        <f t="shared" si="21"/>
        <v>459614.01571428572</v>
      </c>
      <c r="CM48" s="76">
        <f t="shared" si="22"/>
        <v>700202.97076923063</v>
      </c>
      <c r="CN48" s="76">
        <f t="shared" si="23"/>
        <v>550775.89124999999</v>
      </c>
      <c r="CO48" s="76">
        <f t="shared" si="24"/>
        <v>953762.04800000007</v>
      </c>
      <c r="CP48" s="76">
        <f t="shared" si="25"/>
        <v>812649.28632478637</v>
      </c>
      <c r="CQ48" s="76">
        <f t="shared" si="26"/>
        <v>499101.22857142857</v>
      </c>
      <c r="CR48" s="76">
        <f t="shared" si="27"/>
        <v>542356.20000000007</v>
      </c>
      <c r="CS48" s="76">
        <f t="shared" si="28"/>
        <v>2878373.3153846152</v>
      </c>
      <c r="CT48" s="76">
        <f t="shared" si="29"/>
        <v>298943.75</v>
      </c>
      <c r="CU48" s="76">
        <f t="shared" si="30"/>
        <v>3891290.192307692</v>
      </c>
      <c r="CV48" s="76">
        <f t="shared" si="31"/>
        <v>777284.23090909095</v>
      </c>
      <c r="CW48" s="76">
        <f t="shared" si="32"/>
        <v>1201289.3134615384</v>
      </c>
      <c r="CX48" s="76">
        <f t="shared" si="83"/>
        <v>1164919.9289915964</v>
      </c>
      <c r="CY48" s="76">
        <f t="shared" si="84"/>
        <v>2516142.9713636362</v>
      </c>
      <c r="CZ48" s="76">
        <f t="shared" si="85"/>
        <v>499854.60045177047</v>
      </c>
      <c r="DA48" s="76">
        <f t="shared" si="86"/>
        <v>5263066.3054866567</v>
      </c>
      <c r="DB48" s="76">
        <f t="shared" si="87"/>
        <v>4166897.9283296708</v>
      </c>
      <c r="DC48" s="76">
        <f t="shared" si="38"/>
        <v>1849010.6892857144</v>
      </c>
      <c r="DD48" s="76">
        <f t="shared" si="934"/>
        <v>0</v>
      </c>
      <c r="DE48" s="88">
        <f t="shared" si="88"/>
        <v>2858994.4989834898</v>
      </c>
      <c r="DF48" s="49"/>
      <c r="DG48" s="89" t="s">
        <v>473</v>
      </c>
      <c r="DH48" s="76">
        <f t="shared" si="754"/>
        <v>2758206.020833334</v>
      </c>
      <c r="DI48" s="76">
        <f t="shared" si="755"/>
        <v>1653437.5087499998</v>
      </c>
      <c r="DJ48" s="76">
        <f t="shared" si="756"/>
        <v>2306871.4999999995</v>
      </c>
      <c r="DK48" s="76">
        <f t="shared" si="757"/>
        <v>2826486.7628571433</v>
      </c>
      <c r="DL48" s="76">
        <f t="shared" si="758"/>
        <v>1948364.79</v>
      </c>
      <c r="DM48" s="76">
        <f t="shared" si="759"/>
        <v>3133853.3287499994</v>
      </c>
      <c r="DN48" s="76">
        <f t="shared" si="760"/>
        <v>1669855.8766666667</v>
      </c>
      <c r="DO48" s="76">
        <f t="shared" si="761"/>
        <v>5031182.4025000008</v>
      </c>
      <c r="DP48" s="76">
        <f t="shared" si="762"/>
        <v>6330667.513666667</v>
      </c>
      <c r="DQ48" s="76">
        <f t="shared" si="763"/>
        <v>3057677.1167857144</v>
      </c>
      <c r="DR48" s="76">
        <f t="shared" si="764"/>
        <v>3851208.2675000001</v>
      </c>
      <c r="DS48" s="76">
        <f t="shared" si="765"/>
        <v>4403915.3742857138</v>
      </c>
      <c r="DT48" s="76">
        <f t="shared" si="199"/>
        <v>4861074.1167788459</v>
      </c>
      <c r="DU48" s="76">
        <f t="shared" si="52"/>
        <v>3252482.0215598289</v>
      </c>
      <c r="DV48" s="76">
        <f t="shared" si="53"/>
        <v>6171572.9333589748</v>
      </c>
      <c r="DW48" s="76">
        <f t="shared" si="54"/>
        <v>11782889.216593407</v>
      </c>
      <c r="DX48" s="76">
        <f t="shared" si="55"/>
        <v>8996325.1753296703</v>
      </c>
      <c r="DY48" s="76">
        <f t="shared" si="56"/>
        <v>7722937.5436889511</v>
      </c>
      <c r="DZ48" s="76">
        <f t="shared" si="57"/>
        <v>8603508.6943269242</v>
      </c>
      <c r="EA48" s="88">
        <f t="shared" si="89"/>
        <v>7585241.3781061666</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59"/>
        <v>5704828</v>
      </c>
      <c r="V49" s="68"/>
      <c r="W49" s="83" t="s">
        <v>474</v>
      </c>
      <c r="X49" s="70">
        <f t="shared" ref="X49" si="1040">SUM(B325:B331)</f>
        <v>13662352</v>
      </c>
      <c r="Y49" s="70">
        <f t="shared" ref="Y49" si="1041">SUM(C325:C331)</f>
        <v>15116116</v>
      </c>
      <c r="Z49" s="70">
        <f t="shared" ref="Z49" si="1042">SUM(D325:D331)</f>
        <v>19143411</v>
      </c>
      <c r="AA49" s="70">
        <f t="shared" ref="AA49" si="1043">SUM(E325:E331)</f>
        <v>12229612</v>
      </c>
      <c r="AB49" s="70">
        <f t="shared" ref="AB49" si="1044">SUM(F325:F331)</f>
        <v>15293355</v>
      </c>
      <c r="AC49" s="70">
        <f t="shared" ref="AC49" si="1045">SUM(G325:G331)</f>
        <v>12029047</v>
      </c>
      <c r="AD49" s="70">
        <f t="shared" ref="AD49" si="1046">SUM(H325:H331)</f>
        <v>19537522</v>
      </c>
      <c r="AE49" s="70">
        <f t="shared" ref="AE49" si="1047">SUM(I325:I331)</f>
        <v>21092525</v>
      </c>
      <c r="AF49" s="70">
        <f t="shared" ref="AF49" si="1048">SUM(J325:J331)</f>
        <v>24196430</v>
      </c>
      <c r="AG49" s="70">
        <f t="shared" ref="AG49" si="1049">SUM(K325:K331)</f>
        <v>20095195</v>
      </c>
      <c r="AH49" s="70">
        <f t="shared" ref="AH49" si="1050">SUM(L325:L331)</f>
        <v>13410658</v>
      </c>
      <c r="AI49" s="70">
        <f t="shared" ref="AI49" si="1051">SUM(M325:M331)</f>
        <v>15214270</v>
      </c>
      <c r="AJ49" s="70">
        <f t="shared" ref="AJ49" si="1052">SUM(N325:N331)</f>
        <v>17643127</v>
      </c>
      <c r="AK49" s="70">
        <f t="shared" ref="AK49" si="1053">SUM(O325:O331)</f>
        <v>14808184</v>
      </c>
      <c r="AL49" s="70">
        <f t="shared" ref="AL49" si="1054">SUM(P325:P331)</f>
        <v>20785878</v>
      </c>
      <c r="AM49" s="70">
        <f t="shared" ref="AM49" si="1055">SUM(Q325:Q331)</f>
        <v>35288816</v>
      </c>
      <c r="AN49" s="70">
        <f t="shared" ref="AN49" si="1056">SUM(R325:R331)</f>
        <v>27872227</v>
      </c>
      <c r="AO49" s="70">
        <f t="shared" ref="AO49" si="1057">SUM(S325:S331)</f>
        <v>31279592</v>
      </c>
      <c r="AP49" s="70">
        <f t="shared" ref="AP49" si="1058">SUM(T325:T331)</f>
        <v>33076837</v>
      </c>
      <c r="AQ49" s="84">
        <f t="shared" si="79"/>
        <v>26006939.399999999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0.31420118343195264</v>
      </c>
      <c r="BM49" s="86">
        <f t="shared" si="110"/>
        <v>0.35514421338019181</v>
      </c>
      <c r="BN49" s="74"/>
      <c r="BO49" s="83" t="s">
        <v>474</v>
      </c>
      <c r="BP49" s="129">
        <f t="shared" ref="BP49:CD49" si="1059">SUMPRODUCT(AT325:AT331,B325:B331)/SUM(B325:B331)</f>
        <v>0.14222692384883659</v>
      </c>
      <c r="BQ49" s="129">
        <f t="shared" si="1059"/>
        <v>0.13370841325906735</v>
      </c>
      <c r="BR49" s="129">
        <f t="shared" si="1059"/>
        <v>9.9999999999999992E-2</v>
      </c>
      <c r="BS49" s="129">
        <f t="shared" si="1059"/>
        <v>0.14825100052233875</v>
      </c>
      <c r="BT49" s="129">
        <f t="shared" si="1059"/>
        <v>0.15</v>
      </c>
      <c r="BU49" s="129">
        <f t="shared" si="1059"/>
        <v>0.11284555119103425</v>
      </c>
      <c r="BV49" s="129">
        <f t="shared" si="1059"/>
        <v>0.10239741849896145</v>
      </c>
      <c r="BW49" s="129">
        <f t="shared" si="1059"/>
        <v>0.23164075934483899</v>
      </c>
      <c r="BX49" s="129">
        <f t="shared" si="1059"/>
        <v>0.23554793637601359</v>
      </c>
      <c r="BY49" s="129">
        <f t="shared" si="1059"/>
        <v>0.10324052078832063</v>
      </c>
      <c r="BZ49" s="129">
        <f t="shared" si="1059"/>
        <v>0.27441767641080694</v>
      </c>
      <c r="CA49" s="129">
        <f t="shared" si="1059"/>
        <v>0.21571982938198339</v>
      </c>
      <c r="CB49" s="129">
        <f t="shared" si="1059"/>
        <v>0.2160277994594853</v>
      </c>
      <c r="CC49" s="129">
        <f t="shared" si="1059"/>
        <v>0.21792321711582438</v>
      </c>
      <c r="CD49" s="129">
        <f t="shared" si="1059"/>
        <v>0.28333414958155229</v>
      </c>
      <c r="CE49" s="129">
        <f>SUMPRODUCT(BI325:BI331,Q325:Q331)/SUM(Q325:Q331)</f>
        <v>0.37193342024424964</v>
      </c>
      <c r="CF49" s="129">
        <f t="shared" ref="CF49:CH49" si="1060">SUMPRODUCT(BJ325:BJ331,R325:R331)/SUM(R325:R331)</f>
        <v>0.21878192530851481</v>
      </c>
      <c r="CG49" s="129">
        <f t="shared" si="1060"/>
        <v>0.34003435130786508</v>
      </c>
      <c r="CH49" s="129">
        <f t="shared" si="1060"/>
        <v>0.31506624071889161</v>
      </c>
      <c r="CI49" s="131">
        <f t="shared" si="82"/>
        <v>0.29973201271964844</v>
      </c>
      <c r="CJ49" s="70"/>
      <c r="CK49" s="87">
        <v>39494</v>
      </c>
      <c r="CL49" s="76">
        <f t="shared" si="21"/>
        <v>1082488.6242857142</v>
      </c>
      <c r="CM49" s="76">
        <f t="shared" si="22"/>
        <v>647277.51115384605</v>
      </c>
      <c r="CN49" s="76">
        <f t="shared" si="23"/>
        <v>1290777.0050000001</v>
      </c>
      <c r="CO49" s="76">
        <f t="shared" si="24"/>
        <v>511027.29200000007</v>
      </c>
      <c r="CP49" s="76">
        <f t="shared" si="25"/>
        <v>858858.95115384634</v>
      </c>
      <c r="CQ49" s="76">
        <f t="shared" si="26"/>
        <v>720716.79428571428</v>
      </c>
      <c r="CR49" s="76">
        <f t="shared" si="27"/>
        <v>777236.59000000008</v>
      </c>
      <c r="CS49" s="76">
        <f t="shared" si="28"/>
        <v>334745.88461538457</v>
      </c>
      <c r="CT49" s="76">
        <f t="shared" si="29"/>
        <v>1270286.3074999999</v>
      </c>
      <c r="CU49" s="76">
        <f t="shared" si="30"/>
        <v>2317487.4692307692</v>
      </c>
      <c r="CV49" s="76">
        <f t="shared" si="31"/>
        <v>801710.54423076916</v>
      </c>
      <c r="CW49" s="76">
        <f t="shared" si="32"/>
        <v>1141204.0841589179</v>
      </c>
      <c r="CX49" s="76">
        <f t="shared" si="83"/>
        <v>6576547.6390109872</v>
      </c>
      <c r="CY49" s="76">
        <f t="shared" si="84"/>
        <v>237658.4</v>
      </c>
      <c r="CZ49" s="76">
        <f t="shared" si="85"/>
        <v>1511189.738962149</v>
      </c>
      <c r="DA49" s="76">
        <f t="shared" si="86"/>
        <v>1998451.2234065938</v>
      </c>
      <c r="DB49" s="76">
        <f t="shared" si="87"/>
        <v>2416779.3254725276</v>
      </c>
      <c r="DC49" s="76">
        <f t="shared" si="38"/>
        <v>3966104.5748051945</v>
      </c>
      <c r="DD49" s="76">
        <f t="shared" si="38"/>
        <v>0</v>
      </c>
      <c r="DE49" s="88">
        <f t="shared" si="88"/>
        <v>2026036.652529293</v>
      </c>
      <c r="DF49" s="49"/>
      <c r="DG49" s="89" t="s">
        <v>474</v>
      </c>
      <c r="DH49" s="76">
        <f t="shared" si="754"/>
        <v>1943154.2975000003</v>
      </c>
      <c r="DI49" s="76">
        <f t="shared" si="755"/>
        <v>2021151.885</v>
      </c>
      <c r="DJ49" s="76">
        <f t="shared" si="756"/>
        <v>1914341.0999999999</v>
      </c>
      <c r="DK49" s="76">
        <f t="shared" si="757"/>
        <v>1813052.2150000003</v>
      </c>
      <c r="DL49" s="76">
        <f t="shared" si="758"/>
        <v>2294003.25</v>
      </c>
      <c r="DM49" s="76">
        <f t="shared" si="759"/>
        <v>1357424.439017857</v>
      </c>
      <c r="DN49" s="76">
        <f t="shared" si="760"/>
        <v>2000591.8166666662</v>
      </c>
      <c r="DO49" s="76">
        <f t="shared" si="761"/>
        <v>4885888.5075000003</v>
      </c>
      <c r="DP49" s="76">
        <f t="shared" si="762"/>
        <v>5699419.1541666668</v>
      </c>
      <c r="DQ49" s="76">
        <f t="shared" si="763"/>
        <v>2074638.3971428568</v>
      </c>
      <c r="DR49" s="76">
        <f t="shared" si="764"/>
        <v>3680121.6074999995</v>
      </c>
      <c r="DS49" s="76">
        <f t="shared" si="765"/>
        <v>3282019.7285714285</v>
      </c>
      <c r="DT49" s="76">
        <f t="shared" si="199"/>
        <v>3811405.9013942308</v>
      </c>
      <c r="DU49" s="76">
        <f t="shared" si="52"/>
        <v>3227047.0969230765</v>
      </c>
      <c r="DV49" s="76">
        <f t="shared" si="53"/>
        <v>5889349.0664358968</v>
      </c>
      <c r="DW49" s="76">
        <f t="shared" si="54"/>
        <v>13125090.03125</v>
      </c>
      <c r="DX49" s="76">
        <f t="shared" si="55"/>
        <v>6097939.4856959702</v>
      </c>
      <c r="DY49" s="76">
        <f t="shared" si="56"/>
        <v>10636135.774894686</v>
      </c>
      <c r="DZ49" s="76">
        <f t="shared" si="57"/>
        <v>10421394.68846154</v>
      </c>
      <c r="EA49" s="88">
        <f t="shared" si="89"/>
        <v>7795112.291039926</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59"/>
        <v>3924616.2</v>
      </c>
      <c r="V50" s="68"/>
      <c r="W50" s="83" t="s">
        <v>475</v>
      </c>
      <c r="X50" s="70">
        <f t="shared" ref="X50" si="1061">SUM(B332:B338)</f>
        <v>19660011</v>
      </c>
      <c r="Y50" s="70">
        <f t="shared" ref="Y50" si="1062">SUM(C332:C338)</f>
        <v>13623219</v>
      </c>
      <c r="Z50" s="70">
        <f t="shared" ref="Z50" si="1063">SUM(D332:D338)</f>
        <v>16595041</v>
      </c>
      <c r="AA50" s="70">
        <f t="shared" ref="AA50" si="1064">SUM(E332:E338)</f>
        <v>12062773</v>
      </c>
      <c r="AB50" s="70">
        <f t="shared" ref="AB50" si="1065">SUM(F332:F338)</f>
        <v>10217684</v>
      </c>
      <c r="AC50" s="70">
        <f t="shared" ref="AC50" si="1066">SUM(G332:G338)</f>
        <v>14928858</v>
      </c>
      <c r="AD50" s="70">
        <f t="shared" ref="AD50" si="1067">SUM(H332:H338)</f>
        <v>16143288</v>
      </c>
      <c r="AE50" s="70">
        <f t="shared" ref="AE50" si="1068">SUM(I332:I338)</f>
        <v>11107585</v>
      </c>
      <c r="AF50" s="70">
        <f t="shared" ref="AF50" si="1069">SUM(J332:J338)</f>
        <v>20936521</v>
      </c>
      <c r="AG50" s="70">
        <f t="shared" ref="AG50" si="1070">SUM(K332:K338)</f>
        <v>20186278</v>
      </c>
      <c r="AH50" s="70">
        <f t="shared" ref="AH50" si="1071">SUM(L332:L338)</f>
        <v>17172677</v>
      </c>
      <c r="AI50" s="70">
        <f t="shared" ref="AI50" si="1072">SUM(M332:M338)</f>
        <v>15760980</v>
      </c>
      <c r="AJ50" s="70">
        <f t="shared" ref="AJ50" si="1073">SUM(N332:N338)</f>
        <v>14826279</v>
      </c>
      <c r="AK50" s="70">
        <f t="shared" ref="AK50" si="1074">SUM(O332:O338)</f>
        <v>18943153</v>
      </c>
      <c r="AL50" s="70">
        <f t="shared" ref="AL50" si="1075">SUM(P332:P338)</f>
        <v>20316992</v>
      </c>
      <c r="AM50" s="70">
        <f t="shared" ref="AM50" si="1076">SUM(Q332:Q338)</f>
        <v>31600923</v>
      </c>
      <c r="AN50" s="70">
        <f t="shared" ref="AN50" si="1077">SUM(R332:R338)</f>
        <v>25282429</v>
      </c>
      <c r="AO50" s="70">
        <f t="shared" ref="AO50" si="1078">SUM(S332:S338)</f>
        <v>14318233</v>
      </c>
      <c r="AP50" s="70">
        <f t="shared" ref="AP50" si="1079">SUM(T332:T338)</f>
        <v>19969030</v>
      </c>
      <c r="AQ50" s="84">
        <f t="shared" si="79"/>
        <v>22092346</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0.32125105663567199</v>
      </c>
      <c r="BM50" s="86">
        <f t="shared" si="110"/>
        <v>0.32626418665211249</v>
      </c>
      <c r="BN50" s="74"/>
      <c r="BO50" s="83" t="s">
        <v>475</v>
      </c>
      <c r="BP50" s="129">
        <f t="shared" ref="BP50:CD50" si="1080">SUMPRODUCT(AT332:AT338,B332:B338)/SUM(B332:B338)</f>
        <v>0.13092715029508376</v>
      </c>
      <c r="BQ50" s="129">
        <f t="shared" si="1080"/>
        <v>0.13661059218089353</v>
      </c>
      <c r="BR50" s="129">
        <f t="shared" si="1080"/>
        <v>0.11533820205686746</v>
      </c>
      <c r="BS50" s="129">
        <f t="shared" si="1080"/>
        <v>0.14282276222888385</v>
      </c>
      <c r="BT50" s="129">
        <f t="shared" si="1080"/>
        <v>0.15204498201353653</v>
      </c>
      <c r="BU50" s="129">
        <f t="shared" si="1080"/>
        <v>0.11225754404019127</v>
      </c>
      <c r="BV50" s="129">
        <f t="shared" si="1080"/>
        <v>0.1113611411339086</v>
      </c>
      <c r="BW50" s="129">
        <f t="shared" si="1080"/>
        <v>0.22329437564511095</v>
      </c>
      <c r="BX50" s="129">
        <f t="shared" si="1080"/>
        <v>0.22785488107121524</v>
      </c>
      <c r="BY50" s="129">
        <f t="shared" si="1080"/>
        <v>0.10373964998236261</v>
      </c>
      <c r="BZ50" s="129">
        <f t="shared" si="1080"/>
        <v>0.3187993838183244</v>
      </c>
      <c r="CA50" s="129">
        <f t="shared" si="1080"/>
        <v>0.23342404515092699</v>
      </c>
      <c r="CB50" s="129">
        <f t="shared" si="1080"/>
        <v>0.23095590020429263</v>
      </c>
      <c r="CC50" s="129">
        <f t="shared" si="1080"/>
        <v>0.25659028630697978</v>
      </c>
      <c r="CD50" s="129">
        <f t="shared" si="1080"/>
        <v>0.29116125210580335</v>
      </c>
      <c r="CE50" s="129">
        <f>SUMPRODUCT(BI332:BI338,Q332:Q338)/SUM(Q332:Q338)</f>
        <v>0.36371803597479813</v>
      </c>
      <c r="CF50" s="129">
        <f t="shared" ref="CF50:CH50" si="1081">SUMPRODUCT(BJ332:BJ338,R332:R338)/SUM(R332:R338)</f>
        <v>0.23585362595082662</v>
      </c>
      <c r="CG50" s="129">
        <f t="shared" si="1081"/>
        <v>0.37105447179765272</v>
      </c>
      <c r="CH50" s="129">
        <f t="shared" si="1081"/>
        <v>0.31228309706506041</v>
      </c>
      <c r="CI50" s="131">
        <f t="shared" si="82"/>
        <v>0.30368682860123947</v>
      </c>
      <c r="CJ50" s="70"/>
      <c r="CK50" s="87">
        <v>39495</v>
      </c>
      <c r="CL50" s="76">
        <f t="shared" si="21"/>
        <v>814427.93714285712</v>
      </c>
      <c r="CM50" s="76">
        <f t="shared" si="22"/>
        <v>131646.35153846152</v>
      </c>
      <c r="CN50" s="76">
        <f t="shared" si="23"/>
        <v>867834.21375000011</v>
      </c>
      <c r="CO50" s="76">
        <f t="shared" si="24"/>
        <v>774466.00000000012</v>
      </c>
      <c r="CP50" s="76">
        <f t="shared" si="25"/>
        <v>1236372.8123076924</v>
      </c>
      <c r="CQ50" s="76">
        <f t="shared" si="26"/>
        <v>1049632.5771428572</v>
      </c>
      <c r="CR50" s="76">
        <f t="shared" si="27"/>
        <v>343662</v>
      </c>
      <c r="CS50" s="76">
        <f t="shared" si="28"/>
        <v>2899481.2923076916</v>
      </c>
      <c r="CT50" s="76">
        <f t="shared" si="29"/>
        <v>782879.27562499989</v>
      </c>
      <c r="CU50" s="76">
        <f t="shared" si="30"/>
        <v>952186.5384615385</v>
      </c>
      <c r="CV50" s="76">
        <f t="shared" si="31"/>
        <v>1048531.0338461536</v>
      </c>
      <c r="CW50" s="76">
        <f t="shared" si="32"/>
        <v>5134551.2501098895</v>
      </c>
      <c r="CX50" s="76">
        <f t="shared" si="83"/>
        <v>11130.654427925014</v>
      </c>
      <c r="CY50" s="76">
        <f t="shared" si="84"/>
        <v>1435835.2232692307</v>
      </c>
      <c r="CZ50" s="76">
        <f t="shared" si="85"/>
        <v>1054818.2019047621</v>
      </c>
      <c r="DA50" s="76">
        <f t="shared" si="86"/>
        <v>1357316.9798665619</v>
      </c>
      <c r="DB50" s="76">
        <f t="shared" si="87"/>
        <v>2554338.1570329675</v>
      </c>
      <c r="DC50" s="76">
        <f t="shared" si="38"/>
        <v>0</v>
      </c>
      <c r="DD50" s="76">
        <f t="shared" si="38"/>
        <v>9611.8316145393055</v>
      </c>
      <c r="DE50" s="88">
        <f t="shared" si="88"/>
        <v>1280461.7124147045</v>
      </c>
      <c r="DF50" s="49"/>
      <c r="DG50" s="89" t="s">
        <v>475</v>
      </c>
      <c r="DH50" s="76">
        <f t="shared" si="754"/>
        <v>2574029.2149999999</v>
      </c>
      <c r="DI50" s="76">
        <f t="shared" si="755"/>
        <v>1861076.0150000001</v>
      </c>
      <c r="DJ50" s="76">
        <f t="shared" si="756"/>
        <v>1914042.1919999998</v>
      </c>
      <c r="DK50" s="76">
        <f t="shared" si="757"/>
        <v>1722838.5599999998</v>
      </c>
      <c r="DL50" s="76">
        <f t="shared" si="758"/>
        <v>1553547.58</v>
      </c>
      <c r="DM50" s="76">
        <f t="shared" si="759"/>
        <v>1675876.9344047618</v>
      </c>
      <c r="DN50" s="76">
        <f t="shared" si="760"/>
        <v>1797734.9733333332</v>
      </c>
      <c r="DO50" s="76">
        <f t="shared" si="761"/>
        <v>2480261.2574999998</v>
      </c>
      <c r="DP50" s="76">
        <f t="shared" si="762"/>
        <v>4770488.5025000004</v>
      </c>
      <c r="DQ50" s="76">
        <f t="shared" si="763"/>
        <v>2094117.4141666668</v>
      </c>
      <c r="DR50" s="76">
        <f t="shared" si="764"/>
        <v>5474638.8461111113</v>
      </c>
      <c r="DS50" s="76">
        <f t="shared" si="765"/>
        <v>3678991.7071428574</v>
      </c>
      <c r="DT50" s="76">
        <f t="shared" si="199"/>
        <v>3424216.6131249997</v>
      </c>
      <c r="DU50" s="76">
        <f t="shared" si="52"/>
        <v>4860629.0518269232</v>
      </c>
      <c r="DV50" s="76">
        <f t="shared" si="53"/>
        <v>5915520.8297435902</v>
      </c>
      <c r="DW50" s="76">
        <f t="shared" si="54"/>
        <v>11493825.648550825</v>
      </c>
      <c r="DX50" s="76">
        <f t="shared" si="55"/>
        <v>5962952.5524943313</v>
      </c>
      <c r="DY50" s="76">
        <f t="shared" si="56"/>
        <v>5312844.3828907209</v>
      </c>
      <c r="DZ50" s="76">
        <f t="shared" si="57"/>
        <v>6235990.5337851029</v>
      </c>
      <c r="EA50" s="88">
        <f t="shared" si="89"/>
        <v>6709154.4931012783</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59"/>
        <v>3070974.4</v>
      </c>
      <c r="V51" s="68"/>
      <c r="W51" s="83" t="s">
        <v>476</v>
      </c>
      <c r="X51" s="70">
        <f t="shared" ref="X51" si="1082">SUM(B339:B345)</f>
        <v>16666246</v>
      </c>
      <c r="Y51" s="70">
        <f t="shared" ref="Y51" si="1083">SUM(C339:C345)</f>
        <v>16901806</v>
      </c>
      <c r="Z51" s="70">
        <f t="shared" ref="Z51" si="1084">SUM(D339:D345)</f>
        <v>18400405</v>
      </c>
      <c r="AA51" s="70">
        <f t="shared" ref="AA51" si="1085">SUM(E339:E345)</f>
        <v>11865431</v>
      </c>
      <c r="AB51" s="70">
        <f t="shared" ref="AB51" si="1086">SUM(F339:F345)</f>
        <v>10460890</v>
      </c>
      <c r="AC51" s="70">
        <f t="shared" ref="AC51" si="1087">SUM(G339:G345)</f>
        <v>15560330</v>
      </c>
      <c r="AD51" s="70">
        <f t="shared" ref="AD51" si="1088">SUM(H339:H345)</f>
        <v>17805562</v>
      </c>
      <c r="AE51" s="70">
        <f t="shared" ref="AE51" si="1089">SUM(I339:I345)</f>
        <v>17006756</v>
      </c>
      <c r="AF51" s="70">
        <f t="shared" ref="AF51" si="1090">SUM(J339:J345)</f>
        <v>19854311</v>
      </c>
      <c r="AG51" s="70">
        <f t="shared" ref="AG51" si="1091">SUM(K339:K345)</f>
        <v>19126613</v>
      </c>
      <c r="AH51" s="70">
        <f t="shared" ref="AH51" si="1092">SUM(L339:L345)</f>
        <v>16480858</v>
      </c>
      <c r="AI51" s="70">
        <f t="shared" ref="AI51" si="1093">SUM(M339:M345)</f>
        <v>11815877</v>
      </c>
      <c r="AJ51" s="70">
        <f t="shared" ref="AJ51" si="1094">SUM(N339:N345)</f>
        <v>21970305</v>
      </c>
      <c r="AK51" s="70">
        <f t="shared" ref="AK51" si="1095">SUM(O339:O345)</f>
        <v>26533968</v>
      </c>
      <c r="AL51" s="70">
        <f t="shared" ref="AL51" si="1096">SUM(P339:P345)</f>
        <v>19494819</v>
      </c>
      <c r="AM51" s="70">
        <f t="shared" ref="AM51" si="1097">SUM(Q339:Q345)</f>
        <v>34259748</v>
      </c>
      <c r="AN51" s="70">
        <f t="shared" ref="AN51" si="1098">SUM(R339:R345)</f>
        <v>27350950</v>
      </c>
      <c r="AO51" s="70">
        <f t="shared" ref="AO51" si="1099">SUM(S339:S345)</f>
        <v>22125572</v>
      </c>
      <c r="AP51" s="70">
        <f t="shared" ref="AP51" si="1100">SUM(T339:T345)</f>
        <v>37468484</v>
      </c>
      <c r="AQ51" s="84">
        <f t="shared" si="79"/>
        <v>25953011.399999999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0.32125105663567199</v>
      </c>
      <c r="BM51" s="86">
        <f t="shared" si="110"/>
        <v>0.2908605224580848</v>
      </c>
      <c r="BN51" s="74"/>
      <c r="BO51" s="83" t="s">
        <v>476</v>
      </c>
      <c r="BP51" s="129">
        <f t="shared" ref="BP51:CD51" si="1101">SUMPRODUCT(AT339:AT345,B339:B345)/SUM(B339:B345)</f>
        <v>0.14621623024765146</v>
      </c>
      <c r="BQ51" s="129">
        <f t="shared" si="1101"/>
        <v>0.21719981768023292</v>
      </c>
      <c r="BR51" s="129">
        <f t="shared" si="1101"/>
        <v>0.14141148713846244</v>
      </c>
      <c r="BS51" s="129">
        <f t="shared" si="1101"/>
        <v>0.16216161005866539</v>
      </c>
      <c r="BT51" s="129">
        <f t="shared" si="1101"/>
        <v>0.17402485209193483</v>
      </c>
      <c r="BU51" s="129">
        <f t="shared" si="1101"/>
        <v>0.13450170968953315</v>
      </c>
      <c r="BV51" s="129">
        <f t="shared" si="1101"/>
        <v>0.11208967119375393</v>
      </c>
      <c r="BW51" s="129">
        <f t="shared" si="1101"/>
        <v>0.20120892798916695</v>
      </c>
      <c r="BX51" s="129">
        <f t="shared" si="1101"/>
        <v>0.22021776387937678</v>
      </c>
      <c r="BY51" s="129">
        <f t="shared" si="1101"/>
        <v>0.11083481155288709</v>
      </c>
      <c r="BZ51" s="129">
        <f t="shared" si="1101"/>
        <v>0.42483302490281993</v>
      </c>
      <c r="CA51" s="129">
        <f t="shared" si="1101"/>
        <v>0.22624711056149283</v>
      </c>
      <c r="CB51" s="129">
        <f t="shared" si="1101"/>
        <v>0.24379422827766839</v>
      </c>
      <c r="CC51" s="129">
        <f t="shared" si="1101"/>
        <v>0.26536654592306141</v>
      </c>
      <c r="CD51" s="129">
        <f t="shared" si="1101"/>
        <v>0.31476784151770915</v>
      </c>
      <c r="CE51" s="129">
        <f>SUMPRODUCT(BI339:BI345,Q339:Q345)/SUM(Q339:Q345)</f>
        <v>0.35569490866628184</v>
      </c>
      <c r="CF51" s="129">
        <f t="shared" ref="CF51:CH51" si="1102">SUMPRODUCT(BJ339:BJ345,R339:R345)/SUM(R339:R345)</f>
        <v>0.28865076105900572</v>
      </c>
      <c r="CG51" s="129">
        <f t="shared" si="1102"/>
        <v>0.50761640948357201</v>
      </c>
      <c r="CH51" s="129">
        <f t="shared" si="1102"/>
        <v>0.30119934220630329</v>
      </c>
      <c r="CI51" s="131">
        <f t="shared" si="82"/>
        <v>0.34284856377467138</v>
      </c>
      <c r="CJ51" s="70"/>
      <c r="CK51" s="87">
        <v>39496</v>
      </c>
      <c r="CL51" s="76">
        <f t="shared" si="21"/>
        <v>379779.02857142856</v>
      </c>
      <c r="CM51" s="76">
        <f t="shared" si="22"/>
        <v>910994.40538461541</v>
      </c>
      <c r="CN51" s="76">
        <f t="shared" si="23"/>
        <v>801195.84</v>
      </c>
      <c r="CO51" s="76">
        <f t="shared" si="24"/>
        <v>797252.72000000009</v>
      </c>
      <c r="CP51" s="76">
        <f t="shared" si="25"/>
        <v>843715.12608974369</v>
      </c>
      <c r="CQ51" s="76">
        <f t="shared" si="26"/>
        <v>935845.96571428573</v>
      </c>
      <c r="CR51" s="76">
        <f t="shared" si="27"/>
        <v>1497325.39</v>
      </c>
      <c r="CS51" s="76">
        <f t="shared" si="28"/>
        <v>1312046.9230769228</v>
      </c>
      <c r="CT51" s="76">
        <f t="shared" si="29"/>
        <v>587989.30312499998</v>
      </c>
      <c r="CU51" s="76">
        <f t="shared" si="30"/>
        <v>1543280.7530769231</v>
      </c>
      <c r="CV51" s="76">
        <f t="shared" si="31"/>
        <v>4109492.4284615377</v>
      </c>
      <c r="CW51" s="76">
        <f t="shared" si="32"/>
        <v>95178.008994082818</v>
      </c>
      <c r="CX51" s="76">
        <f t="shared" si="83"/>
        <v>2149811.4608080154</v>
      </c>
      <c r="CY51" s="76">
        <f t="shared" si="84"/>
        <v>814182.99507692305</v>
      </c>
      <c r="CZ51" s="76">
        <f t="shared" si="85"/>
        <v>2113992.5304395608</v>
      </c>
      <c r="DA51" s="76">
        <f t="shared" si="86"/>
        <v>1479676.8122409736</v>
      </c>
      <c r="DB51" s="76">
        <f t="shared" si="87"/>
        <v>58273.754439560449</v>
      </c>
      <c r="DC51" s="76">
        <f t="shared" si="38"/>
        <v>0</v>
      </c>
      <c r="DD51" s="76">
        <f t="shared" si="38"/>
        <v>2116427.661200338</v>
      </c>
      <c r="DE51" s="88">
        <f t="shared" si="88"/>
        <v>893225.21843940357</v>
      </c>
      <c r="DF51" s="49"/>
      <c r="DG51" s="89" t="s">
        <v>476</v>
      </c>
      <c r="DH51" s="76">
        <f t="shared" si="754"/>
        <v>2436875.6625000001</v>
      </c>
      <c r="DI51" s="76">
        <f t="shared" si="755"/>
        <v>3671069.1816666666</v>
      </c>
      <c r="DJ51" s="76">
        <f t="shared" si="756"/>
        <v>2602028.6349999998</v>
      </c>
      <c r="DK51" s="76">
        <f t="shared" si="757"/>
        <v>1924117.395</v>
      </c>
      <c r="DL51" s="76">
        <f t="shared" si="758"/>
        <v>1820454.8350000002</v>
      </c>
      <c r="DM51" s="76">
        <f t="shared" si="759"/>
        <v>2092890.9883333333</v>
      </c>
      <c r="DN51" s="76">
        <f t="shared" si="760"/>
        <v>1995819.5899999996</v>
      </c>
      <c r="DO51" s="76">
        <f t="shared" si="761"/>
        <v>3421911.1433333331</v>
      </c>
      <c r="DP51" s="76">
        <f t="shared" si="762"/>
        <v>4372271.971785713</v>
      </c>
      <c r="DQ51" s="76">
        <f t="shared" si="763"/>
        <v>2119894.5475000003</v>
      </c>
      <c r="DR51" s="76">
        <f t="shared" si="764"/>
        <v>7001612.7571338387</v>
      </c>
      <c r="DS51" s="76">
        <f t="shared" si="765"/>
        <v>2673308.0300000003</v>
      </c>
      <c r="DT51" s="76">
        <f t="shared" si="199"/>
        <v>5356233.5524999993</v>
      </c>
      <c r="DU51" s="76">
        <f t="shared" si="52"/>
        <v>7041227.4377930416</v>
      </c>
      <c r="DV51" s="76">
        <f t="shared" si="53"/>
        <v>6136342.0974084251</v>
      </c>
      <c r="DW51" s="76">
        <f t="shared" si="54"/>
        <v>12186017.935789831</v>
      </c>
      <c r="DX51" s="76">
        <f t="shared" si="55"/>
        <v>7894872.5331868129</v>
      </c>
      <c r="DY51" s="76">
        <f t="shared" si="56"/>
        <v>11231303.416410254</v>
      </c>
      <c r="DZ51" s="76">
        <f t="shared" si="57"/>
        <v>11285482.734267399</v>
      </c>
      <c r="EA51" s="88">
        <f t="shared" si="89"/>
        <v>8897952.684117673</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59"/>
        <v>3044463.2</v>
      </c>
      <c r="V52" s="68"/>
      <c r="W52" s="83" t="s">
        <v>477</v>
      </c>
      <c r="X52" s="70">
        <f t="shared" ref="X52" si="1103">SUM(B346:B352)</f>
        <v>20800791</v>
      </c>
      <c r="Y52" s="70">
        <f t="shared" ref="Y52" si="1104">SUM(C346:C352)</f>
        <v>15688860</v>
      </c>
      <c r="Z52" s="70">
        <f t="shared" ref="Z52" si="1105">SUM(D346:D352)</f>
        <v>19936450</v>
      </c>
      <c r="AA52" s="70">
        <f t="shared" ref="AA52" si="1106">SUM(E346:E352)</f>
        <v>11005681</v>
      </c>
      <c r="AB52" s="70">
        <f t="shared" ref="AB52" si="1107">SUM(F346:F352)</f>
        <v>10884820</v>
      </c>
      <c r="AC52" s="70">
        <f t="shared" ref="AC52" si="1108">SUM(G346:G352)</f>
        <v>17898352</v>
      </c>
      <c r="AD52" s="70">
        <f t="shared" ref="AD52" si="1109">SUM(H346:H352)</f>
        <v>12934268</v>
      </c>
      <c r="AE52" s="70">
        <f t="shared" ref="AE52" si="1110">SUM(I346:I352)</f>
        <v>11663330</v>
      </c>
      <c r="AF52" s="70">
        <f t="shared" ref="AF52" si="1111">SUM(J346:J352)</f>
        <v>18103307</v>
      </c>
      <c r="AG52" s="70">
        <f t="shared" ref="AG52" si="1112">SUM(K346:K352)</f>
        <v>21037416</v>
      </c>
      <c r="AH52" s="70">
        <f t="shared" ref="AH52" si="1113">SUM(L346:L352)</f>
        <v>20277630</v>
      </c>
      <c r="AI52" s="70">
        <f t="shared" ref="AI52" si="1114">SUM(M346:M352)</f>
        <v>18346943</v>
      </c>
      <c r="AJ52" s="70">
        <f t="shared" ref="AJ52" si="1115">SUM(N346:N352)</f>
        <v>26277279</v>
      </c>
      <c r="AK52" s="70">
        <f t="shared" ref="AK52" si="1116">SUM(O346:O352)</f>
        <v>31120856</v>
      </c>
      <c r="AL52" s="70">
        <f t="shared" ref="AL52" si="1117">SUM(P346:P352)</f>
        <v>24491035</v>
      </c>
      <c r="AM52" s="70">
        <f t="shared" ref="AM52" si="1118">SUM(Q346:Q352)</f>
        <v>33252769</v>
      </c>
      <c r="AN52" s="70">
        <f t="shared" ref="AN52" si="1119">SUM(R346:R352)</f>
        <v>28477293</v>
      </c>
      <c r="AO52" s="70">
        <f t="shared" ref="AO52" si="1120">SUM(S346:S352)</f>
        <v>23330774</v>
      </c>
      <c r="AP52" s="70">
        <f t="shared" ref="AP52" si="1121">SUM(T346:T352)</f>
        <v>36825476</v>
      </c>
      <c r="AQ52" s="84">
        <f t="shared" si="79"/>
        <v>28134545.399999999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10"/>
        <v>0.29933715642071385</v>
      </c>
      <c r="BN52" s="74"/>
      <c r="BO52" s="83" t="s">
        <v>477</v>
      </c>
      <c r="BP52" s="129">
        <f t="shared" ref="BP52:CD52" si="1122">SUMPRODUCT(AT346:AT352,B346:B352)/SUM(B346:B352)</f>
        <v>0.17097152843850988</v>
      </c>
      <c r="BQ52" s="129">
        <f t="shared" si="1122"/>
        <v>0.26975215902360317</v>
      </c>
      <c r="BR52" s="129">
        <f t="shared" si="1122"/>
        <v>0.14247865977476765</v>
      </c>
      <c r="BS52" s="129">
        <f t="shared" si="1122"/>
        <v>0.28066309844888293</v>
      </c>
      <c r="BT52" s="129">
        <f t="shared" si="1122"/>
        <v>0.25230219815302407</v>
      </c>
      <c r="BU52" s="129">
        <f t="shared" si="1122"/>
        <v>0.17985207050533666</v>
      </c>
      <c r="BV52" s="129">
        <f t="shared" si="1122"/>
        <v>0.12394081133930424</v>
      </c>
      <c r="BW52" s="129">
        <f t="shared" si="1122"/>
        <v>0.2589349868348062</v>
      </c>
      <c r="BX52" s="129">
        <f t="shared" si="1122"/>
        <v>0.29339492508192017</v>
      </c>
      <c r="BY52" s="129">
        <f t="shared" si="1122"/>
        <v>0.13415123321229186</v>
      </c>
      <c r="BZ52" s="129">
        <f t="shared" si="1122"/>
        <v>0.47165308837691022</v>
      </c>
      <c r="CA52" s="129">
        <f t="shared" si="1122"/>
        <v>0.30200286951658067</v>
      </c>
      <c r="CB52" s="129">
        <f t="shared" si="1122"/>
        <v>0.26812640165715451</v>
      </c>
      <c r="CC52" s="129">
        <f t="shared" si="1122"/>
        <v>0.30837706688218519</v>
      </c>
      <c r="CD52" s="129">
        <f t="shared" si="1122"/>
        <v>0.30435783398878768</v>
      </c>
      <c r="CE52" s="129">
        <f>SUMPRODUCT(BI346:BI352,Q346:Q352)/SUM(Q346:Q352)</f>
        <v>0.36451124010876756</v>
      </c>
      <c r="CF52" s="129">
        <f t="shared" ref="CF52:CH52" si="1123">SUMPRODUCT(BJ346:BJ352,R346:R352)/SUM(R346:R352)</f>
        <v>0.33597134385889377</v>
      </c>
      <c r="CG52" s="129">
        <f t="shared" si="1123"/>
        <v>0.53347321777555934</v>
      </c>
      <c r="CH52" s="129">
        <f t="shared" si="1123"/>
        <v>0.29213736473646762</v>
      </c>
      <c r="CI52" s="131">
        <f t="shared" si="82"/>
        <v>0.36386514494579075</v>
      </c>
      <c r="CJ52" s="70"/>
      <c r="CK52" s="87">
        <v>39497</v>
      </c>
      <c r="CL52" s="76">
        <f t="shared" si="21"/>
        <v>1947107.6266666667</v>
      </c>
      <c r="CM52" s="76">
        <f t="shared" si="22"/>
        <v>848896.32384615391</v>
      </c>
      <c r="CN52" s="76">
        <f t="shared" si="23"/>
        <v>1248552.8125</v>
      </c>
      <c r="CO52" s="76">
        <f t="shared" si="24"/>
        <v>996548.78000000014</v>
      </c>
      <c r="CP52" s="76">
        <f t="shared" si="25"/>
        <v>559045.60410256416</v>
      </c>
      <c r="CQ52" s="76">
        <f t="shared" si="26"/>
        <v>596334.60571428575</v>
      </c>
      <c r="CR52" s="76">
        <f t="shared" si="27"/>
        <v>991698.2533333333</v>
      </c>
      <c r="CS52" s="76">
        <f t="shared" si="28"/>
        <v>673081.26153846143</v>
      </c>
      <c r="CT52" s="76">
        <f t="shared" si="29"/>
        <v>684703.7433333334</v>
      </c>
      <c r="CU52" s="76">
        <f t="shared" si="30"/>
        <v>1635154.0430769231</v>
      </c>
      <c r="CV52" s="76">
        <f t="shared" si="31"/>
        <v>48810.736153846148</v>
      </c>
      <c r="CW52" s="76">
        <f t="shared" si="32"/>
        <v>1556755.0571005915</v>
      </c>
      <c r="CX52" s="76">
        <f t="shared" si="83"/>
        <v>940657.57366192632</v>
      </c>
      <c r="CY52" s="76">
        <f t="shared" si="84"/>
        <v>781740.54449999996</v>
      </c>
      <c r="CZ52" s="76">
        <f t="shared" si="85"/>
        <v>1932014.8254395607</v>
      </c>
      <c r="DA52" s="76">
        <f t="shared" si="86"/>
        <v>230400.73480769232</v>
      </c>
      <c r="DB52" s="76">
        <f t="shared" si="87"/>
        <v>1592752.9054945058</v>
      </c>
      <c r="DC52" s="76">
        <f t="shared" si="38"/>
        <v>19695.775335775335</v>
      </c>
      <c r="DD52" s="76">
        <f t="shared" si="38"/>
        <v>2685217.6580431103</v>
      </c>
      <c r="DE52" s="88">
        <f t="shared" si="88"/>
        <v>911320.95711550699</v>
      </c>
      <c r="DF52" s="49"/>
      <c r="DG52" s="89" t="s">
        <v>477</v>
      </c>
      <c r="DH52" s="76">
        <f t="shared" si="754"/>
        <v>3556343.0300000003</v>
      </c>
      <c r="DI52" s="76">
        <f t="shared" si="755"/>
        <v>4232103.8576190472</v>
      </c>
      <c r="DJ52" s="76">
        <f t="shared" si="756"/>
        <v>2840518.6766666663</v>
      </c>
      <c r="DK52" s="76">
        <f t="shared" si="757"/>
        <v>3088888.5300000003</v>
      </c>
      <c r="DL52" s="76">
        <f t="shared" si="758"/>
        <v>2746264.0124999993</v>
      </c>
      <c r="DM52" s="76">
        <f t="shared" si="759"/>
        <v>3219055.6658333335</v>
      </c>
      <c r="DN52" s="76">
        <f t="shared" si="760"/>
        <v>1603083.67</v>
      </c>
      <c r="DO52" s="76">
        <f t="shared" si="761"/>
        <v>3020044.2</v>
      </c>
      <c r="DP52" s="76">
        <f t="shared" si="762"/>
        <v>5311418.4010000005</v>
      </c>
      <c r="DQ52" s="76">
        <f t="shared" si="763"/>
        <v>2822195.3000000003</v>
      </c>
      <c r="DR52" s="76">
        <f t="shared" si="764"/>
        <v>9564006.814464286</v>
      </c>
      <c r="DS52" s="76">
        <f t="shared" si="765"/>
        <v>5540829.4328571428</v>
      </c>
      <c r="DT52" s="76">
        <f t="shared" si="199"/>
        <v>7045632.2636111118</v>
      </c>
      <c r="DU52" s="76">
        <f t="shared" si="52"/>
        <v>9596958.292142855</v>
      </c>
      <c r="DV52" s="76">
        <f t="shared" si="53"/>
        <v>7454038.3647435885</v>
      </c>
      <c r="DW52" s="76">
        <f t="shared" si="54"/>
        <v>12121008.065240383</v>
      </c>
      <c r="DX52" s="76">
        <f t="shared" si="55"/>
        <v>9567554.3986734692</v>
      </c>
      <c r="DY52" s="76">
        <f t="shared" si="56"/>
        <v>12446343.078974357</v>
      </c>
      <c r="DZ52" s="76">
        <f t="shared" si="57"/>
        <v>10758097.513806034</v>
      </c>
      <c r="EA52" s="88">
        <f t="shared" si="89"/>
        <v>10237180.439954931</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59"/>
        <v>2556495.7999999998</v>
      </c>
      <c r="V53" s="68"/>
      <c r="W53" s="83" t="s">
        <v>478</v>
      </c>
      <c r="X53" s="70">
        <f t="shared" ref="X53" si="1124">SUM(B353:B359)</f>
        <v>19259676</v>
      </c>
      <c r="Y53" s="70">
        <f t="shared" ref="Y53" si="1125">SUM(C353:C359)</f>
        <v>14747160</v>
      </c>
      <c r="Z53" s="70">
        <f t="shared" ref="Z53" si="1126">SUM(D353:D359)</f>
        <v>17026046</v>
      </c>
      <c r="AA53" s="70">
        <f t="shared" ref="AA53" si="1127">SUM(E353:E359)</f>
        <v>12803891</v>
      </c>
      <c r="AB53" s="70">
        <f t="shared" ref="AB53" si="1128">SUM(F353:F359)</f>
        <v>14515397</v>
      </c>
      <c r="AC53" s="70">
        <f t="shared" ref="AC53" si="1129">SUM(G353:G359)</f>
        <v>18129064</v>
      </c>
      <c r="AD53" s="70">
        <f t="shared" ref="AD53" si="1130">SUM(H353:H359)</f>
        <v>14516788</v>
      </c>
      <c r="AE53" s="70">
        <f t="shared" ref="AE53" si="1131">SUM(I353:I359)</f>
        <v>12248278</v>
      </c>
      <c r="AF53" s="70">
        <f t="shared" ref="AF53" si="1132">SUM(J353:J359)</f>
        <v>17927809</v>
      </c>
      <c r="AG53" s="70">
        <f t="shared" ref="AG53" si="1133">SUM(K353:K359)</f>
        <v>15969962</v>
      </c>
      <c r="AH53" s="70">
        <f t="shared" ref="AH53" si="1134">SUM(L353:L359)</f>
        <v>24774198</v>
      </c>
      <c r="AI53" s="70">
        <f t="shared" ref="AI53" si="1135">SUM(M353:M359)</f>
        <v>18085870</v>
      </c>
      <c r="AJ53" s="70">
        <f t="shared" ref="AJ53" si="1136">SUM(N353:N359)</f>
        <v>22971163</v>
      </c>
      <c r="AK53" s="70">
        <f t="shared" ref="AK53" si="1137">SUM(O353:O359)</f>
        <v>25844256</v>
      </c>
      <c r="AL53" s="70">
        <f t="shared" ref="AL53" si="1138">SUM(P353:P359)</f>
        <v>33040129</v>
      </c>
      <c r="AM53" s="70">
        <f t="shared" ref="AM53" si="1139">SUM(Q353:Q359)</f>
        <v>29487923</v>
      </c>
      <c r="AN53" s="70">
        <f t="shared" ref="AN53" si="1140">SUM(R353:R359)</f>
        <v>30365864</v>
      </c>
      <c r="AO53" s="70">
        <f t="shared" ref="AO53" si="1141">SUM(S353:S359)</f>
        <v>33789221</v>
      </c>
      <c r="AP53" s="70">
        <f t="shared" ref="AP53" si="1142">SUM(T353:T359)</f>
        <v>38307986</v>
      </c>
      <c r="AQ53" s="84">
        <f t="shared" si="79"/>
        <v>30505478.600000001</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0.33466640502354777</v>
      </c>
      <c r="BM53" s="86">
        <f t="shared" si="110"/>
        <v>0.40672562623322456</v>
      </c>
      <c r="BN53" s="74"/>
      <c r="BO53" s="83" t="s">
        <v>478</v>
      </c>
      <c r="BP53" s="129">
        <f t="shared" ref="BP53:CD53" si="1143">SUMPRODUCT(AT353:AT359,B353:B359)/SUM(B353:B359)</f>
        <v>0.17392011734776849</v>
      </c>
      <c r="BQ53" s="129">
        <f t="shared" si="1143"/>
        <v>0.30966175240327143</v>
      </c>
      <c r="BR53" s="129">
        <f t="shared" si="1143"/>
        <v>0.18381020346848639</v>
      </c>
      <c r="BS53" s="129">
        <f t="shared" si="1143"/>
        <v>0.33582806814200228</v>
      </c>
      <c r="BT53" s="129">
        <f t="shared" si="1143"/>
        <v>0.37006711252885466</v>
      </c>
      <c r="BU53" s="129">
        <f t="shared" si="1143"/>
        <v>0.19992904496705766</v>
      </c>
      <c r="BV53" s="129">
        <f t="shared" si="1143"/>
        <v>0.16246105497533844</v>
      </c>
      <c r="BW53" s="129">
        <f t="shared" si="1143"/>
        <v>0.45384886702713095</v>
      </c>
      <c r="BX53" s="129">
        <f t="shared" si="1143"/>
        <v>0.39840403810638547</v>
      </c>
      <c r="BY53" s="129">
        <f t="shared" si="1143"/>
        <v>0.15000000000000005</v>
      </c>
      <c r="BZ53" s="129">
        <f t="shared" si="1143"/>
        <v>0.5174004518465406</v>
      </c>
      <c r="CA53" s="129">
        <f t="shared" si="1143"/>
        <v>0.34864323389173174</v>
      </c>
      <c r="CB53" s="129">
        <f t="shared" si="1143"/>
        <v>0.29297327716687416</v>
      </c>
      <c r="CC53" s="129">
        <f t="shared" si="1143"/>
        <v>0.36612280734640157</v>
      </c>
      <c r="CD53" s="129">
        <f t="shared" si="1143"/>
        <v>0.33863524391043548</v>
      </c>
      <c r="CE53" s="129">
        <f>SUMPRODUCT(BI353:BI359,Q353:Q359)/SUM(Q353:Q359)</f>
        <v>0.36483026895069431</v>
      </c>
      <c r="CF53" s="129">
        <f t="shared" ref="CF53:CH53" si="1144">SUMPRODUCT(BJ353:BJ359,R353:R359)/SUM(R353:R359)</f>
        <v>0.36838934603260554</v>
      </c>
      <c r="CG53" s="129">
        <f t="shared" si="1144"/>
        <v>0.5594856444429499</v>
      </c>
      <c r="CH53" s="129">
        <f t="shared" si="1144"/>
        <v>0.30019712892763362</v>
      </c>
      <c r="CI53" s="131">
        <f t="shared" si="82"/>
        <v>0.40320531440027302</v>
      </c>
      <c r="CJ53" s="70"/>
      <c r="CK53" s="87">
        <v>39498</v>
      </c>
      <c r="CL53" s="76">
        <f t="shared" si="21"/>
        <v>501355.92</v>
      </c>
      <c r="CM53" s="76">
        <f t="shared" si="22"/>
        <v>474841.26461538463</v>
      </c>
      <c r="CN53" s="76">
        <f t="shared" si="23"/>
        <v>661072.94125000003</v>
      </c>
      <c r="CO53" s="76">
        <f t="shared" si="24"/>
        <v>604463.11600000004</v>
      </c>
      <c r="CP53" s="76">
        <f t="shared" si="25"/>
        <v>263395.82717948721</v>
      </c>
      <c r="CQ53" s="76">
        <f t="shared" si="26"/>
        <v>1978972.4676923081</v>
      </c>
      <c r="CR53" s="76">
        <f t="shared" si="27"/>
        <v>1034913.8066666666</v>
      </c>
      <c r="CS53" s="76">
        <f t="shared" si="28"/>
        <v>1727742.2540000002</v>
      </c>
      <c r="CT53" s="76">
        <f t="shared" si="29"/>
        <v>705692.70333333348</v>
      </c>
      <c r="CU53" s="76">
        <f t="shared" si="30"/>
        <v>3229554.8184615388</v>
      </c>
      <c r="CV53" s="76">
        <f t="shared" si="31"/>
        <v>1001979.9730769231</v>
      </c>
      <c r="CW53" s="76">
        <f t="shared" si="32"/>
        <v>1260812.8168216397</v>
      </c>
      <c r="CX53" s="76">
        <f t="shared" si="83"/>
        <v>789647.55868778273</v>
      </c>
      <c r="CY53" s="76">
        <f t="shared" si="84"/>
        <v>695230.72874999989</v>
      </c>
      <c r="CZ53" s="76">
        <f t="shared" si="85"/>
        <v>351695.61774725281</v>
      </c>
      <c r="DA53" s="76">
        <f t="shared" si="86"/>
        <v>14016.341499215072</v>
      </c>
      <c r="DB53" s="76">
        <f t="shared" si="87"/>
        <v>18735.412340659343</v>
      </c>
      <c r="DC53" s="76">
        <f t="shared" si="38"/>
        <v>4119283.6757509154</v>
      </c>
      <c r="DD53" s="76">
        <f t="shared" si="38"/>
        <v>2686048.2960400307</v>
      </c>
      <c r="DE53" s="88">
        <f t="shared" si="88"/>
        <v>1039792.3552176084</v>
      </c>
      <c r="DF53" s="49"/>
      <c r="DG53" s="89" t="s">
        <v>478</v>
      </c>
      <c r="DH53" s="76">
        <f t="shared" si="754"/>
        <v>3349645.1100000003</v>
      </c>
      <c r="DI53" s="76">
        <f t="shared" si="755"/>
        <v>4566631.4085714286</v>
      </c>
      <c r="DJ53" s="76">
        <f t="shared" si="756"/>
        <v>3129560.9795238087</v>
      </c>
      <c r="DK53" s="76">
        <f t="shared" si="757"/>
        <v>4299905.9792307699</v>
      </c>
      <c r="DL53" s="76">
        <f t="shared" si="758"/>
        <v>5371671.0549999997</v>
      </c>
      <c r="DM53" s="76">
        <f t="shared" si="759"/>
        <v>3624526.4516666662</v>
      </c>
      <c r="DN53" s="76">
        <f t="shared" si="760"/>
        <v>2358412.6933333334</v>
      </c>
      <c r="DO53" s="76">
        <f t="shared" si="761"/>
        <v>5558867.0933333337</v>
      </c>
      <c r="DP53" s="76">
        <f t="shared" si="762"/>
        <v>7142511.5</v>
      </c>
      <c r="DQ53" s="76">
        <f t="shared" si="763"/>
        <v>2395494.3000000007</v>
      </c>
      <c r="DR53" s="76">
        <f t="shared" si="764"/>
        <v>12818181.239335662</v>
      </c>
      <c r="DS53" s="76">
        <f t="shared" si="765"/>
        <v>6305516.2045454541</v>
      </c>
      <c r="DT53" s="76">
        <f t="shared" si="199"/>
        <v>6729936.9044444449</v>
      </c>
      <c r="DU53" s="76">
        <f t="shared" si="52"/>
        <v>9462171.5604990833</v>
      </c>
      <c r="DV53" s="76">
        <f t="shared" si="53"/>
        <v>11188552.142747253</v>
      </c>
      <c r="DW53" s="76">
        <f t="shared" si="54"/>
        <v>10758086.878887365</v>
      </c>
      <c r="DX53" s="76">
        <f t="shared" si="55"/>
        <v>11186460.780675039</v>
      </c>
      <c r="DY53" s="76">
        <f t="shared" si="56"/>
        <v>18904584.086410258</v>
      </c>
      <c r="DZ53" s="76">
        <f t="shared" si="57"/>
        <v>11499947.412199983</v>
      </c>
      <c r="EA53" s="88">
        <f t="shared" si="89"/>
        <v>12299971.0898438</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59"/>
        <v>4904987.5999999996</v>
      </c>
      <c r="V54" s="68"/>
      <c r="W54" s="92" t="s">
        <v>479</v>
      </c>
      <c r="X54" s="70">
        <f t="shared" ref="X54" si="1145">SUM(B360:B367)</f>
        <v>18047466</v>
      </c>
      <c r="Y54" s="70">
        <f t="shared" ref="Y54" si="1146">SUM(C360:C367)</f>
        <v>14290185</v>
      </c>
      <c r="Z54" s="70">
        <f t="shared" ref="Z54" si="1147">SUM(D360:D367)</f>
        <v>20478117</v>
      </c>
      <c r="AA54" s="70">
        <f t="shared" ref="AA54" si="1148">SUM(E360:E367)</f>
        <v>14739559</v>
      </c>
      <c r="AB54" s="70">
        <f t="shared" ref="AB54" si="1149">SUM(F360:F367)</f>
        <v>12822007</v>
      </c>
      <c r="AC54" s="70">
        <f t="shared" ref="AC54" si="1150">SUM(G360:G367)</f>
        <v>16073220</v>
      </c>
      <c r="AD54" s="70">
        <f t="shared" ref="AD54" si="1151">SUM(H360:H367)</f>
        <v>17835812</v>
      </c>
      <c r="AE54" s="70">
        <f t="shared" ref="AE54" si="1152">SUM(I360:I367)</f>
        <v>18340751</v>
      </c>
      <c r="AF54" s="70">
        <f t="shared" ref="AF54" si="1153">SUM(J360:J367)</f>
        <v>16767156</v>
      </c>
      <c r="AG54" s="70">
        <f t="shared" ref="AG54" si="1154">SUM(K360:K367)</f>
        <v>42002926</v>
      </c>
      <c r="AH54" s="70">
        <f t="shared" ref="AH54" si="1155">SUM(L360:L367)</f>
        <v>25097123</v>
      </c>
      <c r="AI54" s="70">
        <f t="shared" ref="AI54" si="1156">SUM(M360:M367)</f>
        <v>21213352</v>
      </c>
      <c r="AJ54" s="70">
        <f t="shared" ref="AJ54" si="1157">SUM(N360:N367)</f>
        <v>20582482</v>
      </c>
      <c r="AK54" s="70">
        <f t="shared" ref="AK54" si="1158">SUM(O360:O367)</f>
        <v>23662447</v>
      </c>
      <c r="AL54" s="70">
        <f t="shared" ref="AL54" si="1159">SUM(P360:P367)</f>
        <v>28917797</v>
      </c>
      <c r="AM54" s="70">
        <f t="shared" ref="AM54" si="1160">SUM(Q360:Q367)</f>
        <v>35529613</v>
      </c>
      <c r="AN54" s="70">
        <f t="shared" ref="AN54" si="1161">SUM(R360:R367)</f>
        <v>29170180</v>
      </c>
      <c r="AO54" s="70">
        <f t="shared" ref="AO54" si="1162">SUM(S360:S367)</f>
        <v>38937495</v>
      </c>
      <c r="AP54" s="70">
        <f t="shared" ref="AP54" si="1163">SUM(T360:T367)</f>
        <v>36470166</v>
      </c>
      <c r="AQ54" s="84">
        <f t="shared" si="79"/>
        <v>31243506.399999999</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0.33981946624803772</v>
      </c>
      <c r="BM54" s="86">
        <f t="shared" si="110"/>
        <v>0.3968118107995674</v>
      </c>
      <c r="BN54" s="74"/>
      <c r="BO54" s="92" t="s">
        <v>479</v>
      </c>
      <c r="BP54" s="129">
        <f t="shared" ref="BP54:CD54" si="1164">SUMPRODUCT(AT360:AT367,B360:B367)/SUM(B360:B367)</f>
        <v>0.1662001529282098</v>
      </c>
      <c r="BQ54" s="129">
        <f t="shared" si="1164"/>
        <v>0.32992109922533075</v>
      </c>
      <c r="BR54" s="129">
        <f t="shared" si="1164"/>
        <v>0.18745456047871328</v>
      </c>
      <c r="BS54" s="129">
        <f t="shared" si="1164"/>
        <v>0.33673553287657854</v>
      </c>
      <c r="BT54" s="129">
        <f t="shared" si="1164"/>
        <v>0.35806222925942882</v>
      </c>
      <c r="BU54" s="129">
        <f t="shared" si="1164"/>
        <v>0.19698675294327189</v>
      </c>
      <c r="BV54" s="129">
        <f t="shared" si="1164"/>
        <v>0.17666666666666669</v>
      </c>
      <c r="BW54" s="129">
        <f t="shared" si="1164"/>
        <v>0.48285283265299944</v>
      </c>
      <c r="BX54" s="129">
        <f t="shared" si="1164"/>
        <v>0.44737548827600815</v>
      </c>
      <c r="BY54" s="129">
        <f t="shared" si="1164"/>
        <v>0.19950832758651146</v>
      </c>
      <c r="BZ54" s="129">
        <f t="shared" si="1164"/>
        <v>0.46949254818627356</v>
      </c>
      <c r="CA54" s="129">
        <f t="shared" si="1164"/>
        <v>0.37381322932839656</v>
      </c>
      <c r="CB54" s="129">
        <f t="shared" si="1164"/>
        <v>0.30337222397213076</v>
      </c>
      <c r="CC54" s="129">
        <f t="shared" si="1164"/>
        <v>0.35430233560468771</v>
      </c>
      <c r="CD54" s="129">
        <f t="shared" si="1164"/>
        <v>0.36714216903281977</v>
      </c>
      <c r="CE54" s="129">
        <f>SUMPRODUCT(BI360:BI367,Q360:Q367)/SUM(Q360:Q367)</f>
        <v>0.36333448388160416</v>
      </c>
      <c r="CF54" s="129">
        <f t="shared" ref="CF54:CH54" si="1165">SUMPRODUCT(BJ360:BJ367,R360:R367)/SUM(R360:R367)</f>
        <v>0.38704750232806134</v>
      </c>
      <c r="CG54" s="129">
        <f t="shared" si="1165"/>
        <v>0.52446483153870804</v>
      </c>
      <c r="CH54" s="129">
        <f t="shared" si="1165"/>
        <v>0.32135263584178259</v>
      </c>
      <c r="CI54" s="131">
        <f t="shared" si="82"/>
        <v>0.40726113008554821</v>
      </c>
      <c r="CJ54" s="70"/>
      <c r="CK54" s="87">
        <v>39499</v>
      </c>
      <c r="CL54" s="76">
        <f t="shared" si="21"/>
        <v>881962.38000000012</v>
      </c>
      <c r="CM54" s="76">
        <f t="shared" si="22"/>
        <v>486556.56923076918</v>
      </c>
      <c r="CN54" s="76">
        <f t="shared" si="23"/>
        <v>1147016.90625</v>
      </c>
      <c r="CO54" s="76">
        <f t="shared" si="24"/>
        <v>186774.19428571427</v>
      </c>
      <c r="CP54" s="76">
        <f t="shared" si="25"/>
        <v>1091684.7226282051</v>
      </c>
      <c r="CQ54" s="76">
        <f t="shared" si="26"/>
        <v>850860.52923076937</v>
      </c>
      <c r="CR54" s="76">
        <f t="shared" si="27"/>
        <v>1282350.74</v>
      </c>
      <c r="CS54" s="76">
        <f t="shared" si="28"/>
        <v>1634725.2201538463</v>
      </c>
      <c r="CT54" s="76">
        <f t="shared" si="29"/>
        <v>908067.19666666677</v>
      </c>
      <c r="CU54" s="76">
        <f t="shared" si="30"/>
        <v>207069.10592307695</v>
      </c>
      <c r="CV54" s="76">
        <f t="shared" si="31"/>
        <v>429883.22384615382</v>
      </c>
      <c r="CW54" s="76">
        <f t="shared" si="32"/>
        <v>1145486.8676162299</v>
      </c>
      <c r="CX54" s="76">
        <f t="shared" si="83"/>
        <v>749493.69119586295</v>
      </c>
      <c r="CY54" s="76">
        <f t="shared" si="84"/>
        <v>721671.21687499993</v>
      </c>
      <c r="CZ54" s="76">
        <f t="shared" si="85"/>
        <v>31294.45849112426</v>
      </c>
      <c r="DA54" s="76">
        <f t="shared" si="86"/>
        <v>713788.3320486655</v>
      </c>
      <c r="DB54" s="76">
        <f t="shared" si="87"/>
        <v>3801527.8898681323</v>
      </c>
      <c r="DC54" s="76">
        <f t="shared" si="38"/>
        <v>4463503.1602442004</v>
      </c>
      <c r="DD54" s="76">
        <f t="shared" si="38"/>
        <v>3666466.8392072218</v>
      </c>
      <c r="DE54" s="88">
        <f t="shared" si="88"/>
        <v>1946357.0115054243</v>
      </c>
      <c r="DF54" s="49"/>
      <c r="DG54" s="93" t="s">
        <v>479</v>
      </c>
      <c r="DH54" s="76">
        <f t="shared" ref="DH54:DS54" si="1166">BP54*X54</f>
        <v>2999491.6091666669</v>
      </c>
      <c r="DI54" s="76">
        <f t="shared" si="1166"/>
        <v>4714633.543333333</v>
      </c>
      <c r="DJ54" s="76">
        <f t="shared" si="1166"/>
        <v>3838716.4216666664</v>
      </c>
      <c r="DK54" s="76">
        <f t="shared" si="1166"/>
        <v>4963333.2542307694</v>
      </c>
      <c r="DL54" s="76">
        <f t="shared" si="1166"/>
        <v>4591076.4100000011</v>
      </c>
      <c r="DM54" s="76">
        <f t="shared" si="1166"/>
        <v>3166211.4171428569</v>
      </c>
      <c r="DN54" s="76">
        <f t="shared" si="1166"/>
        <v>3150993.4533333336</v>
      </c>
      <c r="DO54" s="76">
        <f t="shared" si="1166"/>
        <v>8855883.5733333323</v>
      </c>
      <c r="DP54" s="76">
        <f t="shared" si="1166"/>
        <v>7501214.6025</v>
      </c>
      <c r="DQ54" s="76">
        <f t="shared" si="1166"/>
        <v>8379933.5199999996</v>
      </c>
      <c r="DR54" s="76">
        <f t="shared" si="1166"/>
        <v>11782912.229414335</v>
      </c>
      <c r="DS54" s="76">
        <f t="shared" si="1166"/>
        <v>7929831.6159999995</v>
      </c>
      <c r="DT54" s="76">
        <f t="shared" si="199"/>
        <v>6244153.33920635</v>
      </c>
      <c r="DU54" s="76">
        <f t="shared" si="52"/>
        <v>8383660.2382221362</v>
      </c>
      <c r="DV54" s="76">
        <f t="shared" si="53"/>
        <v>10616942.714230768</v>
      </c>
      <c r="DW54" s="76">
        <f t="shared" si="54"/>
        <v>12909133.601868134</v>
      </c>
      <c r="DX54" s="76">
        <f t="shared" si="55"/>
        <v>11290245.311459968</v>
      </c>
      <c r="DY54" s="76">
        <f t="shared" si="56"/>
        <v>20421346.755714286</v>
      </c>
      <c r="DZ54" s="76">
        <f t="shared" si="57"/>
        <v>11719783.97368736</v>
      </c>
      <c r="EA54" s="88">
        <f t="shared" si="89"/>
        <v>12724265.724299058</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59"/>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0.33981946624803772</v>
      </c>
      <c r="BM55" s="86">
        <f t="shared" si="110"/>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21"/>
        <v>1610052.9619999998</v>
      </c>
      <c r="CM55" s="76">
        <f t="shared" si="22"/>
        <v>430740.74999999994</v>
      </c>
      <c r="CN55" s="76">
        <f t="shared" si="23"/>
        <v>339832.15500000009</v>
      </c>
      <c r="CO55" s="76">
        <f t="shared" si="24"/>
        <v>1306910.2057142856</v>
      </c>
      <c r="CP55" s="76">
        <f t="shared" si="25"/>
        <v>769855.61269230768</v>
      </c>
      <c r="CQ55" s="76">
        <f t="shared" si="26"/>
        <v>585964.91153846157</v>
      </c>
      <c r="CR55" s="76">
        <f t="shared" si="27"/>
        <v>1155212.8133333332</v>
      </c>
      <c r="CS55" s="76">
        <f t="shared" si="28"/>
        <v>4779277.8524615392</v>
      </c>
      <c r="CT55" s="76">
        <f t="shared" si="29"/>
        <v>109235.38888888886</v>
      </c>
      <c r="CU55" s="76">
        <f t="shared" si="30"/>
        <v>2526921.6936923079</v>
      </c>
      <c r="CV55" s="76">
        <f t="shared" si="31"/>
        <v>740057.61076923076</v>
      </c>
      <c r="CW55" s="76">
        <f t="shared" si="32"/>
        <v>1006464.7267455622</v>
      </c>
      <c r="CX55" s="76">
        <f t="shared" si="83"/>
        <v>878797.07907239813</v>
      </c>
      <c r="CY55" s="76">
        <f t="shared" si="84"/>
        <v>5355714.49</v>
      </c>
      <c r="CZ55" s="76">
        <f t="shared" si="85"/>
        <v>1426140.8006466611</v>
      </c>
      <c r="DA55" s="76">
        <f t="shared" si="86"/>
        <v>2023120.9524529038</v>
      </c>
      <c r="DB55" s="76">
        <f t="shared" si="87"/>
        <v>2998606.1373956045</v>
      </c>
      <c r="DC55" s="76">
        <f t="shared" si="38"/>
        <v>5584129.2622710625</v>
      </c>
      <c r="DD55" s="76">
        <f t="shared" si="38"/>
        <v>0</v>
      </c>
      <c r="DE55" s="88">
        <f t="shared" si="88"/>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59"/>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10"/>
        <v>0.34455829104624686</v>
      </c>
      <c r="BN56" s="74"/>
      <c r="BO56" s="204" t="s">
        <v>710</v>
      </c>
      <c r="BP56" s="204"/>
      <c r="BQ56" s="204"/>
      <c r="BR56" s="204"/>
      <c r="BS56" s="204"/>
      <c r="BT56" s="204"/>
      <c r="BU56" s="204"/>
      <c r="BV56" s="204"/>
      <c r="BW56" s="204"/>
      <c r="BX56" s="204"/>
      <c r="BY56" s="204"/>
      <c r="BZ56" s="204"/>
      <c r="CA56" s="204"/>
      <c r="CB56" s="204"/>
      <c r="CC56" s="204"/>
      <c r="CD56" s="204"/>
      <c r="CE56" s="204"/>
      <c r="CF56" s="204"/>
      <c r="CG56" s="204"/>
      <c r="CH56" s="204"/>
      <c r="CI56" s="204"/>
      <c r="CJ56" s="96"/>
      <c r="CK56" s="87">
        <v>39501</v>
      </c>
      <c r="CL56" s="76">
        <f t="shared" si="21"/>
        <v>757447.8444444444</v>
      </c>
      <c r="CM56" s="76">
        <f t="shared" si="22"/>
        <v>527343.29999999993</v>
      </c>
      <c r="CN56" s="76">
        <f t="shared" si="23"/>
        <v>1014514.2150000002</v>
      </c>
      <c r="CO56" s="76">
        <f t="shared" si="24"/>
        <v>764450.85888888885</v>
      </c>
      <c r="CP56" s="76">
        <f t="shared" si="25"/>
        <v>958675.89512820495</v>
      </c>
      <c r="CQ56" s="76">
        <f t="shared" si="26"/>
        <v>1199834.6153846155</v>
      </c>
      <c r="CR56" s="76">
        <f t="shared" si="27"/>
        <v>1607351.9</v>
      </c>
      <c r="CS56" s="76">
        <f t="shared" si="28"/>
        <v>391317.36274038459</v>
      </c>
      <c r="CT56" s="76">
        <f t="shared" si="29"/>
        <v>1147745.5555555553</v>
      </c>
      <c r="CU56" s="76">
        <f t="shared" si="30"/>
        <v>2283498.3156923079</v>
      </c>
      <c r="CV56" s="76">
        <f t="shared" si="31"/>
        <v>694977.85038461536</v>
      </c>
      <c r="CW56" s="76">
        <f t="shared" si="32"/>
        <v>957177.93206677947</v>
      </c>
      <c r="CX56" s="76">
        <f t="shared" si="83"/>
        <v>2812210.421208791</v>
      </c>
      <c r="CY56" s="76">
        <f t="shared" si="84"/>
        <v>69423.607500000013</v>
      </c>
      <c r="CZ56" s="76">
        <f t="shared" si="85"/>
        <v>2279656.3624852072</v>
      </c>
      <c r="DA56" s="76">
        <f t="shared" si="86"/>
        <v>1871070.1418315014</v>
      </c>
      <c r="DB56" s="76">
        <f t="shared" si="87"/>
        <v>2623074.5573406597</v>
      </c>
      <c r="DC56" s="76">
        <f t="shared" si="38"/>
        <v>2367461.051721612</v>
      </c>
      <c r="DD56" s="76">
        <f t="shared" si="38"/>
        <v>0</v>
      </c>
      <c r="DE56" s="88">
        <f t="shared" si="88"/>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59"/>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10"/>
        <v>0.35502775415679066</v>
      </c>
      <c r="BN57" s="7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96"/>
      <c r="CK57" s="87">
        <v>39502</v>
      </c>
      <c r="CL57" s="76">
        <f t="shared" si="21"/>
        <v>968520.38333333319</v>
      </c>
      <c r="CM57" s="76">
        <f t="shared" si="22"/>
        <v>28007.1</v>
      </c>
      <c r="CN57" s="76">
        <f t="shared" si="23"/>
        <v>577550.255</v>
      </c>
      <c r="CO57" s="76">
        <f t="shared" si="24"/>
        <v>1015271.5922222222</v>
      </c>
      <c r="CP57" s="76">
        <f t="shared" si="25"/>
        <v>823627.68500000006</v>
      </c>
      <c r="CQ57" s="76">
        <f t="shared" si="26"/>
        <v>1289674.2499999998</v>
      </c>
      <c r="CR57" s="76">
        <f t="shared" si="27"/>
        <v>353627.74666666664</v>
      </c>
      <c r="CS57" s="76">
        <f t="shared" si="28"/>
        <v>2354974.482403846</v>
      </c>
      <c r="CT57" s="76">
        <f t="shared" si="29"/>
        <v>1145126.5028571426</v>
      </c>
      <c r="CU57" s="76">
        <f t="shared" si="30"/>
        <v>953224.92276923091</v>
      </c>
      <c r="CV57" s="76">
        <f t="shared" si="31"/>
        <v>858275.58500000008</v>
      </c>
      <c r="CW57" s="76">
        <f t="shared" si="32"/>
        <v>4449844.3428867292</v>
      </c>
      <c r="CX57" s="76">
        <f t="shared" si="83"/>
        <v>10629.808333333336</v>
      </c>
      <c r="CY57" s="76">
        <f t="shared" si="84"/>
        <v>1220178.2125000001</v>
      </c>
      <c r="CZ57" s="76">
        <f t="shared" si="85"/>
        <v>757595.0177218935</v>
      </c>
      <c r="DA57" s="76">
        <f t="shared" si="86"/>
        <v>3138975.0834981683</v>
      </c>
      <c r="DB57" s="76">
        <f t="shared" si="87"/>
        <v>3711463.9575824174</v>
      </c>
      <c r="DC57" s="76">
        <f t="shared" si="38"/>
        <v>18761.967472527474</v>
      </c>
      <c r="DD57" s="76">
        <f t="shared" si="38"/>
        <v>2836569.913657771</v>
      </c>
      <c r="DE57" s="88">
        <f t="shared" si="88"/>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59"/>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10"/>
        <v>0.30275698376822813</v>
      </c>
      <c r="BN58" s="7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96"/>
      <c r="CK58" s="87">
        <v>39503</v>
      </c>
      <c r="CL58" s="76">
        <f t="shared" si="21"/>
        <v>238606.10333333333</v>
      </c>
      <c r="CM58" s="76">
        <f t="shared" si="22"/>
        <v>520677.76846153848</v>
      </c>
      <c r="CN58" s="76">
        <f t="shared" si="23"/>
        <v>572939.91374999995</v>
      </c>
      <c r="CO58" s="76">
        <f t="shared" si="24"/>
        <v>637009.90666666662</v>
      </c>
      <c r="CP58" s="76">
        <f t="shared" si="25"/>
        <v>777503.52423076925</v>
      </c>
      <c r="CQ58" s="76">
        <f t="shared" si="26"/>
        <v>2648042.6039999998</v>
      </c>
      <c r="CR58" s="76">
        <f t="shared" si="27"/>
        <v>1603502.28</v>
      </c>
      <c r="CS58" s="76">
        <f t="shared" si="28"/>
        <v>962666.45120192319</v>
      </c>
      <c r="CT58" s="76">
        <f t="shared" si="29"/>
        <v>669565.64374999993</v>
      </c>
      <c r="CU58" s="76">
        <f t="shared" si="30"/>
        <v>913642.86369230784</v>
      </c>
      <c r="CV58" s="76">
        <f t="shared" si="31"/>
        <v>4132687.9129166668</v>
      </c>
      <c r="CW58" s="76">
        <f t="shared" si="32"/>
        <v>128064.59397295014</v>
      </c>
      <c r="CX58" s="76">
        <f t="shared" si="83"/>
        <v>1701754.9679487185</v>
      </c>
      <c r="CY58" s="76">
        <f t="shared" si="84"/>
        <v>999560.75625000009</v>
      </c>
      <c r="CZ58" s="76">
        <f t="shared" si="85"/>
        <v>2660614.6323076924</v>
      </c>
      <c r="DA58" s="76">
        <f t="shared" si="86"/>
        <v>2968024.5222252742</v>
      </c>
      <c r="DB58" s="76">
        <f t="shared" si="87"/>
        <v>0</v>
      </c>
      <c r="DC58" s="76">
        <f t="shared" si="38"/>
        <v>0</v>
      </c>
      <c r="DD58" s="76">
        <f t="shared" si="38"/>
        <v>3282972.2624803768</v>
      </c>
      <c r="DE58" s="88">
        <f t="shared" si="88"/>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59"/>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0.36412872841444283</v>
      </c>
      <c r="BM59" s="86">
        <f t="shared" si="110"/>
        <v>0.3832920446453798</v>
      </c>
      <c r="BN59" s="7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96"/>
      <c r="CK59" s="87">
        <v>39504</v>
      </c>
      <c r="CL59" s="76">
        <f t="shared" si="21"/>
        <v>1763405.46</v>
      </c>
      <c r="CM59" s="76">
        <f t="shared" si="22"/>
        <v>719452.00000000012</v>
      </c>
      <c r="CN59" s="76">
        <f t="shared" si="23"/>
        <v>612847.87199999997</v>
      </c>
      <c r="CO59" s="76">
        <f t="shared" si="24"/>
        <v>1209124.5466666666</v>
      </c>
      <c r="CP59" s="76">
        <f t="shared" si="25"/>
        <v>1418884.1725641026</v>
      </c>
      <c r="CQ59" s="76">
        <f t="shared" si="26"/>
        <v>422297.55692307686</v>
      </c>
      <c r="CR59" s="76">
        <f t="shared" si="27"/>
        <v>1450438.5</v>
      </c>
      <c r="CS59" s="76">
        <f t="shared" si="28"/>
        <v>839754.54414529912</v>
      </c>
      <c r="CT59" s="76">
        <f t="shared" si="29"/>
        <v>859680.13944444433</v>
      </c>
      <c r="CU59" s="76">
        <f t="shared" si="30"/>
        <v>482417.33261538466</v>
      </c>
      <c r="CV59" s="76">
        <f t="shared" si="31"/>
        <v>259976.88291666668</v>
      </c>
      <c r="CW59" s="76">
        <f t="shared" si="32"/>
        <v>1827323.0630938294</v>
      </c>
      <c r="CX59" s="76">
        <f t="shared" si="83"/>
        <v>985360.41858974379</v>
      </c>
      <c r="CY59" s="76">
        <f t="shared" si="84"/>
        <v>551381.43937499996</v>
      </c>
      <c r="CZ59" s="76">
        <f t="shared" si="85"/>
        <v>779016.73800699308</v>
      </c>
      <c r="DA59" s="76">
        <f t="shared" si="86"/>
        <v>391991.1236744505</v>
      </c>
      <c r="DB59" s="76">
        <f t="shared" si="87"/>
        <v>0</v>
      </c>
      <c r="DC59" s="76">
        <f t="shared" si="38"/>
        <v>3585138.0489377296</v>
      </c>
      <c r="DD59" s="76">
        <f t="shared" si="38"/>
        <v>3469415.9754317123</v>
      </c>
      <c r="DE59" s="88">
        <f t="shared" si="88"/>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59"/>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10"/>
        <v>0.4046673898536271</v>
      </c>
      <c r="BN60" s="7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96"/>
      <c r="CK60" s="87">
        <v>39505</v>
      </c>
      <c r="CL60" s="76">
        <f t="shared" si="21"/>
        <v>901547.08624999993</v>
      </c>
      <c r="CM60" s="76">
        <f t="shared" si="22"/>
        <v>388024.32000000007</v>
      </c>
      <c r="CN60" s="76">
        <f t="shared" si="23"/>
        <v>889792</v>
      </c>
      <c r="CO60" s="76">
        <f t="shared" si="24"/>
        <v>1038721.42</v>
      </c>
      <c r="CP60" s="76">
        <f t="shared" si="25"/>
        <v>420073.57</v>
      </c>
      <c r="CQ60" s="76">
        <f t="shared" si="26"/>
        <v>1613609.5384615383</v>
      </c>
      <c r="CR60" s="76">
        <f t="shared" si="27"/>
        <v>1275590.82</v>
      </c>
      <c r="CS60" s="76">
        <f t="shared" si="28"/>
        <v>863632.08365384594</v>
      </c>
      <c r="CT60" s="76">
        <f t="shared" si="29"/>
        <v>936855.90777777764</v>
      </c>
      <c r="CU60" s="76">
        <f t="shared" si="30"/>
        <v>1177934.9695384616</v>
      </c>
      <c r="CV60" s="76">
        <f t="shared" si="31"/>
        <v>1331842.4200000002</v>
      </c>
      <c r="CW60" s="76">
        <f t="shared" si="32"/>
        <v>1042316.0312003383</v>
      </c>
      <c r="CX60" s="76">
        <f t="shared" si="83"/>
        <v>872209.08500000031</v>
      </c>
      <c r="CY60" s="76">
        <f t="shared" si="84"/>
        <v>731651.92812499998</v>
      </c>
      <c r="CZ60" s="76">
        <f t="shared" si="85"/>
        <v>368245.29454545456</v>
      </c>
      <c r="DA60" s="76">
        <f t="shared" si="86"/>
        <v>0</v>
      </c>
      <c r="DB60" s="76">
        <f t="shared" si="87"/>
        <v>1788753.1488095238</v>
      </c>
      <c r="DC60" s="76">
        <f t="shared" si="38"/>
        <v>4843887.4827838829</v>
      </c>
      <c r="DD60" s="76">
        <f t="shared" si="38"/>
        <v>5231389.1798587115</v>
      </c>
      <c r="DE60" s="88">
        <f t="shared" si="88"/>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59"/>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10"/>
        <v>0.39882028352658927</v>
      </c>
      <c r="BN61" s="7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96"/>
      <c r="CK61" s="87">
        <v>39506</v>
      </c>
      <c r="CL61" s="76">
        <f t="shared" si="21"/>
        <v>797246.02124999987</v>
      </c>
      <c r="CM61" s="76">
        <f t="shared" si="22"/>
        <v>662584.13416666654</v>
      </c>
      <c r="CN61" s="76">
        <f t="shared" si="23"/>
        <v>1379399.1680000001</v>
      </c>
      <c r="CO61" s="76">
        <f t="shared" si="24"/>
        <v>361601.93333333335</v>
      </c>
      <c r="CP61" s="76">
        <f t="shared" si="25"/>
        <v>1118432.2218181819</v>
      </c>
      <c r="CQ61" s="76">
        <f t="shared" si="26"/>
        <v>540227.6961538461</v>
      </c>
      <c r="CR61" s="76">
        <f t="shared" si="27"/>
        <v>1450828.16</v>
      </c>
      <c r="CS61" s="76">
        <f t="shared" si="28"/>
        <v>1215447.3015384616</v>
      </c>
      <c r="CT61" s="76">
        <f t="shared" si="29"/>
        <v>1106649.44</v>
      </c>
      <c r="CU61" s="76">
        <f t="shared" si="30"/>
        <v>1172917.6387179485</v>
      </c>
      <c r="CV61" s="76">
        <f t="shared" si="31"/>
        <v>1028534.78</v>
      </c>
      <c r="CW61" s="76">
        <f t="shared" si="32"/>
        <v>869655.54356720205</v>
      </c>
      <c r="CX61" s="76">
        <f t="shared" si="83"/>
        <v>939915.88035164855</v>
      </c>
      <c r="CY61" s="76">
        <f t="shared" si="84"/>
        <v>1342641.7725000002</v>
      </c>
      <c r="CZ61" s="76">
        <f t="shared" si="85"/>
        <v>54157.934769230771</v>
      </c>
      <c r="DA61" s="76">
        <f t="shared" si="86"/>
        <v>1231434.7218543955</v>
      </c>
      <c r="DB61" s="76">
        <f t="shared" si="87"/>
        <v>3403770.8095350801</v>
      </c>
      <c r="DC61" s="76">
        <f t="shared" si="38"/>
        <v>3622522.5211721617</v>
      </c>
      <c r="DD61" s="76">
        <f t="shared" si="38"/>
        <v>1834373.2194073782</v>
      </c>
      <c r="DE61" s="88">
        <f t="shared" si="88"/>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59"/>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10"/>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21"/>
        <v>1215554.1771428571</v>
      </c>
      <c r="CM62" s="76">
        <f t="shared" si="22"/>
        <v>1094207.1408333331</v>
      </c>
      <c r="CN62" s="76">
        <f t="shared" si="23"/>
        <v>139364.02999999997</v>
      </c>
      <c r="CO62" s="76">
        <f t="shared" si="24"/>
        <v>1182330.5</v>
      </c>
      <c r="CP62" s="76">
        <f t="shared" si="25"/>
        <v>865424.86636363645</v>
      </c>
      <c r="CQ62" s="76">
        <f t="shared" si="26"/>
        <v>1690239.6923076923</v>
      </c>
      <c r="CR62" s="76">
        <f t="shared" si="27"/>
        <v>1414879.7250000001</v>
      </c>
      <c r="CS62" s="76">
        <f t="shared" si="28"/>
        <v>1960231.2265384616</v>
      </c>
      <c r="CT62" s="76">
        <f t="shared" si="29"/>
        <v>199737.85111111109</v>
      </c>
      <c r="CU62" s="76">
        <f t="shared" si="30"/>
        <v>3148635.0664102561</v>
      </c>
      <c r="CV62" s="76">
        <f t="shared" si="31"/>
        <v>924178.14583333337</v>
      </c>
      <c r="CW62" s="76">
        <f t="shared" si="32"/>
        <v>998319.16065088776</v>
      </c>
      <c r="CX62" s="76">
        <f t="shared" si="83"/>
        <v>1102805.5434065934</v>
      </c>
      <c r="CY62" s="76">
        <f t="shared" si="84"/>
        <v>10195018.155000001</v>
      </c>
      <c r="CZ62" s="76">
        <f t="shared" si="85"/>
        <v>1751655.9778461538</v>
      </c>
      <c r="DA62" s="76">
        <f t="shared" si="86"/>
        <v>2096921.4013461538</v>
      </c>
      <c r="DB62" s="76">
        <f t="shared" si="87"/>
        <v>3761781.2460753522</v>
      </c>
      <c r="DC62" s="76">
        <f t="shared" si="38"/>
        <v>8037883.9623931609</v>
      </c>
      <c r="DD62" s="76">
        <f t="shared" si="38"/>
        <v>0</v>
      </c>
      <c r="DE62" s="88">
        <f t="shared" si="88"/>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59"/>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0.39648351648351643</v>
      </c>
      <c r="BM63" s="86">
        <f t="shared" si="110"/>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21"/>
        <v>929669.74714285717</v>
      </c>
      <c r="CM63" s="76">
        <f t="shared" si="22"/>
        <v>192165.44916666666</v>
      </c>
      <c r="CN63" s="76">
        <f t="shared" si="23"/>
        <v>929384.94499999983</v>
      </c>
      <c r="CO63" s="76">
        <f t="shared" si="24"/>
        <v>1285377.7183333333</v>
      </c>
      <c r="CP63" s="76">
        <f t="shared" si="25"/>
        <v>912756.31909090909</v>
      </c>
      <c r="CQ63" s="76">
        <f t="shared" si="26"/>
        <v>1364093.711538462</v>
      </c>
      <c r="CR63" s="76">
        <f t="shared" si="27"/>
        <v>1336406.2</v>
      </c>
      <c r="CS63" s="76">
        <f t="shared" si="28"/>
        <v>127845.92820512822</v>
      </c>
      <c r="CT63" s="76">
        <f t="shared" si="29"/>
        <v>1628642.482222222</v>
      </c>
      <c r="CU63" s="76">
        <f t="shared" si="30"/>
        <v>434022.09794871794</v>
      </c>
      <c r="CV63" s="76">
        <f t="shared" si="31"/>
        <v>661994.36749999993</v>
      </c>
      <c r="CW63" s="76">
        <f t="shared" si="32"/>
        <v>863879.95841081988</v>
      </c>
      <c r="CX63" s="76">
        <f t="shared" si="83"/>
        <v>5637134.4115384612</v>
      </c>
      <c r="CY63" s="76">
        <f t="shared" si="84"/>
        <v>1454185.5</v>
      </c>
      <c r="CZ63" s="76">
        <f t="shared" si="85"/>
        <v>1247693.8572692308</v>
      </c>
      <c r="DA63" s="76">
        <f t="shared" si="86"/>
        <v>7611406.2223626385</v>
      </c>
      <c r="DB63" s="76">
        <f t="shared" si="87"/>
        <v>3873551.505047095</v>
      </c>
      <c r="DC63" s="76">
        <f t="shared" si="38"/>
        <v>0</v>
      </c>
      <c r="DD63" s="76">
        <f t="shared" si="38"/>
        <v>0</v>
      </c>
      <c r="DE63" s="88">
        <f t="shared" si="88"/>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59"/>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0.39648351648351643</v>
      </c>
      <c r="BM64" s="86">
        <f t="shared" si="110"/>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21"/>
        <v>1069440.2228571428</v>
      </c>
      <c r="CM64" s="76">
        <f t="shared" si="22"/>
        <v>1255501.8595833331</v>
      </c>
      <c r="CN64" s="76">
        <f t="shared" si="23"/>
        <v>427997.4383333333</v>
      </c>
      <c r="CO64" s="76">
        <f t="shared" si="24"/>
        <v>1098310.6516666666</v>
      </c>
      <c r="CP64" s="76">
        <f t="shared" si="25"/>
        <v>720136.92454545456</v>
      </c>
      <c r="CQ64" s="76">
        <f t="shared" si="26"/>
        <v>1110428.3469230772</v>
      </c>
      <c r="CR64" s="76">
        <f t="shared" si="27"/>
        <v>261800.83499999999</v>
      </c>
      <c r="CS64" s="76">
        <f t="shared" si="28"/>
        <v>2072520.38974359</v>
      </c>
      <c r="CT64" s="76">
        <f t="shared" si="29"/>
        <v>1429967.2599999998</v>
      </c>
      <c r="CU64" s="76">
        <f t="shared" si="30"/>
        <v>548219.53717948718</v>
      </c>
      <c r="CV64" s="76">
        <f t="shared" si="31"/>
        <v>880405.06625000003</v>
      </c>
      <c r="CW64" s="76">
        <f t="shared" si="32"/>
        <v>3731393.0932037192</v>
      </c>
      <c r="CX64" s="76">
        <f t="shared" si="83"/>
        <v>36404.675999999999</v>
      </c>
      <c r="CY64" s="76">
        <f t="shared" si="84"/>
        <v>1122285.75</v>
      </c>
      <c r="CZ64" s="76">
        <f t="shared" si="85"/>
        <v>1371271.2675549451</v>
      </c>
      <c r="DA64" s="76">
        <f t="shared" si="86"/>
        <v>1522087.7515257818</v>
      </c>
      <c r="DB64" s="76">
        <f t="shared" si="87"/>
        <v>2124999.1135243322</v>
      </c>
      <c r="DC64" s="76">
        <f t="shared" si="38"/>
        <v>0</v>
      </c>
      <c r="DD64" s="76">
        <f t="shared" si="38"/>
        <v>4071727.9138461533</v>
      </c>
      <c r="DE64" s="88">
        <f t="shared" si="88"/>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59"/>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0.39763736263736271</v>
      </c>
      <c r="BM65" s="86">
        <f t="shared" si="110"/>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21"/>
        <v>340831.22666666663</v>
      </c>
      <c r="CM65" s="76">
        <f t="shared" si="22"/>
        <v>1151175.5470833329</v>
      </c>
      <c r="CN65" s="76">
        <f t="shared" si="23"/>
        <v>492421.34166666667</v>
      </c>
      <c r="CO65" s="76">
        <f t="shared" si="24"/>
        <v>694508.5</v>
      </c>
      <c r="CP65" s="76">
        <f t="shared" si="25"/>
        <v>702511.41909090907</v>
      </c>
      <c r="CQ65" s="76">
        <f t="shared" si="26"/>
        <v>354207.75000000006</v>
      </c>
      <c r="CR65" s="76">
        <f t="shared" si="27"/>
        <v>2020837.3049999999</v>
      </c>
      <c r="CS65" s="76">
        <f t="shared" si="28"/>
        <v>1147355.0576923077</v>
      </c>
      <c r="CT65" s="76">
        <f t="shared" si="29"/>
        <v>887828.91249999998</v>
      </c>
      <c r="CU65" s="76">
        <f t="shared" si="30"/>
        <v>603871.1747008547</v>
      </c>
      <c r="CV65" s="76">
        <f t="shared" si="31"/>
        <v>5027649.8049999997</v>
      </c>
      <c r="CW65" s="76">
        <f t="shared" si="32"/>
        <v>80227.97656804735</v>
      </c>
      <c r="CX65" s="76">
        <f t="shared" si="83"/>
        <v>1430115.8959999999</v>
      </c>
      <c r="CY65" s="76">
        <f t="shared" si="84"/>
        <v>975322.98</v>
      </c>
      <c r="CZ65" s="76">
        <f t="shared" si="85"/>
        <v>2834793.9435347985</v>
      </c>
      <c r="DA65" s="76">
        <f t="shared" si="86"/>
        <v>1550439.9000760776</v>
      </c>
      <c r="DB65" s="76">
        <f t="shared" si="87"/>
        <v>126200.66858712713</v>
      </c>
      <c r="DC65" s="76">
        <f t="shared" si="38"/>
        <v>2787724.6222222224</v>
      </c>
      <c r="DD65" s="76">
        <f t="shared" si="38"/>
        <v>4017565.676043957</v>
      </c>
      <c r="DE65" s="88">
        <f t="shared" si="88"/>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59"/>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10"/>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21"/>
        <v>1564777.0666666664</v>
      </c>
      <c r="CM66" s="76">
        <f t="shared" si="22"/>
        <v>947217.07649999985</v>
      </c>
      <c r="CN66" s="76">
        <f t="shared" si="23"/>
        <v>926458.92800000007</v>
      </c>
      <c r="CO66" s="76">
        <f t="shared" si="24"/>
        <v>1326408.93</v>
      </c>
      <c r="CP66" s="76">
        <f t="shared" si="25"/>
        <v>628653.92272727273</v>
      </c>
      <c r="CQ66" s="76">
        <f t="shared" si="26"/>
        <v>2654031.3750000005</v>
      </c>
      <c r="CR66" s="76">
        <f t="shared" si="27"/>
        <v>1565632.86</v>
      </c>
      <c r="CS66" s="76">
        <f t="shared" si="28"/>
        <v>773297.33384615392</v>
      </c>
      <c r="CT66" s="76">
        <f t="shared" si="29"/>
        <v>890254.56111111084</v>
      </c>
      <c r="CU66" s="76">
        <f t="shared" si="30"/>
        <v>1487356.0362393162</v>
      </c>
      <c r="CV66" s="76">
        <f t="shared" si="31"/>
        <v>56858.6325</v>
      </c>
      <c r="CW66" s="76">
        <f t="shared" si="32"/>
        <v>1133481.3891546915</v>
      </c>
      <c r="CX66" s="76">
        <f t="shared" si="83"/>
        <v>1347157.196</v>
      </c>
      <c r="CY66" s="76">
        <f t="shared" si="84"/>
        <v>1027267.245</v>
      </c>
      <c r="CZ66" s="76">
        <f t="shared" si="85"/>
        <v>604191.85375457862</v>
      </c>
      <c r="DA66" s="76">
        <f t="shared" si="86"/>
        <v>496768.19710904476</v>
      </c>
      <c r="DB66" s="76">
        <f t="shared" si="87"/>
        <v>0</v>
      </c>
      <c r="DC66" s="76">
        <f t="shared" si="38"/>
        <v>3957849.5873015877</v>
      </c>
      <c r="DD66" s="76">
        <f t="shared" si="38"/>
        <v>4634279.4659290714</v>
      </c>
      <c r="DE66" s="88">
        <f t="shared" si="88"/>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59"/>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10"/>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167">B67*AT67</f>
        <v>865214.44499999995</v>
      </c>
      <c r="CM67" s="76">
        <f t="shared" ref="CM67:CM130" si="1168">C67*AU67</f>
        <v>1126243.5799999998</v>
      </c>
      <c r="CN67" s="76">
        <f t="shared" ref="CN67:CN130" si="1169">D67*AV67</f>
        <v>932446.81166666665</v>
      </c>
      <c r="CO67" s="76">
        <f t="shared" ref="CO67:CO130" si="1170">E67*AW67</f>
        <v>1144385.4566666665</v>
      </c>
      <c r="CP67" s="76">
        <f t="shared" ref="CP67:CP130" si="1171">F67*AX67</f>
        <v>319398.61818181822</v>
      </c>
      <c r="CQ67" s="76">
        <f t="shared" ref="CQ67:CQ130" si="1172">G67*AY67</f>
        <v>720060.75000000012</v>
      </c>
      <c r="CR67" s="76">
        <f t="shared" ref="CR67:CR130" si="1173">H67*AZ67</f>
        <v>2606736.9033333338</v>
      </c>
      <c r="CS67" s="76">
        <f t="shared" ref="CS67:CS130" si="1174">I67*BA67</f>
        <v>1234643.3723076924</v>
      </c>
      <c r="CT67" s="76">
        <f t="shared" ref="CT67:CT130" si="1175">J67*BB67</f>
        <v>1078974.7319999998</v>
      </c>
      <c r="CU67" s="76">
        <f t="shared" ref="CU67:CU130" si="1176">K67*BC67</f>
        <v>1457209.3145299146</v>
      </c>
      <c r="CV67" s="76">
        <f t="shared" ref="CV67:CV130" si="1177">L67*BD67</f>
        <v>1487005.7424999999</v>
      </c>
      <c r="CW67" s="76">
        <f t="shared" ref="CW67:CW130" si="1178">M67*BE67</f>
        <v>633743.5974640745</v>
      </c>
      <c r="CX67" s="76">
        <f t="shared" ref="CX67:CX130" si="1179">N67*BF67</f>
        <v>782250.70000000007</v>
      </c>
      <c r="CY67" s="76">
        <f t="shared" ref="CY67:CY130" si="1180">O67*BG67</f>
        <v>866618.77500000002</v>
      </c>
      <c r="CZ67" s="76">
        <f t="shared" ref="CZ67:CZ130" si="1181">P67*BH67</f>
        <v>474566.24912087905</v>
      </c>
      <c r="DA67" s="76">
        <f t="shared" ref="DA67:DA130" si="1182">Q67*BI67</f>
        <v>0</v>
      </c>
      <c r="DB67" s="76">
        <f t="shared" ref="DB67:DB130" si="1183">R67*BJ67</f>
        <v>2857870.9805579036</v>
      </c>
      <c r="DC67" s="76">
        <f t="shared" ref="DC67:DD130" si="1184">S67*BK67</f>
        <v>4799752.1271428578</v>
      </c>
      <c r="DD67" s="76">
        <f t="shared" si="1184"/>
        <v>1528766.7692307695</v>
      </c>
      <c r="DE67" s="88">
        <f t="shared" si="88"/>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185">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0.41067307692307692</v>
      </c>
      <c r="BM68" s="86">
        <f t="shared" si="110"/>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167"/>
        <v>1194236.0099999998</v>
      </c>
      <c r="CM68" s="76">
        <f t="shared" si="1168"/>
        <v>729525.45399999991</v>
      </c>
      <c r="CN68" s="76">
        <f t="shared" si="1169"/>
        <v>613282.29666666663</v>
      </c>
      <c r="CO68" s="76">
        <f t="shared" si="1170"/>
        <v>77980.755000000005</v>
      </c>
      <c r="CP68" s="76">
        <f t="shared" si="1171"/>
        <v>1013907.7018181819</v>
      </c>
      <c r="CQ68" s="76">
        <f t="shared" si="1172"/>
        <v>610750.58916666673</v>
      </c>
      <c r="CR68" s="76">
        <f t="shared" si="1173"/>
        <v>2476407.89</v>
      </c>
      <c r="CS68" s="76">
        <f t="shared" si="1174"/>
        <v>1133194.2692307692</v>
      </c>
      <c r="CT68" s="76">
        <f t="shared" si="1175"/>
        <v>1294218.8429999999</v>
      </c>
      <c r="CU68" s="76">
        <f t="shared" si="1176"/>
        <v>1245365.5875213675</v>
      </c>
      <c r="CV68" s="76">
        <f t="shared" si="1177"/>
        <v>1190954.8499999999</v>
      </c>
      <c r="CW68" s="76">
        <f t="shared" si="1178"/>
        <v>602964.57142857148</v>
      </c>
      <c r="CX68" s="76">
        <f t="shared" si="1179"/>
        <v>972400.59000000008</v>
      </c>
      <c r="CY68" s="76">
        <f t="shared" si="1180"/>
        <v>5463161.8200000003</v>
      </c>
      <c r="CZ68" s="76">
        <f t="shared" si="1181"/>
        <v>25438.796978021979</v>
      </c>
      <c r="DA68" s="76">
        <f t="shared" si="1182"/>
        <v>1727221.1216071427</v>
      </c>
      <c r="DB68" s="76">
        <f t="shared" si="1183"/>
        <v>3347853.8393913782</v>
      </c>
      <c r="DC68" s="76">
        <f t="shared" si="1184"/>
        <v>3042041.116813187</v>
      </c>
      <c r="DD68" s="76">
        <f t="shared" si="1184"/>
        <v>4033846.1542307693</v>
      </c>
      <c r="DE68" s="88">
        <f t="shared" ref="DE68:DE131" si="1186">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185"/>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0.41067307692307692</v>
      </c>
      <c r="BM69" s="86">
        <f t="shared" ref="BM69:BM132" si="1187">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167"/>
        <v>1635937.7199999997</v>
      </c>
      <c r="CM69" s="76">
        <f t="shared" si="1168"/>
        <v>791543.13699999987</v>
      </c>
      <c r="CN69" s="76">
        <f t="shared" si="1169"/>
        <v>283603.64999999997</v>
      </c>
      <c r="CO69" s="76">
        <f t="shared" si="1170"/>
        <v>851161.58250000002</v>
      </c>
      <c r="CP69" s="76">
        <f t="shared" si="1171"/>
        <v>699788.5872727274</v>
      </c>
      <c r="CQ69" s="76">
        <f t="shared" si="1172"/>
        <v>989372.23000000021</v>
      </c>
      <c r="CR69" s="76">
        <f t="shared" si="1173"/>
        <v>1818001.3833333335</v>
      </c>
      <c r="CS69" s="76">
        <f t="shared" si="1174"/>
        <v>1903214.298076923</v>
      </c>
      <c r="CT69" s="76">
        <f t="shared" si="1175"/>
        <v>237272.03062499998</v>
      </c>
      <c r="CU69" s="76">
        <f t="shared" si="1176"/>
        <v>787450.61538461549</v>
      </c>
      <c r="CV69" s="76">
        <f t="shared" si="1177"/>
        <v>741817.24</v>
      </c>
      <c r="CW69" s="76">
        <f t="shared" si="1178"/>
        <v>822330.20307692327</v>
      </c>
      <c r="CX69" s="76">
        <f t="shared" si="1179"/>
        <v>906296.25000000023</v>
      </c>
      <c r="CY69" s="76">
        <f t="shared" si="1180"/>
        <v>239132.74000000005</v>
      </c>
      <c r="CZ69" s="76">
        <f t="shared" si="1181"/>
        <v>1753731.883923077</v>
      </c>
      <c r="DA69" s="76">
        <f t="shared" si="1182"/>
        <v>4191395.9789423076</v>
      </c>
      <c r="DB69" s="76">
        <f t="shared" si="1183"/>
        <v>3491741.0819315296</v>
      </c>
      <c r="DC69" s="76">
        <f t="shared" si="1184"/>
        <v>3808866.5785714285</v>
      </c>
      <c r="DD69" s="76">
        <f t="shared" si="1184"/>
        <v>0</v>
      </c>
      <c r="DE69" s="88">
        <f t="shared" si="1186"/>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185"/>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0.41551563820794585</v>
      </c>
      <c r="BM70" s="86">
        <f t="shared" si="1187"/>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167"/>
        <v>837959.59999999986</v>
      </c>
      <c r="CM70" s="76">
        <f t="shared" si="1168"/>
        <v>254530.8323076923</v>
      </c>
      <c r="CN70" s="76">
        <f t="shared" si="1169"/>
        <v>1365723.9749999999</v>
      </c>
      <c r="CO70" s="76">
        <f t="shared" si="1170"/>
        <v>987551.78250000009</v>
      </c>
      <c r="CP70" s="76">
        <f t="shared" si="1171"/>
        <v>604140.85636363656</v>
      </c>
      <c r="CQ70" s="76">
        <f t="shared" si="1172"/>
        <v>1530396.6166666667</v>
      </c>
      <c r="CR70" s="76">
        <f t="shared" si="1173"/>
        <v>1501710.98</v>
      </c>
      <c r="CS70" s="76">
        <f t="shared" si="1174"/>
        <v>105109.95961538462</v>
      </c>
      <c r="CT70" s="76">
        <f t="shared" si="1175"/>
        <v>1459811.026875</v>
      </c>
      <c r="CU70" s="76">
        <f t="shared" si="1176"/>
        <v>431604.18803418812</v>
      </c>
      <c r="CV70" s="76">
        <f t="shared" si="1177"/>
        <v>799231.49666666659</v>
      </c>
      <c r="CW70" s="76">
        <f t="shared" si="1178"/>
        <v>817136.06857142865</v>
      </c>
      <c r="CX70" s="76">
        <f t="shared" si="1179"/>
        <v>4757094.0000000009</v>
      </c>
      <c r="CY70" s="76">
        <f t="shared" si="1180"/>
        <v>1305935.4000000001</v>
      </c>
      <c r="CZ70" s="76">
        <f t="shared" si="1181"/>
        <v>2443666.481428572</v>
      </c>
      <c r="DA70" s="76">
        <f t="shared" si="1182"/>
        <v>4013092.7015777072</v>
      </c>
      <c r="DB70" s="76">
        <f t="shared" si="1183"/>
        <v>5059002.249598478</v>
      </c>
      <c r="DC70" s="76">
        <f t="shared" si="1184"/>
        <v>0</v>
      </c>
      <c r="DD70" s="76">
        <f t="shared" si="1184"/>
        <v>0</v>
      </c>
      <c r="DE70" s="88">
        <f t="shared" si="1186"/>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185"/>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0.41551563820794585</v>
      </c>
      <c r="BM71" s="86">
        <f t="shared" si="1187"/>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167"/>
        <v>1128871.1969999999</v>
      </c>
      <c r="CM71" s="76">
        <f t="shared" si="1168"/>
        <v>1482699.0923076924</v>
      </c>
      <c r="CN71" s="76">
        <f t="shared" si="1169"/>
        <v>883452.91999999993</v>
      </c>
      <c r="CO71" s="76">
        <f t="shared" si="1170"/>
        <v>552802.88750000007</v>
      </c>
      <c r="CP71" s="76">
        <f t="shared" si="1171"/>
        <v>777983.74000000022</v>
      </c>
      <c r="CQ71" s="76">
        <f t="shared" si="1172"/>
        <v>1160198.5833333335</v>
      </c>
      <c r="CR71" s="76">
        <f t="shared" si="1173"/>
        <v>415019.76666666666</v>
      </c>
      <c r="CS71" s="76">
        <f t="shared" si="1174"/>
        <v>2636919.9803846152</v>
      </c>
      <c r="CT71" s="76">
        <f t="shared" si="1175"/>
        <v>935124.94333333324</v>
      </c>
      <c r="CU71" s="76">
        <f t="shared" si="1176"/>
        <v>1190125.0400000003</v>
      </c>
      <c r="CV71" s="76">
        <f t="shared" si="1177"/>
        <v>1120463.46</v>
      </c>
      <c r="CW71" s="76">
        <f t="shared" si="1178"/>
        <v>4674802.7094674548</v>
      </c>
      <c r="CX71" s="76">
        <f t="shared" si="1179"/>
        <v>26447.134999999998</v>
      </c>
      <c r="CY71" s="76">
        <f t="shared" si="1180"/>
        <v>856838.0893750001</v>
      </c>
      <c r="CZ71" s="76">
        <f t="shared" si="1181"/>
        <v>2081825.0555555557</v>
      </c>
      <c r="DA71" s="76">
        <f t="shared" si="1182"/>
        <v>1711161.2153571423</v>
      </c>
      <c r="DB71" s="76">
        <f t="shared" si="1183"/>
        <v>2248168.1983516482</v>
      </c>
      <c r="DC71" s="76">
        <f t="shared" si="1184"/>
        <v>0</v>
      </c>
      <c r="DD71" s="76">
        <f t="shared" si="1184"/>
        <v>1966146.8692476752</v>
      </c>
      <c r="DE71" s="88">
        <f t="shared" si="1186"/>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185"/>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187"/>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167"/>
        <v>383929.91999999993</v>
      </c>
      <c r="CM72" s="76">
        <f t="shared" si="1168"/>
        <v>1195083.8514999999</v>
      </c>
      <c r="CN72" s="76">
        <f t="shared" si="1169"/>
        <v>962063.71199999994</v>
      </c>
      <c r="CO72" s="76">
        <f t="shared" si="1170"/>
        <v>811325.72</v>
      </c>
      <c r="CP72" s="76">
        <f t="shared" si="1171"/>
        <v>1109651.6472727275</v>
      </c>
      <c r="CQ72" s="76">
        <f t="shared" si="1172"/>
        <v>379366.43555555562</v>
      </c>
      <c r="CR72" s="76">
        <f t="shared" si="1173"/>
        <v>3374980.54</v>
      </c>
      <c r="CS72" s="76">
        <f t="shared" si="1174"/>
        <v>1875249.1657692308</v>
      </c>
      <c r="CT72" s="76">
        <f t="shared" si="1175"/>
        <v>1342129.855</v>
      </c>
      <c r="CU72" s="76">
        <f t="shared" si="1176"/>
        <v>1112038.2080000001</v>
      </c>
      <c r="CV72" s="76">
        <f t="shared" si="1177"/>
        <v>6443188.3107692301</v>
      </c>
      <c r="CW72" s="76">
        <f t="shared" si="1178"/>
        <v>68616.773076923069</v>
      </c>
      <c r="CX72" s="76">
        <f t="shared" si="1179"/>
        <v>578895.94499999995</v>
      </c>
      <c r="CY72" s="76">
        <f t="shared" si="1180"/>
        <v>1103562.815625</v>
      </c>
      <c r="CZ72" s="76">
        <f t="shared" si="1181"/>
        <v>1083002.5641758242</v>
      </c>
      <c r="DA72" s="76">
        <f t="shared" si="1182"/>
        <v>3672785.162142856</v>
      </c>
      <c r="DB72" s="76">
        <f t="shared" si="1183"/>
        <v>124055.06403212171</v>
      </c>
      <c r="DC72" s="76">
        <f t="shared" si="1184"/>
        <v>2375513.9464285714</v>
      </c>
      <c r="DD72" s="76">
        <f t="shared" si="1184"/>
        <v>4548931.2586305998</v>
      </c>
      <c r="DE72" s="88">
        <f t="shared" si="1186"/>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185"/>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187"/>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167"/>
        <v>2189427.9</v>
      </c>
      <c r="CM73" s="76">
        <f t="shared" si="1168"/>
        <v>987073.23799999978</v>
      </c>
      <c r="CN73" s="76">
        <f t="shared" si="1169"/>
        <v>1352137.1914285715</v>
      </c>
      <c r="CO73" s="76">
        <f t="shared" si="1170"/>
        <v>1056449.3699999999</v>
      </c>
      <c r="CP73" s="76">
        <f t="shared" si="1171"/>
        <v>606112.11818181828</v>
      </c>
      <c r="CQ73" s="76">
        <f t="shared" si="1172"/>
        <v>1532974.0800000003</v>
      </c>
      <c r="CR73" s="76">
        <f t="shared" si="1173"/>
        <v>2112009.9499999997</v>
      </c>
      <c r="CS73" s="76">
        <f t="shared" si="1174"/>
        <v>1537853.1341923079</v>
      </c>
      <c r="CT73" s="76">
        <f t="shared" si="1175"/>
        <v>1035804.5100000001</v>
      </c>
      <c r="CU73" s="76">
        <f t="shared" si="1176"/>
        <v>2846700.5920000002</v>
      </c>
      <c r="CV73" s="76">
        <f t="shared" si="1177"/>
        <v>146406.55600000001</v>
      </c>
      <c r="CW73" s="76">
        <f t="shared" si="1178"/>
        <v>1060195.535756551</v>
      </c>
      <c r="CX73" s="76">
        <f t="shared" si="1179"/>
        <v>1254566.1712499999</v>
      </c>
      <c r="CY73" s="76">
        <f t="shared" si="1180"/>
        <v>1195964.7806249999</v>
      </c>
      <c r="CZ73" s="76">
        <f t="shared" si="1181"/>
        <v>4428802.5825732602</v>
      </c>
      <c r="DA73" s="76">
        <f t="shared" si="1182"/>
        <v>739491.9915384613</v>
      </c>
      <c r="DB73" s="76">
        <f t="shared" si="1183"/>
        <v>0</v>
      </c>
      <c r="DC73" s="76">
        <f t="shared" si="1184"/>
        <v>5412482.7428571424</v>
      </c>
      <c r="DD73" s="76">
        <f t="shared" si="1184"/>
        <v>4461354.9427895183</v>
      </c>
      <c r="DE73" s="88">
        <f t="shared" si="1186"/>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185"/>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0.41101437024513943</v>
      </c>
      <c r="BM74" s="86">
        <f t="shared" si="1187"/>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167"/>
        <v>1060084.125</v>
      </c>
      <c r="CM74" s="76">
        <f t="shared" si="1168"/>
        <v>1316846.8749999998</v>
      </c>
      <c r="CN74" s="76">
        <f t="shared" si="1169"/>
        <v>1397920.7357142859</v>
      </c>
      <c r="CO74" s="76">
        <f t="shared" si="1170"/>
        <v>741765.91</v>
      </c>
      <c r="CP74" s="76">
        <f t="shared" si="1171"/>
        <v>265550.33090909099</v>
      </c>
      <c r="CQ74" s="76">
        <f t="shared" si="1172"/>
        <v>1314937.8488888892</v>
      </c>
      <c r="CR74" s="76">
        <f t="shared" si="1173"/>
        <v>1761704.5644444446</v>
      </c>
      <c r="CS74" s="76">
        <f t="shared" si="1174"/>
        <v>1889999.7895104897</v>
      </c>
      <c r="CT74" s="76">
        <f t="shared" si="1175"/>
        <v>1672492.0599999998</v>
      </c>
      <c r="CU74" s="76">
        <f t="shared" si="1176"/>
        <v>330763.65714285721</v>
      </c>
      <c r="CV74" s="76">
        <f t="shared" si="1177"/>
        <v>1496839.5920000002</v>
      </c>
      <c r="CW74" s="76">
        <f t="shared" si="1178"/>
        <v>911773.29459847847</v>
      </c>
      <c r="CX74" s="76">
        <f t="shared" si="1179"/>
        <v>1046247.06375</v>
      </c>
      <c r="CY74" s="76">
        <f t="shared" si="1180"/>
        <v>1236847.6012499998</v>
      </c>
      <c r="CZ74" s="76">
        <f t="shared" si="1181"/>
        <v>310126.9082692308</v>
      </c>
      <c r="DA74" s="76">
        <f t="shared" si="1182"/>
        <v>0</v>
      </c>
      <c r="DB74" s="76">
        <f t="shared" si="1183"/>
        <v>1598566.148427726</v>
      </c>
      <c r="DC74" s="76">
        <f t="shared" si="1184"/>
        <v>4967914.4228571421</v>
      </c>
      <c r="DD74" s="76">
        <f t="shared" si="1184"/>
        <v>1665934.1318512254</v>
      </c>
      <c r="DE74" s="88">
        <f t="shared" si="1186"/>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185"/>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0.41062975486052405</v>
      </c>
      <c r="BM75" s="86">
        <f t="shared" si="1187"/>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167"/>
        <v>935247.95090909093</v>
      </c>
      <c r="CM75" s="76">
        <f t="shared" si="1168"/>
        <v>1176757.5681818181</v>
      </c>
      <c r="CN75" s="76">
        <f t="shared" si="1169"/>
        <v>1545942.7285714287</v>
      </c>
      <c r="CO75" s="76">
        <f t="shared" si="1170"/>
        <v>278186.96142857143</v>
      </c>
      <c r="CP75" s="76">
        <f t="shared" si="1171"/>
        <v>1346026.3518181823</v>
      </c>
      <c r="CQ75" s="76">
        <f t="shared" si="1172"/>
        <v>1062633.817777778</v>
      </c>
      <c r="CR75" s="76">
        <f t="shared" si="1173"/>
        <v>1738443.1022222224</v>
      </c>
      <c r="CS75" s="76">
        <f t="shared" si="1174"/>
        <v>1668638.5159615385</v>
      </c>
      <c r="CT75" s="76">
        <f t="shared" si="1175"/>
        <v>1380762.7899999998</v>
      </c>
      <c r="CU75" s="76">
        <f t="shared" si="1176"/>
        <v>2536485.4857142861</v>
      </c>
      <c r="CV75" s="76">
        <f t="shared" si="1177"/>
        <v>1063949.9853333333</v>
      </c>
      <c r="CW75" s="76">
        <f t="shared" si="1178"/>
        <v>924990.31189349107</v>
      </c>
      <c r="CX75" s="76">
        <f t="shared" si="1179"/>
        <v>996332.39999999991</v>
      </c>
      <c r="CY75" s="76">
        <f t="shared" si="1180"/>
        <v>9407243.3793749996</v>
      </c>
      <c r="CZ75" s="76">
        <f t="shared" si="1181"/>
        <v>47876.406648351651</v>
      </c>
      <c r="DA75" s="76">
        <f t="shared" si="1182"/>
        <v>2212029.5027001565</v>
      </c>
      <c r="DB75" s="76">
        <f t="shared" si="1183"/>
        <v>3851931.696817413</v>
      </c>
      <c r="DC75" s="76">
        <f t="shared" si="1184"/>
        <v>2719731.3428571429</v>
      </c>
      <c r="DD75" s="76">
        <f t="shared" si="1184"/>
        <v>3836379.5237320368</v>
      </c>
      <c r="DE75" s="88">
        <f t="shared" si="1186"/>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185"/>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0.41062975486052405</v>
      </c>
      <c r="BM76" s="86">
        <f t="shared" si="1187"/>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167"/>
        <v>1266780.9000000001</v>
      </c>
      <c r="CM76" s="76">
        <f t="shared" si="1168"/>
        <v>1129988.5036363634</v>
      </c>
      <c r="CN76" s="76">
        <f t="shared" si="1169"/>
        <v>285144.42600000004</v>
      </c>
      <c r="CO76" s="76">
        <f t="shared" si="1170"/>
        <v>937935.50999999989</v>
      </c>
      <c r="CP76" s="76">
        <f t="shared" si="1171"/>
        <v>905097.50000000023</v>
      </c>
      <c r="CQ76" s="76">
        <f t="shared" si="1172"/>
        <v>1069761.6355555556</v>
      </c>
      <c r="CR76" s="76">
        <f t="shared" si="1173"/>
        <v>1633813.7399999998</v>
      </c>
      <c r="CS76" s="76">
        <f t="shared" si="1174"/>
        <v>2118583.0251201927</v>
      </c>
      <c r="CT76" s="76">
        <f t="shared" si="1175"/>
        <v>93511.660000000018</v>
      </c>
      <c r="CU76" s="76">
        <f t="shared" si="1176"/>
        <v>445292.66571428574</v>
      </c>
      <c r="CV76" s="76">
        <f t="shared" si="1177"/>
        <v>1216100.9200000002</v>
      </c>
      <c r="CW76" s="76">
        <f t="shared" si="1178"/>
        <v>1395766.1390532544</v>
      </c>
      <c r="CX76" s="76">
        <f t="shared" si="1179"/>
        <v>884178.61874999991</v>
      </c>
      <c r="CY76" s="76">
        <f t="shared" si="1180"/>
        <v>205663.62000000002</v>
      </c>
      <c r="CZ76" s="76">
        <f t="shared" si="1181"/>
        <v>1323823.2654395606</v>
      </c>
      <c r="DA76" s="76">
        <f t="shared" si="1182"/>
        <v>4711434.2840659348</v>
      </c>
      <c r="DB76" s="76">
        <f t="shared" si="1183"/>
        <v>5290688.8152564103</v>
      </c>
      <c r="DC76" s="76">
        <f t="shared" si="1184"/>
        <v>1631430.2892857143</v>
      </c>
      <c r="DD76" s="76">
        <f t="shared" si="1184"/>
        <v>0</v>
      </c>
      <c r="DE76" s="88">
        <f t="shared" si="1186"/>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185"/>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0.41007607776838534</v>
      </c>
      <c r="BM77" s="86">
        <f t="shared" si="1187"/>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167"/>
        <v>1828508.6113636361</v>
      </c>
      <c r="CM77" s="76">
        <f t="shared" si="1168"/>
        <v>427735.98636363627</v>
      </c>
      <c r="CN77" s="76">
        <f t="shared" si="1169"/>
        <v>1262603.8740000001</v>
      </c>
      <c r="CO77" s="76">
        <f t="shared" si="1170"/>
        <v>1177084.26</v>
      </c>
      <c r="CP77" s="76">
        <f t="shared" si="1171"/>
        <v>1427110.8918181818</v>
      </c>
      <c r="CQ77" s="76">
        <f t="shared" si="1172"/>
        <v>1297460.4177777779</v>
      </c>
      <c r="CR77" s="76">
        <f t="shared" si="1173"/>
        <v>1519813.3455555555</v>
      </c>
      <c r="CS77" s="76">
        <f t="shared" si="1174"/>
        <v>400425.57043269236</v>
      </c>
      <c r="CT77" s="76">
        <f t="shared" si="1175"/>
        <v>1757063.0200000003</v>
      </c>
      <c r="CU77" s="76">
        <f t="shared" si="1176"/>
        <v>1122141.8285714288</v>
      </c>
      <c r="CV77" s="76">
        <f t="shared" si="1177"/>
        <v>1054947.9133333336</v>
      </c>
      <c r="CW77" s="76">
        <f t="shared" si="1178"/>
        <v>1599050.1060714284</v>
      </c>
      <c r="CX77" s="76">
        <f t="shared" si="1179"/>
        <v>4433104.8562500002</v>
      </c>
      <c r="CY77" s="76">
        <f t="shared" si="1180"/>
        <v>1560749.8575000002</v>
      </c>
      <c r="CZ77" s="76">
        <f t="shared" si="1181"/>
        <v>3743785.3635897436</v>
      </c>
      <c r="DA77" s="76">
        <f t="shared" si="1182"/>
        <v>3874859.5159340664</v>
      </c>
      <c r="DB77" s="76">
        <f t="shared" si="1183"/>
        <v>3086585.6676246822</v>
      </c>
      <c r="DC77" s="76">
        <f t="shared" si="1184"/>
        <v>0</v>
      </c>
      <c r="DD77" s="76">
        <f t="shared" si="1184"/>
        <v>0</v>
      </c>
      <c r="DE77" s="88">
        <f t="shared" si="1186"/>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185"/>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0.41007607776838534</v>
      </c>
      <c r="BM78" s="86">
        <f t="shared" si="1187"/>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167"/>
        <v>1376918.2636363634</v>
      </c>
      <c r="CM78" s="76">
        <f t="shared" si="1168"/>
        <v>1348988.136363636</v>
      </c>
      <c r="CN78" s="76">
        <f t="shared" si="1169"/>
        <v>1508933.034</v>
      </c>
      <c r="CO78" s="76">
        <f t="shared" si="1170"/>
        <v>1043029.7200000001</v>
      </c>
      <c r="CP78" s="76">
        <f t="shared" si="1171"/>
        <v>1015345.5225641024</v>
      </c>
      <c r="CQ78" s="76">
        <f t="shared" si="1172"/>
        <v>1835633.0666666667</v>
      </c>
      <c r="CR78" s="76">
        <f t="shared" si="1173"/>
        <v>248318.27583333332</v>
      </c>
      <c r="CS78" s="76">
        <f t="shared" si="1174"/>
        <v>1627397.8788461541</v>
      </c>
      <c r="CT78" s="76">
        <f t="shared" si="1175"/>
        <v>2068474.3000000003</v>
      </c>
      <c r="CU78" s="76">
        <f t="shared" si="1176"/>
        <v>888731.20000000007</v>
      </c>
      <c r="CV78" s="76">
        <f t="shared" si="1177"/>
        <v>1077549.5450000002</v>
      </c>
      <c r="CW78" s="76">
        <f t="shared" si="1178"/>
        <v>6820789.9464285709</v>
      </c>
      <c r="CX78" s="76">
        <f t="shared" si="1179"/>
        <v>17910.497500000001</v>
      </c>
      <c r="CY78" s="76">
        <f t="shared" si="1180"/>
        <v>2432106.2925</v>
      </c>
      <c r="CZ78" s="76">
        <f t="shared" si="1181"/>
        <v>2247701.3756043958</v>
      </c>
      <c r="DA78" s="76">
        <f t="shared" si="1182"/>
        <v>3931115.3586813188</v>
      </c>
      <c r="DB78" s="76">
        <f t="shared" si="1183"/>
        <v>4310413.3791208779</v>
      </c>
      <c r="DC78" s="76">
        <f t="shared" si="1184"/>
        <v>0</v>
      </c>
      <c r="DD78" s="76">
        <f t="shared" ref="DD78:DD109" si="1188">T78*BL78</f>
        <v>3260437.3899577335</v>
      </c>
      <c r="DE78" s="88">
        <f t="shared" si="1186"/>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185"/>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0.41122992392223157</v>
      </c>
      <c r="BM79" s="86">
        <f t="shared" si="1187"/>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167"/>
        <v>557181.95363636361</v>
      </c>
      <c r="CM79" s="76">
        <f t="shared" si="1168"/>
        <v>1236436.9874999998</v>
      </c>
      <c r="CN79" s="76">
        <f t="shared" si="1169"/>
        <v>1138713.6499999999</v>
      </c>
      <c r="CO79" s="76">
        <f t="shared" si="1170"/>
        <v>1153632.02</v>
      </c>
      <c r="CP79" s="76">
        <f t="shared" si="1171"/>
        <v>1329095.6800000002</v>
      </c>
      <c r="CQ79" s="76">
        <f t="shared" si="1172"/>
        <v>354617.43818181817</v>
      </c>
      <c r="CR79" s="76">
        <f t="shared" si="1173"/>
        <v>2052185.6766666665</v>
      </c>
      <c r="CS79" s="76">
        <f t="shared" si="1174"/>
        <v>2112554.0637019239</v>
      </c>
      <c r="CT79" s="76">
        <f t="shared" si="1175"/>
        <v>946440.53666666674</v>
      </c>
      <c r="CU79" s="76">
        <f t="shared" si="1176"/>
        <v>1289776</v>
      </c>
      <c r="CV79" s="76">
        <f t="shared" si="1177"/>
        <v>4567103.7716666674</v>
      </c>
      <c r="CW79" s="76">
        <f t="shared" si="1178"/>
        <v>282902.94310439558</v>
      </c>
      <c r="CX79" s="76">
        <f t="shared" si="1179"/>
        <v>1275798.7012499999</v>
      </c>
      <c r="CY79" s="76">
        <f t="shared" si="1180"/>
        <v>2068503.415</v>
      </c>
      <c r="CZ79" s="76">
        <f t="shared" si="1181"/>
        <v>1481079.2645054944</v>
      </c>
      <c r="DA79" s="76">
        <f t="shared" si="1182"/>
        <v>2056225.4866483519</v>
      </c>
      <c r="DB79" s="76">
        <f t="shared" si="1183"/>
        <v>48141.973288250199</v>
      </c>
      <c r="DC79" s="76">
        <f t="shared" si="1184"/>
        <v>2707672.7535714288</v>
      </c>
      <c r="DD79" s="76">
        <f t="shared" si="1188"/>
        <v>5039001.7604818251</v>
      </c>
      <c r="DE79" s="88">
        <f t="shared" si="1186"/>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185"/>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0.41205832628909544</v>
      </c>
      <c r="BM80" s="86">
        <f t="shared" si="1187"/>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167"/>
        <v>1478542.9627272727</v>
      </c>
      <c r="CM80" s="76">
        <f t="shared" si="1168"/>
        <v>1390612.1124999998</v>
      </c>
      <c r="CN80" s="76">
        <f t="shared" si="1169"/>
        <v>1478932.656</v>
      </c>
      <c r="CO80" s="76">
        <f t="shared" si="1170"/>
        <v>2327317.3149999999</v>
      </c>
      <c r="CP80" s="76">
        <f t="shared" si="1171"/>
        <v>718098.68307692325</v>
      </c>
      <c r="CQ80" s="76">
        <f t="shared" si="1172"/>
        <v>1567002.3490909091</v>
      </c>
      <c r="CR80" s="76">
        <f t="shared" si="1173"/>
        <v>2140565.1583333332</v>
      </c>
      <c r="CS80" s="76">
        <f t="shared" si="1174"/>
        <v>1976225.0868750007</v>
      </c>
      <c r="CT80" s="76">
        <f t="shared" si="1175"/>
        <v>1202186.6422222222</v>
      </c>
      <c r="CU80" s="76">
        <f t="shared" si="1176"/>
        <v>3461237.6</v>
      </c>
      <c r="CV80" s="76">
        <f t="shared" si="1177"/>
        <v>662094.91499999992</v>
      </c>
      <c r="CW80" s="76">
        <f t="shared" si="1178"/>
        <v>1246491.6514285714</v>
      </c>
      <c r="CX80" s="76">
        <f t="shared" si="1179"/>
        <v>1448803.33125</v>
      </c>
      <c r="CY80" s="76">
        <f t="shared" si="1180"/>
        <v>2006462.608125</v>
      </c>
      <c r="CZ80" s="76">
        <f t="shared" si="1181"/>
        <v>903026.43967032968</v>
      </c>
      <c r="DA80" s="76">
        <f t="shared" si="1182"/>
        <v>481762.30766272196</v>
      </c>
      <c r="DB80" s="76">
        <f t="shared" si="1183"/>
        <v>0</v>
      </c>
      <c r="DC80" s="76">
        <f t="shared" si="1184"/>
        <v>5151304.7178571429</v>
      </c>
      <c r="DD80" s="76">
        <f t="shared" si="1188"/>
        <v>8322224.9914961942</v>
      </c>
      <c r="DE80" s="88">
        <f t="shared" si="1186"/>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185"/>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0.40530969030969022</v>
      </c>
      <c r="BM81" s="86">
        <f t="shared" si="1187"/>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167"/>
        <v>1668625.7977272728</v>
      </c>
      <c r="CM81" s="76">
        <f t="shared" si="1168"/>
        <v>2100224.3803846156</v>
      </c>
      <c r="CN81" s="76">
        <f t="shared" si="1169"/>
        <v>1335682.58</v>
      </c>
      <c r="CO81" s="76">
        <f t="shared" si="1170"/>
        <v>2585170.4400000004</v>
      </c>
      <c r="CP81" s="76">
        <f t="shared" si="1171"/>
        <v>446750.71840236679</v>
      </c>
      <c r="CQ81" s="76">
        <f t="shared" si="1172"/>
        <v>1461119.1109090908</v>
      </c>
      <c r="CR81" s="76">
        <f t="shared" si="1173"/>
        <v>1440951.7941666667</v>
      </c>
      <c r="CS81" s="76">
        <f t="shared" si="1174"/>
        <v>2071035.0458653853</v>
      </c>
      <c r="CT81" s="76">
        <f t="shared" si="1175"/>
        <v>1346291.84</v>
      </c>
      <c r="CU81" s="76">
        <f t="shared" si="1176"/>
        <v>568522.5</v>
      </c>
      <c r="CV81" s="76">
        <f t="shared" si="1177"/>
        <v>1152502.2037499999</v>
      </c>
      <c r="CW81" s="76">
        <f t="shared" si="1178"/>
        <v>2329263.0169413923</v>
      </c>
      <c r="CX81" s="76">
        <f t="shared" si="1179"/>
        <v>965820.71250000014</v>
      </c>
      <c r="CY81" s="76">
        <f t="shared" si="1180"/>
        <v>2009052.0756250001</v>
      </c>
      <c r="CZ81" s="76">
        <f t="shared" si="1181"/>
        <v>2729980.5310989008</v>
      </c>
      <c r="DA81" s="76">
        <f t="shared" si="1182"/>
        <v>0</v>
      </c>
      <c r="DB81" s="76">
        <f t="shared" si="1183"/>
        <v>1555165.8724936603</v>
      </c>
      <c r="DC81" s="76">
        <f t="shared" si="1184"/>
        <v>7359102.4607142862</v>
      </c>
      <c r="DD81" s="76">
        <f t="shared" si="1188"/>
        <v>4267693.7929670317</v>
      </c>
      <c r="DE81" s="88">
        <f t="shared" si="1186"/>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185"/>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187"/>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167"/>
        <v>1122694.0172727273</v>
      </c>
      <c r="CM82" s="76">
        <f t="shared" si="1168"/>
        <v>391315.45615384617</v>
      </c>
      <c r="CN82" s="76">
        <f t="shared" si="1169"/>
        <v>1192119.33</v>
      </c>
      <c r="CO82" s="76">
        <f t="shared" si="1170"/>
        <v>867369.13500000001</v>
      </c>
      <c r="CP82" s="76">
        <f t="shared" si="1171"/>
        <v>1256957.6183431952</v>
      </c>
      <c r="CQ82" s="76">
        <f t="shared" si="1172"/>
        <v>1288258.3490909091</v>
      </c>
      <c r="CR82" s="76">
        <f t="shared" si="1173"/>
        <v>1614206.1883333335</v>
      </c>
      <c r="CS82" s="76">
        <f t="shared" si="1174"/>
        <v>2082353.8970192315</v>
      </c>
      <c r="CT82" s="76">
        <f t="shared" si="1175"/>
        <v>3299507.52</v>
      </c>
      <c r="CU82" s="76">
        <f t="shared" si="1176"/>
        <v>2145359.58</v>
      </c>
      <c r="CV82" s="76">
        <f t="shared" si="1177"/>
        <v>2054148.3199999998</v>
      </c>
      <c r="CW82" s="76">
        <f t="shared" si="1178"/>
        <v>1957500.1036813185</v>
      </c>
      <c r="CX82" s="76">
        <f t="shared" si="1179"/>
        <v>1177132.1175000002</v>
      </c>
      <c r="CY82" s="76">
        <f t="shared" si="1180"/>
        <v>8928368.2650000006</v>
      </c>
      <c r="CZ82" s="76">
        <f t="shared" si="1181"/>
        <v>124065.65554445553</v>
      </c>
      <c r="DA82" s="76">
        <f t="shared" si="1182"/>
        <v>1515209.2956730772</v>
      </c>
      <c r="DB82" s="76">
        <f t="shared" si="1183"/>
        <v>5718628.1096703289</v>
      </c>
      <c r="DC82" s="76">
        <f t="shared" si="1184"/>
        <v>5007789.0392857147</v>
      </c>
      <c r="DD82" s="76">
        <f t="shared" si="1188"/>
        <v>5109651.0890109893</v>
      </c>
      <c r="DE82" s="88">
        <f t="shared" si="1186"/>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533044</v>
      </c>
      <c r="U83" s="181">
        <f t="shared" si="1185"/>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187"/>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167"/>
        <v>1245303.6495454544</v>
      </c>
      <c r="CM83" s="76">
        <f t="shared" si="1168"/>
        <v>1157204.2165384616</v>
      </c>
      <c r="CN83" s="76">
        <f t="shared" si="1169"/>
        <v>598468.29600000009</v>
      </c>
      <c r="CO83" s="76">
        <f t="shared" si="1170"/>
        <v>3018390.9400000004</v>
      </c>
      <c r="CP83" s="76">
        <f t="shared" si="1171"/>
        <v>1676091.7532544376</v>
      </c>
      <c r="CQ83" s="76">
        <f t="shared" si="1172"/>
        <v>1931330.5083333335</v>
      </c>
      <c r="CR83" s="76">
        <f t="shared" si="1173"/>
        <v>1768837.4266666668</v>
      </c>
      <c r="CS83" s="76">
        <f t="shared" si="1174"/>
        <v>1934324.6319230776</v>
      </c>
      <c r="CT83" s="76">
        <f t="shared" si="1175"/>
        <v>619521.15214285708</v>
      </c>
      <c r="CU83" s="76">
        <f t="shared" si="1176"/>
        <v>2661063.7500000005</v>
      </c>
      <c r="CV83" s="76">
        <f t="shared" si="1177"/>
        <v>1549866.5279999999</v>
      </c>
      <c r="CW83" s="76">
        <f t="shared" si="1178"/>
        <v>2051457.2742857144</v>
      </c>
      <c r="CX83" s="76">
        <f t="shared" si="1179"/>
        <v>1079273.0625000002</v>
      </c>
      <c r="CY83" s="76">
        <f t="shared" si="1180"/>
        <v>454735.24249999999</v>
      </c>
      <c r="CZ83" s="76">
        <f t="shared" si="1181"/>
        <v>1574422.0595004992</v>
      </c>
      <c r="DA83" s="76">
        <f t="shared" si="1182"/>
        <v>6364267.3043406606</v>
      </c>
      <c r="DB83" s="76">
        <f t="shared" si="1183"/>
        <v>7989941.6234404063</v>
      </c>
      <c r="DC83" s="76">
        <f t="shared" si="1184"/>
        <v>2174142.317857143</v>
      </c>
      <c r="DD83" s="76">
        <f t="shared" si="1188"/>
        <v>217296.63800199801</v>
      </c>
      <c r="DE83" s="88">
        <f t="shared" si="1186"/>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185"/>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187"/>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167"/>
        <v>1462109.5145454544</v>
      </c>
      <c r="CM84" s="76">
        <f t="shared" si="1168"/>
        <v>314690.36681818182</v>
      </c>
      <c r="CN84" s="76">
        <f t="shared" si="1169"/>
        <v>1583922.3720000002</v>
      </c>
      <c r="CO84" s="76">
        <f t="shared" si="1170"/>
        <v>1675144.7000000002</v>
      </c>
      <c r="CP84" s="76">
        <f t="shared" si="1171"/>
        <v>1488155.5491715975</v>
      </c>
      <c r="CQ84" s="76">
        <f t="shared" si="1172"/>
        <v>1609010.6825000001</v>
      </c>
      <c r="CR84" s="76">
        <f t="shared" si="1173"/>
        <v>1295479.385</v>
      </c>
      <c r="CS84" s="76">
        <f t="shared" si="1174"/>
        <v>260757.01538461537</v>
      </c>
      <c r="CT84" s="76">
        <f t="shared" si="1175"/>
        <v>3114927.4371428569</v>
      </c>
      <c r="CU84" s="76">
        <f t="shared" si="1176"/>
        <v>2476805.7577777784</v>
      </c>
      <c r="CV84" s="76">
        <f t="shared" si="1177"/>
        <v>1809459.8260000001</v>
      </c>
      <c r="CW84" s="76">
        <f t="shared" si="1178"/>
        <v>2175417.5551948054</v>
      </c>
      <c r="CX84" s="76">
        <f t="shared" si="1179"/>
        <v>4132588.0350000006</v>
      </c>
      <c r="CY84" s="76">
        <f t="shared" si="1180"/>
        <v>2885608.2324999999</v>
      </c>
      <c r="CZ84" s="76">
        <f t="shared" si="1181"/>
        <v>3372347.7433366636</v>
      </c>
      <c r="DA84" s="76">
        <f t="shared" si="1182"/>
        <v>5628608.9865384623</v>
      </c>
      <c r="DB84" s="76">
        <f t="shared" si="1183"/>
        <v>3583054.0539194136</v>
      </c>
      <c r="DC84" s="76">
        <f t="shared" si="1184"/>
        <v>0</v>
      </c>
      <c r="DD84" s="76">
        <f t="shared" si="1188"/>
        <v>90954.871794871797</v>
      </c>
      <c r="DE84" s="88">
        <f t="shared" si="1186"/>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185"/>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187"/>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167"/>
        <v>1239062.0172727271</v>
      </c>
      <c r="CM85" s="76">
        <f t="shared" si="1168"/>
        <v>1601480.5913636363</v>
      </c>
      <c r="CN85" s="76">
        <f t="shared" si="1169"/>
        <v>594935.4</v>
      </c>
      <c r="CO85" s="76">
        <f t="shared" si="1170"/>
        <v>1743633.7600000002</v>
      </c>
      <c r="CP85" s="76">
        <f t="shared" si="1171"/>
        <v>1298987.0251479289</v>
      </c>
      <c r="CQ85" s="76">
        <f t="shared" si="1172"/>
        <v>2104831.4841666669</v>
      </c>
      <c r="CR85" s="76">
        <f t="shared" si="1173"/>
        <v>148126.04999999999</v>
      </c>
      <c r="CS85" s="76">
        <f t="shared" si="1174"/>
        <v>1930936.3384615383</v>
      </c>
      <c r="CT85" s="76">
        <f t="shared" si="1175"/>
        <v>3003532.875</v>
      </c>
      <c r="CU85" s="76">
        <f t="shared" si="1176"/>
        <v>3653320.802222223</v>
      </c>
      <c r="CV85" s="76">
        <f t="shared" si="1177"/>
        <v>1914752.27</v>
      </c>
      <c r="CW85" s="76">
        <f t="shared" si="1178"/>
        <v>6811925.4961038968</v>
      </c>
      <c r="CX85" s="76">
        <f t="shared" si="1179"/>
        <v>309176.64</v>
      </c>
      <c r="CY85" s="76">
        <f t="shared" si="1180"/>
        <v>3757469.5512499996</v>
      </c>
      <c r="CZ85" s="76">
        <f t="shared" si="1181"/>
        <v>6991812.2166544562</v>
      </c>
      <c r="DA85" s="76">
        <f t="shared" si="1182"/>
        <v>3661372.0901690614</v>
      </c>
      <c r="DB85" s="76">
        <f t="shared" si="1183"/>
        <v>2841207.0785207101</v>
      </c>
      <c r="DC85" s="76">
        <f t="shared" si="1184"/>
        <v>0</v>
      </c>
      <c r="DD85" s="76">
        <f t="shared" si="1188"/>
        <v>2439745.057628205</v>
      </c>
      <c r="DE85" s="88">
        <f t="shared" si="1186"/>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185"/>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0.40479853479853478</v>
      </c>
      <c r="BM86" s="86">
        <f t="shared" si="1187"/>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167"/>
        <v>452953.13999999996</v>
      </c>
      <c r="CM86" s="76">
        <f t="shared" si="1168"/>
        <v>1038511.8234615384</v>
      </c>
      <c r="CN86" s="76">
        <f t="shared" si="1169"/>
        <v>1264537.9140000001</v>
      </c>
      <c r="CO86" s="76">
        <f t="shared" si="1170"/>
        <v>1582915.9850000001</v>
      </c>
      <c r="CP86" s="76">
        <f t="shared" si="1171"/>
        <v>1807342.6485207102</v>
      </c>
      <c r="CQ86" s="76">
        <f t="shared" si="1172"/>
        <v>404426.47083333333</v>
      </c>
      <c r="CR86" s="76">
        <f t="shared" si="1173"/>
        <v>2459574.7199999997</v>
      </c>
      <c r="CS86" s="76">
        <f t="shared" si="1174"/>
        <v>2659815.1250961539</v>
      </c>
      <c r="CT86" s="76">
        <f t="shared" si="1175"/>
        <v>2258858.88</v>
      </c>
      <c r="CU86" s="76">
        <f t="shared" si="1176"/>
        <v>2838433.095555556</v>
      </c>
      <c r="CV86" s="76">
        <f t="shared" si="1177"/>
        <v>4363197.2949999999</v>
      </c>
      <c r="CW86" s="76">
        <f t="shared" si="1178"/>
        <v>813666.04930069938</v>
      </c>
      <c r="CX86" s="76">
        <f t="shared" si="1179"/>
        <v>997300.38</v>
      </c>
      <c r="CY86" s="76">
        <f t="shared" si="1180"/>
        <v>2866251.4749999996</v>
      </c>
      <c r="CZ86" s="76">
        <f t="shared" si="1181"/>
        <v>2245530.6486935285</v>
      </c>
      <c r="DA86" s="76">
        <f t="shared" si="1182"/>
        <v>1875257.4442265427</v>
      </c>
      <c r="DB86" s="76">
        <f t="shared" si="1183"/>
        <v>353513.47624683008</v>
      </c>
      <c r="DC86" s="76">
        <f t="shared" si="1184"/>
        <v>2881512.2535714288</v>
      </c>
      <c r="DD86" s="76">
        <f t="shared" si="1188"/>
        <v>5155021.0945787542</v>
      </c>
      <c r="DE86" s="88">
        <f t="shared" si="1186"/>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185"/>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0.39369963369963362</v>
      </c>
      <c r="BM87" s="86">
        <f t="shared" si="1187"/>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167"/>
        <v>1982077.9254545453</v>
      </c>
      <c r="CM87" s="76">
        <f t="shared" si="1168"/>
        <v>1522770.5688461538</v>
      </c>
      <c r="CN87" s="76">
        <f t="shared" si="1169"/>
        <v>1534700.7840000002</v>
      </c>
      <c r="CO87" s="76">
        <f t="shared" si="1170"/>
        <v>3703746.97</v>
      </c>
      <c r="CP87" s="76">
        <f t="shared" si="1171"/>
        <v>2712154.6041420121</v>
      </c>
      <c r="CQ87" s="76">
        <f t="shared" si="1172"/>
        <v>2618084.8316666665</v>
      </c>
      <c r="CR87" s="76">
        <f t="shared" si="1173"/>
        <v>1460574.9977777777</v>
      </c>
      <c r="CS87" s="76">
        <f t="shared" si="1174"/>
        <v>2267880.9114358975</v>
      </c>
      <c r="CT87" s="76">
        <f t="shared" si="1175"/>
        <v>2527283.52</v>
      </c>
      <c r="CU87" s="76">
        <f t="shared" si="1176"/>
        <v>7406829.132222224</v>
      </c>
      <c r="CV87" s="76">
        <f t="shared" si="1177"/>
        <v>864480.79124999989</v>
      </c>
      <c r="CW87" s="76">
        <f t="shared" si="1178"/>
        <v>2689429.8569430569</v>
      </c>
      <c r="CX87" s="76">
        <f t="shared" si="1179"/>
        <v>1516194.19</v>
      </c>
      <c r="CY87" s="76">
        <f t="shared" si="1180"/>
        <v>2809760.5024999995</v>
      </c>
      <c r="CZ87" s="76">
        <f t="shared" si="1181"/>
        <v>2721489.9705494507</v>
      </c>
      <c r="DA87" s="76">
        <f t="shared" si="1182"/>
        <v>441703.08925612847</v>
      </c>
      <c r="DB87" s="76">
        <f t="shared" si="1183"/>
        <v>228442.6035502959</v>
      </c>
      <c r="DC87" s="76">
        <f t="shared" si="1184"/>
        <v>6029468.9642857146</v>
      </c>
      <c r="DD87" s="76">
        <f t="shared" si="1188"/>
        <v>5304960.0448351642</v>
      </c>
      <c r="DE87" s="88">
        <f t="shared" si="1186"/>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185"/>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v>
      </c>
      <c r="BM88" s="86">
        <f t="shared" si="1187"/>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167"/>
        <v>778876.71590909082</v>
      </c>
      <c r="CM88" s="76">
        <f t="shared" si="1168"/>
        <v>1207751.1896153847</v>
      </c>
      <c r="CN88" s="76">
        <f t="shared" si="1169"/>
        <v>1547156.058</v>
      </c>
      <c r="CO88" s="76">
        <f t="shared" si="1170"/>
        <v>7335616.6150000002</v>
      </c>
      <c r="CP88" s="76">
        <f t="shared" si="1171"/>
        <v>277804.80497041414</v>
      </c>
      <c r="CQ88" s="76">
        <f t="shared" si="1172"/>
        <v>2047125.4333333329</v>
      </c>
      <c r="CR88" s="76">
        <f t="shared" si="1173"/>
        <v>1067355.7655555557</v>
      </c>
      <c r="CS88" s="76">
        <f t="shared" si="1174"/>
        <v>2302501.4086666671</v>
      </c>
      <c r="CT88" s="76">
        <f t="shared" si="1175"/>
        <v>2171254.5387500003</v>
      </c>
      <c r="CU88" s="76">
        <f t="shared" si="1176"/>
        <v>224862.6</v>
      </c>
      <c r="CV88" s="76">
        <f t="shared" si="1177"/>
        <v>1923418.7549999999</v>
      </c>
      <c r="CW88" s="76">
        <f t="shared" si="1178"/>
        <v>3310960.4126273724</v>
      </c>
      <c r="CX88" s="76">
        <f t="shared" si="1179"/>
        <v>1577396.6763636363</v>
      </c>
      <c r="CY88" s="76">
        <f t="shared" si="1180"/>
        <v>1121057.0049999999</v>
      </c>
      <c r="CZ88" s="76">
        <f t="shared" si="1181"/>
        <v>1194271.5520879123</v>
      </c>
      <c r="DA88" s="76">
        <f t="shared" si="1182"/>
        <v>0</v>
      </c>
      <c r="DB88" s="76">
        <f t="shared" si="1183"/>
        <v>2360614.0913863066</v>
      </c>
      <c r="DC88" s="76">
        <f t="shared" si="1184"/>
        <v>5768140.3785714293</v>
      </c>
      <c r="DD88" s="76">
        <f t="shared" si="1188"/>
        <v>4400341.3422527472</v>
      </c>
      <c r="DE88" s="88">
        <f t="shared" si="1186"/>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185"/>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0.38833166833166827</v>
      </c>
      <c r="BM89" s="86">
        <f t="shared" si="1187"/>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167"/>
        <v>1468823.1354545453</v>
      </c>
      <c r="CM89" s="76">
        <f t="shared" si="1168"/>
        <v>1166625.5900000001</v>
      </c>
      <c r="CN89" s="76">
        <f t="shared" si="1169"/>
        <v>2430586.764</v>
      </c>
      <c r="CO89" s="76">
        <f t="shared" si="1170"/>
        <v>869969.06666666677</v>
      </c>
      <c r="CP89" s="76">
        <f t="shared" si="1171"/>
        <v>1470911.2204733724</v>
      </c>
      <c r="CQ89" s="76">
        <f t="shared" si="1172"/>
        <v>2642779.4533333327</v>
      </c>
      <c r="CR89" s="76">
        <f t="shared" si="1173"/>
        <v>1072834.6644444445</v>
      </c>
      <c r="CS89" s="76">
        <f t="shared" si="1174"/>
        <v>2743464.6693333336</v>
      </c>
      <c r="CT89" s="76">
        <f t="shared" si="1175"/>
        <v>4385104.4737500008</v>
      </c>
      <c r="CU89" s="76">
        <f t="shared" si="1176"/>
        <v>1689477</v>
      </c>
      <c r="CV89" s="76">
        <f t="shared" si="1177"/>
        <v>2206038.9224999999</v>
      </c>
      <c r="CW89" s="76">
        <f t="shared" si="1178"/>
        <v>3746267.5798501503</v>
      </c>
      <c r="CX89" s="76">
        <f t="shared" si="1179"/>
        <v>1751082.9018181816</v>
      </c>
      <c r="CY89" s="76">
        <f t="shared" si="1180"/>
        <v>2940671.7074999996</v>
      </c>
      <c r="CZ89" s="76">
        <f t="shared" si="1181"/>
        <v>103868.82961538462</v>
      </c>
      <c r="DA89" s="76">
        <f t="shared" si="1182"/>
        <v>2104610.3443956045</v>
      </c>
      <c r="DB89" s="76">
        <f t="shared" si="1183"/>
        <v>6320178.8033812325</v>
      </c>
      <c r="DC89" s="76">
        <f t="shared" si="1184"/>
        <v>4552066.0714285718</v>
      </c>
      <c r="DD89" s="76">
        <f t="shared" si="1188"/>
        <v>3840851.4503896097</v>
      </c>
      <c r="DE89" s="88">
        <f t="shared" si="1186"/>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1274640</v>
      </c>
      <c r="U90" s="181">
        <f t="shared" si="1185"/>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0.38833166833166827</v>
      </c>
      <c r="BM90" s="86">
        <f t="shared" si="1187"/>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167"/>
        <v>1566678.4427272729</v>
      </c>
      <c r="CM90" s="76">
        <f t="shared" si="1168"/>
        <v>1245472.3287500001</v>
      </c>
      <c r="CN90" s="76">
        <f t="shared" si="1169"/>
        <v>374301.83999999997</v>
      </c>
      <c r="CO90" s="76">
        <f t="shared" si="1170"/>
        <v>3233860.7866666671</v>
      </c>
      <c r="CP90" s="76">
        <f t="shared" si="1171"/>
        <v>1778976.8300591712</v>
      </c>
      <c r="CQ90" s="76">
        <f t="shared" si="1172"/>
        <v>2900542.6799999992</v>
      </c>
      <c r="CR90" s="76">
        <f t="shared" si="1173"/>
        <v>1109413.3544444444</v>
      </c>
      <c r="CS90" s="76">
        <f t="shared" si="1174"/>
        <v>3301090.7926666667</v>
      </c>
      <c r="CT90" s="76">
        <f t="shared" si="1175"/>
        <v>982700.08571428584</v>
      </c>
      <c r="CU90" s="76">
        <f t="shared" si="1176"/>
        <v>2384098.1657142858</v>
      </c>
      <c r="CV90" s="76">
        <f t="shared" si="1177"/>
        <v>1834730.0924999998</v>
      </c>
      <c r="CW90" s="76">
        <f t="shared" si="1178"/>
        <v>3814318.3880341882</v>
      </c>
      <c r="CX90" s="76">
        <f t="shared" si="1179"/>
        <v>1703369.7890909088</v>
      </c>
      <c r="CY90" s="76">
        <f t="shared" si="1180"/>
        <v>0</v>
      </c>
      <c r="CZ90" s="76">
        <f t="shared" si="1181"/>
        <v>1572215.6948076924</v>
      </c>
      <c r="DA90" s="76">
        <f t="shared" si="1182"/>
        <v>7493872.098791209</v>
      </c>
      <c r="DB90" s="76">
        <f t="shared" si="1183"/>
        <v>6002153.4195787534</v>
      </c>
      <c r="DC90" s="76">
        <f t="shared" si="1184"/>
        <v>4259213.8678571433</v>
      </c>
      <c r="DD90" s="76">
        <f t="shared" si="1188"/>
        <v>494983.07772227767</v>
      </c>
      <c r="DE90" s="88">
        <f t="shared" si="1186"/>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185"/>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187"/>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167"/>
        <v>1884106.2427272727</v>
      </c>
      <c r="CM91" s="76">
        <f t="shared" si="1168"/>
        <v>444864.99583333347</v>
      </c>
      <c r="CN91" s="76">
        <f t="shared" si="1169"/>
        <v>2313167.31</v>
      </c>
      <c r="CO91" s="76">
        <f t="shared" si="1170"/>
        <v>2548388.2233333327</v>
      </c>
      <c r="CP91" s="76">
        <f t="shared" si="1171"/>
        <v>2102721.8117751474</v>
      </c>
      <c r="CQ91" s="76">
        <f t="shared" si="1172"/>
        <v>2876974.3291666661</v>
      </c>
      <c r="CR91" s="76">
        <f t="shared" si="1173"/>
        <v>2751085.5866666664</v>
      </c>
      <c r="CS91" s="76">
        <f t="shared" si="1174"/>
        <v>642693.31600000011</v>
      </c>
      <c r="CT91" s="76">
        <f t="shared" si="1175"/>
        <v>2634702.0857142862</v>
      </c>
      <c r="CU91" s="76">
        <f t="shared" si="1176"/>
        <v>2010084.5599999998</v>
      </c>
      <c r="CV91" s="76">
        <f t="shared" si="1177"/>
        <v>1924549.0087499998</v>
      </c>
      <c r="CW91" s="76">
        <f t="shared" si="1178"/>
        <v>3365432.5825641025</v>
      </c>
      <c r="CX91" s="76">
        <f t="shared" si="1179"/>
        <v>6107768.4727272717</v>
      </c>
      <c r="CY91" s="76">
        <f t="shared" si="1180"/>
        <v>1768805.0656249998</v>
      </c>
      <c r="CZ91" s="76">
        <f t="shared" si="1181"/>
        <v>7862452.4288461544</v>
      </c>
      <c r="DA91" s="76">
        <f t="shared" si="1182"/>
        <v>6308920.2838827837</v>
      </c>
      <c r="DB91" s="76">
        <f t="shared" si="1183"/>
        <v>3372810.6588507323</v>
      </c>
      <c r="DC91" s="76">
        <f t="shared" si="1184"/>
        <v>46571.428571428572</v>
      </c>
      <c r="DD91" s="76">
        <f t="shared" si="1188"/>
        <v>179285.37062937062</v>
      </c>
      <c r="DE91" s="88">
        <f t="shared" si="1186"/>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185"/>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187"/>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167"/>
        <v>3465219.5949999997</v>
      </c>
      <c r="CM92" s="76">
        <f t="shared" si="1168"/>
        <v>2138440.0250000008</v>
      </c>
      <c r="CN92" s="76">
        <f t="shared" si="1169"/>
        <v>1795108.3616666668</v>
      </c>
      <c r="CO92" s="76">
        <f t="shared" si="1170"/>
        <v>2788352.5366666666</v>
      </c>
      <c r="CP92" s="76">
        <f t="shared" si="1171"/>
        <v>2347407.6963905324</v>
      </c>
      <c r="CQ92" s="76">
        <f t="shared" si="1172"/>
        <v>4376880.8833333328</v>
      </c>
      <c r="CR92" s="76">
        <f t="shared" si="1173"/>
        <v>105134.65666666668</v>
      </c>
      <c r="CS92" s="76">
        <f t="shared" si="1174"/>
        <v>2805510.0346666672</v>
      </c>
      <c r="CT92" s="76">
        <f t="shared" si="1175"/>
        <v>2960365.6444444447</v>
      </c>
      <c r="CU92" s="76">
        <f t="shared" si="1176"/>
        <v>1693735.7039999997</v>
      </c>
      <c r="CV92" s="76">
        <f t="shared" si="1177"/>
        <v>1905229.0125</v>
      </c>
      <c r="CW92" s="76">
        <f t="shared" si="1178"/>
        <v>7426863.4953846149</v>
      </c>
      <c r="CX92" s="76">
        <f t="shared" si="1179"/>
        <v>638981.05374999996</v>
      </c>
      <c r="CY92" s="76">
        <f t="shared" si="1180"/>
        <v>1017628.75</v>
      </c>
      <c r="CZ92" s="76">
        <f t="shared" si="1181"/>
        <v>3442938.6206730772</v>
      </c>
      <c r="DA92" s="76">
        <f t="shared" si="1182"/>
        <v>3437003.0679487181</v>
      </c>
      <c r="DB92" s="76">
        <f t="shared" si="1183"/>
        <v>3889080.8957264964</v>
      </c>
      <c r="DC92" s="76">
        <f t="shared" si="1184"/>
        <v>0</v>
      </c>
      <c r="DD92" s="76">
        <f t="shared" si="1188"/>
        <v>5390169.313041958</v>
      </c>
      <c r="DE92" s="88">
        <f t="shared" si="1186"/>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185"/>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187"/>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167"/>
        <v>498744.22909090912</v>
      </c>
      <c r="CM93" s="76">
        <f t="shared" si="1168"/>
        <v>1657656.3490909091</v>
      </c>
      <c r="CN93" s="76">
        <f t="shared" si="1169"/>
        <v>1508946.4316666666</v>
      </c>
      <c r="CO93" s="76">
        <f t="shared" si="1170"/>
        <v>2727768.0183333331</v>
      </c>
      <c r="CP93" s="76">
        <f t="shared" si="1171"/>
        <v>2691268.1330177514</v>
      </c>
      <c r="CQ93" s="76">
        <f t="shared" si="1172"/>
        <v>623340.76000000013</v>
      </c>
      <c r="CR93" s="76">
        <f t="shared" si="1173"/>
        <v>1616675.4216666666</v>
      </c>
      <c r="CS93" s="76">
        <f t="shared" si="1174"/>
        <v>3285368.8093333333</v>
      </c>
      <c r="CT93" s="76">
        <f t="shared" si="1175"/>
        <v>2893487.1344444444</v>
      </c>
      <c r="CU93" s="76">
        <f t="shared" si="1176"/>
        <v>1996056.3599999996</v>
      </c>
      <c r="CV93" s="76">
        <f t="shared" si="1177"/>
        <v>6173070.3749999991</v>
      </c>
      <c r="CW93" s="76">
        <f t="shared" si="1178"/>
        <v>287769.28000000003</v>
      </c>
      <c r="CX93" s="76">
        <f t="shared" si="1179"/>
        <v>2232292.03125</v>
      </c>
      <c r="CY93" s="76">
        <f t="shared" si="1180"/>
        <v>1146938.8306249999</v>
      </c>
      <c r="CZ93" s="76">
        <f t="shared" si="1181"/>
        <v>3935315.487980769</v>
      </c>
      <c r="DA93" s="76">
        <f t="shared" si="1182"/>
        <v>2756194.1854395606</v>
      </c>
      <c r="DB93" s="76">
        <f t="shared" si="1183"/>
        <v>1303646.3980463981</v>
      </c>
      <c r="DC93" s="76">
        <f t="shared" si="1184"/>
        <v>4197900.8357142862</v>
      </c>
      <c r="DD93" s="76">
        <f t="shared" si="1188"/>
        <v>10492498.263446553</v>
      </c>
      <c r="DE93" s="88">
        <f t="shared" si="1186"/>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185"/>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187"/>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167"/>
        <v>1851714.1840909091</v>
      </c>
      <c r="CM94" s="76">
        <f t="shared" si="1168"/>
        <v>2080400.08</v>
      </c>
      <c r="CN94" s="76">
        <f t="shared" si="1169"/>
        <v>1600008.7799999998</v>
      </c>
      <c r="CO94" s="76">
        <f t="shared" si="1170"/>
        <v>1516776.96</v>
      </c>
      <c r="CP94" s="76">
        <f t="shared" si="1171"/>
        <v>1872912.8170414199</v>
      </c>
      <c r="CQ94" s="76">
        <f t="shared" si="1172"/>
        <v>3134287.6133333337</v>
      </c>
      <c r="CR94" s="76">
        <f t="shared" si="1173"/>
        <v>1469679.543888889</v>
      </c>
      <c r="CS94" s="76">
        <f t="shared" si="1174"/>
        <v>2685764.3806666667</v>
      </c>
      <c r="CT94" s="76">
        <f t="shared" si="1175"/>
        <v>3670271.0766666667</v>
      </c>
      <c r="CU94" s="76">
        <f t="shared" si="1176"/>
        <v>4589971.4399999995</v>
      </c>
      <c r="CV94" s="76">
        <f t="shared" si="1177"/>
        <v>151381.16999999998</v>
      </c>
      <c r="CW94" s="76">
        <f t="shared" si="1178"/>
        <v>2960180.8000000003</v>
      </c>
      <c r="CX94" s="76">
        <f t="shared" si="1179"/>
        <v>2221487.3925000001</v>
      </c>
      <c r="CY94" s="76">
        <f t="shared" si="1180"/>
        <v>1151681.8049999999</v>
      </c>
      <c r="CZ94" s="76">
        <f t="shared" si="1181"/>
        <v>5266537.03125</v>
      </c>
      <c r="DA94" s="76">
        <f t="shared" si="1182"/>
        <v>1670837.4977106228</v>
      </c>
      <c r="DB94" s="76">
        <f t="shared" si="1183"/>
        <v>1381450.5494505495</v>
      </c>
      <c r="DC94" s="76">
        <f t="shared" si="1184"/>
        <v>5951863.2642857144</v>
      </c>
      <c r="DD94" s="76">
        <f t="shared" si="1188"/>
        <v>5246721.0031168824</v>
      </c>
      <c r="DE94" s="88">
        <f t="shared" si="1186"/>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185"/>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187"/>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167"/>
        <v>1098265.5249999999</v>
      </c>
      <c r="CM95" s="76">
        <f t="shared" si="1168"/>
        <v>2376619.1709090909</v>
      </c>
      <c r="CN95" s="76">
        <f t="shared" si="1169"/>
        <v>2642322.1399999997</v>
      </c>
      <c r="CO95" s="76">
        <f t="shared" si="1170"/>
        <v>3058910.78</v>
      </c>
      <c r="CP95" s="76">
        <f t="shared" si="1171"/>
        <v>679046.24010256422</v>
      </c>
      <c r="CQ95" s="76">
        <f t="shared" si="1172"/>
        <v>2743390.7150000003</v>
      </c>
      <c r="CR95" s="76">
        <f t="shared" si="1173"/>
        <v>1325543.4616666667</v>
      </c>
      <c r="CS95" s="76">
        <f t="shared" si="1174"/>
        <v>3017262.9353846153</v>
      </c>
      <c r="CT95" s="76">
        <f t="shared" si="1175"/>
        <v>3401687.0022222223</v>
      </c>
      <c r="CU95" s="76">
        <f t="shared" si="1176"/>
        <v>905052.9444444445</v>
      </c>
      <c r="CV95" s="76">
        <f t="shared" si="1177"/>
        <v>2619764.17</v>
      </c>
      <c r="CW95" s="76">
        <f t="shared" si="1178"/>
        <v>3319958.884285714</v>
      </c>
      <c r="CX95" s="76">
        <f t="shared" si="1179"/>
        <v>2701064.8000000003</v>
      </c>
      <c r="CY95" s="76">
        <f t="shared" si="1180"/>
        <v>1426406.0018181817</v>
      </c>
      <c r="CZ95" s="76">
        <f t="shared" si="1181"/>
        <v>934359.81346153852</v>
      </c>
      <c r="DA95" s="76">
        <f t="shared" si="1182"/>
        <v>486338.66133866133</v>
      </c>
      <c r="DB95" s="76">
        <f t="shared" si="1183"/>
        <v>4040568.4315684317</v>
      </c>
      <c r="DC95" s="76">
        <f t="shared" si="1184"/>
        <v>7767555.1285714284</v>
      </c>
      <c r="DD95" s="76">
        <f t="shared" si="1188"/>
        <v>4247768.8472358407</v>
      </c>
      <c r="DE95" s="88">
        <f t="shared" si="1186"/>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185"/>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187"/>
        <v>0.33453176080515662</v>
      </c>
      <c r="BN96" s="98"/>
      <c r="CI96" s="98"/>
      <c r="CK96" s="87">
        <v>39542</v>
      </c>
      <c r="CL96" s="76">
        <f t="shared" si="1167"/>
        <v>1203118.5313636365</v>
      </c>
      <c r="CM96" s="76">
        <f t="shared" si="1168"/>
        <v>2428896.669090909</v>
      </c>
      <c r="CN96" s="76">
        <f t="shared" si="1169"/>
        <v>2306859.0133333332</v>
      </c>
      <c r="CO96" s="76">
        <f t="shared" si="1170"/>
        <v>328113.6166666667</v>
      </c>
      <c r="CP96" s="76">
        <f t="shared" si="1171"/>
        <v>2100061.8805384617</v>
      </c>
      <c r="CQ96" s="76">
        <f t="shared" si="1172"/>
        <v>2611944.1555555556</v>
      </c>
      <c r="CR96" s="76">
        <f t="shared" si="1173"/>
        <v>1107951.828</v>
      </c>
      <c r="CS96" s="76">
        <f t="shared" si="1174"/>
        <v>3320331.8721428574</v>
      </c>
      <c r="CT96" s="76">
        <f t="shared" si="1175"/>
        <v>3872096.1077777776</v>
      </c>
      <c r="CU96" s="76">
        <f t="shared" si="1176"/>
        <v>1544920.8055555555</v>
      </c>
      <c r="CV96" s="76">
        <f t="shared" si="1177"/>
        <v>3165250.08</v>
      </c>
      <c r="CW96" s="76">
        <f t="shared" si="1178"/>
        <v>3260962.1971428576</v>
      </c>
      <c r="CX96" s="76">
        <f t="shared" si="1179"/>
        <v>2497151.6933333338</v>
      </c>
      <c r="CY96" s="76">
        <f t="shared" si="1180"/>
        <v>3808040.9318181816</v>
      </c>
      <c r="CZ96" s="76">
        <f t="shared" si="1181"/>
        <v>0</v>
      </c>
      <c r="DA96" s="76">
        <f t="shared" si="1182"/>
        <v>2867185.7473276723</v>
      </c>
      <c r="DB96" s="76">
        <f t="shared" si="1183"/>
        <v>8508490.2379120868</v>
      </c>
      <c r="DC96" s="76">
        <f t="shared" si="1184"/>
        <v>4531509.9642857146</v>
      </c>
      <c r="DD96" s="76">
        <f t="shared" si="1188"/>
        <v>4866902.609606931</v>
      </c>
      <c r="DE96" s="88">
        <f t="shared" si="1186"/>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2159605</v>
      </c>
      <c r="U97" s="181">
        <f t="shared" si="1185"/>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187"/>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167"/>
        <v>2645022.1949999998</v>
      </c>
      <c r="CM97" s="76">
        <f t="shared" si="1168"/>
        <v>1761524.3854545455</v>
      </c>
      <c r="CN97" s="76">
        <f t="shared" si="1169"/>
        <v>1148427</v>
      </c>
      <c r="CO97" s="76">
        <f t="shared" si="1170"/>
        <v>2505305.7766666668</v>
      </c>
      <c r="CP97" s="76">
        <f t="shared" si="1171"/>
        <v>2701695.5284615383</v>
      </c>
      <c r="CQ97" s="76">
        <f t="shared" si="1172"/>
        <v>2171452.5997222224</v>
      </c>
      <c r="CR97" s="76">
        <f t="shared" si="1173"/>
        <v>1437941.7299999997</v>
      </c>
      <c r="CS97" s="76">
        <f t="shared" si="1174"/>
        <v>3202247.4376923079</v>
      </c>
      <c r="CT97" s="76">
        <f t="shared" si="1175"/>
        <v>28791.574285714283</v>
      </c>
      <c r="CU97" s="76">
        <f t="shared" si="1176"/>
        <v>1839417.2199999997</v>
      </c>
      <c r="CV97" s="76">
        <f t="shared" si="1177"/>
        <v>2590809.12</v>
      </c>
      <c r="CW97" s="76">
        <f t="shared" si="1178"/>
        <v>2906944.0500000003</v>
      </c>
      <c r="CX97" s="76">
        <f t="shared" si="1179"/>
        <v>3125617.3833333338</v>
      </c>
      <c r="CY97" s="76">
        <f t="shared" si="1180"/>
        <v>329677.10090909089</v>
      </c>
      <c r="CZ97" s="76">
        <f t="shared" si="1181"/>
        <v>4227610.9958485961</v>
      </c>
      <c r="DA97" s="76">
        <f t="shared" si="1182"/>
        <v>8453557.5258547012</v>
      </c>
      <c r="DB97" s="76">
        <f t="shared" si="1183"/>
        <v>7800102.9267399283</v>
      </c>
      <c r="DC97" s="76">
        <f t="shared" si="1184"/>
        <v>4103687.4642857146</v>
      </c>
      <c r="DD97" s="76">
        <f t="shared" si="1188"/>
        <v>793221.27352070995</v>
      </c>
      <c r="DE97" s="88">
        <f t="shared" si="1186"/>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185"/>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187"/>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167"/>
        <v>1224897.0390000001</v>
      </c>
      <c r="CM98" s="76">
        <f t="shared" si="1168"/>
        <v>880364.15227272711</v>
      </c>
      <c r="CN98" s="76">
        <f t="shared" si="1169"/>
        <v>3262085.1</v>
      </c>
      <c r="CO98" s="76">
        <f t="shared" si="1170"/>
        <v>2000499.642</v>
      </c>
      <c r="CP98" s="76">
        <f t="shared" si="1171"/>
        <v>2190238.1068717949</v>
      </c>
      <c r="CQ98" s="76">
        <f t="shared" si="1172"/>
        <v>1187684.178888889</v>
      </c>
      <c r="CR98" s="76">
        <f t="shared" si="1173"/>
        <v>1590391.7939999998</v>
      </c>
      <c r="CS98" s="76">
        <f t="shared" si="1174"/>
        <v>355262.20038461528</v>
      </c>
      <c r="CT98" s="76">
        <f t="shared" si="1175"/>
        <v>4012759.4521428565</v>
      </c>
      <c r="CU98" s="76">
        <f t="shared" si="1176"/>
        <v>2230781.9657142852</v>
      </c>
      <c r="CV98" s="76">
        <f t="shared" si="1177"/>
        <v>3131160.48</v>
      </c>
      <c r="CW98" s="76">
        <f t="shared" si="1178"/>
        <v>4009963.6624999996</v>
      </c>
      <c r="CX98" s="76">
        <f t="shared" si="1179"/>
        <v>4319730.5644444451</v>
      </c>
      <c r="CY98" s="76">
        <f t="shared" si="1180"/>
        <v>1817390.57</v>
      </c>
      <c r="CZ98" s="76">
        <f t="shared" si="1181"/>
        <v>7691842.7541758241</v>
      </c>
      <c r="DA98" s="76">
        <f t="shared" si="1182"/>
        <v>5691439.1680069929</v>
      </c>
      <c r="DB98" s="76">
        <f t="shared" si="1183"/>
        <v>5598477.1384615377</v>
      </c>
      <c r="DC98" s="76">
        <f t="shared" si="1184"/>
        <v>323142.85714285716</v>
      </c>
      <c r="DD98" s="76">
        <f t="shared" si="1188"/>
        <v>199962.04945054947</v>
      </c>
      <c r="DE98" s="88">
        <f t="shared" si="1186"/>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185"/>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187"/>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167"/>
        <v>2256994.6919999998</v>
      </c>
      <c r="CM99" s="76">
        <f t="shared" si="1168"/>
        <v>2477939.6436363631</v>
      </c>
      <c r="CN99" s="76">
        <f t="shared" si="1169"/>
        <v>3624661.9200000009</v>
      </c>
      <c r="CO99" s="76">
        <f t="shared" si="1170"/>
        <v>2343774.6428571427</v>
      </c>
      <c r="CP99" s="76">
        <f t="shared" si="1171"/>
        <v>2542471.3114358978</v>
      </c>
      <c r="CQ99" s="76">
        <f t="shared" si="1172"/>
        <v>2251891.8711111112</v>
      </c>
      <c r="CR99" s="76">
        <f t="shared" si="1173"/>
        <v>414856.92857142852</v>
      </c>
      <c r="CS99" s="76">
        <f t="shared" si="1174"/>
        <v>2791594.5913461531</v>
      </c>
      <c r="CT99" s="76">
        <f t="shared" si="1175"/>
        <v>3876708.2966666664</v>
      </c>
      <c r="CU99" s="76">
        <f t="shared" si="1176"/>
        <v>2281073.3542857138</v>
      </c>
      <c r="CV99" s="76">
        <f t="shared" si="1177"/>
        <v>3697106.8888888895</v>
      </c>
      <c r="CW99" s="76">
        <f t="shared" si="1178"/>
        <v>6348316.6292857137</v>
      </c>
      <c r="CX99" s="76">
        <f t="shared" si="1179"/>
        <v>631790.07272727287</v>
      </c>
      <c r="CY99" s="76">
        <f t="shared" si="1180"/>
        <v>1915564.3527272725</v>
      </c>
      <c r="CZ99" s="76">
        <f t="shared" si="1181"/>
        <v>5585057.9221001221</v>
      </c>
      <c r="DA99" s="76">
        <f t="shared" si="1182"/>
        <v>5939401.19076923</v>
      </c>
      <c r="DB99" s="76">
        <f t="shared" si="1183"/>
        <v>4854402.8307692306</v>
      </c>
      <c r="DC99" s="76">
        <f t="shared" si="1184"/>
        <v>248571.42857142858</v>
      </c>
      <c r="DD99" s="76">
        <f t="shared" si="1188"/>
        <v>2837531.3713516486</v>
      </c>
      <c r="DE99" s="88">
        <f t="shared" si="1186"/>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185"/>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187"/>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167"/>
        <v>264197.79045454547</v>
      </c>
      <c r="CM100" s="76">
        <f t="shared" si="1168"/>
        <v>2031930.4777777775</v>
      </c>
      <c r="CN100" s="76">
        <f t="shared" si="1169"/>
        <v>3597451.7040000004</v>
      </c>
      <c r="CO100" s="76">
        <f t="shared" si="1170"/>
        <v>2133753.0308333337</v>
      </c>
      <c r="CP100" s="76">
        <f t="shared" si="1171"/>
        <v>2249567.4129230776</v>
      </c>
      <c r="CQ100" s="76">
        <f t="shared" si="1172"/>
        <v>195351.3147058824</v>
      </c>
      <c r="CR100" s="76">
        <f t="shared" si="1173"/>
        <v>1823543.7857142854</v>
      </c>
      <c r="CS100" s="76">
        <f t="shared" si="1174"/>
        <v>3482617.0389743582</v>
      </c>
      <c r="CT100" s="76">
        <f t="shared" si="1175"/>
        <v>3719043.8088888889</v>
      </c>
      <c r="CU100" s="76">
        <f t="shared" si="1176"/>
        <v>2395529.074285714</v>
      </c>
      <c r="CV100" s="76">
        <f t="shared" si="1177"/>
        <v>5648300.6444444451</v>
      </c>
      <c r="CW100" s="76">
        <f t="shared" si="1178"/>
        <v>1116573.2623076923</v>
      </c>
      <c r="CX100" s="76">
        <f t="shared" si="1179"/>
        <v>3473042.4727272731</v>
      </c>
      <c r="CY100" s="76">
        <f t="shared" si="1180"/>
        <v>1964386.709090909</v>
      </c>
      <c r="CZ100" s="76">
        <f t="shared" si="1181"/>
        <v>8330852.1855921857</v>
      </c>
      <c r="DA100" s="76">
        <f t="shared" si="1182"/>
        <v>5010752.6894755242</v>
      </c>
      <c r="DB100" s="76">
        <f t="shared" si="1183"/>
        <v>2697494.2417582413</v>
      </c>
      <c r="DC100" s="76">
        <f t="shared" si="1184"/>
        <v>3934202.1428571427</v>
      </c>
      <c r="DD100" s="76">
        <f t="shared" si="1188"/>
        <v>4252635.6735384623</v>
      </c>
      <c r="DE100" s="88">
        <f t="shared" si="1186"/>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185"/>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187"/>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167"/>
        <v>1898188.6199999999</v>
      </c>
      <c r="CM101" s="76">
        <f t="shared" si="1168"/>
        <v>2149488.0553846154</v>
      </c>
      <c r="CN101" s="76">
        <f t="shared" si="1169"/>
        <v>2534131.9175</v>
      </c>
      <c r="CO101" s="76">
        <f t="shared" si="1170"/>
        <v>1759376.1300000001</v>
      </c>
      <c r="CP101" s="76">
        <f t="shared" si="1171"/>
        <v>1859174.3704615389</v>
      </c>
      <c r="CQ101" s="76">
        <f t="shared" si="1172"/>
        <v>2868431.9938235297</v>
      </c>
      <c r="CR101" s="76">
        <f t="shared" si="1173"/>
        <v>1644418.7142857141</v>
      </c>
      <c r="CS101" s="76">
        <f t="shared" si="1174"/>
        <v>3172739.6638461533</v>
      </c>
      <c r="CT101" s="76">
        <f t="shared" si="1175"/>
        <v>5039094.7455555554</v>
      </c>
      <c r="CU101" s="76">
        <f t="shared" si="1176"/>
        <v>4797387.2857142845</v>
      </c>
      <c r="CV101" s="76">
        <f t="shared" si="1177"/>
        <v>245948.16000000003</v>
      </c>
      <c r="CW101" s="76">
        <f t="shared" si="1178"/>
        <v>2896750.3693406591</v>
      </c>
      <c r="CX101" s="76">
        <f t="shared" si="1179"/>
        <v>3277749.4181818189</v>
      </c>
      <c r="CY101" s="76">
        <f t="shared" si="1180"/>
        <v>1989323.229090909</v>
      </c>
      <c r="CZ101" s="76">
        <f t="shared" si="1181"/>
        <v>5130989.615384615</v>
      </c>
      <c r="DA101" s="76">
        <f t="shared" si="1182"/>
        <v>3268503.3769230763</v>
      </c>
      <c r="DB101" s="76">
        <f t="shared" si="1183"/>
        <v>1211772.1978021979</v>
      </c>
      <c r="DC101" s="76">
        <f t="shared" si="1184"/>
        <v>7540380.1071428573</v>
      </c>
      <c r="DD101" s="76">
        <f t="shared" si="1188"/>
        <v>6373323.8726007342</v>
      </c>
      <c r="DE101" s="88">
        <f t="shared" si="1186"/>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185"/>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0.34354945054945052</v>
      </c>
      <c r="BM102" s="86">
        <f t="shared" si="1187"/>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167"/>
        <v>1297415.7099999997</v>
      </c>
      <c r="CM102" s="76">
        <f t="shared" si="1168"/>
        <v>3023660.8315384616</v>
      </c>
      <c r="CN102" s="76">
        <f t="shared" si="1169"/>
        <v>2600302.3199999998</v>
      </c>
      <c r="CO102" s="76">
        <f t="shared" si="1170"/>
        <v>2562354.4158333335</v>
      </c>
      <c r="CP102" s="76">
        <f t="shared" si="1171"/>
        <v>635924.5748717949</v>
      </c>
      <c r="CQ102" s="76">
        <f t="shared" si="1172"/>
        <v>2279411.085</v>
      </c>
      <c r="CR102" s="76">
        <f t="shared" si="1173"/>
        <v>1713920.4944444443</v>
      </c>
      <c r="CS102" s="76">
        <f t="shared" si="1174"/>
        <v>3401648.4703846145</v>
      </c>
      <c r="CT102" s="76">
        <f t="shared" si="1175"/>
        <v>5120209.8633333333</v>
      </c>
      <c r="CU102" s="76">
        <f t="shared" si="1176"/>
        <v>1040796.0199999999</v>
      </c>
      <c r="CV102" s="76">
        <f t="shared" si="1177"/>
        <v>3158837.52</v>
      </c>
      <c r="CW102" s="76">
        <f t="shared" si="1178"/>
        <v>3451451.8300000005</v>
      </c>
      <c r="CX102" s="76">
        <f t="shared" si="1179"/>
        <v>3481847.7750000008</v>
      </c>
      <c r="CY102" s="76">
        <f t="shared" si="1180"/>
        <v>1903599.5536363635</v>
      </c>
      <c r="CZ102" s="76">
        <f t="shared" si="1181"/>
        <v>2039833.9643467644</v>
      </c>
      <c r="DA102" s="76">
        <f t="shared" si="1182"/>
        <v>1062453.9467719782</v>
      </c>
      <c r="DB102" s="76">
        <f t="shared" si="1183"/>
        <v>5016655.3997527473</v>
      </c>
      <c r="DC102" s="76">
        <f t="shared" si="1184"/>
        <v>8695188.7491071448</v>
      </c>
      <c r="DD102" s="76">
        <f t="shared" si="1188"/>
        <v>3202466.9744835161</v>
      </c>
      <c r="DE102" s="88">
        <f t="shared" si="1186"/>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185"/>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187"/>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167"/>
        <v>1896582.1324999996</v>
      </c>
      <c r="CM103" s="76">
        <f t="shared" si="1168"/>
        <v>2974800.2296153847</v>
      </c>
      <c r="CN103" s="76">
        <f t="shared" si="1169"/>
        <v>2667596.31</v>
      </c>
      <c r="CO103" s="76">
        <f t="shared" si="1170"/>
        <v>354631.69384615385</v>
      </c>
      <c r="CP103" s="76">
        <f t="shared" si="1171"/>
        <v>2436938.4585641026</v>
      </c>
      <c r="CQ103" s="76">
        <f t="shared" si="1172"/>
        <v>2571096.5028571431</v>
      </c>
      <c r="CR103" s="76">
        <f t="shared" si="1173"/>
        <v>1692757.6611111108</v>
      </c>
      <c r="CS103" s="76">
        <f t="shared" si="1174"/>
        <v>3638057.2879720274</v>
      </c>
      <c r="CT103" s="76">
        <f t="shared" si="1175"/>
        <v>5095169.4633333329</v>
      </c>
      <c r="CU103" s="76">
        <f t="shared" si="1176"/>
        <v>1857575.4057142856</v>
      </c>
      <c r="CV103" s="76">
        <f t="shared" si="1177"/>
        <v>3287802.4800000004</v>
      </c>
      <c r="CW103" s="76">
        <f t="shared" si="1178"/>
        <v>2910596.9142857147</v>
      </c>
      <c r="CX103" s="76">
        <f t="shared" si="1179"/>
        <v>3317003.8608333338</v>
      </c>
      <c r="CY103" s="76">
        <f t="shared" si="1180"/>
        <v>3144301.8381818179</v>
      </c>
      <c r="CZ103" s="76">
        <f t="shared" si="1181"/>
        <v>1442899.446825397</v>
      </c>
      <c r="DA103" s="76">
        <f t="shared" si="1182"/>
        <v>7050098.7774313195</v>
      </c>
      <c r="DB103" s="76">
        <f t="shared" si="1183"/>
        <v>6290023.2990659336</v>
      </c>
      <c r="DC103" s="76">
        <f t="shared" si="1184"/>
        <v>3877583.0625000009</v>
      </c>
      <c r="DD103" s="76">
        <f t="shared" si="1188"/>
        <v>3423307.904161172</v>
      </c>
      <c r="DE103" s="88">
        <f t="shared" si="1186"/>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9189858</v>
      </c>
      <c r="U104" s="181">
        <f t="shared" si="1185"/>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187"/>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167"/>
        <v>2490561.4432142861</v>
      </c>
      <c r="CM104" s="76">
        <f t="shared" si="1168"/>
        <v>2411097.1015384616</v>
      </c>
      <c r="CN104" s="76">
        <f t="shared" si="1169"/>
        <v>685072.0422222222</v>
      </c>
      <c r="CO104" s="76">
        <f t="shared" si="1170"/>
        <v>1976585.7669230769</v>
      </c>
      <c r="CP104" s="76">
        <f t="shared" si="1171"/>
        <v>3094341.4926153845</v>
      </c>
      <c r="CQ104" s="76">
        <f t="shared" si="1172"/>
        <v>2651549.12</v>
      </c>
      <c r="CR104" s="76">
        <f t="shared" si="1173"/>
        <v>1869290.96</v>
      </c>
      <c r="CS104" s="76">
        <f t="shared" si="1174"/>
        <v>4482608.8896503495</v>
      </c>
      <c r="CT104" s="76">
        <f t="shared" si="1175"/>
        <v>1685748.7249999999</v>
      </c>
      <c r="CU104" s="76">
        <f t="shared" si="1176"/>
        <v>2281202.5714285718</v>
      </c>
      <c r="CV104" s="76">
        <f t="shared" si="1177"/>
        <v>3825159.3385714283</v>
      </c>
      <c r="CW104" s="76">
        <f t="shared" si="1178"/>
        <v>2878874.7142857141</v>
      </c>
      <c r="CX104" s="76">
        <f t="shared" si="1179"/>
        <v>4378815.3230769243</v>
      </c>
      <c r="CY104" s="76">
        <f t="shared" si="1180"/>
        <v>459726.66499999992</v>
      </c>
      <c r="CZ104" s="76">
        <f t="shared" si="1181"/>
        <v>7051022.0017460324</v>
      </c>
      <c r="DA104" s="76">
        <f t="shared" si="1182"/>
        <v>10113164.553708794</v>
      </c>
      <c r="DB104" s="76">
        <f t="shared" si="1183"/>
        <v>9452624.2711721603</v>
      </c>
      <c r="DC104" s="76">
        <f t="shared" si="1184"/>
        <v>7042911.851904762</v>
      </c>
      <c r="DD104" s="76">
        <f t="shared" si="1188"/>
        <v>3060189.0515164831</v>
      </c>
      <c r="DE104" s="88">
        <f t="shared" si="1186"/>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185"/>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0.32911355311355311</v>
      </c>
      <c r="BM105" s="86">
        <f t="shared" si="1187"/>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167"/>
        <v>3757095.2082142853</v>
      </c>
      <c r="CM105" s="76">
        <f t="shared" si="1168"/>
        <v>534136.18192307686</v>
      </c>
      <c r="CN105" s="76">
        <f t="shared" si="1169"/>
        <v>3238758.54</v>
      </c>
      <c r="CO105" s="76">
        <f t="shared" si="1170"/>
        <v>1730936.0377777778</v>
      </c>
      <c r="CP105" s="76">
        <f t="shared" si="1171"/>
        <v>3528650.9321025652</v>
      </c>
      <c r="CQ105" s="76">
        <f t="shared" si="1172"/>
        <v>2568630.2400000002</v>
      </c>
      <c r="CR105" s="76">
        <f t="shared" si="1173"/>
        <v>1823837.9</v>
      </c>
      <c r="CS105" s="76">
        <f t="shared" si="1174"/>
        <v>559457.14412587415</v>
      </c>
      <c r="CT105" s="76">
        <f t="shared" si="1175"/>
        <v>3772555.37</v>
      </c>
      <c r="CU105" s="76">
        <f t="shared" si="1176"/>
        <v>2531014.771428572</v>
      </c>
      <c r="CV105" s="76">
        <f t="shared" si="1177"/>
        <v>3893680.26</v>
      </c>
      <c r="CW105" s="76">
        <f t="shared" si="1178"/>
        <v>2967686.4912244896</v>
      </c>
      <c r="CX105" s="76">
        <f t="shared" si="1179"/>
        <v>6704912.3569230791</v>
      </c>
      <c r="CY105" s="76">
        <f t="shared" si="1180"/>
        <v>2219504.0149999997</v>
      </c>
      <c r="CZ105" s="76">
        <f t="shared" si="1181"/>
        <v>8804020.645357145</v>
      </c>
      <c r="DA105" s="76">
        <f t="shared" si="1182"/>
        <v>9074453.4689610396</v>
      </c>
      <c r="DB105" s="76">
        <f t="shared" si="1183"/>
        <v>5118037.8077884614</v>
      </c>
      <c r="DC105" s="76">
        <f t="shared" si="1184"/>
        <v>1261243.8095238095</v>
      </c>
      <c r="DD105" s="76">
        <f t="shared" si="1188"/>
        <v>621637.90695970692</v>
      </c>
      <c r="DE105" s="88">
        <f t="shared" si="1186"/>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185"/>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0.32911355311355311</v>
      </c>
      <c r="BM106" s="86">
        <f t="shared" si="1187"/>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167"/>
        <v>2412803.0196428569</v>
      </c>
      <c r="CM106" s="76">
        <f t="shared" si="1168"/>
        <v>2684948.7669230765</v>
      </c>
      <c r="CN106" s="76">
        <f t="shared" si="1169"/>
        <v>3112533.4244444445</v>
      </c>
      <c r="CO106" s="76">
        <f t="shared" si="1170"/>
        <v>2087321.1022222224</v>
      </c>
      <c r="CP106" s="76">
        <f t="shared" si="1171"/>
        <v>3440631.6116923084</v>
      </c>
      <c r="CQ106" s="76">
        <f t="shared" si="1172"/>
        <v>2353843.6114285714</v>
      </c>
      <c r="CR106" s="76">
        <f t="shared" si="1173"/>
        <v>544740.57500000007</v>
      </c>
      <c r="CS106" s="76">
        <f t="shared" si="1174"/>
        <v>4137838.3043356645</v>
      </c>
      <c r="CT106" s="76">
        <f t="shared" si="1175"/>
        <v>4528826.9280000003</v>
      </c>
      <c r="CU106" s="76">
        <f t="shared" si="1176"/>
        <v>2238279.6800000006</v>
      </c>
      <c r="CV106" s="76">
        <f t="shared" si="1177"/>
        <v>3937010.1942857141</v>
      </c>
      <c r="CW106" s="76">
        <f t="shared" si="1178"/>
        <v>4539496.9312244896</v>
      </c>
      <c r="CX106" s="76">
        <f t="shared" si="1179"/>
        <v>1212992.9500000002</v>
      </c>
      <c r="CY106" s="76">
        <f t="shared" si="1180"/>
        <v>2638077.3872727277</v>
      </c>
      <c r="CZ106" s="76">
        <f t="shared" si="1181"/>
        <v>7914937.7201785706</v>
      </c>
      <c r="DA106" s="76">
        <f t="shared" si="1182"/>
        <v>5480283.4180815024</v>
      </c>
      <c r="DB106" s="76">
        <f t="shared" si="1183"/>
        <v>6248624.9725641022</v>
      </c>
      <c r="DC106" s="76">
        <f t="shared" si="1184"/>
        <v>722244.2857142858</v>
      </c>
      <c r="DD106" s="76">
        <f t="shared" si="1188"/>
        <v>5184499.1440000003</v>
      </c>
      <c r="DE106" s="88">
        <f t="shared" si="1186"/>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185"/>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0.32225774225774234</v>
      </c>
      <c r="BM107" s="86">
        <f t="shared" si="1187"/>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167"/>
        <v>727695.19230769249</v>
      </c>
      <c r="CM107" s="76">
        <f t="shared" si="1168"/>
        <v>3270614.0805882365</v>
      </c>
      <c r="CN107" s="76">
        <f t="shared" si="1169"/>
        <v>3490979.5424999995</v>
      </c>
      <c r="CO107" s="76">
        <f t="shared" si="1170"/>
        <v>1961353.9780000004</v>
      </c>
      <c r="CP107" s="76">
        <f t="shared" si="1171"/>
        <v>3659434.1034615394</v>
      </c>
      <c r="CQ107" s="76">
        <f t="shared" si="1172"/>
        <v>668765.30285714287</v>
      </c>
      <c r="CR107" s="76">
        <f t="shared" si="1173"/>
        <v>2225914.5950000002</v>
      </c>
      <c r="CS107" s="76">
        <f t="shared" si="1174"/>
        <v>4721590.6958974367</v>
      </c>
      <c r="CT107" s="76">
        <f t="shared" si="1175"/>
        <v>5247121.7672727276</v>
      </c>
      <c r="CU107" s="76">
        <f t="shared" si="1176"/>
        <v>2977436.3733333331</v>
      </c>
      <c r="CV107" s="76">
        <f t="shared" si="1177"/>
        <v>6383636.1771428566</v>
      </c>
      <c r="CW107" s="76">
        <f t="shared" si="1178"/>
        <v>1161822.3756632654</v>
      </c>
      <c r="CX107" s="76">
        <f t="shared" si="1179"/>
        <v>6523944.7000000011</v>
      </c>
      <c r="CY107" s="76">
        <f t="shared" si="1180"/>
        <v>2859909.1772727272</v>
      </c>
      <c r="CZ107" s="76">
        <f t="shared" si="1181"/>
        <v>6697605.9281593403</v>
      </c>
      <c r="DA107" s="76">
        <f t="shared" si="1182"/>
        <v>4811815.0285714297</v>
      </c>
      <c r="DB107" s="76">
        <f t="shared" si="1183"/>
        <v>3852054.8937362637</v>
      </c>
      <c r="DC107" s="76">
        <f t="shared" si="1184"/>
        <v>5451728.8728571432</v>
      </c>
      <c r="DD107" s="76">
        <f t="shared" si="1188"/>
        <v>5143475.2597402614</v>
      </c>
      <c r="DE107" s="88">
        <f t="shared" si="1186"/>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185"/>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187"/>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167"/>
        <v>3756905.7980769239</v>
      </c>
      <c r="CM108" s="76">
        <f t="shared" si="1168"/>
        <v>3099448.2352941176</v>
      </c>
      <c r="CN108" s="76">
        <f t="shared" si="1169"/>
        <v>3170873.4662499996</v>
      </c>
      <c r="CO108" s="76">
        <f t="shared" si="1170"/>
        <v>2772702.9600000004</v>
      </c>
      <c r="CP108" s="76">
        <f t="shared" si="1171"/>
        <v>2957036.9634615392</v>
      </c>
      <c r="CQ108" s="76">
        <f t="shared" si="1172"/>
        <v>2654362.3542857147</v>
      </c>
      <c r="CR108" s="76">
        <f t="shared" si="1173"/>
        <v>2021151.8799999997</v>
      </c>
      <c r="CS108" s="76">
        <f t="shared" si="1174"/>
        <v>4700020.6943589738</v>
      </c>
      <c r="CT108" s="76">
        <f t="shared" si="1175"/>
        <v>5377810.4699999997</v>
      </c>
      <c r="CU108" s="76">
        <f t="shared" si="1176"/>
        <v>5664632.2133333329</v>
      </c>
      <c r="CV108" s="76">
        <f t="shared" si="1177"/>
        <v>215271.75999999998</v>
      </c>
      <c r="CW108" s="76">
        <f t="shared" si="1178"/>
        <v>2900838.7571428572</v>
      </c>
      <c r="CX108" s="76">
        <f t="shared" si="1179"/>
        <v>6368456.5615384625</v>
      </c>
      <c r="CY108" s="76">
        <f t="shared" si="1180"/>
        <v>2483921.9618181824</v>
      </c>
      <c r="CZ108" s="76">
        <f t="shared" si="1181"/>
        <v>7599016.6486950554</v>
      </c>
      <c r="DA108" s="76">
        <f t="shared" si="1182"/>
        <v>3605206.7856743261</v>
      </c>
      <c r="DB108" s="76">
        <f t="shared" si="1183"/>
        <v>2665961.538461538</v>
      </c>
      <c r="DC108" s="76">
        <f t="shared" si="1184"/>
        <v>7109807.7731043957</v>
      </c>
      <c r="DD108" s="76">
        <f t="shared" si="1188"/>
        <v>4780148.299835165</v>
      </c>
      <c r="DE108" s="88">
        <f t="shared" si="1186"/>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185"/>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0.31599999999999995</v>
      </c>
      <c r="BM109" s="86">
        <f t="shared" si="1187"/>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167"/>
        <v>3064262.4375000005</v>
      </c>
      <c r="CM109" s="76">
        <f t="shared" si="1168"/>
        <v>2690361.472941177</v>
      </c>
      <c r="CN109" s="76">
        <f t="shared" si="1169"/>
        <v>2852151.2250000001</v>
      </c>
      <c r="CO109" s="76">
        <f t="shared" si="1170"/>
        <v>2323241.0400000005</v>
      </c>
      <c r="CP109" s="76">
        <f t="shared" si="1171"/>
        <v>801638.15875739628</v>
      </c>
      <c r="CQ109" s="76">
        <f t="shared" si="1172"/>
        <v>2657474.6585714286</v>
      </c>
      <c r="CR109" s="76">
        <f t="shared" si="1173"/>
        <v>1998399.4799999997</v>
      </c>
      <c r="CS109" s="76">
        <f t="shared" si="1174"/>
        <v>4483581.1876923069</v>
      </c>
      <c r="CT109" s="76">
        <f t="shared" si="1175"/>
        <v>6133065.120000001</v>
      </c>
      <c r="CU109" s="76">
        <f t="shared" si="1176"/>
        <v>1470126.9333333331</v>
      </c>
      <c r="CV109" s="76">
        <f t="shared" si="1177"/>
        <v>4213570.7371428572</v>
      </c>
      <c r="CW109" s="76">
        <f t="shared" si="1178"/>
        <v>3732693.6921428577</v>
      </c>
      <c r="CX109" s="76">
        <f t="shared" si="1179"/>
        <v>6305105.0584615385</v>
      </c>
      <c r="CY109" s="76">
        <f t="shared" si="1180"/>
        <v>2721293.9401785713</v>
      </c>
      <c r="CZ109" s="76">
        <f t="shared" si="1181"/>
        <v>5526305.7587225279</v>
      </c>
      <c r="DA109" s="76">
        <f t="shared" si="1182"/>
        <v>1007194.3833943834</v>
      </c>
      <c r="DB109" s="76">
        <f t="shared" si="1183"/>
        <v>6294868.7019917564</v>
      </c>
      <c r="DC109" s="76">
        <f t="shared" si="1184"/>
        <v>6428436.9695604406</v>
      </c>
      <c r="DD109" s="76">
        <f t="shared" si="1188"/>
        <v>5152974.0799999991</v>
      </c>
      <c r="DE109" s="88">
        <f t="shared" si="1186"/>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185"/>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187"/>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167"/>
        <v>2949306.2910714289</v>
      </c>
      <c r="CM110" s="76">
        <f t="shared" si="1168"/>
        <v>2877902.3294117656</v>
      </c>
      <c r="CN110" s="76">
        <f t="shared" si="1169"/>
        <v>2477634.9675000003</v>
      </c>
      <c r="CO110" s="76">
        <f t="shared" si="1170"/>
        <v>480307.80000000005</v>
      </c>
      <c r="CP110" s="76">
        <f t="shared" si="1171"/>
        <v>3786817.1083431942</v>
      </c>
      <c r="CQ110" s="76">
        <f t="shared" si="1172"/>
        <v>3056651.98</v>
      </c>
      <c r="CR110" s="76">
        <f t="shared" si="1173"/>
        <v>2395893.4999999995</v>
      </c>
      <c r="CS110" s="76">
        <f t="shared" si="1174"/>
        <v>3445143.0726627219</v>
      </c>
      <c r="CT110" s="76">
        <f t="shared" si="1175"/>
        <v>5818346.5275000008</v>
      </c>
      <c r="CU110" s="76">
        <f t="shared" si="1176"/>
        <v>1855474.5066666664</v>
      </c>
      <c r="CV110" s="76">
        <f t="shared" si="1177"/>
        <v>4737234.1285714284</v>
      </c>
      <c r="CW110" s="76">
        <f t="shared" si="1178"/>
        <v>3838628.9425000004</v>
      </c>
      <c r="CX110" s="76">
        <f t="shared" si="1179"/>
        <v>4389265.546538461</v>
      </c>
      <c r="CY110" s="76">
        <f t="shared" si="1180"/>
        <v>3889328.5241071428</v>
      </c>
      <c r="CZ110" s="76">
        <f t="shared" si="1181"/>
        <v>4458369.3888461543</v>
      </c>
      <c r="DA110" s="76">
        <f t="shared" si="1182"/>
        <v>4849667.554487179</v>
      </c>
      <c r="DB110" s="76">
        <f t="shared" si="1183"/>
        <v>6823553.6173076918</v>
      </c>
      <c r="DC110" s="76">
        <f t="shared" si="1184"/>
        <v>4884475.1892307699</v>
      </c>
      <c r="DD110" s="76">
        <f t="shared" si="1184"/>
        <v>4511946.2699999996</v>
      </c>
      <c r="DE110" s="88">
        <f t="shared" si="1186"/>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14753014</v>
      </c>
      <c r="U111" s="181">
        <f t="shared" si="1185"/>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187"/>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167"/>
        <v>3303955.8321428578</v>
      </c>
      <c r="CM111" s="76">
        <f t="shared" si="1168"/>
        <v>1630876.8970588241</v>
      </c>
      <c r="CN111" s="76">
        <f t="shared" si="1169"/>
        <v>1051641.8333333333</v>
      </c>
      <c r="CO111" s="76">
        <f t="shared" si="1170"/>
        <v>2388181.1100000003</v>
      </c>
      <c r="CP111" s="76">
        <f t="shared" si="1171"/>
        <v>4138764.4266483518</v>
      </c>
      <c r="CQ111" s="76">
        <f t="shared" si="1172"/>
        <v>3754395.344285714</v>
      </c>
      <c r="CR111" s="76">
        <f t="shared" si="1173"/>
        <v>3072793.2399999998</v>
      </c>
      <c r="CS111" s="76">
        <f t="shared" si="1174"/>
        <v>3655682.3678106507</v>
      </c>
      <c r="CT111" s="76">
        <f t="shared" si="1175"/>
        <v>2440622.3764285711</v>
      </c>
      <c r="CU111" s="76">
        <f t="shared" si="1176"/>
        <v>2657654.3888888885</v>
      </c>
      <c r="CV111" s="76">
        <f t="shared" si="1177"/>
        <v>5102541.5399999991</v>
      </c>
      <c r="CW111" s="76">
        <f t="shared" si="1178"/>
        <v>3964912.5085714301</v>
      </c>
      <c r="CX111" s="76">
        <f t="shared" si="1179"/>
        <v>5922874.038461539</v>
      </c>
      <c r="CY111" s="76">
        <f t="shared" si="1180"/>
        <v>1079271.4057142856</v>
      </c>
      <c r="CZ111" s="76">
        <f t="shared" si="1181"/>
        <v>6039016.1192307705</v>
      </c>
      <c r="DA111" s="76">
        <f t="shared" si="1182"/>
        <v>7269568.5148478439</v>
      </c>
      <c r="DB111" s="76">
        <f t="shared" si="1183"/>
        <v>7553335.6261446895</v>
      </c>
      <c r="DC111" s="76">
        <f t="shared" si="1184"/>
        <v>4611580.3394674556</v>
      </c>
      <c r="DD111" s="76">
        <f t="shared" si="1184"/>
        <v>4536551.8049999997</v>
      </c>
      <c r="DE111" s="88">
        <f t="shared" si="1186"/>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185"/>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187"/>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167"/>
        <v>4047486.0200000005</v>
      </c>
      <c r="CM112" s="76">
        <f t="shared" si="1168"/>
        <v>680356.48941176455</v>
      </c>
      <c r="CN112" s="76">
        <f t="shared" si="1169"/>
        <v>2304933.5</v>
      </c>
      <c r="CO112" s="76">
        <f t="shared" si="1170"/>
        <v>3067979.5470000007</v>
      </c>
      <c r="CP112" s="76">
        <f t="shared" si="1171"/>
        <v>4215382.1922493139</v>
      </c>
      <c r="CQ112" s="76">
        <f t="shared" si="1172"/>
        <v>3507985.5257142857</v>
      </c>
      <c r="CR112" s="76">
        <f t="shared" si="1173"/>
        <v>3248676.6399999997</v>
      </c>
      <c r="CS112" s="76">
        <f t="shared" si="1174"/>
        <v>435823.35833333334</v>
      </c>
      <c r="CT112" s="76">
        <f t="shared" si="1175"/>
        <v>4552863.1114285709</v>
      </c>
      <c r="CU112" s="76">
        <f t="shared" si="1176"/>
        <v>3166909.4266666663</v>
      </c>
      <c r="CV112" s="76">
        <f t="shared" si="1177"/>
        <v>5231651.6571428562</v>
      </c>
      <c r="CW112" s="76">
        <f t="shared" si="1178"/>
        <v>3956437.3370408178</v>
      </c>
      <c r="CX112" s="76">
        <f t="shared" si="1179"/>
        <v>5723041.153846154</v>
      </c>
      <c r="CY112" s="76">
        <f t="shared" si="1180"/>
        <v>2987309.4555952377</v>
      </c>
      <c r="CZ112" s="76">
        <f t="shared" si="1181"/>
        <v>8376279.5550366314</v>
      </c>
      <c r="DA112" s="76">
        <f t="shared" si="1182"/>
        <v>7821844.0167857148</v>
      </c>
      <c r="DB112" s="76">
        <f t="shared" si="1183"/>
        <v>5694695.7956639202</v>
      </c>
      <c r="DC112" s="76">
        <f t="shared" si="1184"/>
        <v>1812258.3431952663</v>
      </c>
      <c r="DD112" s="76">
        <f t="shared" si="1184"/>
        <v>712991.56043956033</v>
      </c>
      <c r="DE112" s="88">
        <f t="shared" si="1186"/>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185"/>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187"/>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167"/>
        <v>3182298.6771428576</v>
      </c>
      <c r="CM113" s="76">
        <f t="shared" si="1168"/>
        <v>3015425.8211764703</v>
      </c>
      <c r="CN113" s="76">
        <f t="shared" si="1169"/>
        <v>2211797.6066666669</v>
      </c>
      <c r="CO113" s="76">
        <f t="shared" si="1170"/>
        <v>3149146.5750000007</v>
      </c>
      <c r="CP113" s="76">
        <f t="shared" si="1171"/>
        <v>3944281.6279748823</v>
      </c>
      <c r="CQ113" s="76">
        <f t="shared" si="1172"/>
        <v>3345964.5999999996</v>
      </c>
      <c r="CR113" s="76">
        <f t="shared" si="1173"/>
        <v>1035275.5249999999</v>
      </c>
      <c r="CS113" s="76">
        <f t="shared" si="1174"/>
        <v>3323426.1333333333</v>
      </c>
      <c r="CT113" s="76">
        <f t="shared" si="1175"/>
        <v>4975552.1250000009</v>
      </c>
      <c r="CU113" s="76">
        <f t="shared" si="1176"/>
        <v>2918526.3499999996</v>
      </c>
      <c r="CV113" s="76">
        <f t="shared" si="1177"/>
        <v>5111335.7485714285</v>
      </c>
      <c r="CW113" s="76">
        <f t="shared" si="1178"/>
        <v>5353716.3612244921</v>
      </c>
      <c r="CX113" s="76">
        <f t="shared" si="1179"/>
        <v>724573.73538461537</v>
      </c>
      <c r="CY113" s="76">
        <f t="shared" si="1180"/>
        <v>3455178.4409523807</v>
      </c>
      <c r="CZ113" s="76">
        <f t="shared" si="1181"/>
        <v>9085643.2669230793</v>
      </c>
      <c r="DA113" s="76">
        <f t="shared" si="1182"/>
        <v>6836370.7870714283</v>
      </c>
      <c r="DB113" s="76">
        <f t="shared" si="1183"/>
        <v>6102448.1740384614</v>
      </c>
      <c r="DC113" s="76">
        <f t="shared" si="1184"/>
        <v>943138.73203719372</v>
      </c>
      <c r="DD113" s="76">
        <f t="shared" si="1184"/>
        <v>5109228.8645447409</v>
      </c>
      <c r="DE113" s="88">
        <f t="shared" si="1186"/>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185"/>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0.30082810047095759</v>
      </c>
      <c r="BM114" s="86">
        <f t="shared" si="1187"/>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167"/>
        <v>827540.77363636368</v>
      </c>
      <c r="CM114" s="76">
        <f t="shared" si="1168"/>
        <v>2904389.9733333332</v>
      </c>
      <c r="CN114" s="76">
        <f t="shared" si="1169"/>
        <v>3026393.4349999996</v>
      </c>
      <c r="CO114" s="76">
        <f t="shared" si="1170"/>
        <v>3472056.4140000008</v>
      </c>
      <c r="CP114" s="76">
        <f t="shared" si="1171"/>
        <v>3376962.7577781593</v>
      </c>
      <c r="CQ114" s="76">
        <f t="shared" si="1172"/>
        <v>692597.28428571427</v>
      </c>
      <c r="CR114" s="76">
        <f t="shared" si="1173"/>
        <v>3676624.6999999993</v>
      </c>
      <c r="CS114" s="76">
        <f t="shared" si="1174"/>
        <v>3828701.88076923</v>
      </c>
      <c r="CT114" s="76">
        <f t="shared" si="1175"/>
        <v>5073540.4285714282</v>
      </c>
      <c r="CU114" s="76">
        <f t="shared" si="1176"/>
        <v>3218687.5899999994</v>
      </c>
      <c r="CV114" s="76">
        <f t="shared" si="1177"/>
        <v>7106393.0057142852</v>
      </c>
      <c r="CW114" s="76">
        <f t="shared" si="1178"/>
        <v>1918908.0561224495</v>
      </c>
      <c r="CX114" s="76">
        <f t="shared" si="1179"/>
        <v>4330897.8138461541</v>
      </c>
      <c r="CY114" s="76">
        <f t="shared" si="1180"/>
        <v>3537940.1249999995</v>
      </c>
      <c r="CZ114" s="76">
        <f t="shared" si="1181"/>
        <v>6234543.7413675217</v>
      </c>
      <c r="DA114" s="76">
        <f t="shared" si="1182"/>
        <v>6793424.3645714307</v>
      </c>
      <c r="DB114" s="76">
        <f t="shared" si="1183"/>
        <v>3963329.2392124543</v>
      </c>
      <c r="DC114" s="76">
        <f t="shared" si="1184"/>
        <v>5638665.5780304316</v>
      </c>
      <c r="DD114" s="76">
        <f t="shared" si="1184"/>
        <v>7511123.8442268437</v>
      </c>
      <c r="DE114" s="88">
        <f t="shared" si="1186"/>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185"/>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187"/>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167"/>
        <v>3765238.5881818184</v>
      </c>
      <c r="CM115" s="76">
        <f t="shared" si="1168"/>
        <v>3732577.4415624999</v>
      </c>
      <c r="CN115" s="76">
        <f t="shared" si="1169"/>
        <v>3437869.1228571427</v>
      </c>
      <c r="CO115" s="76">
        <f t="shared" si="1170"/>
        <v>4196391.5430000005</v>
      </c>
      <c r="CP115" s="76">
        <f t="shared" si="1171"/>
        <v>3029730.1342479396</v>
      </c>
      <c r="CQ115" s="76">
        <f t="shared" si="1172"/>
        <v>4208045.0257142857</v>
      </c>
      <c r="CR115" s="76">
        <f t="shared" si="1173"/>
        <v>3154878.0624999995</v>
      </c>
      <c r="CS115" s="76">
        <f t="shared" si="1174"/>
        <v>4145468.9676923063</v>
      </c>
      <c r="CT115" s="76">
        <f t="shared" si="1175"/>
        <v>4875356.6235714275</v>
      </c>
      <c r="CU115" s="76">
        <f t="shared" si="1176"/>
        <v>4489153.5599999996</v>
      </c>
      <c r="CV115" s="76">
        <f t="shared" si="1177"/>
        <v>1838163.1871428569</v>
      </c>
      <c r="CW115" s="76">
        <f t="shared" si="1178"/>
        <v>4076786.7053571441</v>
      </c>
      <c r="CX115" s="76">
        <f t="shared" si="1179"/>
        <v>6684326.0676923087</v>
      </c>
      <c r="CY115" s="76">
        <f t="shared" si="1180"/>
        <v>3219342.3955555558</v>
      </c>
      <c r="CZ115" s="76">
        <f t="shared" si="1181"/>
        <v>6241323.1632478638</v>
      </c>
      <c r="DA115" s="76">
        <f t="shared" si="1182"/>
        <v>4744775.9784285733</v>
      </c>
      <c r="DB115" s="76">
        <f t="shared" si="1183"/>
        <v>2248404.3676923076</v>
      </c>
      <c r="DC115" s="76">
        <f t="shared" si="1184"/>
        <v>7478721.8004649179</v>
      </c>
      <c r="DD115" s="76">
        <f t="shared" si="1184"/>
        <v>7368364.5631397171</v>
      </c>
      <c r="DE115" s="88">
        <f t="shared" si="1186"/>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185"/>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187"/>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167"/>
        <v>3265266.0804545451</v>
      </c>
      <c r="CM116" s="76">
        <f t="shared" si="1168"/>
        <v>3832287.6100000008</v>
      </c>
      <c r="CN116" s="76">
        <f t="shared" si="1169"/>
        <v>3457934.0821428564</v>
      </c>
      <c r="CO116" s="76">
        <f t="shared" si="1170"/>
        <v>6437224.3050000016</v>
      </c>
      <c r="CP116" s="76">
        <f t="shared" si="1171"/>
        <v>407345.1088598902</v>
      </c>
      <c r="CQ116" s="76">
        <f t="shared" si="1172"/>
        <v>4381480.5257142857</v>
      </c>
      <c r="CR116" s="76">
        <f t="shared" si="1173"/>
        <v>3703451.9075000002</v>
      </c>
      <c r="CS116" s="76">
        <f t="shared" si="1174"/>
        <v>4198346.6192307696</v>
      </c>
      <c r="CT116" s="76">
        <f t="shared" si="1175"/>
        <v>4612974.3771428578</v>
      </c>
      <c r="CU116" s="76">
        <f t="shared" si="1176"/>
        <v>1900368.4699999997</v>
      </c>
      <c r="CV116" s="76">
        <f t="shared" si="1177"/>
        <v>4307745.8835714282</v>
      </c>
      <c r="CW116" s="76">
        <f t="shared" si="1178"/>
        <v>3641975.2576530622</v>
      </c>
      <c r="CX116" s="76">
        <f t="shared" si="1179"/>
        <v>5056062.1991666667</v>
      </c>
      <c r="CY116" s="76">
        <f t="shared" si="1180"/>
        <v>3016008.4422222227</v>
      </c>
      <c r="CZ116" s="76">
        <f t="shared" si="1181"/>
        <v>4418120.3090598295</v>
      </c>
      <c r="DA116" s="76">
        <f t="shared" si="1182"/>
        <v>2066377.1428571434</v>
      </c>
      <c r="DB116" s="76">
        <f t="shared" si="1183"/>
        <v>6426331.8494688645</v>
      </c>
      <c r="DC116" s="76">
        <f t="shared" si="1184"/>
        <v>7173616.0449915463</v>
      </c>
      <c r="DD116" s="76">
        <f t="shared" si="1184"/>
        <v>4168379.2247959184</v>
      </c>
      <c r="DE116" s="88">
        <f t="shared" si="1186"/>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185"/>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187"/>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167"/>
        <v>3981185.8338461546</v>
      </c>
      <c r="CM117" s="76">
        <f t="shared" si="1168"/>
        <v>3158227.5346875004</v>
      </c>
      <c r="CN117" s="76">
        <f t="shared" si="1169"/>
        <v>4763181.9285714282</v>
      </c>
      <c r="CO117" s="76">
        <f t="shared" si="1170"/>
        <v>1832556.5290000003</v>
      </c>
      <c r="CP117" s="76">
        <f t="shared" si="1171"/>
        <v>4117459.6491586547</v>
      </c>
      <c r="CQ117" s="76">
        <f t="shared" si="1172"/>
        <v>4701015.4564285716</v>
      </c>
      <c r="CR117" s="76">
        <f t="shared" si="1173"/>
        <v>3740268.4250000003</v>
      </c>
      <c r="CS117" s="76">
        <f t="shared" si="1174"/>
        <v>3825219.8192307693</v>
      </c>
      <c r="CT117" s="76">
        <f t="shared" si="1175"/>
        <v>3982367.6100000008</v>
      </c>
      <c r="CU117" s="76">
        <f t="shared" si="1176"/>
        <v>3063376.5199999996</v>
      </c>
      <c r="CV117" s="76">
        <f t="shared" si="1177"/>
        <v>5273658.2500000009</v>
      </c>
      <c r="CW117" s="76">
        <f t="shared" si="1178"/>
        <v>3789729.9492857154</v>
      </c>
      <c r="CX117" s="76">
        <f t="shared" si="1179"/>
        <v>5308872.9983333331</v>
      </c>
      <c r="CY117" s="76">
        <f t="shared" si="1180"/>
        <v>2864527.1711111115</v>
      </c>
      <c r="CZ117" s="76">
        <f t="shared" si="1181"/>
        <v>1907851.9589743589</v>
      </c>
      <c r="DA117" s="76">
        <f t="shared" si="1182"/>
        <v>6153895.3440000014</v>
      </c>
      <c r="DB117" s="76">
        <f t="shared" si="1183"/>
        <v>6692622.2797802193</v>
      </c>
      <c r="DC117" s="76">
        <f t="shared" si="1184"/>
        <v>5110560.8833770063</v>
      </c>
      <c r="DD117" s="76">
        <f t="shared" si="1184"/>
        <v>4948941.9232653063</v>
      </c>
      <c r="DE117" s="88">
        <f t="shared" si="1186"/>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17837042</v>
      </c>
      <c r="U118" s="181">
        <f t="shared" si="1185"/>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187"/>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167"/>
        <v>3717281.0707692308</v>
      </c>
      <c r="CM118" s="76">
        <f t="shared" si="1168"/>
        <v>3846266.8565625008</v>
      </c>
      <c r="CN118" s="76">
        <f t="shared" si="1169"/>
        <v>1113015.1366666667</v>
      </c>
      <c r="CO118" s="76">
        <f t="shared" si="1170"/>
        <v>4094144.3910000008</v>
      </c>
      <c r="CP118" s="76">
        <f t="shared" si="1171"/>
        <v>4505820.1263873624</v>
      </c>
      <c r="CQ118" s="76">
        <f t="shared" si="1172"/>
        <v>4753305.4928571433</v>
      </c>
      <c r="CR118" s="76">
        <f t="shared" si="1173"/>
        <v>3754332.0750000002</v>
      </c>
      <c r="CS118" s="76">
        <f t="shared" si="1174"/>
        <v>4387425.9538461538</v>
      </c>
      <c r="CT118" s="76">
        <f t="shared" si="1175"/>
        <v>2238194.3142857146</v>
      </c>
      <c r="CU118" s="76">
        <f t="shared" si="1176"/>
        <v>3690209.0549999997</v>
      </c>
      <c r="CV118" s="76">
        <f t="shared" si="1177"/>
        <v>4575860.6265000002</v>
      </c>
      <c r="CW118" s="76">
        <f t="shared" si="1178"/>
        <v>4673683.1608163277</v>
      </c>
      <c r="CX118" s="76">
        <f t="shared" si="1179"/>
        <v>4586391.8741666675</v>
      </c>
      <c r="CY118" s="76">
        <f t="shared" si="1180"/>
        <v>869725.46000000008</v>
      </c>
      <c r="CZ118" s="76">
        <f t="shared" si="1181"/>
        <v>5008162.8102564095</v>
      </c>
      <c r="DA118" s="76">
        <f t="shared" si="1182"/>
        <v>7277714.7002857132</v>
      </c>
      <c r="DB118" s="76">
        <f t="shared" si="1183"/>
        <v>7175313.3614468863</v>
      </c>
      <c r="DC118" s="76">
        <f t="shared" si="1184"/>
        <v>4815304.6824683007</v>
      </c>
      <c r="DD118" s="76">
        <f t="shared" si="1184"/>
        <v>4910366.8526216643</v>
      </c>
      <c r="DE118" s="88">
        <f t="shared" si="1186"/>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185"/>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187"/>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167"/>
        <v>4281139.1284615388</v>
      </c>
      <c r="CM119" s="76">
        <f t="shared" si="1168"/>
        <v>1139265.6356250001</v>
      </c>
      <c r="CN119" s="76">
        <f t="shared" si="1169"/>
        <v>3865922.0966666667</v>
      </c>
      <c r="CO119" s="76">
        <f t="shared" si="1170"/>
        <v>4537130.2740000011</v>
      </c>
      <c r="CP119" s="76">
        <f t="shared" si="1171"/>
        <v>4947754.7205494512</v>
      </c>
      <c r="CQ119" s="76">
        <f t="shared" si="1172"/>
        <v>5272757.2750000013</v>
      </c>
      <c r="CR119" s="76">
        <f t="shared" si="1173"/>
        <v>3377543.7150000003</v>
      </c>
      <c r="CS119" s="76">
        <f t="shared" si="1174"/>
        <v>684105.00230769208</v>
      </c>
      <c r="CT119" s="76">
        <f t="shared" si="1175"/>
        <v>4428734.3371428577</v>
      </c>
      <c r="CU119" s="76">
        <f t="shared" si="1176"/>
        <v>3710323.6949999994</v>
      </c>
      <c r="CV119" s="76">
        <f t="shared" si="1177"/>
        <v>4488889.4400000004</v>
      </c>
      <c r="CW119" s="76">
        <f t="shared" si="1178"/>
        <v>3721439.7416326539</v>
      </c>
      <c r="CX119" s="76">
        <f t="shared" si="1179"/>
        <v>6439594.9612500006</v>
      </c>
      <c r="CY119" s="76">
        <f t="shared" si="1180"/>
        <v>4350732.1800000006</v>
      </c>
      <c r="CZ119" s="76">
        <f t="shared" si="1181"/>
        <v>5842825.7500854712</v>
      </c>
      <c r="DA119" s="76">
        <f t="shared" si="1182"/>
        <v>8100749.8942857133</v>
      </c>
      <c r="DB119" s="76">
        <f t="shared" si="1183"/>
        <v>5538491.1567307683</v>
      </c>
      <c r="DC119" s="76">
        <f t="shared" si="1184"/>
        <v>1882214.5731191884</v>
      </c>
      <c r="DD119" s="76">
        <f t="shared" si="1184"/>
        <v>1347412.1963304556</v>
      </c>
      <c r="DE119" s="88">
        <f t="shared" si="1186"/>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185"/>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187"/>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167"/>
        <v>4529860.376538462</v>
      </c>
      <c r="CM120" s="76">
        <f t="shared" si="1168"/>
        <v>3917278.3837500005</v>
      </c>
      <c r="CN120" s="76">
        <f t="shared" si="1169"/>
        <v>3474915.1399999992</v>
      </c>
      <c r="CO120" s="76">
        <f t="shared" si="1170"/>
        <v>4755186.5020000013</v>
      </c>
      <c r="CP120" s="76">
        <f t="shared" si="1171"/>
        <v>5527039.626407966</v>
      </c>
      <c r="CQ120" s="76">
        <f t="shared" si="1172"/>
        <v>5072476.8800000008</v>
      </c>
      <c r="CR120" s="76">
        <f t="shared" si="1173"/>
        <v>1998328.845</v>
      </c>
      <c r="CS120" s="76">
        <f t="shared" si="1174"/>
        <v>4924028.8176923059</v>
      </c>
      <c r="CT120" s="76">
        <f t="shared" si="1175"/>
        <v>4438685.978571428</v>
      </c>
      <c r="CU120" s="76">
        <f t="shared" si="1176"/>
        <v>4248519.21</v>
      </c>
      <c r="CV120" s="76">
        <f t="shared" si="1177"/>
        <v>4870168.8959999997</v>
      </c>
      <c r="CW120" s="76">
        <f t="shared" si="1178"/>
        <v>5887178.0526530631</v>
      </c>
      <c r="CX120" s="76">
        <f t="shared" si="1179"/>
        <v>1023881.8333333333</v>
      </c>
      <c r="CY120" s="76">
        <f t="shared" si="1180"/>
        <v>3969181.5733333337</v>
      </c>
      <c r="CZ120" s="76">
        <f t="shared" si="1181"/>
        <v>6719942.0425030524</v>
      </c>
      <c r="DA120" s="76">
        <f t="shared" si="1182"/>
        <v>6726621.4494285733</v>
      </c>
      <c r="DB120" s="76">
        <f t="shared" si="1183"/>
        <v>6545968.1037820503</v>
      </c>
      <c r="DC120" s="76">
        <f t="shared" si="1184"/>
        <v>1430584.6153846153</v>
      </c>
      <c r="DD120" s="76">
        <f t="shared" si="1184"/>
        <v>6199479.4974097349</v>
      </c>
      <c r="DE120" s="88">
        <f t="shared" si="1186"/>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185"/>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187"/>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167"/>
        <v>1004008.863846154</v>
      </c>
      <c r="CM121" s="76">
        <f t="shared" si="1168"/>
        <v>3849919.2437500008</v>
      </c>
      <c r="CN121" s="76">
        <f t="shared" si="1169"/>
        <v>3852246.3199999994</v>
      </c>
      <c r="CO121" s="76">
        <f t="shared" si="1170"/>
        <v>5150810.16</v>
      </c>
      <c r="CP121" s="76">
        <f t="shared" si="1171"/>
        <v>4912745.9301304938</v>
      </c>
      <c r="CQ121" s="76">
        <f t="shared" si="1172"/>
        <v>1042360.7076923079</v>
      </c>
      <c r="CR121" s="76">
        <f t="shared" si="1173"/>
        <v>4490232.6549999993</v>
      </c>
      <c r="CS121" s="76">
        <f t="shared" si="1174"/>
        <v>4548231.9553846149</v>
      </c>
      <c r="CT121" s="76">
        <f t="shared" si="1175"/>
        <v>3966949.3357142853</v>
      </c>
      <c r="CU121" s="76">
        <f t="shared" si="1176"/>
        <v>4330949.3528571418</v>
      </c>
      <c r="CV121" s="76">
        <f t="shared" si="1177"/>
        <v>5367190.1209999993</v>
      </c>
      <c r="CW121" s="76">
        <f t="shared" si="1178"/>
        <v>1516593.834666667</v>
      </c>
      <c r="CX121" s="76">
        <f t="shared" si="1179"/>
        <v>4408190.1233333331</v>
      </c>
      <c r="CY121" s="76">
        <f t="shared" si="1180"/>
        <v>3904714.8133333335</v>
      </c>
      <c r="CZ121" s="76">
        <f t="shared" si="1181"/>
        <v>6660287.4399999985</v>
      </c>
      <c r="DA121" s="76">
        <f t="shared" si="1182"/>
        <v>7063767.2430000007</v>
      </c>
      <c r="DB121" s="76">
        <f t="shared" si="1183"/>
        <v>3264055.905228937</v>
      </c>
      <c r="DC121" s="76">
        <f t="shared" si="1184"/>
        <v>4832597.308351648</v>
      </c>
      <c r="DD121" s="76">
        <f t="shared" si="1184"/>
        <v>6689945.3129349826</v>
      </c>
      <c r="DE121" s="88">
        <f t="shared" si="1186"/>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185"/>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187"/>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167"/>
        <v>4192989.9919230775</v>
      </c>
      <c r="CM122" s="76">
        <f t="shared" si="1168"/>
        <v>4417814.7300000014</v>
      </c>
      <c r="CN122" s="76">
        <f t="shared" si="1169"/>
        <v>4016115.4599999995</v>
      </c>
      <c r="CO122" s="76">
        <f t="shared" si="1170"/>
        <v>4455086.3485714281</v>
      </c>
      <c r="CP122" s="76">
        <f t="shared" si="1171"/>
        <v>5433656.3627815926</v>
      </c>
      <c r="CQ122" s="76">
        <f t="shared" si="1172"/>
        <v>5606613.0461538471</v>
      </c>
      <c r="CR122" s="76">
        <f t="shared" si="1173"/>
        <v>4288288.1999999993</v>
      </c>
      <c r="CS122" s="76">
        <f t="shared" si="1174"/>
        <v>3968855.2479999997</v>
      </c>
      <c r="CT122" s="76">
        <f t="shared" si="1175"/>
        <v>4957620.5430000005</v>
      </c>
      <c r="CU122" s="76">
        <f t="shared" si="1176"/>
        <v>5882205.1671428559</v>
      </c>
      <c r="CV122" s="76">
        <f t="shared" si="1177"/>
        <v>1738551.2550000001</v>
      </c>
      <c r="CW122" s="76">
        <f t="shared" si="1178"/>
        <v>5391254.7156666676</v>
      </c>
      <c r="CX122" s="76">
        <f t="shared" si="1179"/>
        <v>5139701.0453333333</v>
      </c>
      <c r="CY122" s="76">
        <f t="shared" si="1180"/>
        <v>3435312.8333333335</v>
      </c>
      <c r="CZ122" s="76">
        <f t="shared" si="1181"/>
        <v>4989024.2544871802</v>
      </c>
      <c r="DA122" s="76">
        <f t="shared" si="1182"/>
        <v>5311698.9705000008</v>
      </c>
      <c r="DB122" s="76">
        <f t="shared" si="1183"/>
        <v>2385960.8058608053</v>
      </c>
      <c r="DC122" s="76">
        <f t="shared" si="1184"/>
        <v>6023918.093076922</v>
      </c>
      <c r="DD122" s="76">
        <f t="shared" si="1184"/>
        <v>9129077.1881746035</v>
      </c>
      <c r="DE122" s="88">
        <f t="shared" si="1186"/>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185"/>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0.25764194139194135</v>
      </c>
      <c r="BM123" s="86">
        <f t="shared" si="1187"/>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167"/>
        <v>3855691.0523076924</v>
      </c>
      <c r="CM123" s="76">
        <f t="shared" si="1168"/>
        <v>4449125.2742307698</v>
      </c>
      <c r="CN123" s="76">
        <f t="shared" si="1169"/>
        <v>3988183.8199999994</v>
      </c>
      <c r="CO123" s="76">
        <f t="shared" si="1170"/>
        <v>3961779.3771428568</v>
      </c>
      <c r="CP123" s="76">
        <f t="shared" si="1171"/>
        <v>759122.78161057725</v>
      </c>
      <c r="CQ123" s="76">
        <f t="shared" si="1172"/>
        <v>4955019.3134615384</v>
      </c>
      <c r="CR123" s="76">
        <f t="shared" si="1173"/>
        <v>4565469.7666666666</v>
      </c>
      <c r="CS123" s="76">
        <f t="shared" si="1174"/>
        <v>3758204.7830000003</v>
      </c>
      <c r="CT123" s="76">
        <f t="shared" si="1175"/>
        <v>4438358.012000001</v>
      </c>
      <c r="CU123" s="76">
        <f t="shared" si="1176"/>
        <v>1007530.977142857</v>
      </c>
      <c r="CV123" s="76">
        <f t="shared" si="1177"/>
        <v>4431543.193</v>
      </c>
      <c r="CW123" s="76">
        <f t="shared" si="1178"/>
        <v>6328247.4903333345</v>
      </c>
      <c r="CX123" s="76">
        <f t="shared" si="1179"/>
        <v>4795446.5440000007</v>
      </c>
      <c r="CY123" s="76">
        <f t="shared" si="1180"/>
        <v>4361627.2716666665</v>
      </c>
      <c r="CZ123" s="76">
        <f t="shared" si="1181"/>
        <v>4704084.3410256412</v>
      </c>
      <c r="DA123" s="76">
        <f t="shared" si="1182"/>
        <v>2166881.2698412696</v>
      </c>
      <c r="DB123" s="76">
        <f t="shared" si="1183"/>
        <v>9830022.6702838819</v>
      </c>
      <c r="DC123" s="76">
        <f t="shared" si="1184"/>
        <v>6822049.6839926746</v>
      </c>
      <c r="DD123" s="76">
        <f t="shared" si="1184"/>
        <v>5543422.4651373615</v>
      </c>
      <c r="DE123" s="88">
        <f t="shared" si="1186"/>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185"/>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187"/>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167"/>
        <v>4630360.3449999997</v>
      </c>
      <c r="CM124" s="76">
        <f t="shared" si="1168"/>
        <v>5045211.3673076928</v>
      </c>
      <c r="CN124" s="76">
        <f t="shared" si="1169"/>
        <v>3382350.813333333</v>
      </c>
      <c r="CO124" s="76">
        <f t="shared" si="1170"/>
        <v>458860.61285714281</v>
      </c>
      <c r="CP124" s="76">
        <f t="shared" si="1171"/>
        <v>5096378.6725721173</v>
      </c>
      <c r="CQ124" s="76">
        <f t="shared" si="1172"/>
        <v>5307211.2500000009</v>
      </c>
      <c r="CR124" s="76">
        <f t="shared" si="1173"/>
        <v>4634666.166666666</v>
      </c>
      <c r="CS124" s="76">
        <f t="shared" si="1174"/>
        <v>4623682.7339999992</v>
      </c>
      <c r="CT124" s="76">
        <f t="shared" si="1175"/>
        <v>4913777.9075000007</v>
      </c>
      <c r="CU124" s="76">
        <f t="shared" si="1176"/>
        <v>5796512.8257142855</v>
      </c>
      <c r="CV124" s="76">
        <f t="shared" si="1177"/>
        <v>4074579.7880000006</v>
      </c>
      <c r="CW124" s="76">
        <f t="shared" si="1178"/>
        <v>6981995.8890000023</v>
      </c>
      <c r="CX124" s="76">
        <f t="shared" si="1179"/>
        <v>5316190.8480000002</v>
      </c>
      <c r="CY124" s="76">
        <f t="shared" si="1180"/>
        <v>6514158.1527777771</v>
      </c>
      <c r="CZ124" s="76">
        <f t="shared" si="1181"/>
        <v>1835980.3384615388</v>
      </c>
      <c r="DA124" s="76">
        <f t="shared" si="1182"/>
        <v>6159896.8269841261</v>
      </c>
      <c r="DB124" s="76">
        <f t="shared" si="1183"/>
        <v>14217382.393269228</v>
      </c>
      <c r="DC124" s="76">
        <f t="shared" si="1184"/>
        <v>4438292.6371611711</v>
      </c>
      <c r="DD124" s="76">
        <f t="shared" si="1184"/>
        <v>5545742.4865293037</v>
      </c>
      <c r="DE124" s="88">
        <f t="shared" si="1186"/>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26811279</v>
      </c>
      <c r="U125" s="181">
        <f t="shared" si="1185"/>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187"/>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167"/>
        <v>3748406.3357142853</v>
      </c>
      <c r="CM125" s="76">
        <f t="shared" si="1168"/>
        <v>9266346.9226923082</v>
      </c>
      <c r="CN125" s="76">
        <f t="shared" si="1169"/>
        <v>1150132.8000000003</v>
      </c>
      <c r="CO125" s="76">
        <f t="shared" si="1170"/>
        <v>4747903.9442857141</v>
      </c>
      <c r="CP125" s="76">
        <f t="shared" si="1171"/>
        <v>4539724.1687019244</v>
      </c>
      <c r="CQ125" s="76">
        <f t="shared" si="1172"/>
        <v>5533323.5999999996</v>
      </c>
      <c r="CR125" s="76">
        <f t="shared" si="1173"/>
        <v>5293689.333333333</v>
      </c>
      <c r="CS125" s="76">
        <f t="shared" si="1174"/>
        <v>3888212.2454999993</v>
      </c>
      <c r="CT125" s="76">
        <f t="shared" si="1175"/>
        <v>1425638.0280000002</v>
      </c>
      <c r="CU125" s="76">
        <f t="shared" si="1176"/>
        <v>5780863.8171428572</v>
      </c>
      <c r="CV125" s="76">
        <f t="shared" si="1177"/>
        <v>4225916.3624999998</v>
      </c>
      <c r="CW125" s="76">
        <f t="shared" si="1178"/>
        <v>5919776.1280000014</v>
      </c>
      <c r="CX125" s="76">
        <f t="shared" si="1179"/>
        <v>5432249.6600000001</v>
      </c>
      <c r="CY125" s="76">
        <f t="shared" si="1180"/>
        <v>1459469.76</v>
      </c>
      <c r="CZ125" s="76">
        <f t="shared" si="1181"/>
        <v>4966145.1179487184</v>
      </c>
      <c r="DA125" s="76">
        <f t="shared" si="1182"/>
        <v>7012496.0536507936</v>
      </c>
      <c r="DB125" s="76">
        <f t="shared" si="1183"/>
        <v>10796369.404107142</v>
      </c>
      <c r="DC125" s="76">
        <f t="shared" si="1184"/>
        <v>5438632.3372100135</v>
      </c>
      <c r="DD125" s="76">
        <f t="shared" si="1184"/>
        <v>6766778.8908379124</v>
      </c>
      <c r="DE125" s="88">
        <f t="shared" si="1186"/>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185"/>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0.24876831501831501</v>
      </c>
      <c r="BM126" s="86">
        <f t="shared" si="1187"/>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167"/>
        <v>3476126.7228571428</v>
      </c>
      <c r="CM126" s="76">
        <f t="shared" si="1168"/>
        <v>1058408.1826923075</v>
      </c>
      <c r="CN126" s="76">
        <f t="shared" si="1169"/>
        <v>4147225.2000000007</v>
      </c>
      <c r="CO126" s="76">
        <f t="shared" si="1170"/>
        <v>4162850.3371428573</v>
      </c>
      <c r="CP126" s="76">
        <f t="shared" si="1171"/>
        <v>3431844.206666667</v>
      </c>
      <c r="CQ126" s="76">
        <f t="shared" si="1172"/>
        <v>5643868.0738461539</v>
      </c>
      <c r="CR126" s="76">
        <f t="shared" si="1173"/>
        <v>5137034.6999999993</v>
      </c>
      <c r="CS126" s="76">
        <f t="shared" si="1174"/>
        <v>971821.10049999994</v>
      </c>
      <c r="CT126" s="76">
        <f t="shared" si="1175"/>
        <v>5089388.4345000004</v>
      </c>
      <c r="CU126" s="76">
        <f t="shared" si="1176"/>
        <v>6159022.4857142847</v>
      </c>
      <c r="CV126" s="76">
        <f t="shared" si="1177"/>
        <v>4821530.581818182</v>
      </c>
      <c r="CW126" s="76">
        <f t="shared" si="1178"/>
        <v>6123984.4446666688</v>
      </c>
      <c r="CX126" s="76">
        <f t="shared" si="1179"/>
        <v>5636059.1440000003</v>
      </c>
      <c r="CY126" s="76">
        <f t="shared" si="1180"/>
        <v>5462047.1733333338</v>
      </c>
      <c r="CZ126" s="76">
        <f t="shared" si="1181"/>
        <v>5868939.3488461543</v>
      </c>
      <c r="DA126" s="76">
        <f t="shared" si="1182"/>
        <v>6521759.6888888888</v>
      </c>
      <c r="DB126" s="76">
        <f t="shared" si="1183"/>
        <v>8511998.1978571434</v>
      </c>
      <c r="DC126" s="76">
        <f t="shared" si="1184"/>
        <v>2567954.6520146527</v>
      </c>
      <c r="DD126" s="76">
        <f t="shared" si="1184"/>
        <v>1758903.9329212452</v>
      </c>
      <c r="DE126" s="88">
        <f t="shared" si="1186"/>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185"/>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0.24876831501831501</v>
      </c>
      <c r="BM127" s="86">
        <f t="shared" si="1187"/>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167"/>
        <v>3941140.2685714285</v>
      </c>
      <c r="CM127" s="76">
        <f t="shared" si="1168"/>
        <v>5049332.3849999998</v>
      </c>
      <c r="CN127" s="76">
        <f t="shared" si="1169"/>
        <v>4909877.9775</v>
      </c>
      <c r="CO127" s="76">
        <f t="shared" si="1170"/>
        <v>3697317.2924999991</v>
      </c>
      <c r="CP127" s="76">
        <f t="shared" si="1171"/>
        <v>3451537.8800000004</v>
      </c>
      <c r="CQ127" s="76">
        <f t="shared" si="1172"/>
        <v>3808826.9261538461</v>
      </c>
      <c r="CR127" s="76">
        <f t="shared" si="1173"/>
        <v>867860.43749999988</v>
      </c>
      <c r="CS127" s="76">
        <f t="shared" si="1174"/>
        <v>5135520.8825000003</v>
      </c>
      <c r="CT127" s="76">
        <f t="shared" si="1175"/>
        <v>4737994.1835000003</v>
      </c>
      <c r="CU127" s="76">
        <f t="shared" si="1176"/>
        <v>7089086.963076924</v>
      </c>
      <c r="CV127" s="76">
        <f t="shared" si="1177"/>
        <v>4538841.6827272726</v>
      </c>
      <c r="CW127" s="76">
        <f t="shared" si="1178"/>
        <v>6989477.7300000023</v>
      </c>
      <c r="CX127" s="76">
        <f t="shared" si="1179"/>
        <v>1661079.9138461533</v>
      </c>
      <c r="CY127" s="76">
        <f t="shared" si="1180"/>
        <v>7581703.1951298695</v>
      </c>
      <c r="CZ127" s="76">
        <f t="shared" si="1181"/>
        <v>5938709.6107692318</v>
      </c>
      <c r="DA127" s="76">
        <f t="shared" si="1182"/>
        <v>5588879.9833333334</v>
      </c>
      <c r="DB127" s="76">
        <f t="shared" si="1183"/>
        <v>8121071.8249404766</v>
      </c>
      <c r="DC127" s="76">
        <f t="shared" si="1184"/>
        <v>1921583.8095238097</v>
      </c>
      <c r="DD127" s="76">
        <f t="shared" si="1184"/>
        <v>7033877.8362362636</v>
      </c>
      <c r="DE127" s="88">
        <f t="shared" si="1186"/>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185"/>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0.2473992673992674</v>
      </c>
      <c r="BM128" s="86">
        <f t="shared" si="1187"/>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167"/>
        <v>923925.97499999998</v>
      </c>
      <c r="CM128" s="76">
        <f t="shared" si="1168"/>
        <v>5690562.480769231</v>
      </c>
      <c r="CN128" s="76">
        <f t="shared" si="1169"/>
        <v>5017447.3990909085</v>
      </c>
      <c r="CO128" s="76">
        <f t="shared" si="1170"/>
        <v>4291258.0759999994</v>
      </c>
      <c r="CP128" s="76">
        <f t="shared" si="1171"/>
        <v>3523612.2800000003</v>
      </c>
      <c r="CQ128" s="76">
        <f t="shared" si="1172"/>
        <v>1106656.0371875002</v>
      </c>
      <c r="CR128" s="76">
        <f t="shared" si="1173"/>
        <v>5516121.8749999991</v>
      </c>
      <c r="CS128" s="76">
        <f t="shared" si="1174"/>
        <v>4581146.0089999996</v>
      </c>
      <c r="CT128" s="76">
        <f t="shared" si="1175"/>
        <v>5404725.9000000004</v>
      </c>
      <c r="CU128" s="76">
        <f t="shared" si="1176"/>
        <v>6079056.6938461531</v>
      </c>
      <c r="CV128" s="76">
        <f t="shared" si="1177"/>
        <v>5547554.0409090901</v>
      </c>
      <c r="CW128" s="76">
        <f t="shared" si="1178"/>
        <v>3438426.3246666673</v>
      </c>
      <c r="CX128" s="76">
        <f t="shared" si="1179"/>
        <v>5493680.6642307667</v>
      </c>
      <c r="CY128" s="76">
        <f t="shared" si="1180"/>
        <v>7509726.0280519482</v>
      </c>
      <c r="CZ128" s="76">
        <f t="shared" si="1181"/>
        <v>6402748.4569230778</v>
      </c>
      <c r="DA128" s="76">
        <f t="shared" si="1182"/>
        <v>7990382.1316666678</v>
      </c>
      <c r="DB128" s="76">
        <f t="shared" si="1183"/>
        <v>4839753.3894047625</v>
      </c>
      <c r="DC128" s="76">
        <f t="shared" si="1184"/>
        <v>7810078.2116361428</v>
      </c>
      <c r="DD128" s="76">
        <f t="shared" si="1184"/>
        <v>8228475.3885714291</v>
      </c>
      <c r="DE128" s="88">
        <f t="shared" si="1186"/>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185"/>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0.24671245421245422</v>
      </c>
      <c r="BM129" s="86">
        <f t="shared" si="1187"/>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167"/>
        <v>4126234.779333333</v>
      </c>
      <c r="CM129" s="76">
        <f t="shared" si="1168"/>
        <v>6140476.1484615393</v>
      </c>
      <c r="CN129" s="76">
        <f t="shared" si="1169"/>
        <v>5506962.8168181814</v>
      </c>
      <c r="CO129" s="76">
        <f t="shared" si="1170"/>
        <v>4466945.1159999995</v>
      </c>
      <c r="CP129" s="76">
        <f t="shared" si="1171"/>
        <v>2296909.4225000003</v>
      </c>
      <c r="CQ129" s="76">
        <f t="shared" si="1172"/>
        <v>6955501.125937501</v>
      </c>
      <c r="CR129" s="76">
        <f t="shared" si="1173"/>
        <v>5355397.51</v>
      </c>
      <c r="CS129" s="76">
        <f t="shared" si="1174"/>
        <v>3999657.1359999999</v>
      </c>
      <c r="CT129" s="76">
        <f t="shared" si="1175"/>
        <v>5648311.1596153844</v>
      </c>
      <c r="CU129" s="76">
        <f t="shared" si="1176"/>
        <v>5597351.5134615377</v>
      </c>
      <c r="CV129" s="76">
        <f t="shared" si="1177"/>
        <v>2713358.4119230765</v>
      </c>
      <c r="CW129" s="76">
        <f t="shared" si="1178"/>
        <v>6015345.6843333347</v>
      </c>
      <c r="CX129" s="76">
        <f t="shared" si="1179"/>
        <v>5572343.653846154</v>
      </c>
      <c r="CY129" s="76">
        <f t="shared" si="1180"/>
        <v>7917139.5709090903</v>
      </c>
      <c r="CZ129" s="76">
        <f t="shared" si="1181"/>
        <v>6073115.0900000008</v>
      </c>
      <c r="DA129" s="76">
        <f t="shared" si="1182"/>
        <v>5456154.165000001</v>
      </c>
      <c r="DB129" s="76">
        <f t="shared" si="1183"/>
        <v>3697186.7600732595</v>
      </c>
      <c r="DC129" s="76">
        <f t="shared" si="1184"/>
        <v>7737313.8526007328</v>
      </c>
      <c r="DD129" s="76">
        <f t="shared" si="1184"/>
        <v>8906809.0745787546</v>
      </c>
      <c r="DE129" s="88">
        <f t="shared" si="1186"/>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185"/>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0.25241758241758244</v>
      </c>
      <c r="BM130" s="86">
        <f t="shared" si="1187"/>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167"/>
        <v>3685873.7240000013</v>
      </c>
      <c r="CM130" s="76">
        <f t="shared" si="1168"/>
        <v>6225530.8030769238</v>
      </c>
      <c r="CN130" s="76">
        <f t="shared" si="1169"/>
        <v>5975123.2454545451</v>
      </c>
      <c r="CO130" s="76">
        <f t="shared" si="1170"/>
        <v>4076646.8109999998</v>
      </c>
      <c r="CP130" s="76">
        <f t="shared" si="1171"/>
        <v>479034.40000000008</v>
      </c>
      <c r="CQ130" s="76">
        <f t="shared" si="1172"/>
        <v>6158606.4103124999</v>
      </c>
      <c r="CR130" s="76">
        <f t="shared" si="1173"/>
        <v>6690265.2580000004</v>
      </c>
      <c r="CS130" s="76">
        <f t="shared" si="1174"/>
        <v>5529821.0284615383</v>
      </c>
      <c r="CT130" s="76">
        <f t="shared" si="1175"/>
        <v>6008983.2276923088</v>
      </c>
      <c r="CU130" s="76">
        <f t="shared" si="1176"/>
        <v>2139318.2057692311</v>
      </c>
      <c r="CV130" s="76">
        <f t="shared" si="1177"/>
        <v>5668440.1611538455</v>
      </c>
      <c r="CW130" s="76">
        <f t="shared" si="1178"/>
        <v>7643633.6040000021</v>
      </c>
      <c r="CX130" s="76">
        <f t="shared" si="1179"/>
        <v>6129259.3596153837</v>
      </c>
      <c r="CY130" s="76">
        <f t="shared" si="1180"/>
        <v>7526314.208181818</v>
      </c>
      <c r="CZ130" s="76">
        <f t="shared" si="1181"/>
        <v>4821035.3571153851</v>
      </c>
      <c r="DA130" s="76">
        <f t="shared" si="1182"/>
        <v>2225526.9841269837</v>
      </c>
      <c r="DB130" s="76">
        <f t="shared" si="1183"/>
        <v>10556438.552820511</v>
      </c>
      <c r="DC130" s="76">
        <f t="shared" si="1184"/>
        <v>10337353.711895606</v>
      </c>
      <c r="DD130" s="76">
        <f t="shared" si="1184"/>
        <v>6409275.4317582427</v>
      </c>
      <c r="DE130" s="88">
        <f t="shared" si="1186"/>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185"/>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0.2523580586080586</v>
      </c>
      <c r="BM131" s="86">
        <f t="shared" si="1187"/>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189">B131*AT131</f>
        <v>4338937.830000001</v>
      </c>
      <c r="CM131" s="76">
        <f t="shared" ref="CM131:CM194" si="1190">C131*AU131</f>
        <v>6938690.1000000006</v>
      </c>
      <c r="CN131" s="76">
        <f t="shared" ref="CN131:CN194" si="1191">D131*AV131</f>
        <v>5141291.8727272721</v>
      </c>
      <c r="CO131" s="76">
        <f t="shared" ref="CO131:CO194" si="1192">E131*AW131</f>
        <v>560681.80050000013</v>
      </c>
      <c r="CP131" s="76">
        <f t="shared" ref="CP131:CP194" si="1193">F131*AX131</f>
        <v>3737485.8000000007</v>
      </c>
      <c r="CQ131" s="76">
        <f t="shared" ref="CQ131:CQ194" si="1194">G131*AY131</f>
        <v>6223589.465263159</v>
      </c>
      <c r="CR131" s="76">
        <f t="shared" ref="CR131:CR194" si="1195">H131*AZ131</f>
        <v>6695040.8200000003</v>
      </c>
      <c r="CS131" s="76">
        <f t="shared" ref="CS131:CS194" si="1196">I131*BA131</f>
        <v>5252564.9715384608</v>
      </c>
      <c r="CT131" s="76">
        <f t="shared" ref="CT131:CT194" si="1197">J131*BB131</f>
        <v>4007248.3446153854</v>
      </c>
      <c r="CU131" s="76">
        <f t="shared" ref="CU131:CU194" si="1198">K131*BC131</f>
        <v>6303837.1146153854</v>
      </c>
      <c r="CV131" s="76">
        <f t="shared" ref="CV131:CV194" si="1199">L131*BD131</f>
        <v>5248071.5646153837</v>
      </c>
      <c r="CW131" s="76">
        <f t="shared" ref="CW131:CW194" si="1200">M131*BE131</f>
        <v>7553462.832666669</v>
      </c>
      <c r="CX131" s="76">
        <f t="shared" ref="CX131:CX194" si="1201">N131*BF131</f>
        <v>5810158.9215384619</v>
      </c>
      <c r="CY131" s="76">
        <f t="shared" ref="CY131:CY194" si="1202">O131*BG131</f>
        <v>7073912.2172727278</v>
      </c>
      <c r="CZ131" s="76">
        <f t="shared" ref="CZ131:CZ194" si="1203">P131*BH131</f>
        <v>2144334.4546153848</v>
      </c>
      <c r="DA131" s="76">
        <f t="shared" ref="DA131:DA194" si="1204">Q131*BI131</f>
        <v>5298505.5461904751</v>
      </c>
      <c r="DB131" s="76">
        <f t="shared" ref="DB131:DB194" si="1205">R131*BJ131</f>
        <v>12200042.301437726</v>
      </c>
      <c r="DC131" s="76">
        <f t="shared" ref="DC131:DC194" si="1206">S131*BK131</f>
        <v>7474634.891025641</v>
      </c>
      <c r="DD131" s="76">
        <f t="shared" ref="DD131:DD162" si="1207">T131*BL131</f>
        <v>7154358.2799221613</v>
      </c>
      <c r="DE131" s="88">
        <f t="shared" si="1186"/>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38485477</v>
      </c>
      <c r="U132" s="181">
        <f t="shared" ref="U132:U195" si="1208">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0.2523580586080586</v>
      </c>
      <c r="BM132" s="86">
        <f t="shared" si="1187"/>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189"/>
        <v>5445523.2740000011</v>
      </c>
      <c r="CM132" s="76">
        <f t="shared" si="1190"/>
        <v>9024519.2600000016</v>
      </c>
      <c r="CN132" s="76">
        <f t="shared" si="1191"/>
        <v>1258243.9227272726</v>
      </c>
      <c r="CO132" s="76">
        <f t="shared" si="1192"/>
        <v>5947178.2170000011</v>
      </c>
      <c r="CP132" s="76">
        <f t="shared" si="1193"/>
        <v>3365576.7200000007</v>
      </c>
      <c r="CQ132" s="76">
        <f t="shared" si="1194"/>
        <v>5746015.0021052631</v>
      </c>
      <c r="CR132" s="76">
        <f t="shared" si="1195"/>
        <v>7107710.9169230768</v>
      </c>
      <c r="CS132" s="76">
        <f t="shared" si="1196"/>
        <v>4174310.4176923069</v>
      </c>
      <c r="CT132" s="76">
        <f t="shared" si="1197"/>
        <v>1203527.8052941177</v>
      </c>
      <c r="CU132" s="76">
        <f t="shared" si="1198"/>
        <v>8745943.0099999998</v>
      </c>
      <c r="CV132" s="76">
        <f t="shared" si="1199"/>
        <v>4991761.3515384607</v>
      </c>
      <c r="CW132" s="76">
        <f t="shared" si="1200"/>
        <v>8359148.3246666696</v>
      </c>
      <c r="CX132" s="76">
        <f t="shared" si="1201"/>
        <v>5491295.3230769234</v>
      </c>
      <c r="CY132" s="76">
        <f t="shared" si="1202"/>
        <v>2343731.4092307687</v>
      </c>
      <c r="CZ132" s="76">
        <f t="shared" si="1203"/>
        <v>5840916.6323076934</v>
      </c>
      <c r="DA132" s="76">
        <f t="shared" si="1204"/>
        <v>5890610.9823809527</v>
      </c>
      <c r="DB132" s="76">
        <f t="shared" si="1205"/>
        <v>12670136.199941389</v>
      </c>
      <c r="DC132" s="76">
        <f t="shared" si="1206"/>
        <v>7159746.5619871793</v>
      </c>
      <c r="DD132" s="76">
        <f t="shared" si="1207"/>
        <v>9712120.260325091</v>
      </c>
      <c r="DE132" s="88">
        <f t="shared" ref="DE132:DE195" si="1209">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208"/>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210">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189"/>
        <v>5529380.8499999987</v>
      </c>
      <c r="CM133" s="76">
        <f t="shared" si="1190"/>
        <v>885523.92500000005</v>
      </c>
      <c r="CN133" s="76">
        <f t="shared" si="1191"/>
        <v>6727980.0509090908</v>
      </c>
      <c r="CO133" s="76">
        <f t="shared" si="1192"/>
        <v>4657224.7875000006</v>
      </c>
      <c r="CP133" s="76">
        <f t="shared" si="1193"/>
        <v>3450103.6950000012</v>
      </c>
      <c r="CQ133" s="76">
        <f t="shared" si="1194"/>
        <v>4669026.8550000004</v>
      </c>
      <c r="CR133" s="76">
        <f t="shared" si="1195"/>
        <v>5779395.6553846151</v>
      </c>
      <c r="CS133" s="76">
        <f t="shared" si="1196"/>
        <v>1015015.0846153847</v>
      </c>
      <c r="CT133" s="76">
        <f t="shared" si="1197"/>
        <v>5787291.5255882358</v>
      </c>
      <c r="CU133" s="76">
        <f t="shared" si="1198"/>
        <v>7982732.2615384618</v>
      </c>
      <c r="CV133" s="76">
        <f t="shared" si="1199"/>
        <v>5302547.863846154</v>
      </c>
      <c r="CW133" s="76">
        <f t="shared" si="1200"/>
        <v>9497526.8660000023</v>
      </c>
      <c r="CX133" s="76">
        <f t="shared" si="1201"/>
        <v>4915987.8461538469</v>
      </c>
      <c r="CY133" s="76">
        <f t="shared" si="1202"/>
        <v>8121355.7538461527</v>
      </c>
      <c r="CZ133" s="76">
        <f t="shared" si="1203"/>
        <v>6888052.0500000007</v>
      </c>
      <c r="DA133" s="76">
        <f t="shared" si="1204"/>
        <v>5698853.9794444442</v>
      </c>
      <c r="DB133" s="76">
        <f t="shared" si="1205"/>
        <v>10923341.135384616</v>
      </c>
      <c r="DC133" s="76">
        <f t="shared" si="1206"/>
        <v>4075299.7435897435</v>
      </c>
      <c r="DD133" s="76">
        <f t="shared" si="1207"/>
        <v>2441307.7355769235</v>
      </c>
      <c r="DE133" s="88">
        <f t="shared" si="1209"/>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30911882</v>
      </c>
      <c r="U134" s="181">
        <f t="shared" si="1208"/>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210"/>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189"/>
        <v>4280752.3499999996</v>
      </c>
      <c r="CM134" s="76">
        <f t="shared" si="1190"/>
        <v>7121482.6302631581</v>
      </c>
      <c r="CN134" s="76">
        <f t="shared" si="1191"/>
        <v>6738902.1460000006</v>
      </c>
      <c r="CO134" s="76">
        <f t="shared" si="1192"/>
        <v>4721774.1088888887</v>
      </c>
      <c r="CP134" s="76">
        <f t="shared" si="1193"/>
        <v>3270893.2244444452</v>
      </c>
      <c r="CQ134" s="76">
        <f t="shared" si="1194"/>
        <v>4110999.1450000005</v>
      </c>
      <c r="CR134" s="76">
        <f t="shared" si="1195"/>
        <v>998006.12307692342</v>
      </c>
      <c r="CS134" s="76">
        <f t="shared" si="1196"/>
        <v>6380282.509615385</v>
      </c>
      <c r="CT134" s="76">
        <f t="shared" si="1197"/>
        <v>6317844.1459375005</v>
      </c>
      <c r="CU134" s="76">
        <f t="shared" si="1198"/>
        <v>6942400.8123076921</v>
      </c>
      <c r="CV134" s="76">
        <f t="shared" si="1199"/>
        <v>4975617.1442307681</v>
      </c>
      <c r="CW134" s="76">
        <f t="shared" si="1200"/>
        <v>7895489.7740000021</v>
      </c>
      <c r="CX134" s="76">
        <f t="shared" si="1201"/>
        <v>1432036.5507692308</v>
      </c>
      <c r="CY134" s="76">
        <f t="shared" si="1202"/>
        <v>9369344.3557692301</v>
      </c>
      <c r="CZ134" s="76">
        <f t="shared" si="1203"/>
        <v>6001316.2958333325</v>
      </c>
      <c r="DA134" s="76">
        <f t="shared" si="1204"/>
        <v>5752052.9834920643</v>
      </c>
      <c r="DB134" s="76">
        <f t="shared" si="1205"/>
        <v>10993317.857802197</v>
      </c>
      <c r="DC134" s="76">
        <f t="shared" si="1206"/>
        <v>3036712.0879120878</v>
      </c>
      <c r="DD134" s="76">
        <f t="shared" si="1207"/>
        <v>7733915.0926923081</v>
      </c>
      <c r="DE134" s="88">
        <f t="shared" si="1209"/>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34582775</v>
      </c>
      <c r="U135" s="181">
        <f t="shared" si="1208"/>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210"/>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189"/>
        <v>1116106.983529412</v>
      </c>
      <c r="CM135" s="76">
        <f t="shared" si="1190"/>
        <v>6599430.3136842111</v>
      </c>
      <c r="CN135" s="76">
        <f t="shared" si="1191"/>
        <v>7279778.9796666671</v>
      </c>
      <c r="CO135" s="76">
        <f t="shared" si="1192"/>
        <v>4401056.3022222221</v>
      </c>
      <c r="CP135" s="76">
        <f t="shared" si="1193"/>
        <v>3286442.9144444452</v>
      </c>
      <c r="CQ135" s="76">
        <f t="shared" si="1194"/>
        <v>1195193.2226315788</v>
      </c>
      <c r="CR135" s="76">
        <f t="shared" si="1195"/>
        <v>6545886.2792307716</v>
      </c>
      <c r="CS135" s="76">
        <f t="shared" si="1196"/>
        <v>6352008.3599999994</v>
      </c>
      <c r="CT135" s="76">
        <f t="shared" si="1197"/>
        <v>6201632.6852941187</v>
      </c>
      <c r="CU135" s="76">
        <f t="shared" si="1198"/>
        <v>6424280.263076921</v>
      </c>
      <c r="CV135" s="76">
        <f t="shared" si="1199"/>
        <v>4873061.394230769</v>
      </c>
      <c r="CW135" s="76">
        <f t="shared" si="1200"/>
        <v>3816590.135384616</v>
      </c>
      <c r="CX135" s="76">
        <f t="shared" si="1201"/>
        <v>5351579.7830769233</v>
      </c>
      <c r="CY135" s="76">
        <f t="shared" si="1202"/>
        <v>8839594.4230769221</v>
      </c>
      <c r="CZ135" s="76">
        <f t="shared" si="1203"/>
        <v>5319903.4224999994</v>
      </c>
      <c r="DA135" s="76">
        <f t="shared" si="1204"/>
        <v>6105267.2016666671</v>
      </c>
      <c r="DB135" s="76">
        <f t="shared" si="1205"/>
        <v>5817758.9833040293</v>
      </c>
      <c r="DC135" s="76">
        <f t="shared" si="1206"/>
        <v>8222104.31871513</v>
      </c>
      <c r="DD135" s="76">
        <f t="shared" si="1207"/>
        <v>8750439.6550480779</v>
      </c>
      <c r="DE135" s="88">
        <f t="shared" si="1209"/>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44188429</v>
      </c>
      <c r="U136" s="181">
        <f t="shared" si="1208"/>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210"/>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189"/>
        <v>7148961.95764706</v>
      </c>
      <c r="CM136" s="76">
        <f t="shared" si="1190"/>
        <v>7059990.9884210518</v>
      </c>
      <c r="CN136" s="76">
        <f t="shared" si="1191"/>
        <v>6980551.4006666662</v>
      </c>
      <c r="CO136" s="76">
        <f t="shared" si="1192"/>
        <v>4799911.7155555552</v>
      </c>
      <c r="CP136" s="76">
        <f t="shared" si="1193"/>
        <v>2826361.3516666675</v>
      </c>
      <c r="CQ136" s="76">
        <f t="shared" si="1194"/>
        <v>7035916.9407894732</v>
      </c>
      <c r="CR136" s="76">
        <f t="shared" si="1195"/>
        <v>7630201.1353846174</v>
      </c>
      <c r="CS136" s="76">
        <f t="shared" si="1196"/>
        <v>5459288.1122727264</v>
      </c>
      <c r="CT136" s="76">
        <f t="shared" si="1197"/>
        <v>6304238.7692307699</v>
      </c>
      <c r="CU136" s="76">
        <f t="shared" si="1198"/>
        <v>5863048.2223076904</v>
      </c>
      <c r="CV136" s="76">
        <f t="shared" si="1199"/>
        <v>2448866.730833333</v>
      </c>
      <c r="CW136" s="76">
        <f t="shared" si="1200"/>
        <v>6654421.2153846165</v>
      </c>
      <c r="CX136" s="76">
        <f t="shared" si="1201"/>
        <v>5586536.290500002</v>
      </c>
      <c r="CY136" s="76">
        <f t="shared" si="1202"/>
        <v>8981930.8949999996</v>
      </c>
      <c r="CZ136" s="76">
        <f t="shared" si="1203"/>
        <v>6146060.6325000003</v>
      </c>
      <c r="DA136" s="76">
        <f t="shared" si="1204"/>
        <v>5129671.4816666674</v>
      </c>
      <c r="DB136" s="76">
        <f t="shared" si="1205"/>
        <v>4246280.4395604385</v>
      </c>
      <c r="DC136" s="76">
        <f t="shared" si="1206"/>
        <v>9578212.8342857137</v>
      </c>
      <c r="DD136" s="76">
        <f t="shared" si="1207"/>
        <v>11168200.541009618</v>
      </c>
      <c r="DE136" s="88">
        <f t="shared" si="1209"/>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26136205</v>
      </c>
      <c r="U137" s="181">
        <f t="shared" si="1208"/>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210"/>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189"/>
        <v>6495586.6613333346</v>
      </c>
      <c r="CM137" s="76">
        <f t="shared" si="1190"/>
        <v>7503603.2673684219</v>
      </c>
      <c r="CN137" s="76">
        <f t="shared" si="1191"/>
        <v>8834917.0109999999</v>
      </c>
      <c r="CO137" s="76">
        <f t="shared" si="1192"/>
        <v>3915998.7355555547</v>
      </c>
      <c r="CP137" s="76">
        <f t="shared" si="1193"/>
        <v>823694.55000000016</v>
      </c>
      <c r="CQ137" s="76">
        <f t="shared" si="1194"/>
        <v>6780797.7631578939</v>
      </c>
      <c r="CR137" s="76">
        <f t="shared" si="1195"/>
        <v>7872351.1200000029</v>
      </c>
      <c r="CS137" s="76">
        <f t="shared" si="1196"/>
        <v>6849990.6180000007</v>
      </c>
      <c r="CT137" s="76">
        <f t="shared" si="1197"/>
        <v>6071130.8269230779</v>
      </c>
      <c r="CU137" s="76">
        <f t="shared" si="1198"/>
        <v>3252149.9669999997</v>
      </c>
      <c r="CV137" s="76">
        <f t="shared" si="1199"/>
        <v>5769560.254999999</v>
      </c>
      <c r="CW137" s="76">
        <f t="shared" si="1200"/>
        <v>6646150.714615385</v>
      </c>
      <c r="CX137" s="76">
        <f t="shared" si="1201"/>
        <v>6855774.7776923086</v>
      </c>
      <c r="CY137" s="76">
        <f t="shared" si="1202"/>
        <v>9361273.9891666695</v>
      </c>
      <c r="CZ137" s="76">
        <f t="shared" si="1203"/>
        <v>5452280.2950000009</v>
      </c>
      <c r="DA137" s="76">
        <f t="shared" si="1204"/>
        <v>2838442.2638095235</v>
      </c>
      <c r="DB137" s="76">
        <f t="shared" si="1205"/>
        <v>11974786.895180531</v>
      </c>
      <c r="DC137" s="76">
        <f t="shared" si="1206"/>
        <v>11380650.798333336</v>
      </c>
      <c r="DD137" s="76">
        <f t="shared" si="1207"/>
        <v>6442323.2228365382</v>
      </c>
      <c r="DE137" s="88">
        <f t="shared" si="1209"/>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35585291</v>
      </c>
      <c r="U138" s="181">
        <f t="shared" si="1208"/>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210"/>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189"/>
        <v>7015671.1170000015</v>
      </c>
      <c r="CM138" s="76">
        <f t="shared" si="1190"/>
        <v>7134572.26736842</v>
      </c>
      <c r="CN138" s="76">
        <f t="shared" si="1191"/>
        <v>7408038.1110000005</v>
      </c>
      <c r="CO138" s="76">
        <f t="shared" si="1192"/>
        <v>836990.17666666652</v>
      </c>
      <c r="CP138" s="76">
        <f t="shared" si="1193"/>
        <v>4613862.330000001</v>
      </c>
      <c r="CQ138" s="76">
        <f t="shared" si="1194"/>
        <v>6641120.7473684214</v>
      </c>
      <c r="CR138" s="76">
        <f t="shared" si="1195"/>
        <v>7835566.9685714319</v>
      </c>
      <c r="CS138" s="76">
        <f t="shared" si="1196"/>
        <v>7053935.2500000009</v>
      </c>
      <c r="CT138" s="76">
        <f t="shared" si="1197"/>
        <v>5365597.0576923089</v>
      </c>
      <c r="CU138" s="76">
        <f t="shared" si="1198"/>
        <v>5178587.733</v>
      </c>
      <c r="CV138" s="76">
        <f t="shared" si="1199"/>
        <v>7021384.1733333319</v>
      </c>
      <c r="CW138" s="76">
        <f t="shared" si="1200"/>
        <v>6571280.7709999988</v>
      </c>
      <c r="CX138" s="76">
        <f t="shared" si="1201"/>
        <v>7751812.9949999992</v>
      </c>
      <c r="CY138" s="76">
        <f t="shared" si="1202"/>
        <v>7416147.3425000012</v>
      </c>
      <c r="CZ138" s="76">
        <f t="shared" si="1203"/>
        <v>2635583.4700000002</v>
      </c>
      <c r="DA138" s="76">
        <f t="shared" si="1204"/>
        <v>6456253.1004761904</v>
      </c>
      <c r="DB138" s="76">
        <f t="shared" si="1205"/>
        <v>12664030.001342228</v>
      </c>
      <c r="DC138" s="76">
        <f t="shared" si="1206"/>
        <v>9075173.0850000009</v>
      </c>
      <c r="DD138" s="76">
        <f t="shared" si="1207"/>
        <v>8450094.4977777768</v>
      </c>
      <c r="DE138" s="88">
        <f t="shared" si="1209"/>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41262138</v>
      </c>
      <c r="U139" s="181">
        <f t="shared" si="1208"/>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210"/>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189"/>
        <v>7572824.7840000018</v>
      </c>
      <c r="CM139" s="76">
        <f t="shared" si="1190"/>
        <v>9542658.3852631561</v>
      </c>
      <c r="CN139" s="76">
        <f t="shared" si="1191"/>
        <v>3688458.4020000002</v>
      </c>
      <c r="CO139" s="76">
        <f t="shared" si="1192"/>
        <v>5374658.8533333326</v>
      </c>
      <c r="CP139" s="76">
        <f t="shared" si="1193"/>
        <v>4324872.5529166665</v>
      </c>
      <c r="CQ139" s="76">
        <f t="shared" si="1194"/>
        <v>6983583.1102631586</v>
      </c>
      <c r="CR139" s="76">
        <f t="shared" si="1195"/>
        <v>9430516.5900000017</v>
      </c>
      <c r="CS139" s="76">
        <f t="shared" si="1196"/>
        <v>6736682.3181818193</v>
      </c>
      <c r="CT139" s="76">
        <f t="shared" si="1197"/>
        <v>1842147.741538462</v>
      </c>
      <c r="CU139" s="76">
        <f t="shared" si="1198"/>
        <v>6301951.5930000013</v>
      </c>
      <c r="CV139" s="76">
        <f t="shared" si="1199"/>
        <v>7378477.2408333318</v>
      </c>
      <c r="CW139" s="76">
        <f t="shared" si="1200"/>
        <v>6612792.1615384622</v>
      </c>
      <c r="CX139" s="76">
        <f t="shared" si="1201"/>
        <v>7654289.2031249981</v>
      </c>
      <c r="CY139" s="76">
        <f t="shared" si="1202"/>
        <v>3851852.727272728</v>
      </c>
      <c r="CZ139" s="76">
        <f t="shared" si="1203"/>
        <v>5771801.583333333</v>
      </c>
      <c r="DA139" s="76">
        <f t="shared" si="1204"/>
        <v>6191834.1269841278</v>
      </c>
      <c r="DB139" s="76">
        <f t="shared" si="1205"/>
        <v>13219482.561208788</v>
      </c>
      <c r="DC139" s="76">
        <f t="shared" si="1206"/>
        <v>10087395.23</v>
      </c>
      <c r="DD139" s="76">
        <f t="shared" si="1207"/>
        <v>9798120.3885714281</v>
      </c>
      <c r="DE139" s="88">
        <f t="shared" si="1209"/>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208"/>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210"/>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189"/>
        <v>6757728.3800000018</v>
      </c>
      <c r="CM140" s="76">
        <f t="shared" si="1190"/>
        <v>1957763.4976315789</v>
      </c>
      <c r="CN140" s="76">
        <f t="shared" si="1191"/>
        <v>9042040.7929999996</v>
      </c>
      <c r="CO140" s="76">
        <f t="shared" si="1192"/>
        <v>4518704.4266666668</v>
      </c>
      <c r="CP140" s="76">
        <f t="shared" si="1193"/>
        <v>4200728.1750000007</v>
      </c>
      <c r="CQ140" s="76">
        <f t="shared" si="1194"/>
        <v>7101903.5100000016</v>
      </c>
      <c r="CR140" s="76">
        <f t="shared" si="1195"/>
        <v>8238285.7650000015</v>
      </c>
      <c r="CS140" s="76">
        <f t="shared" si="1196"/>
        <v>2483964.3654545452</v>
      </c>
      <c r="CT140" s="76">
        <f t="shared" si="1197"/>
        <v>6919332.1107692327</v>
      </c>
      <c r="CU140" s="76">
        <f t="shared" si="1198"/>
        <v>5717502.3780000005</v>
      </c>
      <c r="CV140" s="76">
        <f t="shared" si="1199"/>
        <v>6910747.59375</v>
      </c>
      <c r="CW140" s="76">
        <f t="shared" si="1200"/>
        <v>6963450.942307693</v>
      </c>
      <c r="CX140" s="76">
        <f t="shared" si="1201"/>
        <v>6983414.9090624982</v>
      </c>
      <c r="CY140" s="76">
        <f t="shared" si="1202"/>
        <v>9551004.3081818186</v>
      </c>
      <c r="CZ140" s="76">
        <f t="shared" si="1203"/>
        <v>6475217.1716666659</v>
      </c>
      <c r="DA140" s="76">
        <f t="shared" si="1204"/>
        <v>6309872.64955357</v>
      </c>
      <c r="DB140" s="76">
        <f t="shared" si="1205"/>
        <v>8538317.7717532478</v>
      </c>
      <c r="DC140" s="76">
        <f t="shared" si="1206"/>
        <v>6313072.944444445</v>
      </c>
      <c r="DD140" s="76">
        <f t="shared" si="1207"/>
        <v>2411230</v>
      </c>
      <c r="DE140" s="88">
        <f t="shared" si="1209"/>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208"/>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210"/>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189"/>
        <v>6165665.7080000015</v>
      </c>
      <c r="CM141" s="76">
        <f t="shared" si="1190"/>
        <v>5834419.7200000007</v>
      </c>
      <c r="CN141" s="76">
        <f t="shared" si="1191"/>
        <v>8789668.574285714</v>
      </c>
      <c r="CO141" s="76">
        <f t="shared" si="1192"/>
        <v>5048151.9833333334</v>
      </c>
      <c r="CP141" s="76">
        <f t="shared" si="1193"/>
        <v>4639522.4333333336</v>
      </c>
      <c r="CQ141" s="76">
        <f t="shared" si="1194"/>
        <v>5579623.0578947384</v>
      </c>
      <c r="CR141" s="76">
        <f t="shared" si="1195"/>
        <v>3461265.0306666675</v>
      </c>
      <c r="CS141" s="76">
        <f t="shared" si="1196"/>
        <v>8277015.0954545457</v>
      </c>
      <c r="CT141" s="76">
        <f t="shared" si="1197"/>
        <v>6208672.2500000009</v>
      </c>
      <c r="CU141" s="76">
        <f t="shared" si="1198"/>
        <v>5949019.5230769245</v>
      </c>
      <c r="CV141" s="76">
        <f t="shared" si="1199"/>
        <v>7012988.3250000002</v>
      </c>
      <c r="CW141" s="76">
        <f t="shared" si="1200"/>
        <v>6124932.8903846163</v>
      </c>
      <c r="CX141" s="76">
        <f t="shared" si="1201"/>
        <v>2030337.7753846152</v>
      </c>
      <c r="CY141" s="76">
        <f t="shared" si="1202"/>
        <v>9898356.6410714313</v>
      </c>
      <c r="CZ141" s="76">
        <f t="shared" si="1203"/>
        <v>6297445.5500000007</v>
      </c>
      <c r="DA141" s="76">
        <f t="shared" si="1204"/>
        <v>5817651.3305357145</v>
      </c>
      <c r="DB141" s="76">
        <f t="shared" si="1205"/>
        <v>9345279.1453571413</v>
      </c>
      <c r="DC141" s="76">
        <f t="shared" si="1206"/>
        <v>5648768.8888888909</v>
      </c>
      <c r="DD141" s="76">
        <f t="shared" si="1207"/>
        <v>8769694.2088888884</v>
      </c>
      <c r="DE141" s="88">
        <f t="shared" si="1209"/>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208"/>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210"/>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189"/>
        <v>2127158.4040000006</v>
      </c>
      <c r="CM142" s="76">
        <f t="shared" si="1190"/>
        <v>7280354.4739473686</v>
      </c>
      <c r="CN142" s="76">
        <f t="shared" si="1191"/>
        <v>8815296.2028571423</v>
      </c>
      <c r="CO142" s="76">
        <f t="shared" si="1192"/>
        <v>6124581.9800000004</v>
      </c>
      <c r="CP142" s="76">
        <f t="shared" si="1193"/>
        <v>4229270.2375000007</v>
      </c>
      <c r="CQ142" s="76">
        <f t="shared" si="1194"/>
        <v>2856737.8990909089</v>
      </c>
      <c r="CR142" s="76">
        <f t="shared" si="1195"/>
        <v>10233327.162666669</v>
      </c>
      <c r="CS142" s="76">
        <f t="shared" si="1196"/>
        <v>8299118.9745454546</v>
      </c>
      <c r="CT142" s="76">
        <f t="shared" si="1197"/>
        <v>7662975.7812499991</v>
      </c>
      <c r="CU142" s="76">
        <f t="shared" si="1198"/>
        <v>6075766.5015384648</v>
      </c>
      <c r="CV142" s="76">
        <f t="shared" si="1199"/>
        <v>6876653.085</v>
      </c>
      <c r="CW142" s="76">
        <f t="shared" si="1200"/>
        <v>4376184.9923076928</v>
      </c>
      <c r="CX142" s="76">
        <f t="shared" si="1201"/>
        <v>6892955.6861538459</v>
      </c>
      <c r="CY142" s="76">
        <f t="shared" si="1202"/>
        <v>10117539.635714287</v>
      </c>
      <c r="CZ142" s="76">
        <f t="shared" si="1203"/>
        <v>5285482.2258333331</v>
      </c>
      <c r="DA142" s="76">
        <f t="shared" si="1204"/>
        <v>6430732.3898214279</v>
      </c>
      <c r="DB142" s="76">
        <f t="shared" si="1205"/>
        <v>6084527.163809523</v>
      </c>
      <c r="DC142" s="76">
        <f t="shared" si="1206"/>
        <v>11186198.817777781</v>
      </c>
      <c r="DD142" s="76">
        <f t="shared" si="1207"/>
        <v>9202795.7083333321</v>
      </c>
      <c r="DE142" s="88">
        <f t="shared" si="1209"/>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208"/>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0.21885714285714289</v>
      </c>
      <c r="BM143" s="86">
        <f t="shared" si="1210"/>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189"/>
        <v>7570725.9693333348</v>
      </c>
      <c r="CM143" s="76">
        <f t="shared" si="1190"/>
        <v>6986108.4236842114</v>
      </c>
      <c r="CN143" s="76">
        <f t="shared" si="1191"/>
        <v>8256511.478571428</v>
      </c>
      <c r="CO143" s="76">
        <f t="shared" si="1192"/>
        <v>8412740.3930769227</v>
      </c>
      <c r="CP143" s="76">
        <f t="shared" si="1193"/>
        <v>3861286.3625000003</v>
      </c>
      <c r="CQ143" s="76">
        <f t="shared" si="1194"/>
        <v>9555488.6536363624</v>
      </c>
      <c r="CR143" s="76">
        <f t="shared" si="1195"/>
        <v>10884374.741333336</v>
      </c>
      <c r="CS143" s="76">
        <f t="shared" si="1196"/>
        <v>8152734.7360000014</v>
      </c>
      <c r="CT143" s="76">
        <f t="shared" si="1197"/>
        <v>6860648.2725000009</v>
      </c>
      <c r="CU143" s="76">
        <f t="shared" si="1198"/>
        <v>5055696.054230772</v>
      </c>
      <c r="CV143" s="76">
        <f t="shared" si="1199"/>
        <v>4462885.1958333328</v>
      </c>
      <c r="CW143" s="76">
        <f t="shared" si="1200"/>
        <v>7668176.8769230787</v>
      </c>
      <c r="CX143" s="76">
        <f t="shared" si="1201"/>
        <v>8807707.8670000006</v>
      </c>
      <c r="CY143" s="76">
        <f t="shared" si="1202"/>
        <v>9703574.790000001</v>
      </c>
      <c r="CZ143" s="76">
        <f t="shared" si="1203"/>
        <v>7167019.5934821432</v>
      </c>
      <c r="DA143" s="76">
        <f t="shared" si="1204"/>
        <v>5062039.3885714281</v>
      </c>
      <c r="DB143" s="76">
        <f t="shared" si="1205"/>
        <v>4866551.2857142873</v>
      </c>
      <c r="DC143" s="76">
        <f t="shared" si="1206"/>
        <v>11834926.480000004</v>
      </c>
      <c r="DD143" s="76">
        <f t="shared" si="1207"/>
        <v>11022522.893714286</v>
      </c>
      <c r="DE143" s="88">
        <f t="shared" si="1209"/>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208"/>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0.21852380952380956</v>
      </c>
      <c r="BM144" s="86">
        <f t="shared" si="1210"/>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189"/>
        <v>8017994.0969230793</v>
      </c>
      <c r="CM144" s="76">
        <f t="shared" si="1190"/>
        <v>6258980.8750000019</v>
      </c>
      <c r="CN144" s="76">
        <f t="shared" si="1191"/>
        <v>8051536.5128571428</v>
      </c>
      <c r="CO144" s="76">
        <f t="shared" si="1192"/>
        <v>6987979.5046153842</v>
      </c>
      <c r="CP144" s="76">
        <f t="shared" si="1193"/>
        <v>1424734.3850000002</v>
      </c>
      <c r="CQ144" s="76">
        <f t="shared" si="1194"/>
        <v>7792088.7140909061</v>
      </c>
      <c r="CR144" s="76">
        <f t="shared" si="1195"/>
        <v>9580466.2500000019</v>
      </c>
      <c r="CS144" s="76">
        <f t="shared" si="1196"/>
        <v>8455785.0045454558</v>
      </c>
      <c r="CT144" s="76">
        <f t="shared" si="1197"/>
        <v>6538244.1162500009</v>
      </c>
      <c r="CU144" s="76">
        <f t="shared" si="1198"/>
        <v>2097850.4625000004</v>
      </c>
      <c r="CV144" s="76">
        <f t="shared" si="1199"/>
        <v>7288988.145833333</v>
      </c>
      <c r="CW144" s="76">
        <f t="shared" si="1200"/>
        <v>7427500.3571428591</v>
      </c>
      <c r="CX144" s="76">
        <f t="shared" si="1201"/>
        <v>9272045.2370000016</v>
      </c>
      <c r="CY144" s="76">
        <f t="shared" si="1202"/>
        <v>8383489.3378571449</v>
      </c>
      <c r="CZ144" s="76">
        <f t="shared" si="1203"/>
        <v>5524885.9196428573</v>
      </c>
      <c r="DA144" s="76">
        <f t="shared" si="1204"/>
        <v>3464951.3333333335</v>
      </c>
      <c r="DB144" s="76">
        <f t="shared" si="1205"/>
        <v>12657150.25714286</v>
      </c>
      <c r="DC144" s="76">
        <f t="shared" si="1206"/>
        <v>10874981.817777781</v>
      </c>
      <c r="DD144" s="76">
        <f t="shared" si="1207"/>
        <v>8083354.1440476207</v>
      </c>
      <c r="DE144" s="88">
        <f t="shared" si="1209"/>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208"/>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0.21119047619047615</v>
      </c>
      <c r="BM145" s="86">
        <f t="shared" si="1210"/>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189"/>
        <v>8204419.6138461558</v>
      </c>
      <c r="CM145" s="76">
        <f t="shared" si="1190"/>
        <v>5024435.9226923082</v>
      </c>
      <c r="CN145" s="76">
        <f t="shared" si="1191"/>
        <v>6223000.8846428571</v>
      </c>
      <c r="CO145" s="76">
        <f t="shared" si="1192"/>
        <v>3392529.8125000005</v>
      </c>
      <c r="CP145" s="76">
        <f t="shared" si="1193"/>
        <v>5597081.9833333343</v>
      </c>
      <c r="CQ145" s="76">
        <f t="shared" si="1194"/>
        <v>7854892.887272724</v>
      </c>
      <c r="CR145" s="76">
        <f t="shared" si="1195"/>
        <v>11346654.000000002</v>
      </c>
      <c r="CS145" s="76">
        <f t="shared" si="1196"/>
        <v>8182652.8885714281</v>
      </c>
      <c r="CT145" s="76">
        <f t="shared" si="1197"/>
        <v>5006449.1365625001</v>
      </c>
      <c r="CU145" s="76">
        <f t="shared" si="1198"/>
        <v>6362304.0875000013</v>
      </c>
      <c r="CV145" s="76">
        <f t="shared" si="1199"/>
        <v>7010888.0000000009</v>
      </c>
      <c r="CW145" s="76">
        <f t="shared" si="1200"/>
        <v>7681486.5171428574</v>
      </c>
      <c r="CX145" s="76">
        <f t="shared" si="1201"/>
        <v>9136549.227</v>
      </c>
      <c r="CY145" s="76">
        <f t="shared" si="1202"/>
        <v>7400352.7826190488</v>
      </c>
      <c r="CZ145" s="76">
        <f t="shared" si="1203"/>
        <v>3535336.5530000003</v>
      </c>
      <c r="DA145" s="76">
        <f t="shared" si="1204"/>
        <v>6849580.7644444443</v>
      </c>
      <c r="DB145" s="76">
        <f t="shared" si="1205"/>
        <v>11865850.51166667</v>
      </c>
      <c r="DC145" s="76">
        <f t="shared" si="1206"/>
        <v>9610597.956666667</v>
      </c>
      <c r="DD145" s="76">
        <f t="shared" si="1207"/>
        <v>7099482.53095238</v>
      </c>
      <c r="DE145" s="88">
        <f t="shared" si="1209"/>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56040905</v>
      </c>
      <c r="U146" s="181">
        <f t="shared" si="1208"/>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0.21119047619047615</v>
      </c>
      <c r="BM146" s="86">
        <f t="shared" si="1210"/>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189"/>
        <v>8482165.5146153867</v>
      </c>
      <c r="CM146" s="76">
        <f t="shared" si="1190"/>
        <v>7536160.1400000006</v>
      </c>
      <c r="CN146" s="76">
        <f t="shared" si="1191"/>
        <v>3001094.0946428571</v>
      </c>
      <c r="CO146" s="76">
        <f t="shared" si="1192"/>
        <v>10487481.207500001</v>
      </c>
      <c r="CP146" s="76">
        <f t="shared" si="1193"/>
        <v>4988261.5245833341</v>
      </c>
      <c r="CQ146" s="76">
        <f t="shared" si="1194"/>
        <v>7167560.6952272747</v>
      </c>
      <c r="CR146" s="76">
        <f t="shared" si="1195"/>
        <v>9028984.7670000009</v>
      </c>
      <c r="CS146" s="76">
        <f t="shared" si="1196"/>
        <v>7649800.5042857137</v>
      </c>
      <c r="CT146" s="76">
        <f t="shared" si="1197"/>
        <v>1987809.9931250003</v>
      </c>
      <c r="CU146" s="76">
        <f t="shared" si="1198"/>
        <v>5157427.6133333351</v>
      </c>
      <c r="CV146" s="76">
        <f t="shared" si="1199"/>
        <v>6860331.0000000009</v>
      </c>
      <c r="CW146" s="76">
        <f t="shared" si="1200"/>
        <v>8457138.2457142863</v>
      </c>
      <c r="CX146" s="76">
        <f t="shared" si="1201"/>
        <v>8525084.9600000009</v>
      </c>
      <c r="CY146" s="76">
        <f t="shared" si="1202"/>
        <v>3770124.6840476198</v>
      </c>
      <c r="CZ146" s="76">
        <f t="shared" si="1203"/>
        <v>7877847.3900000006</v>
      </c>
      <c r="DA146" s="76">
        <f t="shared" si="1204"/>
        <v>8053429.8399999999</v>
      </c>
      <c r="DB146" s="76">
        <f t="shared" si="1205"/>
        <v>15547915.610416669</v>
      </c>
      <c r="DC146" s="76">
        <f t="shared" si="1206"/>
        <v>9465599.2277777791</v>
      </c>
      <c r="DD146" s="76">
        <f t="shared" si="1207"/>
        <v>11835305.413095236</v>
      </c>
      <c r="DE146" s="88">
        <f t="shared" si="1209"/>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208"/>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0.21119047619047615</v>
      </c>
      <c r="BM147" s="86">
        <f t="shared" si="1210"/>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189"/>
        <v>7900441.4369230773</v>
      </c>
      <c r="CM147" s="76">
        <f t="shared" si="1190"/>
        <v>1554205.5646153847</v>
      </c>
      <c r="CN147" s="76">
        <f t="shared" si="1191"/>
        <v>4252021.1003571423</v>
      </c>
      <c r="CO147" s="76">
        <f t="shared" si="1192"/>
        <v>10661177.910000002</v>
      </c>
      <c r="CP147" s="76">
        <f t="shared" si="1193"/>
        <v>5338128.2737500006</v>
      </c>
      <c r="CQ147" s="76">
        <f t="shared" si="1194"/>
        <v>6264000.9157894747</v>
      </c>
      <c r="CR147" s="76">
        <f t="shared" si="1195"/>
        <v>6309447.1050000004</v>
      </c>
      <c r="CS147" s="76">
        <f t="shared" si="1196"/>
        <v>3579266.0357142854</v>
      </c>
      <c r="CT147" s="76">
        <f t="shared" si="1197"/>
        <v>2803938.9250000003</v>
      </c>
      <c r="CU147" s="76">
        <f t="shared" si="1198"/>
        <v>5125714.4033333343</v>
      </c>
      <c r="CV147" s="76">
        <f t="shared" si="1199"/>
        <v>9490691.5285714287</v>
      </c>
      <c r="CW147" s="76">
        <f t="shared" si="1200"/>
        <v>7072160.6857142868</v>
      </c>
      <c r="CX147" s="76">
        <f t="shared" si="1201"/>
        <v>7539052.1226666672</v>
      </c>
      <c r="CY147" s="76">
        <f t="shared" si="1202"/>
        <v>6277050.2800000003</v>
      </c>
      <c r="CZ147" s="76">
        <f t="shared" si="1203"/>
        <v>7924248.0055</v>
      </c>
      <c r="DA147" s="76">
        <f t="shared" si="1204"/>
        <v>7724594.9999999991</v>
      </c>
      <c r="DB147" s="76">
        <f t="shared" si="1205"/>
        <v>11846842.348333335</v>
      </c>
      <c r="DC147" s="76">
        <f t="shared" si="1206"/>
        <v>5417402.1111111119</v>
      </c>
      <c r="DD147" s="76">
        <f t="shared" si="1207"/>
        <v>2387951.833333333</v>
      </c>
      <c r="DE147" s="88">
        <f t="shared" si="1209"/>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208"/>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0.19982142857142851</v>
      </c>
      <c r="BM148" s="86">
        <f t="shared" si="1210"/>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189"/>
        <v>6908204.8507692311</v>
      </c>
      <c r="CM148" s="76">
        <f t="shared" si="1190"/>
        <v>2895879.8769230773</v>
      </c>
      <c r="CN148" s="76">
        <f t="shared" si="1191"/>
        <v>5626147.7089285711</v>
      </c>
      <c r="CO148" s="76">
        <f t="shared" si="1192"/>
        <v>11283189.523125002</v>
      </c>
      <c r="CP148" s="76">
        <f t="shared" si="1193"/>
        <v>4173354.3595833341</v>
      </c>
      <c r="CQ148" s="76">
        <f t="shared" si="1194"/>
        <v>5330934.6907894742</v>
      </c>
      <c r="CR148" s="76">
        <f t="shared" si="1195"/>
        <v>2279326.08</v>
      </c>
      <c r="CS148" s="76">
        <f t="shared" si="1196"/>
        <v>5896204.5999999996</v>
      </c>
      <c r="CT148" s="76">
        <f t="shared" si="1197"/>
        <v>4526183.6386363637</v>
      </c>
      <c r="CU148" s="76">
        <f t="shared" si="1198"/>
        <v>4325166.8583333334</v>
      </c>
      <c r="CV148" s="76">
        <f t="shared" si="1199"/>
        <v>6921059.7728571435</v>
      </c>
      <c r="CW148" s="76">
        <f t="shared" si="1200"/>
        <v>6001304.6857142858</v>
      </c>
      <c r="CX148" s="76">
        <f t="shared" si="1201"/>
        <v>2208873.7133333334</v>
      </c>
      <c r="CY148" s="76">
        <f t="shared" si="1202"/>
        <v>7365289.9857142856</v>
      </c>
      <c r="CZ148" s="76">
        <f t="shared" si="1203"/>
        <v>9165303.6989999991</v>
      </c>
      <c r="DA148" s="76">
        <f t="shared" si="1204"/>
        <v>7196185.1816666648</v>
      </c>
      <c r="DB148" s="76">
        <f t="shared" si="1205"/>
        <v>10845530.755416669</v>
      </c>
      <c r="DC148" s="76">
        <f t="shared" si="1206"/>
        <v>4856835.555555556</v>
      </c>
      <c r="DD148" s="76">
        <f t="shared" si="1207"/>
        <v>2462519.3571428563</v>
      </c>
      <c r="DE148" s="88">
        <f t="shared" si="1209"/>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208"/>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0.19982142857142851</v>
      </c>
      <c r="BM149" s="86">
        <f t="shared" si="1210"/>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189"/>
        <v>1849397.7446153846</v>
      </c>
      <c r="CM149" s="76">
        <f t="shared" si="1190"/>
        <v>3497876.0307692308</v>
      </c>
      <c r="CN149" s="76">
        <f t="shared" si="1191"/>
        <v>4675916.314285716</v>
      </c>
      <c r="CO149" s="76">
        <f t="shared" si="1192"/>
        <v>11290480.516875001</v>
      </c>
      <c r="CP149" s="76">
        <f t="shared" si="1193"/>
        <v>4132793.3345833342</v>
      </c>
      <c r="CQ149" s="76">
        <f t="shared" si="1194"/>
        <v>2019403.415526316</v>
      </c>
      <c r="CR149" s="76">
        <f t="shared" si="1195"/>
        <v>5077965.8250000011</v>
      </c>
      <c r="CS149" s="76">
        <f t="shared" si="1196"/>
        <v>7005771.4257142851</v>
      </c>
      <c r="CT149" s="76">
        <f t="shared" si="1197"/>
        <v>4187356.1836363645</v>
      </c>
      <c r="CU149" s="76">
        <f t="shared" si="1198"/>
        <v>4350470.4700000016</v>
      </c>
      <c r="CV149" s="76">
        <f t="shared" si="1199"/>
        <v>6211752.5721428571</v>
      </c>
      <c r="CW149" s="76">
        <f t="shared" si="1200"/>
        <v>3543183.0857142862</v>
      </c>
      <c r="CX149" s="76">
        <f t="shared" si="1201"/>
        <v>6033087.8459999999</v>
      </c>
      <c r="CY149" s="76">
        <f t="shared" si="1202"/>
        <v>8530001.140142858</v>
      </c>
      <c r="CZ149" s="76">
        <f t="shared" si="1203"/>
        <v>8193637.1729166666</v>
      </c>
      <c r="DA149" s="76">
        <f t="shared" si="1204"/>
        <v>7630882.0363636361</v>
      </c>
      <c r="DB149" s="76">
        <f t="shared" si="1205"/>
        <v>6917182.7270833347</v>
      </c>
      <c r="DC149" s="76">
        <f t="shared" si="1206"/>
        <v>4561398.8833333328</v>
      </c>
      <c r="DD149" s="76">
        <f t="shared" si="1207"/>
        <v>10140068.676428568</v>
      </c>
      <c r="DE149" s="88">
        <f t="shared" si="1209"/>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208"/>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0.19690476190476189</v>
      </c>
      <c r="BM150" s="86">
        <f t="shared" si="1210"/>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189"/>
        <v>3810019.6440000003</v>
      </c>
      <c r="CM150" s="76">
        <f t="shared" si="1190"/>
        <v>2696169.8292307695</v>
      </c>
      <c r="CN150" s="76">
        <f t="shared" si="1191"/>
        <v>4095078.100000001</v>
      </c>
      <c r="CO150" s="76">
        <f t="shared" si="1192"/>
        <v>8595530.6500000004</v>
      </c>
      <c r="CP150" s="76">
        <f t="shared" si="1193"/>
        <v>2980669.9375000005</v>
      </c>
      <c r="CQ150" s="76">
        <f t="shared" si="1194"/>
        <v>3960402.0034090914</v>
      </c>
      <c r="CR150" s="76">
        <f t="shared" si="1195"/>
        <v>6297631.3650000012</v>
      </c>
      <c r="CS150" s="76">
        <f t="shared" si="1196"/>
        <v>7136170.595714285</v>
      </c>
      <c r="CT150" s="76">
        <f t="shared" si="1197"/>
        <v>4092782.1927272733</v>
      </c>
      <c r="CU150" s="76">
        <f t="shared" si="1198"/>
        <v>3356697.6250000009</v>
      </c>
      <c r="CV150" s="76">
        <f t="shared" si="1199"/>
        <v>3486559.9671428571</v>
      </c>
      <c r="CW150" s="76">
        <f t="shared" si="1200"/>
        <v>4722922.311428573</v>
      </c>
      <c r="CX150" s="76">
        <f t="shared" si="1201"/>
        <v>7424456.9220000003</v>
      </c>
      <c r="CY150" s="76">
        <f t="shared" si="1202"/>
        <v>8133537.0808571428</v>
      </c>
      <c r="CZ150" s="76">
        <f t="shared" si="1203"/>
        <v>8498291.6150000002</v>
      </c>
      <c r="DA150" s="76">
        <f t="shared" si="1204"/>
        <v>5611866.8668831168</v>
      </c>
      <c r="DB150" s="76">
        <f t="shared" si="1205"/>
        <v>5573977.7958333343</v>
      </c>
      <c r="DC150" s="76">
        <f t="shared" si="1206"/>
        <v>10760438.883333333</v>
      </c>
      <c r="DD150" s="76">
        <f t="shared" si="1207"/>
        <v>6025908.1302380944</v>
      </c>
      <c r="DE150" s="88">
        <f t="shared" si="1209"/>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208"/>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0.19523809523809521</v>
      </c>
      <c r="BM151" s="86">
        <f t="shared" si="1210"/>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189"/>
        <v>6263999.6085000001</v>
      </c>
      <c r="CM151" s="76">
        <f t="shared" si="1190"/>
        <v>2835178.1446153852</v>
      </c>
      <c r="CN151" s="76">
        <f t="shared" si="1191"/>
        <v>3812022.5709090917</v>
      </c>
      <c r="CO151" s="76">
        <f t="shared" si="1192"/>
        <v>6444154.4700000007</v>
      </c>
      <c r="CP151" s="76">
        <f t="shared" si="1193"/>
        <v>1003717.9975000002</v>
      </c>
      <c r="CQ151" s="76">
        <f t="shared" si="1194"/>
        <v>5047595.0938636372</v>
      </c>
      <c r="CR151" s="76">
        <f t="shared" si="1195"/>
        <v>5985128.3800000008</v>
      </c>
      <c r="CS151" s="76">
        <f t="shared" si="1196"/>
        <v>6210952.1188235292</v>
      </c>
      <c r="CT151" s="76">
        <f t="shared" si="1197"/>
        <v>3531447.1028571436</v>
      </c>
      <c r="CU151" s="76">
        <f t="shared" si="1198"/>
        <v>1904396.4350000005</v>
      </c>
      <c r="CV151" s="76">
        <f t="shared" si="1199"/>
        <v>4689904.5639285725</v>
      </c>
      <c r="CW151" s="76">
        <f t="shared" si="1200"/>
        <v>6172103.7257142868</v>
      </c>
      <c r="CX151" s="76">
        <f t="shared" si="1201"/>
        <v>7391885.9943333333</v>
      </c>
      <c r="CY151" s="76">
        <f t="shared" si="1202"/>
        <v>8866109.6042857151</v>
      </c>
      <c r="CZ151" s="76">
        <f t="shared" si="1203"/>
        <v>6438968.8183333334</v>
      </c>
      <c r="DA151" s="76">
        <f t="shared" si="1204"/>
        <v>2918446.3305194802</v>
      </c>
      <c r="DB151" s="76">
        <f t="shared" si="1205"/>
        <v>6976713.7970833341</v>
      </c>
      <c r="DC151" s="76">
        <f t="shared" si="1206"/>
        <v>9054633.3133333344</v>
      </c>
      <c r="DD151" s="76">
        <f t="shared" si="1207"/>
        <v>6905185.8333333321</v>
      </c>
      <c r="DE151" s="88">
        <f t="shared" si="1209"/>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208"/>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0.17666666666666667</v>
      </c>
      <c r="BM152" s="86">
        <f t="shared" si="1210"/>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189"/>
        <v>5911586.25</v>
      </c>
      <c r="CM152" s="76">
        <f t="shared" si="1190"/>
        <v>2961044.4892307702</v>
      </c>
      <c r="CN152" s="76">
        <f t="shared" si="1191"/>
        <v>3283212.6945454553</v>
      </c>
      <c r="CO152" s="76">
        <f t="shared" si="1192"/>
        <v>2825071.9000000004</v>
      </c>
      <c r="CP152" s="76">
        <f t="shared" si="1193"/>
        <v>2011724.3170833336</v>
      </c>
      <c r="CQ152" s="76">
        <f t="shared" si="1194"/>
        <v>5993932.3897368424</v>
      </c>
      <c r="CR152" s="76">
        <f t="shared" si="1195"/>
        <v>6208863.8099999996</v>
      </c>
      <c r="CS152" s="76">
        <f t="shared" si="1196"/>
        <v>5834045.8243749989</v>
      </c>
      <c r="CT152" s="76">
        <f t="shared" si="1197"/>
        <v>3165199.9617857151</v>
      </c>
      <c r="CU152" s="76">
        <f t="shared" si="1198"/>
        <v>2569338.9490909092</v>
      </c>
      <c r="CV152" s="76">
        <f t="shared" si="1199"/>
        <v>6762841.0182142863</v>
      </c>
      <c r="CW152" s="76">
        <f t="shared" si="1200"/>
        <v>6033124.1228571432</v>
      </c>
      <c r="CX152" s="76">
        <f t="shared" si="1201"/>
        <v>7762492.5892857155</v>
      </c>
      <c r="CY152" s="76">
        <f t="shared" si="1202"/>
        <v>8420513.9085714296</v>
      </c>
      <c r="CZ152" s="76">
        <f t="shared" si="1203"/>
        <v>3491891.6083333334</v>
      </c>
      <c r="DA152" s="76">
        <f t="shared" si="1204"/>
        <v>4747886.0560714286</v>
      </c>
      <c r="DB152" s="76">
        <f t="shared" si="1205"/>
        <v>12638212.889404763</v>
      </c>
      <c r="DC152" s="76">
        <f t="shared" si="1206"/>
        <v>10770399.496666668</v>
      </c>
      <c r="DD152" s="76">
        <f t="shared" si="1207"/>
        <v>8124143.6900000004</v>
      </c>
      <c r="DE152" s="88">
        <f t="shared" si="1209"/>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40137672</v>
      </c>
      <c r="U153" s="181">
        <f t="shared" si="1208"/>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0.17666666666666667</v>
      </c>
      <c r="BM153" s="86">
        <f t="shared" si="1210"/>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189"/>
        <v>5817449.6399999997</v>
      </c>
      <c r="CM153" s="76">
        <f t="shared" si="1190"/>
        <v>4204971.6869230783</v>
      </c>
      <c r="CN153" s="76">
        <f t="shared" si="1191"/>
        <v>1221742.1177272731</v>
      </c>
      <c r="CO153" s="76">
        <f t="shared" si="1192"/>
        <v>4297826.8671875028</v>
      </c>
      <c r="CP153" s="76">
        <f t="shared" si="1193"/>
        <v>3006039.5866666669</v>
      </c>
      <c r="CQ153" s="76">
        <f t="shared" si="1194"/>
        <v>6215127.42631579</v>
      </c>
      <c r="CR153" s="76">
        <f t="shared" si="1195"/>
        <v>5452571.956923075</v>
      </c>
      <c r="CS153" s="76">
        <f t="shared" si="1196"/>
        <v>4797078.9546874994</v>
      </c>
      <c r="CT153" s="76">
        <f t="shared" si="1197"/>
        <v>1416122.5303571431</v>
      </c>
      <c r="CU153" s="76">
        <f t="shared" si="1198"/>
        <v>3263180.4954545456</v>
      </c>
      <c r="CV153" s="76">
        <f t="shared" si="1199"/>
        <v>5688898.4910714282</v>
      </c>
      <c r="CW153" s="76">
        <f t="shared" si="1200"/>
        <v>7309517.4142857147</v>
      </c>
      <c r="CX153" s="76">
        <f t="shared" si="1201"/>
        <v>8184123.5142857134</v>
      </c>
      <c r="CY153" s="76">
        <f t="shared" si="1202"/>
        <v>3488033.304</v>
      </c>
      <c r="CZ153" s="76">
        <f t="shared" si="1203"/>
        <v>4694377.1875</v>
      </c>
      <c r="DA153" s="76">
        <f t="shared" si="1204"/>
        <v>6451861.3306632647</v>
      </c>
      <c r="DB153" s="76">
        <f t="shared" si="1205"/>
        <v>11199757.38857143</v>
      </c>
      <c r="DC153" s="76">
        <f t="shared" si="1206"/>
        <v>8212971.1778571447</v>
      </c>
      <c r="DD153" s="76">
        <f t="shared" si="1207"/>
        <v>7090988.7199999997</v>
      </c>
      <c r="DE153" s="88">
        <f t="shared" si="1209"/>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208"/>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0.17874999999999999</v>
      </c>
      <c r="BM154" s="86">
        <f t="shared" si="1210"/>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189"/>
        <v>4352936.76</v>
      </c>
      <c r="CM154" s="76">
        <f t="shared" si="1190"/>
        <v>822057.00615384639</v>
      </c>
      <c r="CN154" s="76">
        <f t="shared" si="1191"/>
        <v>3717081.6345454557</v>
      </c>
      <c r="CO154" s="76">
        <f t="shared" si="1192"/>
        <v>6575600.1562500037</v>
      </c>
      <c r="CP154" s="76">
        <f t="shared" si="1193"/>
        <v>3402627.6412500008</v>
      </c>
      <c r="CQ154" s="76">
        <f t="shared" si="1194"/>
        <v>5493246.25875</v>
      </c>
      <c r="CR154" s="76">
        <f t="shared" si="1195"/>
        <v>4144425.9538461524</v>
      </c>
      <c r="CS154" s="76">
        <f t="shared" si="1196"/>
        <v>2069022.4106250003</v>
      </c>
      <c r="CT154" s="76">
        <f t="shared" si="1197"/>
        <v>3779955.4232142866</v>
      </c>
      <c r="CU154" s="76">
        <f t="shared" si="1198"/>
        <v>3206407.4066666667</v>
      </c>
      <c r="CV154" s="76">
        <f t="shared" si="1199"/>
        <v>6102599.2719230773</v>
      </c>
      <c r="CW154" s="76">
        <f t="shared" si="1200"/>
        <v>7443025.4535714285</v>
      </c>
      <c r="CX154" s="76">
        <f t="shared" si="1201"/>
        <v>7562725.7457142845</v>
      </c>
      <c r="CY154" s="76">
        <f t="shared" si="1202"/>
        <v>9964696.6439999994</v>
      </c>
      <c r="CZ154" s="76">
        <f t="shared" si="1203"/>
        <v>7277555.322916666</v>
      </c>
      <c r="DA154" s="76">
        <f t="shared" si="1204"/>
        <v>5877710.1679591835</v>
      </c>
      <c r="DB154" s="76">
        <f t="shared" si="1205"/>
        <v>12757874.352083335</v>
      </c>
      <c r="DC154" s="76">
        <f t="shared" si="1206"/>
        <v>5149093.2678571437</v>
      </c>
      <c r="DD154" s="76">
        <f t="shared" si="1207"/>
        <v>620906</v>
      </c>
      <c r="DE154" s="88">
        <f t="shared" si="1209"/>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208"/>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0.17874999999999999</v>
      </c>
      <c r="BM155" s="86">
        <f t="shared" si="1210"/>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189"/>
        <v>3986018.9099999992</v>
      </c>
      <c r="CM155" s="76">
        <f t="shared" si="1190"/>
        <v>2061063.7107692312</v>
      </c>
      <c r="CN155" s="76">
        <f t="shared" si="1191"/>
        <v>4002042.2368181827</v>
      </c>
      <c r="CO155" s="76">
        <f t="shared" si="1192"/>
        <v>5326701.1950000003</v>
      </c>
      <c r="CP155" s="76">
        <f t="shared" si="1193"/>
        <v>3527046.1416666675</v>
      </c>
      <c r="CQ155" s="76">
        <f t="shared" si="1194"/>
        <v>4648344.5178124998</v>
      </c>
      <c r="CR155" s="76">
        <f t="shared" si="1195"/>
        <v>1284013.0531249999</v>
      </c>
      <c r="CS155" s="76">
        <f t="shared" si="1196"/>
        <v>6815809.3562500011</v>
      </c>
      <c r="CT155" s="76">
        <f t="shared" si="1197"/>
        <v>3511443.3342307699</v>
      </c>
      <c r="CU155" s="76">
        <f t="shared" si="1198"/>
        <v>3512431.833333334</v>
      </c>
      <c r="CV155" s="76">
        <f t="shared" si="1199"/>
        <v>5401949.260714286</v>
      </c>
      <c r="CW155" s="76">
        <f t="shared" si="1200"/>
        <v>7606285.5500000007</v>
      </c>
      <c r="CX155" s="76">
        <f t="shared" si="1201"/>
        <v>3537295.9173529409</v>
      </c>
      <c r="CY155" s="76">
        <f t="shared" si="1202"/>
        <v>10670060.52</v>
      </c>
      <c r="CZ155" s="76">
        <f t="shared" si="1203"/>
        <v>6999968.5879166666</v>
      </c>
      <c r="DA155" s="76">
        <f t="shared" si="1204"/>
        <v>5810198.0959693864</v>
      </c>
      <c r="DB155" s="76">
        <f t="shared" si="1205"/>
        <v>11011301.256309526</v>
      </c>
      <c r="DC155" s="76">
        <f t="shared" si="1206"/>
        <v>3638603.4920634925</v>
      </c>
      <c r="DD155" s="76">
        <f t="shared" si="1207"/>
        <v>5478828.1762499996</v>
      </c>
      <c r="DE155" s="88">
        <f t="shared" si="1209"/>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208"/>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0.17791666666666664</v>
      </c>
      <c r="BM156" s="86">
        <f t="shared" si="1210"/>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189"/>
        <v>2762129.0909090908</v>
      </c>
      <c r="CM156" s="76">
        <f t="shared" si="1190"/>
        <v>2384470.3200000003</v>
      </c>
      <c r="CN156" s="76">
        <f t="shared" si="1191"/>
        <v>4220492.4927272731</v>
      </c>
      <c r="CO156" s="76">
        <f t="shared" si="1192"/>
        <v>5372578.6050000023</v>
      </c>
      <c r="CP156" s="76">
        <f t="shared" si="1193"/>
        <v>3316216.2395833335</v>
      </c>
      <c r="CQ156" s="76">
        <f t="shared" si="1194"/>
        <v>1647196.5925000003</v>
      </c>
      <c r="CR156" s="76">
        <f t="shared" si="1195"/>
        <v>5888007.1087499987</v>
      </c>
      <c r="CS156" s="76">
        <f t="shared" si="1196"/>
        <v>6205182.6375000002</v>
      </c>
      <c r="CT156" s="76">
        <f t="shared" si="1197"/>
        <v>3737433.4800000009</v>
      </c>
      <c r="CU156" s="76">
        <f t="shared" si="1198"/>
        <v>3526625.5244444446</v>
      </c>
      <c r="CV156" s="76">
        <f t="shared" si="1199"/>
        <v>4909319.3639285713</v>
      </c>
      <c r="CW156" s="76">
        <f t="shared" si="1200"/>
        <v>4387811.8142857142</v>
      </c>
      <c r="CX156" s="76">
        <f t="shared" si="1201"/>
        <v>7179089.507647058</v>
      </c>
      <c r="CY156" s="76">
        <f t="shared" si="1202"/>
        <v>10506212.25</v>
      </c>
      <c r="CZ156" s="76">
        <f t="shared" si="1203"/>
        <v>6562386.1875</v>
      </c>
      <c r="DA156" s="76">
        <f t="shared" si="1204"/>
        <v>6511494.7953571416</v>
      </c>
      <c r="DB156" s="76">
        <f t="shared" si="1205"/>
        <v>7545689.0821428578</v>
      </c>
      <c r="DC156" s="76">
        <f t="shared" si="1206"/>
        <v>8494360.091190476</v>
      </c>
      <c r="DD156" s="76">
        <f t="shared" si="1207"/>
        <v>8022803.1887499988</v>
      </c>
      <c r="DE156" s="88">
        <f t="shared" si="1209"/>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208"/>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0.17708333333333334</v>
      </c>
      <c r="BM157" s="86">
        <f t="shared" si="1210"/>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189"/>
        <v>5005237.209090909</v>
      </c>
      <c r="CM157" s="76">
        <f t="shared" si="1190"/>
        <v>2528087.9066666672</v>
      </c>
      <c r="CN157" s="76">
        <f t="shared" si="1191"/>
        <v>3943715.3986363639</v>
      </c>
      <c r="CO157" s="76">
        <f t="shared" si="1192"/>
        <v>4198585.5323076937</v>
      </c>
      <c r="CP157" s="76">
        <f t="shared" si="1193"/>
        <v>2907924.18</v>
      </c>
      <c r="CQ157" s="76">
        <f t="shared" si="1194"/>
        <v>5537470.4493750008</v>
      </c>
      <c r="CR157" s="76">
        <f t="shared" si="1195"/>
        <v>6058180.6209375001</v>
      </c>
      <c r="CS157" s="76">
        <f t="shared" si="1196"/>
        <v>6303128.9037500005</v>
      </c>
      <c r="CT157" s="76">
        <f t="shared" si="1197"/>
        <v>3612990.8000000007</v>
      </c>
      <c r="CU157" s="76">
        <f t="shared" si="1198"/>
        <v>2892075.1922222227</v>
      </c>
      <c r="CV157" s="76">
        <f t="shared" si="1199"/>
        <v>2798978.4117647056</v>
      </c>
      <c r="CW157" s="76">
        <f t="shared" si="1200"/>
        <v>7846561.4285714291</v>
      </c>
      <c r="CX157" s="76">
        <f t="shared" si="1201"/>
        <v>6954159.1500000004</v>
      </c>
      <c r="CY157" s="76">
        <f t="shared" si="1202"/>
        <v>11695845.676666668</v>
      </c>
      <c r="CZ157" s="76">
        <f t="shared" si="1203"/>
        <v>7038663.1900000004</v>
      </c>
      <c r="DA157" s="76">
        <f t="shared" si="1204"/>
        <v>5116296.7360714283</v>
      </c>
      <c r="DB157" s="76">
        <f t="shared" si="1205"/>
        <v>5044835.7142857146</v>
      </c>
      <c r="DC157" s="76">
        <f t="shared" si="1206"/>
        <v>10781671.268730158</v>
      </c>
      <c r="DD157" s="76">
        <f t="shared" si="1207"/>
        <v>5678188.0625</v>
      </c>
      <c r="DE157" s="88">
        <f t="shared" si="1209"/>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208"/>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0.17708333333333334</v>
      </c>
      <c r="BM158" s="86">
        <f t="shared" si="1210"/>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189"/>
        <v>4985082.8900000015</v>
      </c>
      <c r="CM158" s="76">
        <f t="shared" si="1190"/>
        <v>2628770.8600000003</v>
      </c>
      <c r="CN158" s="76">
        <f t="shared" si="1191"/>
        <v>3197445.5829166672</v>
      </c>
      <c r="CO158" s="76">
        <f t="shared" si="1192"/>
        <v>3114184.3753846167</v>
      </c>
      <c r="CP158" s="76">
        <f t="shared" si="1193"/>
        <v>1309553.7333333336</v>
      </c>
      <c r="CQ158" s="76">
        <f t="shared" si="1194"/>
        <v>5998595.2912500026</v>
      </c>
      <c r="CR158" s="76">
        <f t="shared" si="1195"/>
        <v>5236184.4187500002</v>
      </c>
      <c r="CS158" s="76">
        <f t="shared" si="1196"/>
        <v>5777507.6919999998</v>
      </c>
      <c r="CT158" s="76">
        <f t="shared" si="1197"/>
        <v>3429151.2930000005</v>
      </c>
      <c r="CU158" s="76">
        <f t="shared" si="1198"/>
        <v>1854980.0722222228</v>
      </c>
      <c r="CV158" s="76">
        <f t="shared" si="1199"/>
        <v>4682538</v>
      </c>
      <c r="CW158" s="76">
        <f t="shared" si="1200"/>
        <v>7897199.3107142858</v>
      </c>
      <c r="CX158" s="76">
        <f t="shared" si="1201"/>
        <v>7425856.2388235284</v>
      </c>
      <c r="CY158" s="76">
        <f t="shared" si="1202"/>
        <v>10723700.02388889</v>
      </c>
      <c r="CZ158" s="76">
        <f t="shared" si="1203"/>
        <v>5854284.2550000008</v>
      </c>
      <c r="DA158" s="76">
        <f t="shared" si="1204"/>
        <v>2934306.3095238088</v>
      </c>
      <c r="DB158" s="76">
        <f t="shared" si="1205"/>
        <v>12592354.158869049</v>
      </c>
      <c r="DC158" s="76">
        <f t="shared" si="1206"/>
        <v>8423296.390555555</v>
      </c>
      <c r="DD158" s="76">
        <f t="shared" si="1207"/>
        <v>8734728.3854166679</v>
      </c>
      <c r="DE158" s="88">
        <f t="shared" si="1209"/>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35439425</v>
      </c>
      <c r="U159" s="181">
        <f t="shared" si="1208"/>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0.17351648351648349</v>
      </c>
      <c r="BM159" s="86">
        <f t="shared" si="1210"/>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189"/>
        <v>4218162.665454546</v>
      </c>
      <c r="CM159" s="76">
        <f t="shared" si="1190"/>
        <v>2778637.0700000008</v>
      </c>
      <c r="CN159" s="76">
        <f t="shared" si="1191"/>
        <v>2616332.745833334</v>
      </c>
      <c r="CO159" s="76">
        <f t="shared" si="1192"/>
        <v>1567060.3961538465</v>
      </c>
      <c r="CP159" s="76">
        <f t="shared" si="1193"/>
        <v>4929260.4000000013</v>
      </c>
      <c r="CQ159" s="76">
        <f t="shared" si="1194"/>
        <v>5469998.6296875011</v>
      </c>
      <c r="CR159" s="76">
        <f t="shared" si="1195"/>
        <v>5003671.0762499999</v>
      </c>
      <c r="CS159" s="76">
        <f t="shared" si="1196"/>
        <v>6260740.3149999985</v>
      </c>
      <c r="CT159" s="76">
        <f t="shared" si="1197"/>
        <v>2812052.8070000005</v>
      </c>
      <c r="CU159" s="76">
        <f t="shared" si="1198"/>
        <v>2947504.8638888896</v>
      </c>
      <c r="CV159" s="76">
        <f t="shared" si="1199"/>
        <v>4260165.63</v>
      </c>
      <c r="CW159" s="76">
        <f t="shared" si="1200"/>
        <v>8435075.0982142854</v>
      </c>
      <c r="CX159" s="76">
        <f t="shared" si="1201"/>
        <v>7131071.8808823507</v>
      </c>
      <c r="CY159" s="76">
        <f t="shared" si="1202"/>
        <v>9122924.6416666675</v>
      </c>
      <c r="CZ159" s="76">
        <f t="shared" si="1203"/>
        <v>4046037.9670833326</v>
      </c>
      <c r="DA159" s="76">
        <f t="shared" si="1204"/>
        <v>5925132.5833333321</v>
      </c>
      <c r="DB159" s="76">
        <f t="shared" si="1205"/>
        <v>12435584.849761905</v>
      </c>
      <c r="DC159" s="76">
        <f t="shared" si="1206"/>
        <v>10667297.064603174</v>
      </c>
      <c r="DD159" s="76">
        <f t="shared" si="1207"/>
        <v>6149324.4038461531</v>
      </c>
      <c r="DE159" s="88">
        <f t="shared" si="1209"/>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56352578</v>
      </c>
      <c r="U160" s="181">
        <f t="shared" si="1208"/>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0.17351648351648349</v>
      </c>
      <c r="BM160" s="86">
        <f t="shared" si="1210"/>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189"/>
        <v>4153014.0450000013</v>
      </c>
      <c r="CM160" s="76">
        <f t="shared" si="1190"/>
        <v>4070914.100000001</v>
      </c>
      <c r="CN160" s="76">
        <f t="shared" si="1191"/>
        <v>966395.00000000023</v>
      </c>
      <c r="CO160" s="76">
        <f t="shared" si="1192"/>
        <v>4197329.7230769247</v>
      </c>
      <c r="CP160" s="76">
        <f t="shared" si="1193"/>
        <v>4930687.8920000009</v>
      </c>
      <c r="CQ160" s="76">
        <f t="shared" si="1194"/>
        <v>4956744.4088235302</v>
      </c>
      <c r="CR160" s="76">
        <f t="shared" si="1195"/>
        <v>5450914.4625000004</v>
      </c>
      <c r="CS160" s="76">
        <f t="shared" si="1196"/>
        <v>4465705.6199999992</v>
      </c>
      <c r="CT160" s="76">
        <f t="shared" si="1197"/>
        <v>1452227.9470588241</v>
      </c>
      <c r="CU160" s="76">
        <f t="shared" si="1198"/>
        <v>3703958.328888888</v>
      </c>
      <c r="CV160" s="76">
        <f t="shared" si="1199"/>
        <v>4427073.8588235294</v>
      </c>
      <c r="CW160" s="76">
        <f t="shared" si="1200"/>
        <v>9137857.8360714298</v>
      </c>
      <c r="CX160" s="76">
        <f t="shared" si="1201"/>
        <v>7676713.5352941174</v>
      </c>
      <c r="CY160" s="76">
        <f t="shared" si="1202"/>
        <v>4152852.5866666669</v>
      </c>
      <c r="CZ160" s="76">
        <f t="shared" si="1203"/>
        <v>7820999.2933333321</v>
      </c>
      <c r="DA160" s="76">
        <f t="shared" si="1204"/>
        <v>6221531.6144505488</v>
      </c>
      <c r="DB160" s="76">
        <f t="shared" si="1205"/>
        <v>11187767.77047619</v>
      </c>
      <c r="DC160" s="76">
        <f t="shared" si="1206"/>
        <v>7823166.2582539674</v>
      </c>
      <c r="DD160" s="76">
        <f t="shared" si="1207"/>
        <v>9778101.1716483496</v>
      </c>
      <c r="DE160" s="88">
        <f t="shared" si="1209"/>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15153800</v>
      </c>
      <c r="U161" s="181">
        <f t="shared" si="1208"/>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0.16600000000000004</v>
      </c>
      <c r="BM161" s="86">
        <f t="shared" si="1210"/>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189"/>
        <v>3635243.3636363642</v>
      </c>
      <c r="CM161" s="76">
        <f t="shared" si="1190"/>
        <v>1006400.7600000004</v>
      </c>
      <c r="CN161" s="76">
        <f t="shared" si="1191"/>
        <v>3196154.9737500008</v>
      </c>
      <c r="CO161" s="76">
        <f t="shared" si="1192"/>
        <v>4173205.3000000012</v>
      </c>
      <c r="CP161" s="76">
        <f t="shared" si="1193"/>
        <v>5273095.0920000002</v>
      </c>
      <c r="CQ161" s="76">
        <f t="shared" si="1194"/>
        <v>5584312.2705882359</v>
      </c>
      <c r="CR161" s="76">
        <f t="shared" si="1195"/>
        <v>4370028</v>
      </c>
      <c r="CS161" s="76">
        <f t="shared" si="1196"/>
        <v>2006166.1141666672</v>
      </c>
      <c r="CT161" s="76">
        <f t="shared" si="1197"/>
        <v>3594714.7258823547</v>
      </c>
      <c r="CU161" s="76">
        <f t="shared" si="1198"/>
        <v>4288344.6499999994</v>
      </c>
      <c r="CV161" s="76">
        <f t="shared" si="1199"/>
        <v>5792214.5925000003</v>
      </c>
      <c r="CW161" s="76">
        <f t="shared" si="1200"/>
        <v>8915309.4175000023</v>
      </c>
      <c r="CX161" s="76">
        <f t="shared" si="1201"/>
        <v>5730848.2779411767</v>
      </c>
      <c r="CY161" s="76">
        <f t="shared" si="1202"/>
        <v>11858090.687777778</v>
      </c>
      <c r="CZ161" s="76">
        <f t="shared" si="1203"/>
        <v>7288873.5829166686</v>
      </c>
      <c r="DA161" s="76">
        <f t="shared" si="1204"/>
        <v>6561065.1128571425</v>
      </c>
      <c r="DB161" s="76">
        <f t="shared" si="1205"/>
        <v>13234724.18107143</v>
      </c>
      <c r="DC161" s="76">
        <f t="shared" si="1206"/>
        <v>5373094.1130952379</v>
      </c>
      <c r="DD161" s="76">
        <f t="shared" si="1207"/>
        <v>2515530.8000000007</v>
      </c>
      <c r="DE161" s="88">
        <f t="shared" si="1209"/>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39449199</v>
      </c>
      <c r="U162" s="181">
        <f t="shared" si="1208"/>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0.16600000000000004</v>
      </c>
      <c r="BM162" s="86">
        <f t="shared" si="1210"/>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189"/>
        <v>2568184.7963636369</v>
      </c>
      <c r="CM162" s="76">
        <f t="shared" si="1190"/>
        <v>3008561.3940000008</v>
      </c>
      <c r="CN162" s="76">
        <f t="shared" si="1191"/>
        <v>3404047.2112500006</v>
      </c>
      <c r="CO162" s="76">
        <f t="shared" si="1192"/>
        <v>4506036.8100000015</v>
      </c>
      <c r="CP162" s="76">
        <f t="shared" si="1193"/>
        <v>5823443.2066666661</v>
      </c>
      <c r="CQ162" s="76">
        <f t="shared" si="1194"/>
        <v>4209186.4941176474</v>
      </c>
      <c r="CR162" s="76">
        <f t="shared" si="1195"/>
        <v>1956055.2187499998</v>
      </c>
      <c r="CS162" s="76">
        <f t="shared" si="1196"/>
        <v>5509778.8141666679</v>
      </c>
      <c r="CT162" s="76">
        <f t="shared" si="1197"/>
        <v>3983936.4529411774</v>
      </c>
      <c r="CU162" s="76">
        <f t="shared" si="1198"/>
        <v>4530032.4874999989</v>
      </c>
      <c r="CV162" s="76">
        <f t="shared" si="1199"/>
        <v>6381705.7149999999</v>
      </c>
      <c r="CW162" s="76">
        <f t="shared" si="1200"/>
        <v>7913547.2482142877</v>
      </c>
      <c r="CX162" s="76">
        <f t="shared" si="1201"/>
        <v>2453125.5344117647</v>
      </c>
      <c r="CY162" s="76">
        <f t="shared" si="1202"/>
        <v>12008826.201666666</v>
      </c>
      <c r="CZ162" s="76">
        <f t="shared" si="1203"/>
        <v>7856985.5541666672</v>
      </c>
      <c r="DA162" s="76">
        <f t="shared" si="1204"/>
        <v>6394032.9202040806</v>
      </c>
      <c r="DB162" s="76">
        <f t="shared" si="1205"/>
        <v>10759785.874761904</v>
      </c>
      <c r="DC162" s="76">
        <f t="shared" si="1206"/>
        <v>3863193.6507936511</v>
      </c>
      <c r="DD162" s="76">
        <f t="shared" si="1207"/>
        <v>6548567.0340000018</v>
      </c>
      <c r="DE162" s="88">
        <f t="shared" si="1209"/>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36771249</v>
      </c>
      <c r="U163" s="181">
        <f t="shared" si="1208"/>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v>0.16666666666666669</v>
      </c>
      <c r="BM163" s="86">
        <f t="shared" si="1210"/>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189"/>
        <v>1103551.5800000003</v>
      </c>
      <c r="CM163" s="76">
        <f t="shared" si="1190"/>
        <v>3187644.7666666666</v>
      </c>
      <c r="CN163" s="76">
        <f t="shared" si="1191"/>
        <v>3166427.4949999996</v>
      </c>
      <c r="CO163" s="76">
        <f t="shared" si="1192"/>
        <v>4764550.5273333341</v>
      </c>
      <c r="CP163" s="76">
        <f t="shared" si="1193"/>
        <v>5935428.8720000004</v>
      </c>
      <c r="CQ163" s="76">
        <f t="shared" si="1194"/>
        <v>1383077.9473684207</v>
      </c>
      <c r="CR163" s="76">
        <f t="shared" si="1195"/>
        <v>5304464.1974999988</v>
      </c>
      <c r="CS163" s="76">
        <f t="shared" si="1196"/>
        <v>6164841.1950000012</v>
      </c>
      <c r="CT163" s="76">
        <f t="shared" si="1197"/>
        <v>4485957.080000001</v>
      </c>
      <c r="CU163" s="76">
        <f t="shared" si="1198"/>
        <v>5186529.1028571418</v>
      </c>
      <c r="CV163" s="76">
        <f t="shared" si="1199"/>
        <v>5565364.5626923069</v>
      </c>
      <c r="CW163" s="76">
        <f t="shared" si="1200"/>
        <v>4022211.4767857147</v>
      </c>
      <c r="CX163" s="76">
        <f t="shared" si="1201"/>
        <v>6811117.3779411763</v>
      </c>
      <c r="CY163" s="76">
        <f t="shared" si="1202"/>
        <v>13237850.279166665</v>
      </c>
      <c r="CZ163" s="76">
        <f t="shared" si="1203"/>
        <v>7072308.479166667</v>
      </c>
      <c r="DA163" s="76">
        <f t="shared" si="1204"/>
        <v>6534204.5534693869</v>
      </c>
      <c r="DB163" s="76">
        <f t="shared" si="1205"/>
        <v>7342748.776428571</v>
      </c>
      <c r="DC163" s="76">
        <f t="shared" si="1206"/>
        <v>10384446.727619048</v>
      </c>
      <c r="DD163" s="76">
        <f t="shared" ref="DD163:DD194" si="1211">T163*BL163</f>
        <v>6128541.5000000009</v>
      </c>
      <c r="DE163" s="88">
        <f t="shared" si="1209"/>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v>41063588</v>
      </c>
      <c r="U164" s="181">
        <f t="shared" si="1208"/>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v>0.15500000000000003</v>
      </c>
      <c r="BM164" s="86">
        <f t="shared" si="1210"/>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189"/>
        <v>3110120.5983333341</v>
      </c>
      <c r="CM164" s="76">
        <f t="shared" si="1190"/>
        <v>3575338.5635294123</v>
      </c>
      <c r="CN164" s="76">
        <f t="shared" si="1191"/>
        <v>3652599.1350000007</v>
      </c>
      <c r="CO164" s="76">
        <f t="shared" si="1192"/>
        <v>4186223.5196666671</v>
      </c>
      <c r="CP164" s="76">
        <f t="shared" si="1193"/>
        <v>5101063.0159999998</v>
      </c>
      <c r="CQ164" s="76">
        <f t="shared" si="1194"/>
        <v>5890529.1147368401</v>
      </c>
      <c r="CR164" s="76">
        <f t="shared" si="1195"/>
        <v>5685773.0824999996</v>
      </c>
      <c r="CS164" s="76">
        <f t="shared" si="1196"/>
        <v>6608912.2733333344</v>
      </c>
      <c r="CT164" s="76">
        <f t="shared" si="1197"/>
        <v>5427903.224117646</v>
      </c>
      <c r="CU164" s="76">
        <f t="shared" si="1198"/>
        <v>5043141.4242857127</v>
      </c>
      <c r="CV164" s="76">
        <f t="shared" si="1199"/>
        <v>3495778.1407692307</v>
      </c>
      <c r="CW164" s="76">
        <f t="shared" si="1200"/>
        <v>10353440.255357144</v>
      </c>
      <c r="CX164" s="76">
        <f t="shared" si="1201"/>
        <v>8184002.717647058</v>
      </c>
      <c r="CY164" s="76">
        <f t="shared" si="1202"/>
        <v>14017518.341666665</v>
      </c>
      <c r="CZ164" s="76">
        <f t="shared" si="1203"/>
        <v>8339483.790000001</v>
      </c>
      <c r="DA164" s="76">
        <f t="shared" si="1204"/>
        <v>5781144.0508163264</v>
      </c>
      <c r="DB164" s="76">
        <f t="shared" si="1205"/>
        <v>5365138.583333334</v>
      </c>
      <c r="DC164" s="76">
        <f t="shared" si="1206"/>
        <v>10022380.568766233</v>
      </c>
      <c r="DD164" s="76">
        <f t="shared" si="1211"/>
        <v>6364856.1400000015</v>
      </c>
      <c r="DE164" s="88">
        <f t="shared" si="1209"/>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v>32073527</v>
      </c>
      <c r="U165" s="181">
        <f t="shared" si="1208"/>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v>0.18090909090909091</v>
      </c>
      <c r="BM165" s="86">
        <f t="shared" si="1210"/>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189"/>
        <v>4187976.3720000014</v>
      </c>
      <c r="CM165" s="76">
        <f t="shared" si="1190"/>
        <v>3624235.8282352951</v>
      </c>
      <c r="CN165" s="76">
        <f t="shared" si="1191"/>
        <v>3339874.9033333338</v>
      </c>
      <c r="CO165" s="76">
        <f t="shared" si="1192"/>
        <v>3001662.9020000002</v>
      </c>
      <c r="CP165" s="76">
        <f t="shared" si="1193"/>
        <v>2667435.3833333338</v>
      </c>
      <c r="CQ165" s="76">
        <f t="shared" si="1194"/>
        <v>5896131.8999999994</v>
      </c>
      <c r="CR165" s="76">
        <f t="shared" si="1195"/>
        <v>5529999.7046666658</v>
      </c>
      <c r="CS165" s="76">
        <f t="shared" si="1196"/>
        <v>6411551.9355555568</v>
      </c>
      <c r="CT165" s="76">
        <f t="shared" si="1197"/>
        <v>5035175.0123529416</v>
      </c>
      <c r="CU165" s="76">
        <f t="shared" si="1198"/>
        <v>3071421.65</v>
      </c>
      <c r="CV165" s="76">
        <f t="shared" si="1199"/>
        <v>7909335.693846154</v>
      </c>
      <c r="CW165" s="76">
        <f t="shared" si="1200"/>
        <v>10885473.48382353</v>
      </c>
      <c r="CX165" s="76">
        <f t="shared" si="1201"/>
        <v>8499819.5938235298</v>
      </c>
      <c r="CY165" s="76">
        <f t="shared" si="1202"/>
        <v>8115189.993055555</v>
      </c>
      <c r="CZ165" s="76">
        <f t="shared" si="1203"/>
        <v>6609669.9428571435</v>
      </c>
      <c r="DA165" s="76">
        <f t="shared" si="1204"/>
        <v>3501751.5082142856</v>
      </c>
      <c r="DB165" s="76">
        <f t="shared" si="1205"/>
        <v>13660053.632916668</v>
      </c>
      <c r="DC165" s="76">
        <f t="shared" si="1206"/>
        <v>11227147.124285713</v>
      </c>
      <c r="DD165" s="76">
        <f t="shared" si="1211"/>
        <v>5802392.6118181814</v>
      </c>
      <c r="DE165" s="88">
        <f t="shared" si="1209"/>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v>31011662</v>
      </c>
      <c r="U166" s="181">
        <f t="shared" si="1208"/>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v>0.18090909090909091</v>
      </c>
      <c r="BM166" s="86">
        <f t="shared" si="1210"/>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189"/>
        <v>4494042.0762500018</v>
      </c>
      <c r="CM166" s="76">
        <f t="shared" si="1190"/>
        <v>3632673.527777778</v>
      </c>
      <c r="CN166" s="76">
        <f t="shared" si="1191"/>
        <v>2607421.6166666672</v>
      </c>
      <c r="CO166" s="76">
        <f t="shared" si="1192"/>
        <v>1387587.3843750001</v>
      </c>
      <c r="CP166" s="76">
        <f t="shared" si="1193"/>
        <v>7390511.3800000008</v>
      </c>
      <c r="CQ166" s="76">
        <f t="shared" si="1194"/>
        <v>6260172.4888888886</v>
      </c>
      <c r="CR166" s="76">
        <f t="shared" si="1195"/>
        <v>6726887.0158333331</v>
      </c>
      <c r="CS166" s="76">
        <f t="shared" si="1196"/>
        <v>6317684.0204166658</v>
      </c>
      <c r="CT166" s="76">
        <f t="shared" si="1197"/>
        <v>4227162.4482352948</v>
      </c>
      <c r="CU166" s="76">
        <f t="shared" si="1198"/>
        <v>6164304.7242857143</v>
      </c>
      <c r="CV166" s="76">
        <f t="shared" si="1199"/>
        <v>8471859.8047058824</v>
      </c>
      <c r="CW166" s="76">
        <f t="shared" si="1200"/>
        <v>11127632.529999996</v>
      </c>
      <c r="CX166" s="76">
        <f t="shared" si="1201"/>
        <v>8459365.8911764733</v>
      </c>
      <c r="CY166" s="76">
        <f t="shared" si="1202"/>
        <v>9471513.2680555545</v>
      </c>
      <c r="CZ166" s="76">
        <f t="shared" si="1203"/>
        <v>3704566.7519047619</v>
      </c>
      <c r="DA166" s="76">
        <f t="shared" si="1204"/>
        <v>7948095.098660714</v>
      </c>
      <c r="DB166" s="76">
        <f t="shared" si="1205"/>
        <v>12943029.324333334</v>
      </c>
      <c r="DC166" s="76">
        <f t="shared" si="1206"/>
        <v>10558090.800000001</v>
      </c>
      <c r="DD166" s="76">
        <f t="shared" si="1211"/>
        <v>5610291.5800000001</v>
      </c>
      <c r="DE166" s="88">
        <f t="shared" si="1209"/>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v>67478137</v>
      </c>
      <c r="U167" s="181">
        <f t="shared" si="1208"/>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v>0.18090909090909091</v>
      </c>
      <c r="BM167" s="86">
        <f t="shared" si="1210"/>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189"/>
        <v>5136344.6653125016</v>
      </c>
      <c r="CM167" s="76">
        <f t="shared" si="1190"/>
        <v>5541262.7277777782</v>
      </c>
      <c r="CN167" s="76">
        <f t="shared" si="1191"/>
        <v>973620.90000000014</v>
      </c>
      <c r="CO167" s="76">
        <f t="shared" si="1192"/>
        <v>5363418.1574999997</v>
      </c>
      <c r="CP167" s="76">
        <f t="shared" si="1193"/>
        <v>8505277.8222222235</v>
      </c>
      <c r="CQ167" s="76">
        <f t="shared" si="1194"/>
        <v>5472567.5816666652</v>
      </c>
      <c r="CR167" s="76">
        <f t="shared" si="1195"/>
        <v>6519841.5399999991</v>
      </c>
      <c r="CS167" s="76">
        <f t="shared" si="1196"/>
        <v>4789885.6362499995</v>
      </c>
      <c r="CT167" s="76">
        <f t="shared" si="1197"/>
        <v>2437529.4847058831</v>
      </c>
      <c r="CU167" s="76">
        <f t="shared" si="1198"/>
        <v>6915676.5228571426</v>
      </c>
      <c r="CV167" s="76">
        <f t="shared" si="1199"/>
        <v>9239624.915000001</v>
      </c>
      <c r="CW167" s="76">
        <f t="shared" si="1200"/>
        <v>11053448.260499997</v>
      </c>
      <c r="CX167" s="76">
        <f t="shared" si="1201"/>
        <v>7785747.2729411786</v>
      </c>
      <c r="CY167" s="76">
        <f t="shared" si="1202"/>
        <v>4480431.26</v>
      </c>
      <c r="CZ167" s="76">
        <f t="shared" si="1203"/>
        <v>10098467.246190475</v>
      </c>
      <c r="DA167" s="76">
        <f t="shared" si="1204"/>
        <v>8624290.211964285</v>
      </c>
      <c r="DB167" s="76">
        <f t="shared" si="1205"/>
        <v>14142498.756386556</v>
      </c>
      <c r="DC167" s="76">
        <f t="shared" si="1206"/>
        <v>11423025.670297619</v>
      </c>
      <c r="DD167" s="76">
        <f t="shared" si="1211"/>
        <v>12207408.42090909</v>
      </c>
      <c r="DE167" s="88">
        <f t="shared" si="1209"/>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v>14015375</v>
      </c>
      <c r="U168" s="181">
        <f t="shared" si="1208"/>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v>0.17863636363636362</v>
      </c>
      <c r="BM168" s="86">
        <f t="shared" si="1210"/>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189"/>
        <v>4234775.1075000009</v>
      </c>
      <c r="CM168" s="76">
        <f t="shared" si="1190"/>
        <v>1713168.7733333344</v>
      </c>
      <c r="CN168" s="76">
        <f t="shared" si="1191"/>
        <v>3464745.2</v>
      </c>
      <c r="CO168" s="76">
        <f t="shared" si="1192"/>
        <v>5264012.4280000012</v>
      </c>
      <c r="CP168" s="76">
        <f t="shared" si="1193"/>
        <v>7669558.5633333325</v>
      </c>
      <c r="CQ168" s="76">
        <f t="shared" si="1194"/>
        <v>5458693.472222222</v>
      </c>
      <c r="CR168" s="76">
        <f t="shared" si="1195"/>
        <v>5454095.3116666656</v>
      </c>
      <c r="CS168" s="76">
        <f t="shared" si="1196"/>
        <v>3081788.0649999995</v>
      </c>
      <c r="CT168" s="76">
        <f t="shared" si="1197"/>
        <v>5645145.6023529423</v>
      </c>
      <c r="CU168" s="76">
        <f t="shared" si="1198"/>
        <v>7249990.3614285709</v>
      </c>
      <c r="CV168" s="76">
        <f t="shared" si="1199"/>
        <v>9282664.8825000003</v>
      </c>
      <c r="CW168" s="76">
        <f t="shared" si="1200"/>
        <v>11180906.474499997</v>
      </c>
      <c r="CX168" s="76">
        <f t="shared" si="1201"/>
        <v>6609691.9917647075</v>
      </c>
      <c r="CY168" s="76">
        <f t="shared" si="1202"/>
        <v>10329251.225555554</v>
      </c>
      <c r="CZ168" s="76">
        <f t="shared" si="1203"/>
        <v>8323117.6008791178</v>
      </c>
      <c r="DA168" s="76">
        <f t="shared" si="1204"/>
        <v>8021117.1642857119</v>
      </c>
      <c r="DB168" s="76">
        <f t="shared" si="1205"/>
        <v>11331796.841680674</v>
      </c>
      <c r="DC168" s="76">
        <f t="shared" si="1206"/>
        <v>9616422.4163690489</v>
      </c>
      <c r="DD168" s="76">
        <f t="shared" si="1211"/>
        <v>2503655.625</v>
      </c>
      <c r="DE168" s="88">
        <f t="shared" si="1209"/>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v>40590379</v>
      </c>
      <c r="U169" s="181">
        <f t="shared" si="1208"/>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v>0.17863636363636362</v>
      </c>
      <c r="BM169" s="86">
        <f t="shared" si="1210"/>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189"/>
        <v>3930944.2593750013</v>
      </c>
      <c r="CM169" s="76">
        <f t="shared" si="1190"/>
        <v>4895129.5033333367</v>
      </c>
      <c r="CN169" s="76">
        <f t="shared" si="1191"/>
        <v>4982746.4244444454</v>
      </c>
      <c r="CO169" s="76">
        <f t="shared" si="1192"/>
        <v>5148984.4967647083</v>
      </c>
      <c r="CP169" s="76">
        <f t="shared" si="1193"/>
        <v>7501570.2716666646</v>
      </c>
      <c r="CQ169" s="76">
        <f t="shared" si="1194"/>
        <v>4369202.75</v>
      </c>
      <c r="CR169" s="76">
        <f t="shared" si="1195"/>
        <v>3268454.9542857134</v>
      </c>
      <c r="CS169" s="76">
        <f t="shared" si="1196"/>
        <v>7098856.0799999991</v>
      </c>
      <c r="CT169" s="76">
        <f t="shared" si="1197"/>
        <v>5352106.6735294126</v>
      </c>
      <c r="CU169" s="76">
        <f t="shared" si="1198"/>
        <v>7421993.5899999999</v>
      </c>
      <c r="CV169" s="76">
        <f t="shared" si="1199"/>
        <v>9064953.0374999996</v>
      </c>
      <c r="CW169" s="76">
        <f t="shared" si="1200"/>
        <v>8902931.7069999967</v>
      </c>
      <c r="CX169" s="76">
        <f t="shared" si="1201"/>
        <v>2825807.7533333343</v>
      </c>
      <c r="CY169" s="76">
        <f t="shared" si="1202"/>
        <v>12178839.620999999</v>
      </c>
      <c r="CZ169" s="76">
        <f t="shared" si="1203"/>
        <v>9220529.0961904749</v>
      </c>
      <c r="DA169" s="76">
        <f t="shared" si="1204"/>
        <v>8945741.4354395587</v>
      </c>
      <c r="DB169" s="76">
        <f t="shared" si="1205"/>
        <v>14636390.003571428</v>
      </c>
      <c r="DC169" s="76">
        <f t="shared" si="1206"/>
        <v>5501720.0297619049</v>
      </c>
      <c r="DD169" s="76">
        <f t="shared" si="1211"/>
        <v>7250917.7031818172</v>
      </c>
      <c r="DE169" s="88">
        <f t="shared" si="1209"/>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v>32128027</v>
      </c>
      <c r="U170" s="181">
        <f t="shared" si="1208"/>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v>0.17678571428571424</v>
      </c>
      <c r="BM170" s="86">
        <f t="shared" si="1210"/>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189"/>
        <v>1485911.9703333338</v>
      </c>
      <c r="CM170" s="76">
        <f t="shared" si="1190"/>
        <v>4986906.2657894753</v>
      </c>
      <c r="CN170" s="76">
        <f t="shared" si="1191"/>
        <v>4374356.7016666671</v>
      </c>
      <c r="CO170" s="76">
        <f t="shared" si="1192"/>
        <v>4676032.8750000009</v>
      </c>
      <c r="CP170" s="76">
        <f t="shared" si="1193"/>
        <v>6780210.3863888904</v>
      </c>
      <c r="CQ170" s="76">
        <f t="shared" si="1194"/>
        <v>1802939.7736842099</v>
      </c>
      <c r="CR170" s="76">
        <f t="shared" si="1195"/>
        <v>7638747.3171428544</v>
      </c>
      <c r="CS170" s="76">
        <f t="shared" si="1196"/>
        <v>7234083.6397058824</v>
      </c>
      <c r="CT170" s="76">
        <f t="shared" si="1197"/>
        <v>6477737.856250002</v>
      </c>
      <c r="CU170" s="76">
        <f t="shared" si="1198"/>
        <v>7835369.4492857121</v>
      </c>
      <c r="CV170" s="76">
        <f t="shared" si="1199"/>
        <v>7599879.3449999997</v>
      </c>
      <c r="CW170" s="76">
        <f t="shared" si="1200"/>
        <v>5138098.0434782598</v>
      </c>
      <c r="CX170" s="76">
        <f t="shared" si="1201"/>
        <v>8407492.9866666682</v>
      </c>
      <c r="CY170" s="76">
        <f t="shared" si="1202"/>
        <v>11835997.029149663</v>
      </c>
      <c r="CZ170" s="76">
        <f t="shared" si="1203"/>
        <v>8472114.0653333347</v>
      </c>
      <c r="DA170" s="76">
        <f t="shared" si="1204"/>
        <v>7855802.7210989017</v>
      </c>
      <c r="DB170" s="76">
        <f t="shared" si="1205"/>
        <v>12137029.146428572</v>
      </c>
      <c r="DC170" s="76">
        <f t="shared" si="1206"/>
        <v>12522251.636428572</v>
      </c>
      <c r="DD170" s="76">
        <f t="shared" si="1211"/>
        <v>5679776.2017857125</v>
      </c>
      <c r="DE170" s="88">
        <f t="shared" si="1209"/>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v>42588644</v>
      </c>
      <c r="U171" s="181">
        <f t="shared" si="1208"/>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v>0.17571428571428568</v>
      </c>
      <c r="BM171" s="86">
        <f t="shared" si="1210"/>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189"/>
        <v>4819154.144666668</v>
      </c>
      <c r="CM171" s="76">
        <f t="shared" si="1190"/>
        <v>5371569.9102500016</v>
      </c>
      <c r="CN171" s="76">
        <f t="shared" si="1191"/>
        <v>4899986.8788888901</v>
      </c>
      <c r="CO171" s="76">
        <f t="shared" si="1192"/>
        <v>4274160.2894117655</v>
      </c>
      <c r="CP171" s="76">
        <f t="shared" si="1193"/>
        <v>5188367.4780555572</v>
      </c>
      <c r="CQ171" s="76">
        <f t="shared" si="1194"/>
        <v>6738603.812368419</v>
      </c>
      <c r="CR171" s="76">
        <f t="shared" si="1195"/>
        <v>8413771.0066666678</v>
      </c>
      <c r="CS171" s="76">
        <f t="shared" si="1196"/>
        <v>7859654.4117647065</v>
      </c>
      <c r="CT171" s="76">
        <f t="shared" si="1197"/>
        <v>7670705.3669999996</v>
      </c>
      <c r="CU171" s="76">
        <f t="shared" si="1198"/>
        <v>6971514.417142855</v>
      </c>
      <c r="CV171" s="76">
        <f t="shared" si="1199"/>
        <v>4177900.1599999997</v>
      </c>
      <c r="CW171" s="76">
        <f t="shared" si="1200"/>
        <v>11836313.907608693</v>
      </c>
      <c r="CX171" s="76">
        <f t="shared" si="1201"/>
        <v>7768853.1163043482</v>
      </c>
      <c r="CY171" s="76">
        <f t="shared" si="1202"/>
        <v>7637511.843571431</v>
      </c>
      <c r="CZ171" s="76">
        <f t="shared" si="1203"/>
        <v>8270116.8550000004</v>
      </c>
      <c r="DA171" s="76">
        <f t="shared" si="1204"/>
        <v>6603092.1870329669</v>
      </c>
      <c r="DB171" s="76">
        <f t="shared" si="1205"/>
        <v>10016145.321428571</v>
      </c>
      <c r="DC171" s="76">
        <f t="shared" si="1206"/>
        <v>13440757.56964286</v>
      </c>
      <c r="DD171" s="76">
        <f t="shared" si="1211"/>
        <v>7483433.1599999983</v>
      </c>
      <c r="DE171" s="88">
        <f t="shared" si="1209"/>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v>33821600</v>
      </c>
      <c r="U172" s="181">
        <f t="shared" si="1208"/>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v>0.17571428571428568</v>
      </c>
      <c r="BM172" s="86">
        <f t="shared" si="1210"/>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189"/>
        <v>5098330.3140000012</v>
      </c>
      <c r="CM172" s="76">
        <f t="shared" si="1190"/>
        <v>6348894.0511363642</v>
      </c>
      <c r="CN172" s="76">
        <f t="shared" si="1191"/>
        <v>6607782.3933333345</v>
      </c>
      <c r="CO172" s="76">
        <f t="shared" si="1192"/>
        <v>3598139.9541176474</v>
      </c>
      <c r="CP172" s="76">
        <f t="shared" si="1193"/>
        <v>2244720.573888889</v>
      </c>
      <c r="CQ172" s="76">
        <f t="shared" si="1194"/>
        <v>7696306.6399999997</v>
      </c>
      <c r="CR172" s="76">
        <f t="shared" si="1195"/>
        <v>8210428.4720000001</v>
      </c>
      <c r="CS172" s="76">
        <f t="shared" si="1196"/>
        <v>8505803.6999999993</v>
      </c>
      <c r="CT172" s="76">
        <f t="shared" si="1197"/>
        <v>6595403.239583333</v>
      </c>
      <c r="CU172" s="76">
        <f t="shared" si="1198"/>
        <v>4276139.7737500006</v>
      </c>
      <c r="CV172" s="76">
        <f t="shared" si="1199"/>
        <v>10964378.879999999</v>
      </c>
      <c r="CW172" s="76">
        <f t="shared" si="1200"/>
        <v>11372977.755434781</v>
      </c>
      <c r="CX172" s="76">
        <f t="shared" si="1201"/>
        <v>7008321.4425000008</v>
      </c>
      <c r="CY172" s="76">
        <f t="shared" si="1202"/>
        <v>10466088.59479592</v>
      </c>
      <c r="CZ172" s="76">
        <f t="shared" si="1203"/>
        <v>6747272.4550000001</v>
      </c>
      <c r="DA172" s="76">
        <f t="shared" si="1204"/>
        <v>4600189.211538462</v>
      </c>
      <c r="DB172" s="76">
        <f t="shared" si="1205"/>
        <v>12203057.017563025</v>
      </c>
      <c r="DC172" s="76">
        <f t="shared" si="1206"/>
        <v>10736475.378750002</v>
      </c>
      <c r="DD172" s="76">
        <f t="shared" si="1211"/>
        <v>5942938.2857142845</v>
      </c>
      <c r="DE172" s="88">
        <f t="shared" si="1209"/>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v>41420293</v>
      </c>
      <c r="U173" s="181">
        <f t="shared" si="1208"/>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v>0.17535714285714279</v>
      </c>
      <c r="BM173" s="86">
        <f t="shared" si="1210"/>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189"/>
        <v>5947442.5237500006</v>
      </c>
      <c r="CM173" s="76">
        <f t="shared" si="1190"/>
        <v>7448011.9191666674</v>
      </c>
      <c r="CN173" s="76">
        <f t="shared" si="1191"/>
        <v>4883784.7333333343</v>
      </c>
      <c r="CO173" s="76">
        <f t="shared" si="1192"/>
        <v>1366097.9580000006</v>
      </c>
      <c r="CP173" s="76">
        <f t="shared" si="1193"/>
        <v>8048910.2977777785</v>
      </c>
      <c r="CQ173" s="76">
        <f t="shared" si="1194"/>
        <v>7829247.8861111104</v>
      </c>
      <c r="CR173" s="76">
        <f t="shared" si="1195"/>
        <v>7820158.555333334</v>
      </c>
      <c r="CS173" s="76">
        <f t="shared" si="1196"/>
        <v>7449812.1976470593</v>
      </c>
      <c r="CT173" s="76">
        <f t="shared" si="1197"/>
        <v>5135573.7249999996</v>
      </c>
      <c r="CU173" s="76">
        <f t="shared" si="1198"/>
        <v>8299428.970625001</v>
      </c>
      <c r="CV173" s="76">
        <f t="shared" si="1199"/>
        <v>10235540.693333333</v>
      </c>
      <c r="CW173" s="76">
        <f t="shared" si="1200"/>
        <v>11472284.57655172</v>
      </c>
      <c r="CX173" s="76">
        <f t="shared" si="1201"/>
        <v>6677535.5749999974</v>
      </c>
      <c r="CY173" s="76">
        <f t="shared" si="1202"/>
        <v>8966757.5881972816</v>
      </c>
      <c r="CZ173" s="76">
        <f t="shared" si="1203"/>
        <v>4124326.0800000005</v>
      </c>
      <c r="DA173" s="76">
        <f t="shared" si="1204"/>
        <v>7708055.1517857146</v>
      </c>
      <c r="DB173" s="76">
        <f t="shared" si="1205"/>
        <v>15563748.778907562</v>
      </c>
      <c r="DC173" s="76">
        <f t="shared" si="1206"/>
        <v>11988361.060476191</v>
      </c>
      <c r="DD173" s="76">
        <f t="shared" si="1211"/>
        <v>7263344.2367857117</v>
      </c>
      <c r="DE173" s="88">
        <f t="shared" si="1209"/>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v>87632333</v>
      </c>
      <c r="U174" s="181">
        <f t="shared" si="1208"/>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v>0.17535714285714279</v>
      </c>
      <c r="BM174" s="86">
        <f t="shared" si="1210"/>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189"/>
        <v>5371199.9152777791</v>
      </c>
      <c r="CM174" s="76">
        <f t="shared" si="1190"/>
        <v>8767895.3569444455</v>
      </c>
      <c r="CN174" s="76">
        <f t="shared" si="1191"/>
        <v>2143459.083333333</v>
      </c>
      <c r="CO174" s="76">
        <f t="shared" si="1192"/>
        <v>5430327.6420000019</v>
      </c>
      <c r="CP174" s="76">
        <f t="shared" si="1193"/>
        <v>8544249.8624999989</v>
      </c>
      <c r="CQ174" s="76">
        <f t="shared" si="1194"/>
        <v>8590961.1549999993</v>
      </c>
      <c r="CR174" s="76">
        <f t="shared" si="1195"/>
        <v>6382918.29</v>
      </c>
      <c r="CS174" s="76">
        <f t="shared" si="1196"/>
        <v>6310768.1882352941</v>
      </c>
      <c r="CT174" s="76">
        <f t="shared" si="1197"/>
        <v>1588659.0583333333</v>
      </c>
      <c r="CU174" s="76">
        <f t="shared" si="1198"/>
        <v>8677972.6785714291</v>
      </c>
      <c r="CV174" s="76">
        <f t="shared" si="1199"/>
        <v>10367106.533333333</v>
      </c>
      <c r="CW174" s="76">
        <f t="shared" si="1200"/>
        <v>11676508.171034481</v>
      </c>
      <c r="CX174" s="76">
        <f t="shared" si="1201"/>
        <v>6604295.9791666642</v>
      </c>
      <c r="CY174" s="76">
        <f t="shared" si="1202"/>
        <v>3836463.4434523806</v>
      </c>
      <c r="CZ174" s="76">
        <f t="shared" si="1203"/>
        <v>9625874.461875001</v>
      </c>
      <c r="DA174" s="76">
        <f t="shared" si="1204"/>
        <v>7855235.1501785712</v>
      </c>
      <c r="DB174" s="76">
        <f t="shared" si="1205"/>
        <v>14524605.507983193</v>
      </c>
      <c r="DC174" s="76">
        <f t="shared" si="1206"/>
        <v>11803757.555555558</v>
      </c>
      <c r="DD174" s="76">
        <f t="shared" si="1211"/>
        <v>15366955.536785709</v>
      </c>
      <c r="DE174" s="88">
        <f t="shared" si="1209"/>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v>17729050</v>
      </c>
      <c r="U175" s="181">
        <f t="shared" si="1208"/>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v>0.17198979591836736</v>
      </c>
      <c r="BM175" s="86">
        <f t="shared" si="1210"/>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189"/>
        <v>5520133.4500000011</v>
      </c>
      <c r="CM175" s="76">
        <f t="shared" si="1190"/>
        <v>3280812.1500000008</v>
      </c>
      <c r="CN175" s="76">
        <f t="shared" si="1191"/>
        <v>7703898.9499999993</v>
      </c>
      <c r="CO175" s="76">
        <f t="shared" si="1192"/>
        <v>5510590.1759523833</v>
      </c>
      <c r="CP175" s="76">
        <f t="shared" si="1193"/>
        <v>8329741.6892857142</v>
      </c>
      <c r="CQ175" s="76">
        <f t="shared" si="1194"/>
        <v>8541374.4180000015</v>
      </c>
      <c r="CR175" s="76">
        <f t="shared" si="1195"/>
        <v>4567261.62</v>
      </c>
      <c r="CS175" s="76">
        <f t="shared" si="1196"/>
        <v>2708678.7419999992</v>
      </c>
      <c r="CT175" s="76">
        <f t="shared" si="1197"/>
        <v>6519189.2833333332</v>
      </c>
      <c r="CU175" s="76">
        <f t="shared" si="1198"/>
        <v>10534268.5875</v>
      </c>
      <c r="CV175" s="76">
        <f t="shared" si="1199"/>
        <v>12368242.432333333</v>
      </c>
      <c r="CW175" s="76">
        <f t="shared" si="1200"/>
        <v>7300997.5475862045</v>
      </c>
      <c r="CX175" s="76">
        <f t="shared" si="1201"/>
        <v>5587524.2499999981</v>
      </c>
      <c r="CY175" s="76">
        <f t="shared" si="1202"/>
        <v>11104793.332738094</v>
      </c>
      <c r="CZ175" s="76">
        <f t="shared" si="1203"/>
        <v>10068468.482499998</v>
      </c>
      <c r="DA175" s="76">
        <f t="shared" si="1204"/>
        <v>10676840.916874999</v>
      </c>
      <c r="DB175" s="76">
        <f t="shared" si="1205"/>
        <v>15913900.836974788</v>
      </c>
      <c r="DC175" s="76">
        <f t="shared" si="1206"/>
        <v>10414075.200000001</v>
      </c>
      <c r="DD175" s="76">
        <f t="shared" si="1211"/>
        <v>3049215.6913265307</v>
      </c>
      <c r="DE175" s="88">
        <f t="shared" si="1209"/>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v>45696297</v>
      </c>
      <c r="U176" s="181">
        <f t="shared" si="1208"/>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v>0.17198979591836736</v>
      </c>
      <c r="BM176" s="86">
        <f t="shared" si="1210"/>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189"/>
        <v>4694836.791666667</v>
      </c>
      <c r="CM176" s="76">
        <f t="shared" si="1190"/>
        <v>8050165.9608333353</v>
      </c>
      <c r="CN176" s="76">
        <f t="shared" si="1191"/>
        <v>8451583.1276190467</v>
      </c>
      <c r="CO176" s="76">
        <f t="shared" si="1192"/>
        <v>5657643.8150000023</v>
      </c>
      <c r="CP176" s="76">
        <f t="shared" si="1193"/>
        <v>8424677.0133333337</v>
      </c>
      <c r="CQ176" s="76">
        <f t="shared" si="1194"/>
        <v>7489916.1090000002</v>
      </c>
      <c r="CR176" s="76">
        <f t="shared" si="1195"/>
        <v>1572282.7058823528</v>
      </c>
      <c r="CS176" s="76">
        <f t="shared" si="1196"/>
        <v>8544089.7306666635</v>
      </c>
      <c r="CT176" s="76">
        <f t="shared" si="1197"/>
        <v>8013771.8499999996</v>
      </c>
      <c r="CU176" s="76">
        <f t="shared" si="1198"/>
        <v>9857192.511562502</v>
      </c>
      <c r="CV176" s="76">
        <f t="shared" si="1199"/>
        <v>10551145.799333334</v>
      </c>
      <c r="CW176" s="76">
        <f t="shared" si="1200"/>
        <v>7945497.8479310311</v>
      </c>
      <c r="CX176" s="76">
        <f t="shared" si="1201"/>
        <v>3642890.4666666659</v>
      </c>
      <c r="CY176" s="76">
        <f t="shared" si="1202"/>
        <v>12644646.704365078</v>
      </c>
      <c r="CZ176" s="76">
        <f t="shared" si="1203"/>
        <v>10464994.866691729</v>
      </c>
      <c r="DA176" s="76">
        <f t="shared" si="1204"/>
        <v>10233071.346696429</v>
      </c>
      <c r="DB176" s="76">
        <f t="shared" si="1205"/>
        <v>16056304.107642855</v>
      </c>
      <c r="DC176" s="76">
        <f t="shared" si="1206"/>
        <v>7447100.666666667</v>
      </c>
      <c r="DD176" s="76">
        <f t="shared" si="1211"/>
        <v>7859296.7952551022</v>
      </c>
      <c r="DE176" s="88">
        <f t="shared" si="1209"/>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v>48418347</v>
      </c>
      <c r="U177" s="181">
        <f t="shared" si="1208"/>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v>0.17316326530612242</v>
      </c>
      <c r="BM177" s="86">
        <f t="shared" si="1210"/>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189"/>
        <v>2563819.933333334</v>
      </c>
      <c r="CM177" s="76">
        <f t="shared" si="1190"/>
        <v>8712454.8000000007</v>
      </c>
      <c r="CN177" s="76">
        <f t="shared" si="1191"/>
        <v>9016859.5199999977</v>
      </c>
      <c r="CO177" s="76">
        <f t="shared" si="1192"/>
        <v>5440240.4242857164</v>
      </c>
      <c r="CP177" s="76">
        <f t="shared" si="1193"/>
        <v>7440807.6083333325</v>
      </c>
      <c r="CQ177" s="76">
        <f t="shared" si="1194"/>
        <v>3158913.128</v>
      </c>
      <c r="CR177" s="76">
        <f t="shared" si="1195"/>
        <v>4961448.8605882348</v>
      </c>
      <c r="CS177" s="76">
        <f t="shared" si="1196"/>
        <v>8652363.5679999962</v>
      </c>
      <c r="CT177" s="76">
        <f t="shared" si="1197"/>
        <v>8700947.8517857138</v>
      </c>
      <c r="CU177" s="76">
        <f t="shared" si="1198"/>
        <v>9452659.3390625007</v>
      </c>
      <c r="CV177" s="76">
        <f t="shared" si="1199"/>
        <v>9506203.8766666669</v>
      </c>
      <c r="CW177" s="76">
        <f t="shared" si="1200"/>
        <v>1803903.3116666668</v>
      </c>
      <c r="CX177" s="76">
        <f t="shared" si="1201"/>
        <v>7448239.7458333317</v>
      </c>
      <c r="CY177" s="76">
        <f t="shared" si="1202"/>
        <v>12507777.42579365</v>
      </c>
      <c r="CZ177" s="76">
        <f t="shared" si="1203"/>
        <v>10769531.62736842</v>
      </c>
      <c r="DA177" s="76">
        <f t="shared" si="1204"/>
        <v>11897820.920758927</v>
      </c>
      <c r="DB177" s="76">
        <f t="shared" si="1205"/>
        <v>15076505.564214284</v>
      </c>
      <c r="DC177" s="76">
        <f t="shared" si="1206"/>
        <v>13639245</v>
      </c>
      <c r="DD177" s="76">
        <f t="shared" si="1211"/>
        <v>8384279.0672448967</v>
      </c>
      <c r="DE177" s="88">
        <f t="shared" si="1209"/>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v>47884101</v>
      </c>
      <c r="U178" s="181">
        <f t="shared" si="1208"/>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v>0.17193877551020406</v>
      </c>
      <c r="BM178" s="86">
        <f t="shared" si="1210"/>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189"/>
        <v>5708564.1366666686</v>
      </c>
      <c r="CM178" s="76">
        <f t="shared" si="1190"/>
        <v>8833907.5666666664</v>
      </c>
      <c r="CN178" s="76">
        <f t="shared" si="1191"/>
        <v>9256185.0149999987</v>
      </c>
      <c r="CO178" s="76">
        <f t="shared" si="1192"/>
        <v>5845298.9657142879</v>
      </c>
      <c r="CP178" s="76">
        <f t="shared" si="1193"/>
        <v>5904931.4644444436</v>
      </c>
      <c r="CQ178" s="76">
        <f t="shared" si="1194"/>
        <v>8017265.8920000009</v>
      </c>
      <c r="CR178" s="76">
        <f t="shared" si="1195"/>
        <v>10239885.271764703</v>
      </c>
      <c r="CS178" s="76">
        <f t="shared" si="1196"/>
        <v>8519202.7835294083</v>
      </c>
      <c r="CT178" s="76">
        <f t="shared" si="1197"/>
        <v>8756846.6157142855</v>
      </c>
      <c r="CU178" s="76">
        <f t="shared" si="1198"/>
        <v>9322115.4640625007</v>
      </c>
      <c r="CV178" s="76">
        <f t="shared" si="1199"/>
        <v>5681214.0286666676</v>
      </c>
      <c r="CW178" s="76">
        <f t="shared" si="1200"/>
        <v>8856280.9816666674</v>
      </c>
      <c r="CX178" s="76">
        <f t="shared" si="1201"/>
        <v>8024544.4999999981</v>
      </c>
      <c r="CY178" s="76">
        <f t="shared" si="1202"/>
        <v>12781504.68142857</v>
      </c>
      <c r="CZ178" s="76">
        <f t="shared" si="1203"/>
        <v>10224280.589736843</v>
      </c>
      <c r="DA178" s="76">
        <f t="shared" si="1204"/>
        <v>10480987.834821427</v>
      </c>
      <c r="DB178" s="76">
        <f t="shared" si="1205"/>
        <v>9343002.428571431</v>
      </c>
      <c r="DC178" s="76">
        <f t="shared" si="1206"/>
        <v>13894817.763809524</v>
      </c>
      <c r="DD178" s="76">
        <f t="shared" si="1211"/>
        <v>8233133.692346938</v>
      </c>
      <c r="DE178" s="88">
        <f t="shared" si="1209"/>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v>47405264</v>
      </c>
      <c r="U179" s="181">
        <f t="shared" si="1208"/>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v>0.17193877551020406</v>
      </c>
      <c r="BM179" s="86">
        <f t="shared" si="1210"/>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189"/>
        <v>5503938.3916666675</v>
      </c>
      <c r="CM179" s="76">
        <f t="shared" si="1190"/>
        <v>8047077.1133333342</v>
      </c>
      <c r="CN179" s="76">
        <f t="shared" si="1191"/>
        <v>10291902.539062498</v>
      </c>
      <c r="CO179" s="76">
        <f t="shared" si="1192"/>
        <v>5471502.4657142879</v>
      </c>
      <c r="CP179" s="76">
        <f t="shared" si="1193"/>
        <v>3587183.6238888884</v>
      </c>
      <c r="CQ179" s="76">
        <f t="shared" si="1194"/>
        <v>8790164.2320000008</v>
      </c>
      <c r="CR179" s="76">
        <f t="shared" si="1195"/>
        <v>12633342.317647059</v>
      </c>
      <c r="CS179" s="76">
        <f t="shared" si="1196"/>
        <v>8665955.5558823515</v>
      </c>
      <c r="CT179" s="76">
        <f t="shared" si="1197"/>
        <v>8587726.2594999988</v>
      </c>
      <c r="CU179" s="76">
        <f t="shared" si="1198"/>
        <v>5042445.9068750013</v>
      </c>
      <c r="CV179" s="76">
        <f t="shared" si="1199"/>
        <v>10537601.685000001</v>
      </c>
      <c r="CW179" s="76">
        <f t="shared" si="1200"/>
        <v>13297359.380000005</v>
      </c>
      <c r="CX179" s="76">
        <f t="shared" si="1201"/>
        <v>7105244.1762499986</v>
      </c>
      <c r="CY179" s="76">
        <f t="shared" si="1202"/>
        <v>12857289.828531746</v>
      </c>
      <c r="CZ179" s="76">
        <f t="shared" si="1203"/>
        <v>7478555.1160526332</v>
      </c>
      <c r="DA179" s="76">
        <f t="shared" si="1204"/>
        <v>6517895.6249999991</v>
      </c>
      <c r="DB179" s="76">
        <f t="shared" si="1205"/>
        <v>16333732.259428574</v>
      </c>
      <c r="DC179" s="76">
        <f t="shared" si="1206"/>
        <v>13320755.701904761</v>
      </c>
      <c r="DD179" s="76">
        <f t="shared" si="1211"/>
        <v>8150803.0448979586</v>
      </c>
      <c r="DE179" s="88">
        <f t="shared" si="1209"/>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v>50805966</v>
      </c>
      <c r="U180" s="181">
        <f t="shared" si="1208"/>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v>0.17168367346938776</v>
      </c>
      <c r="BM180" s="86">
        <f t="shared" si="1210"/>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189"/>
        <v>5259951.2038888894</v>
      </c>
      <c r="CM180" s="76">
        <f t="shared" si="1190"/>
        <v>7757834.7441666676</v>
      </c>
      <c r="CN180" s="76">
        <f t="shared" si="1191"/>
        <v>8513083.7968749981</v>
      </c>
      <c r="CO180" s="76">
        <f t="shared" si="1192"/>
        <v>3613470.1166666676</v>
      </c>
      <c r="CP180" s="76">
        <f t="shared" si="1193"/>
        <v>8579451.2005555555</v>
      </c>
      <c r="CQ180" s="76">
        <f t="shared" si="1194"/>
        <v>8978198.6819999982</v>
      </c>
      <c r="CR180" s="76">
        <f t="shared" si="1195"/>
        <v>10099170.956470586</v>
      </c>
      <c r="CS180" s="76">
        <f t="shared" si="1196"/>
        <v>8242073.8658823529</v>
      </c>
      <c r="CT180" s="76">
        <f t="shared" si="1197"/>
        <v>8262568.0199999996</v>
      </c>
      <c r="CU180" s="76">
        <f t="shared" si="1198"/>
        <v>11878755.736250002</v>
      </c>
      <c r="CV180" s="76">
        <f t="shared" si="1199"/>
        <v>13086619.376923077</v>
      </c>
      <c r="CW180" s="76">
        <f t="shared" si="1200"/>
        <v>11550288.349999996</v>
      </c>
      <c r="CX180" s="76">
        <f t="shared" si="1201"/>
        <v>6103390.4699999988</v>
      </c>
      <c r="CY180" s="76">
        <f t="shared" si="1202"/>
        <v>10905603.953571428</v>
      </c>
      <c r="CZ180" s="76">
        <f t="shared" si="1203"/>
        <v>3799400.8733193274</v>
      </c>
      <c r="DA180" s="76">
        <f t="shared" si="1204"/>
        <v>11702598.783749998</v>
      </c>
      <c r="DB180" s="76">
        <f t="shared" si="1205"/>
        <v>17929105.962585036</v>
      </c>
      <c r="DC180" s="76">
        <f t="shared" si="1206"/>
        <v>14177628.128571428</v>
      </c>
      <c r="DD180" s="76">
        <f t="shared" si="1211"/>
        <v>8722554.8770408165</v>
      </c>
      <c r="DE180" s="88">
        <f t="shared" si="1209"/>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v>115600620</v>
      </c>
      <c r="U181" s="181">
        <f t="shared" si="1208"/>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v>0.17168367346938776</v>
      </c>
      <c r="BM181" s="86">
        <f t="shared" si="1210"/>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189"/>
        <v>5454782.0211111112</v>
      </c>
      <c r="CM181" s="76">
        <f t="shared" si="1190"/>
        <v>8420438.2558333334</v>
      </c>
      <c r="CN181" s="76">
        <f t="shared" si="1191"/>
        <v>6322169.4562499989</v>
      </c>
      <c r="CO181" s="76">
        <f t="shared" si="1192"/>
        <v>6846044.8000000017</v>
      </c>
      <c r="CP181" s="76">
        <f t="shared" si="1193"/>
        <v>7905933.915</v>
      </c>
      <c r="CQ181" s="76">
        <f t="shared" si="1194"/>
        <v>8047476.0527777765</v>
      </c>
      <c r="CR181" s="76">
        <f t="shared" si="1195"/>
        <v>9540273.6670588236</v>
      </c>
      <c r="CS181" s="76">
        <f t="shared" si="1196"/>
        <v>6265789.3411764707</v>
      </c>
      <c r="CT181" s="76">
        <f t="shared" si="1197"/>
        <v>4765810.0187499989</v>
      </c>
      <c r="CU181" s="76">
        <f t="shared" si="1198"/>
        <v>12140739.63411765</v>
      </c>
      <c r="CV181" s="76">
        <f t="shared" si="1199"/>
        <v>12527168.500000004</v>
      </c>
      <c r="CW181" s="76">
        <f t="shared" si="1200"/>
        <v>10083657.783333329</v>
      </c>
      <c r="CX181" s="76">
        <f t="shared" si="1201"/>
        <v>6806335.3370833332</v>
      </c>
      <c r="CY181" s="76">
        <f t="shared" si="1202"/>
        <v>7618658.9374999981</v>
      </c>
      <c r="CZ181" s="76">
        <f t="shared" si="1203"/>
        <v>10673383.813487394</v>
      </c>
      <c r="DA181" s="76">
        <f t="shared" si="1204"/>
        <v>10596963.517232141</v>
      </c>
      <c r="DB181" s="76">
        <f t="shared" si="1205"/>
        <v>15931885.463265305</v>
      </c>
      <c r="DC181" s="76">
        <f t="shared" si="1206"/>
        <v>12200340.432857143</v>
      </c>
      <c r="DD181" s="76">
        <f t="shared" si="1211"/>
        <v>19846739.096938778</v>
      </c>
      <c r="DE181" s="88">
        <f t="shared" si="1209"/>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v>11242975</v>
      </c>
      <c r="U182" s="181">
        <f t="shared" si="1208"/>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v>0.17193877551020406</v>
      </c>
      <c r="BM182" s="86">
        <f t="shared" si="1210"/>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189"/>
        <v>4057987.6350000002</v>
      </c>
      <c r="CM182" s="76">
        <f t="shared" si="1190"/>
        <v>2982956.666666667</v>
      </c>
      <c r="CN182" s="76">
        <f t="shared" si="1191"/>
        <v>9872195.3699999973</v>
      </c>
      <c r="CO182" s="76">
        <f t="shared" si="1192"/>
        <v>7616272.2227777783</v>
      </c>
      <c r="CP182" s="76">
        <f t="shared" si="1193"/>
        <v>8108140.5599999987</v>
      </c>
      <c r="CQ182" s="76">
        <f t="shared" si="1194"/>
        <v>7235630.7374999989</v>
      </c>
      <c r="CR182" s="76">
        <f t="shared" si="1195"/>
        <v>7817849.6752941171</v>
      </c>
      <c r="CS182" s="76">
        <f t="shared" si="1196"/>
        <v>2490269.384285714</v>
      </c>
      <c r="CT182" s="76">
        <f t="shared" si="1197"/>
        <v>10080261.91333333</v>
      </c>
      <c r="CU182" s="76">
        <f t="shared" si="1198"/>
        <v>10714191.769411767</v>
      </c>
      <c r="CV182" s="76">
        <f t="shared" si="1199"/>
        <v>14237089.192666667</v>
      </c>
      <c r="CW182" s="76">
        <f t="shared" si="1200"/>
        <v>12388824.001538461</v>
      </c>
      <c r="CX182" s="76">
        <f t="shared" si="1201"/>
        <v>4284985.8654166665</v>
      </c>
      <c r="CY182" s="76">
        <f t="shared" si="1202"/>
        <v>13452991.194999997</v>
      </c>
      <c r="CZ182" s="76">
        <f t="shared" si="1203"/>
        <v>8989463.5338235274</v>
      </c>
      <c r="DA182" s="76">
        <f t="shared" si="1204"/>
        <v>9516229.4227678552</v>
      </c>
      <c r="DB182" s="76">
        <f t="shared" si="1205"/>
        <v>15333252.219795913</v>
      </c>
      <c r="DC182" s="76">
        <f t="shared" si="1206"/>
        <v>10458083.532142857</v>
      </c>
      <c r="DD182" s="76">
        <f t="shared" si="1211"/>
        <v>1933103.3545918365</v>
      </c>
      <c r="DE182" s="88">
        <f t="shared" si="1209"/>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v>53729810</v>
      </c>
      <c r="U183" s="181">
        <f t="shared" si="1208"/>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v>0.17193877551020406</v>
      </c>
      <c r="BM183" s="86">
        <f t="shared" si="1210"/>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189"/>
        <v>3533810.2975000003</v>
      </c>
      <c r="CM183" s="76">
        <f t="shared" si="1190"/>
        <v>8807781.1966666672</v>
      </c>
      <c r="CN183" s="76">
        <f t="shared" si="1191"/>
        <v>9916564.0239999983</v>
      </c>
      <c r="CO183" s="76">
        <f t="shared" si="1192"/>
        <v>6832901.8312500017</v>
      </c>
      <c r="CP183" s="76">
        <f t="shared" si="1193"/>
        <v>7399718.530952381</v>
      </c>
      <c r="CQ183" s="76">
        <f t="shared" si="1194"/>
        <v>5658316.091944444</v>
      </c>
      <c r="CR183" s="76">
        <f t="shared" si="1195"/>
        <v>4695544.8725000005</v>
      </c>
      <c r="CS183" s="76">
        <f t="shared" si="1196"/>
        <v>8258489.7621428566</v>
      </c>
      <c r="CT183" s="76">
        <f t="shared" si="1197"/>
        <v>7924286.6325000003</v>
      </c>
      <c r="CU183" s="76">
        <f t="shared" si="1198"/>
        <v>10898096.392941179</v>
      </c>
      <c r="CV183" s="76">
        <f t="shared" si="1199"/>
        <v>9831687.4990000017</v>
      </c>
      <c r="CW183" s="76">
        <f t="shared" si="1200"/>
        <v>9790514.2367307693</v>
      </c>
      <c r="CX183" s="76">
        <f t="shared" si="1201"/>
        <v>2999999.1454545446</v>
      </c>
      <c r="CY183" s="76">
        <f t="shared" si="1202"/>
        <v>13446242.403611107</v>
      </c>
      <c r="CZ183" s="76">
        <f t="shared" si="1203"/>
        <v>7892773.2840000028</v>
      </c>
      <c r="DA183" s="76">
        <f t="shared" si="1204"/>
        <v>9483642.1193303578</v>
      </c>
      <c r="DB183" s="76">
        <f t="shared" si="1205"/>
        <v>12547591.074285716</v>
      </c>
      <c r="DC183" s="76">
        <f t="shared" si="1206"/>
        <v>6228290.5357142854</v>
      </c>
      <c r="DD183" s="76">
        <f t="shared" si="1211"/>
        <v>9238237.7397959176</v>
      </c>
      <c r="DE183" s="88">
        <f t="shared" si="1209"/>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v>48663358</v>
      </c>
      <c r="U184" s="181">
        <f t="shared" si="1208"/>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v>0.17193877551020406</v>
      </c>
      <c r="BM184" s="86">
        <f t="shared" si="1210"/>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189"/>
        <v>1600145.1333333331</v>
      </c>
      <c r="CM184" s="76">
        <f t="shared" si="1190"/>
        <v>7860402.5600000015</v>
      </c>
      <c r="CN184" s="76">
        <f t="shared" si="1191"/>
        <v>9664280.917333331</v>
      </c>
      <c r="CO184" s="76">
        <f t="shared" si="1192"/>
        <v>6124488.5557894753</v>
      </c>
      <c r="CP184" s="76">
        <f t="shared" si="1193"/>
        <v>5356754.2386111105</v>
      </c>
      <c r="CQ184" s="76">
        <f t="shared" si="1194"/>
        <v>2868362.1599999997</v>
      </c>
      <c r="CR184" s="76">
        <f t="shared" si="1195"/>
        <v>9880354.7250000015</v>
      </c>
      <c r="CS184" s="76">
        <f t="shared" si="1196"/>
        <v>8106202.4285714272</v>
      </c>
      <c r="CT184" s="76">
        <f t="shared" si="1197"/>
        <v>8270605.9749999987</v>
      </c>
      <c r="CU184" s="76">
        <f t="shared" si="1198"/>
        <v>8177173.8811764717</v>
      </c>
      <c r="CV184" s="76">
        <f t="shared" si="1199"/>
        <v>7851496.5606666682</v>
      </c>
      <c r="CW184" s="76">
        <f t="shared" si="1200"/>
        <v>4281402.7666666666</v>
      </c>
      <c r="CX184" s="76">
        <f t="shared" si="1201"/>
        <v>7656355.381818179</v>
      </c>
      <c r="CY184" s="76">
        <f t="shared" si="1202"/>
        <v>13205180.901111105</v>
      </c>
      <c r="CZ184" s="76">
        <f t="shared" si="1203"/>
        <v>6585444.4419999989</v>
      </c>
      <c r="DA184" s="76">
        <f t="shared" si="1204"/>
        <v>8861239.305904761</v>
      </c>
      <c r="DB184" s="76">
        <f t="shared" si="1205"/>
        <v>9755374.6607142854</v>
      </c>
      <c r="DC184" s="76">
        <f t="shared" si="1206"/>
        <v>10198388.842142856</v>
      </c>
      <c r="DD184" s="76">
        <f t="shared" si="1211"/>
        <v>8367118.1867346931</v>
      </c>
      <c r="DE184" s="88">
        <f t="shared" si="1209"/>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v>53449954</v>
      </c>
      <c r="U185" s="181">
        <f t="shared" si="1208"/>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v>0.17655844155844155</v>
      </c>
      <c r="BM185" s="86">
        <f t="shared" si="1210"/>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189"/>
        <v>2512000.1556666661</v>
      </c>
      <c r="CM185" s="76">
        <f t="shared" si="1190"/>
        <v>6459156.9027777789</v>
      </c>
      <c r="CN185" s="76">
        <f t="shared" si="1191"/>
        <v>8771934.2039999999</v>
      </c>
      <c r="CO185" s="76">
        <f t="shared" si="1192"/>
        <v>4535040.1500000022</v>
      </c>
      <c r="CP185" s="76">
        <f t="shared" si="1193"/>
        <v>3763325.4724999997</v>
      </c>
      <c r="CQ185" s="76">
        <f t="shared" si="1194"/>
        <v>6138819.1799999997</v>
      </c>
      <c r="CR185" s="76">
        <f t="shared" si="1195"/>
        <v>8638153.5964285694</v>
      </c>
      <c r="CS185" s="76">
        <f t="shared" si="1196"/>
        <v>7758508.0857142862</v>
      </c>
      <c r="CT185" s="76">
        <f t="shared" si="1197"/>
        <v>8230060.3583333315</v>
      </c>
      <c r="CU185" s="76">
        <f t="shared" si="1198"/>
        <v>7882932.4388235305</v>
      </c>
      <c r="CV185" s="76">
        <f t="shared" si="1199"/>
        <v>2879759.1333333333</v>
      </c>
      <c r="CW185" s="76">
        <f t="shared" si="1200"/>
        <v>8332817.1791666662</v>
      </c>
      <c r="CX185" s="76">
        <f t="shared" si="1201"/>
        <v>5565971.6947727259</v>
      </c>
      <c r="CY185" s="76">
        <f t="shared" si="1202"/>
        <v>11766887.117499998</v>
      </c>
      <c r="CZ185" s="76">
        <f t="shared" si="1203"/>
        <v>5816377.7499999991</v>
      </c>
      <c r="DA185" s="76">
        <f t="shared" si="1204"/>
        <v>6348809.5559523795</v>
      </c>
      <c r="DB185" s="76">
        <f t="shared" si="1205"/>
        <v>6981802.9380952381</v>
      </c>
      <c r="DC185" s="76">
        <f t="shared" si="1206"/>
        <v>9752396.4976190478</v>
      </c>
      <c r="DD185" s="76">
        <f t="shared" si="1211"/>
        <v>9437040.5796103887</v>
      </c>
      <c r="DE185" s="88">
        <f t="shared" si="1209"/>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v>36414768</v>
      </c>
      <c r="U186" s="181">
        <f t="shared" si="1208"/>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v>0.17655844155844155</v>
      </c>
      <c r="BM186" s="86">
        <f t="shared" si="1210"/>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189"/>
        <v>2402893.7999999998</v>
      </c>
      <c r="CM186" s="76">
        <f t="shared" si="1190"/>
        <v>4461235.1797222225</v>
      </c>
      <c r="CN186" s="76">
        <f t="shared" si="1191"/>
        <v>7116705.8306666669</v>
      </c>
      <c r="CO186" s="76">
        <f t="shared" si="1192"/>
        <v>3011110.8942857157</v>
      </c>
      <c r="CP186" s="76">
        <f t="shared" si="1193"/>
        <v>1616776.9016666666</v>
      </c>
      <c r="CQ186" s="76">
        <f t="shared" si="1194"/>
        <v>5401009.5404999983</v>
      </c>
      <c r="CR186" s="76">
        <f t="shared" si="1195"/>
        <v>7469450.1978571424</v>
      </c>
      <c r="CS186" s="76">
        <f t="shared" si="1196"/>
        <v>6297517.2603333322</v>
      </c>
      <c r="CT186" s="76">
        <f t="shared" si="1197"/>
        <v>6088103.7145833317</v>
      </c>
      <c r="CU186" s="76">
        <f t="shared" si="1198"/>
        <v>3624794.6152941179</v>
      </c>
      <c r="CV186" s="76">
        <f t="shared" si="1199"/>
        <v>4929880.8</v>
      </c>
      <c r="CW186" s="76">
        <f t="shared" si="1200"/>
        <v>7563112.1619047616</v>
      </c>
      <c r="CX186" s="76">
        <f t="shared" si="1201"/>
        <v>5426949.8118181815</v>
      </c>
      <c r="CY186" s="76">
        <f t="shared" si="1202"/>
        <v>10233656.412499998</v>
      </c>
      <c r="CZ186" s="76">
        <f t="shared" si="1203"/>
        <v>4598653.3312499989</v>
      </c>
      <c r="DA186" s="76">
        <f t="shared" si="1204"/>
        <v>3715212.5238095229</v>
      </c>
      <c r="DB186" s="76">
        <f t="shared" si="1205"/>
        <v>10551660.062285714</v>
      </c>
      <c r="DC186" s="76">
        <f t="shared" si="1206"/>
        <v>9606049.7602597401</v>
      </c>
      <c r="DD186" s="76">
        <f t="shared" si="1211"/>
        <v>6429334.687792208</v>
      </c>
      <c r="DE186" s="88">
        <f t="shared" si="1209"/>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v>15169725</v>
      </c>
      <c r="U187" s="181">
        <f t="shared" si="1208"/>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v>0.17655844155844155</v>
      </c>
      <c r="BM187" s="86">
        <f t="shared" si="1210"/>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189"/>
        <v>798934.29399999999</v>
      </c>
      <c r="CM187" s="76">
        <f t="shared" si="1190"/>
        <v>2339975.7208333332</v>
      </c>
      <c r="CN187" s="76">
        <f t="shared" si="1191"/>
        <v>3155438.3226666665</v>
      </c>
      <c r="CO187" s="76">
        <f t="shared" si="1192"/>
        <v>1569184.7657142864</v>
      </c>
      <c r="CP187" s="76">
        <f t="shared" si="1193"/>
        <v>2359468.3444444444</v>
      </c>
      <c r="CQ187" s="76">
        <f t="shared" si="1194"/>
        <v>2439438.6379999989</v>
      </c>
      <c r="CR187" s="76">
        <f t="shared" si="1195"/>
        <v>5094529.6414285712</v>
      </c>
      <c r="CS187" s="76">
        <f t="shared" si="1196"/>
        <v>3639485.5769999996</v>
      </c>
      <c r="CT187" s="76">
        <f t="shared" si="1197"/>
        <v>3627972.5062499992</v>
      </c>
      <c r="CU187" s="76">
        <f t="shared" si="1198"/>
        <v>4051797.7811764716</v>
      </c>
      <c r="CV187" s="76">
        <f t="shared" si="1199"/>
        <v>5037810.05</v>
      </c>
      <c r="CW187" s="76">
        <f t="shared" si="1200"/>
        <v>4247734.7761904756</v>
      </c>
      <c r="CX187" s="76">
        <f t="shared" si="1201"/>
        <v>3622211.8999999994</v>
      </c>
      <c r="CY187" s="76">
        <f t="shared" si="1202"/>
        <v>6609623.8149999985</v>
      </c>
      <c r="CZ187" s="76">
        <f t="shared" si="1203"/>
        <v>2021204.9999999998</v>
      </c>
      <c r="DA187" s="76">
        <f t="shared" si="1204"/>
        <v>4538415.9709821427</v>
      </c>
      <c r="DB187" s="76">
        <f t="shared" si="1205"/>
        <v>5194933.0595238097</v>
      </c>
      <c r="DC187" s="76">
        <f t="shared" si="1206"/>
        <v>4591894.1010389607</v>
      </c>
      <c r="DD187" s="76">
        <f t="shared" si="1211"/>
        <v>2678343.0048701297</v>
      </c>
      <c r="DE187" s="88">
        <f t="shared" si="1209"/>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v>108926180</v>
      </c>
      <c r="U188" s="181">
        <f t="shared" si="1208"/>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v>0.17655844155844155</v>
      </c>
      <c r="BM188" s="86">
        <f t="shared" si="1210"/>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189"/>
        <v>2313205.1300000004</v>
      </c>
      <c r="CM188" s="76">
        <f t="shared" si="1190"/>
        <v>4426656.2433333332</v>
      </c>
      <c r="CN188" s="76">
        <f t="shared" si="1191"/>
        <v>1530592.8936666669</v>
      </c>
      <c r="CO188" s="76">
        <f t="shared" si="1192"/>
        <v>3698784.9590909104</v>
      </c>
      <c r="CP188" s="76">
        <f t="shared" si="1193"/>
        <v>4977945.9186111111</v>
      </c>
      <c r="CQ188" s="76">
        <f t="shared" si="1194"/>
        <v>4018842.4445000002</v>
      </c>
      <c r="CR188" s="76">
        <f t="shared" si="1195"/>
        <v>4423044.0657142848</v>
      </c>
      <c r="CS188" s="76">
        <f t="shared" si="1196"/>
        <v>3720589.3113333327</v>
      </c>
      <c r="CT188" s="76">
        <f t="shared" si="1197"/>
        <v>2089940.9499999995</v>
      </c>
      <c r="CU188" s="76">
        <f t="shared" si="1198"/>
        <v>5934394.2111764718</v>
      </c>
      <c r="CV188" s="76">
        <f t="shared" si="1199"/>
        <v>5722548.311999999</v>
      </c>
      <c r="CW188" s="76">
        <f t="shared" si="1200"/>
        <v>5739435.4428571425</v>
      </c>
      <c r="CX188" s="76">
        <f t="shared" si="1201"/>
        <v>4457365.7913636351</v>
      </c>
      <c r="CY188" s="76">
        <f t="shared" si="1202"/>
        <v>6180219.1722222231</v>
      </c>
      <c r="CZ188" s="76">
        <f t="shared" si="1203"/>
        <v>4215338.5929166665</v>
      </c>
      <c r="DA188" s="76">
        <f t="shared" si="1204"/>
        <v>7030883.4484374989</v>
      </c>
      <c r="DB188" s="76">
        <f t="shared" si="1205"/>
        <v>9205377.6440476198</v>
      </c>
      <c r="DC188" s="76">
        <f t="shared" si="1206"/>
        <v>8821686.6714285724</v>
      </c>
      <c r="DD188" s="76">
        <f t="shared" si="1211"/>
        <v>19231836.585714284</v>
      </c>
      <c r="DE188" s="88">
        <f t="shared" si="1209"/>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v>15626150</v>
      </c>
      <c r="U189" s="181">
        <f t="shared" si="1208"/>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v>0.17978571428571427</v>
      </c>
      <c r="BM189" s="86">
        <f t="shared" si="1210"/>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189"/>
        <v>2531086.5326666669</v>
      </c>
      <c r="CM189" s="76">
        <f t="shared" si="1190"/>
        <v>1305149.192857143</v>
      </c>
      <c r="CN189" s="76">
        <f t="shared" si="1191"/>
        <v>3752643.4703333341</v>
      </c>
      <c r="CO189" s="76">
        <f t="shared" si="1192"/>
        <v>3871019.4204545468</v>
      </c>
      <c r="CP189" s="76">
        <f t="shared" si="1193"/>
        <v>4837061.5791666657</v>
      </c>
      <c r="CQ189" s="76">
        <f t="shared" si="1194"/>
        <v>4860220.3807499995</v>
      </c>
      <c r="CR189" s="76">
        <f t="shared" si="1195"/>
        <v>3739340.9399999995</v>
      </c>
      <c r="CS189" s="76">
        <f t="shared" si="1196"/>
        <v>1444982.5280000002</v>
      </c>
      <c r="CT189" s="76">
        <f t="shared" si="1197"/>
        <v>6325923.9374999981</v>
      </c>
      <c r="CU189" s="76">
        <f t="shared" si="1198"/>
        <v>5745487.0162500003</v>
      </c>
      <c r="CV189" s="76">
        <f t="shared" si="1199"/>
        <v>6448453.4999999991</v>
      </c>
      <c r="CW189" s="76">
        <f t="shared" si="1200"/>
        <v>5409722.658809525</v>
      </c>
      <c r="CX189" s="76">
        <f t="shared" si="1201"/>
        <v>3559807.3718181807</v>
      </c>
      <c r="CY189" s="76">
        <f t="shared" si="1202"/>
        <v>9879032.0288888905</v>
      </c>
      <c r="CZ189" s="76">
        <f t="shared" si="1203"/>
        <v>5689357.8683333341</v>
      </c>
      <c r="DA189" s="76">
        <f t="shared" si="1204"/>
        <v>7649759.3619747907</v>
      </c>
      <c r="DB189" s="76">
        <f t="shared" si="1205"/>
        <v>9118452.4564285707</v>
      </c>
      <c r="DC189" s="76">
        <f t="shared" si="1206"/>
        <v>7330996.3392857146</v>
      </c>
      <c r="DD189" s="76">
        <f t="shared" si="1211"/>
        <v>2809358.5392857143</v>
      </c>
      <c r="DE189" s="88">
        <f t="shared" si="1209"/>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v>37446574</v>
      </c>
      <c r="U190" s="181">
        <f t="shared" si="1208"/>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v>0.17978571428571427</v>
      </c>
      <c r="BM190" s="86">
        <f t="shared" si="1210"/>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189"/>
        <v>2817957.4066666667</v>
      </c>
      <c r="CM190" s="76">
        <f t="shared" si="1190"/>
        <v>2967918.3964285715</v>
      </c>
      <c r="CN190" s="76">
        <f t="shared" si="1191"/>
        <v>3521633.1650000014</v>
      </c>
      <c r="CO190" s="76">
        <f t="shared" si="1192"/>
        <v>4981729.6097499998</v>
      </c>
      <c r="CP190" s="76">
        <f t="shared" si="1193"/>
        <v>4835247.8749999991</v>
      </c>
      <c r="CQ190" s="76">
        <f t="shared" si="1194"/>
        <v>4112489.6242499994</v>
      </c>
      <c r="CR190" s="76">
        <f t="shared" si="1195"/>
        <v>1737936.4362499998</v>
      </c>
      <c r="CS190" s="76">
        <f t="shared" si="1196"/>
        <v>5345541.7760000005</v>
      </c>
      <c r="CT190" s="76">
        <f t="shared" si="1197"/>
        <v>7119543.9580000006</v>
      </c>
      <c r="CU190" s="76">
        <f t="shared" si="1198"/>
        <v>6402009.6087500006</v>
      </c>
      <c r="CV190" s="76">
        <f t="shared" si="1199"/>
        <v>7460345.3953333339</v>
      </c>
      <c r="CW190" s="76">
        <f t="shared" si="1200"/>
        <v>4500954.99</v>
      </c>
      <c r="CX190" s="76">
        <f t="shared" si="1201"/>
        <v>2428324.2928947359</v>
      </c>
      <c r="CY190" s="76">
        <f t="shared" si="1202"/>
        <v>9053125.0466666669</v>
      </c>
      <c r="CZ190" s="76">
        <f t="shared" si="1203"/>
        <v>5661461.2276923079</v>
      </c>
      <c r="DA190" s="76">
        <f t="shared" si="1204"/>
        <v>7165719.3771428578</v>
      </c>
      <c r="DB190" s="76">
        <f t="shared" si="1205"/>
        <v>8194650.1931632645</v>
      </c>
      <c r="DC190" s="76">
        <f t="shared" si="1206"/>
        <v>3817818.1483516479</v>
      </c>
      <c r="DD190" s="76">
        <f t="shared" si="1211"/>
        <v>6732359.054142857</v>
      </c>
      <c r="DE190" s="88">
        <f t="shared" si="1209"/>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v>36081401</v>
      </c>
      <c r="U191" s="181">
        <f t="shared" si="1208"/>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v>0.18240259740259743</v>
      </c>
      <c r="BM191" s="86">
        <f t="shared" si="1210"/>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189"/>
        <v>1237082.3844444444</v>
      </c>
      <c r="CM191" s="76">
        <f t="shared" si="1190"/>
        <v>3518709.2755555566</v>
      </c>
      <c r="CN191" s="76">
        <f t="shared" si="1191"/>
        <v>3149542.7500000014</v>
      </c>
      <c r="CO191" s="76">
        <f t="shared" si="1192"/>
        <v>4881935.7950000009</v>
      </c>
      <c r="CP191" s="76">
        <f t="shared" si="1193"/>
        <v>3977732.2766666664</v>
      </c>
      <c r="CQ191" s="76">
        <f t="shared" si="1194"/>
        <v>1755353.8963636362</v>
      </c>
      <c r="CR191" s="76">
        <f t="shared" si="1195"/>
        <v>5108289.7804166656</v>
      </c>
      <c r="CS191" s="76">
        <f t="shared" si="1196"/>
        <v>5232413.2380000008</v>
      </c>
      <c r="CT191" s="76">
        <f t="shared" si="1197"/>
        <v>5479273.0227272734</v>
      </c>
      <c r="CU191" s="76">
        <f t="shared" si="1198"/>
        <v>6462653.2452631555</v>
      </c>
      <c r="CV191" s="76">
        <f t="shared" si="1199"/>
        <v>6741336.4546666676</v>
      </c>
      <c r="CW191" s="76">
        <f t="shared" si="1200"/>
        <v>2419055.7991666668</v>
      </c>
      <c r="CX191" s="76">
        <f t="shared" si="1201"/>
        <v>4929263.8997368403</v>
      </c>
      <c r="CY191" s="76">
        <f t="shared" si="1202"/>
        <v>9318575.6300000008</v>
      </c>
      <c r="CZ191" s="76">
        <f t="shared" si="1203"/>
        <v>5614692.1246153843</v>
      </c>
      <c r="DA191" s="76">
        <f t="shared" si="1204"/>
        <v>7194527.0986842113</v>
      </c>
      <c r="DB191" s="76">
        <f t="shared" si="1205"/>
        <v>6616017.8464285713</v>
      </c>
      <c r="DC191" s="76">
        <f t="shared" si="1206"/>
        <v>9189723.4556043949</v>
      </c>
      <c r="DD191" s="76">
        <f t="shared" si="1211"/>
        <v>6581341.2603246765</v>
      </c>
      <c r="DE191" s="88">
        <f t="shared" si="1209"/>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v>33731040</v>
      </c>
      <c r="U192" s="181">
        <f t="shared" si="1208"/>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v>0.18045918367346941</v>
      </c>
      <c r="BM192" s="86">
        <f t="shared" si="1210"/>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189"/>
        <v>2609792.5022222223</v>
      </c>
      <c r="CM192" s="76">
        <f t="shared" si="1190"/>
        <v>3394955.0800000005</v>
      </c>
      <c r="CN192" s="76">
        <f t="shared" si="1191"/>
        <v>2929448.9777777791</v>
      </c>
      <c r="CO192" s="76">
        <f t="shared" si="1192"/>
        <v>3411915.097250001</v>
      </c>
      <c r="CP192" s="76">
        <f t="shared" si="1193"/>
        <v>3123001.0649999995</v>
      </c>
      <c r="CQ192" s="76">
        <f t="shared" si="1194"/>
        <v>5286602.1599999992</v>
      </c>
      <c r="CR192" s="76">
        <f t="shared" si="1195"/>
        <v>5819203.685333333</v>
      </c>
      <c r="CS192" s="76">
        <f t="shared" si="1196"/>
        <v>5380566.8399999999</v>
      </c>
      <c r="CT192" s="76">
        <f t="shared" si="1197"/>
        <v>5491495.8156249998</v>
      </c>
      <c r="CU192" s="76">
        <f t="shared" si="1198"/>
        <v>5407346.1442105249</v>
      </c>
      <c r="CV192" s="76">
        <f t="shared" si="1199"/>
        <v>3686799.2152777775</v>
      </c>
      <c r="CW192" s="76">
        <f t="shared" si="1200"/>
        <v>5482587.2875000006</v>
      </c>
      <c r="CX192" s="76">
        <f t="shared" si="1201"/>
        <v>4956345.8181818174</v>
      </c>
      <c r="CY192" s="76">
        <f t="shared" si="1202"/>
        <v>8974861.0111224484</v>
      </c>
      <c r="CZ192" s="76">
        <f t="shared" si="1203"/>
        <v>5806777.6261538453</v>
      </c>
      <c r="DA192" s="76">
        <f t="shared" si="1204"/>
        <v>5840107.8223684216</v>
      </c>
      <c r="DB192" s="76">
        <f t="shared" si="1205"/>
        <v>4205307.8571428582</v>
      </c>
      <c r="DC192" s="76">
        <f t="shared" si="1206"/>
        <v>8371173.6428571446</v>
      </c>
      <c r="DD192" s="76">
        <f t="shared" si="1211"/>
        <v>6087075.9428571435</v>
      </c>
      <c r="DE192" s="88">
        <f t="shared" si="1209"/>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v>32604826</v>
      </c>
      <c r="U193" s="181">
        <f t="shared" si="1208"/>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v>0.18045918367346941</v>
      </c>
      <c r="BM193" s="86">
        <f t="shared" si="1210"/>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189"/>
        <v>2779200.7833333337</v>
      </c>
      <c r="CM193" s="76">
        <f t="shared" si="1190"/>
        <v>4005911.2116666669</v>
      </c>
      <c r="CN193" s="76">
        <f t="shared" si="1191"/>
        <v>3175645.3155555562</v>
      </c>
      <c r="CO193" s="76">
        <f t="shared" si="1192"/>
        <v>2599770.2043750007</v>
      </c>
      <c r="CP193" s="76">
        <f t="shared" si="1193"/>
        <v>1343766.1764705882</v>
      </c>
      <c r="CQ193" s="76">
        <f t="shared" si="1194"/>
        <v>4995172.754999999</v>
      </c>
      <c r="CR193" s="76">
        <f t="shared" si="1195"/>
        <v>5176097.7159374999</v>
      </c>
      <c r="CS193" s="76">
        <f t="shared" si="1196"/>
        <v>4813201.7749999994</v>
      </c>
      <c r="CT193" s="76">
        <f t="shared" si="1197"/>
        <v>4789835.5949999988</v>
      </c>
      <c r="CU193" s="76">
        <f t="shared" si="1198"/>
        <v>3025692.3930000002</v>
      </c>
      <c r="CV193" s="76">
        <f t="shared" si="1199"/>
        <v>6865980.4572222214</v>
      </c>
      <c r="CW193" s="76">
        <f t="shared" si="1200"/>
        <v>5104626.3282352947</v>
      </c>
      <c r="CX193" s="76">
        <f t="shared" si="1201"/>
        <v>4917940.8115909081</v>
      </c>
      <c r="CY193" s="76">
        <f t="shared" si="1202"/>
        <v>8431263.8816326521</v>
      </c>
      <c r="CZ193" s="76">
        <f t="shared" si="1203"/>
        <v>4575882.884615384</v>
      </c>
      <c r="DA193" s="76">
        <f t="shared" si="1204"/>
        <v>3793700.5714285718</v>
      </c>
      <c r="DB193" s="76">
        <f t="shared" si="1205"/>
        <v>9235195.6007142868</v>
      </c>
      <c r="DC193" s="76">
        <f t="shared" si="1206"/>
        <v>9096173.1815037578</v>
      </c>
      <c r="DD193" s="76">
        <f t="shared" si="1211"/>
        <v>5883840.2837755112</v>
      </c>
      <c r="DE193" s="88">
        <f t="shared" si="1209"/>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v>34437401</v>
      </c>
      <c r="U194" s="181">
        <f t="shared" si="1208"/>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v>0.18408163265306121</v>
      </c>
      <c r="BM194" s="86">
        <f t="shared" si="1210"/>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189"/>
        <v>2822729.3616666668</v>
      </c>
      <c r="CM194" s="76">
        <f t="shared" si="1190"/>
        <v>2812103.785555556</v>
      </c>
      <c r="CN194" s="76">
        <f t="shared" si="1191"/>
        <v>2604906.2577777784</v>
      </c>
      <c r="CO194" s="76">
        <f t="shared" si="1192"/>
        <v>1416834.6378947371</v>
      </c>
      <c r="CP194" s="76">
        <f t="shared" si="1193"/>
        <v>4280823.8894117642</v>
      </c>
      <c r="CQ194" s="76">
        <f t="shared" si="1194"/>
        <v>4133775.0219444432</v>
      </c>
      <c r="CR194" s="76">
        <f t="shared" si="1195"/>
        <v>4922533.9447058821</v>
      </c>
      <c r="CS194" s="76">
        <f t="shared" si="1196"/>
        <v>4600456.1152941175</v>
      </c>
      <c r="CT194" s="76">
        <f t="shared" si="1197"/>
        <v>4002695.4989999989</v>
      </c>
      <c r="CU194" s="76">
        <f t="shared" si="1198"/>
        <v>5287136.1090000002</v>
      </c>
      <c r="CV194" s="76">
        <f t="shared" si="1199"/>
        <v>6498045.9670454552</v>
      </c>
      <c r="CW194" s="76">
        <f t="shared" si="1200"/>
        <v>5338281.7407894731</v>
      </c>
      <c r="CX194" s="76">
        <f t="shared" si="1201"/>
        <v>4576419.5636363616</v>
      </c>
      <c r="CY194" s="76">
        <f t="shared" si="1202"/>
        <v>6807972.0581632648</v>
      </c>
      <c r="CZ194" s="76">
        <f t="shared" si="1203"/>
        <v>2661205.333333333</v>
      </c>
      <c r="DA194" s="76">
        <f t="shared" si="1204"/>
        <v>6884903.9451428587</v>
      </c>
      <c r="DB194" s="76">
        <f t="shared" si="1205"/>
        <v>9581743.150375938</v>
      </c>
      <c r="DC194" s="76">
        <f t="shared" si="1206"/>
        <v>8976533.4240977447</v>
      </c>
      <c r="DD194" s="76">
        <f t="shared" si="1211"/>
        <v>6339293.0004081624</v>
      </c>
      <c r="DE194" s="88">
        <f t="shared" si="1209"/>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v>82873788</v>
      </c>
      <c r="U195" s="181">
        <f t="shared" si="1208"/>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v>0.18408163265306121</v>
      </c>
      <c r="BM195" s="86">
        <f t="shared" si="1210"/>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212">B195*AT195</f>
        <v>2756535.2208333332</v>
      </c>
      <c r="CM195" s="76">
        <f t="shared" ref="CM195:CM258" si="1213">C195*AU195</f>
        <v>4886375.6888888897</v>
      </c>
      <c r="CN195" s="76">
        <f t="shared" ref="CN195:CN258" si="1214">D195*AV195</f>
        <v>934578.00000000047</v>
      </c>
      <c r="CO195" s="76">
        <f t="shared" ref="CO195:CO258" si="1215">E195*AW195</f>
        <v>2836343.4047368425</v>
      </c>
      <c r="CP195" s="76">
        <f t="shared" ref="CP195:CP258" si="1216">F195*AX195</f>
        <v>4581285.9384374991</v>
      </c>
      <c r="CQ195" s="76">
        <f t="shared" ref="CQ195:CQ258" si="1217">G195*AY195</f>
        <v>4664255.9149999991</v>
      </c>
      <c r="CR195" s="76">
        <f t="shared" ref="CR195:CR258" si="1218">H195*AZ195</f>
        <v>4623427.847941176</v>
      </c>
      <c r="CS195" s="76">
        <f t="shared" ref="CS195:CS258" si="1219">I195*BA195</f>
        <v>3748090.7223529411</v>
      </c>
      <c r="CT195" s="76">
        <f t="shared" ref="CT195:CT258" si="1220">J195*BB195</f>
        <v>2066276.5899999999</v>
      </c>
      <c r="CU195" s="76">
        <f t="shared" ref="CU195:CU258" si="1221">K195*BC195</f>
        <v>5501219.0930434773</v>
      </c>
      <c r="CV195" s="76">
        <f t="shared" ref="CV195:CV258" si="1222">L195*BD195</f>
        <v>6253792.9149999982</v>
      </c>
      <c r="CW195" s="76">
        <f t="shared" ref="CW195:CW258" si="1223">M195*BE195</f>
        <v>4703960.0852272734</v>
      </c>
      <c r="CX195" s="76">
        <f t="shared" ref="CX195:CX258" si="1224">N195*BF195</f>
        <v>4555719.8234210508</v>
      </c>
      <c r="CY195" s="76">
        <f t="shared" ref="CY195:CY258" si="1225">O195*BG195</f>
        <v>4034562.0223809518</v>
      </c>
      <c r="CZ195" s="76">
        <f t="shared" ref="CZ195:CZ258" si="1226">P195*BH195</f>
        <v>5332709.4453333328</v>
      </c>
      <c r="DA195" s="76">
        <f t="shared" ref="DA195:DA258" si="1227">Q195*BI195</f>
        <v>7581249.6843928574</v>
      </c>
      <c r="DB195" s="76">
        <f t="shared" ref="DB195:DB258" si="1228">R195*BJ195</f>
        <v>8936526.5897959173</v>
      </c>
      <c r="DC195" s="76">
        <f t="shared" ref="DC195:DD258" si="1229">S195*BK195</f>
        <v>6749845.7432330819</v>
      </c>
      <c r="DD195" s="76">
        <f t="shared" si="1229"/>
        <v>15255542.199183673</v>
      </c>
      <c r="DE195" s="88">
        <f t="shared" si="1209"/>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v>9887625</v>
      </c>
      <c r="U196" s="181">
        <f t="shared" ref="U196:U259" si="1230">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v>0.19137755102040818</v>
      </c>
      <c r="BM196" s="86">
        <f t="shared" si="1210"/>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212"/>
        <v>2483730.9652631581</v>
      </c>
      <c r="CM196" s="76">
        <f t="shared" si="1213"/>
        <v>1276200.0000000002</v>
      </c>
      <c r="CN196" s="76">
        <f t="shared" si="1214"/>
        <v>2926102.4280000017</v>
      </c>
      <c r="CO196" s="76">
        <f t="shared" si="1215"/>
        <v>2854049.3745000008</v>
      </c>
      <c r="CP196" s="76">
        <f t="shared" si="1216"/>
        <v>4473935.2065789448</v>
      </c>
      <c r="CQ196" s="76">
        <f t="shared" si="1217"/>
        <v>4254655.0671428563</v>
      </c>
      <c r="CR196" s="76">
        <f t="shared" si="1218"/>
        <v>3986290.875</v>
      </c>
      <c r="CS196" s="76">
        <f t="shared" si="1219"/>
        <v>2188717.6746666669</v>
      </c>
      <c r="CT196" s="76">
        <f t="shared" si="1220"/>
        <v>4568963.4068749994</v>
      </c>
      <c r="CU196" s="76">
        <f t="shared" si="1221"/>
        <v>5433683.716190476</v>
      </c>
      <c r="CV196" s="76">
        <f t="shared" si="1222"/>
        <v>6050893.8875000002</v>
      </c>
      <c r="CW196" s="76">
        <f t="shared" si="1223"/>
        <v>4674772.664545455</v>
      </c>
      <c r="CX196" s="76">
        <f t="shared" si="1224"/>
        <v>3779518.2323684199</v>
      </c>
      <c r="CY196" s="76">
        <f t="shared" si="1225"/>
        <v>9072774.3434693869</v>
      </c>
      <c r="CZ196" s="76">
        <f t="shared" si="1226"/>
        <v>4940650.04</v>
      </c>
      <c r="DA196" s="76">
        <f t="shared" si="1227"/>
        <v>7474231.1200000001</v>
      </c>
      <c r="DB196" s="76">
        <f t="shared" si="1228"/>
        <v>9055111.9900000002</v>
      </c>
      <c r="DC196" s="76">
        <f t="shared" si="1229"/>
        <v>6132217.9464285709</v>
      </c>
      <c r="DD196" s="76">
        <f t="shared" si="1229"/>
        <v>1892269.4579081635</v>
      </c>
      <c r="DE196" s="88">
        <f t="shared" ref="DE196:DE259" si="1231">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v>31079099</v>
      </c>
      <c r="U197" s="181">
        <f t="shared" si="1230"/>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v>0.19137755102040818</v>
      </c>
      <c r="BM197" s="86">
        <f t="shared" ref="BM197:BM260" si="1232">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212"/>
        <v>2382783.2642105264</v>
      </c>
      <c r="CM197" s="76">
        <f t="shared" si="1213"/>
        <v>3132119.1000000006</v>
      </c>
      <c r="CN197" s="76">
        <f t="shared" si="1214"/>
        <v>2659955.8850000007</v>
      </c>
      <c r="CO197" s="76">
        <f t="shared" si="1215"/>
        <v>3353907.784500001</v>
      </c>
      <c r="CP197" s="76">
        <f t="shared" si="1216"/>
        <v>4313983.6574999988</v>
      </c>
      <c r="CQ197" s="76">
        <f t="shared" si="1217"/>
        <v>3465538.8742857138</v>
      </c>
      <c r="CR197" s="76">
        <f t="shared" si="1218"/>
        <v>1868603.5789473683</v>
      </c>
      <c r="CS197" s="76">
        <f t="shared" si="1219"/>
        <v>5342907.5</v>
      </c>
      <c r="CT197" s="76">
        <f t="shared" si="1220"/>
        <v>4543188.5781578943</v>
      </c>
      <c r="CU197" s="76">
        <f t="shared" si="1221"/>
        <v>4703187.2457142845</v>
      </c>
      <c r="CV197" s="76">
        <f t="shared" si="1222"/>
        <v>5643562.0581818186</v>
      </c>
      <c r="CW197" s="76">
        <f t="shared" si="1223"/>
        <v>4295516.3550000004</v>
      </c>
      <c r="CX197" s="76">
        <f t="shared" si="1224"/>
        <v>2807596.8</v>
      </c>
      <c r="CY197" s="76">
        <f t="shared" si="1225"/>
        <v>8342504.1813265299</v>
      </c>
      <c r="CZ197" s="76">
        <f t="shared" si="1226"/>
        <v>5582354.766315789</v>
      </c>
      <c r="DA197" s="76">
        <f t="shared" si="1227"/>
        <v>7353972.9822500004</v>
      </c>
      <c r="DB197" s="76">
        <f t="shared" si="1228"/>
        <v>8977880.718630949</v>
      </c>
      <c r="DC197" s="76">
        <f t="shared" si="1229"/>
        <v>3207308.210526316</v>
      </c>
      <c r="DD197" s="76">
        <f t="shared" si="1229"/>
        <v>5947841.8545408165</v>
      </c>
      <c r="DE197" s="88">
        <f t="shared" si="1231"/>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v>32824487</v>
      </c>
      <c r="U198" s="181">
        <f t="shared" si="1230"/>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v>0.19137755102040818</v>
      </c>
      <c r="BM198" s="86">
        <f t="shared" si="1232"/>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212"/>
        <v>1534076.2916666665</v>
      </c>
      <c r="CM198" s="76">
        <f t="shared" si="1213"/>
        <v>3529052.333333334</v>
      </c>
      <c r="CN198" s="76">
        <f t="shared" si="1214"/>
        <v>2807325.62</v>
      </c>
      <c r="CO198" s="76">
        <f t="shared" si="1215"/>
        <v>3655473.3117500003</v>
      </c>
      <c r="CP198" s="76">
        <f t="shared" si="1216"/>
        <v>4530396.7152777771</v>
      </c>
      <c r="CQ198" s="76">
        <f t="shared" si="1217"/>
        <v>1566631.2499999998</v>
      </c>
      <c r="CR198" s="76">
        <f t="shared" si="1218"/>
        <v>5173107.8589473683</v>
      </c>
      <c r="CS198" s="76">
        <f t="shared" si="1219"/>
        <v>4731283.0033333348</v>
      </c>
      <c r="CT198" s="76">
        <f t="shared" si="1220"/>
        <v>4315972.8252631575</v>
      </c>
      <c r="CU198" s="76">
        <f t="shared" si="1221"/>
        <v>4709114.6811904749</v>
      </c>
      <c r="CV198" s="76">
        <f t="shared" si="1222"/>
        <v>4910559.9981818181</v>
      </c>
      <c r="CW198" s="76">
        <f t="shared" si="1223"/>
        <v>2096475.6521739133</v>
      </c>
      <c r="CX198" s="76">
        <f t="shared" si="1224"/>
        <v>4516843.9994999999</v>
      </c>
      <c r="CY198" s="76">
        <f t="shared" si="1225"/>
        <v>8285731.0970833339</v>
      </c>
      <c r="CZ198" s="76">
        <f t="shared" si="1226"/>
        <v>6356007.2589473678</v>
      </c>
      <c r="DA198" s="76">
        <f t="shared" si="1227"/>
        <v>6483421.5525510209</v>
      </c>
      <c r="DB198" s="76">
        <f t="shared" si="1228"/>
        <v>6292443.6497023785</v>
      </c>
      <c r="DC198" s="76">
        <f t="shared" si="1229"/>
        <v>7238393.962105263</v>
      </c>
      <c r="DD198" s="76">
        <f t="shared" si="1229"/>
        <v>6281869.9355612248</v>
      </c>
      <c r="DE198" s="88">
        <f t="shared" si="1231"/>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v>42613166</v>
      </c>
      <c r="U199" s="181">
        <f t="shared" si="1230"/>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v>0.18994897959183676</v>
      </c>
      <c r="BM199" s="86">
        <f t="shared" si="1232"/>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212"/>
        <v>2942446.5283333329</v>
      </c>
      <c r="CM199" s="76">
        <f t="shared" si="1213"/>
        <v>3105353.9883333337</v>
      </c>
      <c r="CN199" s="76">
        <f t="shared" si="1214"/>
        <v>3082526.9428571444</v>
      </c>
      <c r="CO199" s="76">
        <f t="shared" si="1215"/>
        <v>3266907.1199999996</v>
      </c>
      <c r="CP199" s="76">
        <f t="shared" si="1216"/>
        <v>3112087.472222222</v>
      </c>
      <c r="CQ199" s="76">
        <f t="shared" si="1217"/>
        <v>4622312.8044999996</v>
      </c>
      <c r="CR199" s="76">
        <f t="shared" si="1218"/>
        <v>5130705.7259999989</v>
      </c>
      <c r="CS199" s="76">
        <f t="shared" si="1219"/>
        <v>4551880.5142857153</v>
      </c>
      <c r="CT199" s="76">
        <f t="shared" si="1220"/>
        <v>4459850.9406249989</v>
      </c>
      <c r="CU199" s="76">
        <f t="shared" si="1221"/>
        <v>4108380.5933333328</v>
      </c>
      <c r="CV199" s="76">
        <f t="shared" si="1222"/>
        <v>3123454.5454545449</v>
      </c>
      <c r="CW199" s="76">
        <f t="shared" si="1223"/>
        <v>5160745.8000000007</v>
      </c>
      <c r="CX199" s="76">
        <f t="shared" si="1224"/>
        <v>4948723.1937499987</v>
      </c>
      <c r="CY199" s="76">
        <f t="shared" si="1225"/>
        <v>8317771.9808928547</v>
      </c>
      <c r="CZ199" s="76">
        <f t="shared" si="1226"/>
        <v>4136679.7357894732</v>
      </c>
      <c r="DA199" s="76">
        <f t="shared" si="1227"/>
        <v>4669805.8503401363</v>
      </c>
      <c r="DB199" s="76">
        <f t="shared" si="1228"/>
        <v>3483080.7453416144</v>
      </c>
      <c r="DC199" s="76">
        <f t="shared" si="1229"/>
        <v>7620191.3608270679</v>
      </c>
      <c r="DD199" s="76">
        <f t="shared" si="1229"/>
        <v>8094327.3988775527</v>
      </c>
      <c r="DE199" s="88">
        <f t="shared" si="1231"/>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v>22391796</v>
      </c>
      <c r="U200" s="181">
        <f t="shared" si="1230"/>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v>0.19308035714285718</v>
      </c>
      <c r="BM200" s="86">
        <f t="shared" si="1232"/>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212"/>
        <v>2958285.4919999996</v>
      </c>
      <c r="CM200" s="76">
        <f t="shared" si="1213"/>
        <v>3695305.4233333324</v>
      </c>
      <c r="CN200" s="76">
        <f t="shared" si="1214"/>
        <v>2678062.1428571432</v>
      </c>
      <c r="CO200" s="76">
        <f t="shared" si="1215"/>
        <v>3091310.4974999996</v>
      </c>
      <c r="CP200" s="76">
        <f t="shared" si="1216"/>
        <v>1536777.2571428572</v>
      </c>
      <c r="CQ200" s="76">
        <f t="shared" si="1217"/>
        <v>4860790.5890909079</v>
      </c>
      <c r="CR200" s="76">
        <f t="shared" si="1218"/>
        <v>5284655.1161904745</v>
      </c>
      <c r="CS200" s="76">
        <f t="shared" si="1219"/>
        <v>4960142.2750000022</v>
      </c>
      <c r="CT200" s="76">
        <f t="shared" si="1220"/>
        <v>4652186.2812499991</v>
      </c>
      <c r="CU200" s="76">
        <f t="shared" si="1221"/>
        <v>2311745.4208333329</v>
      </c>
      <c r="CV200" s="76">
        <f t="shared" si="1222"/>
        <v>5702994.7045454541</v>
      </c>
      <c r="CW200" s="76">
        <f t="shared" si="1223"/>
        <v>4908229.7530434793</v>
      </c>
      <c r="CX200" s="76">
        <f t="shared" si="1224"/>
        <v>5578144.3812499987</v>
      </c>
      <c r="CY200" s="76">
        <f t="shared" si="1225"/>
        <v>9472699.600578228</v>
      </c>
      <c r="CZ200" s="76">
        <f t="shared" si="1226"/>
        <v>3171558.7736842101</v>
      </c>
      <c r="DA200" s="76">
        <f t="shared" si="1227"/>
        <v>2655874.2857142859</v>
      </c>
      <c r="DB200" s="76">
        <f t="shared" si="1228"/>
        <v>7369240.0608695643</v>
      </c>
      <c r="DC200" s="76">
        <f t="shared" si="1229"/>
        <v>8116216.6583458632</v>
      </c>
      <c r="DD200" s="76">
        <f t="shared" si="1229"/>
        <v>4323415.9687500009</v>
      </c>
      <c r="DE200" s="88">
        <f t="shared" si="1231"/>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v>26241642</v>
      </c>
      <c r="U201" s="181">
        <f t="shared" si="1230"/>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v>0.20091836734693883</v>
      </c>
      <c r="BM201" s="86">
        <f t="shared" si="1232"/>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212"/>
        <v>2864482.77</v>
      </c>
      <c r="CM201" s="76">
        <f t="shared" si="1213"/>
        <v>3255334.285555555</v>
      </c>
      <c r="CN201" s="76">
        <f t="shared" si="1214"/>
        <v>2145727.7142857146</v>
      </c>
      <c r="CO201" s="76">
        <f t="shared" si="1215"/>
        <v>1752263.162105263</v>
      </c>
      <c r="CP201" s="76">
        <f t="shared" si="1216"/>
        <v>4122718.3542857142</v>
      </c>
      <c r="CQ201" s="76">
        <f t="shared" si="1217"/>
        <v>4621966.8549999995</v>
      </c>
      <c r="CR201" s="76">
        <f t="shared" si="1218"/>
        <v>4698982.3071428556</v>
      </c>
      <c r="CS201" s="76">
        <f t="shared" si="1219"/>
        <v>4575462.4928571451</v>
      </c>
      <c r="CT201" s="76">
        <f t="shared" si="1220"/>
        <v>3940571.1328124995</v>
      </c>
      <c r="CU201" s="76">
        <f t="shared" si="1221"/>
        <v>5203397.0833333321</v>
      </c>
      <c r="CV201" s="76">
        <f t="shared" si="1222"/>
        <v>6509910.5700000003</v>
      </c>
      <c r="CW201" s="76">
        <f t="shared" si="1223"/>
        <v>5136393.526250001</v>
      </c>
      <c r="CX201" s="76">
        <f t="shared" si="1224"/>
        <v>6013644.9234782616</v>
      </c>
      <c r="CY201" s="76">
        <f t="shared" si="1225"/>
        <v>7513466.9475510186</v>
      </c>
      <c r="CZ201" s="76">
        <f t="shared" si="1226"/>
        <v>1938680.1470588236</v>
      </c>
      <c r="DA201" s="76">
        <f t="shared" si="1227"/>
        <v>5536653.849642857</v>
      </c>
      <c r="DB201" s="76">
        <f t="shared" si="1228"/>
        <v>7823872.8178881975</v>
      </c>
      <c r="DC201" s="76">
        <f t="shared" si="1229"/>
        <v>7853100.8633082705</v>
      </c>
      <c r="DD201" s="76">
        <f t="shared" si="1229"/>
        <v>5272427.8671428589</v>
      </c>
      <c r="DE201" s="88">
        <f t="shared" si="1231"/>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v>66619204</v>
      </c>
      <c r="U202" s="181">
        <f t="shared" si="1230"/>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v>0.20091836734693883</v>
      </c>
      <c r="BM202" s="86">
        <f t="shared" si="1232"/>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212"/>
        <v>2892193.8894117652</v>
      </c>
      <c r="CM202" s="76">
        <f t="shared" si="1213"/>
        <v>4831062.4288888881</v>
      </c>
      <c r="CN202" s="76">
        <f t="shared" si="1214"/>
        <v>1246227.5000000002</v>
      </c>
      <c r="CO202" s="76">
        <f t="shared" si="1215"/>
        <v>4109813.221315789</v>
      </c>
      <c r="CP202" s="76">
        <f t="shared" si="1216"/>
        <v>4807955.5199999996</v>
      </c>
      <c r="CQ202" s="76">
        <f t="shared" si="1217"/>
        <v>4766795.92</v>
      </c>
      <c r="CR202" s="76">
        <f t="shared" si="1218"/>
        <v>5346240.1669565206</v>
      </c>
      <c r="CS202" s="76">
        <f t="shared" si="1219"/>
        <v>3575538.4500000016</v>
      </c>
      <c r="CT202" s="76">
        <f t="shared" si="1220"/>
        <v>2416494.5021052631</v>
      </c>
      <c r="CU202" s="76">
        <f t="shared" si="1221"/>
        <v>5394465.8116666656</v>
      </c>
      <c r="CV202" s="76">
        <f t="shared" si="1222"/>
        <v>6485125.5344000002</v>
      </c>
      <c r="CW202" s="76">
        <f t="shared" si="1223"/>
        <v>5352606.3644444449</v>
      </c>
      <c r="CX202" s="76">
        <f t="shared" si="1224"/>
        <v>6247891.7480769213</v>
      </c>
      <c r="CY202" s="76">
        <f t="shared" si="1225"/>
        <v>3901489.1658928576</v>
      </c>
      <c r="CZ202" s="76">
        <f t="shared" si="1226"/>
        <v>5027133</v>
      </c>
      <c r="DA202" s="76">
        <f t="shared" si="1227"/>
        <v>6035199.5779411774</v>
      </c>
      <c r="DB202" s="76">
        <f t="shared" si="1228"/>
        <v>7698931.830476189</v>
      </c>
      <c r="DC202" s="76">
        <f t="shared" si="1229"/>
        <v>6069151.7976397527</v>
      </c>
      <c r="DD202" s="76">
        <f t="shared" si="1229"/>
        <v>13385021.701632656</v>
      </c>
      <c r="DE202" s="88">
        <f t="shared" si="1231"/>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v>8818525</v>
      </c>
      <c r="U203" s="181">
        <f t="shared" si="1230"/>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v>0.2030124223602485</v>
      </c>
      <c r="BM203" s="86">
        <f t="shared" si="1232"/>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212"/>
        <v>2911122.1618421059</v>
      </c>
      <c r="CM203" s="76">
        <f t="shared" si="1213"/>
        <v>1485728.094117647</v>
      </c>
      <c r="CN203" s="76">
        <f t="shared" si="1214"/>
        <v>2917089.6688888893</v>
      </c>
      <c r="CO203" s="76">
        <f t="shared" si="1215"/>
        <v>3872913.3390476196</v>
      </c>
      <c r="CP203" s="76">
        <f t="shared" si="1216"/>
        <v>5461535.3012500005</v>
      </c>
      <c r="CQ203" s="76">
        <f t="shared" si="1217"/>
        <v>4356739.26</v>
      </c>
      <c r="CR203" s="76">
        <f t="shared" si="1218"/>
        <v>4228824.7095652167</v>
      </c>
      <c r="CS203" s="76">
        <f t="shared" si="1219"/>
        <v>1676142.170625</v>
      </c>
      <c r="CT203" s="76">
        <f t="shared" si="1220"/>
        <v>4921504.5752631584</v>
      </c>
      <c r="CU203" s="76">
        <f t="shared" si="1221"/>
        <v>5220654.8777777767</v>
      </c>
      <c r="CV203" s="76">
        <f t="shared" si="1222"/>
        <v>7284760.3231249982</v>
      </c>
      <c r="CW203" s="76">
        <f t="shared" si="1223"/>
        <v>4899165.3407407422</v>
      </c>
      <c r="CX203" s="76">
        <f t="shared" si="1224"/>
        <v>5476839.6374999983</v>
      </c>
      <c r="CY203" s="76">
        <f t="shared" si="1225"/>
        <v>8839089.3002678584</v>
      </c>
      <c r="CZ203" s="76">
        <f t="shared" si="1226"/>
        <v>5025620.6000000006</v>
      </c>
      <c r="DA203" s="76">
        <f t="shared" si="1227"/>
        <v>7455962.5165966377</v>
      </c>
      <c r="DB203" s="76">
        <f t="shared" si="1228"/>
        <v>7649718.1699248115</v>
      </c>
      <c r="DC203" s="76">
        <f t="shared" si="1229"/>
        <v>4406101.5900621125</v>
      </c>
      <c r="DD203" s="76">
        <f t="shared" si="1229"/>
        <v>1790270.1218944103</v>
      </c>
      <c r="DE203" s="88">
        <f t="shared" si="1231"/>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v>28269674</v>
      </c>
      <c r="U204" s="181">
        <f t="shared" si="1230"/>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v>0.2030124223602485</v>
      </c>
      <c r="BM204" s="86">
        <f t="shared" si="1232"/>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212"/>
        <v>2462865.2242105268</v>
      </c>
      <c r="CM204" s="76">
        <f t="shared" si="1213"/>
        <v>3075819.0111764707</v>
      </c>
      <c r="CN204" s="76">
        <f t="shared" si="1214"/>
        <v>2772741.5800000005</v>
      </c>
      <c r="CO204" s="76">
        <f t="shared" si="1215"/>
        <v>4493877.1714285705</v>
      </c>
      <c r="CP204" s="76">
        <f t="shared" si="1216"/>
        <v>5683311.356250002</v>
      </c>
      <c r="CQ204" s="76">
        <f t="shared" si="1217"/>
        <v>3176316.7199999997</v>
      </c>
      <c r="CR204" s="76">
        <f t="shared" si="1218"/>
        <v>2474639.5476923077</v>
      </c>
      <c r="CS204" s="76">
        <f t="shared" si="1219"/>
        <v>4616773.9649999999</v>
      </c>
      <c r="CT204" s="76">
        <f t="shared" si="1220"/>
        <v>5305626.4894736838</v>
      </c>
      <c r="CU204" s="76">
        <f t="shared" si="1221"/>
        <v>5237007.3792857146</v>
      </c>
      <c r="CV204" s="76">
        <f t="shared" si="1222"/>
        <v>6419821.6799999988</v>
      </c>
      <c r="CW204" s="76">
        <f t="shared" si="1223"/>
        <v>4041841.7666666675</v>
      </c>
      <c r="CX204" s="76">
        <f t="shared" si="1224"/>
        <v>3793573.4226923082</v>
      </c>
      <c r="CY204" s="76">
        <f t="shared" si="1225"/>
        <v>7886152.6068750033</v>
      </c>
      <c r="CZ204" s="76">
        <f t="shared" si="1226"/>
        <v>6938681.9977500001</v>
      </c>
      <c r="DA204" s="76">
        <f t="shared" si="1227"/>
        <v>8382965.7700420134</v>
      </c>
      <c r="DB204" s="76">
        <f t="shared" si="1228"/>
        <v>7629338.7065413538</v>
      </c>
      <c r="DC204" s="76">
        <f t="shared" si="1229"/>
        <v>3172344.6258503399</v>
      </c>
      <c r="DD204" s="76">
        <f t="shared" si="1229"/>
        <v>5739094.9980745353</v>
      </c>
      <c r="DE204" s="88">
        <f t="shared" si="1231"/>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v>28745232</v>
      </c>
      <c r="U205" s="181">
        <f t="shared" si="1230"/>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v>0.20497252747252748</v>
      </c>
      <c r="BM205" s="86">
        <f t="shared" si="1232"/>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212"/>
        <v>1357297.894736842</v>
      </c>
      <c r="CM205" s="76">
        <f t="shared" si="1213"/>
        <v>4441994.2560000001</v>
      </c>
      <c r="CN205" s="76">
        <f t="shared" si="1214"/>
        <v>2956744.6350000007</v>
      </c>
      <c r="CO205" s="76">
        <f t="shared" si="1215"/>
        <v>4328423.6840476179</v>
      </c>
      <c r="CP205" s="76">
        <f t="shared" si="1216"/>
        <v>4832846.700000002</v>
      </c>
      <c r="CQ205" s="76">
        <f t="shared" si="1217"/>
        <v>1693805.7142857143</v>
      </c>
      <c r="CR205" s="76">
        <f t="shared" si="1218"/>
        <v>5089579.1948076924</v>
      </c>
      <c r="CS205" s="76">
        <f t="shared" si="1219"/>
        <v>4901919.2025000006</v>
      </c>
      <c r="CT205" s="76">
        <f t="shared" si="1220"/>
        <v>5630613.3552631577</v>
      </c>
      <c r="CU205" s="76">
        <f t="shared" si="1221"/>
        <v>5406866.0547619052</v>
      </c>
      <c r="CV205" s="76">
        <f t="shared" si="1222"/>
        <v>5395264.7399999993</v>
      </c>
      <c r="CW205" s="76">
        <f t="shared" si="1223"/>
        <v>2921571.5000000005</v>
      </c>
      <c r="CX205" s="76">
        <f t="shared" si="1224"/>
        <v>6031115.2084615389</v>
      </c>
      <c r="CY205" s="76">
        <f t="shared" si="1225"/>
        <v>8363734.4836956551</v>
      </c>
      <c r="CZ205" s="76">
        <f t="shared" si="1226"/>
        <v>6156309.5745454542</v>
      </c>
      <c r="DA205" s="76">
        <f t="shared" si="1227"/>
        <v>8490484.1846666653</v>
      </c>
      <c r="DB205" s="76">
        <f t="shared" si="1228"/>
        <v>6183206.6531954892</v>
      </c>
      <c r="DC205" s="76">
        <f t="shared" si="1229"/>
        <v>7337031.42707483</v>
      </c>
      <c r="DD205" s="76">
        <f t="shared" si="1229"/>
        <v>5891982.8558241762</v>
      </c>
      <c r="DE205" s="88">
        <f t="shared" si="1231"/>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v>36325009</v>
      </c>
      <c r="U206" s="181">
        <f t="shared" si="1230"/>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v>0.20412087912087912</v>
      </c>
      <c r="BM206" s="86">
        <f t="shared" si="1232"/>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212"/>
        <v>2426154.75</v>
      </c>
      <c r="CM206" s="76">
        <f t="shared" si="1213"/>
        <v>4245199.6506249988</v>
      </c>
      <c r="CN206" s="76">
        <f t="shared" si="1214"/>
        <v>3021671.7288888888</v>
      </c>
      <c r="CO206" s="76">
        <f t="shared" si="1215"/>
        <v>4565985.0438888883</v>
      </c>
      <c r="CP206" s="76">
        <f t="shared" si="1216"/>
        <v>4540744.9312500013</v>
      </c>
      <c r="CQ206" s="76">
        <f t="shared" si="1217"/>
        <v>4344106.9542857138</v>
      </c>
      <c r="CR206" s="76">
        <f t="shared" si="1218"/>
        <v>5115423.1368421046</v>
      </c>
      <c r="CS206" s="76">
        <f t="shared" si="1219"/>
        <v>4373939.4268750008</v>
      </c>
      <c r="CT206" s="76">
        <f t="shared" si="1220"/>
        <v>5924047.0326315789</v>
      </c>
      <c r="CU206" s="76">
        <f t="shared" si="1221"/>
        <v>4727864.7761904765</v>
      </c>
      <c r="CV206" s="76">
        <f t="shared" si="1222"/>
        <v>4005102</v>
      </c>
      <c r="CW206" s="76">
        <f t="shared" si="1223"/>
        <v>4552330.8750000009</v>
      </c>
      <c r="CX206" s="76">
        <f t="shared" si="1224"/>
        <v>6186194.1554000033</v>
      </c>
      <c r="CY206" s="76">
        <f t="shared" si="1225"/>
        <v>8640353.4117391333</v>
      </c>
      <c r="CZ206" s="76">
        <f t="shared" si="1226"/>
        <v>5972844.4699999988</v>
      </c>
      <c r="DA206" s="76">
        <f t="shared" si="1227"/>
        <v>6547428.9523809515</v>
      </c>
      <c r="DB206" s="76">
        <f t="shared" si="1228"/>
        <v>3452386.4081632663</v>
      </c>
      <c r="DC206" s="76">
        <f t="shared" si="1229"/>
        <v>7681477.0775510184</v>
      </c>
      <c r="DD206" s="76">
        <f t="shared" si="1229"/>
        <v>7414692.7711538458</v>
      </c>
      <c r="DE206" s="88">
        <f t="shared" si="1231"/>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v>45193729</v>
      </c>
      <c r="U207" s="181">
        <f t="shared" si="1230"/>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v>0.20521978021978021</v>
      </c>
      <c r="BM207" s="86">
        <f t="shared" si="1232"/>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212"/>
        <v>2670606.7910526311</v>
      </c>
      <c r="CM207" s="76">
        <f t="shared" si="1213"/>
        <v>4194763.4749999987</v>
      </c>
      <c r="CN207" s="76">
        <f t="shared" si="1214"/>
        <v>2582251.3888888895</v>
      </c>
      <c r="CO207" s="76">
        <f t="shared" si="1215"/>
        <v>3726617.7644444439</v>
      </c>
      <c r="CP207" s="76">
        <f t="shared" si="1216"/>
        <v>2592016.8759375</v>
      </c>
      <c r="CQ207" s="76">
        <f t="shared" si="1217"/>
        <v>4692930.4476190489</v>
      </c>
      <c r="CR207" s="76">
        <f t="shared" si="1218"/>
        <v>5488652.6284210524</v>
      </c>
      <c r="CS207" s="76">
        <f t="shared" si="1219"/>
        <v>4247193.9141666675</v>
      </c>
      <c r="CT207" s="76">
        <f t="shared" si="1220"/>
        <v>5603356.7529411763</v>
      </c>
      <c r="CU207" s="76">
        <f t="shared" si="1221"/>
        <v>3473712.45</v>
      </c>
      <c r="CV207" s="76">
        <f t="shared" si="1222"/>
        <v>6967486.0949999997</v>
      </c>
      <c r="CW207" s="76">
        <f t="shared" si="1223"/>
        <v>4377920.5294117657</v>
      </c>
      <c r="CX207" s="76">
        <f t="shared" si="1224"/>
        <v>6600266.8494000025</v>
      </c>
      <c r="CY207" s="76">
        <f t="shared" si="1225"/>
        <v>8417924.5173913036</v>
      </c>
      <c r="CZ207" s="76">
        <f t="shared" si="1226"/>
        <v>4277337.3124999991</v>
      </c>
      <c r="DA207" s="76">
        <f t="shared" si="1227"/>
        <v>4275329.1428571418</v>
      </c>
      <c r="DB207" s="76">
        <f t="shared" si="1228"/>
        <v>8033747.2653061245</v>
      </c>
      <c r="DC207" s="76">
        <f t="shared" si="1229"/>
        <v>7604809.3085374134</v>
      </c>
      <c r="DD207" s="76">
        <f t="shared" si="1229"/>
        <v>9274647.1326923072</v>
      </c>
      <c r="DE207" s="88">
        <f t="shared" si="1231"/>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v>27860210</v>
      </c>
      <c r="U208" s="181">
        <f t="shared" si="1230"/>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v>0.20513736263736262</v>
      </c>
      <c r="BM208" s="86">
        <f t="shared" si="1232"/>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212"/>
        <v>2744695.232105263</v>
      </c>
      <c r="CM208" s="76">
        <f t="shared" si="1213"/>
        <v>3536348.3999999994</v>
      </c>
      <c r="CN208" s="76">
        <f t="shared" si="1214"/>
        <v>2376677.965277778</v>
      </c>
      <c r="CO208" s="76">
        <f t="shared" si="1215"/>
        <v>2367905.583333333</v>
      </c>
      <c r="CP208" s="76">
        <f t="shared" si="1216"/>
        <v>5804257.3799999999</v>
      </c>
      <c r="CQ208" s="76">
        <f t="shared" si="1217"/>
        <v>4738695.0647619041</v>
      </c>
      <c r="CR208" s="76">
        <f t="shared" si="1218"/>
        <v>4478302.6576315789</v>
      </c>
      <c r="CS208" s="76">
        <f t="shared" si="1219"/>
        <v>4119564.4425000013</v>
      </c>
      <c r="CT208" s="76">
        <f t="shared" si="1220"/>
        <v>5507073.8617647057</v>
      </c>
      <c r="CU208" s="76">
        <f t="shared" si="1221"/>
        <v>6537472.2487500003</v>
      </c>
      <c r="CV208" s="76">
        <f t="shared" si="1222"/>
        <v>7230574.4419999998</v>
      </c>
      <c r="CW208" s="76">
        <f t="shared" si="1223"/>
        <v>4072027.0261764717</v>
      </c>
      <c r="CX208" s="76">
        <f t="shared" si="1224"/>
        <v>7446588.5634782622</v>
      </c>
      <c r="CY208" s="76">
        <f t="shared" si="1225"/>
        <v>7292439.7317391308</v>
      </c>
      <c r="CZ208" s="76">
        <f t="shared" si="1226"/>
        <v>3407443.5294117643</v>
      </c>
      <c r="DA208" s="76">
        <f t="shared" si="1227"/>
        <v>8150349.2871428551</v>
      </c>
      <c r="DB208" s="76">
        <f t="shared" si="1228"/>
        <v>8337639.7685714299</v>
      </c>
      <c r="DC208" s="76">
        <f t="shared" si="1229"/>
        <v>7068348.1448979583</v>
      </c>
      <c r="DD208" s="76">
        <f t="shared" si="1229"/>
        <v>5715170.0019230768</v>
      </c>
      <c r="DE208" s="88">
        <f t="shared" si="1231"/>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v>113239901</v>
      </c>
      <c r="U209" s="181">
        <f t="shared" si="1230"/>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v>0.20513736263736262</v>
      </c>
      <c r="BM209" s="86">
        <f t="shared" si="1232"/>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212"/>
        <v>2479058.345263158</v>
      </c>
      <c r="CM209" s="76">
        <f t="shared" si="1213"/>
        <v>6148648.8049999997</v>
      </c>
      <c r="CN209" s="76">
        <f t="shared" si="1214"/>
        <v>1162428.473</v>
      </c>
      <c r="CO209" s="76">
        <f t="shared" si="1215"/>
        <v>4522868.381944444</v>
      </c>
      <c r="CP209" s="76">
        <f t="shared" si="1216"/>
        <v>7067632.7296875007</v>
      </c>
      <c r="CQ209" s="76">
        <f t="shared" si="1217"/>
        <v>4829199.9297619043</v>
      </c>
      <c r="CR209" s="76">
        <f t="shared" si="1218"/>
        <v>4467634.5347368419</v>
      </c>
      <c r="CS209" s="76">
        <f t="shared" si="1219"/>
        <v>3042921.6300000008</v>
      </c>
      <c r="CT209" s="76">
        <f t="shared" si="1220"/>
        <v>3871854.3088235296</v>
      </c>
      <c r="CU209" s="76">
        <f t="shared" si="1221"/>
        <v>6512098.7625000002</v>
      </c>
      <c r="CV209" s="76">
        <f t="shared" si="1222"/>
        <v>6838337.8568421043</v>
      </c>
      <c r="CW209" s="76">
        <f t="shared" si="1223"/>
        <v>3888308.3611111124</v>
      </c>
      <c r="CX209" s="76">
        <f t="shared" si="1224"/>
        <v>6475939.8144000014</v>
      </c>
      <c r="CY209" s="76">
        <f t="shared" si="1225"/>
        <v>4000966.8336000009</v>
      </c>
      <c r="CZ209" s="76">
        <f t="shared" si="1226"/>
        <v>5864171.6514705876</v>
      </c>
      <c r="DA209" s="76">
        <f t="shared" si="1227"/>
        <v>7306846.2369047599</v>
      </c>
      <c r="DB209" s="76">
        <f t="shared" si="1228"/>
        <v>8495236.3033834603</v>
      </c>
      <c r="DC209" s="76">
        <f t="shared" si="1229"/>
        <v>6878777.4737662319</v>
      </c>
      <c r="DD209" s="76">
        <f t="shared" si="1229"/>
        <v>23229734.636456043</v>
      </c>
      <c r="DE209" s="88">
        <f t="shared" si="1231"/>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v>10578520</v>
      </c>
      <c r="U210" s="181">
        <f t="shared" si="1230"/>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v>0.20483766233766235</v>
      </c>
      <c r="BM210" s="86">
        <f t="shared" si="1232"/>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212"/>
        <v>2302195.2631578948</v>
      </c>
      <c r="CM210" s="76">
        <f t="shared" si="1213"/>
        <v>1572614.8621428569</v>
      </c>
      <c r="CN210" s="76">
        <f t="shared" si="1214"/>
        <v>2897372.42625</v>
      </c>
      <c r="CO210" s="76">
        <f t="shared" si="1215"/>
        <v>4769155.416666666</v>
      </c>
      <c r="CP210" s="76">
        <f t="shared" si="1216"/>
        <v>7155258.825000002</v>
      </c>
      <c r="CQ210" s="76">
        <f t="shared" si="1217"/>
        <v>4311031.1657142844</v>
      </c>
      <c r="CR210" s="76">
        <f t="shared" si="1218"/>
        <v>3324492.4842105261</v>
      </c>
      <c r="CS210" s="76">
        <f t="shared" si="1219"/>
        <v>1568001.0420833335</v>
      </c>
      <c r="CT210" s="76">
        <f t="shared" si="1220"/>
        <v>6782986.0720588239</v>
      </c>
      <c r="CU210" s="76">
        <f t="shared" si="1221"/>
        <v>6598270.6871428564</v>
      </c>
      <c r="CV210" s="76">
        <f t="shared" si="1222"/>
        <v>7555999.3815789474</v>
      </c>
      <c r="CW210" s="76">
        <f t="shared" si="1223"/>
        <v>3934165.461111112</v>
      </c>
      <c r="CX210" s="76">
        <f t="shared" si="1224"/>
        <v>5543911.9904000014</v>
      </c>
      <c r="CY210" s="76">
        <f t="shared" si="1225"/>
        <v>8622540.4813714307</v>
      </c>
      <c r="CZ210" s="76">
        <f t="shared" si="1226"/>
        <v>6194129.188235295</v>
      </c>
      <c r="DA210" s="76">
        <f t="shared" si="1227"/>
        <v>7863857.3479365082</v>
      </c>
      <c r="DB210" s="76">
        <f t="shared" si="1228"/>
        <v>8581805.7485714294</v>
      </c>
      <c r="DC210" s="76">
        <f t="shared" si="1229"/>
        <v>6104971.1038961019</v>
      </c>
      <c r="DD210" s="76">
        <f t="shared" si="1229"/>
        <v>2166879.3077922077</v>
      </c>
      <c r="DE210" s="88">
        <f t="shared" si="1231"/>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v>30796532</v>
      </c>
      <c r="U211" s="181">
        <f t="shared" si="1230"/>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v>0.20483766233766235</v>
      </c>
      <c r="BM211" s="86">
        <f t="shared" si="1232"/>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212"/>
        <v>1881741.8105263158</v>
      </c>
      <c r="CM211" s="76">
        <f t="shared" si="1213"/>
        <v>4670028.7278571427</v>
      </c>
      <c r="CN211" s="76">
        <f t="shared" si="1214"/>
        <v>2951723.3367499998</v>
      </c>
      <c r="CO211" s="76">
        <f t="shared" si="1215"/>
        <v>5078829.0391666656</v>
      </c>
      <c r="CP211" s="76">
        <f t="shared" si="1216"/>
        <v>7270113.071250001</v>
      </c>
      <c r="CQ211" s="76">
        <f t="shared" si="1217"/>
        <v>3922088.2457142845</v>
      </c>
      <c r="CR211" s="76">
        <f t="shared" si="1218"/>
        <v>1586985.9249999996</v>
      </c>
      <c r="CS211" s="76">
        <f t="shared" si="1219"/>
        <v>4188789.8033333342</v>
      </c>
      <c r="CT211" s="76">
        <f t="shared" si="1220"/>
        <v>7515015.4647058835</v>
      </c>
      <c r="CU211" s="76">
        <f t="shared" si="1221"/>
        <v>5948937.8852380961</v>
      </c>
      <c r="CV211" s="76">
        <f t="shared" si="1222"/>
        <v>6256295.231578948</v>
      </c>
      <c r="CW211" s="76">
        <f t="shared" si="1223"/>
        <v>3218004.5777777787</v>
      </c>
      <c r="CX211" s="76">
        <f t="shared" si="1224"/>
        <v>4299300.0869565224</v>
      </c>
      <c r="CY211" s="76">
        <f t="shared" si="1225"/>
        <v>8454222.6416748781</v>
      </c>
      <c r="CZ211" s="76">
        <f t="shared" si="1226"/>
        <v>6875756.9799999986</v>
      </c>
      <c r="DA211" s="76">
        <f t="shared" si="1227"/>
        <v>8122102.4526984151</v>
      </c>
      <c r="DB211" s="76">
        <f t="shared" si="1228"/>
        <v>9453199.9205263183</v>
      </c>
      <c r="DC211" s="76">
        <f t="shared" si="1229"/>
        <v>3769383.8961038962</v>
      </c>
      <c r="DD211" s="76">
        <f t="shared" si="1229"/>
        <v>6308289.6229870133</v>
      </c>
      <c r="DE211" s="88">
        <f t="shared" si="1231"/>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v>23386112</v>
      </c>
      <c r="U212" s="181">
        <f t="shared" si="1230"/>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v>0.1990909090909091</v>
      </c>
      <c r="BM212" s="86">
        <f t="shared" si="1232"/>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212"/>
        <v>817977.3684210527</v>
      </c>
      <c r="CM212" s="76">
        <f t="shared" si="1213"/>
        <v>4989717.3878571428</v>
      </c>
      <c r="CN212" s="76">
        <f t="shared" si="1214"/>
        <v>3480131.8859999999</v>
      </c>
      <c r="CO212" s="76">
        <f t="shared" si="1215"/>
        <v>4465693.605833333</v>
      </c>
      <c r="CP212" s="76">
        <f t="shared" si="1216"/>
        <v>6617504.1346874982</v>
      </c>
      <c r="CQ212" s="76">
        <f t="shared" si="1217"/>
        <v>1869612.4999999998</v>
      </c>
      <c r="CR212" s="76">
        <f t="shared" si="1218"/>
        <v>5908472.6749999989</v>
      </c>
      <c r="CS212" s="76">
        <f t="shared" si="1219"/>
        <v>4295495.4291666672</v>
      </c>
      <c r="CT212" s="76">
        <f t="shared" si="1220"/>
        <v>7523119.341764708</v>
      </c>
      <c r="CU212" s="76">
        <f t="shared" si="1221"/>
        <v>5362822.9555555554</v>
      </c>
      <c r="CV212" s="76">
        <f t="shared" si="1222"/>
        <v>5364823.0405263165</v>
      </c>
      <c r="CW212" s="76">
        <f t="shared" si="1223"/>
        <v>2537694.4900000002</v>
      </c>
      <c r="CX212" s="76">
        <f t="shared" si="1224"/>
        <v>6862423.436956523</v>
      </c>
      <c r="CY212" s="76">
        <f t="shared" si="1225"/>
        <v>9544692.8469950724</v>
      </c>
      <c r="CZ212" s="76">
        <f t="shared" si="1226"/>
        <v>5595442.4899999993</v>
      </c>
      <c r="DA212" s="76">
        <f t="shared" si="1227"/>
        <v>8348834.6765476214</v>
      </c>
      <c r="DB212" s="76">
        <f t="shared" si="1228"/>
        <v>7654364.0451127831</v>
      </c>
      <c r="DC212" s="76">
        <f t="shared" si="1229"/>
        <v>6536823.8212987017</v>
      </c>
      <c r="DD212" s="76">
        <f t="shared" si="1229"/>
        <v>4655962.2981818179</v>
      </c>
      <c r="DE212" s="88">
        <f t="shared" si="1231"/>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v>30238334</v>
      </c>
      <c r="U213" s="181">
        <f t="shared" si="1230"/>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v>0.20520000000000002</v>
      </c>
      <c r="BM213" s="86">
        <f t="shared" si="1232"/>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212"/>
        <v>2265405.693157895</v>
      </c>
      <c r="CM213" s="76">
        <f t="shared" si="1213"/>
        <v>4498986.0232142853</v>
      </c>
      <c r="CN213" s="76">
        <f t="shared" si="1214"/>
        <v>2872811.9447368425</v>
      </c>
      <c r="CO213" s="76">
        <f t="shared" si="1215"/>
        <v>4317044.2675000001</v>
      </c>
      <c r="CP213" s="76">
        <f t="shared" si="1216"/>
        <v>6067553.6381249977</v>
      </c>
      <c r="CQ213" s="76">
        <f t="shared" si="1217"/>
        <v>4910633.4689999996</v>
      </c>
      <c r="CR213" s="76">
        <f t="shared" si="1218"/>
        <v>4950228.8618421052</v>
      </c>
      <c r="CS213" s="76">
        <f t="shared" si="1219"/>
        <v>4196099.0533333337</v>
      </c>
      <c r="CT213" s="76">
        <f t="shared" si="1220"/>
        <v>7375581.6349999998</v>
      </c>
      <c r="CU213" s="76">
        <f t="shared" si="1221"/>
        <v>4863848.333333333</v>
      </c>
      <c r="CV213" s="76">
        <f t="shared" si="1222"/>
        <v>2932614.4537499994</v>
      </c>
      <c r="CW213" s="76">
        <f t="shared" si="1223"/>
        <v>4042879.5277777785</v>
      </c>
      <c r="CX213" s="76">
        <f t="shared" si="1224"/>
        <v>6004767.6955000004</v>
      </c>
      <c r="CY213" s="76">
        <f t="shared" si="1225"/>
        <v>9094547.4321428537</v>
      </c>
      <c r="CZ213" s="76">
        <f t="shared" si="1226"/>
        <v>4913500.8764705891</v>
      </c>
      <c r="DA213" s="76">
        <f t="shared" si="1227"/>
        <v>6523668.5119047631</v>
      </c>
      <c r="DB213" s="76">
        <f t="shared" si="1228"/>
        <v>5374225.7142857164</v>
      </c>
      <c r="DC213" s="76">
        <f t="shared" si="1229"/>
        <v>6946825.8498701304</v>
      </c>
      <c r="DD213" s="76">
        <f t="shared" si="1229"/>
        <v>6204906.1368000004</v>
      </c>
      <c r="DE213" s="88">
        <f t="shared" si="1231"/>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v>27206822</v>
      </c>
      <c r="U214" s="181">
        <f t="shared" si="1230"/>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v>0.20360000000000003</v>
      </c>
      <c r="BM214" s="86">
        <f t="shared" si="1232"/>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212"/>
        <v>2223213.2768421052</v>
      </c>
      <c r="CM214" s="76">
        <f t="shared" si="1213"/>
        <v>4549327.1307142843</v>
      </c>
      <c r="CN214" s="76">
        <f t="shared" si="1214"/>
        <v>3448470.3741176478</v>
      </c>
      <c r="CO214" s="76">
        <f t="shared" si="1215"/>
        <v>3323165.32</v>
      </c>
      <c r="CP214" s="76">
        <f t="shared" si="1216"/>
        <v>3508072.7624999993</v>
      </c>
      <c r="CQ214" s="76">
        <f t="shared" si="1217"/>
        <v>4528856.078999998</v>
      </c>
      <c r="CR214" s="76">
        <f t="shared" si="1218"/>
        <v>4666473.6378947357</v>
      </c>
      <c r="CS214" s="76">
        <f t="shared" si="1219"/>
        <v>4810950.9511904763</v>
      </c>
      <c r="CT214" s="76">
        <f t="shared" si="1220"/>
        <v>7065516.1888235295</v>
      </c>
      <c r="CU214" s="76">
        <f t="shared" si="1221"/>
        <v>3338609.0499999993</v>
      </c>
      <c r="CV214" s="76">
        <f t="shared" si="1222"/>
        <v>6333197.9014999988</v>
      </c>
      <c r="CW214" s="76">
        <f t="shared" si="1223"/>
        <v>4162737.0486111124</v>
      </c>
      <c r="CX214" s="76">
        <f t="shared" si="1224"/>
        <v>6768591.4999999991</v>
      </c>
      <c r="CY214" s="76">
        <f t="shared" si="1225"/>
        <v>7829354.6245535696</v>
      </c>
      <c r="CZ214" s="76">
        <f t="shared" si="1226"/>
        <v>3866527.0117647066</v>
      </c>
      <c r="DA214" s="76">
        <f t="shared" si="1227"/>
        <v>4200730.2857142873</v>
      </c>
      <c r="DB214" s="76">
        <f t="shared" si="1228"/>
        <v>10157416.315714289</v>
      </c>
      <c r="DC214" s="76">
        <f t="shared" si="1229"/>
        <v>6758872.2550649354</v>
      </c>
      <c r="DD214" s="76">
        <f t="shared" si="1229"/>
        <v>5539308.9592000004</v>
      </c>
      <c r="DE214" s="88">
        <f t="shared" si="1231"/>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v>23306168</v>
      </c>
      <c r="U215" s="181">
        <f t="shared" si="1230"/>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v>0.1987714285714286</v>
      </c>
      <c r="BM215" s="86">
        <f t="shared" si="1232"/>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212"/>
        <v>2352902.8618421052</v>
      </c>
      <c r="CM215" s="76">
        <f t="shared" si="1213"/>
        <v>4675369.4035714278</v>
      </c>
      <c r="CN215" s="76">
        <f t="shared" si="1214"/>
        <v>2450348.823529412</v>
      </c>
      <c r="CO215" s="76">
        <f t="shared" si="1215"/>
        <v>2134192.2075000005</v>
      </c>
      <c r="CP215" s="76">
        <f t="shared" si="1216"/>
        <v>4797161.7468749993</v>
      </c>
      <c r="CQ215" s="76">
        <f t="shared" si="1217"/>
        <v>4520855.0804999983</v>
      </c>
      <c r="CR215" s="76">
        <f t="shared" si="1218"/>
        <v>4652686.1236842107</v>
      </c>
      <c r="CS215" s="76">
        <f t="shared" si="1219"/>
        <v>4118176.4525000001</v>
      </c>
      <c r="CT215" s="76">
        <f t="shared" si="1220"/>
        <v>6245120.135294118</v>
      </c>
      <c r="CU215" s="76">
        <f t="shared" si="1221"/>
        <v>5247600.9191666655</v>
      </c>
      <c r="CV215" s="76">
        <f t="shared" si="1222"/>
        <v>6707206.7115789456</v>
      </c>
      <c r="CW215" s="76">
        <f t="shared" si="1223"/>
        <v>3942701.944444445</v>
      </c>
      <c r="CX215" s="76">
        <f t="shared" si="1224"/>
        <v>7317323.2470000042</v>
      </c>
      <c r="CY215" s="76">
        <f t="shared" si="1225"/>
        <v>5095519.4159226175</v>
      </c>
      <c r="CZ215" s="76">
        <f t="shared" si="1226"/>
        <v>2500399.9999999995</v>
      </c>
      <c r="DA215" s="76">
        <f t="shared" si="1227"/>
        <v>8750412.3017142881</v>
      </c>
      <c r="DB215" s="76">
        <f t="shared" si="1228"/>
        <v>10351227.303061223</v>
      </c>
      <c r="DC215" s="76">
        <f t="shared" si="1229"/>
        <v>6133938.6113636363</v>
      </c>
      <c r="DD215" s="76">
        <f t="shared" si="1229"/>
        <v>4632600.3078857148</v>
      </c>
      <c r="DE215" s="88">
        <f t="shared" si="1231"/>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v>59069576</v>
      </c>
      <c r="U216" s="181">
        <f t="shared" si="1230"/>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v>0.1987714285714286</v>
      </c>
      <c r="BM216" s="86">
        <f t="shared" si="1232"/>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212"/>
        <v>3030900.9942857148</v>
      </c>
      <c r="CM216" s="76">
        <f t="shared" si="1213"/>
        <v>4430612.2339285715</v>
      </c>
      <c r="CN216" s="76">
        <f t="shared" si="1214"/>
        <v>1416432.6223529417</v>
      </c>
      <c r="CO216" s="76">
        <f t="shared" si="1215"/>
        <v>4577435.2725000009</v>
      </c>
      <c r="CP216" s="76">
        <f t="shared" si="1216"/>
        <v>4772711.5833333312</v>
      </c>
      <c r="CQ216" s="76">
        <f t="shared" si="1217"/>
        <v>4331529.4687499981</v>
      </c>
      <c r="CR216" s="76">
        <f t="shared" si="1218"/>
        <v>4426914.1294736844</v>
      </c>
      <c r="CS216" s="76">
        <f t="shared" si="1219"/>
        <v>3034159.9000000004</v>
      </c>
      <c r="CT216" s="76">
        <f t="shared" si="1220"/>
        <v>3895216.6058823531</v>
      </c>
      <c r="CU216" s="76">
        <f t="shared" si="1221"/>
        <v>5874686.3972222218</v>
      </c>
      <c r="CV216" s="76">
        <f t="shared" si="1222"/>
        <v>5673188.6249999981</v>
      </c>
      <c r="CW216" s="76">
        <f t="shared" si="1223"/>
        <v>4591422.5833333349</v>
      </c>
      <c r="CX216" s="76">
        <f t="shared" si="1224"/>
        <v>6416881.1055555576</v>
      </c>
      <c r="CY216" s="76">
        <f t="shared" si="1225"/>
        <v>4811619.6371428575</v>
      </c>
      <c r="CZ216" s="76">
        <f t="shared" si="1226"/>
        <v>5507916.6974999998</v>
      </c>
      <c r="DA216" s="76">
        <f t="shared" si="1227"/>
        <v>10950621.301928576</v>
      </c>
      <c r="DB216" s="76">
        <f t="shared" si="1228"/>
        <v>10656892.977551019</v>
      </c>
      <c r="DC216" s="76">
        <f t="shared" si="1229"/>
        <v>5556797.9109090902</v>
      </c>
      <c r="DD216" s="76">
        <f t="shared" si="1229"/>
        <v>11741344.006628573</v>
      </c>
      <c r="DE216" s="88">
        <f t="shared" si="1231"/>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v>8213675</v>
      </c>
      <c r="U217" s="181">
        <f t="shared" si="1230"/>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v>0.1938311688311688</v>
      </c>
      <c r="BM217" s="86">
        <f t="shared" si="1232"/>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212"/>
        <v>2362847.7696428569</v>
      </c>
      <c r="CM217" s="76">
        <f t="shared" si="1213"/>
        <v>2035322.3092857143</v>
      </c>
      <c r="CN217" s="76">
        <f t="shared" si="1214"/>
        <v>3260646.4047058835</v>
      </c>
      <c r="CO217" s="76">
        <f t="shared" si="1215"/>
        <v>4745742.3549999995</v>
      </c>
      <c r="CP217" s="76">
        <f t="shared" si="1216"/>
        <v>4464154.4349999987</v>
      </c>
      <c r="CQ217" s="76">
        <f t="shared" si="1217"/>
        <v>3678977.7144999988</v>
      </c>
      <c r="CR217" s="76">
        <f t="shared" si="1218"/>
        <v>3515836.1442105267</v>
      </c>
      <c r="CS217" s="76">
        <f t="shared" si="1219"/>
        <v>1733531.2333333332</v>
      </c>
      <c r="CT217" s="76">
        <f t="shared" si="1220"/>
        <v>6698155.2141176471</v>
      </c>
      <c r="CU217" s="76">
        <f t="shared" si="1221"/>
        <v>6600355.041666666</v>
      </c>
      <c r="CV217" s="76">
        <f t="shared" si="1222"/>
        <v>5778844.9095000001</v>
      </c>
      <c r="CW217" s="76">
        <f t="shared" si="1223"/>
        <v>4208090.7800000012</v>
      </c>
      <c r="CX217" s="76">
        <f t="shared" si="1224"/>
        <v>5476586.6422222238</v>
      </c>
      <c r="CY217" s="76">
        <f t="shared" si="1225"/>
        <v>8574999.194285715</v>
      </c>
      <c r="CZ217" s="76">
        <f t="shared" si="1226"/>
        <v>5549430.3199999994</v>
      </c>
      <c r="DA217" s="76">
        <f t="shared" si="1227"/>
        <v>9401260.6652142908</v>
      </c>
      <c r="DB217" s="76">
        <f t="shared" si="1228"/>
        <v>9768255.3367346935</v>
      </c>
      <c r="DC217" s="76">
        <f t="shared" si="1229"/>
        <v>4679992.8571428563</v>
      </c>
      <c r="DD217" s="76">
        <f t="shared" si="1229"/>
        <v>1592066.2256493503</v>
      </c>
      <c r="DE217" s="88">
        <f t="shared" si="1231"/>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v>23686135</v>
      </c>
      <c r="U218" s="181">
        <f t="shared" si="1230"/>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v>0.1938311688311688</v>
      </c>
      <c r="BM218" s="86">
        <f t="shared" si="1232"/>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212"/>
        <v>1833945.075</v>
      </c>
      <c r="CM218" s="76">
        <f t="shared" si="1213"/>
        <v>4174081.1335714282</v>
      </c>
      <c r="CN218" s="76">
        <f t="shared" si="1214"/>
        <v>3649386.9411764708</v>
      </c>
      <c r="CO218" s="76">
        <f t="shared" si="1215"/>
        <v>4574313.3155555567</v>
      </c>
      <c r="CP218" s="76">
        <f t="shared" si="1216"/>
        <v>4172878.7061111112</v>
      </c>
      <c r="CQ218" s="76">
        <f t="shared" si="1217"/>
        <v>2727483.4949999992</v>
      </c>
      <c r="CR218" s="76">
        <f t="shared" si="1218"/>
        <v>2414064.3029411766</v>
      </c>
      <c r="CS218" s="76">
        <f t="shared" si="1219"/>
        <v>3821812.3616666663</v>
      </c>
      <c r="CT218" s="76">
        <f t="shared" si="1220"/>
        <v>6668457.3961764686</v>
      </c>
      <c r="CU218" s="76">
        <f t="shared" si="1221"/>
        <v>6027646.6622222224</v>
      </c>
      <c r="CV218" s="76">
        <f t="shared" si="1222"/>
        <v>5024864.0350000001</v>
      </c>
      <c r="CW218" s="76">
        <f t="shared" si="1223"/>
        <v>3705467.5900000012</v>
      </c>
      <c r="CX218" s="76">
        <f t="shared" si="1224"/>
        <v>4293832.8750000019</v>
      </c>
      <c r="CY218" s="76">
        <f t="shared" si="1225"/>
        <v>7171825.2701020399</v>
      </c>
      <c r="CZ218" s="76">
        <f t="shared" si="1226"/>
        <v>5869178.0817647045</v>
      </c>
      <c r="DA218" s="76">
        <f t="shared" si="1227"/>
        <v>9953624.6919642892</v>
      </c>
      <c r="DB218" s="76">
        <f t="shared" si="1228"/>
        <v>9019734.6481632646</v>
      </c>
      <c r="DC218" s="76">
        <f t="shared" si="1229"/>
        <v>3641708.5714285718</v>
      </c>
      <c r="DD218" s="76">
        <f t="shared" si="1229"/>
        <v>4591111.2321428563</v>
      </c>
      <c r="DE218" s="88">
        <f t="shared" si="1231"/>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v>27148165</v>
      </c>
      <c r="U219" s="181">
        <f t="shared" si="1230"/>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v>0.19405844155844151</v>
      </c>
      <c r="BM219" s="86">
        <f t="shared" si="1232"/>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212"/>
        <v>1153006.7857142859</v>
      </c>
      <c r="CM219" s="76">
        <f t="shared" si="1213"/>
        <v>4272228.1371428575</v>
      </c>
      <c r="CN219" s="76">
        <f t="shared" si="1214"/>
        <v>3696883.9661764721</v>
      </c>
      <c r="CO219" s="76">
        <f t="shared" si="1215"/>
        <v>4043701.5972222225</v>
      </c>
      <c r="CP219" s="76">
        <f t="shared" si="1216"/>
        <v>4002038.8916666666</v>
      </c>
      <c r="CQ219" s="76">
        <f t="shared" si="1217"/>
        <v>1593735.8083333333</v>
      </c>
      <c r="CR219" s="76">
        <f t="shared" si="1218"/>
        <v>4790715.6647058818</v>
      </c>
      <c r="CS219" s="76">
        <f t="shared" si="1219"/>
        <v>4274062.2250000006</v>
      </c>
      <c r="CT219" s="76">
        <f t="shared" si="1220"/>
        <v>6173803.2922222205</v>
      </c>
      <c r="CU219" s="76">
        <f t="shared" si="1221"/>
        <v>5332516.6374999993</v>
      </c>
      <c r="CV219" s="76">
        <f t="shared" si="1222"/>
        <v>4740731.7204999998</v>
      </c>
      <c r="CW219" s="76">
        <f t="shared" si="1223"/>
        <v>2543343.1578947366</v>
      </c>
      <c r="CX219" s="76">
        <f t="shared" si="1224"/>
        <v>6577411.933000003</v>
      </c>
      <c r="CY219" s="76">
        <f t="shared" si="1225"/>
        <v>7456962.7950340146</v>
      </c>
      <c r="CZ219" s="76">
        <f t="shared" si="1226"/>
        <v>5196653.246722688</v>
      </c>
      <c r="DA219" s="76">
        <f t="shared" si="1227"/>
        <v>8577970.3742857184</v>
      </c>
      <c r="DB219" s="76">
        <f t="shared" si="1228"/>
        <v>8345307.7551020393</v>
      </c>
      <c r="DC219" s="76">
        <f t="shared" si="1229"/>
        <v>7233395.5910357153</v>
      </c>
      <c r="DD219" s="76">
        <f t="shared" si="1229"/>
        <v>5268330.5910714278</v>
      </c>
      <c r="DE219" s="88">
        <f t="shared" si="1231"/>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v>25628466</v>
      </c>
      <c r="U220" s="181">
        <f t="shared" si="1230"/>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v>0.18292207792207796</v>
      </c>
      <c r="BM220" s="86">
        <f t="shared" si="1232"/>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212"/>
        <v>2309320.3507142859</v>
      </c>
      <c r="CM220" s="76">
        <f t="shared" si="1213"/>
        <v>4602785.1071428573</v>
      </c>
      <c r="CN220" s="76">
        <f t="shared" si="1214"/>
        <v>3819449.9647058835</v>
      </c>
      <c r="CO220" s="76">
        <f t="shared" si="1215"/>
        <v>3821100.2500000005</v>
      </c>
      <c r="CP220" s="76">
        <f t="shared" si="1216"/>
        <v>3401220.4733333332</v>
      </c>
      <c r="CQ220" s="76">
        <f t="shared" si="1217"/>
        <v>3701672.1750000003</v>
      </c>
      <c r="CR220" s="76">
        <f t="shared" si="1218"/>
        <v>4996828.7735294122</v>
      </c>
      <c r="CS220" s="76">
        <f t="shared" si="1219"/>
        <v>4321370.1333333328</v>
      </c>
      <c r="CT220" s="76">
        <f t="shared" si="1220"/>
        <v>5529029.6849999996</v>
      </c>
      <c r="CU220" s="76">
        <f t="shared" si="1221"/>
        <v>4832215.5374999996</v>
      </c>
      <c r="CV220" s="76">
        <f t="shared" si="1222"/>
        <v>3214102.2595454548</v>
      </c>
      <c r="CW220" s="76">
        <f t="shared" si="1223"/>
        <v>4567989.3663157886</v>
      </c>
      <c r="CX220" s="76">
        <f t="shared" si="1224"/>
        <v>6301789.6800000016</v>
      </c>
      <c r="CY220" s="76">
        <f t="shared" si="1225"/>
        <v>7247236.2775850324</v>
      </c>
      <c r="CZ220" s="76">
        <f t="shared" si="1226"/>
        <v>5329156.2850420158</v>
      </c>
      <c r="DA220" s="76">
        <f t="shared" si="1227"/>
        <v>7089716.2678571455</v>
      </c>
      <c r="DB220" s="76">
        <f t="shared" si="1228"/>
        <v>4539669.3877551015</v>
      </c>
      <c r="DC220" s="76">
        <f t="shared" si="1229"/>
        <v>6314871.8326870752</v>
      </c>
      <c r="DD220" s="76">
        <f t="shared" si="1229"/>
        <v>4688012.2546753259</v>
      </c>
      <c r="DE220" s="88">
        <f t="shared" si="1231"/>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v>24685544</v>
      </c>
      <c r="U221" s="181">
        <f t="shared" si="1230"/>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v>0.17951298701298701</v>
      </c>
      <c r="BM221" s="86">
        <f t="shared" si="1232"/>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212"/>
        <v>2330900.0000000005</v>
      </c>
      <c r="CM221" s="76">
        <f t="shared" si="1213"/>
        <v>3817681.8400000003</v>
      </c>
      <c r="CN221" s="76">
        <f t="shared" si="1214"/>
        <v>2699397.8188235299</v>
      </c>
      <c r="CO221" s="76">
        <f t="shared" si="1215"/>
        <v>3138667.888888889</v>
      </c>
      <c r="CP221" s="76">
        <f t="shared" si="1216"/>
        <v>1454950.0000000002</v>
      </c>
      <c r="CQ221" s="76">
        <f t="shared" si="1217"/>
        <v>3910630.6286111111</v>
      </c>
      <c r="CR221" s="76">
        <f t="shared" si="1218"/>
        <v>5103610.8014705889</v>
      </c>
      <c r="CS221" s="76">
        <f t="shared" si="1219"/>
        <v>3896094.3999999994</v>
      </c>
      <c r="CT221" s="76">
        <f t="shared" si="1220"/>
        <v>4902319.4333333336</v>
      </c>
      <c r="CU221" s="76">
        <f t="shared" si="1221"/>
        <v>3728726.7809523805</v>
      </c>
      <c r="CV221" s="76">
        <f t="shared" si="1222"/>
        <v>4471997.0954545457</v>
      </c>
      <c r="CW221" s="76">
        <f t="shared" si="1223"/>
        <v>4823760.5263157906</v>
      </c>
      <c r="CX221" s="76">
        <f t="shared" si="1224"/>
        <v>6292223.3735000025</v>
      </c>
      <c r="CY221" s="76">
        <f t="shared" si="1225"/>
        <v>6522842.6337755108</v>
      </c>
      <c r="CZ221" s="76">
        <f t="shared" si="1226"/>
        <v>3531249.6631932766</v>
      </c>
      <c r="DA221" s="76">
        <f t="shared" si="1227"/>
        <v>5620637.0068027237</v>
      </c>
      <c r="DB221" s="76">
        <f t="shared" si="1228"/>
        <v>9134599.681632651</v>
      </c>
      <c r="DC221" s="76">
        <f t="shared" si="1229"/>
        <v>6139984.2044217708</v>
      </c>
      <c r="DD221" s="76">
        <f t="shared" si="1229"/>
        <v>4431375.7394805197</v>
      </c>
      <c r="DE221" s="88">
        <f t="shared" si="1231"/>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v>19710653</v>
      </c>
      <c r="U222" s="181">
        <f t="shared" si="1230"/>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v>0.17665584415584415</v>
      </c>
      <c r="BM222" s="86">
        <f t="shared" si="1232"/>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212"/>
        <v>2669121.4285714291</v>
      </c>
      <c r="CM222" s="76">
        <f t="shared" si="1213"/>
        <v>3434223.2828571429</v>
      </c>
      <c r="CN222" s="76">
        <f t="shared" si="1214"/>
        <v>2412161.6752941185</v>
      </c>
      <c r="CO222" s="76">
        <f t="shared" si="1215"/>
        <v>1729864.2933333335</v>
      </c>
      <c r="CP222" s="76">
        <f t="shared" si="1216"/>
        <v>3193884.4000000004</v>
      </c>
      <c r="CQ222" s="76">
        <f t="shared" si="1217"/>
        <v>4139157.4663888882</v>
      </c>
      <c r="CR222" s="76">
        <f t="shared" si="1218"/>
        <v>5258427.0482352935</v>
      </c>
      <c r="CS222" s="76">
        <f t="shared" si="1219"/>
        <v>3557560.3194444445</v>
      </c>
      <c r="CT222" s="76">
        <f t="shared" si="1220"/>
        <v>4368143.5875000004</v>
      </c>
      <c r="CU222" s="76">
        <f t="shared" si="1221"/>
        <v>5558554.1085714279</v>
      </c>
      <c r="CV222" s="76">
        <f t="shared" si="1222"/>
        <v>4879234.9206818184</v>
      </c>
      <c r="CW222" s="76">
        <f t="shared" si="1223"/>
        <v>5090176.7800000012</v>
      </c>
      <c r="CX222" s="76">
        <f t="shared" si="1224"/>
        <v>5988211.785000002</v>
      </c>
      <c r="CY222" s="76">
        <f t="shared" si="1225"/>
        <v>5318290.0077551026</v>
      </c>
      <c r="CZ222" s="76">
        <f t="shared" si="1226"/>
        <v>2790313.333333333</v>
      </c>
      <c r="DA222" s="76">
        <f t="shared" si="1227"/>
        <v>8967464.3655102085</v>
      </c>
      <c r="DB222" s="76">
        <f t="shared" si="1228"/>
        <v>9212480.251836732</v>
      </c>
      <c r="DC222" s="76">
        <f t="shared" si="1229"/>
        <v>4572868.2371031754</v>
      </c>
      <c r="DD222" s="76">
        <f t="shared" si="1229"/>
        <v>3482002.0445779217</v>
      </c>
      <c r="DE222" s="88">
        <f t="shared" si="1231"/>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v>55596931</v>
      </c>
      <c r="U223" s="181">
        <f t="shared" si="1230"/>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v>0.17665584415584415</v>
      </c>
      <c r="BM223" s="86">
        <f t="shared" si="1232"/>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212"/>
        <v>2881244.4071428571</v>
      </c>
      <c r="CM223" s="76">
        <f t="shared" si="1213"/>
        <v>2987305.3628571429</v>
      </c>
      <c r="CN223" s="76">
        <f t="shared" si="1214"/>
        <v>1285827.2767857146</v>
      </c>
      <c r="CO223" s="76">
        <f t="shared" si="1215"/>
        <v>3779972.7844444448</v>
      </c>
      <c r="CP223" s="76">
        <f t="shared" si="1216"/>
        <v>3193858.5391666675</v>
      </c>
      <c r="CQ223" s="76">
        <f t="shared" si="1217"/>
        <v>4409877.55</v>
      </c>
      <c r="CR223" s="76">
        <f t="shared" si="1218"/>
        <v>4477051.1779411761</v>
      </c>
      <c r="CS223" s="76">
        <f t="shared" si="1219"/>
        <v>3086505.138888889</v>
      </c>
      <c r="CT223" s="76">
        <f t="shared" si="1220"/>
        <v>2879080.8888888885</v>
      </c>
      <c r="CU223" s="76">
        <f t="shared" si="1221"/>
        <v>5298645.5809523799</v>
      </c>
      <c r="CV223" s="76">
        <f t="shared" si="1222"/>
        <v>4947263.1477272743</v>
      </c>
      <c r="CW223" s="76">
        <f t="shared" si="1223"/>
        <v>4587603.7545000017</v>
      </c>
      <c r="CX223" s="76">
        <f t="shared" si="1224"/>
        <v>5512859.443</v>
      </c>
      <c r="CY223" s="76">
        <f t="shared" si="1225"/>
        <v>3709011.7729870137</v>
      </c>
      <c r="CZ223" s="76">
        <f t="shared" si="1226"/>
        <v>4720663.7005555555</v>
      </c>
      <c r="DA223" s="76">
        <f t="shared" si="1227"/>
        <v>8811939.1027210876</v>
      </c>
      <c r="DB223" s="76">
        <f t="shared" si="1228"/>
        <v>10133716.984347824</v>
      </c>
      <c r="DC223" s="76">
        <f t="shared" si="1229"/>
        <v>4964373.4049603185</v>
      </c>
      <c r="DD223" s="76">
        <f t="shared" si="1229"/>
        <v>9821522.7782792207</v>
      </c>
      <c r="DE223" s="88">
        <f t="shared" si="1231"/>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v>7772075</v>
      </c>
      <c r="U224" s="181">
        <f t="shared" si="1230"/>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v>0.175974025974026</v>
      </c>
      <c r="BM224" s="86">
        <f t="shared" si="1232"/>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212"/>
        <v>2538000.4114285712</v>
      </c>
      <c r="CM224" s="76">
        <f t="shared" si="1213"/>
        <v>1450857.2978571428</v>
      </c>
      <c r="CN224" s="76">
        <f t="shared" si="1214"/>
        <v>3256524.5982142864</v>
      </c>
      <c r="CO224" s="76">
        <f t="shared" si="1215"/>
        <v>3337819.7399999998</v>
      </c>
      <c r="CP224" s="76">
        <f t="shared" si="1216"/>
        <v>3213432.77</v>
      </c>
      <c r="CQ224" s="76">
        <f t="shared" si="1217"/>
        <v>4160124.8249999997</v>
      </c>
      <c r="CR224" s="76">
        <f t="shared" si="1218"/>
        <v>3433640.9347058819</v>
      </c>
      <c r="CS224" s="76">
        <f t="shared" si="1219"/>
        <v>1865871.0666666667</v>
      </c>
      <c r="CT224" s="76">
        <f t="shared" si="1220"/>
        <v>5283293.801944444</v>
      </c>
      <c r="CU224" s="76">
        <f t="shared" si="1221"/>
        <v>5583737.0978571419</v>
      </c>
      <c r="CV224" s="76">
        <f t="shared" si="1222"/>
        <v>5064446.5831818189</v>
      </c>
      <c r="CW224" s="76">
        <f t="shared" si="1223"/>
        <v>4503019.1385000022</v>
      </c>
      <c r="CX224" s="76">
        <f t="shared" si="1224"/>
        <v>4524593.9939999999</v>
      </c>
      <c r="CY224" s="76">
        <f t="shared" si="1225"/>
        <v>6450034.9616883127</v>
      </c>
      <c r="CZ224" s="76">
        <f t="shared" si="1226"/>
        <v>4926344.4545454532</v>
      </c>
      <c r="DA224" s="76">
        <f t="shared" si="1227"/>
        <v>9838355.2054421771</v>
      </c>
      <c r="DB224" s="76">
        <f t="shared" si="1228"/>
        <v>9444819.5848136637</v>
      </c>
      <c r="DC224" s="76">
        <f t="shared" si="1229"/>
        <v>4072400.4563492076</v>
      </c>
      <c r="DD224" s="76">
        <f t="shared" si="1229"/>
        <v>1367683.3279220781</v>
      </c>
      <c r="DE224" s="88">
        <f t="shared" si="1231"/>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v>22641304</v>
      </c>
      <c r="U225" s="181">
        <f t="shared" si="1230"/>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v>0.175974025974026</v>
      </c>
      <c r="BM225" s="86">
        <f t="shared" si="1232"/>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212"/>
        <v>1946057.1428571427</v>
      </c>
      <c r="CM225" s="76">
        <f t="shared" si="1213"/>
        <v>3449438.6453571427</v>
      </c>
      <c r="CN225" s="76">
        <f t="shared" si="1214"/>
        <v>3265116.8357142862</v>
      </c>
      <c r="CO225" s="76">
        <f t="shared" si="1215"/>
        <v>3685445.0388235291</v>
      </c>
      <c r="CP225" s="76">
        <f t="shared" si="1216"/>
        <v>3098190.0650000004</v>
      </c>
      <c r="CQ225" s="76">
        <f t="shared" si="1217"/>
        <v>3138865.3587499997</v>
      </c>
      <c r="CR225" s="76">
        <f t="shared" si="1218"/>
        <v>1911250.0000000002</v>
      </c>
      <c r="CS225" s="76">
        <f t="shared" si="1219"/>
        <v>3697101.3555555558</v>
      </c>
      <c r="CT225" s="76">
        <f t="shared" si="1220"/>
        <v>4116194.9999999991</v>
      </c>
      <c r="CU225" s="76">
        <f t="shared" si="1221"/>
        <v>5233827.7409523791</v>
      </c>
      <c r="CV225" s="76">
        <f t="shared" si="1222"/>
        <v>4840301.3863636376</v>
      </c>
      <c r="CW225" s="76">
        <f t="shared" si="1223"/>
        <v>3559969.5420000018</v>
      </c>
      <c r="CX225" s="76">
        <f t="shared" si="1224"/>
        <v>2715728.8141176472</v>
      </c>
      <c r="CY225" s="76">
        <f t="shared" si="1225"/>
        <v>5824517.7964935051</v>
      </c>
      <c r="CZ225" s="76">
        <f t="shared" si="1226"/>
        <v>5108657.2219047621</v>
      </c>
      <c r="DA225" s="76">
        <f t="shared" si="1227"/>
        <v>9525435.575340135</v>
      </c>
      <c r="DB225" s="76">
        <f t="shared" si="1228"/>
        <v>9150830.7871118002</v>
      </c>
      <c r="DC225" s="76">
        <f t="shared" si="1229"/>
        <v>2744912.6984126987</v>
      </c>
      <c r="DD225" s="76">
        <f t="shared" si="1229"/>
        <v>3984281.4181818189</v>
      </c>
      <c r="DE225" s="88">
        <f t="shared" si="1231"/>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v>20262986</v>
      </c>
      <c r="U226" s="181">
        <f t="shared" si="1230"/>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v>0.17256493506493509</v>
      </c>
      <c r="BM226" s="86">
        <f t="shared" si="1232"/>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212"/>
        <v>1263085.7142857143</v>
      </c>
      <c r="CM226" s="76">
        <f t="shared" si="1213"/>
        <v>3439504.918928571</v>
      </c>
      <c r="CN226" s="76">
        <f t="shared" si="1214"/>
        <v>3582326.8053571437</v>
      </c>
      <c r="CO226" s="76">
        <f t="shared" si="1215"/>
        <v>3302290.6058823531</v>
      </c>
      <c r="CP226" s="76">
        <f t="shared" si="1216"/>
        <v>2886187.5000000005</v>
      </c>
      <c r="CQ226" s="76">
        <f t="shared" si="1217"/>
        <v>1455927.8250000002</v>
      </c>
      <c r="CR226" s="76">
        <f t="shared" si="1218"/>
        <v>4851804.1576470593</v>
      </c>
      <c r="CS226" s="76">
        <f t="shared" si="1219"/>
        <v>3521152.4333333336</v>
      </c>
      <c r="CT226" s="76">
        <f t="shared" si="1220"/>
        <v>4495690.4591666665</v>
      </c>
      <c r="CU226" s="76">
        <f t="shared" si="1221"/>
        <v>4930165.4857142856</v>
      </c>
      <c r="CV226" s="76">
        <f t="shared" si="1222"/>
        <v>4211640.8181818193</v>
      </c>
      <c r="CW226" s="76">
        <f t="shared" si="1223"/>
        <v>2419340.5500000007</v>
      </c>
      <c r="CX226" s="76">
        <f t="shared" si="1224"/>
        <v>5238905.54</v>
      </c>
      <c r="CY226" s="76">
        <f t="shared" si="1225"/>
        <v>6129979.6777272727</v>
      </c>
      <c r="CZ226" s="76">
        <f t="shared" si="1226"/>
        <v>5064013.4992857138</v>
      </c>
      <c r="DA226" s="76">
        <f t="shared" si="1227"/>
        <v>8604389.5299659856</v>
      </c>
      <c r="DB226" s="76">
        <f t="shared" si="1228"/>
        <v>7267163.4161490668</v>
      </c>
      <c r="DC226" s="76">
        <f t="shared" si="1229"/>
        <v>5621421.7418650798</v>
      </c>
      <c r="DD226" s="76">
        <f t="shared" si="1229"/>
        <v>3496680.8633116889</v>
      </c>
      <c r="DE226" s="88">
        <f t="shared" si="1231"/>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v>22303430</v>
      </c>
      <c r="U227" s="181">
        <f t="shared" si="1230"/>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v>0.17211038961038963</v>
      </c>
      <c r="BM227" s="86">
        <f t="shared" si="1232"/>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212"/>
        <v>2439465.634285714</v>
      </c>
      <c r="CM227" s="76">
        <f t="shared" si="1213"/>
        <v>3735455.0164285707</v>
      </c>
      <c r="CN227" s="76">
        <f t="shared" si="1214"/>
        <v>3157258.5</v>
      </c>
      <c r="CO227" s="76">
        <f t="shared" si="1215"/>
        <v>3071233.2352941176</v>
      </c>
      <c r="CP227" s="76">
        <f t="shared" si="1216"/>
        <v>2439901.8750000005</v>
      </c>
      <c r="CQ227" s="76">
        <f t="shared" si="1217"/>
        <v>3871120.0621875008</v>
      </c>
      <c r="CR227" s="76">
        <f t="shared" si="1218"/>
        <v>4982552.3364705881</v>
      </c>
      <c r="CS227" s="76">
        <f t="shared" si="1219"/>
        <v>3719375.4866666677</v>
      </c>
      <c r="CT227" s="76">
        <f t="shared" si="1220"/>
        <v>4894647.1674999995</v>
      </c>
      <c r="CU227" s="76">
        <f t="shared" si="1221"/>
        <v>4236104.8380952375</v>
      </c>
      <c r="CV227" s="76">
        <f t="shared" si="1222"/>
        <v>2252913.3500000006</v>
      </c>
      <c r="CW227" s="76">
        <f t="shared" si="1223"/>
        <v>4112095.779000001</v>
      </c>
      <c r="CX227" s="76">
        <f t="shared" si="1224"/>
        <v>5169694.8211764703</v>
      </c>
      <c r="CY227" s="76">
        <f t="shared" si="1225"/>
        <v>5402107.5118506495</v>
      </c>
      <c r="CZ227" s="76">
        <f t="shared" si="1226"/>
        <v>4201476.1961904764</v>
      </c>
      <c r="DA227" s="76">
        <f t="shared" si="1227"/>
        <v>6126158.6582993185</v>
      </c>
      <c r="DB227" s="76">
        <f t="shared" si="1228"/>
        <v>3933764.4155844157</v>
      </c>
      <c r="DC227" s="76">
        <f t="shared" si="1229"/>
        <v>5325728.1911071427</v>
      </c>
      <c r="DD227" s="76">
        <f t="shared" si="1229"/>
        <v>3838652.0269480525</v>
      </c>
      <c r="DE227" s="88">
        <f t="shared" si="1231"/>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v>20937352</v>
      </c>
      <c r="U228" s="181">
        <f t="shared" si="1230"/>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v>0.17211038961038963</v>
      </c>
      <c r="BM228" s="86">
        <f t="shared" si="1232"/>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212"/>
        <v>2387263.654285714</v>
      </c>
      <c r="CM228" s="76">
        <f t="shared" si="1213"/>
        <v>3944012.1385714281</v>
      </c>
      <c r="CN228" s="76">
        <f t="shared" si="1214"/>
        <v>3249364.1599999997</v>
      </c>
      <c r="CO228" s="76">
        <f t="shared" si="1215"/>
        <v>2555831.911764706</v>
      </c>
      <c r="CP228" s="76">
        <f t="shared" si="1216"/>
        <v>1576672.9166666665</v>
      </c>
      <c r="CQ228" s="76">
        <f t="shared" si="1217"/>
        <v>4143416.2962500006</v>
      </c>
      <c r="CR228" s="76">
        <f t="shared" si="1218"/>
        <v>4569951.7111764709</v>
      </c>
      <c r="CS228" s="76">
        <f t="shared" si="1219"/>
        <v>3364728.6833333345</v>
      </c>
      <c r="CT228" s="76">
        <f t="shared" si="1220"/>
        <v>4438926.0661111102</v>
      </c>
      <c r="CU228" s="76">
        <f t="shared" si="1221"/>
        <v>2750480.7180952374</v>
      </c>
      <c r="CV228" s="76">
        <f t="shared" si="1222"/>
        <v>3925873.3475000011</v>
      </c>
      <c r="CW228" s="76">
        <f t="shared" si="1223"/>
        <v>4849211.5314285709</v>
      </c>
      <c r="CX228" s="76">
        <f t="shared" si="1224"/>
        <v>5761929.5247058822</v>
      </c>
      <c r="CY228" s="76">
        <f t="shared" si="1225"/>
        <v>4635454.2489610398</v>
      </c>
      <c r="CZ228" s="76">
        <f t="shared" si="1226"/>
        <v>3232496.2340476192</v>
      </c>
      <c r="DA228" s="76">
        <f t="shared" si="1227"/>
        <v>3642925.7142857146</v>
      </c>
      <c r="DB228" s="76">
        <f t="shared" si="1228"/>
        <v>8039780.1831818176</v>
      </c>
      <c r="DC228" s="76">
        <f t="shared" si="1229"/>
        <v>5372829.987214284</v>
      </c>
      <c r="DD228" s="76">
        <f t="shared" si="1229"/>
        <v>3603535.8101298707</v>
      </c>
      <c r="DE228" s="88">
        <f t="shared" si="1231"/>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v>17888018</v>
      </c>
      <c r="U229" s="181">
        <f t="shared" si="1230"/>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v>0.17307142857142851</v>
      </c>
      <c r="BM229" s="86">
        <f t="shared" si="1232"/>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212"/>
        <v>2393385.416666667</v>
      </c>
      <c r="CM229" s="76">
        <f t="shared" si="1213"/>
        <v>2916939.3142857142</v>
      </c>
      <c r="CN229" s="76">
        <f t="shared" si="1214"/>
        <v>2964989.9999999995</v>
      </c>
      <c r="CO229" s="76">
        <f t="shared" si="1215"/>
        <v>1575101.8023529414</v>
      </c>
      <c r="CP229" s="76">
        <f t="shared" si="1216"/>
        <v>2673723.0041666664</v>
      </c>
      <c r="CQ229" s="76">
        <f t="shared" si="1217"/>
        <v>3583342.7850000001</v>
      </c>
      <c r="CR229" s="76">
        <f t="shared" si="1218"/>
        <v>3932850.1788235288</v>
      </c>
      <c r="CS229" s="76">
        <f t="shared" si="1219"/>
        <v>3458442.9450000008</v>
      </c>
      <c r="CT229" s="76">
        <f t="shared" si="1220"/>
        <v>3710414.7366666659</v>
      </c>
      <c r="CU229" s="76">
        <f t="shared" si="1221"/>
        <v>4230453.0857142853</v>
      </c>
      <c r="CV229" s="76">
        <f t="shared" si="1222"/>
        <v>3662641.0280000004</v>
      </c>
      <c r="CW229" s="76">
        <f t="shared" si="1223"/>
        <v>4436029.6852380959</v>
      </c>
      <c r="CX229" s="76">
        <f t="shared" si="1224"/>
        <v>5987979.0558823524</v>
      </c>
      <c r="CY229" s="76">
        <f t="shared" si="1225"/>
        <v>4044188.9192532473</v>
      </c>
      <c r="CZ229" s="76">
        <f t="shared" si="1226"/>
        <v>2336285.7142857141</v>
      </c>
      <c r="DA229" s="76">
        <f t="shared" si="1227"/>
        <v>8189767.0885714293</v>
      </c>
      <c r="DB229" s="76">
        <f t="shared" si="1228"/>
        <v>8085740.3245578222</v>
      </c>
      <c r="DC229" s="76">
        <f t="shared" si="1229"/>
        <v>6213911.9323129244</v>
      </c>
      <c r="DD229" s="76">
        <f t="shared" si="1229"/>
        <v>3095904.8295714278</v>
      </c>
      <c r="DE229" s="88">
        <f t="shared" si="1231"/>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v>46520374</v>
      </c>
      <c r="U230" s="181">
        <f t="shared" si="1230"/>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v>0.17307142857142851</v>
      </c>
      <c r="BM230" s="86">
        <f t="shared" si="1232"/>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212"/>
        <v>2290741.6875</v>
      </c>
      <c r="CM230" s="76">
        <f t="shared" si="1213"/>
        <v>1939618.9314285712</v>
      </c>
      <c r="CN230" s="76">
        <f t="shared" si="1214"/>
        <v>1654958.5714285721</v>
      </c>
      <c r="CO230" s="76">
        <f t="shared" si="1215"/>
        <v>3685597.4423529413</v>
      </c>
      <c r="CP230" s="76">
        <f t="shared" si="1216"/>
        <v>2905455.055555555</v>
      </c>
      <c r="CQ230" s="76">
        <f t="shared" si="1217"/>
        <v>3810978.0393750002</v>
      </c>
      <c r="CR230" s="76">
        <f t="shared" si="1218"/>
        <v>3711146.1538235284</v>
      </c>
      <c r="CS230" s="76">
        <f t="shared" si="1219"/>
        <v>2545690.808333334</v>
      </c>
      <c r="CT230" s="76">
        <f t="shared" si="1220"/>
        <v>2266697.5499999998</v>
      </c>
      <c r="CU230" s="76">
        <f t="shared" si="1221"/>
        <v>4358104.8852380933</v>
      </c>
      <c r="CV230" s="76">
        <f t="shared" si="1222"/>
        <v>3844801.432</v>
      </c>
      <c r="CW230" s="76">
        <f t="shared" si="1223"/>
        <v>4500357.7480952395</v>
      </c>
      <c r="CX230" s="76">
        <f t="shared" si="1224"/>
        <v>5774972.666666667</v>
      </c>
      <c r="CY230" s="76">
        <f t="shared" si="1225"/>
        <v>2230092.6463636365</v>
      </c>
      <c r="CZ230" s="76">
        <f t="shared" si="1226"/>
        <v>4102330.7619047612</v>
      </c>
      <c r="DA230" s="76">
        <f t="shared" si="1227"/>
        <v>7774238.5218367353</v>
      </c>
      <c r="DB230" s="76">
        <f t="shared" si="1228"/>
        <v>8103789.2591836732</v>
      </c>
      <c r="DC230" s="76">
        <f t="shared" si="1229"/>
        <v>5953751.4509523781</v>
      </c>
      <c r="DD230" s="76">
        <f t="shared" si="1229"/>
        <v>8051347.5858571399</v>
      </c>
      <c r="DE230" s="88">
        <f t="shared" si="1231"/>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v>7046400</v>
      </c>
      <c r="U231" s="181">
        <f t="shared" si="1230"/>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v>0.17107142857142857</v>
      </c>
      <c r="BM231" s="86">
        <f t="shared" si="1232"/>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212"/>
        <v>2017166.6666666667</v>
      </c>
      <c r="CM231" s="76">
        <f t="shared" si="1213"/>
        <v>1070203.3499999999</v>
      </c>
      <c r="CN231" s="76">
        <f t="shared" si="1214"/>
        <v>3003636.3171428582</v>
      </c>
      <c r="CO231" s="76">
        <f t="shared" si="1215"/>
        <v>3203429.8067647056</v>
      </c>
      <c r="CP231" s="76">
        <f t="shared" si="1216"/>
        <v>2606547.5223529413</v>
      </c>
      <c r="CQ231" s="76">
        <f t="shared" si="1217"/>
        <v>3448413.0343749998</v>
      </c>
      <c r="CR231" s="76">
        <f t="shared" si="1218"/>
        <v>2973191.8676470579</v>
      </c>
      <c r="CS231" s="76">
        <f t="shared" si="1219"/>
        <v>1392172.444444445</v>
      </c>
      <c r="CT231" s="76">
        <f t="shared" si="1220"/>
        <v>4233686.892</v>
      </c>
      <c r="CU231" s="76">
        <f t="shared" si="1221"/>
        <v>5231346.1821428556</v>
      </c>
      <c r="CV231" s="76">
        <f t="shared" si="1222"/>
        <v>3342456.25</v>
      </c>
      <c r="CW231" s="76">
        <f t="shared" si="1223"/>
        <v>4042354.0114285722</v>
      </c>
      <c r="CX231" s="76">
        <f t="shared" si="1224"/>
        <v>4559491.7333333334</v>
      </c>
      <c r="CY231" s="76">
        <f t="shared" si="1225"/>
        <v>4739779.7242207788</v>
      </c>
      <c r="CZ231" s="76">
        <f t="shared" si="1226"/>
        <v>3991623.8485714281</v>
      </c>
      <c r="DA231" s="76">
        <f t="shared" si="1227"/>
        <v>8273712.7625850327</v>
      </c>
      <c r="DB231" s="76">
        <f t="shared" si="1228"/>
        <v>8815547.9975510202</v>
      </c>
      <c r="DC231" s="76">
        <f t="shared" si="1229"/>
        <v>4848280.9523809506</v>
      </c>
      <c r="DD231" s="76">
        <f t="shared" si="1229"/>
        <v>1205437.7142857143</v>
      </c>
      <c r="DE231" s="88">
        <f t="shared" si="1231"/>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v>17935861</v>
      </c>
      <c r="U232" s="181">
        <f t="shared" si="1230"/>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v>0.17107142857142857</v>
      </c>
      <c r="BM232" s="86">
        <f t="shared" si="1232"/>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212"/>
        <v>1443715</v>
      </c>
      <c r="CM232" s="76">
        <f t="shared" si="1213"/>
        <v>2474400.1162499995</v>
      </c>
      <c r="CN232" s="76">
        <f t="shared" si="1214"/>
        <v>2828325.0666666678</v>
      </c>
      <c r="CO232" s="76">
        <f t="shared" si="1215"/>
        <v>3147714.601764706</v>
      </c>
      <c r="CP232" s="76">
        <f t="shared" si="1216"/>
        <v>2853370.6241176473</v>
      </c>
      <c r="CQ232" s="76">
        <f t="shared" si="1217"/>
        <v>1968992.4</v>
      </c>
      <c r="CR232" s="76">
        <f t="shared" si="1218"/>
        <v>1282341.1858823528</v>
      </c>
      <c r="CS232" s="76">
        <f t="shared" si="1219"/>
        <v>3567598.7200000011</v>
      </c>
      <c r="CT232" s="76">
        <f t="shared" si="1220"/>
        <v>4481985.3800000008</v>
      </c>
      <c r="CU232" s="76">
        <f t="shared" si="1221"/>
        <v>5109846.7666666657</v>
      </c>
      <c r="CV232" s="76">
        <f t="shared" si="1222"/>
        <v>3806160.7410000004</v>
      </c>
      <c r="CW232" s="76">
        <f t="shared" si="1223"/>
        <v>3588519.2571428581</v>
      </c>
      <c r="CX232" s="76">
        <f t="shared" si="1224"/>
        <v>2776001.1482352945</v>
      </c>
      <c r="CY232" s="76">
        <f t="shared" si="1225"/>
        <v>4533036.537744361</v>
      </c>
      <c r="CZ232" s="76">
        <f t="shared" si="1226"/>
        <v>4027077.3085714276</v>
      </c>
      <c r="DA232" s="76">
        <f t="shared" si="1227"/>
        <v>8411797.7182653043</v>
      </c>
      <c r="DB232" s="76">
        <f t="shared" si="1228"/>
        <v>7853196.1644805204</v>
      </c>
      <c r="DC232" s="76">
        <f t="shared" si="1229"/>
        <v>2782873.4693877553</v>
      </c>
      <c r="DD232" s="76">
        <f t="shared" si="1229"/>
        <v>3068313.3639285713</v>
      </c>
      <c r="DE232" s="88">
        <f t="shared" si="1231"/>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v>16077628</v>
      </c>
      <c r="U233" s="181">
        <f t="shared" si="1230"/>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v>0.17535714285714282</v>
      </c>
      <c r="BM233" s="86">
        <f t="shared" si="1232"/>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212"/>
        <v>895166.66666666674</v>
      </c>
      <c r="CM233" s="76">
        <f t="shared" si="1213"/>
        <v>3232857.2919999999</v>
      </c>
      <c r="CN233" s="76">
        <f t="shared" si="1214"/>
        <v>2777629.1583333337</v>
      </c>
      <c r="CO233" s="76">
        <f t="shared" si="1215"/>
        <v>3727090.7300000014</v>
      </c>
      <c r="CP233" s="76">
        <f t="shared" si="1216"/>
        <v>2270944.1797058824</v>
      </c>
      <c r="CQ233" s="76">
        <f t="shared" si="1217"/>
        <v>1083166.0546874998</v>
      </c>
      <c r="CR233" s="76">
        <f t="shared" si="1218"/>
        <v>3499145.4964705883</v>
      </c>
      <c r="CS233" s="76">
        <f t="shared" si="1219"/>
        <v>3765466.6500000013</v>
      </c>
      <c r="CT233" s="76">
        <f t="shared" si="1220"/>
        <v>4463145.307500001</v>
      </c>
      <c r="CU233" s="76">
        <f t="shared" si="1221"/>
        <v>4525546.6208333327</v>
      </c>
      <c r="CV233" s="76">
        <f t="shared" si="1222"/>
        <v>3308891.4540000004</v>
      </c>
      <c r="CW233" s="76">
        <f t="shared" si="1223"/>
        <v>2642658.2857142854</v>
      </c>
      <c r="CX233" s="76">
        <f t="shared" si="1224"/>
        <v>5630039.5435294127</v>
      </c>
      <c r="CY233" s="76">
        <f t="shared" si="1225"/>
        <v>4392879.9999999991</v>
      </c>
      <c r="CZ233" s="76">
        <f t="shared" si="1226"/>
        <v>4225326.3038095236</v>
      </c>
      <c r="DA233" s="76">
        <f t="shared" si="1227"/>
        <v>7124980.0176190473</v>
      </c>
      <c r="DB233" s="76">
        <f t="shared" si="1228"/>
        <v>6857469.5779220788</v>
      </c>
      <c r="DC233" s="76">
        <f t="shared" si="1229"/>
        <v>5261691.2840816323</v>
      </c>
      <c r="DD233" s="76">
        <f t="shared" si="1229"/>
        <v>2819326.9099999992</v>
      </c>
      <c r="DE233" s="88">
        <f t="shared" si="1231"/>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v>19172731</v>
      </c>
      <c r="U234" s="181">
        <f t="shared" si="1230"/>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v>0.17310714285714285</v>
      </c>
      <c r="BM234" s="86">
        <f t="shared" si="1232"/>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212"/>
        <v>1611300.0000000002</v>
      </c>
      <c r="CM234" s="76">
        <f t="shared" si="1213"/>
        <v>3507247.4399999995</v>
      </c>
      <c r="CN234" s="76">
        <f t="shared" si="1214"/>
        <v>2625826.8000000003</v>
      </c>
      <c r="CO234" s="76">
        <f t="shared" si="1215"/>
        <v>3303145.7523529408</v>
      </c>
      <c r="CP234" s="76">
        <f t="shared" si="1216"/>
        <v>1875165.0564705883</v>
      </c>
      <c r="CQ234" s="76">
        <f t="shared" si="1217"/>
        <v>3414986.6953124995</v>
      </c>
      <c r="CR234" s="76">
        <f t="shared" si="1218"/>
        <v>3993336.0442857146</v>
      </c>
      <c r="CS234" s="76">
        <f t="shared" si="1219"/>
        <v>3387009.4833333339</v>
      </c>
      <c r="CT234" s="76">
        <f t="shared" si="1220"/>
        <v>4086118.6985294125</v>
      </c>
      <c r="CU234" s="76">
        <f t="shared" si="1221"/>
        <v>3404076.4666666663</v>
      </c>
      <c r="CV234" s="76">
        <f t="shared" si="1222"/>
        <v>2276200.4850000008</v>
      </c>
      <c r="CW234" s="76">
        <f t="shared" si="1223"/>
        <v>4546882.0571428565</v>
      </c>
      <c r="CX234" s="76">
        <f t="shared" si="1224"/>
        <v>5474217.0494117662</v>
      </c>
      <c r="CY234" s="76">
        <f t="shared" si="1225"/>
        <v>4564222.1408333331</v>
      </c>
      <c r="CZ234" s="76">
        <f t="shared" si="1226"/>
        <v>3933804.0550000002</v>
      </c>
      <c r="DA234" s="76">
        <f t="shared" si="1227"/>
        <v>5036309.2261904767</v>
      </c>
      <c r="DB234" s="76">
        <f t="shared" si="1228"/>
        <v>3584536.1038961043</v>
      </c>
      <c r="DC234" s="76">
        <f t="shared" si="1229"/>
        <v>5918573.3523809509</v>
      </c>
      <c r="DD234" s="76">
        <f t="shared" si="1229"/>
        <v>3318936.6841785712</v>
      </c>
      <c r="DE234" s="88">
        <f t="shared" si="1231"/>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v>16080648</v>
      </c>
      <c r="U235" s="181">
        <f t="shared" si="1230"/>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v>0.17353571428571429</v>
      </c>
      <c r="BM235" s="86">
        <f t="shared" si="1232"/>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212"/>
        <v>1651916.15</v>
      </c>
      <c r="CM235" s="76">
        <f t="shared" si="1213"/>
        <v>3708695.154285715</v>
      </c>
      <c r="CN235" s="76">
        <f t="shared" si="1214"/>
        <v>2616444.8099999996</v>
      </c>
      <c r="CO235" s="76">
        <f t="shared" si="1215"/>
        <v>2660022.0723529411</v>
      </c>
      <c r="CP235" s="76">
        <f t="shared" si="1216"/>
        <v>872559.72222222236</v>
      </c>
      <c r="CQ235" s="76">
        <f t="shared" si="1217"/>
        <v>3331719.2562499992</v>
      </c>
      <c r="CR235" s="76">
        <f t="shared" si="1218"/>
        <v>4186604.0366666676</v>
      </c>
      <c r="CS235" s="76">
        <f t="shared" si="1219"/>
        <v>3488616.8750000009</v>
      </c>
      <c r="CT235" s="76">
        <f t="shared" si="1220"/>
        <v>3990351.7399999988</v>
      </c>
      <c r="CU235" s="76">
        <f t="shared" si="1221"/>
        <v>2574314.0638888888</v>
      </c>
      <c r="CV235" s="76">
        <f t="shared" si="1222"/>
        <v>3367140.8875000011</v>
      </c>
      <c r="CW235" s="76">
        <f t="shared" si="1223"/>
        <v>4761804.4466666672</v>
      </c>
      <c r="CX235" s="76">
        <f t="shared" si="1224"/>
        <v>5584402.5129411751</v>
      </c>
      <c r="CY235" s="76">
        <f t="shared" si="1225"/>
        <v>4715619.4788888888</v>
      </c>
      <c r="CZ235" s="76">
        <f t="shared" si="1226"/>
        <v>3172231.7050000001</v>
      </c>
      <c r="DA235" s="76">
        <f t="shared" si="1227"/>
        <v>2657777.777777778</v>
      </c>
      <c r="DB235" s="76">
        <f t="shared" si="1228"/>
        <v>7721404.2514285715</v>
      </c>
      <c r="DC235" s="76">
        <f t="shared" si="1229"/>
        <v>6201760.2423809515</v>
      </c>
      <c r="DD235" s="76">
        <f t="shared" si="1229"/>
        <v>2790566.7368571428</v>
      </c>
      <c r="DE235" s="88">
        <f t="shared" si="1231"/>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v>15258756</v>
      </c>
      <c r="U236" s="181">
        <f t="shared" si="1230"/>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v>0.17353571428571429</v>
      </c>
      <c r="BM236" s="86">
        <f t="shared" si="1232"/>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212"/>
        <v>1913166.6950000003</v>
      </c>
      <c r="CM236" s="76">
        <f t="shared" si="1213"/>
        <v>3078337.77</v>
      </c>
      <c r="CN236" s="76">
        <f t="shared" si="1214"/>
        <v>2093797.8239999998</v>
      </c>
      <c r="CO236" s="76">
        <f t="shared" si="1215"/>
        <v>1407168.9999999995</v>
      </c>
      <c r="CP236" s="76">
        <f t="shared" si="1216"/>
        <v>2130615.2022222225</v>
      </c>
      <c r="CQ236" s="76">
        <f t="shared" si="1217"/>
        <v>3372077.0840624995</v>
      </c>
      <c r="CR236" s="76">
        <f t="shared" si="1218"/>
        <v>4278846.3391666664</v>
      </c>
      <c r="CS236" s="76">
        <f t="shared" si="1219"/>
        <v>3368139.7750000008</v>
      </c>
      <c r="CT236" s="76">
        <f t="shared" si="1220"/>
        <v>3455150.0855555544</v>
      </c>
      <c r="CU236" s="76">
        <f t="shared" si="1221"/>
        <v>4120577.2822222221</v>
      </c>
      <c r="CV236" s="76">
        <f t="shared" si="1222"/>
        <v>3612571.8176470594</v>
      </c>
      <c r="CW236" s="76">
        <f t="shared" si="1223"/>
        <v>4808477.864285714</v>
      </c>
      <c r="CX236" s="76">
        <f t="shared" si="1224"/>
        <v>5227995.3064705869</v>
      </c>
      <c r="CY236" s="76">
        <f t="shared" si="1225"/>
        <v>3873183.978333333</v>
      </c>
      <c r="CZ236" s="76">
        <f t="shared" si="1226"/>
        <v>2156761.9047619044</v>
      </c>
      <c r="DA236" s="76">
        <f t="shared" si="1227"/>
        <v>7539004.2000000011</v>
      </c>
      <c r="DB236" s="76">
        <f t="shared" si="1228"/>
        <v>8400120.6519172937</v>
      </c>
      <c r="DC236" s="76">
        <f t="shared" si="1229"/>
        <v>5473763.7485714275</v>
      </c>
      <c r="DD236" s="76">
        <f t="shared" si="1229"/>
        <v>2647939.1215714286</v>
      </c>
      <c r="DE236" s="88">
        <f t="shared" si="1231"/>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v>40439722</v>
      </c>
      <c r="U237" s="181">
        <f t="shared" si="1230"/>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v>0.17353571428571429</v>
      </c>
      <c r="BM237" s="86">
        <f t="shared" si="1232"/>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212"/>
        <v>1869292.7999999996</v>
      </c>
      <c r="CM237" s="76">
        <f t="shared" si="1213"/>
        <v>2521311.4285714286</v>
      </c>
      <c r="CN237" s="76">
        <f t="shared" si="1214"/>
        <v>1060691.0000000002</v>
      </c>
      <c r="CO237" s="76">
        <f t="shared" si="1215"/>
        <v>2934180.8109999988</v>
      </c>
      <c r="CP237" s="76">
        <f t="shared" si="1216"/>
        <v>2465834.9317647056</v>
      </c>
      <c r="CQ237" s="76">
        <f t="shared" si="1217"/>
        <v>3537407.591874999</v>
      </c>
      <c r="CR237" s="76">
        <f t="shared" si="1218"/>
        <v>3654046.5866666669</v>
      </c>
      <c r="CS237" s="76">
        <f t="shared" si="1219"/>
        <v>2838284.5652777781</v>
      </c>
      <c r="CT237" s="76">
        <f t="shared" si="1220"/>
        <v>2254021.0444444441</v>
      </c>
      <c r="CU237" s="76">
        <f t="shared" si="1221"/>
        <v>4130890.36</v>
      </c>
      <c r="CV237" s="76">
        <f t="shared" si="1222"/>
        <v>4055552.7941176482</v>
      </c>
      <c r="CW237" s="76">
        <f t="shared" si="1223"/>
        <v>5331807.6057142848</v>
      </c>
      <c r="CX237" s="76">
        <f t="shared" si="1224"/>
        <v>5349345.7155555552</v>
      </c>
      <c r="CY237" s="76">
        <f t="shared" si="1225"/>
        <v>2322472.9550000001</v>
      </c>
      <c r="CZ237" s="76">
        <f t="shared" si="1226"/>
        <v>4332037.9761904757</v>
      </c>
      <c r="DA237" s="76">
        <f t="shared" si="1227"/>
        <v>8011373.8857142851</v>
      </c>
      <c r="DB237" s="76">
        <f t="shared" si="1228"/>
        <v>8630951.546571428</v>
      </c>
      <c r="DC237" s="76">
        <f t="shared" si="1229"/>
        <v>6488763.697777777</v>
      </c>
      <c r="DD237" s="76">
        <f t="shared" si="1229"/>
        <v>7017736.0427857144</v>
      </c>
      <c r="DE237" s="88">
        <f t="shared" si="1231"/>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v>9664825</v>
      </c>
      <c r="U238" s="181">
        <f t="shared" si="1230"/>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v>0.17428571428571429</v>
      </c>
      <c r="BM238" s="86">
        <f t="shared" si="1232"/>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212"/>
        <v>1492310.9333333331</v>
      </c>
      <c r="CM238" s="76">
        <f t="shared" si="1213"/>
        <v>1323031.8</v>
      </c>
      <c r="CN238" s="76">
        <f t="shared" si="1214"/>
        <v>2679167.833333334</v>
      </c>
      <c r="CO238" s="76">
        <f t="shared" si="1215"/>
        <v>3153436.1880000001</v>
      </c>
      <c r="CP238" s="76">
        <f t="shared" si="1216"/>
        <v>2669796.9699999997</v>
      </c>
      <c r="CQ238" s="76">
        <f t="shared" si="1217"/>
        <v>3213101.3799999994</v>
      </c>
      <c r="CR238" s="76">
        <f t="shared" si="1218"/>
        <v>3375178.1066666665</v>
      </c>
      <c r="CS238" s="76">
        <f t="shared" si="1219"/>
        <v>1759163.9000000001</v>
      </c>
      <c r="CT238" s="76">
        <f t="shared" si="1220"/>
        <v>3661361.8097222215</v>
      </c>
      <c r="CU238" s="76">
        <f t="shared" si="1221"/>
        <v>4260684.2488888884</v>
      </c>
      <c r="CV238" s="76">
        <f t="shared" si="1222"/>
        <v>5111732.3</v>
      </c>
      <c r="CW238" s="76">
        <f t="shared" si="1223"/>
        <v>4610283.2914285716</v>
      </c>
      <c r="CX238" s="76">
        <f t="shared" si="1224"/>
        <v>4761189.433888888</v>
      </c>
      <c r="CY238" s="76">
        <f t="shared" si="1225"/>
        <v>5235741.0285714287</v>
      </c>
      <c r="CZ238" s="76">
        <f t="shared" si="1226"/>
        <v>4286969.0821428569</v>
      </c>
      <c r="DA238" s="76">
        <f t="shared" si="1227"/>
        <v>7929116.3504761895</v>
      </c>
      <c r="DB238" s="76">
        <f t="shared" si="1228"/>
        <v>8192491.6184999999</v>
      </c>
      <c r="DC238" s="76">
        <f t="shared" si="1229"/>
        <v>5306326.666666666</v>
      </c>
      <c r="DD238" s="76">
        <f t="shared" si="1229"/>
        <v>1684440.9285714286</v>
      </c>
      <c r="DE238" s="88">
        <f t="shared" si="1231"/>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v>16450955</v>
      </c>
      <c r="U239" s="181">
        <f t="shared" si="1230"/>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v>0.17428571428571429</v>
      </c>
      <c r="BM239" s="86">
        <f t="shared" si="1232"/>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212"/>
        <v>1204514.1333333331</v>
      </c>
      <c r="CM239" s="76">
        <f t="shared" si="1213"/>
        <v>3490656.8829999999</v>
      </c>
      <c r="CN239" s="76">
        <f t="shared" si="1214"/>
        <v>2748014.3366666674</v>
      </c>
      <c r="CO239" s="76">
        <f t="shared" si="1215"/>
        <v>3049647.4813333331</v>
      </c>
      <c r="CP239" s="76">
        <f t="shared" si="1216"/>
        <v>2801373.7538888892</v>
      </c>
      <c r="CQ239" s="76">
        <f t="shared" si="1217"/>
        <v>2734570.1106249993</v>
      </c>
      <c r="CR239" s="76">
        <f t="shared" si="1218"/>
        <v>1795291.361111111</v>
      </c>
      <c r="CS239" s="76">
        <f t="shared" si="1219"/>
        <v>3483850.5</v>
      </c>
      <c r="CT239" s="76">
        <f t="shared" si="1220"/>
        <v>3657481.3088888894</v>
      </c>
      <c r="CU239" s="76">
        <f t="shared" si="1221"/>
        <v>4934401.9316666666</v>
      </c>
      <c r="CV239" s="76">
        <f t="shared" si="1222"/>
        <v>4744873.9694999978</v>
      </c>
      <c r="CW239" s="76">
        <f t="shared" si="1223"/>
        <v>3902731.4438095237</v>
      </c>
      <c r="CX239" s="76">
        <f t="shared" si="1224"/>
        <v>2935593.4377777781</v>
      </c>
      <c r="CY239" s="76">
        <f t="shared" si="1225"/>
        <v>5122027.1263888888</v>
      </c>
      <c r="CZ239" s="76">
        <f t="shared" si="1226"/>
        <v>4152802.898333333</v>
      </c>
      <c r="DA239" s="76">
        <f t="shared" si="1227"/>
        <v>7474349.0825396813</v>
      </c>
      <c r="DB239" s="76">
        <f t="shared" si="1228"/>
        <v>7783854.9211428566</v>
      </c>
      <c r="DC239" s="76">
        <f t="shared" si="1229"/>
        <v>2977771.4285714277</v>
      </c>
      <c r="DD239" s="76">
        <f t="shared" si="1229"/>
        <v>2867166.442857143</v>
      </c>
      <c r="DE239" s="88">
        <f t="shared" si="1231"/>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v>17116205</v>
      </c>
      <c r="U240" s="181">
        <f t="shared" si="1230"/>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v>0.17653571428571432</v>
      </c>
      <c r="BM240" s="86">
        <f t="shared" si="1232"/>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212"/>
        <v>660325.33333333337</v>
      </c>
      <c r="CM240" s="76">
        <f t="shared" si="1213"/>
        <v>3348040.5933333328</v>
      </c>
      <c r="CN240" s="76">
        <f t="shared" si="1214"/>
        <v>2437559.7333333339</v>
      </c>
      <c r="CO240" s="76">
        <f t="shared" si="1215"/>
        <v>3239145.9853333333</v>
      </c>
      <c r="CP240" s="76">
        <f t="shared" si="1216"/>
        <v>2816153.0733333332</v>
      </c>
      <c r="CQ240" s="76">
        <f t="shared" si="1217"/>
        <v>1230223.4000000001</v>
      </c>
      <c r="CR240" s="76">
        <f t="shared" si="1218"/>
        <v>4389588.6527777771</v>
      </c>
      <c r="CS240" s="76">
        <f t="shared" si="1219"/>
        <v>3555215.2638888895</v>
      </c>
      <c r="CT240" s="76">
        <f t="shared" si="1220"/>
        <v>3470333.9083333337</v>
      </c>
      <c r="CU240" s="76">
        <f t="shared" si="1221"/>
        <v>4343360.7291666679</v>
      </c>
      <c r="CV240" s="76">
        <f t="shared" si="1222"/>
        <v>4023756.5999999982</v>
      </c>
      <c r="CW240" s="76">
        <f t="shared" si="1223"/>
        <v>2066978.555555556</v>
      </c>
      <c r="CX240" s="76">
        <f t="shared" si="1224"/>
        <v>5727196.2094444446</v>
      </c>
      <c r="CY240" s="76">
        <f t="shared" si="1225"/>
        <v>5887655.7086111112</v>
      </c>
      <c r="CZ240" s="76">
        <f t="shared" si="1226"/>
        <v>3976220.952380952</v>
      </c>
      <c r="DA240" s="76">
        <f t="shared" si="1227"/>
        <v>7308848.8071848731</v>
      </c>
      <c r="DB240" s="76">
        <f t="shared" si="1228"/>
        <v>6819071.9999999991</v>
      </c>
      <c r="DC240" s="76">
        <f t="shared" si="1229"/>
        <v>6551922.4858730147</v>
      </c>
      <c r="DD240" s="76">
        <f t="shared" si="1229"/>
        <v>3021621.475535715</v>
      </c>
      <c r="DE240" s="88">
        <f t="shared" si="1231"/>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v>14852827</v>
      </c>
      <c r="U241" s="181">
        <f t="shared" si="1230"/>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v>0.1777857142857143</v>
      </c>
      <c r="BM241" s="86">
        <f t="shared" si="1232"/>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212"/>
        <v>1607066.6666666667</v>
      </c>
      <c r="CM241" s="76">
        <f t="shared" si="1213"/>
        <v>3423785.6250000005</v>
      </c>
      <c r="CN241" s="76">
        <f t="shared" si="1214"/>
        <v>2787314.933333334</v>
      </c>
      <c r="CO241" s="76">
        <f t="shared" si="1215"/>
        <v>2602852.078666667</v>
      </c>
      <c r="CP241" s="76">
        <f t="shared" si="1216"/>
        <v>2328150.2016666667</v>
      </c>
      <c r="CQ241" s="76">
        <f t="shared" si="1217"/>
        <v>3342830.143333334</v>
      </c>
      <c r="CR241" s="76">
        <f t="shared" si="1218"/>
        <v>4484467.7849999992</v>
      </c>
      <c r="CS241" s="76">
        <f t="shared" si="1219"/>
        <v>3105090.1555555565</v>
      </c>
      <c r="CT241" s="76">
        <f t="shared" si="1220"/>
        <v>3825703.335</v>
      </c>
      <c r="CU241" s="76">
        <f t="shared" si="1221"/>
        <v>3438255.3333333344</v>
      </c>
      <c r="CV241" s="76">
        <f t="shared" si="1222"/>
        <v>2448729.5394736836</v>
      </c>
      <c r="CW241" s="76">
        <f t="shared" si="1223"/>
        <v>4318804.2666666675</v>
      </c>
      <c r="CX241" s="76">
        <f t="shared" si="1224"/>
        <v>5507018.6994444449</v>
      </c>
      <c r="CY241" s="76">
        <f t="shared" si="1225"/>
        <v>5596884.584999999</v>
      </c>
      <c r="CZ241" s="76">
        <f t="shared" si="1226"/>
        <v>3823888.8061111108</v>
      </c>
      <c r="DA241" s="76">
        <f t="shared" si="1227"/>
        <v>5433707.4075630251</v>
      </c>
      <c r="DB241" s="76">
        <f t="shared" si="1228"/>
        <v>4400896.8571428582</v>
      </c>
      <c r="DC241" s="76">
        <f t="shared" si="1229"/>
        <v>6616320.1825396828</v>
      </c>
      <c r="DD241" s="76">
        <f t="shared" si="1229"/>
        <v>2640620.4573571431</v>
      </c>
      <c r="DE241" s="88">
        <f t="shared" si="1231"/>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v>16126423</v>
      </c>
      <c r="U242" s="181">
        <f t="shared" si="1230"/>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v>0.17828571428571433</v>
      </c>
      <c r="BM242" s="86">
        <f t="shared" si="1232"/>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212"/>
        <v>1551936.9955555557</v>
      </c>
      <c r="CM242" s="76">
        <f t="shared" si="1213"/>
        <v>3000515.6250000005</v>
      </c>
      <c r="CN242" s="76">
        <f t="shared" si="1214"/>
        <v>2582007</v>
      </c>
      <c r="CO242" s="76">
        <f t="shared" si="1215"/>
        <v>2447095.5253333338</v>
      </c>
      <c r="CP242" s="76">
        <f t="shared" si="1216"/>
        <v>880193.99111111113</v>
      </c>
      <c r="CQ242" s="76">
        <f t="shared" si="1217"/>
        <v>3661537.0373333329</v>
      </c>
      <c r="CR242" s="76">
        <f t="shared" si="1218"/>
        <v>4275322.4169444442</v>
      </c>
      <c r="CS242" s="76">
        <f t="shared" si="1219"/>
        <v>3280410.9622222218</v>
      </c>
      <c r="CT242" s="76">
        <f t="shared" si="1220"/>
        <v>3776743.2909374987</v>
      </c>
      <c r="CU242" s="76">
        <f t="shared" si="1221"/>
        <v>2326761.0177777773</v>
      </c>
      <c r="CV242" s="76">
        <f t="shared" si="1222"/>
        <v>4459254.3947368413</v>
      </c>
      <c r="CW242" s="76">
        <f t="shared" si="1223"/>
        <v>4923409.3191666678</v>
      </c>
      <c r="CX242" s="76">
        <f t="shared" si="1224"/>
        <v>5734745.4850000013</v>
      </c>
      <c r="CY242" s="76">
        <f t="shared" si="1225"/>
        <v>5536705.1749999998</v>
      </c>
      <c r="CZ242" s="76">
        <f t="shared" si="1226"/>
        <v>3021589.0966666667</v>
      </c>
      <c r="DA242" s="76">
        <f t="shared" si="1227"/>
        <v>3635053.3333333335</v>
      </c>
      <c r="DB242" s="76">
        <f t="shared" si="1228"/>
        <v>8112901.9555714298</v>
      </c>
      <c r="DC242" s="76">
        <f t="shared" si="1229"/>
        <v>6832883.0682539679</v>
      </c>
      <c r="DD242" s="76">
        <f t="shared" si="1229"/>
        <v>2875110.8434285722</v>
      </c>
      <c r="DE242" s="88">
        <f t="shared" si="1231"/>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v>12047379</v>
      </c>
      <c r="U243" s="181">
        <f t="shared" si="1230"/>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v>0.17828571428571433</v>
      </c>
      <c r="BM243" s="86">
        <f t="shared" si="1232"/>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212"/>
        <v>1878064.1866666665</v>
      </c>
      <c r="CM243" s="76">
        <f t="shared" si="1213"/>
        <v>2235933.7031250005</v>
      </c>
      <c r="CN243" s="76">
        <f t="shared" si="1214"/>
        <v>2366154</v>
      </c>
      <c r="CO243" s="76">
        <f t="shared" si="1215"/>
        <v>1435479.5442857144</v>
      </c>
      <c r="CP243" s="76">
        <f t="shared" si="1216"/>
        <v>2620477.4399999999</v>
      </c>
      <c r="CQ243" s="76">
        <f t="shared" si="1217"/>
        <v>3705970.5478125</v>
      </c>
      <c r="CR243" s="76">
        <f t="shared" si="1218"/>
        <v>3866544.8169444436</v>
      </c>
      <c r="CS243" s="76">
        <f t="shared" si="1219"/>
        <v>2919189.5483333338</v>
      </c>
      <c r="CT243" s="76">
        <f t="shared" si="1220"/>
        <v>3172164.8034374989</v>
      </c>
      <c r="CU243" s="76">
        <f t="shared" si="1221"/>
        <v>3916364.8941666661</v>
      </c>
      <c r="CV243" s="76">
        <f t="shared" si="1222"/>
        <v>4221659.4789473685</v>
      </c>
      <c r="CW243" s="76">
        <f t="shared" si="1223"/>
        <v>5224057.5906250002</v>
      </c>
      <c r="CX243" s="76">
        <f t="shared" si="1224"/>
        <v>5153246.432500001</v>
      </c>
      <c r="CY243" s="76">
        <f t="shared" si="1225"/>
        <v>4452547.173611111</v>
      </c>
      <c r="CZ243" s="76">
        <f t="shared" si="1226"/>
        <v>2761742.222222222</v>
      </c>
      <c r="DA243" s="76">
        <f t="shared" si="1227"/>
        <v>6821268.2372222226</v>
      </c>
      <c r="DB243" s="76">
        <f t="shared" si="1228"/>
        <v>7673737.4955714298</v>
      </c>
      <c r="DC243" s="76">
        <f t="shared" si="1229"/>
        <v>6366857.4826190481</v>
      </c>
      <c r="DD243" s="76">
        <f t="shared" si="1229"/>
        <v>2147875.5702857147</v>
      </c>
      <c r="DE243" s="88">
        <f t="shared" si="1231"/>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v>35889198</v>
      </c>
      <c r="U244" s="181">
        <f t="shared" si="1230"/>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v>0.17828571428571433</v>
      </c>
      <c r="BM244" s="86">
        <f t="shared" si="1232"/>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212"/>
        <v>1542066.2500000002</v>
      </c>
      <c r="CM244" s="76">
        <f t="shared" si="1213"/>
        <v>1511578.1250000002</v>
      </c>
      <c r="CN244" s="76">
        <f t="shared" si="1214"/>
        <v>1175194.2857142859</v>
      </c>
      <c r="CO244" s="76">
        <f t="shared" si="1215"/>
        <v>3010451.702142857</v>
      </c>
      <c r="CP244" s="76">
        <f t="shared" si="1216"/>
        <v>3153941.3722222229</v>
      </c>
      <c r="CQ244" s="76">
        <f t="shared" si="1217"/>
        <v>3286438.7031249995</v>
      </c>
      <c r="CR244" s="76">
        <f t="shared" si="1218"/>
        <v>3283740.2674999996</v>
      </c>
      <c r="CS244" s="76">
        <f t="shared" si="1219"/>
        <v>2064268.6750000005</v>
      </c>
      <c r="CT244" s="76">
        <f t="shared" si="1220"/>
        <v>1810535.7617647059</v>
      </c>
      <c r="CU244" s="76">
        <f t="shared" si="1221"/>
        <v>3931986.1600000011</v>
      </c>
      <c r="CV244" s="76">
        <f t="shared" si="1222"/>
        <v>4314994.5263157906</v>
      </c>
      <c r="CW244" s="76">
        <f t="shared" si="1223"/>
        <v>4904874.1300000008</v>
      </c>
      <c r="CX244" s="76">
        <f t="shared" si="1224"/>
        <v>4580115.4666666668</v>
      </c>
      <c r="CY244" s="76">
        <f t="shared" si="1225"/>
        <v>3612346.4293749998</v>
      </c>
      <c r="CZ244" s="76">
        <f t="shared" si="1226"/>
        <v>4161535.6222222219</v>
      </c>
      <c r="DA244" s="76">
        <f t="shared" si="1227"/>
        <v>7101467.4356722711</v>
      </c>
      <c r="DB244" s="76">
        <f t="shared" si="1228"/>
        <v>7879401.7670588251</v>
      </c>
      <c r="DC244" s="76">
        <f t="shared" si="1229"/>
        <v>3608818.4159243698</v>
      </c>
      <c r="DD244" s="76">
        <f t="shared" si="1229"/>
        <v>6398531.3005714295</v>
      </c>
      <c r="DE244" s="88">
        <f t="shared" si="1231"/>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v>3450575</v>
      </c>
      <c r="U245" s="181">
        <f t="shared" si="1230"/>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v>0.17828571428571433</v>
      </c>
      <c r="BM245" s="86">
        <f t="shared" si="1232"/>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212"/>
        <v>1164176.4571428571</v>
      </c>
      <c r="CM245" s="76">
        <f t="shared" si="1213"/>
        <v>499781.25000000012</v>
      </c>
      <c r="CN245" s="76">
        <f t="shared" si="1214"/>
        <v>2941927.7142857146</v>
      </c>
      <c r="CO245" s="76">
        <f t="shared" si="1215"/>
        <v>3788191.2000000007</v>
      </c>
      <c r="CP245" s="76">
        <f t="shared" si="1216"/>
        <v>3122315.7486111117</v>
      </c>
      <c r="CQ245" s="76">
        <f t="shared" si="1217"/>
        <v>3100922.1815384608</v>
      </c>
      <c r="CR245" s="76">
        <f t="shared" si="1218"/>
        <v>2466508.2652777773</v>
      </c>
      <c r="CS245" s="76">
        <f t="shared" si="1219"/>
        <v>1075637.0000000002</v>
      </c>
      <c r="CT245" s="76">
        <f t="shared" si="1220"/>
        <v>3591672.9185294118</v>
      </c>
      <c r="CU245" s="76">
        <f t="shared" si="1221"/>
        <v>4179747.1222222219</v>
      </c>
      <c r="CV245" s="76">
        <f t="shared" si="1222"/>
        <v>4027722.4184210524</v>
      </c>
      <c r="CW245" s="76">
        <f t="shared" si="1223"/>
        <v>4132846.8581250007</v>
      </c>
      <c r="CX245" s="76">
        <f t="shared" si="1224"/>
        <v>3889651.04</v>
      </c>
      <c r="CY245" s="76">
        <f t="shared" si="1225"/>
        <v>6200683.4100000001</v>
      </c>
      <c r="CZ245" s="76">
        <f t="shared" si="1226"/>
        <v>4177364.8355555553</v>
      </c>
      <c r="DA245" s="76">
        <f t="shared" si="1227"/>
        <v>7558819.9500000011</v>
      </c>
      <c r="DB245" s="76">
        <f t="shared" si="1228"/>
        <v>8086556.3752941182</v>
      </c>
      <c r="DC245" s="76">
        <f t="shared" si="1229"/>
        <v>2526532.7521008402</v>
      </c>
      <c r="DD245" s="76">
        <f t="shared" si="1229"/>
        <v>615188.22857142868</v>
      </c>
      <c r="DE245" s="88">
        <f t="shared" si="1231"/>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v>6267325</v>
      </c>
      <c r="U246" s="181">
        <f t="shared" si="1230"/>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v>0.18115079365079365</v>
      </c>
      <c r="BM246" s="86">
        <f t="shared" si="1232"/>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212"/>
        <v>1345214.2857142857</v>
      </c>
      <c r="CM246" s="76">
        <f t="shared" si="1213"/>
        <v>926257.69230769249</v>
      </c>
      <c r="CN246" s="76">
        <f t="shared" si="1214"/>
        <v>3133055.9314285717</v>
      </c>
      <c r="CO246" s="76">
        <f t="shared" si="1215"/>
        <v>3961983.4285714291</v>
      </c>
      <c r="CP246" s="76">
        <f t="shared" si="1216"/>
        <v>3259702.6005555554</v>
      </c>
      <c r="CQ246" s="76">
        <f t="shared" si="1217"/>
        <v>1806695.1861538456</v>
      </c>
      <c r="CR246" s="76">
        <f t="shared" si="1218"/>
        <v>789711.4963888888</v>
      </c>
      <c r="CS246" s="76">
        <f t="shared" si="1219"/>
        <v>1690473.9341176471</v>
      </c>
      <c r="CT246" s="76">
        <f t="shared" si="1220"/>
        <v>3606165.0685714283</v>
      </c>
      <c r="CU246" s="76">
        <f t="shared" si="1221"/>
        <v>3451416.1755555551</v>
      </c>
      <c r="CV246" s="76">
        <f t="shared" si="1222"/>
        <v>2372242.5699999998</v>
      </c>
      <c r="CW246" s="76">
        <f t="shared" si="1223"/>
        <v>3091825.5625000005</v>
      </c>
      <c r="CX246" s="76">
        <f t="shared" si="1224"/>
        <v>1577284.6222222224</v>
      </c>
      <c r="CY246" s="76">
        <f t="shared" si="1225"/>
        <v>5996376.7343333336</v>
      </c>
      <c r="CZ246" s="76">
        <f t="shared" si="1226"/>
        <v>4183483.5147222215</v>
      </c>
      <c r="DA246" s="76">
        <f t="shared" si="1227"/>
        <v>7122919.7647058833</v>
      </c>
      <c r="DB246" s="76">
        <f t="shared" si="1228"/>
        <v>5800826.9117647056</v>
      </c>
      <c r="DC246" s="76">
        <f t="shared" si="1229"/>
        <v>1599655.4621848739</v>
      </c>
      <c r="DD246" s="76">
        <f t="shared" si="1229"/>
        <v>1135330.8978174604</v>
      </c>
      <c r="DE246" s="88">
        <f t="shared" si="1231"/>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v>9540752</v>
      </c>
      <c r="U247" s="181">
        <f t="shared" si="1230"/>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v>0.18115079365079365</v>
      </c>
      <c r="BM247" s="86">
        <f t="shared" si="1232"/>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212"/>
        <v>452128.63571428572</v>
      </c>
      <c r="CM247" s="76">
        <f t="shared" si="1213"/>
        <v>1096403.8461538465</v>
      </c>
      <c r="CN247" s="76">
        <f t="shared" si="1214"/>
        <v>3031482.8571428573</v>
      </c>
      <c r="CO247" s="76">
        <f t="shared" si="1215"/>
        <v>3259960.2857142864</v>
      </c>
      <c r="CP247" s="76">
        <f t="shared" si="1216"/>
        <v>1873308.2794444447</v>
      </c>
      <c r="CQ247" s="76">
        <f t="shared" si="1217"/>
        <v>716281.78461538441</v>
      </c>
      <c r="CR247" s="76">
        <f t="shared" si="1218"/>
        <v>1501511.4917647056</v>
      </c>
      <c r="CS247" s="76">
        <f t="shared" si="1219"/>
        <v>2386755.2455882356</v>
      </c>
      <c r="CT247" s="76">
        <f t="shared" si="1220"/>
        <v>3555849.4827272724</v>
      </c>
      <c r="CU247" s="76">
        <f t="shared" si="1221"/>
        <v>2519568.4291666662</v>
      </c>
      <c r="CV247" s="76">
        <f t="shared" si="1222"/>
        <v>1825232.9878947367</v>
      </c>
      <c r="CW247" s="76">
        <f t="shared" si="1223"/>
        <v>994449.75000000012</v>
      </c>
      <c r="CX247" s="76">
        <f t="shared" si="1224"/>
        <v>3203721.8808333329</v>
      </c>
      <c r="CY247" s="76">
        <f t="shared" si="1225"/>
        <v>5610051.0070000002</v>
      </c>
      <c r="CZ247" s="76">
        <f t="shared" si="1226"/>
        <v>3867270.784</v>
      </c>
      <c r="DA247" s="76">
        <f t="shared" si="1227"/>
        <v>5396712.8127731103</v>
      </c>
      <c r="DB247" s="76">
        <f t="shared" si="1228"/>
        <v>3652504.4117647056</v>
      </c>
      <c r="DC247" s="76">
        <f t="shared" si="1229"/>
        <v>2050789.0651260505</v>
      </c>
      <c r="DD247" s="76">
        <f t="shared" si="1229"/>
        <v>1728314.7968253968</v>
      </c>
      <c r="DE247" s="88">
        <f t="shared" si="1231"/>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v>11052592</v>
      </c>
      <c r="U248" s="181">
        <f t="shared" si="1230"/>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v>0.18326530612244898</v>
      </c>
      <c r="BM248" s="86">
        <f t="shared" si="1232"/>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212"/>
        <v>608104</v>
      </c>
      <c r="CM248" s="76">
        <f t="shared" si="1213"/>
        <v>1343884.2346153848</v>
      </c>
      <c r="CN248" s="76">
        <f t="shared" si="1214"/>
        <v>2501212.1142857145</v>
      </c>
      <c r="CO248" s="76">
        <f t="shared" si="1215"/>
        <v>2761703.3142857146</v>
      </c>
      <c r="CP248" s="76">
        <f t="shared" si="1216"/>
        <v>1279630.138888889</v>
      </c>
      <c r="CQ248" s="76">
        <f t="shared" si="1217"/>
        <v>1243590.1753846153</v>
      </c>
      <c r="CR248" s="76">
        <f t="shared" si="1218"/>
        <v>2350965.6564705879</v>
      </c>
      <c r="CS248" s="76">
        <f t="shared" si="1219"/>
        <v>2274067.88</v>
      </c>
      <c r="CT248" s="76">
        <f t="shared" si="1220"/>
        <v>3504675.0750000002</v>
      </c>
      <c r="CU248" s="76">
        <f t="shared" si="1221"/>
        <v>1827408.4149999998</v>
      </c>
      <c r="CV248" s="76">
        <f t="shared" si="1222"/>
        <v>869282.39473684202</v>
      </c>
      <c r="CW248" s="76">
        <f t="shared" si="1223"/>
        <v>2735758.5587500003</v>
      </c>
      <c r="CX248" s="76">
        <f t="shared" si="1224"/>
        <v>3114840.854166666</v>
      </c>
      <c r="CY248" s="76">
        <f t="shared" si="1225"/>
        <v>6044803.1546666669</v>
      </c>
      <c r="CZ248" s="76">
        <f t="shared" si="1226"/>
        <v>3762018.5749999993</v>
      </c>
      <c r="DA248" s="76">
        <f t="shared" si="1227"/>
        <v>3676251.0924369753</v>
      </c>
      <c r="DB248" s="76">
        <f t="shared" si="1228"/>
        <v>2330894.1176470588</v>
      </c>
      <c r="DC248" s="76">
        <f t="shared" si="1229"/>
        <v>2756710.4578991598</v>
      </c>
      <c r="DD248" s="76">
        <f t="shared" si="1229"/>
        <v>2025556.6563265307</v>
      </c>
      <c r="DE248" s="88">
        <f t="shared" si="1231"/>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v>10640423</v>
      </c>
      <c r="U249" s="181">
        <f t="shared" si="1230"/>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v>0.18185714285714288</v>
      </c>
      <c r="BM249" s="86">
        <f t="shared" si="1232"/>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212"/>
        <v>860797.28</v>
      </c>
      <c r="CM249" s="76">
        <f t="shared" si="1213"/>
        <v>1274004.6690000002</v>
      </c>
      <c r="CN249" s="76">
        <f t="shared" si="1214"/>
        <v>2041435.7090909092</v>
      </c>
      <c r="CO249" s="76">
        <f t="shared" si="1215"/>
        <v>1590889.0285714287</v>
      </c>
      <c r="CP249" s="76">
        <f t="shared" si="1216"/>
        <v>420844.4444444445</v>
      </c>
      <c r="CQ249" s="76">
        <f t="shared" si="1217"/>
        <v>2206617.5492307693</v>
      </c>
      <c r="CR249" s="76">
        <f t="shared" si="1218"/>
        <v>2923962.0599999996</v>
      </c>
      <c r="CS249" s="76">
        <f t="shared" si="1219"/>
        <v>2197462.0325000002</v>
      </c>
      <c r="CT249" s="76">
        <f t="shared" si="1220"/>
        <v>3208432.9413636364</v>
      </c>
      <c r="CU249" s="76">
        <f t="shared" si="1221"/>
        <v>1025320.1152777777</v>
      </c>
      <c r="CV249" s="76">
        <f t="shared" si="1222"/>
        <v>1557950.756470588</v>
      </c>
      <c r="CW249" s="76">
        <f t="shared" si="1223"/>
        <v>3646272.4050000007</v>
      </c>
      <c r="CX249" s="76">
        <f t="shared" si="1224"/>
        <v>3556303.5480555552</v>
      </c>
      <c r="CY249" s="76">
        <f t="shared" si="1225"/>
        <v>4963987.4433333334</v>
      </c>
      <c r="CZ249" s="76">
        <f t="shared" si="1226"/>
        <v>2806906.3609999996</v>
      </c>
      <c r="DA249" s="76">
        <f t="shared" si="1227"/>
        <v>1797044.7058823532</v>
      </c>
      <c r="DB249" s="76">
        <f t="shared" si="1228"/>
        <v>3754355.2941176472</v>
      </c>
      <c r="DC249" s="76">
        <f t="shared" si="1229"/>
        <v>3636816.5732142855</v>
      </c>
      <c r="DD249" s="76">
        <f t="shared" si="1229"/>
        <v>1935036.9255714288</v>
      </c>
      <c r="DE249" s="88">
        <f t="shared" si="1231"/>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v>9970709</v>
      </c>
      <c r="U250" s="181">
        <f t="shared" si="1230"/>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v>0.18185714285714288</v>
      </c>
      <c r="BM250" s="86">
        <f t="shared" si="1232"/>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212"/>
        <v>1050801.4080000001</v>
      </c>
      <c r="CM250" s="76">
        <f t="shared" si="1213"/>
        <v>843394.90733333351</v>
      </c>
      <c r="CN250" s="76">
        <f t="shared" si="1214"/>
        <v>1630391.9072727275</v>
      </c>
      <c r="CO250" s="76">
        <f t="shared" si="1215"/>
        <v>875887.71428571444</v>
      </c>
      <c r="CP250" s="76">
        <f t="shared" si="1216"/>
        <v>949600.27249999973</v>
      </c>
      <c r="CQ250" s="76">
        <f t="shared" si="1217"/>
        <v>1913160.2003846152</v>
      </c>
      <c r="CR250" s="76">
        <f t="shared" si="1218"/>
        <v>2452450.8565384615</v>
      </c>
      <c r="CS250" s="76">
        <f t="shared" si="1219"/>
        <v>1729087.3896428575</v>
      </c>
      <c r="CT250" s="76">
        <f t="shared" si="1220"/>
        <v>2631088.4595454545</v>
      </c>
      <c r="CU250" s="76">
        <f t="shared" si="1221"/>
        <v>1563637.3388888887</v>
      </c>
      <c r="CV250" s="76">
        <f t="shared" si="1222"/>
        <v>2229219.165588235</v>
      </c>
      <c r="CW250" s="76">
        <f t="shared" si="1223"/>
        <v>3539554.0193750011</v>
      </c>
      <c r="CX250" s="76">
        <f t="shared" si="1224"/>
        <v>3491141.9472222216</v>
      </c>
      <c r="CY250" s="76">
        <f t="shared" si="1225"/>
        <v>3959197.8553333334</v>
      </c>
      <c r="CZ250" s="76">
        <f t="shared" si="1226"/>
        <v>1767779.9999999998</v>
      </c>
      <c r="DA250" s="76">
        <f t="shared" si="1227"/>
        <v>3679418.9075630251</v>
      </c>
      <c r="DB250" s="76">
        <f t="shared" si="1228"/>
        <v>4646355.4135294119</v>
      </c>
      <c r="DC250" s="76">
        <f t="shared" si="1229"/>
        <v>3293555.2399553563</v>
      </c>
      <c r="DD250" s="76">
        <f t="shared" si="1229"/>
        <v>1813244.6510000003</v>
      </c>
      <c r="DE250" s="88">
        <f t="shared" si="1231"/>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v>20099178</v>
      </c>
      <c r="U251" s="181">
        <f t="shared" si="1230"/>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v>0.18185714285714288</v>
      </c>
      <c r="BM251" s="86">
        <f t="shared" si="1232"/>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212"/>
        <v>871631.25000000012</v>
      </c>
      <c r="CM251" s="76">
        <f t="shared" si="1213"/>
        <v>759873.15733333351</v>
      </c>
      <c r="CN251" s="76">
        <f t="shared" si="1214"/>
        <v>311948.64545454551</v>
      </c>
      <c r="CO251" s="76">
        <f t="shared" si="1215"/>
        <v>1283932.0719999999</v>
      </c>
      <c r="CP251" s="76">
        <f t="shared" si="1216"/>
        <v>1457409.1374999995</v>
      </c>
      <c r="CQ251" s="76">
        <f t="shared" si="1217"/>
        <v>1837231.4846153846</v>
      </c>
      <c r="CR251" s="76">
        <f t="shared" si="1218"/>
        <v>2278915.9499999997</v>
      </c>
      <c r="CS251" s="76">
        <f t="shared" si="1219"/>
        <v>1510994.5071428574</v>
      </c>
      <c r="CT251" s="76">
        <f t="shared" si="1220"/>
        <v>1781644.5454545454</v>
      </c>
      <c r="CU251" s="76">
        <f t="shared" si="1221"/>
        <v>2159652.0611111107</v>
      </c>
      <c r="CV251" s="76">
        <f t="shared" si="1222"/>
        <v>1731992.2117647056</v>
      </c>
      <c r="CW251" s="76">
        <f t="shared" si="1223"/>
        <v>3722850.9500000007</v>
      </c>
      <c r="CX251" s="76">
        <f t="shared" si="1224"/>
        <v>3077700.3172222218</v>
      </c>
      <c r="CY251" s="76">
        <f t="shared" si="1225"/>
        <v>1308554.2126666666</v>
      </c>
      <c r="CZ251" s="76">
        <f t="shared" si="1226"/>
        <v>1718863.486666667</v>
      </c>
      <c r="DA251" s="76">
        <f t="shared" si="1227"/>
        <v>2811137.3735294114</v>
      </c>
      <c r="DB251" s="76">
        <f t="shared" si="1228"/>
        <v>4549071.8594117649</v>
      </c>
      <c r="DC251" s="76">
        <f t="shared" si="1229"/>
        <v>3044303.9764705882</v>
      </c>
      <c r="DD251" s="76">
        <f t="shared" si="1229"/>
        <v>3655179.0848571435</v>
      </c>
      <c r="DE251" s="88">
        <f t="shared" si="1231"/>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v>3227300</v>
      </c>
      <c r="U252" s="181">
        <f t="shared" si="1230"/>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v>0.18366666666666673</v>
      </c>
      <c r="BM252" s="86">
        <f t="shared" si="1232"/>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212"/>
        <v>498560</v>
      </c>
      <c r="CM252" s="76">
        <f t="shared" si="1213"/>
        <v>177560</v>
      </c>
      <c r="CN252" s="76">
        <f t="shared" si="1214"/>
        <v>685154.45</v>
      </c>
      <c r="CO252" s="76">
        <f t="shared" si="1215"/>
        <v>1322664.7159999998</v>
      </c>
      <c r="CP252" s="76">
        <f t="shared" si="1216"/>
        <v>1494311.0283333333</v>
      </c>
      <c r="CQ252" s="76">
        <f t="shared" si="1217"/>
        <v>1596939.3474999999</v>
      </c>
      <c r="CR252" s="76">
        <f t="shared" si="1218"/>
        <v>2037632.0999999996</v>
      </c>
      <c r="CS252" s="76">
        <f t="shared" si="1219"/>
        <v>675706.10000000009</v>
      </c>
      <c r="CT252" s="76">
        <f t="shared" si="1220"/>
        <v>1762235.6611764706</v>
      </c>
      <c r="CU252" s="76">
        <f t="shared" si="1221"/>
        <v>2003771.4333333331</v>
      </c>
      <c r="CV252" s="76">
        <f t="shared" si="1222"/>
        <v>2312199.5191176464</v>
      </c>
      <c r="CW252" s="76">
        <f t="shared" si="1223"/>
        <v>4115167.6812500004</v>
      </c>
      <c r="CX252" s="76">
        <f t="shared" si="1224"/>
        <v>2729016.2355555552</v>
      </c>
      <c r="CY252" s="76">
        <f t="shared" si="1225"/>
        <v>3021106.2033613441</v>
      </c>
      <c r="CZ252" s="76">
        <f t="shared" si="1226"/>
        <v>2630518.1233333335</v>
      </c>
      <c r="DA252" s="76">
        <f t="shared" si="1227"/>
        <v>4994773.478571428</v>
      </c>
      <c r="DB252" s="76">
        <f t="shared" si="1228"/>
        <v>5307771.5023529418</v>
      </c>
      <c r="DC252" s="76">
        <f t="shared" si="1229"/>
        <v>2309040.9663865543</v>
      </c>
      <c r="DD252" s="76">
        <f t="shared" si="1229"/>
        <v>592747.43333333358</v>
      </c>
      <c r="DE252" s="88">
        <f t="shared" si="1231"/>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v>6976260</v>
      </c>
      <c r="U253" s="181">
        <f t="shared" si="1230"/>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v>0.18366666666666673</v>
      </c>
      <c r="BM253" s="86">
        <f t="shared" si="1232"/>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212"/>
        <v>479342.33600000001</v>
      </c>
      <c r="CM253" s="76">
        <f t="shared" si="1213"/>
        <v>948424.79812499997</v>
      </c>
      <c r="CN253" s="76">
        <f t="shared" si="1214"/>
        <v>1263980.30125</v>
      </c>
      <c r="CO253" s="76">
        <f t="shared" si="1215"/>
        <v>1284860.85375</v>
      </c>
      <c r="CP253" s="76">
        <f t="shared" si="1216"/>
        <v>1318789.9173333335</v>
      </c>
      <c r="CQ253" s="76">
        <f t="shared" si="1217"/>
        <v>1217576.1308333331</v>
      </c>
      <c r="CR253" s="76">
        <f t="shared" si="1218"/>
        <v>600052.99</v>
      </c>
      <c r="CS253" s="76">
        <f t="shared" si="1219"/>
        <v>1787339.6450000003</v>
      </c>
      <c r="CT253" s="76">
        <f t="shared" si="1220"/>
        <v>2257859.1935294117</v>
      </c>
      <c r="CU253" s="76">
        <f t="shared" si="1221"/>
        <v>2014937.6805555555</v>
      </c>
      <c r="CV253" s="76">
        <f t="shared" si="1222"/>
        <v>1891840.6191176469</v>
      </c>
      <c r="CW253" s="76">
        <f t="shared" si="1223"/>
        <v>2935434.6953125005</v>
      </c>
      <c r="CX253" s="76">
        <f t="shared" si="1224"/>
        <v>1337034.864705883</v>
      </c>
      <c r="CY253" s="76">
        <f t="shared" si="1225"/>
        <v>3222760.9552521002</v>
      </c>
      <c r="CZ253" s="76">
        <f t="shared" si="1226"/>
        <v>2736469.2650000001</v>
      </c>
      <c r="DA253" s="76">
        <f t="shared" si="1227"/>
        <v>4773680.525042017</v>
      </c>
      <c r="DB253" s="76">
        <f t="shared" si="1228"/>
        <v>4078528.6408928577</v>
      </c>
      <c r="DC253" s="76">
        <f t="shared" si="1229"/>
        <v>820504.20168067212</v>
      </c>
      <c r="DD253" s="76">
        <f t="shared" si="1229"/>
        <v>1281306.4200000004</v>
      </c>
      <c r="DE253" s="88">
        <f t="shared" si="1231"/>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v>9462791</v>
      </c>
      <c r="U254" s="181">
        <f t="shared" si="1230"/>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v>0.18366666666666673</v>
      </c>
      <c r="BM254" s="86">
        <f t="shared" si="1232"/>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212"/>
        <v>149531.80000000002</v>
      </c>
      <c r="CM254" s="76">
        <f t="shared" si="1213"/>
        <v>1078066.39625</v>
      </c>
      <c r="CN254" s="76">
        <f t="shared" si="1214"/>
        <v>1202445.175</v>
      </c>
      <c r="CO254" s="76">
        <f t="shared" si="1215"/>
        <v>1530424.4900000002</v>
      </c>
      <c r="CP254" s="76">
        <f t="shared" si="1216"/>
        <v>1042144.0265384618</v>
      </c>
      <c r="CQ254" s="76">
        <f t="shared" si="1217"/>
        <v>392238.83333333343</v>
      </c>
      <c r="CR254" s="76">
        <f t="shared" si="1218"/>
        <v>2067132.003</v>
      </c>
      <c r="CS254" s="76">
        <f t="shared" si="1219"/>
        <v>1797000.2400000002</v>
      </c>
      <c r="CT254" s="76">
        <f t="shared" si="1220"/>
        <v>2580757.8491176474</v>
      </c>
      <c r="CU254" s="76">
        <f t="shared" si="1221"/>
        <v>1997868.3263888888</v>
      </c>
      <c r="CV254" s="76">
        <f t="shared" si="1222"/>
        <v>1397761.1470588236</v>
      </c>
      <c r="CW254" s="76">
        <f t="shared" si="1223"/>
        <v>1705653.1250000002</v>
      </c>
      <c r="CX254" s="76">
        <f t="shared" si="1224"/>
        <v>2889909.1852941187</v>
      </c>
      <c r="CY254" s="76">
        <f t="shared" si="1225"/>
        <v>3058120.4369747899</v>
      </c>
      <c r="CZ254" s="76">
        <f t="shared" si="1226"/>
        <v>2283593.162</v>
      </c>
      <c r="DA254" s="76">
        <f t="shared" si="1227"/>
        <v>4268085.0300840344</v>
      </c>
      <c r="DB254" s="76">
        <f t="shared" si="1228"/>
        <v>3424530.0892857146</v>
      </c>
      <c r="DC254" s="76">
        <f t="shared" si="1229"/>
        <v>3046260.71907563</v>
      </c>
      <c r="DD254" s="76">
        <f t="shared" si="1229"/>
        <v>1737999.2803333339</v>
      </c>
      <c r="DE254" s="88">
        <f t="shared" si="1231"/>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v>8037597</v>
      </c>
      <c r="U255" s="181">
        <f t="shared" si="1230"/>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v>0.18423809523809526</v>
      </c>
      <c r="BM255" s="86">
        <f t="shared" si="1232"/>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212"/>
        <v>365308.32500000001</v>
      </c>
      <c r="CM255" s="76">
        <f t="shared" si="1213"/>
        <v>858872.52</v>
      </c>
      <c r="CN255" s="76">
        <f t="shared" si="1214"/>
        <v>1168054.8275000001</v>
      </c>
      <c r="CO255" s="76">
        <f t="shared" si="1215"/>
        <v>1433199.2850000001</v>
      </c>
      <c r="CP255" s="76">
        <f t="shared" si="1216"/>
        <v>871444.29615384643</v>
      </c>
      <c r="CQ255" s="76">
        <f t="shared" si="1217"/>
        <v>1439876.2133333336</v>
      </c>
      <c r="CR255" s="76">
        <f t="shared" si="1218"/>
        <v>1832178.1360000002</v>
      </c>
      <c r="CS255" s="76">
        <f t="shared" si="1219"/>
        <v>1735593.0375000001</v>
      </c>
      <c r="CT255" s="76">
        <f t="shared" si="1220"/>
        <v>2246222.3308823528</v>
      </c>
      <c r="CU255" s="76">
        <f t="shared" si="1221"/>
        <v>2131460.7916666665</v>
      </c>
      <c r="CV255" s="76">
        <f t="shared" si="1222"/>
        <v>968903.1083333334</v>
      </c>
      <c r="CW255" s="76">
        <f t="shared" si="1223"/>
        <v>3013764.1393750007</v>
      </c>
      <c r="CX255" s="76">
        <f t="shared" si="1224"/>
        <v>2662141.7471052636</v>
      </c>
      <c r="CY255" s="76">
        <f t="shared" si="1225"/>
        <v>2762987.5050840331</v>
      </c>
      <c r="CZ255" s="76">
        <f t="shared" si="1226"/>
        <v>2334760.6853333334</v>
      </c>
      <c r="DA255" s="76">
        <f t="shared" si="1227"/>
        <v>3345519.0655462188</v>
      </c>
      <c r="DB255" s="76">
        <f t="shared" si="1228"/>
        <v>1128521.4285714286</v>
      </c>
      <c r="DC255" s="76">
        <f t="shared" si="1229"/>
        <v>3238825.0166386547</v>
      </c>
      <c r="DD255" s="76">
        <f t="shared" si="1229"/>
        <v>1480831.5615714288</v>
      </c>
      <c r="DE255" s="88">
        <f t="shared" si="1231"/>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v>9266954</v>
      </c>
      <c r="U256" s="181">
        <f t="shared" si="1230"/>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v>0.18423809523809526</v>
      </c>
      <c r="BM256" s="86">
        <f t="shared" si="1232"/>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212"/>
        <v>370351.80000000005</v>
      </c>
      <c r="CM256" s="76">
        <f t="shared" si="1213"/>
        <v>584919.97083333333</v>
      </c>
      <c r="CN256" s="76">
        <f t="shared" si="1214"/>
        <v>888529.71428571444</v>
      </c>
      <c r="CO256" s="76">
        <f t="shared" si="1215"/>
        <v>1271067.9700000002</v>
      </c>
      <c r="CP256" s="76">
        <f t="shared" si="1216"/>
        <v>362095.44636363635</v>
      </c>
      <c r="CQ256" s="76">
        <f t="shared" si="1217"/>
        <v>1372500.2188888888</v>
      </c>
      <c r="CR256" s="76">
        <f t="shared" si="1218"/>
        <v>1777038.9600000002</v>
      </c>
      <c r="CS256" s="76">
        <f t="shared" si="1219"/>
        <v>1534102.6015000001</v>
      </c>
      <c r="CT256" s="76">
        <f t="shared" si="1220"/>
        <v>2014408.7052941178</v>
      </c>
      <c r="CU256" s="76">
        <f t="shared" si="1221"/>
        <v>938355.55333333334</v>
      </c>
      <c r="CV256" s="76">
        <f t="shared" si="1222"/>
        <v>2182221.1033333335</v>
      </c>
      <c r="CW256" s="76">
        <f t="shared" si="1223"/>
        <v>3083308.240384616</v>
      </c>
      <c r="CX256" s="76">
        <f t="shared" si="1224"/>
        <v>2936748.7531578955</v>
      </c>
      <c r="CY256" s="76">
        <f t="shared" si="1225"/>
        <v>2956670.3079831931</v>
      </c>
      <c r="CZ256" s="76">
        <f t="shared" si="1226"/>
        <v>1796368.8293333335</v>
      </c>
      <c r="DA256" s="76">
        <f t="shared" si="1227"/>
        <v>1266028.5714285711</v>
      </c>
      <c r="DB256" s="76">
        <f t="shared" si="1228"/>
        <v>4497411.7133928575</v>
      </c>
      <c r="DC256" s="76">
        <f t="shared" si="1229"/>
        <v>3155453.7398319324</v>
      </c>
      <c r="DD256" s="76">
        <f t="shared" si="1229"/>
        <v>1707325.9536190478</v>
      </c>
      <c r="DE256" s="88">
        <f t="shared" si="1231"/>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v>8196842</v>
      </c>
      <c r="U257" s="181">
        <f t="shared" si="1230"/>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v>0.18357142857142861</v>
      </c>
      <c r="BM257" s="86">
        <f t="shared" si="1232"/>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212"/>
        <v>609000</v>
      </c>
      <c r="CM257" s="76">
        <f t="shared" si="1213"/>
        <v>592642.59750000003</v>
      </c>
      <c r="CN257" s="76">
        <f t="shared" si="1214"/>
        <v>660471.42857142864</v>
      </c>
      <c r="CO257" s="76">
        <f t="shared" si="1215"/>
        <v>273535.5733333333</v>
      </c>
      <c r="CP257" s="76">
        <f t="shared" si="1216"/>
        <v>882056.01909090905</v>
      </c>
      <c r="CQ257" s="76">
        <f t="shared" si="1217"/>
        <v>1324293.9222222224</v>
      </c>
      <c r="CR257" s="76">
        <f t="shared" si="1218"/>
        <v>2009153.8880000003</v>
      </c>
      <c r="CS257" s="76">
        <f t="shared" si="1219"/>
        <v>1308398.1285000001</v>
      </c>
      <c r="CT257" s="76">
        <f t="shared" si="1220"/>
        <v>1662953.5094117648</v>
      </c>
      <c r="CU257" s="76">
        <f t="shared" si="1221"/>
        <v>2123182.4986666669</v>
      </c>
      <c r="CV257" s="76">
        <f t="shared" si="1222"/>
        <v>1969287.2533333334</v>
      </c>
      <c r="CW257" s="76">
        <f t="shared" si="1223"/>
        <v>3356131.759615385</v>
      </c>
      <c r="CX257" s="76">
        <f t="shared" si="1224"/>
        <v>2848103.0694117649</v>
      </c>
      <c r="CY257" s="76">
        <f t="shared" si="1225"/>
        <v>2404386.7336134454</v>
      </c>
      <c r="CZ257" s="76">
        <f t="shared" si="1226"/>
        <v>1128978.857142857</v>
      </c>
      <c r="DA257" s="76">
        <f t="shared" si="1227"/>
        <v>3894995.8214285709</v>
      </c>
      <c r="DB257" s="76">
        <f t="shared" si="1228"/>
        <v>4373717.3517142851</v>
      </c>
      <c r="DC257" s="76">
        <f t="shared" si="1229"/>
        <v>2895770.7313025203</v>
      </c>
      <c r="DD257" s="76">
        <f t="shared" si="1229"/>
        <v>1504705.9957142861</v>
      </c>
      <c r="DE257" s="88">
        <f t="shared" si="1231"/>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v>17509252</v>
      </c>
      <c r="U258" s="181">
        <f t="shared" si="1230"/>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v>0.18357142857142861</v>
      </c>
      <c r="BM258" s="86">
        <f t="shared" si="1232"/>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212"/>
        <v>606204.20000000007</v>
      </c>
      <c r="CM258" s="76">
        <f t="shared" si="1213"/>
        <v>450981.00874999998</v>
      </c>
      <c r="CN258" s="76">
        <f t="shared" si="1214"/>
        <v>224041.44</v>
      </c>
      <c r="CO258" s="76">
        <f t="shared" si="1215"/>
        <v>882842.07666666654</v>
      </c>
      <c r="CP258" s="76">
        <f t="shared" si="1216"/>
        <v>955117.28181818209</v>
      </c>
      <c r="CQ258" s="76">
        <f t="shared" si="1217"/>
        <v>1281827.9911111114</v>
      </c>
      <c r="CR258" s="76">
        <f t="shared" si="1218"/>
        <v>1464327.0020000001</v>
      </c>
      <c r="CS258" s="76">
        <f t="shared" si="1219"/>
        <v>1013917.9140000001</v>
      </c>
      <c r="CT258" s="76">
        <f t="shared" si="1220"/>
        <v>725088.20000000019</v>
      </c>
      <c r="CU258" s="76">
        <f t="shared" si="1221"/>
        <v>1700097.5384615385</v>
      </c>
      <c r="CV258" s="76">
        <f t="shared" si="1222"/>
        <v>1809141.3843749999</v>
      </c>
      <c r="CW258" s="76">
        <f t="shared" si="1223"/>
        <v>2259209.5950000002</v>
      </c>
      <c r="CX258" s="76">
        <f t="shared" si="1224"/>
        <v>2593997.905882353</v>
      </c>
      <c r="CY258" s="76">
        <f t="shared" si="1225"/>
        <v>1450979.2692857143</v>
      </c>
      <c r="CZ258" s="76">
        <f t="shared" si="1226"/>
        <v>2316088.0269523803</v>
      </c>
      <c r="DA258" s="76">
        <f t="shared" si="1227"/>
        <v>3242283.9186554612</v>
      </c>
      <c r="DB258" s="76">
        <f t="shared" si="1228"/>
        <v>5180313.4010204077</v>
      </c>
      <c r="DC258" s="76">
        <f t="shared" si="1229"/>
        <v>2548353.8921848736</v>
      </c>
      <c r="DD258" s="76">
        <f t="shared" si="1229"/>
        <v>3214198.4028571434</v>
      </c>
      <c r="DE258" s="88">
        <f t="shared" si="1231"/>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v>2940450</v>
      </c>
      <c r="U259" s="181">
        <f t="shared" si="1230"/>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v>0.18314285714285716</v>
      </c>
      <c r="BM259" s="86">
        <f t="shared" si="1232"/>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233">B259*AT259</f>
        <v>519750.00000000006</v>
      </c>
      <c r="CM259" s="76">
        <f t="shared" ref="CM259:CM322" si="1234">C259*AU259</f>
        <v>47451.250000000007</v>
      </c>
      <c r="CN259" s="76">
        <f t="shared" ref="CN259:CN322" si="1235">D259*AV259</f>
        <v>732204.31200000003</v>
      </c>
      <c r="CO259" s="76">
        <f t="shared" ref="CO259:CO322" si="1236">E259*AW259</f>
        <v>829960.81333333312</v>
      </c>
      <c r="CP259" s="76">
        <f t="shared" ref="CP259:CP322" si="1237">F259*AX259</f>
        <v>939510.306818182</v>
      </c>
      <c r="CQ259" s="76">
        <f t="shared" ref="CQ259:CQ322" si="1238">G259*AY259</f>
        <v>975679.19222222222</v>
      </c>
      <c r="CR259" s="76">
        <f t="shared" ref="CR259:CR322" si="1239">H259*AZ259</f>
        <v>873677.72400000016</v>
      </c>
      <c r="CS259" s="76">
        <f t="shared" ref="CS259:CS322" si="1240">I259*BA259</f>
        <v>496527.2857142858</v>
      </c>
      <c r="CT259" s="76">
        <f t="shared" ref="CT259:CT322" si="1241">J259*BB259</f>
        <v>2283194.0000000005</v>
      </c>
      <c r="CU259" s="76">
        <f t="shared" ref="CU259:CU322" si="1242">K259*BC259</f>
        <v>1666817.9092307696</v>
      </c>
      <c r="CV259" s="76">
        <f t="shared" ref="CV259:CV322" si="1243">L259*BD259</f>
        <v>1881436.9499999997</v>
      </c>
      <c r="CW259" s="76">
        <f t="shared" ref="CW259:CW322" si="1244">M259*BE259</f>
        <v>2618928.3238461539</v>
      </c>
      <c r="CX259" s="76">
        <f t="shared" ref="CX259:CX322" si="1245">N259*BF259</f>
        <v>2016645.465882353</v>
      </c>
      <c r="CY259" s="76">
        <f t="shared" ref="CY259:CY322" si="1246">O259*BG259</f>
        <v>3162152.5178571427</v>
      </c>
      <c r="CZ259" s="76">
        <f t="shared" ref="CZ259:CZ322" si="1247">P259*BH259</f>
        <v>2193106.6928571425</v>
      </c>
      <c r="DA259" s="76">
        <f t="shared" ref="DA259:DA322" si="1248">Q259*BI259</f>
        <v>3883024.2315966375</v>
      </c>
      <c r="DB259" s="76">
        <f t="shared" ref="DB259:DB322" si="1249">R259*BJ259</f>
        <v>4477109.6428571427</v>
      </c>
      <c r="DC259" s="76">
        <f t="shared" ref="DC259:DD322" si="1250">S259*BK259</f>
        <v>1801685.5042016804</v>
      </c>
      <c r="DD259" s="76">
        <f t="shared" si="1250"/>
        <v>538522.41428571439</v>
      </c>
      <c r="DE259" s="88">
        <f t="shared" si="1231"/>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v>10387593</v>
      </c>
      <c r="U260" s="181">
        <f t="shared" ref="U260:U323" si="1251">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v>0.18314285714285716</v>
      </c>
      <c r="BM260" s="86">
        <f t="shared" si="1232"/>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233"/>
        <v>337118.07500000001</v>
      </c>
      <c r="CM260" s="76">
        <f t="shared" si="1234"/>
        <v>800967.83812500013</v>
      </c>
      <c r="CN260" s="76">
        <f t="shared" si="1235"/>
        <v>952456.17600000009</v>
      </c>
      <c r="CO260" s="76">
        <f t="shared" si="1236"/>
        <v>774056.2799999998</v>
      </c>
      <c r="CP260" s="76">
        <f t="shared" si="1237"/>
        <v>788073.86454545474</v>
      </c>
      <c r="CQ260" s="76">
        <f t="shared" si="1238"/>
        <v>779381.54666666663</v>
      </c>
      <c r="CR260" s="76">
        <f t="shared" si="1239"/>
        <v>178560.00000000003</v>
      </c>
      <c r="CS260" s="76">
        <f t="shared" si="1240"/>
        <v>1601636.5428571431</v>
      </c>
      <c r="CT260" s="76">
        <f t="shared" si="1241"/>
        <v>2079485.6939999999</v>
      </c>
      <c r="CU260" s="76">
        <f t="shared" si="1242"/>
        <v>1579174.7738461541</v>
      </c>
      <c r="CV260" s="76">
        <f t="shared" si="1243"/>
        <v>1514927.6300000001</v>
      </c>
      <c r="CW260" s="76">
        <f t="shared" si="1244"/>
        <v>1893318.625</v>
      </c>
      <c r="CX260" s="76">
        <f t="shared" si="1245"/>
        <v>964570.30250000022</v>
      </c>
      <c r="CY260" s="76">
        <f t="shared" si="1246"/>
        <v>2192956.193846154</v>
      </c>
      <c r="CZ260" s="76">
        <f t="shared" si="1247"/>
        <v>2028167.5354285713</v>
      </c>
      <c r="DA260" s="76">
        <f t="shared" si="1248"/>
        <v>3425832.5299999993</v>
      </c>
      <c r="DB260" s="76">
        <f t="shared" si="1249"/>
        <v>3892186.8079591836</v>
      </c>
      <c r="DC260" s="76">
        <f t="shared" si="1250"/>
        <v>863812.49999999988</v>
      </c>
      <c r="DD260" s="76">
        <f t="shared" si="1250"/>
        <v>1902413.4608571432</v>
      </c>
      <c r="DE260" s="88">
        <f t="shared" ref="DE260:DE323" si="1252">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v>9434330</v>
      </c>
      <c r="U261" s="181">
        <f t="shared" si="1251"/>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v>0.18180952380952378</v>
      </c>
      <c r="BM261" s="86">
        <f t="shared" ref="BM261:BM324" si="1253">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233"/>
        <v>104066.66666666664</v>
      </c>
      <c r="CM261" s="76">
        <f t="shared" si="1234"/>
        <v>685528.57142857148</v>
      </c>
      <c r="CN261" s="76">
        <f t="shared" si="1235"/>
        <v>749626.91199999989</v>
      </c>
      <c r="CO261" s="76">
        <f t="shared" si="1236"/>
        <v>775677.74333333317</v>
      </c>
      <c r="CP261" s="76">
        <f t="shared" si="1237"/>
        <v>830347.32045454555</v>
      </c>
      <c r="CQ261" s="76">
        <f t="shared" si="1238"/>
        <v>226992.85714285713</v>
      </c>
      <c r="CR261" s="76">
        <f t="shared" si="1239"/>
        <v>1051723.2960000001</v>
      </c>
      <c r="CS261" s="76">
        <f t="shared" si="1240"/>
        <v>1557580.0428571431</v>
      </c>
      <c r="CT261" s="76">
        <f t="shared" si="1241"/>
        <v>2128201.02</v>
      </c>
      <c r="CU261" s="76">
        <f t="shared" si="1242"/>
        <v>1423301.830909091</v>
      </c>
      <c r="CV261" s="76">
        <f t="shared" si="1243"/>
        <v>1036632.6300000001</v>
      </c>
      <c r="CW261" s="76">
        <f t="shared" si="1244"/>
        <v>625966.92307692289</v>
      </c>
      <c r="CX261" s="76">
        <f t="shared" si="1245"/>
        <v>2088388.2293750006</v>
      </c>
      <c r="CY261" s="76">
        <f t="shared" si="1246"/>
        <v>2158993.0830769232</v>
      </c>
      <c r="CZ261" s="76">
        <f t="shared" si="1247"/>
        <v>1817632.4767346941</v>
      </c>
      <c r="DA261" s="76">
        <f t="shared" si="1248"/>
        <v>2681820.2699999996</v>
      </c>
      <c r="DB261" s="76">
        <f t="shared" si="1249"/>
        <v>3505707.6020408161</v>
      </c>
      <c r="DC261" s="76">
        <f t="shared" si="1250"/>
        <v>2264086.9093303569</v>
      </c>
      <c r="DD261" s="76">
        <f t="shared" si="1250"/>
        <v>1715251.0447619045</v>
      </c>
      <c r="DE261" s="88">
        <f t="shared" si="1252"/>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v>11985641</v>
      </c>
      <c r="U262" s="181">
        <f t="shared" si="1251"/>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v>0.18380952380952378</v>
      </c>
      <c r="BM262" s="86">
        <f t="shared" si="1253"/>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233"/>
        <v>358522.48916666658</v>
      </c>
      <c r="CM262" s="76">
        <f t="shared" si="1234"/>
        <v>733697.77142857155</v>
      </c>
      <c r="CN262" s="76">
        <f t="shared" si="1235"/>
        <v>729271.05599999998</v>
      </c>
      <c r="CO262" s="76">
        <f t="shared" si="1236"/>
        <v>769192.75333333318</v>
      </c>
      <c r="CP262" s="76">
        <f t="shared" si="1237"/>
        <v>998433.57636363641</v>
      </c>
      <c r="CQ262" s="76">
        <f t="shared" si="1238"/>
        <v>978848.38142857142</v>
      </c>
      <c r="CR262" s="76">
        <f t="shared" si="1239"/>
        <v>1420243.5200000005</v>
      </c>
      <c r="CS262" s="76">
        <f t="shared" si="1240"/>
        <v>1496508.0974999999</v>
      </c>
      <c r="CT262" s="76">
        <f t="shared" si="1241"/>
        <v>2142495.9920000001</v>
      </c>
      <c r="CU262" s="76">
        <f t="shared" si="1242"/>
        <v>1130228.9763636363</v>
      </c>
      <c r="CV262" s="76">
        <f t="shared" si="1243"/>
        <v>502778.18181818177</v>
      </c>
      <c r="CW262" s="76">
        <f t="shared" si="1244"/>
        <v>2186961.3519230764</v>
      </c>
      <c r="CX262" s="76">
        <f t="shared" si="1245"/>
        <v>2398692.8918750002</v>
      </c>
      <c r="CY262" s="76">
        <f t="shared" si="1246"/>
        <v>2389845.36</v>
      </c>
      <c r="CZ262" s="76">
        <f t="shared" si="1247"/>
        <v>2169291.506285714</v>
      </c>
      <c r="DA262" s="76">
        <f t="shared" si="1248"/>
        <v>2307972.4999999995</v>
      </c>
      <c r="DB262" s="76">
        <f t="shared" si="1249"/>
        <v>1442400.0000000002</v>
      </c>
      <c r="DC262" s="76">
        <f t="shared" si="1250"/>
        <v>2661351.2664285712</v>
      </c>
      <c r="DD262" s="76">
        <f t="shared" si="1250"/>
        <v>2203074.9647619044</v>
      </c>
      <c r="DE262" s="88">
        <f t="shared" si="1252"/>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v>7576283</v>
      </c>
      <c r="U263" s="181">
        <f t="shared" si="1251"/>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v>0.18380952380952378</v>
      </c>
      <c r="BM263" s="86">
        <f t="shared" si="1253"/>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233"/>
        <v>427342.33333333326</v>
      </c>
      <c r="CM263" s="76">
        <f t="shared" si="1234"/>
        <v>736820.00000000012</v>
      </c>
      <c r="CN263" s="76">
        <f t="shared" si="1235"/>
        <v>728488.11199999996</v>
      </c>
      <c r="CO263" s="76">
        <f t="shared" si="1236"/>
        <v>918235.16666666651</v>
      </c>
      <c r="CP263" s="76">
        <f t="shared" si="1237"/>
        <v>226218.51</v>
      </c>
      <c r="CQ263" s="76">
        <f t="shared" si="1238"/>
        <v>1038110.9657142858</v>
      </c>
      <c r="CR263" s="76">
        <f t="shared" si="1239"/>
        <v>1309937.8218750004</v>
      </c>
      <c r="CS263" s="76">
        <f t="shared" si="1240"/>
        <v>1488605.2668750002</v>
      </c>
      <c r="CT263" s="76">
        <f t="shared" si="1241"/>
        <v>1766752.6227272726</v>
      </c>
      <c r="CU263" s="76">
        <f t="shared" si="1242"/>
        <v>490132.96818181826</v>
      </c>
      <c r="CV263" s="76">
        <f t="shared" si="1243"/>
        <v>1455601.0472727271</v>
      </c>
      <c r="CW263" s="76">
        <f t="shared" si="1244"/>
        <v>2151294.5154999997</v>
      </c>
      <c r="CX263" s="76">
        <f t="shared" si="1245"/>
        <v>2309718.2725</v>
      </c>
      <c r="CY263" s="76">
        <f t="shared" si="1246"/>
        <v>1945653.2346153848</v>
      </c>
      <c r="CZ263" s="76">
        <f t="shared" si="1247"/>
        <v>1775454.9428571425</v>
      </c>
      <c r="DA263" s="76">
        <f t="shared" si="1248"/>
        <v>1093249.387755102</v>
      </c>
      <c r="DB263" s="76">
        <f t="shared" si="1249"/>
        <v>4012511.4938775515</v>
      </c>
      <c r="DC263" s="76">
        <f t="shared" si="1250"/>
        <v>2915082.2576470594</v>
      </c>
      <c r="DD263" s="76">
        <f t="shared" si="1250"/>
        <v>1392592.9704761903</v>
      </c>
      <c r="DE263" s="88">
        <f t="shared" si="1252"/>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v>6885897</v>
      </c>
      <c r="U264" s="181">
        <f t="shared" si="1251"/>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v>0.18414285714285714</v>
      </c>
      <c r="BM264" s="86">
        <f t="shared" si="1253"/>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233"/>
        <v>454707.99999999994</v>
      </c>
      <c r="CM264" s="76">
        <f t="shared" si="1234"/>
        <v>745879.87857142871</v>
      </c>
      <c r="CN264" s="76">
        <f t="shared" si="1235"/>
        <v>722522.80799999996</v>
      </c>
      <c r="CO264" s="76">
        <f t="shared" si="1236"/>
        <v>145039.99999999997</v>
      </c>
      <c r="CP264" s="76">
        <f t="shared" si="1237"/>
        <v>815071.63500000001</v>
      </c>
      <c r="CQ264" s="76">
        <f t="shared" si="1238"/>
        <v>830841.22285714292</v>
      </c>
      <c r="CR264" s="76">
        <f t="shared" si="1239"/>
        <v>1095097.5731250003</v>
      </c>
      <c r="CS264" s="76">
        <f t="shared" si="1240"/>
        <v>1214926.899375</v>
      </c>
      <c r="CT264" s="76">
        <f t="shared" si="1241"/>
        <v>1408746.9627272727</v>
      </c>
      <c r="CU264" s="76">
        <f t="shared" si="1242"/>
        <v>1523848.2827272729</v>
      </c>
      <c r="CV264" s="76">
        <f t="shared" si="1243"/>
        <v>1336004.6377777779</v>
      </c>
      <c r="CW264" s="76">
        <f t="shared" si="1244"/>
        <v>2006149.1499999997</v>
      </c>
      <c r="CX264" s="76">
        <f t="shared" si="1245"/>
        <v>2150544.4018750004</v>
      </c>
      <c r="CY264" s="76">
        <f t="shared" si="1246"/>
        <v>1596019.1596153849</v>
      </c>
      <c r="CZ264" s="76">
        <f t="shared" si="1247"/>
        <v>1441551.4285714284</v>
      </c>
      <c r="DA264" s="76">
        <f t="shared" si="1248"/>
        <v>2531953.2541326531</v>
      </c>
      <c r="DB264" s="76">
        <f t="shared" si="1249"/>
        <v>4403970.3910714285</v>
      </c>
      <c r="DC264" s="76">
        <f t="shared" si="1250"/>
        <v>2581223.0929411771</v>
      </c>
      <c r="DD264" s="76">
        <f t="shared" si="1250"/>
        <v>1267988.7475714285</v>
      </c>
      <c r="DE264" s="88">
        <f t="shared" si="1252"/>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v>17778743</v>
      </c>
      <c r="U265" s="181">
        <f t="shared" si="1251"/>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v>0.18414285714285714</v>
      </c>
      <c r="BM265" s="86">
        <f t="shared" si="1253"/>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233"/>
        <v>502352.39999999991</v>
      </c>
      <c r="CM265" s="76">
        <f t="shared" si="1234"/>
        <v>408740.75714285718</v>
      </c>
      <c r="CN265" s="76">
        <f t="shared" si="1235"/>
        <v>58823.999999999993</v>
      </c>
      <c r="CO265" s="76">
        <f t="shared" si="1236"/>
        <v>708440.72666666657</v>
      </c>
      <c r="CP265" s="76">
        <f t="shared" si="1237"/>
        <v>602881.0610000001</v>
      </c>
      <c r="CQ265" s="76">
        <f t="shared" si="1238"/>
        <v>920010.29571428581</v>
      </c>
      <c r="CR265" s="76">
        <f t="shared" si="1239"/>
        <v>1202417.28</v>
      </c>
      <c r="CS265" s="76">
        <f t="shared" si="1240"/>
        <v>997577.25312499993</v>
      </c>
      <c r="CT265" s="76">
        <f t="shared" si="1241"/>
        <v>716063.63636363624</v>
      </c>
      <c r="CU265" s="76">
        <f t="shared" si="1242"/>
        <v>1288529.5312500002</v>
      </c>
      <c r="CV265" s="76">
        <f t="shared" si="1243"/>
        <v>1425446.5750000002</v>
      </c>
      <c r="CW265" s="76">
        <f t="shared" si="1244"/>
        <v>1787500.3326923077</v>
      </c>
      <c r="CX265" s="76">
        <f t="shared" si="1245"/>
        <v>2054372.7609375</v>
      </c>
      <c r="CY265" s="76">
        <f t="shared" si="1246"/>
        <v>666097.86363636365</v>
      </c>
      <c r="CZ265" s="76">
        <f t="shared" si="1247"/>
        <v>1805621.9349999998</v>
      </c>
      <c r="DA265" s="76">
        <f t="shared" si="1248"/>
        <v>2946475.12</v>
      </c>
      <c r="DB265" s="76">
        <f t="shared" si="1249"/>
        <v>4173457.5035714288</v>
      </c>
      <c r="DC265" s="76">
        <f t="shared" si="1250"/>
        <v>2491246.3058823533</v>
      </c>
      <c r="DD265" s="76">
        <f t="shared" si="1250"/>
        <v>3273828.5324285715</v>
      </c>
      <c r="DE265" s="88">
        <f t="shared" si="1252"/>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v>1315200</v>
      </c>
      <c r="U266" s="181">
        <f t="shared" si="1251"/>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v>0.18480952380952378</v>
      </c>
      <c r="BM266" s="86">
        <f t="shared" si="1253"/>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233"/>
        <v>529577.49999999988</v>
      </c>
      <c r="CM266" s="76">
        <f t="shared" si="1234"/>
        <v>10800</v>
      </c>
      <c r="CN266" s="76">
        <f t="shared" si="1235"/>
        <v>636003.88399999996</v>
      </c>
      <c r="CO266" s="76">
        <f t="shared" si="1236"/>
        <v>747636.55333333323</v>
      </c>
      <c r="CP266" s="76">
        <f t="shared" si="1237"/>
        <v>653174.2350000001</v>
      </c>
      <c r="CQ266" s="76">
        <f t="shared" si="1238"/>
        <v>825000.91285714286</v>
      </c>
      <c r="CR266" s="76">
        <f t="shared" si="1239"/>
        <v>677470.71999999997</v>
      </c>
      <c r="CS266" s="76">
        <f t="shared" si="1240"/>
        <v>267558.66666666663</v>
      </c>
      <c r="CT266" s="76">
        <f t="shared" si="1241"/>
        <v>1649041.9249999998</v>
      </c>
      <c r="CU266" s="76">
        <f t="shared" si="1242"/>
        <v>1682030.355</v>
      </c>
      <c r="CV266" s="76">
        <f t="shared" si="1243"/>
        <v>1504535.42</v>
      </c>
      <c r="CW266" s="76">
        <f t="shared" si="1244"/>
        <v>1776936.3784615386</v>
      </c>
      <c r="CX266" s="76">
        <f t="shared" si="1245"/>
        <v>1753873.0731249999</v>
      </c>
      <c r="CY266" s="76">
        <f t="shared" si="1246"/>
        <v>2570165.0909090908</v>
      </c>
      <c r="CZ266" s="76">
        <f t="shared" si="1247"/>
        <v>1945470.5771428568</v>
      </c>
      <c r="DA266" s="76">
        <f t="shared" si="1248"/>
        <v>2959709.5336224493</v>
      </c>
      <c r="DB266" s="76">
        <f t="shared" si="1249"/>
        <v>3777658.3073469391</v>
      </c>
      <c r="DC266" s="76">
        <f t="shared" si="1250"/>
        <v>1485781.5126050424</v>
      </c>
      <c r="DD266" s="76">
        <f t="shared" si="1250"/>
        <v>243061.48571428569</v>
      </c>
      <c r="DE266" s="88">
        <f t="shared" si="1252"/>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v>7251757</v>
      </c>
      <c r="U267" s="181">
        <f t="shared" si="1251"/>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v>0.18480952380952378</v>
      </c>
      <c r="BM267" s="86">
        <f t="shared" si="1253"/>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233"/>
        <v>344070.42999999993</v>
      </c>
      <c r="CM267" s="76">
        <f t="shared" si="1234"/>
        <v>757823.85000000009</v>
      </c>
      <c r="CN267" s="76">
        <f t="shared" si="1235"/>
        <v>555897.59999999998</v>
      </c>
      <c r="CO267" s="76">
        <f t="shared" si="1236"/>
        <v>683522.36</v>
      </c>
      <c r="CP267" s="76">
        <f t="shared" si="1237"/>
        <v>686717.1675000001</v>
      </c>
      <c r="CQ267" s="76">
        <f t="shared" si="1238"/>
        <v>634112.32714285713</v>
      </c>
      <c r="CR267" s="76">
        <f t="shared" si="1239"/>
        <v>328224.60000000003</v>
      </c>
      <c r="CS267" s="76">
        <f t="shared" si="1240"/>
        <v>1095331.3716666666</v>
      </c>
      <c r="CT267" s="76">
        <f t="shared" si="1241"/>
        <v>1647261.0760000001</v>
      </c>
      <c r="CU267" s="76">
        <f t="shared" si="1242"/>
        <v>1759265.9876923079</v>
      </c>
      <c r="CV267" s="76">
        <f t="shared" si="1243"/>
        <v>1293824.5433333332</v>
      </c>
      <c r="CW267" s="76">
        <f t="shared" si="1244"/>
        <v>1347860.4369230771</v>
      </c>
      <c r="CX267" s="76">
        <f t="shared" si="1245"/>
        <v>1044443.7671875</v>
      </c>
      <c r="CY267" s="76">
        <f t="shared" si="1246"/>
        <v>2158296.7285000002</v>
      </c>
      <c r="CZ267" s="76">
        <f t="shared" si="1247"/>
        <v>1763320.4299047615</v>
      </c>
      <c r="DA267" s="76">
        <f t="shared" si="1248"/>
        <v>2504314.1204081634</v>
      </c>
      <c r="DB267" s="76">
        <f t="shared" si="1249"/>
        <v>3013227.2031818186</v>
      </c>
      <c r="DC267" s="76">
        <f t="shared" si="1250"/>
        <v>1043285.7142857144</v>
      </c>
      <c r="DD267" s="76">
        <f t="shared" si="1250"/>
        <v>1340193.7579523807</v>
      </c>
      <c r="DE267" s="88">
        <f t="shared" si="1252"/>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v>7696352</v>
      </c>
      <c r="U268" s="181">
        <f t="shared" si="1251"/>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v>0.18851190476190474</v>
      </c>
      <c r="BM268" s="86">
        <f t="shared" si="1253"/>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233"/>
        <v>55736.2</v>
      </c>
      <c r="CM268" s="76">
        <f t="shared" si="1234"/>
        <v>627638.46444444463</v>
      </c>
      <c r="CN268" s="76">
        <f t="shared" si="1235"/>
        <v>748776.22399999993</v>
      </c>
      <c r="CO268" s="76">
        <f t="shared" si="1236"/>
        <v>485111.64499999996</v>
      </c>
      <c r="CP268" s="76">
        <f t="shared" si="1237"/>
        <v>600602.29166666674</v>
      </c>
      <c r="CQ268" s="76">
        <f t="shared" si="1238"/>
        <v>133550.20799999998</v>
      </c>
      <c r="CR268" s="76">
        <f t="shared" si="1239"/>
        <v>1092779.49</v>
      </c>
      <c r="CS268" s="76">
        <f t="shared" si="1240"/>
        <v>1270695.4650000003</v>
      </c>
      <c r="CT268" s="76">
        <f t="shared" si="1241"/>
        <v>1675452.493</v>
      </c>
      <c r="CU268" s="76">
        <f t="shared" si="1242"/>
        <v>1452211.0911538466</v>
      </c>
      <c r="CV268" s="76">
        <f t="shared" si="1243"/>
        <v>947024.40166666661</v>
      </c>
      <c r="CW268" s="76">
        <f t="shared" si="1244"/>
        <v>553574.54545454541</v>
      </c>
      <c r="CX268" s="76">
        <f t="shared" si="1245"/>
        <v>1773697.87625</v>
      </c>
      <c r="CY268" s="76">
        <f t="shared" si="1246"/>
        <v>2136995.0959999999</v>
      </c>
      <c r="CZ268" s="76">
        <f t="shared" si="1247"/>
        <v>1438697.3408571426</v>
      </c>
      <c r="DA268" s="76">
        <f t="shared" si="1248"/>
        <v>2174986.6816666666</v>
      </c>
      <c r="DB268" s="76">
        <f t="shared" si="1249"/>
        <v>1024265.9740259742</v>
      </c>
      <c r="DC268" s="76">
        <f t="shared" si="1250"/>
        <v>2105800.6678571431</v>
      </c>
      <c r="DD268" s="76">
        <f t="shared" si="1250"/>
        <v>1450853.975238095</v>
      </c>
      <c r="DE268" s="88">
        <f t="shared" si="1252"/>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v>6984627</v>
      </c>
      <c r="U269" s="181">
        <f t="shared" si="1251"/>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v>0.18684523809523809</v>
      </c>
      <c r="BM269" s="86">
        <f t="shared" si="1253"/>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233"/>
        <v>432076.21799999994</v>
      </c>
      <c r="CM269" s="76">
        <f t="shared" si="1234"/>
        <v>651705.2662500001</v>
      </c>
      <c r="CN269" s="76">
        <f t="shared" si="1235"/>
        <v>706768.47199999995</v>
      </c>
      <c r="CO269" s="76">
        <f t="shared" si="1236"/>
        <v>545442.37333333329</v>
      </c>
      <c r="CP269" s="76">
        <f t="shared" si="1237"/>
        <v>391428.58333333337</v>
      </c>
      <c r="CQ269" s="76">
        <f t="shared" si="1238"/>
        <v>702014.89599999995</v>
      </c>
      <c r="CR269" s="76">
        <f t="shared" si="1239"/>
        <v>928596.98200000008</v>
      </c>
      <c r="CS269" s="76">
        <f t="shared" si="1240"/>
        <v>1091046.4949999999</v>
      </c>
      <c r="CT269" s="76">
        <f t="shared" si="1241"/>
        <v>1612166.966</v>
      </c>
      <c r="CU269" s="76">
        <f t="shared" si="1242"/>
        <v>1054008.2457692311</v>
      </c>
      <c r="CV269" s="76">
        <f t="shared" si="1243"/>
        <v>233919.41666666669</v>
      </c>
      <c r="CW269" s="76">
        <f t="shared" si="1244"/>
        <v>1890278.9090909089</v>
      </c>
      <c r="CX269" s="76">
        <f t="shared" si="1245"/>
        <v>1680753.7727272727</v>
      </c>
      <c r="CY269" s="76">
        <f t="shared" si="1246"/>
        <v>2206534.4865000001</v>
      </c>
      <c r="CZ269" s="76">
        <f t="shared" si="1247"/>
        <v>1636879.2616666667</v>
      </c>
      <c r="DA269" s="76">
        <f t="shared" si="1248"/>
        <v>1167502.8571428573</v>
      </c>
      <c r="DB269" s="76">
        <f t="shared" si="1249"/>
        <v>786204.15584415593</v>
      </c>
      <c r="DC269" s="76">
        <f t="shared" si="1250"/>
        <v>2341330.8363636369</v>
      </c>
      <c r="DD269" s="76">
        <f t="shared" si="1250"/>
        <v>1305044.2948214286</v>
      </c>
      <c r="DE269" s="88">
        <f t="shared" si="1252"/>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v>6406888</v>
      </c>
      <c r="U270" s="181">
        <f t="shared" si="1251"/>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v>0.18767857142857139</v>
      </c>
      <c r="BM270" s="86">
        <f t="shared" si="1253"/>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233"/>
        <v>377027.63999999996</v>
      </c>
      <c r="CM270" s="76">
        <f t="shared" si="1234"/>
        <v>542925.96500000008</v>
      </c>
      <c r="CN270" s="76">
        <f t="shared" si="1235"/>
        <v>688347.68</v>
      </c>
      <c r="CO270" s="76">
        <f t="shared" si="1236"/>
        <v>428009.58499999996</v>
      </c>
      <c r="CP270" s="76">
        <f t="shared" si="1237"/>
        <v>72464.000000000015</v>
      </c>
      <c r="CQ270" s="76">
        <f t="shared" si="1238"/>
        <v>802528.848</v>
      </c>
      <c r="CR270" s="76">
        <f t="shared" si="1239"/>
        <v>994980.64</v>
      </c>
      <c r="CS270" s="76">
        <f t="shared" si="1240"/>
        <v>935163.84499999986</v>
      </c>
      <c r="CT270" s="76">
        <f t="shared" si="1241"/>
        <v>1645585.2874999999</v>
      </c>
      <c r="CU270" s="76">
        <f t="shared" si="1242"/>
        <v>491631.67692307686</v>
      </c>
      <c r="CV270" s="76">
        <f t="shared" si="1243"/>
        <v>1489130.0083333335</v>
      </c>
      <c r="CW270" s="76">
        <f t="shared" si="1244"/>
        <v>1345341.759090909</v>
      </c>
      <c r="CX270" s="76">
        <f t="shared" si="1245"/>
        <v>1340898.3644444444</v>
      </c>
      <c r="CY270" s="76">
        <f t="shared" si="1246"/>
        <v>1940588.0865</v>
      </c>
      <c r="CZ270" s="76">
        <f t="shared" si="1247"/>
        <v>1179329.3999999999</v>
      </c>
      <c r="DA270" s="76">
        <f t="shared" si="1248"/>
        <v>702600.00000000012</v>
      </c>
      <c r="DB270" s="76">
        <f t="shared" si="1249"/>
        <v>2988123.934545455</v>
      </c>
      <c r="DC270" s="76">
        <f t="shared" si="1250"/>
        <v>2770821.7618181822</v>
      </c>
      <c r="DD270" s="76">
        <f t="shared" si="1250"/>
        <v>1202435.5871428568</v>
      </c>
      <c r="DE270" s="88">
        <f t="shared" si="1252"/>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v>6208669</v>
      </c>
      <c r="U271" s="181">
        <f t="shared" si="1251"/>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v>0.19722222222222224</v>
      </c>
      <c r="BM271" s="86">
        <f t="shared" si="1253"/>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233"/>
        <v>337521.1939999999</v>
      </c>
      <c r="CM271" s="76">
        <f t="shared" si="1234"/>
        <v>510379.48</v>
      </c>
      <c r="CN271" s="76">
        <f t="shared" si="1235"/>
        <v>457974.56000000006</v>
      </c>
      <c r="CO271" s="76">
        <f t="shared" si="1236"/>
        <v>89888.306666666656</v>
      </c>
      <c r="CP271" s="76">
        <f t="shared" si="1237"/>
        <v>536834.88000000012</v>
      </c>
      <c r="CQ271" s="76">
        <f t="shared" si="1238"/>
        <v>720847.75</v>
      </c>
      <c r="CR271" s="76">
        <f t="shared" si="1239"/>
        <v>1087952.7450000001</v>
      </c>
      <c r="CS271" s="76">
        <f t="shared" si="1240"/>
        <v>878366.91249999986</v>
      </c>
      <c r="CT271" s="76">
        <f t="shared" si="1241"/>
        <v>1414916.5799999998</v>
      </c>
      <c r="CU271" s="76">
        <f t="shared" si="1242"/>
        <v>1341272.8138461537</v>
      </c>
      <c r="CV271" s="76">
        <f t="shared" si="1243"/>
        <v>987820.01000000013</v>
      </c>
      <c r="CW271" s="76">
        <f t="shared" si="1244"/>
        <v>1198689.925</v>
      </c>
      <c r="CX271" s="76">
        <f t="shared" si="1245"/>
        <v>1541598</v>
      </c>
      <c r="CY271" s="76">
        <f t="shared" si="1246"/>
        <v>1559933.7254999999</v>
      </c>
      <c r="CZ271" s="76">
        <f t="shared" si="1247"/>
        <v>860400.00000000012</v>
      </c>
      <c r="DA271" s="76">
        <f t="shared" si="1248"/>
        <v>2893735.0514285718</v>
      </c>
      <c r="DB271" s="76">
        <f t="shared" si="1249"/>
        <v>2777770.8115584422</v>
      </c>
      <c r="DC271" s="76">
        <f t="shared" si="1250"/>
        <v>2226425.3600000003</v>
      </c>
      <c r="DD271" s="76">
        <f t="shared" si="1250"/>
        <v>1224487.4972222224</v>
      </c>
      <c r="DE271" s="88">
        <f t="shared" si="1252"/>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v>12349522</v>
      </c>
      <c r="U272" s="181">
        <f t="shared" si="1251"/>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v>0.19722222222222224</v>
      </c>
      <c r="BM272" s="86">
        <f t="shared" si="1253"/>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233"/>
        <v>374735.04799999989</v>
      </c>
      <c r="CM272" s="76">
        <f t="shared" si="1234"/>
        <v>238771.06399999998</v>
      </c>
      <c r="CN272" s="76">
        <f t="shared" si="1235"/>
        <v>58471.933333333334</v>
      </c>
      <c r="CO272" s="76">
        <f t="shared" si="1236"/>
        <v>527749.60666666669</v>
      </c>
      <c r="CP272" s="76">
        <f t="shared" si="1237"/>
        <v>470230.41333333333</v>
      </c>
      <c r="CQ272" s="76">
        <f t="shared" si="1238"/>
        <v>499140.6</v>
      </c>
      <c r="CR272" s="76">
        <f t="shared" si="1239"/>
        <v>847688.49</v>
      </c>
      <c r="CS272" s="76">
        <f t="shared" si="1240"/>
        <v>713101.23499999987</v>
      </c>
      <c r="CT272" s="76">
        <f t="shared" si="1241"/>
        <v>686738.74499999988</v>
      </c>
      <c r="CU272" s="76">
        <f t="shared" si="1242"/>
        <v>977508.13050000009</v>
      </c>
      <c r="CV272" s="76">
        <f t="shared" si="1243"/>
        <v>1011422.3200000001</v>
      </c>
      <c r="CW272" s="76">
        <f t="shared" si="1244"/>
        <v>1255822.3631249997</v>
      </c>
      <c r="CX272" s="76">
        <f t="shared" si="1245"/>
        <v>1534640.7709090905</v>
      </c>
      <c r="CY272" s="76">
        <f t="shared" si="1246"/>
        <v>468594.15500000003</v>
      </c>
      <c r="CZ272" s="76">
        <f t="shared" si="1247"/>
        <v>1349702.1</v>
      </c>
      <c r="DA272" s="76">
        <f t="shared" si="1248"/>
        <v>2641748.1311904765</v>
      </c>
      <c r="DB272" s="76">
        <f t="shared" si="1249"/>
        <v>3789030.855</v>
      </c>
      <c r="DC272" s="76">
        <f t="shared" si="1250"/>
        <v>1269752.8755555558</v>
      </c>
      <c r="DD272" s="76">
        <f t="shared" si="1250"/>
        <v>2435600.1722222227</v>
      </c>
      <c r="DE272" s="88">
        <f t="shared" si="1252"/>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v>739600</v>
      </c>
      <c r="U273" s="181">
        <f t="shared" si="1251"/>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v>0.20000000000000004</v>
      </c>
      <c r="BM273" s="86">
        <f t="shared" si="1253"/>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233"/>
        <v>318689.13799999992</v>
      </c>
      <c r="CM273" s="76">
        <f t="shared" si="1234"/>
        <v>59772.422857142861</v>
      </c>
      <c r="CN273" s="76">
        <f t="shared" si="1235"/>
        <v>524537.005</v>
      </c>
      <c r="CO273" s="76">
        <f t="shared" si="1236"/>
        <v>716745.6333333333</v>
      </c>
      <c r="CP273" s="76">
        <f t="shared" si="1237"/>
        <v>469479.52285714279</v>
      </c>
      <c r="CQ273" s="76">
        <f t="shared" si="1238"/>
        <v>361824.22499999998</v>
      </c>
      <c r="CR273" s="76">
        <f t="shared" si="1239"/>
        <v>654731.88</v>
      </c>
      <c r="CS273" s="76">
        <f t="shared" si="1240"/>
        <v>371294.685</v>
      </c>
      <c r="CT273" s="76">
        <f t="shared" si="1241"/>
        <v>1979600.5074999998</v>
      </c>
      <c r="CU273" s="76">
        <f t="shared" si="1242"/>
        <v>1172955.1230000001</v>
      </c>
      <c r="CV273" s="76">
        <f t="shared" si="1243"/>
        <v>1205934.23</v>
      </c>
      <c r="CW273" s="76">
        <f t="shared" si="1244"/>
        <v>1323281.4581249997</v>
      </c>
      <c r="CX273" s="76">
        <f t="shared" si="1245"/>
        <v>1272956.5818181816</v>
      </c>
      <c r="CY273" s="76">
        <f t="shared" si="1246"/>
        <v>1756035.1706250003</v>
      </c>
      <c r="CZ273" s="76">
        <f t="shared" si="1247"/>
        <v>1302811.3370833336</v>
      </c>
      <c r="DA273" s="76">
        <f t="shared" si="1248"/>
        <v>3178310.9188095243</v>
      </c>
      <c r="DB273" s="76">
        <f t="shared" si="1249"/>
        <v>2480627.6764285713</v>
      </c>
      <c r="DC273" s="76">
        <f t="shared" si="1250"/>
        <v>765888.88888888911</v>
      </c>
      <c r="DD273" s="76">
        <f t="shared" si="1250"/>
        <v>147920.00000000003</v>
      </c>
      <c r="DE273" s="88">
        <f t="shared" si="1252"/>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v>7003085</v>
      </c>
      <c r="U274" s="181">
        <f t="shared" si="1251"/>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v>0.20000000000000004</v>
      </c>
      <c r="BM274" s="86">
        <f t="shared" si="1253"/>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233"/>
        <v>89410.047999999981</v>
      </c>
      <c r="CM274" s="76">
        <f t="shared" si="1234"/>
        <v>580428.89428571437</v>
      </c>
      <c r="CN274" s="76">
        <f t="shared" si="1235"/>
        <v>484372.59333333338</v>
      </c>
      <c r="CO274" s="76">
        <f t="shared" si="1236"/>
        <v>468466.2</v>
      </c>
      <c r="CP274" s="76">
        <f t="shared" si="1237"/>
        <v>501120.54857142852</v>
      </c>
      <c r="CQ274" s="76">
        <f t="shared" si="1238"/>
        <v>203603.22499999998</v>
      </c>
      <c r="CR274" s="76">
        <f t="shared" si="1239"/>
        <v>219500</v>
      </c>
      <c r="CS274" s="76">
        <f t="shared" si="1240"/>
        <v>892705.8600000001</v>
      </c>
      <c r="CT274" s="76">
        <f t="shared" si="1241"/>
        <v>1683930.4844999998</v>
      </c>
      <c r="CU274" s="76">
        <f t="shared" si="1242"/>
        <v>1187606.9275</v>
      </c>
      <c r="CV274" s="76">
        <f t="shared" si="1243"/>
        <v>1024077.91</v>
      </c>
      <c r="CW274" s="76">
        <f t="shared" si="1244"/>
        <v>618765.90187499986</v>
      </c>
      <c r="CX274" s="76">
        <f t="shared" si="1245"/>
        <v>527411.85</v>
      </c>
      <c r="CY274" s="76">
        <f t="shared" si="1246"/>
        <v>1746875.6537500003</v>
      </c>
      <c r="CZ274" s="76">
        <f t="shared" si="1247"/>
        <v>1880060.4854166671</v>
      </c>
      <c r="DA274" s="76">
        <f t="shared" si="1248"/>
        <v>2160921.564761905</v>
      </c>
      <c r="DB274" s="76">
        <f t="shared" si="1249"/>
        <v>2089174.6950000001</v>
      </c>
      <c r="DC274" s="76">
        <f t="shared" si="1250"/>
        <v>20088.888888888894</v>
      </c>
      <c r="DD274" s="76">
        <f t="shared" si="1250"/>
        <v>1400617.0000000002</v>
      </c>
      <c r="DE274" s="88">
        <f t="shared" si="1252"/>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v>6567117</v>
      </c>
      <c r="U275" s="181">
        <f t="shared" si="1251"/>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v>0.20125000000000004</v>
      </c>
      <c r="BM275" s="86">
        <f t="shared" si="1253"/>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233"/>
        <v>17553.799999999996</v>
      </c>
      <c r="CM275" s="76">
        <f t="shared" si="1234"/>
        <v>494367.4485714286</v>
      </c>
      <c r="CN275" s="76">
        <f t="shared" si="1235"/>
        <v>438477.75</v>
      </c>
      <c r="CO275" s="76">
        <f t="shared" si="1236"/>
        <v>459425.24833333329</v>
      </c>
      <c r="CP275" s="76">
        <f t="shared" si="1237"/>
        <v>456797.99785714282</v>
      </c>
      <c r="CQ275" s="76">
        <f t="shared" si="1238"/>
        <v>21000</v>
      </c>
      <c r="CR275" s="76">
        <f t="shared" si="1239"/>
        <v>571235.80000000005</v>
      </c>
      <c r="CS275" s="76">
        <f t="shared" si="1240"/>
        <v>788486.4</v>
      </c>
      <c r="CT275" s="76">
        <f t="shared" si="1241"/>
        <v>1458880.9109999998</v>
      </c>
      <c r="CU275" s="76">
        <f t="shared" si="1242"/>
        <v>1120005.9675</v>
      </c>
      <c r="CV275" s="76">
        <f t="shared" si="1243"/>
        <v>796053.54</v>
      </c>
      <c r="CW275" s="76">
        <f t="shared" si="1244"/>
        <v>131943.73499999996</v>
      </c>
      <c r="CX275" s="76">
        <f t="shared" si="1245"/>
        <v>1636828.78125</v>
      </c>
      <c r="CY275" s="76">
        <f t="shared" si="1246"/>
        <v>2197765.7550000004</v>
      </c>
      <c r="CZ275" s="76">
        <f t="shared" si="1247"/>
        <v>1598376.6066666667</v>
      </c>
      <c r="DA275" s="76">
        <f t="shared" si="1248"/>
        <v>1536843.580952381</v>
      </c>
      <c r="DB275" s="76">
        <f t="shared" si="1249"/>
        <v>1544665.1785714286</v>
      </c>
      <c r="DC275" s="76">
        <f t="shared" si="1250"/>
        <v>1851020.8577777783</v>
      </c>
      <c r="DD275" s="76">
        <f t="shared" si="1250"/>
        <v>1321632.2962500004</v>
      </c>
      <c r="DE275" s="88">
        <f t="shared" si="1252"/>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v>6470395</v>
      </c>
      <c r="U276" s="181">
        <f t="shared" si="1251"/>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v>0.20800000000000002</v>
      </c>
      <c r="BM276" s="86">
        <f t="shared" si="1253"/>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233"/>
        <v>179589.71599999996</v>
      </c>
      <c r="CM276" s="76">
        <f t="shared" si="1234"/>
        <v>538131.58299999998</v>
      </c>
      <c r="CN276" s="76">
        <f t="shared" si="1235"/>
        <v>516076.69</v>
      </c>
      <c r="CO276" s="76">
        <f t="shared" si="1236"/>
        <v>483069.2533333333</v>
      </c>
      <c r="CP276" s="76">
        <f t="shared" si="1237"/>
        <v>298268.62571428571</v>
      </c>
      <c r="CQ276" s="76">
        <f t="shared" si="1238"/>
        <v>523046.64999999997</v>
      </c>
      <c r="CR276" s="76">
        <f t="shared" si="1239"/>
        <v>84992.8</v>
      </c>
      <c r="CS276" s="76">
        <f t="shared" si="1240"/>
        <v>902266.79999999981</v>
      </c>
      <c r="CT276" s="76">
        <f t="shared" si="1241"/>
        <v>1391783.04375</v>
      </c>
      <c r="CU276" s="76">
        <f t="shared" si="1242"/>
        <v>663891.61125000007</v>
      </c>
      <c r="CV276" s="76">
        <f t="shared" si="1243"/>
        <v>174460.5</v>
      </c>
      <c r="CW276" s="76">
        <f t="shared" si="1244"/>
        <v>1337824.6199999996</v>
      </c>
      <c r="CX276" s="76">
        <f t="shared" si="1245"/>
        <v>1112249.25</v>
      </c>
      <c r="CY276" s="76">
        <f t="shared" si="1246"/>
        <v>1850248.4331250002</v>
      </c>
      <c r="CZ276" s="76">
        <f t="shared" si="1247"/>
        <v>1506136.9833333329</v>
      </c>
      <c r="DA276" s="76">
        <f t="shared" si="1248"/>
        <v>1036966.7976190477</v>
      </c>
      <c r="DB276" s="76">
        <f t="shared" si="1249"/>
        <v>653040.00000000012</v>
      </c>
      <c r="DC276" s="76">
        <f t="shared" si="1250"/>
        <v>1867101.7622222228</v>
      </c>
      <c r="DD276" s="76">
        <f t="shared" si="1250"/>
        <v>1345842.1600000001</v>
      </c>
      <c r="DE276" s="88">
        <f t="shared" si="1252"/>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v>5210068</v>
      </c>
      <c r="U277" s="181">
        <f t="shared" si="1251"/>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v>0.21166666666666667</v>
      </c>
      <c r="BM277" s="86">
        <f t="shared" si="1253"/>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233"/>
        <v>149479.99999999997</v>
      </c>
      <c r="CM277" s="76">
        <f t="shared" si="1234"/>
        <v>528207.81000000006</v>
      </c>
      <c r="CN277" s="76">
        <f t="shared" si="1235"/>
        <v>583981.88</v>
      </c>
      <c r="CO277" s="76">
        <f t="shared" si="1236"/>
        <v>489701.39166666666</v>
      </c>
      <c r="CP277" s="76">
        <f t="shared" si="1237"/>
        <v>25300.286250000001</v>
      </c>
      <c r="CQ277" s="76">
        <f t="shared" si="1238"/>
        <v>594383.27</v>
      </c>
      <c r="CR277" s="76">
        <f t="shared" si="1239"/>
        <v>121387.8</v>
      </c>
      <c r="CS277" s="76">
        <f t="shared" si="1240"/>
        <v>1037630.7879999998</v>
      </c>
      <c r="CT277" s="76">
        <f t="shared" si="1241"/>
        <v>1409092.3874999997</v>
      </c>
      <c r="CU277" s="76">
        <f t="shared" si="1242"/>
        <v>277287.19500000001</v>
      </c>
      <c r="CV277" s="76">
        <f t="shared" si="1243"/>
        <v>1343004.03</v>
      </c>
      <c r="CW277" s="76">
        <f t="shared" si="1244"/>
        <v>996945.69</v>
      </c>
      <c r="CX277" s="76">
        <f t="shared" si="1245"/>
        <v>1242153.45</v>
      </c>
      <c r="CY277" s="76">
        <f t="shared" si="1246"/>
        <v>1797220.6006250002</v>
      </c>
      <c r="CZ277" s="76">
        <f t="shared" si="1247"/>
        <v>1186694.0083333331</v>
      </c>
      <c r="DA277" s="76">
        <f t="shared" si="1248"/>
        <v>383000</v>
      </c>
      <c r="DB277" s="76">
        <f t="shared" si="1249"/>
        <v>2693871.3708571433</v>
      </c>
      <c r="DC277" s="76">
        <f t="shared" si="1250"/>
        <v>2683948.8800000008</v>
      </c>
      <c r="DD277" s="76">
        <f t="shared" si="1250"/>
        <v>1102797.7266666666</v>
      </c>
      <c r="DE277" s="88">
        <f t="shared" si="1252"/>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v>3988625</v>
      </c>
      <c r="U278" s="181">
        <f t="shared" si="1251"/>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v>0.21333333333333335</v>
      </c>
      <c r="BM278" s="86">
        <f t="shared" si="1253"/>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233"/>
        <v>238899.94599999994</v>
      </c>
      <c r="CM278" s="76">
        <f t="shared" si="1234"/>
        <v>642753.15</v>
      </c>
      <c r="CN278" s="76">
        <f t="shared" si="1235"/>
        <v>454997.35166666668</v>
      </c>
      <c r="CO278" s="76">
        <f t="shared" si="1236"/>
        <v>55840.72</v>
      </c>
      <c r="CP278" s="76">
        <f t="shared" si="1237"/>
        <v>440319.08624999999</v>
      </c>
      <c r="CQ278" s="76">
        <f t="shared" si="1238"/>
        <v>474208.08</v>
      </c>
      <c r="CR278" s="76">
        <f t="shared" si="1239"/>
        <v>143650</v>
      </c>
      <c r="CS278" s="76">
        <f t="shared" si="1240"/>
        <v>868965.40399999986</v>
      </c>
      <c r="CT278" s="76">
        <f t="shared" si="1241"/>
        <v>1061190.1416666666</v>
      </c>
      <c r="CU278" s="76">
        <f t="shared" si="1242"/>
        <v>1067724.8025</v>
      </c>
      <c r="CV278" s="76">
        <f t="shared" si="1243"/>
        <v>940442.4</v>
      </c>
      <c r="CW278" s="76">
        <f t="shared" si="1244"/>
        <v>1222618.8390000002</v>
      </c>
      <c r="CX278" s="76">
        <f t="shared" si="1245"/>
        <v>1322184.0299999998</v>
      </c>
      <c r="CY278" s="76">
        <f t="shared" si="1246"/>
        <v>1495791.6256250001</v>
      </c>
      <c r="CZ278" s="76">
        <f t="shared" si="1247"/>
        <v>656075</v>
      </c>
      <c r="DA278" s="76">
        <f t="shared" si="1248"/>
        <v>2138094.7642857144</v>
      </c>
      <c r="DB278" s="76">
        <f t="shared" si="1249"/>
        <v>2514884.2500000005</v>
      </c>
      <c r="DC278" s="76">
        <f t="shared" si="1250"/>
        <v>1744545.4777777782</v>
      </c>
      <c r="DD278" s="76">
        <f t="shared" si="1250"/>
        <v>850906.66666666674</v>
      </c>
      <c r="DE278" s="88">
        <f t="shared" si="1252"/>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v>8199944</v>
      </c>
      <c r="U279" s="181">
        <f t="shared" si="1251"/>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v>0.21333333333333335</v>
      </c>
      <c r="BM279" s="86">
        <f t="shared" si="1253"/>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233"/>
        <v>190833.43999999997</v>
      </c>
      <c r="CM279" s="76">
        <f t="shared" si="1234"/>
        <v>992298.06</v>
      </c>
      <c r="CN279" s="76">
        <f t="shared" si="1235"/>
        <v>164654</v>
      </c>
      <c r="CO279" s="76">
        <f t="shared" si="1236"/>
        <v>408863</v>
      </c>
      <c r="CP279" s="76">
        <f t="shared" si="1237"/>
        <v>309468.57500000007</v>
      </c>
      <c r="CQ279" s="76">
        <f t="shared" si="1238"/>
        <v>545953.22</v>
      </c>
      <c r="CR279" s="76">
        <f t="shared" si="1239"/>
        <v>221741.80000000002</v>
      </c>
      <c r="CS279" s="76">
        <f t="shared" si="1240"/>
        <v>875438.68999999983</v>
      </c>
      <c r="CT279" s="76">
        <f t="shared" si="1241"/>
        <v>367970.05</v>
      </c>
      <c r="CU279" s="76">
        <f t="shared" si="1242"/>
        <v>829565.44714285724</v>
      </c>
      <c r="CV279" s="76">
        <f t="shared" si="1243"/>
        <v>1233319.23</v>
      </c>
      <c r="CW279" s="76">
        <f t="shared" si="1244"/>
        <v>1326775.8233333332</v>
      </c>
      <c r="CX279" s="76">
        <f t="shared" si="1245"/>
        <v>1037045.4108333335</v>
      </c>
      <c r="CY279" s="76">
        <f t="shared" si="1246"/>
        <v>346130.53444444441</v>
      </c>
      <c r="CZ279" s="76">
        <f t="shared" si="1247"/>
        <v>1588281.5025000002</v>
      </c>
      <c r="DA279" s="76">
        <f t="shared" si="1248"/>
        <v>1401951.8830952381</v>
      </c>
      <c r="DB279" s="76">
        <f t="shared" si="1249"/>
        <v>2762065.3320000004</v>
      </c>
      <c r="DC279" s="76">
        <f t="shared" si="1250"/>
        <v>1860895.1138888893</v>
      </c>
      <c r="DD279" s="76">
        <f t="shared" si="1250"/>
        <v>1749321.3866666667</v>
      </c>
      <c r="DE279" s="88">
        <f t="shared" si="1252"/>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v>415168</v>
      </c>
      <c r="U280" s="181">
        <f t="shared" si="1251"/>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v>0.215</v>
      </c>
      <c r="BM280" s="86">
        <f t="shared" si="1253"/>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233"/>
        <v>360866.93999999994</v>
      </c>
      <c r="CM280" s="76">
        <f t="shared" si="1234"/>
        <v>171247.99999999997</v>
      </c>
      <c r="CN280" s="76">
        <f t="shared" si="1235"/>
        <v>893368.75</v>
      </c>
      <c r="CO280" s="76">
        <f t="shared" si="1236"/>
        <v>585024.21666666667</v>
      </c>
      <c r="CP280" s="76">
        <f t="shared" si="1237"/>
        <v>374577.65</v>
      </c>
      <c r="CQ280" s="76">
        <f t="shared" si="1238"/>
        <v>364778.72000000003</v>
      </c>
      <c r="CR280" s="76">
        <f t="shared" si="1239"/>
        <v>140379.80000000002</v>
      </c>
      <c r="CS280" s="76">
        <f t="shared" si="1240"/>
        <v>162642.56799999997</v>
      </c>
      <c r="CT280" s="76">
        <f t="shared" si="1241"/>
        <v>1152211.5799999998</v>
      </c>
      <c r="CU280" s="76">
        <f t="shared" si="1242"/>
        <v>1023281.6575000001</v>
      </c>
      <c r="CV280" s="76">
        <f t="shared" si="1243"/>
        <v>1308725.3700000001</v>
      </c>
      <c r="CW280" s="76">
        <f t="shared" si="1244"/>
        <v>1394638.7111111111</v>
      </c>
      <c r="CX280" s="76">
        <f t="shared" si="1245"/>
        <v>946747.08166666678</v>
      </c>
      <c r="CY280" s="76">
        <f t="shared" si="1246"/>
        <v>1924401.1049999997</v>
      </c>
      <c r="CZ280" s="76">
        <f t="shared" si="1247"/>
        <v>1527748.3783333332</v>
      </c>
      <c r="DA280" s="76">
        <f t="shared" si="1248"/>
        <v>2085451.1955555554</v>
      </c>
      <c r="DB280" s="76">
        <f t="shared" si="1249"/>
        <v>1813055.3031250001</v>
      </c>
      <c r="DC280" s="76">
        <f t="shared" si="1250"/>
        <v>614411.11111111124</v>
      </c>
      <c r="DD280" s="76">
        <f t="shared" si="1250"/>
        <v>89261.119999999995</v>
      </c>
      <c r="DE280" s="88">
        <f t="shared" si="1252"/>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v>3684257</v>
      </c>
      <c r="U281" s="181">
        <f t="shared" si="1251"/>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v>0.215</v>
      </c>
      <c r="BM281" s="86">
        <f t="shared" si="1253"/>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233"/>
        <v>318641.06199999992</v>
      </c>
      <c r="CM281" s="76">
        <f t="shared" si="1234"/>
        <v>619397.89999999991</v>
      </c>
      <c r="CN281" s="76">
        <f t="shared" si="1235"/>
        <v>860899.58799999999</v>
      </c>
      <c r="CO281" s="76">
        <f t="shared" si="1236"/>
        <v>596480.16333333333</v>
      </c>
      <c r="CP281" s="76">
        <f t="shared" si="1237"/>
        <v>269987.83500000002</v>
      </c>
      <c r="CQ281" s="76">
        <f t="shared" si="1238"/>
        <v>281611.53999999998</v>
      </c>
      <c r="CR281" s="76">
        <f t="shared" si="1239"/>
        <v>8008</v>
      </c>
      <c r="CS281" s="76">
        <f t="shared" si="1240"/>
        <v>923010.92999999993</v>
      </c>
      <c r="CT281" s="76">
        <f t="shared" si="1241"/>
        <v>1044808.825</v>
      </c>
      <c r="CU281" s="76">
        <f t="shared" si="1242"/>
        <v>900944.63</v>
      </c>
      <c r="CV281" s="76">
        <f t="shared" si="1243"/>
        <v>1370360.8075000001</v>
      </c>
      <c r="CW281" s="76">
        <f t="shared" si="1244"/>
        <v>1153632.2211111111</v>
      </c>
      <c r="CX281" s="76">
        <f t="shared" si="1245"/>
        <v>206159.84</v>
      </c>
      <c r="CY281" s="76">
        <f t="shared" si="1246"/>
        <v>1560298.9964926739</v>
      </c>
      <c r="CZ281" s="76">
        <f t="shared" si="1247"/>
        <v>2048148.5266666664</v>
      </c>
      <c r="DA281" s="76">
        <f t="shared" si="1248"/>
        <v>723381.86587301583</v>
      </c>
      <c r="DB281" s="76">
        <f t="shared" si="1249"/>
        <v>1917944.0303571429</v>
      </c>
      <c r="DC281" s="76">
        <f t="shared" si="1250"/>
        <v>182800.00000000003</v>
      </c>
      <c r="DD281" s="76">
        <f t="shared" si="1250"/>
        <v>792115.255</v>
      </c>
      <c r="DE281" s="88">
        <f t="shared" si="1252"/>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v>3322317</v>
      </c>
      <c r="U282" s="181">
        <f t="shared" si="1251"/>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v>0.215</v>
      </c>
      <c r="BM282" s="86">
        <f t="shared" si="1253"/>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233"/>
        <v>84279.764999999985</v>
      </c>
      <c r="CM282" s="76">
        <f t="shared" si="1234"/>
        <v>648791.09999999986</v>
      </c>
      <c r="CN282" s="76">
        <f t="shared" si="1235"/>
        <v>911178.71600000001</v>
      </c>
      <c r="CO282" s="76">
        <f t="shared" si="1236"/>
        <v>685820.48</v>
      </c>
      <c r="CP282" s="76">
        <f t="shared" si="1237"/>
        <v>396413.43</v>
      </c>
      <c r="CQ282" s="76">
        <f t="shared" si="1238"/>
        <v>30260.54</v>
      </c>
      <c r="CR282" s="76">
        <f t="shared" si="1239"/>
        <v>350606.60000000003</v>
      </c>
      <c r="CS282" s="76">
        <f t="shared" si="1240"/>
        <v>968128.19</v>
      </c>
      <c r="CT282" s="76">
        <f t="shared" si="1241"/>
        <v>790707.08499999996</v>
      </c>
      <c r="CU282" s="76">
        <f t="shared" si="1242"/>
        <v>734240.73499999999</v>
      </c>
      <c r="CV282" s="76">
        <f t="shared" si="1243"/>
        <v>1704999.5275000001</v>
      </c>
      <c r="CW282" s="76">
        <f t="shared" si="1244"/>
        <v>105200.50555555556</v>
      </c>
      <c r="CX282" s="76">
        <f t="shared" si="1245"/>
        <v>1479872.09</v>
      </c>
      <c r="CY282" s="76">
        <f t="shared" si="1246"/>
        <v>2226861.9604761899</v>
      </c>
      <c r="CZ282" s="76">
        <f t="shared" si="1247"/>
        <v>1558825.1099999999</v>
      </c>
      <c r="DA282" s="76">
        <f t="shared" si="1248"/>
        <v>544256.25158730161</v>
      </c>
      <c r="DB282" s="76">
        <f t="shared" si="1249"/>
        <v>1160794.642857143</v>
      </c>
      <c r="DC282" s="76">
        <f t="shared" si="1250"/>
        <v>1881939.4561111114</v>
      </c>
      <c r="DD282" s="76">
        <f t="shared" si="1250"/>
        <v>714298.15500000003</v>
      </c>
      <c r="DE282" s="88">
        <f t="shared" si="1252"/>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v>6029992</v>
      </c>
      <c r="U283" s="181">
        <f t="shared" si="1251"/>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v>0.21583333333333335</v>
      </c>
      <c r="BM283" s="86">
        <f t="shared" si="1253"/>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233"/>
        <v>638071.44499999995</v>
      </c>
      <c r="CM283" s="76">
        <f t="shared" si="1234"/>
        <v>606202.14999999991</v>
      </c>
      <c r="CN283" s="76">
        <f t="shared" si="1235"/>
        <v>907146.12800000003</v>
      </c>
      <c r="CO283" s="76">
        <f t="shared" si="1236"/>
        <v>568035.82666666678</v>
      </c>
      <c r="CP283" s="76">
        <f t="shared" si="1237"/>
        <v>212765.09</v>
      </c>
      <c r="CQ283" s="76">
        <f t="shared" si="1238"/>
        <v>497544.45</v>
      </c>
      <c r="CR283" s="76">
        <f t="shared" si="1239"/>
        <v>354248.2</v>
      </c>
      <c r="CS283" s="76">
        <f t="shared" si="1240"/>
        <v>884777.34</v>
      </c>
      <c r="CT283" s="76">
        <f t="shared" si="1241"/>
        <v>1100603.9349999998</v>
      </c>
      <c r="CU283" s="76">
        <f t="shared" si="1242"/>
        <v>550093.91500000004</v>
      </c>
      <c r="CV283" s="76">
        <f t="shared" si="1243"/>
        <v>27696.9</v>
      </c>
      <c r="CW283" s="76">
        <f t="shared" si="1244"/>
        <v>1615397.0372222222</v>
      </c>
      <c r="CX283" s="76">
        <f t="shared" si="1245"/>
        <v>1220089.3466666669</v>
      </c>
      <c r="CY283" s="76">
        <f t="shared" si="1246"/>
        <v>2090893.0188644687</v>
      </c>
      <c r="CZ283" s="76">
        <f t="shared" si="1247"/>
        <v>1251902.7966666666</v>
      </c>
      <c r="DA283" s="76">
        <f t="shared" si="1248"/>
        <v>359227.0817460317</v>
      </c>
      <c r="DB283" s="76">
        <f t="shared" si="1249"/>
        <v>301910.71428571432</v>
      </c>
      <c r="DC283" s="76">
        <f t="shared" si="1250"/>
        <v>1236407.406666667</v>
      </c>
      <c r="DD283" s="76">
        <f t="shared" si="1250"/>
        <v>1301473.2733333334</v>
      </c>
      <c r="DE283" s="88">
        <f t="shared" si="1252"/>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v>2084982</v>
      </c>
      <c r="U284" s="181">
        <f t="shared" si="1251"/>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v>0.2198809523809524</v>
      </c>
      <c r="BM284" s="86">
        <f t="shared" si="1253"/>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233"/>
        <v>191415.69749999998</v>
      </c>
      <c r="CM284" s="76">
        <f t="shared" si="1234"/>
        <v>629076.32666666666</v>
      </c>
      <c r="CN284" s="76">
        <f t="shared" si="1235"/>
        <v>927982.50800000003</v>
      </c>
      <c r="CO284" s="76">
        <f t="shared" si="1236"/>
        <v>486613.70444444456</v>
      </c>
      <c r="CP284" s="76">
        <f t="shared" si="1237"/>
        <v>69891.500000000015</v>
      </c>
      <c r="CQ284" s="76">
        <f t="shared" si="1238"/>
        <v>454761.2</v>
      </c>
      <c r="CR284" s="76">
        <f t="shared" si="1239"/>
        <v>504475</v>
      </c>
      <c r="CS284" s="76">
        <f t="shared" si="1240"/>
        <v>1039828.32</v>
      </c>
      <c r="CT284" s="76">
        <f t="shared" si="1241"/>
        <v>1200533.4549999998</v>
      </c>
      <c r="CU284" s="76">
        <f t="shared" si="1242"/>
        <v>134549.60999999999</v>
      </c>
      <c r="CV284" s="76">
        <f t="shared" si="1243"/>
        <v>2562514.1850000001</v>
      </c>
      <c r="CW284" s="76">
        <f t="shared" si="1244"/>
        <v>1660057.2949999999</v>
      </c>
      <c r="CX284" s="76">
        <f t="shared" si="1245"/>
        <v>1549765.0444444446</v>
      </c>
      <c r="CY284" s="76">
        <f t="shared" si="1246"/>
        <v>2231225.1204395602</v>
      </c>
      <c r="CZ284" s="76">
        <f t="shared" si="1247"/>
        <v>944065.27999999991</v>
      </c>
      <c r="DA284" s="76">
        <f t="shared" si="1248"/>
        <v>125365.07936507936</v>
      </c>
      <c r="DB284" s="76">
        <f t="shared" si="1249"/>
        <v>1419761.1607142859</v>
      </c>
      <c r="DC284" s="76">
        <f t="shared" si="1250"/>
        <v>2401277.875</v>
      </c>
      <c r="DD284" s="76">
        <f t="shared" si="1250"/>
        <v>458447.8278571429</v>
      </c>
      <c r="DE284" s="88">
        <f t="shared" si="1252"/>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v>1968874</v>
      </c>
      <c r="U285" s="181">
        <f t="shared" si="1251"/>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v>0.22976190476190475</v>
      </c>
      <c r="BM285" s="86">
        <f t="shared" si="1253"/>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233"/>
        <v>286592.06999999995</v>
      </c>
      <c r="CM285" s="76">
        <f t="shared" si="1234"/>
        <v>689227.64999999991</v>
      </c>
      <c r="CN285" s="76">
        <f t="shared" si="1235"/>
        <v>785010.70799999998</v>
      </c>
      <c r="CO285" s="76">
        <f t="shared" si="1236"/>
        <v>5778.0800000000017</v>
      </c>
      <c r="CP285" s="76">
        <f t="shared" si="1237"/>
        <v>395028.24000000005</v>
      </c>
      <c r="CQ285" s="76">
        <f t="shared" si="1238"/>
        <v>414308.49</v>
      </c>
      <c r="CR285" s="76">
        <f t="shared" si="1239"/>
        <v>531230</v>
      </c>
      <c r="CS285" s="76">
        <f t="shared" si="1240"/>
        <v>900150.06</v>
      </c>
      <c r="CT285" s="76">
        <f t="shared" si="1241"/>
        <v>454104.36499999999</v>
      </c>
      <c r="CU285" s="76">
        <f t="shared" si="1242"/>
        <v>862278.48</v>
      </c>
      <c r="CV285" s="76">
        <f t="shared" si="1243"/>
        <v>2452499.8574999999</v>
      </c>
      <c r="CW285" s="76">
        <f t="shared" si="1244"/>
        <v>1712807.1289999997</v>
      </c>
      <c r="CX285" s="76">
        <f t="shared" si="1245"/>
        <v>1647507.2625000002</v>
      </c>
      <c r="CY285" s="76">
        <f t="shared" si="1246"/>
        <v>1907847.4577216115</v>
      </c>
      <c r="CZ285" s="76">
        <f t="shared" si="1247"/>
        <v>187066.66666666666</v>
      </c>
      <c r="DA285" s="76">
        <f t="shared" si="1248"/>
        <v>268829.1722222222</v>
      </c>
      <c r="DB285" s="76">
        <f t="shared" si="1249"/>
        <v>2162780.3459821432</v>
      </c>
      <c r="DC285" s="76">
        <f t="shared" si="1250"/>
        <v>1308201.3458333332</v>
      </c>
      <c r="DD285" s="76">
        <f t="shared" si="1250"/>
        <v>452372.24047619046</v>
      </c>
      <c r="DE285" s="88">
        <f t="shared" si="1252"/>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v>8484368</v>
      </c>
      <c r="U286" s="181">
        <f t="shared" si="1251"/>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v>0.22976190476190475</v>
      </c>
      <c r="BM286" s="86">
        <f t="shared" si="1253"/>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233"/>
        <v>435343.57874999993</v>
      </c>
      <c r="CM286" s="76">
        <f t="shared" si="1234"/>
        <v>631335.67499999993</v>
      </c>
      <c r="CN286" s="76">
        <f t="shared" si="1235"/>
        <v>170596.94666666668</v>
      </c>
      <c r="CO286" s="76">
        <f t="shared" si="1236"/>
        <v>620262.24750000006</v>
      </c>
      <c r="CP286" s="76">
        <f t="shared" si="1237"/>
        <v>465969.49000000005</v>
      </c>
      <c r="CQ286" s="76">
        <f t="shared" si="1238"/>
        <v>511772.79</v>
      </c>
      <c r="CR286" s="76">
        <f t="shared" si="1239"/>
        <v>686749.23333333328</v>
      </c>
      <c r="CS286" s="76">
        <f t="shared" si="1240"/>
        <v>665150.2333333334</v>
      </c>
      <c r="CT286" s="76">
        <f t="shared" si="1241"/>
        <v>101661</v>
      </c>
      <c r="CU286" s="76">
        <f t="shared" si="1242"/>
        <v>721865.02500000002</v>
      </c>
      <c r="CV286" s="76">
        <f t="shared" si="1243"/>
        <v>2246956.5900000003</v>
      </c>
      <c r="CW286" s="76">
        <f t="shared" si="1244"/>
        <v>1554759.5379999997</v>
      </c>
      <c r="CX286" s="76">
        <f t="shared" si="1245"/>
        <v>1528808.2425000002</v>
      </c>
      <c r="CY286" s="76">
        <f t="shared" si="1246"/>
        <v>102885.16799267397</v>
      </c>
      <c r="CZ286" s="76">
        <f t="shared" si="1247"/>
        <v>1023417.9433333332</v>
      </c>
      <c r="DA286" s="76">
        <f t="shared" si="1248"/>
        <v>2015644.534126984</v>
      </c>
      <c r="DB286" s="76">
        <f t="shared" si="1249"/>
        <v>1954522.8558035716</v>
      </c>
      <c r="DC286" s="76">
        <f t="shared" si="1250"/>
        <v>1363989.5333333332</v>
      </c>
      <c r="DD286" s="76">
        <f t="shared" si="1250"/>
        <v>1949384.5523809523</v>
      </c>
      <c r="DE286" s="88">
        <f t="shared" si="1252"/>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v>246400</v>
      </c>
      <c r="U287" s="181">
        <f t="shared" si="1251"/>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v>0.22976190476190475</v>
      </c>
      <c r="BM287" s="86">
        <f t="shared" si="1253"/>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233"/>
        <v>506651.31999999995</v>
      </c>
      <c r="CM287" s="76">
        <f t="shared" si="1234"/>
        <v>9029.9999999999982</v>
      </c>
      <c r="CN287" s="76">
        <f t="shared" si="1235"/>
        <v>662702.00666666671</v>
      </c>
      <c r="CO287" s="76">
        <f t="shared" si="1236"/>
        <v>531842.85000000009</v>
      </c>
      <c r="CP287" s="76">
        <f t="shared" si="1237"/>
        <v>451825.32000000007</v>
      </c>
      <c r="CQ287" s="76">
        <f t="shared" si="1238"/>
        <v>348291.28</v>
      </c>
      <c r="CR287" s="76">
        <f t="shared" si="1239"/>
        <v>573540.56666666665</v>
      </c>
      <c r="CS287" s="76">
        <f t="shared" si="1240"/>
        <v>395295.17333333334</v>
      </c>
      <c r="CT287" s="76">
        <f t="shared" si="1241"/>
        <v>998935.88499999989</v>
      </c>
      <c r="CU287" s="76">
        <f t="shared" si="1242"/>
        <v>820991.26857142861</v>
      </c>
      <c r="CV287" s="76">
        <f t="shared" si="1243"/>
        <v>2354399.3880000003</v>
      </c>
      <c r="CW287" s="76">
        <f t="shared" si="1244"/>
        <v>1608758.3999999997</v>
      </c>
      <c r="CX287" s="76">
        <f t="shared" si="1245"/>
        <v>1149778.5750000002</v>
      </c>
      <c r="CY287" s="76">
        <f t="shared" si="1246"/>
        <v>2314992.8768791207</v>
      </c>
      <c r="CZ287" s="76">
        <f t="shared" si="1247"/>
        <v>1495755.38</v>
      </c>
      <c r="DA287" s="76">
        <f t="shared" si="1248"/>
        <v>1196237.8799999999</v>
      </c>
      <c r="DB287" s="76">
        <f t="shared" si="1249"/>
        <v>2114761.1866071429</v>
      </c>
      <c r="DC287" s="76">
        <f t="shared" si="1250"/>
        <v>489208.33333333331</v>
      </c>
      <c r="DD287" s="76">
        <f t="shared" si="1250"/>
        <v>56613.333333333328</v>
      </c>
      <c r="DE287" s="88">
        <f t="shared" si="1252"/>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v>364954</v>
      </c>
      <c r="U288" s="181">
        <f t="shared" si="1251"/>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v>0.22976190476190475</v>
      </c>
      <c r="BM288" s="86">
        <f t="shared" si="1253"/>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233"/>
        <v>401348.81624999997</v>
      </c>
      <c r="CM288" s="76">
        <f t="shared" si="1234"/>
        <v>860920.87999999989</v>
      </c>
      <c r="CN288" s="76">
        <f t="shared" si="1235"/>
        <v>694972.43333333347</v>
      </c>
      <c r="CO288" s="76">
        <f t="shared" si="1236"/>
        <v>441046.01250000007</v>
      </c>
      <c r="CP288" s="76">
        <f t="shared" si="1237"/>
        <v>414631.30000000005</v>
      </c>
      <c r="CQ288" s="76">
        <f t="shared" si="1238"/>
        <v>267553.06</v>
      </c>
      <c r="CR288" s="76">
        <f t="shared" si="1239"/>
        <v>132491.33333333331</v>
      </c>
      <c r="CS288" s="76">
        <f t="shared" si="1240"/>
        <v>1069245.8433333333</v>
      </c>
      <c r="CT288" s="76">
        <f t="shared" si="1241"/>
        <v>878377.83</v>
      </c>
      <c r="CU288" s="76">
        <f t="shared" si="1242"/>
        <v>1021449.9655555554</v>
      </c>
      <c r="CV288" s="76">
        <f t="shared" si="1243"/>
        <v>2333412.1020000004</v>
      </c>
      <c r="CW288" s="76">
        <f t="shared" si="1244"/>
        <v>319223.99999999994</v>
      </c>
      <c r="CX288" s="76">
        <f t="shared" si="1245"/>
        <v>249989.35500000004</v>
      </c>
      <c r="CY288" s="76">
        <f t="shared" si="1246"/>
        <v>2218293.8245604397</v>
      </c>
      <c r="CZ288" s="76">
        <f t="shared" si="1247"/>
        <v>1946407.0427777776</v>
      </c>
      <c r="DA288" s="76">
        <f t="shared" si="1248"/>
        <v>1142059.8799999999</v>
      </c>
      <c r="DB288" s="76">
        <f t="shared" si="1249"/>
        <v>1519051.487714286</v>
      </c>
      <c r="DC288" s="76">
        <f t="shared" si="1250"/>
        <v>147500</v>
      </c>
      <c r="DD288" s="76">
        <f t="shared" si="1250"/>
        <v>83852.526190476186</v>
      </c>
      <c r="DE288" s="88">
        <f t="shared" si="1252"/>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v>3716178</v>
      </c>
      <c r="U289" s="181">
        <f t="shared" si="1251"/>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v>0.38571428571428573</v>
      </c>
      <c r="BM289" s="86">
        <f t="shared" si="1253"/>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233"/>
        <v>24437.749999999996</v>
      </c>
      <c r="CM289" s="76">
        <f t="shared" si="1234"/>
        <v>637248.58374999999</v>
      </c>
      <c r="CN289" s="76">
        <f t="shared" si="1235"/>
        <v>588205.9800000001</v>
      </c>
      <c r="CO289" s="76">
        <f t="shared" si="1236"/>
        <v>523982.52750000008</v>
      </c>
      <c r="CP289" s="76">
        <f t="shared" si="1237"/>
        <v>359649.48000000004</v>
      </c>
      <c r="CQ289" s="76">
        <f t="shared" si="1238"/>
        <v>1070.08</v>
      </c>
      <c r="CR289" s="76">
        <f t="shared" si="1239"/>
        <v>618664.43333333323</v>
      </c>
      <c r="CS289" s="76">
        <f t="shared" si="1240"/>
        <v>948703.86333333328</v>
      </c>
      <c r="CT289" s="76">
        <f t="shared" si="1241"/>
        <v>953771</v>
      </c>
      <c r="CU289" s="76">
        <f t="shared" si="1242"/>
        <v>1311252.4149999998</v>
      </c>
      <c r="CV289" s="76">
        <f t="shared" si="1243"/>
        <v>2054690.6340000003</v>
      </c>
      <c r="CW289" s="76">
        <f t="shared" si="1244"/>
        <v>169342.64999999997</v>
      </c>
      <c r="CX289" s="76">
        <f t="shared" si="1245"/>
        <v>2206248.6444444451</v>
      </c>
      <c r="CY289" s="76">
        <f t="shared" si="1246"/>
        <v>2223995.3538461537</v>
      </c>
      <c r="CZ289" s="76">
        <f t="shared" si="1247"/>
        <v>1361351.4375</v>
      </c>
      <c r="DA289" s="76">
        <f t="shared" si="1248"/>
        <v>927135.37142857141</v>
      </c>
      <c r="DB289" s="76">
        <f t="shared" si="1249"/>
        <v>932222.85714285728</v>
      </c>
      <c r="DC289" s="76">
        <f t="shared" si="1250"/>
        <v>558041.66666666663</v>
      </c>
      <c r="DD289" s="76">
        <f t="shared" si="1250"/>
        <v>1433382.942857143</v>
      </c>
      <c r="DE289" s="88">
        <f t="shared" si="1252"/>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v>8896224</v>
      </c>
      <c r="U290" s="181">
        <f t="shared" si="1251"/>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v>0.38571428571428573</v>
      </c>
      <c r="BM290" s="86">
        <f t="shared" si="1253"/>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233"/>
        <v>199533.33249999996</v>
      </c>
      <c r="CM290" s="76">
        <f t="shared" si="1234"/>
        <v>833863.7431249998</v>
      </c>
      <c r="CN290" s="76">
        <f t="shared" si="1235"/>
        <v>636915.96000000008</v>
      </c>
      <c r="CO290" s="76">
        <f t="shared" si="1236"/>
        <v>455283.00000000006</v>
      </c>
      <c r="CP290" s="76">
        <f t="shared" si="1237"/>
        <v>268789.20000000007</v>
      </c>
      <c r="CQ290" s="76">
        <f t="shared" si="1238"/>
        <v>472343.61</v>
      </c>
      <c r="CR290" s="76">
        <f t="shared" si="1239"/>
        <v>712338.66666666663</v>
      </c>
      <c r="CS290" s="76">
        <f t="shared" si="1240"/>
        <v>958872.03333333333</v>
      </c>
      <c r="CT290" s="76">
        <f t="shared" si="1241"/>
        <v>1030329.0649999999</v>
      </c>
      <c r="CU290" s="76">
        <f t="shared" si="1242"/>
        <v>1337780.5099999998</v>
      </c>
      <c r="CV290" s="76">
        <f t="shared" si="1243"/>
        <v>149382.25</v>
      </c>
      <c r="CW290" s="76">
        <f t="shared" si="1244"/>
        <v>997542.33749999979</v>
      </c>
      <c r="CX290" s="76">
        <f t="shared" si="1245"/>
        <v>1123454.5700000003</v>
      </c>
      <c r="CY290" s="76">
        <f t="shared" si="1246"/>
        <v>2199843.2558084768</v>
      </c>
      <c r="CZ290" s="76">
        <f t="shared" si="1247"/>
        <v>1538935.8317948717</v>
      </c>
      <c r="DA290" s="76">
        <f t="shared" si="1248"/>
        <v>307828.74285714282</v>
      </c>
      <c r="DB290" s="76">
        <f t="shared" si="1249"/>
        <v>99308.571428571435</v>
      </c>
      <c r="DC290" s="76">
        <f t="shared" si="1250"/>
        <v>1638838.8208333333</v>
      </c>
      <c r="DD290" s="76">
        <f t="shared" si="1250"/>
        <v>3431400.6857142858</v>
      </c>
      <c r="DE290" s="88">
        <f t="shared" si="1252"/>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v>3307483</v>
      </c>
      <c r="U291" s="181">
        <f t="shared" si="1251"/>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v>0.38571428571428573</v>
      </c>
      <c r="BM291" s="86">
        <f t="shared" si="1253"/>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233"/>
        <v>349302.08499999996</v>
      </c>
      <c r="CM291" s="76">
        <f t="shared" si="1234"/>
        <v>570446.33750000002</v>
      </c>
      <c r="CN291" s="76">
        <f t="shared" si="1235"/>
        <v>633311.20000000007</v>
      </c>
      <c r="CO291" s="76">
        <f t="shared" si="1236"/>
        <v>404517.60000000003</v>
      </c>
      <c r="CP291" s="76">
        <f t="shared" si="1237"/>
        <v>48694.403333333335</v>
      </c>
      <c r="CQ291" s="76">
        <f t="shared" si="1238"/>
        <v>558903.14999999991</v>
      </c>
      <c r="CR291" s="76">
        <f t="shared" si="1239"/>
        <v>804018.83333333326</v>
      </c>
      <c r="CS291" s="76">
        <f t="shared" si="1240"/>
        <v>848636.92333333322</v>
      </c>
      <c r="CT291" s="76">
        <f t="shared" si="1241"/>
        <v>1090387.075</v>
      </c>
      <c r="CU291" s="76">
        <f t="shared" si="1242"/>
        <v>241946.13555555552</v>
      </c>
      <c r="CV291" s="76">
        <f t="shared" si="1243"/>
        <v>2607002</v>
      </c>
      <c r="CW291" s="76">
        <f t="shared" si="1244"/>
        <v>1297608.5899999999</v>
      </c>
      <c r="CX291" s="76">
        <f t="shared" si="1245"/>
        <v>1302561.547777778</v>
      </c>
      <c r="CY291" s="76">
        <f t="shared" si="1246"/>
        <v>1951803.0900824179</v>
      </c>
      <c r="CZ291" s="76">
        <f t="shared" si="1247"/>
        <v>1210838.7610256409</v>
      </c>
      <c r="DA291" s="76">
        <f t="shared" si="1248"/>
        <v>59000</v>
      </c>
      <c r="DB291" s="76">
        <f t="shared" si="1249"/>
        <v>2209140.6882857145</v>
      </c>
      <c r="DC291" s="76">
        <f t="shared" si="1250"/>
        <v>2411369.4427564107</v>
      </c>
      <c r="DD291" s="76">
        <f t="shared" si="1250"/>
        <v>1275743.442857143</v>
      </c>
      <c r="DE291" s="88">
        <f t="shared" si="1252"/>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v>3573329</v>
      </c>
      <c r="U292" s="181">
        <f t="shared" si="1251"/>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v>0.38571428571428573</v>
      </c>
      <c r="BM292" s="86">
        <f t="shared" si="1253"/>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233"/>
        <v>416490.95999999996</v>
      </c>
      <c r="CM292" s="76">
        <f t="shared" si="1234"/>
        <v>465043.42000000004</v>
      </c>
      <c r="CN292" s="76">
        <f t="shared" si="1235"/>
        <v>626332.87</v>
      </c>
      <c r="CO292" s="76">
        <f t="shared" si="1236"/>
        <v>35547.820000000007</v>
      </c>
      <c r="CP292" s="76">
        <f t="shared" si="1237"/>
        <v>590608.9</v>
      </c>
      <c r="CQ292" s="76">
        <f t="shared" si="1238"/>
        <v>758654.96875</v>
      </c>
      <c r="CR292" s="76">
        <f t="shared" si="1239"/>
        <v>956470.2</v>
      </c>
      <c r="CS292" s="76">
        <f t="shared" si="1240"/>
        <v>1051668.4166666665</v>
      </c>
      <c r="CT292" s="76">
        <f t="shared" si="1241"/>
        <v>1014056.725</v>
      </c>
      <c r="CU292" s="76">
        <f t="shared" si="1242"/>
        <v>1933674.6572222218</v>
      </c>
      <c r="CV292" s="76">
        <f t="shared" si="1243"/>
        <v>1861864.5283333331</v>
      </c>
      <c r="CW292" s="76">
        <f t="shared" si="1244"/>
        <v>1222682.8899999999</v>
      </c>
      <c r="CX292" s="76">
        <f t="shared" si="1245"/>
        <v>1226039.0511111112</v>
      </c>
      <c r="CY292" s="76">
        <f t="shared" si="1246"/>
        <v>1823221.3937912092</v>
      </c>
      <c r="CZ292" s="76">
        <f t="shared" si="1247"/>
        <v>129192.30769230769</v>
      </c>
      <c r="DA292" s="76">
        <f t="shared" si="1248"/>
        <v>1156846.925</v>
      </c>
      <c r="DB292" s="76">
        <f t="shared" si="1249"/>
        <v>2466553.1949999998</v>
      </c>
      <c r="DC292" s="76">
        <f t="shared" si="1250"/>
        <v>2131642.6127884621</v>
      </c>
      <c r="DD292" s="76">
        <f t="shared" si="1250"/>
        <v>1378284.0428571429</v>
      </c>
      <c r="DE292" s="88">
        <f t="shared" si="1252"/>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v>1939840</v>
      </c>
      <c r="U293" s="181">
        <f t="shared" si="1251"/>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v>0.38571428571428573</v>
      </c>
      <c r="BM293" s="86">
        <f t="shared" si="1253"/>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233"/>
        <v>483019.90874999994</v>
      </c>
      <c r="CM293" s="76">
        <f t="shared" si="1234"/>
        <v>503269.33500000008</v>
      </c>
      <c r="CN293" s="76">
        <f t="shared" si="1235"/>
        <v>13738.666666666668</v>
      </c>
      <c r="CO293" s="76">
        <f t="shared" si="1236"/>
        <v>384113.42000000004</v>
      </c>
      <c r="CP293" s="76">
        <f t="shared" si="1237"/>
        <v>863481.196</v>
      </c>
      <c r="CQ293" s="76">
        <f t="shared" si="1238"/>
        <v>688198.79999999993</v>
      </c>
      <c r="CR293" s="76">
        <f t="shared" si="1239"/>
        <v>983878.23333333328</v>
      </c>
      <c r="CS293" s="76">
        <f t="shared" si="1240"/>
        <v>995178.82666666666</v>
      </c>
      <c r="CT293" s="76">
        <f t="shared" si="1241"/>
        <v>280143.22000000003</v>
      </c>
      <c r="CU293" s="76">
        <f t="shared" si="1242"/>
        <v>1506692.0734999999</v>
      </c>
      <c r="CV293" s="76">
        <f t="shared" si="1243"/>
        <v>1968885.333333333</v>
      </c>
      <c r="CW293" s="76">
        <f t="shared" si="1244"/>
        <v>1476206.2624999997</v>
      </c>
      <c r="CX293" s="76">
        <f t="shared" si="1245"/>
        <v>1388558.9733333334</v>
      </c>
      <c r="CY293" s="76">
        <f t="shared" si="1246"/>
        <v>104153.95139717424</v>
      </c>
      <c r="CZ293" s="76">
        <f t="shared" si="1247"/>
        <v>1180123.7142948718</v>
      </c>
      <c r="DA293" s="76">
        <f t="shared" si="1248"/>
        <v>1534752.8399999999</v>
      </c>
      <c r="DB293" s="76">
        <f t="shared" si="1249"/>
        <v>3204851.4191428567</v>
      </c>
      <c r="DC293" s="76">
        <f t="shared" si="1250"/>
        <v>1811613.3553846157</v>
      </c>
      <c r="DD293" s="76">
        <f t="shared" si="1250"/>
        <v>748224</v>
      </c>
      <c r="DE293" s="88">
        <f t="shared" si="1252"/>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v>22400</v>
      </c>
      <c r="U294" s="181">
        <f t="shared" si="1251"/>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v>0.38571428571428573</v>
      </c>
      <c r="BM294" s="86">
        <f t="shared" si="1253"/>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233"/>
        <v>664366.55499999993</v>
      </c>
      <c r="CM294" s="76">
        <f t="shared" si="1234"/>
        <v>32068.055000000004</v>
      </c>
      <c r="CN294" s="76">
        <f t="shared" si="1235"/>
        <v>869935.28666666674</v>
      </c>
      <c r="CO294" s="76">
        <f t="shared" si="1236"/>
        <v>395158.00000000006</v>
      </c>
      <c r="CP294" s="76">
        <f t="shared" si="1237"/>
        <v>901403.78800000006</v>
      </c>
      <c r="CQ294" s="76">
        <f t="shared" si="1238"/>
        <v>737064.01333333331</v>
      </c>
      <c r="CR294" s="76">
        <f t="shared" si="1239"/>
        <v>942462.03333333321</v>
      </c>
      <c r="CS294" s="76">
        <f t="shared" si="1240"/>
        <v>116250.49333333333</v>
      </c>
      <c r="CT294" s="76">
        <f t="shared" si="1241"/>
        <v>1028417.17</v>
      </c>
      <c r="CU294" s="76">
        <f t="shared" si="1242"/>
        <v>1262039.2039999999</v>
      </c>
      <c r="CV294" s="76">
        <f t="shared" si="1243"/>
        <v>1934157.6299999997</v>
      </c>
      <c r="CW294" s="76">
        <f t="shared" si="1244"/>
        <v>1375370.55</v>
      </c>
      <c r="CX294" s="76">
        <f t="shared" si="1245"/>
        <v>1456090.4777777777</v>
      </c>
      <c r="CY294" s="76">
        <f t="shared" si="1246"/>
        <v>1758621.2371271583</v>
      </c>
      <c r="CZ294" s="76">
        <f t="shared" si="1247"/>
        <v>1606746.6438461537</v>
      </c>
      <c r="DA294" s="76">
        <f t="shared" si="1248"/>
        <v>2613557.1434432236</v>
      </c>
      <c r="DB294" s="76">
        <f t="shared" si="1249"/>
        <v>3482089.912</v>
      </c>
      <c r="DC294" s="76">
        <f t="shared" si="1250"/>
        <v>455022.11538461549</v>
      </c>
      <c r="DD294" s="76">
        <f t="shared" si="1250"/>
        <v>8640</v>
      </c>
      <c r="DE294" s="88">
        <f t="shared" si="1252"/>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v>4376651</v>
      </c>
      <c r="U295" s="181">
        <f t="shared" si="1251"/>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v>0.38571428571428573</v>
      </c>
      <c r="BM295" s="86">
        <f t="shared" si="1253"/>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233"/>
        <v>802583.71</v>
      </c>
      <c r="CM295" s="76">
        <f t="shared" si="1234"/>
        <v>498276.26000000007</v>
      </c>
      <c r="CN295" s="76">
        <f t="shared" si="1235"/>
        <v>582903.9</v>
      </c>
      <c r="CO295" s="76">
        <f t="shared" si="1236"/>
        <v>396781.5</v>
      </c>
      <c r="CP295" s="76">
        <f t="shared" si="1237"/>
        <v>982515.22499999998</v>
      </c>
      <c r="CQ295" s="76">
        <f t="shared" si="1238"/>
        <v>662280.78666666662</v>
      </c>
      <c r="CR295" s="76">
        <f t="shared" si="1239"/>
        <v>0</v>
      </c>
      <c r="CS295" s="76">
        <f t="shared" si="1240"/>
        <v>1513368.2666666666</v>
      </c>
      <c r="CT295" s="76">
        <f t="shared" si="1241"/>
        <v>780826.63666666683</v>
      </c>
      <c r="CU295" s="76">
        <f t="shared" si="1242"/>
        <v>1542766.5600000003</v>
      </c>
      <c r="CV295" s="76">
        <f t="shared" si="1243"/>
        <v>1922773.7999999998</v>
      </c>
      <c r="CW295" s="76">
        <f t="shared" si="1244"/>
        <v>969628.82142857148</v>
      </c>
      <c r="CX295" s="76">
        <f t="shared" si="1245"/>
        <v>70364.151111111118</v>
      </c>
      <c r="CY295" s="76">
        <f t="shared" si="1246"/>
        <v>1417109.6982456828</v>
      </c>
      <c r="CZ295" s="76">
        <f t="shared" si="1247"/>
        <v>2863202.2338461536</v>
      </c>
      <c r="DA295" s="76">
        <f t="shared" si="1248"/>
        <v>2655887.8521123324</v>
      </c>
      <c r="DB295" s="76">
        <f t="shared" si="1249"/>
        <v>1553152.9022857144</v>
      </c>
      <c r="DC295" s="76">
        <f t="shared" si="1250"/>
        <v>51935.897435897452</v>
      </c>
      <c r="DD295" s="76">
        <f t="shared" si="1250"/>
        <v>1688136.8142857144</v>
      </c>
      <c r="DE295" s="88">
        <f t="shared" si="1252"/>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v>6866537</v>
      </c>
      <c r="U296" s="181">
        <f t="shared" si="1251"/>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v>0.3382857142857143</v>
      </c>
      <c r="BM296" s="86">
        <f t="shared" si="1253"/>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233"/>
        <v>26741.770000000004</v>
      </c>
      <c r="CM296" s="76">
        <f t="shared" si="1234"/>
        <v>425396.81250000006</v>
      </c>
      <c r="CN296" s="76">
        <f t="shared" si="1235"/>
        <v>596270.76</v>
      </c>
      <c r="CO296" s="76">
        <f t="shared" si="1236"/>
        <v>400794.55</v>
      </c>
      <c r="CP296" s="76">
        <f t="shared" si="1237"/>
        <v>676511.78749999986</v>
      </c>
      <c r="CQ296" s="76">
        <f t="shared" si="1238"/>
        <v>11228.8</v>
      </c>
      <c r="CR296" s="76">
        <f t="shared" si="1239"/>
        <v>1067858.1666666665</v>
      </c>
      <c r="CS296" s="76">
        <f t="shared" si="1240"/>
        <v>1131005.3433333335</v>
      </c>
      <c r="CT296" s="76">
        <f t="shared" si="1241"/>
        <v>839017.3666666667</v>
      </c>
      <c r="CU296" s="76">
        <f t="shared" si="1242"/>
        <v>1200298.6655000001</v>
      </c>
      <c r="CV296" s="76">
        <f t="shared" si="1243"/>
        <v>1593572.9999999998</v>
      </c>
      <c r="CW296" s="76">
        <f t="shared" si="1244"/>
        <v>6721.4400000000005</v>
      </c>
      <c r="CX296" s="76">
        <f t="shared" si="1245"/>
        <v>1748998.9355555556</v>
      </c>
      <c r="CY296" s="76">
        <f t="shared" si="1246"/>
        <v>1375325.6984615386</v>
      </c>
      <c r="CZ296" s="76">
        <f t="shared" si="1247"/>
        <v>1747606.1966666668</v>
      </c>
      <c r="DA296" s="76">
        <f t="shared" si="1248"/>
        <v>2025956.3246398049</v>
      </c>
      <c r="DB296" s="76">
        <f t="shared" si="1249"/>
        <v>0</v>
      </c>
      <c r="DC296" s="76">
        <f t="shared" si="1250"/>
        <v>1896492.0098076928</v>
      </c>
      <c r="DD296" s="76">
        <f t="shared" si="1250"/>
        <v>2322851.3737142859</v>
      </c>
      <c r="DE296" s="88">
        <f t="shared" si="1252"/>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v>4941320</v>
      </c>
      <c r="U297" s="181">
        <f t="shared" si="1251"/>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v>0.32285714285714284</v>
      </c>
      <c r="BM297" s="86">
        <f t="shared" si="1253"/>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233"/>
        <v>693031.27000000014</v>
      </c>
      <c r="CM297" s="76">
        <f t="shared" si="1234"/>
        <v>507228.94750000001</v>
      </c>
      <c r="CN297" s="76">
        <f t="shared" si="1235"/>
        <v>546244.53333333333</v>
      </c>
      <c r="CO297" s="76">
        <f t="shared" si="1236"/>
        <v>416447.55</v>
      </c>
      <c r="CP297" s="76">
        <f t="shared" si="1237"/>
        <v>711282.69166666653</v>
      </c>
      <c r="CQ297" s="76">
        <f t="shared" si="1238"/>
        <v>532982.34</v>
      </c>
      <c r="CR297" s="76">
        <f t="shared" si="1239"/>
        <v>1009739.9666666666</v>
      </c>
      <c r="CS297" s="76">
        <f t="shared" si="1240"/>
        <v>1135501.3333333333</v>
      </c>
      <c r="CT297" s="76">
        <f t="shared" si="1241"/>
        <v>793895.4933333334</v>
      </c>
      <c r="CU297" s="76">
        <f t="shared" si="1242"/>
        <v>1365519.9215000002</v>
      </c>
      <c r="CV297" s="76">
        <f t="shared" si="1243"/>
        <v>147197.59999999998</v>
      </c>
      <c r="CW297" s="76">
        <f t="shared" si="1244"/>
        <v>1509668.37</v>
      </c>
      <c r="CX297" s="76">
        <f t="shared" si="1245"/>
        <v>1476217.0577777778</v>
      </c>
      <c r="CY297" s="76">
        <f t="shared" si="1246"/>
        <v>1356348.2765463109</v>
      </c>
      <c r="CZ297" s="76">
        <f t="shared" si="1247"/>
        <v>1646418.0076923077</v>
      </c>
      <c r="DA297" s="76">
        <f t="shared" si="1248"/>
        <v>103728.44932844934</v>
      </c>
      <c r="DB297" s="76">
        <f t="shared" si="1249"/>
        <v>0</v>
      </c>
      <c r="DC297" s="76">
        <f t="shared" si="1250"/>
        <v>3512853.6237179493</v>
      </c>
      <c r="DD297" s="76">
        <f t="shared" si="1250"/>
        <v>1595340.4571428571</v>
      </c>
      <c r="DE297" s="88">
        <f t="shared" si="1252"/>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v>7475708</v>
      </c>
      <c r="U298" s="181">
        <f t="shared" si="1251"/>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v>0.30942857142857144</v>
      </c>
      <c r="BM298" s="86">
        <f t="shared" si="1253"/>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233"/>
        <v>813861.31500000006</v>
      </c>
      <c r="CM298" s="76">
        <f t="shared" si="1234"/>
        <v>538563.18374999997</v>
      </c>
      <c r="CN298" s="76">
        <f t="shared" si="1235"/>
        <v>464098.36999999994</v>
      </c>
      <c r="CO298" s="76">
        <f t="shared" si="1236"/>
        <v>396243.3</v>
      </c>
      <c r="CP298" s="76">
        <f t="shared" si="1237"/>
        <v>41711.738571428577</v>
      </c>
      <c r="CQ298" s="76">
        <f t="shared" si="1238"/>
        <v>931538.4</v>
      </c>
      <c r="CR298" s="76">
        <f t="shared" si="1239"/>
        <v>1387296.2499999998</v>
      </c>
      <c r="CS298" s="76">
        <f t="shared" si="1240"/>
        <v>1244103.4666666666</v>
      </c>
      <c r="CT298" s="76">
        <f t="shared" si="1241"/>
        <v>571384.48666666669</v>
      </c>
      <c r="CU298" s="76">
        <f t="shared" si="1242"/>
        <v>7915.8444444444449</v>
      </c>
      <c r="CV298" s="76">
        <f t="shared" si="1243"/>
        <v>2234051.1999999997</v>
      </c>
      <c r="CW298" s="76">
        <f t="shared" si="1244"/>
        <v>1168446.99</v>
      </c>
      <c r="CX298" s="76">
        <f t="shared" si="1245"/>
        <v>1196664.6177777778</v>
      </c>
      <c r="CY298" s="76">
        <f t="shared" si="1246"/>
        <v>1173751.496346154</v>
      </c>
      <c r="CZ298" s="76">
        <f t="shared" si="1247"/>
        <v>903211.53333333333</v>
      </c>
      <c r="DA298" s="76">
        <f t="shared" si="1248"/>
        <v>79090.109890109874</v>
      </c>
      <c r="DB298" s="76">
        <f t="shared" si="1249"/>
        <v>2453063.6913186805</v>
      </c>
      <c r="DC298" s="76">
        <f t="shared" si="1250"/>
        <v>3153300.3798351651</v>
      </c>
      <c r="DD298" s="76">
        <f t="shared" si="1250"/>
        <v>2313197.6468571429</v>
      </c>
      <c r="DE298" s="88">
        <f t="shared" si="1252"/>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v>6039311</v>
      </c>
      <c r="U299" s="181">
        <f t="shared" si="1251"/>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v>0.30942857142857144</v>
      </c>
      <c r="BM299" s="86">
        <f t="shared" si="1253"/>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233"/>
        <v>757228.65875000006</v>
      </c>
      <c r="CM299" s="76">
        <f t="shared" si="1234"/>
        <v>538392.75187499996</v>
      </c>
      <c r="CN299" s="76">
        <f t="shared" si="1235"/>
        <v>428964.83499999996</v>
      </c>
      <c r="CO299" s="76">
        <f t="shared" si="1236"/>
        <v>39107.584999999999</v>
      </c>
      <c r="CP299" s="76">
        <f t="shared" si="1237"/>
        <v>570970.68000000005</v>
      </c>
      <c r="CQ299" s="76">
        <f t="shared" si="1238"/>
        <v>1039555.9</v>
      </c>
      <c r="CR299" s="76">
        <f t="shared" si="1239"/>
        <v>1251443.105</v>
      </c>
      <c r="CS299" s="76">
        <f t="shared" si="1240"/>
        <v>1226164.53</v>
      </c>
      <c r="CT299" s="76">
        <f t="shared" si="1241"/>
        <v>477558.85333333339</v>
      </c>
      <c r="CU299" s="76">
        <f t="shared" si="1242"/>
        <v>1485514.5083333335</v>
      </c>
      <c r="CV299" s="76">
        <f t="shared" si="1243"/>
        <v>1507456.3</v>
      </c>
      <c r="CW299" s="76">
        <f t="shared" si="1244"/>
        <v>1096367.6571428569</v>
      </c>
      <c r="CX299" s="76">
        <f t="shared" si="1245"/>
        <v>1011252.5555555555</v>
      </c>
      <c r="CY299" s="76">
        <f t="shared" si="1246"/>
        <v>1015057.4340384615</v>
      </c>
      <c r="CZ299" s="76">
        <f t="shared" si="1247"/>
        <v>0</v>
      </c>
      <c r="DA299" s="76">
        <f t="shared" si="1248"/>
        <v>2633932.3274542121</v>
      </c>
      <c r="DB299" s="76">
        <f t="shared" si="1249"/>
        <v>2434660.9630219778</v>
      </c>
      <c r="DC299" s="76">
        <f t="shared" si="1250"/>
        <v>4447064.0046703294</v>
      </c>
      <c r="DD299" s="76">
        <f t="shared" si="1250"/>
        <v>1868735.3751428572</v>
      </c>
      <c r="DE299" s="88">
        <f t="shared" si="1252"/>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v>562944</v>
      </c>
      <c r="U300" s="181">
        <f t="shared" si="1251"/>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v>0.30942857142857144</v>
      </c>
      <c r="BM300" s="86">
        <f t="shared" si="1253"/>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233"/>
        <v>662639.45999999985</v>
      </c>
      <c r="CM300" s="76">
        <f t="shared" si="1234"/>
        <v>666515.10062499996</v>
      </c>
      <c r="CN300" s="76">
        <f t="shared" si="1235"/>
        <v>6587.9666666666662</v>
      </c>
      <c r="CO300" s="76">
        <f t="shared" si="1236"/>
        <v>371311.18</v>
      </c>
      <c r="CP300" s="76">
        <f t="shared" si="1237"/>
        <v>608919.89142857143</v>
      </c>
      <c r="CQ300" s="76">
        <f t="shared" si="1238"/>
        <v>818296.19583333319</v>
      </c>
      <c r="CR300" s="76">
        <f t="shared" si="1239"/>
        <v>1277990.2</v>
      </c>
      <c r="CS300" s="76">
        <f t="shared" si="1240"/>
        <v>1134899.78</v>
      </c>
      <c r="CT300" s="76">
        <f t="shared" si="1241"/>
        <v>0</v>
      </c>
      <c r="CU300" s="76">
        <f t="shared" si="1242"/>
        <v>991537.51444444433</v>
      </c>
      <c r="CV300" s="76">
        <f t="shared" si="1243"/>
        <v>1485409.8792857144</v>
      </c>
      <c r="CW300" s="76">
        <f t="shared" si="1244"/>
        <v>1098578.5371428567</v>
      </c>
      <c r="CX300" s="76">
        <f t="shared" si="1245"/>
        <v>1045126.7176923077</v>
      </c>
      <c r="CY300" s="76">
        <f t="shared" si="1246"/>
        <v>58747.475384615398</v>
      </c>
      <c r="CZ300" s="76">
        <f t="shared" si="1247"/>
        <v>1555160.2073717949</v>
      </c>
      <c r="DA300" s="76">
        <f t="shared" si="1248"/>
        <v>3210472.4908241755</v>
      </c>
      <c r="DB300" s="76">
        <f t="shared" si="1249"/>
        <v>3488143.8754945048</v>
      </c>
      <c r="DC300" s="76">
        <f t="shared" si="1250"/>
        <v>2360574.0797985345</v>
      </c>
      <c r="DD300" s="76">
        <f t="shared" si="1250"/>
        <v>174190.95771428573</v>
      </c>
      <c r="DE300" s="88">
        <f t="shared" si="1252"/>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v>22400</v>
      </c>
      <c r="U301" s="181">
        <f t="shared" si="1251"/>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v>0.30342857142857144</v>
      </c>
      <c r="BM301" s="86">
        <f t="shared" si="1253"/>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233"/>
        <v>696481.74000000011</v>
      </c>
      <c r="CM301" s="76">
        <f t="shared" si="1234"/>
        <v>41410.921249999992</v>
      </c>
      <c r="CN301" s="76">
        <f t="shared" si="1235"/>
        <v>442433.0083333333</v>
      </c>
      <c r="CO301" s="76">
        <f t="shared" si="1236"/>
        <v>304256.84333333338</v>
      </c>
      <c r="CP301" s="76">
        <f t="shared" si="1237"/>
        <v>745266.05642857135</v>
      </c>
      <c r="CQ301" s="76">
        <f t="shared" si="1238"/>
        <v>804050.92999999993</v>
      </c>
      <c r="CR301" s="76">
        <f t="shared" si="1239"/>
        <v>1132331.3999999999</v>
      </c>
      <c r="CS301" s="76">
        <f t="shared" si="1240"/>
        <v>244127.95</v>
      </c>
      <c r="CT301" s="76">
        <f t="shared" si="1241"/>
        <v>738067.20000000007</v>
      </c>
      <c r="CU301" s="76">
        <f t="shared" si="1242"/>
        <v>909880.98800000013</v>
      </c>
      <c r="CV301" s="76">
        <f t="shared" si="1243"/>
        <v>1436037.3128571429</v>
      </c>
      <c r="CW301" s="76">
        <f t="shared" si="1244"/>
        <v>1133039.7428571426</v>
      </c>
      <c r="CX301" s="76">
        <f t="shared" si="1245"/>
        <v>1028057.8869230768</v>
      </c>
      <c r="CY301" s="76">
        <f t="shared" si="1246"/>
        <v>1273074.4296153849</v>
      </c>
      <c r="CZ301" s="76">
        <f t="shared" si="1247"/>
        <v>1528618.4082692307</v>
      </c>
      <c r="DA301" s="76">
        <f t="shared" si="1248"/>
        <v>5054852.8592185592</v>
      </c>
      <c r="DB301" s="76">
        <f t="shared" si="1249"/>
        <v>1744281.7873969781</v>
      </c>
      <c r="DC301" s="76">
        <f t="shared" si="1250"/>
        <v>0</v>
      </c>
      <c r="DD301" s="76">
        <f t="shared" si="1250"/>
        <v>6796.8</v>
      </c>
      <c r="DE301" s="88">
        <f t="shared" si="1252"/>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v>5203491</v>
      </c>
      <c r="U302" s="181">
        <f t="shared" si="1251"/>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v>0.30342857142857144</v>
      </c>
      <c r="BM302" s="86">
        <f t="shared" si="1253"/>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233"/>
        <v>602984.16</v>
      </c>
      <c r="CM302" s="76">
        <f t="shared" si="1234"/>
        <v>598212.94374999998</v>
      </c>
      <c r="CN302" s="76">
        <f t="shared" si="1235"/>
        <v>295480.83333333326</v>
      </c>
      <c r="CO302" s="76">
        <f t="shared" si="1236"/>
        <v>337561.55666666664</v>
      </c>
      <c r="CP302" s="76">
        <f t="shared" si="1237"/>
        <v>691457.15571428579</v>
      </c>
      <c r="CQ302" s="76">
        <f t="shared" si="1238"/>
        <v>640002.64999999991</v>
      </c>
      <c r="CR302" s="76">
        <f t="shared" si="1239"/>
        <v>0</v>
      </c>
      <c r="CS302" s="76">
        <f t="shared" si="1240"/>
        <v>1621455.55</v>
      </c>
      <c r="CT302" s="76">
        <f t="shared" si="1241"/>
        <v>761899.81666666665</v>
      </c>
      <c r="CU302" s="76">
        <f t="shared" si="1242"/>
        <v>800999.47199999983</v>
      </c>
      <c r="CV302" s="76">
        <f t="shared" si="1243"/>
        <v>1389873.5714285716</v>
      </c>
      <c r="CW302" s="76">
        <f t="shared" si="1244"/>
        <v>1018930.2557142854</v>
      </c>
      <c r="CX302" s="76">
        <f t="shared" si="1245"/>
        <v>39477.612307692303</v>
      </c>
      <c r="CY302" s="76">
        <f t="shared" si="1246"/>
        <v>981640.39089180075</v>
      </c>
      <c r="CZ302" s="76">
        <f t="shared" si="1247"/>
        <v>2919698.3482211535</v>
      </c>
      <c r="DA302" s="76">
        <f t="shared" si="1248"/>
        <v>2443136.0448962147</v>
      </c>
      <c r="DB302" s="76">
        <f t="shared" si="1249"/>
        <v>1795537.5701785709</v>
      </c>
      <c r="DC302" s="76">
        <f t="shared" si="1250"/>
        <v>0</v>
      </c>
      <c r="DD302" s="76">
        <f t="shared" si="1250"/>
        <v>1578887.8405714286</v>
      </c>
      <c r="DE302" s="88">
        <f t="shared" si="1252"/>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v>6272278</v>
      </c>
      <c r="U303" s="181">
        <f t="shared" si="1251"/>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v>0.30342857142857144</v>
      </c>
      <c r="BM303" s="86">
        <f t="shared" si="1253"/>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233"/>
        <v>12156.65</v>
      </c>
      <c r="CM303" s="76">
        <f t="shared" si="1234"/>
        <v>506005.16999999993</v>
      </c>
      <c r="CN303" s="76">
        <f t="shared" si="1235"/>
        <v>347359.4433333333</v>
      </c>
      <c r="CO303" s="76">
        <f t="shared" si="1236"/>
        <v>405006.87500000006</v>
      </c>
      <c r="CP303" s="76">
        <f t="shared" si="1237"/>
        <v>603433.5085714286</v>
      </c>
      <c r="CQ303" s="76">
        <f t="shared" si="1238"/>
        <v>22825.623333333333</v>
      </c>
      <c r="CR303" s="76">
        <f t="shared" si="1239"/>
        <v>1422326.6999999997</v>
      </c>
      <c r="CS303" s="76">
        <f t="shared" si="1240"/>
        <v>1159389.5733333335</v>
      </c>
      <c r="CT303" s="76">
        <f t="shared" si="1241"/>
        <v>906674.6083333334</v>
      </c>
      <c r="CU303" s="76">
        <f t="shared" si="1242"/>
        <v>727109.75399999984</v>
      </c>
      <c r="CV303" s="76">
        <f t="shared" si="1243"/>
        <v>962935.90714285732</v>
      </c>
      <c r="CW303" s="76">
        <f t="shared" si="1244"/>
        <v>24680.641428571427</v>
      </c>
      <c r="CX303" s="76">
        <f t="shared" si="1245"/>
        <v>1015622.7392307692</v>
      </c>
      <c r="CY303" s="76">
        <f t="shared" si="1246"/>
        <v>691899.96838968724</v>
      </c>
      <c r="CZ303" s="76">
        <f t="shared" si="1247"/>
        <v>1695493.8116346153</v>
      </c>
      <c r="DA303" s="76">
        <f t="shared" si="1248"/>
        <v>2502891.7458669106</v>
      </c>
      <c r="DB303" s="76">
        <f t="shared" si="1249"/>
        <v>131942.21134615381</v>
      </c>
      <c r="DC303" s="76">
        <f t="shared" si="1250"/>
        <v>3420885.0805860809</v>
      </c>
      <c r="DD303" s="76">
        <f t="shared" si="1250"/>
        <v>1903188.3531428571</v>
      </c>
      <c r="DE303" s="88">
        <f t="shared" si="1252"/>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v>9864969</v>
      </c>
      <c r="U304" s="181">
        <f t="shared" si="1251"/>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v>0.30921016483516484</v>
      </c>
      <c r="BM304" s="86">
        <f t="shared" si="1253"/>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233"/>
        <v>552751.54500000004</v>
      </c>
      <c r="CM304" s="76">
        <f t="shared" si="1234"/>
        <v>395043.50999999995</v>
      </c>
      <c r="CN304" s="76">
        <f t="shared" si="1235"/>
        <v>440211.37999999995</v>
      </c>
      <c r="CO304" s="76">
        <f t="shared" si="1236"/>
        <v>456429.08571428579</v>
      </c>
      <c r="CP304" s="76">
        <f t="shared" si="1237"/>
        <v>663454.90285714285</v>
      </c>
      <c r="CQ304" s="76">
        <f t="shared" si="1238"/>
        <v>756037.23499999999</v>
      </c>
      <c r="CR304" s="76">
        <f t="shared" si="1239"/>
        <v>1081096.1549999998</v>
      </c>
      <c r="CS304" s="76">
        <f t="shared" si="1240"/>
        <v>1523393.3216666668</v>
      </c>
      <c r="CT304" s="76">
        <f t="shared" si="1241"/>
        <v>1004316.495</v>
      </c>
      <c r="CU304" s="76">
        <f t="shared" si="1242"/>
        <v>489106.52399999992</v>
      </c>
      <c r="CV304" s="76">
        <f t="shared" si="1243"/>
        <v>5650.1028571428578</v>
      </c>
      <c r="CW304" s="76">
        <f t="shared" si="1244"/>
        <v>1194166.077142857</v>
      </c>
      <c r="CX304" s="76">
        <f t="shared" si="1245"/>
        <v>969044.50999999989</v>
      </c>
      <c r="CY304" s="76">
        <f t="shared" si="1246"/>
        <v>953938.39478021988</v>
      </c>
      <c r="CZ304" s="76">
        <f t="shared" si="1247"/>
        <v>1690443.3865384615</v>
      </c>
      <c r="DA304" s="76">
        <f t="shared" si="1248"/>
        <v>276794.97267399263</v>
      </c>
      <c r="DB304" s="76">
        <f t="shared" si="1249"/>
        <v>45008.953846153854</v>
      </c>
      <c r="DC304" s="76">
        <f t="shared" si="1250"/>
        <v>2828438.6031990233</v>
      </c>
      <c r="DD304" s="76">
        <f t="shared" si="1250"/>
        <v>3050348.6905837911</v>
      </c>
      <c r="DE304" s="88">
        <f t="shared" si="1252"/>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v>5745232</v>
      </c>
      <c r="U305" s="181">
        <f t="shared" si="1251"/>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v>0.30695054945054945</v>
      </c>
      <c r="BM305" s="86">
        <f t="shared" si="1253"/>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233"/>
        <v>425808.09750000003</v>
      </c>
      <c r="CM305" s="76">
        <f t="shared" si="1234"/>
        <v>511512.22499999992</v>
      </c>
      <c r="CN305" s="76">
        <f t="shared" si="1235"/>
        <v>354943.94</v>
      </c>
      <c r="CO305" s="76">
        <f t="shared" si="1236"/>
        <v>499354.31428571435</v>
      </c>
      <c r="CP305" s="76">
        <f t="shared" si="1237"/>
        <v>14254.868571428571</v>
      </c>
      <c r="CQ305" s="76">
        <f t="shared" si="1238"/>
        <v>610122.40666666662</v>
      </c>
      <c r="CR305" s="76">
        <f t="shared" si="1239"/>
        <v>1098987.0333333332</v>
      </c>
      <c r="CS305" s="76">
        <f t="shared" si="1240"/>
        <v>1480986.395</v>
      </c>
      <c r="CT305" s="76">
        <f t="shared" si="1241"/>
        <v>1119816.544</v>
      </c>
      <c r="CU305" s="76">
        <f t="shared" si="1242"/>
        <v>0</v>
      </c>
      <c r="CV305" s="76">
        <f t="shared" si="1243"/>
        <v>1116738.0142857144</v>
      </c>
      <c r="CW305" s="76">
        <f t="shared" si="1244"/>
        <v>1126237.9114285712</v>
      </c>
      <c r="CX305" s="76">
        <f t="shared" si="1245"/>
        <v>909402.30230769224</v>
      </c>
      <c r="CY305" s="76">
        <f t="shared" si="1246"/>
        <v>836557.37719230785</v>
      </c>
      <c r="CZ305" s="76">
        <f t="shared" si="1247"/>
        <v>1240789.4157692308</v>
      </c>
      <c r="DA305" s="76">
        <f t="shared" si="1248"/>
        <v>0</v>
      </c>
      <c r="DB305" s="76">
        <f t="shared" si="1249"/>
        <v>2997166.4160683765</v>
      </c>
      <c r="DC305" s="76">
        <f t="shared" si="1250"/>
        <v>3452898.6032661786</v>
      </c>
      <c r="DD305" s="76">
        <f t="shared" si="1250"/>
        <v>1763502.1191208791</v>
      </c>
      <c r="DE305" s="88">
        <f t="shared" si="1252"/>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v>10042976</v>
      </c>
      <c r="U306" s="181">
        <f t="shared" si="1251"/>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v>0.30695054945054945</v>
      </c>
      <c r="BM306" s="86">
        <f t="shared" si="1253"/>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233"/>
        <v>468815.45250000007</v>
      </c>
      <c r="CM306" s="76">
        <f t="shared" si="1234"/>
        <v>409555.96999999991</v>
      </c>
      <c r="CN306" s="76">
        <f t="shared" si="1235"/>
        <v>312913.29333333333</v>
      </c>
      <c r="CO306" s="76">
        <f t="shared" si="1236"/>
        <v>57404.55000000001</v>
      </c>
      <c r="CP306" s="76">
        <f t="shared" si="1237"/>
        <v>569076.98857142858</v>
      </c>
      <c r="CQ306" s="76">
        <f t="shared" si="1238"/>
        <v>773647.9850000001</v>
      </c>
      <c r="CR306" s="76">
        <f t="shared" si="1239"/>
        <v>923212.58000000007</v>
      </c>
      <c r="CS306" s="76">
        <f t="shared" si="1240"/>
        <v>1958425.1633333333</v>
      </c>
      <c r="CT306" s="76">
        <f t="shared" si="1241"/>
        <v>1028788.6630000001</v>
      </c>
      <c r="CU306" s="76">
        <f t="shared" si="1242"/>
        <v>627779.79727272724</v>
      </c>
      <c r="CV306" s="76">
        <f t="shared" si="1243"/>
        <v>877596.87111111125</v>
      </c>
      <c r="CW306" s="76">
        <f t="shared" si="1244"/>
        <v>1192355.0914285714</v>
      </c>
      <c r="CX306" s="76">
        <f t="shared" si="1245"/>
        <v>1145508.6281730768</v>
      </c>
      <c r="CY306" s="76">
        <f t="shared" si="1246"/>
        <v>787359.99075824185</v>
      </c>
      <c r="CZ306" s="76">
        <f t="shared" si="1247"/>
        <v>0</v>
      </c>
      <c r="DA306" s="76">
        <f t="shared" si="1248"/>
        <v>2536969.515586081</v>
      </c>
      <c r="DB306" s="76">
        <f t="shared" si="1249"/>
        <v>2984121.5562393167</v>
      </c>
      <c r="DC306" s="76">
        <f t="shared" si="1250"/>
        <v>2562256.2869352875</v>
      </c>
      <c r="DD306" s="76">
        <f t="shared" si="1250"/>
        <v>3082697.0013186815</v>
      </c>
      <c r="DE306" s="88">
        <f t="shared" si="1252"/>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v>173952</v>
      </c>
      <c r="U307" s="181">
        <f t="shared" si="1251"/>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v>0.30695054945054945</v>
      </c>
      <c r="BM307" s="86">
        <f t="shared" si="1253"/>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233"/>
        <v>412867.48250000004</v>
      </c>
      <c r="CM307" s="76">
        <f t="shared" si="1234"/>
        <v>597200.25999999989</v>
      </c>
      <c r="CN307" s="76">
        <f t="shared" si="1235"/>
        <v>17929.900000000001</v>
      </c>
      <c r="CO307" s="76">
        <f t="shared" si="1236"/>
        <v>541745.942857143</v>
      </c>
      <c r="CP307" s="76">
        <f t="shared" si="1237"/>
        <v>364657.02428571426</v>
      </c>
      <c r="CQ307" s="76">
        <f t="shared" si="1238"/>
        <v>736759.33000000007</v>
      </c>
      <c r="CR307" s="76">
        <f t="shared" si="1239"/>
        <v>675238.89</v>
      </c>
      <c r="CS307" s="76">
        <f t="shared" si="1240"/>
        <v>1498284.3766666667</v>
      </c>
      <c r="CT307" s="76">
        <f t="shared" si="1241"/>
        <v>53110.54</v>
      </c>
      <c r="CU307" s="76">
        <f t="shared" si="1242"/>
        <v>461893.3404545454</v>
      </c>
      <c r="CV307" s="76">
        <f t="shared" si="1243"/>
        <v>944813.20937499998</v>
      </c>
      <c r="CW307" s="76">
        <f t="shared" si="1244"/>
        <v>965488.95142857137</v>
      </c>
      <c r="CX307" s="76">
        <f t="shared" si="1245"/>
        <v>1211731.441153846</v>
      </c>
      <c r="CY307" s="76">
        <f t="shared" si="1246"/>
        <v>35830.288757396454</v>
      </c>
      <c r="CZ307" s="76">
        <f t="shared" si="1247"/>
        <v>2014054.2603846153</v>
      </c>
      <c r="DA307" s="76">
        <f t="shared" si="1248"/>
        <v>2449081.9010073263</v>
      </c>
      <c r="DB307" s="76">
        <f t="shared" si="1249"/>
        <v>3449027.6003418802</v>
      </c>
      <c r="DC307" s="76">
        <f t="shared" si="1250"/>
        <v>2020591.4242979246</v>
      </c>
      <c r="DD307" s="76">
        <f t="shared" si="1250"/>
        <v>53394.661978021977</v>
      </c>
      <c r="DE307" s="88">
        <f t="shared" si="1252"/>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v>0</v>
      </c>
      <c r="U308" s="181">
        <f t="shared" si="1251"/>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v>0.30320054945054947</v>
      </c>
      <c r="BM308" s="86">
        <f t="shared" si="1253"/>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233"/>
        <v>378375.91749999998</v>
      </c>
      <c r="CM308" s="76">
        <f t="shared" si="1234"/>
        <v>23445.619999999995</v>
      </c>
      <c r="CN308" s="76">
        <f t="shared" si="1235"/>
        <v>441934.63500000001</v>
      </c>
      <c r="CO308" s="76">
        <f t="shared" si="1236"/>
        <v>485534.27142857149</v>
      </c>
      <c r="CP308" s="76">
        <f t="shared" si="1237"/>
        <v>438573.16428571421</v>
      </c>
      <c r="CQ308" s="76">
        <f t="shared" si="1238"/>
        <v>659912.10000000009</v>
      </c>
      <c r="CR308" s="76">
        <f t="shared" si="1239"/>
        <v>771071.27</v>
      </c>
      <c r="CS308" s="76">
        <f t="shared" si="1240"/>
        <v>322471.33333333337</v>
      </c>
      <c r="CT308" s="76">
        <f t="shared" si="1241"/>
        <v>1359498.2520000001</v>
      </c>
      <c r="CU308" s="76">
        <f t="shared" si="1242"/>
        <v>532127.88</v>
      </c>
      <c r="CV308" s="76">
        <f t="shared" si="1243"/>
        <v>863351.74749999994</v>
      </c>
      <c r="CW308" s="76">
        <f t="shared" si="1244"/>
        <v>1108049.0628571429</v>
      </c>
      <c r="CX308" s="76">
        <f t="shared" si="1245"/>
        <v>965703.25384615373</v>
      </c>
      <c r="CY308" s="76">
        <f t="shared" si="1246"/>
        <v>722028.70804733736</v>
      </c>
      <c r="CZ308" s="76">
        <f t="shared" si="1247"/>
        <v>1266012.0086538461</v>
      </c>
      <c r="DA308" s="76">
        <f t="shared" si="1248"/>
        <v>3422745.2013369952</v>
      </c>
      <c r="DB308" s="76">
        <f t="shared" si="1249"/>
        <v>2026299.5240170937</v>
      </c>
      <c r="DC308" s="76">
        <f t="shared" si="1250"/>
        <v>0</v>
      </c>
      <c r="DD308" s="76">
        <f t="shared" si="1250"/>
        <v>0</v>
      </c>
      <c r="DE308" s="88">
        <f t="shared" si="1252"/>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v>7427218</v>
      </c>
      <c r="U309" s="181">
        <f t="shared" si="1251"/>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v>0.30320054945054947</v>
      </c>
      <c r="BM309" s="86">
        <f t="shared" si="1253"/>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233"/>
        <v>328873.91249999998</v>
      </c>
      <c r="CM309" s="76">
        <f t="shared" si="1234"/>
        <v>373837.47999999992</v>
      </c>
      <c r="CN309" s="76">
        <f t="shared" si="1235"/>
        <v>257732.07</v>
      </c>
      <c r="CO309" s="76">
        <f t="shared" si="1236"/>
        <v>446827.07857142866</v>
      </c>
      <c r="CP309" s="76">
        <f t="shared" si="1237"/>
        <v>373575.4642857142</v>
      </c>
      <c r="CQ309" s="76">
        <f t="shared" si="1238"/>
        <v>620167.50000000012</v>
      </c>
      <c r="CR309" s="76">
        <f t="shared" si="1239"/>
        <v>13999.999999999998</v>
      </c>
      <c r="CS309" s="76">
        <f t="shared" si="1240"/>
        <v>2133205.06</v>
      </c>
      <c r="CT309" s="76">
        <f t="shared" si="1241"/>
        <v>947860.54333333345</v>
      </c>
      <c r="CU309" s="76">
        <f t="shared" si="1242"/>
        <v>511868.97777777782</v>
      </c>
      <c r="CV309" s="76">
        <f t="shared" si="1243"/>
        <v>759153.09388888883</v>
      </c>
      <c r="CW309" s="76">
        <f t="shared" si="1244"/>
        <v>1043508.9199999999</v>
      </c>
      <c r="CX309" s="76">
        <f t="shared" si="1245"/>
        <v>79279.024230769224</v>
      </c>
      <c r="CY309" s="76">
        <f t="shared" si="1246"/>
        <v>875889.65158072719</v>
      </c>
      <c r="CZ309" s="76">
        <f t="shared" si="1247"/>
        <v>2067288.0230769231</v>
      </c>
      <c r="DA309" s="76">
        <f t="shared" si="1248"/>
        <v>2130007.0245543341</v>
      </c>
      <c r="DB309" s="76">
        <f t="shared" si="1249"/>
        <v>1988751.1421367517</v>
      </c>
      <c r="DC309" s="76">
        <f t="shared" si="1250"/>
        <v>0</v>
      </c>
      <c r="DD309" s="76">
        <f t="shared" si="1250"/>
        <v>2251936.5784890112</v>
      </c>
      <c r="DE309" s="88">
        <f t="shared" si="1252"/>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v>5638073</v>
      </c>
      <c r="U310" s="181">
        <f t="shared" si="1251"/>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v>0.30019230769230765</v>
      </c>
      <c r="BM310" s="86">
        <f t="shared" si="1253"/>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233"/>
        <v>0</v>
      </c>
      <c r="CM310" s="76">
        <f t="shared" si="1234"/>
        <v>379325.19624999992</v>
      </c>
      <c r="CN310" s="76">
        <f t="shared" si="1235"/>
        <v>288657.96000000002</v>
      </c>
      <c r="CO310" s="76">
        <f t="shared" si="1236"/>
        <v>574021.51428571437</v>
      </c>
      <c r="CP310" s="76">
        <f t="shared" si="1237"/>
        <v>432463.84642857133</v>
      </c>
      <c r="CQ310" s="76">
        <f t="shared" si="1238"/>
        <v>4390.8975</v>
      </c>
      <c r="CR310" s="76">
        <f t="shared" si="1239"/>
        <v>711855.89999999991</v>
      </c>
      <c r="CS310" s="76">
        <f t="shared" si="1240"/>
        <v>1296986.5499999998</v>
      </c>
      <c r="CT310" s="76">
        <f t="shared" si="1241"/>
        <v>1113399.056875</v>
      </c>
      <c r="CU310" s="76">
        <f t="shared" si="1242"/>
        <v>506414.93333333335</v>
      </c>
      <c r="CV310" s="76">
        <f t="shared" si="1243"/>
        <v>666848.63833333331</v>
      </c>
      <c r="CW310" s="76">
        <f t="shared" si="1244"/>
        <v>9669.4399999999987</v>
      </c>
      <c r="CX310" s="76">
        <f t="shared" si="1245"/>
        <v>1475020.4238461538</v>
      </c>
      <c r="CY310" s="76">
        <f t="shared" si="1246"/>
        <v>726860.09041420138</v>
      </c>
      <c r="CZ310" s="76">
        <f t="shared" si="1247"/>
        <v>1387478.528846154</v>
      </c>
      <c r="DA310" s="76">
        <f t="shared" si="1248"/>
        <v>1755078.1788461541</v>
      </c>
      <c r="DB310" s="76">
        <f t="shared" si="1249"/>
        <v>120126.96611111109</v>
      </c>
      <c r="DC310" s="76">
        <f t="shared" si="1250"/>
        <v>3111056.4930288461</v>
      </c>
      <c r="DD310" s="76">
        <f t="shared" si="1250"/>
        <v>1692506.1448076922</v>
      </c>
      <c r="DE310" s="88">
        <f t="shared" si="1252"/>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v>9078696</v>
      </c>
      <c r="U311" s="181">
        <f t="shared" si="1251"/>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v>0.30019230769230765</v>
      </c>
      <c r="BM311" s="86">
        <f t="shared" si="1253"/>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233"/>
        <v>309125.51999999996</v>
      </c>
      <c r="CM311" s="76">
        <f t="shared" si="1234"/>
        <v>336778.46124999993</v>
      </c>
      <c r="CN311" s="76">
        <f t="shared" si="1235"/>
        <v>271997.1216666667</v>
      </c>
      <c r="CO311" s="76">
        <f t="shared" si="1236"/>
        <v>767210.83571428584</v>
      </c>
      <c r="CP311" s="76">
        <f t="shared" si="1237"/>
        <v>429034.07857142849</v>
      </c>
      <c r="CQ311" s="76">
        <f t="shared" si="1238"/>
        <v>632144.03500000003</v>
      </c>
      <c r="CR311" s="76">
        <f t="shared" si="1239"/>
        <v>563000.64</v>
      </c>
      <c r="CS311" s="76">
        <f t="shared" si="1240"/>
        <v>1530986.2983333336</v>
      </c>
      <c r="CT311" s="76">
        <f t="shared" si="1241"/>
        <v>1096745.6250000002</v>
      </c>
      <c r="CU311" s="76">
        <f t="shared" si="1242"/>
        <v>442532.62222222221</v>
      </c>
      <c r="CV311" s="76">
        <f t="shared" si="1243"/>
        <v>21865.237777777777</v>
      </c>
      <c r="CW311" s="76">
        <f t="shared" si="1244"/>
        <v>1207764.9714285713</v>
      </c>
      <c r="CX311" s="76">
        <f t="shared" si="1245"/>
        <v>1093745.8553846152</v>
      </c>
      <c r="CY311" s="76">
        <f t="shared" si="1246"/>
        <v>808722.92769230786</v>
      </c>
      <c r="CZ311" s="76">
        <f t="shared" si="1247"/>
        <v>1378751.1323076924</v>
      </c>
      <c r="DA311" s="76">
        <f t="shared" si="1248"/>
        <v>51002.375714285721</v>
      </c>
      <c r="DB311" s="76">
        <f t="shared" si="1249"/>
        <v>0</v>
      </c>
      <c r="DC311" s="76">
        <f t="shared" si="1250"/>
        <v>2615502.27534188</v>
      </c>
      <c r="DD311" s="76">
        <f t="shared" si="1250"/>
        <v>2725354.7030769228</v>
      </c>
      <c r="DE311" s="88">
        <f t="shared" si="1252"/>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v>7246225</v>
      </c>
      <c r="U312" s="181">
        <f t="shared" si="1251"/>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v>0.29572115384615383</v>
      </c>
      <c r="BM312" s="86">
        <f t="shared" si="1253"/>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233"/>
        <v>274934.315</v>
      </c>
      <c r="CM312" s="76">
        <f t="shared" si="1234"/>
        <v>278799.25</v>
      </c>
      <c r="CN312" s="76">
        <f t="shared" si="1235"/>
        <v>302423.26333333337</v>
      </c>
      <c r="CO312" s="76">
        <f t="shared" si="1236"/>
        <v>787798.62857142871</v>
      </c>
      <c r="CP312" s="76">
        <f t="shared" si="1237"/>
        <v>30941.365714285712</v>
      </c>
      <c r="CQ312" s="76">
        <f t="shared" si="1238"/>
        <v>517439.12625000003</v>
      </c>
      <c r="CR312" s="76">
        <f t="shared" si="1239"/>
        <v>564744.6</v>
      </c>
      <c r="CS312" s="76">
        <f t="shared" si="1240"/>
        <v>1356033.4200000002</v>
      </c>
      <c r="CT312" s="76">
        <f t="shared" si="1241"/>
        <v>1018893.312857143</v>
      </c>
      <c r="CU312" s="76">
        <f t="shared" si="1242"/>
        <v>18326</v>
      </c>
      <c r="CV312" s="76">
        <f t="shared" si="1243"/>
        <v>533521.1994444445</v>
      </c>
      <c r="CW312" s="76">
        <f t="shared" si="1244"/>
        <v>621903.6385714286</v>
      </c>
      <c r="CX312" s="76">
        <f t="shared" si="1245"/>
        <v>1017220.3449999999</v>
      </c>
      <c r="CY312" s="76">
        <f t="shared" si="1246"/>
        <v>772225.83618131874</v>
      </c>
      <c r="CZ312" s="76">
        <f t="shared" si="1247"/>
        <v>1077172.4076923078</v>
      </c>
      <c r="DA312" s="76">
        <f t="shared" si="1248"/>
        <v>0</v>
      </c>
      <c r="DB312" s="76">
        <f t="shared" si="1249"/>
        <v>2019700.1299999997</v>
      </c>
      <c r="DC312" s="76">
        <f t="shared" si="1250"/>
        <v>3875217.3635531138</v>
      </c>
      <c r="DD312" s="76">
        <f t="shared" si="1250"/>
        <v>2142862.018028846</v>
      </c>
      <c r="DE312" s="88">
        <f t="shared" si="1252"/>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v>5212174</v>
      </c>
      <c r="U313" s="181">
        <f t="shared" si="1251"/>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v>0.29197115384615385</v>
      </c>
      <c r="BM313" s="86">
        <f t="shared" si="1253"/>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233"/>
        <v>273728.06</v>
      </c>
      <c r="CM313" s="76">
        <f t="shared" si="1234"/>
        <v>244666.86750000005</v>
      </c>
      <c r="CN313" s="76">
        <f t="shared" si="1235"/>
        <v>243759.72833333336</v>
      </c>
      <c r="CO313" s="76">
        <f t="shared" si="1236"/>
        <v>61674.548571428575</v>
      </c>
      <c r="CP313" s="76">
        <f t="shared" si="1237"/>
        <v>325980.07</v>
      </c>
      <c r="CQ313" s="76">
        <f t="shared" si="1238"/>
        <v>715209.78142857156</v>
      </c>
      <c r="CR313" s="76">
        <f t="shared" si="1239"/>
        <v>505092.60999999993</v>
      </c>
      <c r="CS313" s="76">
        <f t="shared" si="1240"/>
        <v>1480143.51</v>
      </c>
      <c r="CT313" s="76">
        <f t="shared" si="1241"/>
        <v>980548.34571428585</v>
      </c>
      <c r="CU313" s="76">
        <f t="shared" si="1242"/>
        <v>585734.71250000002</v>
      </c>
      <c r="CV313" s="76">
        <f t="shared" si="1243"/>
        <v>430000.85624999995</v>
      </c>
      <c r="CW313" s="76">
        <f t="shared" si="1244"/>
        <v>611007.59571428574</v>
      </c>
      <c r="CX313" s="76">
        <f t="shared" si="1245"/>
        <v>1020012.2833653846</v>
      </c>
      <c r="CY313" s="76">
        <f t="shared" si="1246"/>
        <v>663665.5276236264</v>
      </c>
      <c r="CZ313" s="76">
        <f t="shared" si="1247"/>
        <v>0</v>
      </c>
      <c r="DA313" s="76">
        <f t="shared" si="1248"/>
        <v>3056328.0100068678</v>
      </c>
      <c r="DB313" s="76">
        <f t="shared" si="1249"/>
        <v>1960939.3788156288</v>
      </c>
      <c r="DC313" s="76">
        <f t="shared" si="1250"/>
        <v>1936980.3235897438</v>
      </c>
      <c r="DD313" s="76">
        <f t="shared" si="1250"/>
        <v>1521804.4568269232</v>
      </c>
      <c r="DE313" s="88">
        <f t="shared" si="1252"/>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v>0</v>
      </c>
      <c r="U314" s="181">
        <f t="shared" si="1251"/>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v>0.29197115384615385</v>
      </c>
      <c r="BM314" s="86">
        <f t="shared" si="1253"/>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233"/>
        <v>263731.30499999999</v>
      </c>
      <c r="CM314" s="76">
        <f t="shared" si="1234"/>
        <v>160831.19250000003</v>
      </c>
      <c r="CN314" s="76">
        <f t="shared" si="1235"/>
        <v>30065.280000000002</v>
      </c>
      <c r="CO314" s="76">
        <f t="shared" si="1236"/>
        <v>908935.40000000014</v>
      </c>
      <c r="CP314" s="76">
        <f t="shared" si="1237"/>
        <v>347772.96428571426</v>
      </c>
      <c r="CQ314" s="76">
        <f t="shared" si="1238"/>
        <v>592777.3237500001</v>
      </c>
      <c r="CR314" s="76">
        <f t="shared" si="1239"/>
        <v>423517.00499999995</v>
      </c>
      <c r="CS314" s="76">
        <f t="shared" si="1240"/>
        <v>1354770.6300000001</v>
      </c>
      <c r="CT314" s="76">
        <f t="shared" si="1241"/>
        <v>20145.972000000002</v>
      </c>
      <c r="CU314" s="76">
        <f t="shared" si="1242"/>
        <v>383896.10000000003</v>
      </c>
      <c r="CV314" s="76">
        <f t="shared" si="1243"/>
        <v>587835.22000000009</v>
      </c>
      <c r="CW314" s="76">
        <f t="shared" si="1244"/>
        <v>526989.80999999994</v>
      </c>
      <c r="CX314" s="76">
        <f t="shared" si="1245"/>
        <v>1131510.6146153845</v>
      </c>
      <c r="CY314" s="76">
        <f t="shared" si="1246"/>
        <v>5623.1806593406582</v>
      </c>
      <c r="CZ314" s="76">
        <f t="shared" si="1247"/>
        <v>1339934.8456730768</v>
      </c>
      <c r="DA314" s="76">
        <f t="shared" si="1248"/>
        <v>2406750.0509478021</v>
      </c>
      <c r="DB314" s="76">
        <f t="shared" si="1249"/>
        <v>2563671.9820207572</v>
      </c>
      <c r="DC314" s="76">
        <f t="shared" si="1250"/>
        <v>1596735.3941208792</v>
      </c>
      <c r="DD314" s="76">
        <f t="shared" si="1250"/>
        <v>0</v>
      </c>
      <c r="DE314" s="88">
        <f t="shared" si="1252"/>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v>0</v>
      </c>
      <c r="U315" s="181">
        <f t="shared" si="1251"/>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v>0.28788461538461541</v>
      </c>
      <c r="BM315" s="86">
        <f t="shared" si="1253"/>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233"/>
        <v>302469.86</v>
      </c>
      <c r="CM315" s="76">
        <f t="shared" si="1234"/>
        <v>11911.617142857145</v>
      </c>
      <c r="CN315" s="76">
        <f t="shared" si="1235"/>
        <v>265435.38</v>
      </c>
      <c r="CO315" s="76">
        <f t="shared" si="1236"/>
        <v>616566.84571428574</v>
      </c>
      <c r="CP315" s="76">
        <f t="shared" si="1237"/>
        <v>374966.82249999995</v>
      </c>
      <c r="CQ315" s="76">
        <f t="shared" si="1238"/>
        <v>686320.87125000008</v>
      </c>
      <c r="CR315" s="76">
        <f t="shared" si="1239"/>
        <v>366749.83999999997</v>
      </c>
      <c r="CS315" s="76">
        <f t="shared" si="1240"/>
        <v>115323.46666666666</v>
      </c>
      <c r="CT315" s="76">
        <f t="shared" si="1241"/>
        <v>1335003.9780000001</v>
      </c>
      <c r="CU315" s="76">
        <f t="shared" si="1242"/>
        <v>331196.95</v>
      </c>
      <c r="CV315" s="76">
        <f t="shared" si="1243"/>
        <v>545258.56500000006</v>
      </c>
      <c r="CW315" s="76">
        <f t="shared" si="1244"/>
        <v>613842.8528571428</v>
      </c>
      <c r="CX315" s="76">
        <f t="shared" si="1245"/>
        <v>914647.38163461536</v>
      </c>
      <c r="CY315" s="76">
        <f t="shared" si="1246"/>
        <v>804742.183690476</v>
      </c>
      <c r="CZ315" s="76">
        <f t="shared" si="1247"/>
        <v>1499066.1029807695</v>
      </c>
      <c r="DA315" s="76">
        <f t="shared" si="1248"/>
        <v>2459944.9089835165</v>
      </c>
      <c r="DB315" s="76">
        <f t="shared" si="1249"/>
        <v>1599414.1497191696</v>
      </c>
      <c r="DC315" s="76">
        <f t="shared" si="1250"/>
        <v>0</v>
      </c>
      <c r="DD315" s="76">
        <f t="shared" si="1250"/>
        <v>0</v>
      </c>
      <c r="DE315" s="88">
        <f t="shared" si="1252"/>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v>8216371</v>
      </c>
      <c r="U316" s="181">
        <f t="shared" si="1251"/>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v>0.28788461538461541</v>
      </c>
      <c r="BM316" s="86">
        <f t="shared" si="1253"/>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233"/>
        <v>255517.56999999998</v>
      </c>
      <c r="CM316" s="76">
        <f t="shared" si="1234"/>
        <v>259966.1771428572</v>
      </c>
      <c r="CN316" s="76">
        <f t="shared" si="1235"/>
        <v>213733.96800000002</v>
      </c>
      <c r="CO316" s="76">
        <f t="shared" si="1236"/>
        <v>543538.04142857157</v>
      </c>
      <c r="CP316" s="76">
        <f t="shared" si="1237"/>
        <v>414025.08124999999</v>
      </c>
      <c r="CQ316" s="76">
        <f t="shared" si="1238"/>
        <v>567412.17249999999</v>
      </c>
      <c r="CR316" s="76">
        <f t="shared" si="1239"/>
        <v>18050.599999999999</v>
      </c>
      <c r="CS316" s="76">
        <f t="shared" si="1240"/>
        <v>1351482.9333333333</v>
      </c>
      <c r="CT316" s="76">
        <f t="shared" si="1241"/>
        <v>731940.59400000016</v>
      </c>
      <c r="CU316" s="76">
        <f t="shared" si="1242"/>
        <v>406970.28750000003</v>
      </c>
      <c r="CV316" s="76">
        <f t="shared" si="1243"/>
        <v>589878.08250000014</v>
      </c>
      <c r="CW316" s="76">
        <f t="shared" si="1244"/>
        <v>584424.8142857143</v>
      </c>
      <c r="CX316" s="76">
        <f t="shared" si="1245"/>
        <v>7896.966826923076</v>
      </c>
      <c r="CY316" s="76">
        <f t="shared" si="1246"/>
        <v>624191.04778221785</v>
      </c>
      <c r="CZ316" s="76">
        <f t="shared" si="1247"/>
        <v>1946302.3256250003</v>
      </c>
      <c r="DA316" s="76">
        <f t="shared" si="1248"/>
        <v>1758909.1373076921</v>
      </c>
      <c r="DB316" s="76">
        <f t="shared" si="1249"/>
        <v>7682.7277167277161</v>
      </c>
      <c r="DC316" s="76">
        <f t="shared" si="1250"/>
        <v>0</v>
      </c>
      <c r="DD316" s="76">
        <f t="shared" si="1250"/>
        <v>2365366.805192308</v>
      </c>
      <c r="DE316" s="88">
        <f t="shared" si="1252"/>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v>312264</v>
      </c>
      <c r="U317" s="181">
        <f t="shared" si="1251"/>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v>0.28788461538461541</v>
      </c>
      <c r="BM317" s="86">
        <f t="shared" si="1253"/>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233"/>
        <v>13152.699999999999</v>
      </c>
      <c r="CM317" s="76">
        <f t="shared" si="1234"/>
        <v>216461.3971428572</v>
      </c>
      <c r="CN317" s="76">
        <f t="shared" si="1235"/>
        <v>224692.18800000002</v>
      </c>
      <c r="CO317" s="76">
        <f t="shared" si="1236"/>
        <v>632942.08714285726</v>
      </c>
      <c r="CP317" s="76">
        <f t="shared" si="1237"/>
        <v>457086.32499999995</v>
      </c>
      <c r="CQ317" s="76">
        <f t="shared" si="1238"/>
        <v>17668.241250000003</v>
      </c>
      <c r="CR317" s="76">
        <f t="shared" si="1239"/>
        <v>382429.83500000002</v>
      </c>
      <c r="CS317" s="76">
        <f t="shared" si="1240"/>
        <v>1010278.1333333333</v>
      </c>
      <c r="CT317" s="76">
        <f t="shared" si="1241"/>
        <v>935958.40800000017</v>
      </c>
      <c r="CU317" s="76">
        <f t="shared" si="1242"/>
        <v>444683.92500000005</v>
      </c>
      <c r="CV317" s="76">
        <f t="shared" si="1243"/>
        <v>587344.75250000006</v>
      </c>
      <c r="CW317" s="76">
        <f t="shared" si="1244"/>
        <v>25474.64857142857</v>
      </c>
      <c r="CX317" s="76">
        <f t="shared" si="1245"/>
        <v>1117110.8881730768</v>
      </c>
      <c r="CY317" s="76">
        <f t="shared" si="1246"/>
        <v>565753.03424575424</v>
      </c>
      <c r="CZ317" s="76">
        <f t="shared" si="1247"/>
        <v>934698.98711538466</v>
      </c>
      <c r="DA317" s="76">
        <f t="shared" si="1248"/>
        <v>198533.02103021977</v>
      </c>
      <c r="DB317" s="76">
        <f t="shared" si="1249"/>
        <v>22175.145909645908</v>
      </c>
      <c r="DC317" s="76">
        <f t="shared" si="1250"/>
        <v>44302.720000000001</v>
      </c>
      <c r="DD317" s="76">
        <f t="shared" si="1250"/>
        <v>89896.00153846154</v>
      </c>
      <c r="DE317" s="88">
        <f t="shared" si="1252"/>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v>7446756</v>
      </c>
      <c r="U318" s="181">
        <f t="shared" si="1251"/>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v>0.28980769230769232</v>
      </c>
      <c r="BM318" s="86">
        <f t="shared" si="1253"/>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233"/>
        <v>391004.15333333338</v>
      </c>
      <c r="CM318" s="76">
        <f t="shared" si="1234"/>
        <v>277713.55499999993</v>
      </c>
      <c r="CN318" s="76">
        <f t="shared" si="1235"/>
        <v>305550.69999999995</v>
      </c>
      <c r="CO318" s="76">
        <f t="shared" si="1236"/>
        <v>585628.62428571435</v>
      </c>
      <c r="CP318" s="76">
        <f t="shared" si="1237"/>
        <v>407281.03125</v>
      </c>
      <c r="CQ318" s="76">
        <f t="shared" si="1238"/>
        <v>785581.90125</v>
      </c>
      <c r="CR318" s="76">
        <f t="shared" si="1239"/>
        <v>385468.93333333335</v>
      </c>
      <c r="CS318" s="76">
        <f t="shared" si="1240"/>
        <v>794534.73750000005</v>
      </c>
      <c r="CT318" s="76">
        <f t="shared" si="1241"/>
        <v>1122970.4640000002</v>
      </c>
      <c r="CU318" s="76">
        <f t="shared" si="1242"/>
        <v>547981.96250000002</v>
      </c>
      <c r="CV318" s="76">
        <f t="shared" si="1243"/>
        <v>11427.918749999999</v>
      </c>
      <c r="CW318" s="76">
        <f t="shared" si="1244"/>
        <v>774503.80714285711</v>
      </c>
      <c r="CX318" s="76">
        <f t="shared" si="1245"/>
        <v>788528.26471153833</v>
      </c>
      <c r="CY318" s="76">
        <f t="shared" si="1246"/>
        <v>746915.89666666673</v>
      </c>
      <c r="CZ318" s="76">
        <f t="shared" si="1247"/>
        <v>1204387.1053846157</v>
      </c>
      <c r="DA318" s="76">
        <f t="shared" si="1248"/>
        <v>221964.2496565934</v>
      </c>
      <c r="DB318" s="76">
        <f t="shared" si="1249"/>
        <v>0</v>
      </c>
      <c r="DC318" s="76">
        <f t="shared" si="1250"/>
        <v>2440947.5979807694</v>
      </c>
      <c r="DD318" s="76">
        <f t="shared" si="1250"/>
        <v>2158127.1715384615</v>
      </c>
      <c r="DE318" s="88">
        <f t="shared" si="1252"/>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v>6230130</v>
      </c>
      <c r="U319" s="181">
        <f t="shared" si="1251"/>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v>0.28567307692307697</v>
      </c>
      <c r="BM319" s="86">
        <f t="shared" si="1253"/>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233"/>
        <v>370119.71000000008</v>
      </c>
      <c r="CM319" s="76">
        <f t="shared" si="1234"/>
        <v>263861.14374999993</v>
      </c>
      <c r="CN319" s="76">
        <f t="shared" si="1235"/>
        <v>332202.29999999993</v>
      </c>
      <c r="CO319" s="76">
        <f t="shared" si="1236"/>
        <v>498036.57428571436</v>
      </c>
      <c r="CP319" s="76">
        <f t="shared" si="1237"/>
        <v>6832.9800000000005</v>
      </c>
      <c r="CQ319" s="76">
        <f t="shared" si="1238"/>
        <v>527685.48</v>
      </c>
      <c r="CR319" s="76">
        <f t="shared" si="1239"/>
        <v>298898.95333333337</v>
      </c>
      <c r="CS319" s="76">
        <f t="shared" si="1240"/>
        <v>1036826.31</v>
      </c>
      <c r="CT319" s="76">
        <f t="shared" si="1241"/>
        <v>1170373.9740000002</v>
      </c>
      <c r="CU319" s="76">
        <f t="shared" si="1242"/>
        <v>26294.399999999998</v>
      </c>
      <c r="CV319" s="76">
        <f t="shared" si="1243"/>
        <v>771802.67874999985</v>
      </c>
      <c r="CW319" s="76">
        <f t="shared" si="1244"/>
        <v>693066.27142857143</v>
      </c>
      <c r="CX319" s="76">
        <f t="shared" si="1245"/>
        <v>758633.50124999986</v>
      </c>
      <c r="CY319" s="76">
        <f t="shared" si="1246"/>
        <v>633700.5230769231</v>
      </c>
      <c r="CZ319" s="76">
        <f t="shared" si="1247"/>
        <v>1220968.4994230771</v>
      </c>
      <c r="DA319" s="76">
        <f t="shared" si="1248"/>
        <v>14142.307692307691</v>
      </c>
      <c r="DB319" s="76">
        <f t="shared" si="1249"/>
        <v>1661628.9480769231</v>
      </c>
      <c r="DC319" s="76">
        <f t="shared" si="1250"/>
        <v>1465860.5962026864</v>
      </c>
      <c r="DD319" s="76">
        <f t="shared" si="1250"/>
        <v>1779780.4067307694</v>
      </c>
      <c r="DE319" s="88">
        <f t="shared" si="1252"/>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v>5786310</v>
      </c>
      <c r="U320" s="181">
        <f t="shared" si="1251"/>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v>0.28062500000000001</v>
      </c>
      <c r="BM320" s="86">
        <f t="shared" si="1253"/>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233"/>
        <v>399232.26</v>
      </c>
      <c r="CM320" s="76">
        <f t="shared" si="1234"/>
        <v>318190.74</v>
      </c>
      <c r="CN320" s="76">
        <f t="shared" si="1235"/>
        <v>376474.49999999994</v>
      </c>
      <c r="CO320" s="76">
        <f t="shared" si="1236"/>
        <v>12728.320000000002</v>
      </c>
      <c r="CP320" s="76">
        <f t="shared" si="1237"/>
        <v>381464.86000000004</v>
      </c>
      <c r="CQ320" s="76">
        <f t="shared" si="1238"/>
        <v>429033.875</v>
      </c>
      <c r="CR320" s="76">
        <f t="shared" si="1239"/>
        <v>337850.55333333334</v>
      </c>
      <c r="CS320" s="76">
        <f t="shared" si="1240"/>
        <v>665719.34250000003</v>
      </c>
      <c r="CT320" s="76">
        <f t="shared" si="1241"/>
        <v>970689.48900000018</v>
      </c>
      <c r="CU320" s="76">
        <f t="shared" si="1242"/>
        <v>538557.01714285708</v>
      </c>
      <c r="CV320" s="76">
        <f t="shared" si="1243"/>
        <v>530504.72499999998</v>
      </c>
      <c r="CW320" s="76">
        <f t="shared" si="1244"/>
        <v>784013.23428571434</v>
      </c>
      <c r="CX320" s="76">
        <f t="shared" si="1245"/>
        <v>753174.30461538455</v>
      </c>
      <c r="CY320" s="76">
        <f t="shared" si="1246"/>
        <v>557712.3623076923</v>
      </c>
      <c r="CZ320" s="76">
        <f t="shared" si="1247"/>
        <v>0</v>
      </c>
      <c r="DA320" s="76">
        <f t="shared" si="1248"/>
        <v>2139149.1978846155</v>
      </c>
      <c r="DB320" s="76">
        <f t="shared" si="1249"/>
        <v>2564971.4492307692</v>
      </c>
      <c r="DC320" s="76">
        <f t="shared" si="1250"/>
        <v>1585936.4220512821</v>
      </c>
      <c r="DD320" s="76">
        <f t="shared" si="1250"/>
        <v>1623783.2437500001</v>
      </c>
      <c r="DE320" s="88">
        <f t="shared" si="1252"/>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v>0</v>
      </c>
      <c r="U321" s="181">
        <f t="shared" si="1251"/>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v>0.28062500000000001</v>
      </c>
      <c r="BM321" s="86">
        <f t="shared" si="1253"/>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233"/>
        <v>559652.91250000009</v>
      </c>
      <c r="CM321" s="76">
        <f t="shared" si="1234"/>
        <v>228840.56999999998</v>
      </c>
      <c r="CN321" s="76">
        <f t="shared" si="1235"/>
        <v>29827.599999999995</v>
      </c>
      <c r="CO321" s="76">
        <f t="shared" si="1236"/>
        <v>460216.87571428576</v>
      </c>
      <c r="CP321" s="76">
        <f t="shared" si="1237"/>
        <v>179088.56000000003</v>
      </c>
      <c r="CQ321" s="76">
        <f t="shared" si="1238"/>
        <v>503463.30624999997</v>
      </c>
      <c r="CR321" s="76">
        <f t="shared" si="1239"/>
        <v>220748.13333333333</v>
      </c>
      <c r="CS321" s="76">
        <f t="shared" si="1240"/>
        <v>672261.89250000007</v>
      </c>
      <c r="CT321" s="76">
        <f t="shared" si="1241"/>
        <v>7961.8000000000011</v>
      </c>
      <c r="CU321" s="76">
        <f t="shared" si="1242"/>
        <v>493212.13714285713</v>
      </c>
      <c r="CV321" s="76">
        <f t="shared" si="1243"/>
        <v>596498.45062499994</v>
      </c>
      <c r="CW321" s="76">
        <f t="shared" si="1244"/>
        <v>640534.34714285715</v>
      </c>
      <c r="CX321" s="76">
        <f t="shared" si="1245"/>
        <v>849611.60730769229</v>
      </c>
      <c r="CY321" s="76">
        <f t="shared" si="1246"/>
        <v>24210.360598290605</v>
      </c>
      <c r="CZ321" s="76">
        <f t="shared" si="1247"/>
        <v>595636.6217307694</v>
      </c>
      <c r="DA321" s="76">
        <f t="shared" si="1248"/>
        <v>2454176.6502884612</v>
      </c>
      <c r="DB321" s="76">
        <f t="shared" si="1249"/>
        <v>1747307.3696703294</v>
      </c>
      <c r="DC321" s="76">
        <f t="shared" si="1250"/>
        <v>1235525.8326923079</v>
      </c>
      <c r="DD321" s="76">
        <f t="shared" si="1250"/>
        <v>0</v>
      </c>
      <c r="DE321" s="88">
        <f t="shared" si="1252"/>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v>0</v>
      </c>
      <c r="U322" s="181">
        <f t="shared" si="1251"/>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v>0.29478632478632483</v>
      </c>
      <c r="BM322" s="86">
        <f t="shared" si="1253"/>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233"/>
        <v>521844.82000000007</v>
      </c>
      <c r="CM322" s="76">
        <f t="shared" si="1234"/>
        <v>6105</v>
      </c>
      <c r="CN322" s="76">
        <f t="shared" si="1235"/>
        <v>496281.89999999991</v>
      </c>
      <c r="CO322" s="76">
        <f t="shared" si="1236"/>
        <v>395423.32142857148</v>
      </c>
      <c r="CP322" s="76">
        <f t="shared" si="1237"/>
        <v>242525.86749999999</v>
      </c>
      <c r="CQ322" s="76">
        <f t="shared" si="1238"/>
        <v>440914.71249999997</v>
      </c>
      <c r="CR322" s="76">
        <f t="shared" si="1239"/>
        <v>169974.93333333332</v>
      </c>
      <c r="CS322" s="76">
        <f t="shared" si="1240"/>
        <v>19288.665000000001</v>
      </c>
      <c r="CT322" s="76">
        <f t="shared" si="1241"/>
        <v>796030.07000000018</v>
      </c>
      <c r="CU322" s="76">
        <f t="shared" si="1242"/>
        <v>502005.49714285712</v>
      </c>
      <c r="CV322" s="76">
        <f t="shared" si="1243"/>
        <v>588416.71437499998</v>
      </c>
      <c r="CW322" s="76">
        <f t="shared" si="1244"/>
        <v>823005.39571428578</v>
      </c>
      <c r="CX322" s="76">
        <f t="shared" si="1245"/>
        <v>714016.88716346154</v>
      </c>
      <c r="CY322" s="76">
        <f t="shared" si="1246"/>
        <v>402858.46205128211</v>
      </c>
      <c r="CZ322" s="76">
        <f t="shared" si="1247"/>
        <v>936407.91910256422</v>
      </c>
      <c r="DA322" s="76">
        <f t="shared" si="1248"/>
        <v>2358169.7999999998</v>
      </c>
      <c r="DB322" s="76">
        <f t="shared" si="1249"/>
        <v>1901176.2969230767</v>
      </c>
      <c r="DC322" s="76">
        <f t="shared" si="1250"/>
        <v>0</v>
      </c>
      <c r="DD322" s="76">
        <f t="shared" si="1250"/>
        <v>0</v>
      </c>
      <c r="DE322" s="88">
        <f t="shared" si="1252"/>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v>2321363</v>
      </c>
      <c r="U323" s="181">
        <f t="shared" si="1251"/>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v>0.29478632478632483</v>
      </c>
      <c r="BM323" s="86">
        <f t="shared" si="1253"/>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254">B323*AT323</f>
        <v>491302.14000000007</v>
      </c>
      <c r="CM323" s="76">
        <f t="shared" ref="CM323:CM367" si="1255">C323*AU323</f>
        <v>303501.5</v>
      </c>
      <c r="CN323" s="76">
        <f t="shared" ref="CN323:CN367" si="1256">D323*AV323</f>
        <v>417534.49999999988</v>
      </c>
      <c r="CO323" s="76">
        <f t="shared" ref="CO323:CO367" si="1257">E323*AW323</f>
        <v>423334.9671428572</v>
      </c>
      <c r="CP323" s="76">
        <f t="shared" ref="CP323:CP367" si="1258">F323*AX323</f>
        <v>337122.09125</v>
      </c>
      <c r="CQ323" s="76">
        <f t="shared" ref="CQ323:CQ367" si="1259">G323*AY323</f>
        <v>424431.85624999995</v>
      </c>
      <c r="CR323" s="76">
        <f t="shared" ref="CR323:CR367" si="1260">H323*AZ323</f>
        <v>4014.2666666666669</v>
      </c>
      <c r="CS323" s="76">
        <f t="shared" ref="CS323:CS367" si="1261">I323*BA323</f>
        <v>871910.80500000005</v>
      </c>
      <c r="CT323" s="76">
        <f t="shared" ref="CT323:CT367" si="1262">J323*BB323</f>
        <v>1213565.75</v>
      </c>
      <c r="CU323" s="76">
        <f t="shared" ref="CU323:CU367" si="1263">K323*BC323</f>
        <v>533473.5085714286</v>
      </c>
      <c r="CV323" s="76">
        <f t="shared" ref="CV323:CV367" si="1264">L323*BD323</f>
        <v>729289.5199999999</v>
      </c>
      <c r="CW323" s="76">
        <f t="shared" ref="CW323:CW367" si="1265">M323*BE323</f>
        <v>684639.81857142865</v>
      </c>
      <c r="CX323" s="76">
        <f t="shared" ref="CX323:CX367" si="1266">N323*BF323</f>
        <v>20690.55206730769</v>
      </c>
      <c r="CY323" s="76">
        <f t="shared" ref="CY323:CY367" si="1267">O323*BG323</f>
        <v>431020.56820512813</v>
      </c>
      <c r="CZ323" s="76">
        <f t="shared" ref="CZ323:CZ367" si="1268">P323*BH323</f>
        <v>1249210.3583333334</v>
      </c>
      <c r="DA323" s="76">
        <f t="shared" ref="DA323:DA367" si="1269">Q323*BI323</f>
        <v>2611285.6239285716</v>
      </c>
      <c r="DB323" s="76">
        <f t="shared" ref="DB323:DB367" si="1270">R323*BJ323</f>
        <v>1104212.4448351648</v>
      </c>
      <c r="DC323" s="76">
        <f t="shared" ref="DC323:DD367" si="1271">S323*BK323</f>
        <v>0</v>
      </c>
      <c r="DD323" s="76">
        <f t="shared" si="1271"/>
        <v>684306.06726495735</v>
      </c>
      <c r="DE323" s="88">
        <f t="shared" si="1252"/>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v>7766546</v>
      </c>
      <c r="U324" s="181">
        <f t="shared" ref="U324:U367" si="1272">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v>0.30354700854700856</v>
      </c>
      <c r="BM324" s="86">
        <f t="shared" si="1253"/>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254"/>
        <v>25050.025000000001</v>
      </c>
      <c r="CM324" s="76">
        <f t="shared" si="1255"/>
        <v>255225</v>
      </c>
      <c r="CN324" s="76">
        <f t="shared" si="1256"/>
        <v>348999.99999999994</v>
      </c>
      <c r="CO324" s="76">
        <f t="shared" si="1257"/>
        <v>451118.08000000002</v>
      </c>
      <c r="CP324" s="76">
        <f t="shared" si="1258"/>
        <v>394049.39999999997</v>
      </c>
      <c r="CQ324" s="76">
        <f t="shared" si="1259"/>
        <v>22742.197500000002</v>
      </c>
      <c r="CR324" s="76">
        <f t="shared" si="1260"/>
        <v>252900.10333333336</v>
      </c>
      <c r="CS324" s="76">
        <f t="shared" si="1261"/>
        <v>970640.65</v>
      </c>
      <c r="CT324" s="76">
        <f t="shared" si="1262"/>
        <v>1049075.9666666668</v>
      </c>
      <c r="CU324" s="76">
        <f t="shared" si="1263"/>
        <v>416152.59428571427</v>
      </c>
      <c r="CV324" s="76">
        <f t="shared" si="1264"/>
        <v>623268.26</v>
      </c>
      <c r="CW324" s="76">
        <f t="shared" si="1265"/>
        <v>4152.5</v>
      </c>
      <c r="CX324" s="76">
        <f t="shared" si="1266"/>
        <v>976418.99966346147</v>
      </c>
      <c r="CY324" s="76">
        <f t="shared" si="1267"/>
        <v>456063.84865384619</v>
      </c>
      <c r="CZ324" s="76">
        <f t="shared" si="1268"/>
        <v>964962.42938461539</v>
      </c>
      <c r="DA324" s="76">
        <f t="shared" si="1269"/>
        <v>1984001.3871428571</v>
      </c>
      <c r="DB324" s="76">
        <f t="shared" si="1270"/>
        <v>17028.666593406593</v>
      </c>
      <c r="DC324" s="76">
        <f t="shared" si="1271"/>
        <v>994667.09476190456</v>
      </c>
      <c r="DD324" s="76">
        <f t="shared" si="1271"/>
        <v>2357511.8050427353</v>
      </c>
      <c r="DE324" s="88">
        <f t="shared" ref="DE324:DE367" si="1273">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v>8310859</v>
      </c>
      <c r="U325" s="181">
        <f t="shared" si="1272"/>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v>0.31115384615384623</v>
      </c>
      <c r="BM325" s="86">
        <f t="shared" ref="BM325:BM367" si="1274">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254"/>
        <v>301997.57500000001</v>
      </c>
      <c r="CM325" s="76">
        <f t="shared" si="1255"/>
        <v>269419.09500000003</v>
      </c>
      <c r="CN325" s="76">
        <f t="shared" si="1256"/>
        <v>337189.59999999992</v>
      </c>
      <c r="CO325" s="76">
        <f t="shared" si="1257"/>
        <v>346639.64999999997</v>
      </c>
      <c r="CP325" s="76">
        <f t="shared" si="1258"/>
        <v>461220.45</v>
      </c>
      <c r="CQ325" s="76">
        <f t="shared" si="1259"/>
        <v>322266.88</v>
      </c>
      <c r="CR325" s="76">
        <f t="shared" si="1260"/>
        <v>223860.58333333331</v>
      </c>
      <c r="CS325" s="76">
        <f t="shared" si="1261"/>
        <v>835145.00000000012</v>
      </c>
      <c r="CT325" s="76">
        <f t="shared" si="1262"/>
        <v>1172590.56</v>
      </c>
      <c r="CU325" s="76">
        <f t="shared" si="1263"/>
        <v>402858.61714285711</v>
      </c>
      <c r="CV325" s="76">
        <f t="shared" si="1264"/>
        <v>9625</v>
      </c>
      <c r="CW325" s="76">
        <f t="shared" si="1265"/>
        <v>777754.83714285714</v>
      </c>
      <c r="CX325" s="76">
        <f t="shared" si="1266"/>
        <v>752568.4692307692</v>
      </c>
      <c r="CY325" s="76">
        <f t="shared" si="1267"/>
        <v>495010.53333333327</v>
      </c>
      <c r="CZ325" s="76">
        <f t="shared" si="1268"/>
        <v>1506797.2920000001</v>
      </c>
      <c r="DA325" s="76">
        <f t="shared" si="1269"/>
        <v>259934.98571428572</v>
      </c>
      <c r="DB325" s="76">
        <f t="shared" si="1270"/>
        <v>0</v>
      </c>
      <c r="DC325" s="76">
        <f t="shared" si="1271"/>
        <v>2164469.7519902317</v>
      </c>
      <c r="DD325" s="76">
        <f t="shared" si="1271"/>
        <v>2585955.7426923085</v>
      </c>
      <c r="DE325" s="88">
        <f t="shared" si="1273"/>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v>6608081</v>
      </c>
      <c r="U326" s="181">
        <f t="shared" si="1272"/>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v>0.31905982905982916</v>
      </c>
      <c r="BM326" s="86">
        <f t="shared" si="1274"/>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254"/>
        <v>281501.08</v>
      </c>
      <c r="CM326" s="76">
        <f t="shared" si="1255"/>
        <v>359220.42000000004</v>
      </c>
      <c r="CN326" s="76">
        <f t="shared" si="1256"/>
        <v>463772.49999999988</v>
      </c>
      <c r="CO326" s="76">
        <f t="shared" si="1257"/>
        <v>517072.64999999997</v>
      </c>
      <c r="CP326" s="76">
        <f t="shared" si="1258"/>
        <v>6039</v>
      </c>
      <c r="CQ326" s="76">
        <f t="shared" si="1259"/>
        <v>198142.0575</v>
      </c>
      <c r="CR326" s="76">
        <f t="shared" si="1260"/>
        <v>219366.25</v>
      </c>
      <c r="CS326" s="76">
        <f t="shared" si="1261"/>
        <v>944534.73750000005</v>
      </c>
      <c r="CT326" s="76">
        <f t="shared" si="1262"/>
        <v>1136790.645</v>
      </c>
      <c r="CU326" s="76">
        <f t="shared" si="1263"/>
        <v>19868.209999999995</v>
      </c>
      <c r="CV326" s="76">
        <f t="shared" si="1264"/>
        <v>556170.5</v>
      </c>
      <c r="CW326" s="76">
        <f t="shared" si="1265"/>
        <v>577707.01714285719</v>
      </c>
      <c r="CX326" s="76">
        <f t="shared" si="1266"/>
        <v>409951.49514423072</v>
      </c>
      <c r="CY326" s="76">
        <f t="shared" si="1267"/>
        <v>500892.87384615385</v>
      </c>
      <c r="CZ326" s="76">
        <f t="shared" si="1268"/>
        <v>904694.36200000008</v>
      </c>
      <c r="DA326" s="76">
        <f t="shared" si="1269"/>
        <v>45417.857142857145</v>
      </c>
      <c r="DB326" s="76">
        <f t="shared" si="1270"/>
        <v>1504027.0458424906</v>
      </c>
      <c r="DC326" s="76">
        <f t="shared" si="1271"/>
        <v>1935472.7359706957</v>
      </c>
      <c r="DD326" s="76">
        <f t="shared" si="1271"/>
        <v>2108373.1942735049</v>
      </c>
      <c r="DE326" s="88">
        <f t="shared" si="1273"/>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v>8044814</v>
      </c>
      <c r="U327" s="181">
        <f t="shared" si="1272"/>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v>0.31730769230769229</v>
      </c>
      <c r="BM327" s="86">
        <f t="shared" si="1274"/>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254"/>
        <v>255423.98</v>
      </c>
      <c r="CM327" s="76">
        <f t="shared" si="1255"/>
        <v>447362.86500000005</v>
      </c>
      <c r="CN327" s="76">
        <f t="shared" si="1256"/>
        <v>326584.29999999993</v>
      </c>
      <c r="CO327" s="76">
        <f t="shared" si="1257"/>
        <v>6270</v>
      </c>
      <c r="CP327" s="76">
        <f t="shared" si="1258"/>
        <v>583317.15</v>
      </c>
      <c r="CQ327" s="76">
        <f t="shared" si="1259"/>
        <v>222165.62187500001</v>
      </c>
      <c r="CR327" s="76">
        <f t="shared" si="1260"/>
        <v>376972.60666666669</v>
      </c>
      <c r="CS327" s="76">
        <f t="shared" si="1261"/>
        <v>799779.77250000008</v>
      </c>
      <c r="CT327" s="76">
        <f t="shared" si="1262"/>
        <v>1019318.8450000001</v>
      </c>
      <c r="CU327" s="76">
        <f t="shared" si="1263"/>
        <v>422501.47999999992</v>
      </c>
      <c r="CV327" s="76">
        <f t="shared" si="1264"/>
        <v>606244.02937499993</v>
      </c>
      <c r="CW327" s="76">
        <f t="shared" si="1265"/>
        <v>629952.37</v>
      </c>
      <c r="CX327" s="76">
        <f t="shared" si="1266"/>
        <v>327158.63389423076</v>
      </c>
      <c r="CY327" s="76">
        <f t="shared" si="1267"/>
        <v>470003.24102564098</v>
      </c>
      <c r="CZ327" s="76">
        <f t="shared" si="1268"/>
        <v>0</v>
      </c>
      <c r="DA327" s="76">
        <f t="shared" si="1269"/>
        <v>3845576.8960714289</v>
      </c>
      <c r="DB327" s="76">
        <f t="shared" si="1270"/>
        <v>1179915.4034065935</v>
      </c>
      <c r="DC327" s="76">
        <f t="shared" si="1271"/>
        <v>2935812.3957264954</v>
      </c>
      <c r="DD327" s="76">
        <f t="shared" si="1271"/>
        <v>2552681.365384615</v>
      </c>
      <c r="DE327" s="88">
        <f t="shared" si="1273"/>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v>0</v>
      </c>
      <c r="U328" s="181">
        <f t="shared" si="1272"/>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v>0.31730769230769229</v>
      </c>
      <c r="BM328" s="86">
        <f t="shared" si="1274"/>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254"/>
        <v>46347.840000000004</v>
      </c>
      <c r="CM328" s="76">
        <f t="shared" si="1255"/>
        <v>320044.5</v>
      </c>
      <c r="CN328" s="76">
        <f t="shared" si="1256"/>
        <v>26597.299999999996</v>
      </c>
      <c r="CO328" s="76">
        <f t="shared" si="1257"/>
        <v>322771.95</v>
      </c>
      <c r="CP328" s="76">
        <f t="shared" si="1258"/>
        <v>482007.14999999997</v>
      </c>
      <c r="CQ328" s="76">
        <f t="shared" si="1259"/>
        <v>17800.199999999997</v>
      </c>
      <c r="CR328" s="76">
        <f t="shared" si="1260"/>
        <v>402315.23499999993</v>
      </c>
      <c r="CS328" s="76">
        <f t="shared" si="1261"/>
        <v>681826.245</v>
      </c>
      <c r="CT328" s="76">
        <f t="shared" si="1262"/>
        <v>15631.000000000002</v>
      </c>
      <c r="CU328" s="76">
        <f t="shared" si="1263"/>
        <v>341742.55333333329</v>
      </c>
      <c r="CV328" s="76">
        <f t="shared" si="1264"/>
        <v>760930.614375</v>
      </c>
      <c r="CW328" s="76">
        <f t="shared" si="1265"/>
        <v>21023.514285714286</v>
      </c>
      <c r="CX328" s="76">
        <f t="shared" si="1266"/>
        <v>596704.36846153846</v>
      </c>
      <c r="CY328" s="76">
        <f t="shared" si="1267"/>
        <v>19703.766153846151</v>
      </c>
      <c r="CZ328" s="76">
        <f t="shared" si="1268"/>
        <v>1034844.3217948717</v>
      </c>
      <c r="DA328" s="76">
        <f t="shared" si="1269"/>
        <v>2243749.8074999996</v>
      </c>
      <c r="DB328" s="76">
        <f t="shared" si="1270"/>
        <v>2472578.0161172161</v>
      </c>
      <c r="DC328" s="76">
        <f t="shared" si="1271"/>
        <v>1858745.7703418802</v>
      </c>
      <c r="DD328" s="76">
        <f t="shared" si="1271"/>
        <v>0</v>
      </c>
      <c r="DE328" s="88">
        <f t="shared" si="1273"/>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v>0</v>
      </c>
      <c r="U329" s="181">
        <f t="shared" si="1272"/>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v>0.31388888888888888</v>
      </c>
      <c r="BM329" s="86">
        <f t="shared" si="1274"/>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254"/>
        <v>441925.05499999999</v>
      </c>
      <c r="CM329" s="76">
        <f t="shared" si="1255"/>
        <v>5917.34</v>
      </c>
      <c r="CN329" s="76">
        <f t="shared" si="1256"/>
        <v>315707.19999999995</v>
      </c>
      <c r="CO329" s="76">
        <f t="shared" si="1257"/>
        <v>286667.17499999999</v>
      </c>
      <c r="CP329" s="76">
        <f t="shared" si="1258"/>
        <v>355941</v>
      </c>
      <c r="CQ329" s="76">
        <f t="shared" si="1259"/>
        <v>373955.62499999994</v>
      </c>
      <c r="CR329" s="76">
        <f t="shared" si="1260"/>
        <v>327433.68999999994</v>
      </c>
      <c r="CS329" s="76">
        <f t="shared" si="1261"/>
        <v>37307.724999999999</v>
      </c>
      <c r="CT329" s="76">
        <f t="shared" si="1262"/>
        <v>940974.76666666684</v>
      </c>
      <c r="CU329" s="76">
        <f t="shared" si="1263"/>
        <v>393181.5766666666</v>
      </c>
      <c r="CV329" s="76">
        <f t="shared" si="1264"/>
        <v>40122.720000000001</v>
      </c>
      <c r="CW329" s="76">
        <f t="shared" si="1265"/>
        <v>876544.64571428578</v>
      </c>
      <c r="CX329" s="76">
        <f t="shared" si="1266"/>
        <v>730694.18466346152</v>
      </c>
      <c r="CY329" s="76">
        <f t="shared" si="1267"/>
        <v>573550.0046153845</v>
      </c>
      <c r="CZ329" s="76">
        <f t="shared" si="1268"/>
        <v>1106953.3891025642</v>
      </c>
      <c r="DA329" s="76">
        <f t="shared" si="1269"/>
        <v>4482067.9288392859</v>
      </c>
      <c r="DB329" s="76">
        <f t="shared" si="1270"/>
        <v>0</v>
      </c>
      <c r="DC329" s="76">
        <f t="shared" si="1271"/>
        <v>0</v>
      </c>
      <c r="DD329" s="76">
        <f t="shared" si="1271"/>
        <v>0</v>
      </c>
      <c r="DE329" s="88">
        <f t="shared" si="1273"/>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v>5315596</v>
      </c>
      <c r="U330" s="181">
        <f t="shared" si="1272"/>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v>0.31388888888888888</v>
      </c>
      <c r="BM330" s="86">
        <f t="shared" si="1274"/>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254"/>
        <v>582729.33499999996</v>
      </c>
      <c r="CM330" s="76">
        <f t="shared" si="1255"/>
        <v>388565.32</v>
      </c>
      <c r="CN330" s="76">
        <f t="shared" si="1256"/>
        <v>220985.69999999995</v>
      </c>
      <c r="CO330" s="76">
        <f t="shared" si="1257"/>
        <v>297278.565</v>
      </c>
      <c r="CP330" s="76">
        <f t="shared" si="1258"/>
        <v>31581</v>
      </c>
      <c r="CQ330" s="76">
        <f t="shared" si="1259"/>
        <v>206020.68749999997</v>
      </c>
      <c r="CR330" s="76">
        <f t="shared" si="1260"/>
        <v>50513.533333333326</v>
      </c>
      <c r="CS330" s="76">
        <f t="shared" si="1261"/>
        <v>810692.83750000002</v>
      </c>
      <c r="CT330" s="76">
        <f t="shared" si="1262"/>
        <v>760699.755</v>
      </c>
      <c r="CU330" s="76">
        <f t="shared" si="1263"/>
        <v>8434.0666666666657</v>
      </c>
      <c r="CV330" s="76">
        <f t="shared" si="1264"/>
        <v>1001367.1649999999</v>
      </c>
      <c r="CW330" s="76">
        <f t="shared" si="1265"/>
        <v>396830.37285714288</v>
      </c>
      <c r="CX330" s="76">
        <f t="shared" si="1266"/>
        <v>6701.8562499999998</v>
      </c>
      <c r="CY330" s="76">
        <f t="shared" si="1267"/>
        <v>559148.67249999999</v>
      </c>
      <c r="CZ330" s="76">
        <f t="shared" si="1268"/>
        <v>1336059.7015384615</v>
      </c>
      <c r="DA330" s="76">
        <f t="shared" si="1269"/>
        <v>34936.587321428568</v>
      </c>
      <c r="DB330" s="76">
        <f t="shared" si="1270"/>
        <v>936336.17417582416</v>
      </c>
      <c r="DC330" s="76">
        <f t="shared" si="1271"/>
        <v>0</v>
      </c>
      <c r="DD330" s="76">
        <f t="shared" si="1271"/>
        <v>1668506.5222222223</v>
      </c>
      <c r="DE330" s="88">
        <f t="shared" si="1273"/>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v>4797487</v>
      </c>
      <c r="U331" s="181">
        <f t="shared" si="1272"/>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v>0.31388888888888888</v>
      </c>
      <c r="BM331" s="86">
        <f t="shared" si="1274"/>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254"/>
        <v>33229.432500000003</v>
      </c>
      <c r="CM331" s="76">
        <f t="shared" si="1255"/>
        <v>230622.345</v>
      </c>
      <c r="CN331" s="76">
        <f t="shared" si="1256"/>
        <v>223504.49999999994</v>
      </c>
      <c r="CO331" s="76">
        <f t="shared" si="1257"/>
        <v>36352.224999999999</v>
      </c>
      <c r="CP331" s="76">
        <f t="shared" si="1258"/>
        <v>373897.5</v>
      </c>
      <c r="CQ331" s="76">
        <f t="shared" si="1259"/>
        <v>17073.367142857143</v>
      </c>
      <c r="CR331" s="76">
        <f t="shared" si="1260"/>
        <v>400129.91833333328</v>
      </c>
      <c r="CS331" s="76">
        <f t="shared" si="1261"/>
        <v>776602.19000000006</v>
      </c>
      <c r="CT331" s="76">
        <f t="shared" si="1262"/>
        <v>653413.58250000002</v>
      </c>
      <c r="CU331" s="76">
        <f t="shared" si="1263"/>
        <v>486051.89333333325</v>
      </c>
      <c r="CV331" s="76">
        <f t="shared" si="1264"/>
        <v>705661.57874999999</v>
      </c>
      <c r="CW331" s="76">
        <f t="shared" si="1265"/>
        <v>2206.9714285714285</v>
      </c>
      <c r="CX331" s="76">
        <f t="shared" si="1266"/>
        <v>987626.89374999993</v>
      </c>
      <c r="CY331" s="76">
        <f t="shared" si="1267"/>
        <v>608738.00544871797</v>
      </c>
      <c r="CZ331" s="76">
        <f t="shared" si="1268"/>
        <v>0</v>
      </c>
      <c r="DA331" s="76">
        <f t="shared" si="1269"/>
        <v>2213405.9686607141</v>
      </c>
      <c r="DB331" s="76">
        <f t="shared" si="1270"/>
        <v>5082.8461538461543</v>
      </c>
      <c r="DC331" s="76">
        <f t="shared" si="1271"/>
        <v>1741635.1208653848</v>
      </c>
      <c r="DD331" s="76">
        <f t="shared" si="1271"/>
        <v>1505877.8638888889</v>
      </c>
      <c r="DE331" s="88">
        <f t="shared" si="1273"/>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167">
        <v>6636033</v>
      </c>
      <c r="U332" s="181">
        <f t="shared" si="1272"/>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v>0.31388888888888888</v>
      </c>
      <c r="BM332" s="86">
        <f t="shared" si="1274"/>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254"/>
        <v>452235.00750000007</v>
      </c>
      <c r="CM332" s="76">
        <f t="shared" si="1255"/>
        <v>332104.11</v>
      </c>
      <c r="CN332" s="76">
        <f t="shared" si="1256"/>
        <v>43459.899999999987</v>
      </c>
      <c r="CO332" s="76">
        <f t="shared" si="1257"/>
        <v>411113.27999999997</v>
      </c>
      <c r="CP332" s="76">
        <f t="shared" si="1258"/>
        <v>115365.9</v>
      </c>
      <c r="CQ332" s="76">
        <f t="shared" si="1259"/>
        <v>422172.7271428571</v>
      </c>
      <c r="CR332" s="76">
        <f t="shared" si="1260"/>
        <v>345916.08666666661</v>
      </c>
      <c r="CS332" s="76">
        <f t="shared" si="1261"/>
        <v>554465.04749999999</v>
      </c>
      <c r="CT332" s="76">
        <f t="shared" si="1262"/>
        <v>67536.367500000008</v>
      </c>
      <c r="CU332" s="76">
        <f t="shared" si="1263"/>
        <v>685452.98666666658</v>
      </c>
      <c r="CV332" s="76">
        <f t="shared" si="1264"/>
        <v>20786.6175</v>
      </c>
      <c r="CW332" s="76">
        <f t="shared" si="1265"/>
        <v>621809.71428571432</v>
      </c>
      <c r="CX332" s="76">
        <f t="shared" si="1266"/>
        <v>701164.10624999995</v>
      </c>
      <c r="CY332" s="76">
        <f t="shared" si="1267"/>
        <v>72939.40910256411</v>
      </c>
      <c r="CZ332" s="76">
        <f t="shared" si="1268"/>
        <v>1573904.2934615384</v>
      </c>
      <c r="DA332" s="76">
        <f t="shared" si="1269"/>
        <v>44949.62472527472</v>
      </c>
      <c r="DB332" s="76">
        <f t="shared" si="1270"/>
        <v>0</v>
      </c>
      <c r="DC332" s="76">
        <f t="shared" si="1271"/>
        <v>1545054.4651709402</v>
      </c>
      <c r="DD332" s="76">
        <f t="shared" si="1271"/>
        <v>2082977.0249999999</v>
      </c>
      <c r="DE332" s="88">
        <f t="shared" si="1273"/>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v>104390</v>
      </c>
      <c r="U333" s="181">
        <f t="shared" si="1272"/>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v>0.31388888888888888</v>
      </c>
      <c r="BM333" s="86">
        <f t="shared" si="1274"/>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254"/>
        <v>369115.51500000001</v>
      </c>
      <c r="CM333" s="76">
        <f t="shared" si="1255"/>
        <v>44355.465000000004</v>
      </c>
      <c r="CN333" s="76">
        <f t="shared" si="1256"/>
        <v>469801.79999999987</v>
      </c>
      <c r="CO333" s="76">
        <f t="shared" si="1257"/>
        <v>223822.87</v>
      </c>
      <c r="CP333" s="76">
        <f t="shared" si="1258"/>
        <v>11286</v>
      </c>
      <c r="CQ333" s="76">
        <f t="shared" si="1259"/>
        <v>265704.54857142858</v>
      </c>
      <c r="CR333" s="76">
        <f t="shared" si="1260"/>
        <v>261635.55833333329</v>
      </c>
      <c r="CS333" s="76">
        <f t="shared" si="1261"/>
        <v>0</v>
      </c>
      <c r="CT333" s="76">
        <f t="shared" si="1262"/>
        <v>1300496.1900000002</v>
      </c>
      <c r="CU333" s="76">
        <f t="shared" si="1263"/>
        <v>5533.5133333333333</v>
      </c>
      <c r="CV333" s="76">
        <f t="shared" si="1264"/>
        <v>827055.32437499997</v>
      </c>
      <c r="CW333" s="76">
        <f t="shared" si="1265"/>
        <v>587508.57857142854</v>
      </c>
      <c r="CX333" s="76">
        <f t="shared" si="1266"/>
        <v>902628.28499999992</v>
      </c>
      <c r="CY333" s="76">
        <f t="shared" si="1267"/>
        <v>966873.1441025642</v>
      </c>
      <c r="CZ333" s="76">
        <f t="shared" si="1268"/>
        <v>254644.90423076923</v>
      </c>
      <c r="DA333" s="76">
        <f t="shared" si="1269"/>
        <v>0</v>
      </c>
      <c r="DB333" s="76">
        <f t="shared" si="1270"/>
        <v>837963.26021978026</v>
      </c>
      <c r="DC333" s="76">
        <f t="shared" si="1271"/>
        <v>1729640.6241758242</v>
      </c>
      <c r="DD333" s="76">
        <f t="shared" si="1271"/>
        <v>32766.861111111109</v>
      </c>
      <c r="DE333" s="88">
        <f t="shared" si="1273"/>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v>4364209</v>
      </c>
      <c r="U334" s="181">
        <f t="shared" si="1272"/>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v>0.31388888888888888</v>
      </c>
      <c r="BM334" s="86">
        <f t="shared" si="1274"/>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254"/>
        <v>387157.03</v>
      </c>
      <c r="CM334" s="76">
        <f t="shared" si="1255"/>
        <v>230595.73500000002</v>
      </c>
      <c r="CN334" s="76">
        <f t="shared" si="1256"/>
        <v>151157.89999999997</v>
      </c>
      <c r="CO334" s="76">
        <f t="shared" si="1257"/>
        <v>287.09999999999997</v>
      </c>
      <c r="CP334" s="76">
        <f t="shared" si="1258"/>
        <v>352012.2</v>
      </c>
      <c r="CQ334" s="76">
        <f t="shared" si="1259"/>
        <v>276945.46285714285</v>
      </c>
      <c r="CR334" s="76">
        <f t="shared" si="1260"/>
        <v>42393.691666666658</v>
      </c>
      <c r="CS334" s="76">
        <f t="shared" si="1261"/>
        <v>900017.84</v>
      </c>
      <c r="CT334" s="76">
        <f t="shared" si="1262"/>
        <v>858826.17</v>
      </c>
      <c r="CU334" s="76">
        <f t="shared" si="1263"/>
        <v>306697.1216666667</v>
      </c>
      <c r="CV334" s="76">
        <f t="shared" si="1264"/>
        <v>802752.49312499992</v>
      </c>
      <c r="CW334" s="76">
        <f t="shared" si="1265"/>
        <v>669522.41428571439</v>
      </c>
      <c r="CX334" s="76">
        <f t="shared" si="1266"/>
        <v>107899.01874999999</v>
      </c>
      <c r="CY334" s="76">
        <f t="shared" si="1267"/>
        <v>943748.9492307693</v>
      </c>
      <c r="CZ334" s="76">
        <f t="shared" si="1268"/>
        <v>0</v>
      </c>
      <c r="DA334" s="76">
        <f t="shared" si="1269"/>
        <v>1699384.3283104394</v>
      </c>
      <c r="DB334" s="76">
        <f t="shared" si="1270"/>
        <v>1174854.163028083</v>
      </c>
      <c r="DC334" s="76">
        <f t="shared" si="1271"/>
        <v>0</v>
      </c>
      <c r="DD334" s="76">
        <f t="shared" si="1271"/>
        <v>1369876.7138888889</v>
      </c>
      <c r="DE334" s="88">
        <f t="shared" si="1273"/>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v>0</v>
      </c>
      <c r="U335" s="181">
        <f t="shared" si="1272"/>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v>0.31388888888888888</v>
      </c>
      <c r="BM335" s="86">
        <f t="shared" si="1274"/>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254"/>
        <v>441147.125</v>
      </c>
      <c r="CM335" s="76">
        <f t="shared" si="1255"/>
        <v>169077.495</v>
      </c>
      <c r="CN335" s="76">
        <f t="shared" si="1256"/>
        <v>2861.6039999999998</v>
      </c>
      <c r="CO335" s="76">
        <f t="shared" si="1257"/>
        <v>352236.61</v>
      </c>
      <c r="CP335" s="76">
        <f t="shared" si="1258"/>
        <v>177186.9</v>
      </c>
      <c r="CQ335" s="76">
        <f t="shared" si="1259"/>
        <v>234102.26250000001</v>
      </c>
      <c r="CR335" s="76">
        <f t="shared" si="1260"/>
        <v>398050.68499999994</v>
      </c>
      <c r="CS335" s="76">
        <f t="shared" si="1261"/>
        <v>468491.77250000002</v>
      </c>
      <c r="CT335" s="76">
        <f t="shared" si="1262"/>
        <v>15528.333333333332</v>
      </c>
      <c r="CU335" s="76">
        <f t="shared" si="1263"/>
        <v>221968.935</v>
      </c>
      <c r="CV335" s="76">
        <f t="shared" si="1264"/>
        <v>722608.11222222226</v>
      </c>
      <c r="CW335" s="76">
        <f t="shared" si="1265"/>
        <v>487059.0785714286</v>
      </c>
      <c r="CX335" s="76">
        <f t="shared" si="1266"/>
        <v>309674.21249999997</v>
      </c>
      <c r="CY335" s="76">
        <f t="shared" si="1267"/>
        <v>15699.18605769231</v>
      </c>
      <c r="CZ335" s="76">
        <f t="shared" si="1268"/>
        <v>786582.15262820513</v>
      </c>
      <c r="DA335" s="76">
        <f t="shared" si="1269"/>
        <v>2808111.6673832419</v>
      </c>
      <c r="DB335" s="76">
        <f t="shared" si="1270"/>
        <v>1360790.3096703298</v>
      </c>
      <c r="DC335" s="76">
        <f t="shared" si="1271"/>
        <v>882483.9396336996</v>
      </c>
      <c r="DD335" s="76">
        <f t="shared" si="1271"/>
        <v>0</v>
      </c>
      <c r="DE335" s="88">
        <f t="shared" si="1273"/>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v>0</v>
      </c>
      <c r="U336" s="181">
        <f t="shared" si="1272"/>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v>0.30658730158730158</v>
      </c>
      <c r="BM336" s="86">
        <f t="shared" si="1274"/>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254"/>
        <v>618838.84499999997</v>
      </c>
      <c r="CM336" s="76">
        <f t="shared" si="1255"/>
        <v>11092.675000000001</v>
      </c>
      <c r="CN336" s="76">
        <f t="shared" si="1256"/>
        <v>361604.24799999996</v>
      </c>
      <c r="CO336" s="76">
        <f t="shared" si="1257"/>
        <v>187826.37999999998</v>
      </c>
      <c r="CP336" s="76">
        <f t="shared" si="1258"/>
        <v>263821.05</v>
      </c>
      <c r="CQ336" s="76">
        <f t="shared" si="1259"/>
        <v>261694.23750000002</v>
      </c>
      <c r="CR336" s="76">
        <f t="shared" si="1260"/>
        <v>424214.6316666666</v>
      </c>
      <c r="CS336" s="76">
        <f t="shared" si="1261"/>
        <v>0</v>
      </c>
      <c r="CT336" s="76">
        <f t="shared" si="1262"/>
        <v>954252.75</v>
      </c>
      <c r="CU336" s="76">
        <f t="shared" si="1263"/>
        <v>290837.95499999996</v>
      </c>
      <c r="CV336" s="76">
        <f t="shared" si="1264"/>
        <v>664528.30888888892</v>
      </c>
      <c r="CW336" s="76">
        <f t="shared" si="1265"/>
        <v>570956.1</v>
      </c>
      <c r="CX336" s="76">
        <f t="shared" si="1266"/>
        <v>642082.67812499986</v>
      </c>
      <c r="CY336" s="76">
        <f t="shared" si="1267"/>
        <v>1235593.4718750003</v>
      </c>
      <c r="CZ336" s="76">
        <f t="shared" si="1268"/>
        <v>847272.96275641012</v>
      </c>
      <c r="DA336" s="76">
        <f t="shared" si="1269"/>
        <v>3250729.004807692</v>
      </c>
      <c r="DB336" s="76">
        <f t="shared" si="1270"/>
        <v>1674269.1332025118</v>
      </c>
      <c r="DC336" s="76">
        <f t="shared" si="1271"/>
        <v>0</v>
      </c>
      <c r="DD336" s="76">
        <f t="shared" si="1271"/>
        <v>0</v>
      </c>
      <c r="DE336" s="88">
        <f t="shared" si="1273"/>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v>4755802</v>
      </c>
      <c r="U337" s="181">
        <f t="shared" si="1272"/>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v>0.30658730158730158</v>
      </c>
      <c r="BM337" s="86">
        <f t="shared" si="1274"/>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254"/>
        <v>271978.79249999998</v>
      </c>
      <c r="CM337" s="76">
        <f t="shared" si="1255"/>
        <v>776115.17500000005</v>
      </c>
      <c r="CN337" s="76">
        <f t="shared" si="1256"/>
        <v>643114.55000000005</v>
      </c>
      <c r="CO337" s="76">
        <f t="shared" si="1257"/>
        <v>232791.58</v>
      </c>
      <c r="CP337" s="76">
        <f t="shared" si="1258"/>
        <v>299555.84999999998</v>
      </c>
      <c r="CQ337" s="76">
        <f t="shared" si="1259"/>
        <v>213579.5625</v>
      </c>
      <c r="CR337" s="76">
        <f t="shared" si="1260"/>
        <v>1352.12</v>
      </c>
      <c r="CS337" s="76">
        <f t="shared" si="1261"/>
        <v>261390.9975</v>
      </c>
      <c r="CT337" s="76">
        <f t="shared" si="1262"/>
        <v>757855.17083333328</v>
      </c>
      <c r="CU337" s="76">
        <f t="shared" si="1263"/>
        <v>281938.65250000003</v>
      </c>
      <c r="CV337" s="76">
        <f t="shared" si="1264"/>
        <v>927543.18555555562</v>
      </c>
      <c r="CW337" s="76">
        <f t="shared" si="1265"/>
        <v>742135.82142857136</v>
      </c>
      <c r="CX337" s="76">
        <f t="shared" si="1266"/>
        <v>16419.087499999998</v>
      </c>
      <c r="CY337" s="76">
        <f t="shared" si="1267"/>
        <v>761586.74812500004</v>
      </c>
      <c r="CZ337" s="76">
        <f t="shared" si="1268"/>
        <v>1046752.3894871793</v>
      </c>
      <c r="DA337" s="76">
        <f t="shared" si="1269"/>
        <v>2170088.6898076921</v>
      </c>
      <c r="DB337" s="76">
        <f t="shared" si="1270"/>
        <v>868342.11795918364</v>
      </c>
      <c r="DC337" s="76">
        <f t="shared" si="1271"/>
        <v>0</v>
      </c>
      <c r="DD337" s="76">
        <f t="shared" si="1271"/>
        <v>1458068.5020634921</v>
      </c>
      <c r="DE337" s="88">
        <f t="shared" si="1273"/>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v>4108596</v>
      </c>
      <c r="U338" s="181">
        <f t="shared" si="1272"/>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v>0.31453601953601951</v>
      </c>
      <c r="BM338" s="86">
        <f t="shared" si="1274"/>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254"/>
        <v>33556.9</v>
      </c>
      <c r="CM338" s="76">
        <f t="shared" si="1255"/>
        <v>297735.36</v>
      </c>
      <c r="CN338" s="76">
        <f t="shared" si="1256"/>
        <v>242042.19</v>
      </c>
      <c r="CO338" s="76">
        <f t="shared" si="1257"/>
        <v>314760.74</v>
      </c>
      <c r="CP338" s="76">
        <f t="shared" si="1258"/>
        <v>334319.68</v>
      </c>
      <c r="CQ338" s="76">
        <f t="shared" si="1259"/>
        <v>1678.1333333333332</v>
      </c>
      <c r="CR338" s="76">
        <f t="shared" si="1260"/>
        <v>324172.19999999995</v>
      </c>
      <c r="CS338" s="76">
        <f t="shared" si="1261"/>
        <v>295895.59999999998</v>
      </c>
      <c r="CT338" s="76">
        <f t="shared" si="1262"/>
        <v>815993.52083333326</v>
      </c>
      <c r="CU338" s="76">
        <f t="shared" si="1263"/>
        <v>301688.25</v>
      </c>
      <c r="CV338" s="76">
        <f t="shared" si="1264"/>
        <v>1509364.8044444444</v>
      </c>
      <c r="CW338" s="76">
        <f t="shared" si="1265"/>
        <v>0</v>
      </c>
      <c r="CX338" s="76">
        <f t="shared" si="1266"/>
        <v>744349.22499999998</v>
      </c>
      <c r="CY338" s="76">
        <f t="shared" si="1267"/>
        <v>864188.14333333331</v>
      </c>
      <c r="CZ338" s="76">
        <f t="shared" si="1268"/>
        <v>1406364.1271794871</v>
      </c>
      <c r="DA338" s="76">
        <f t="shared" si="1269"/>
        <v>1520562.3335164834</v>
      </c>
      <c r="DB338" s="76">
        <f t="shared" si="1270"/>
        <v>46733.5684144427</v>
      </c>
      <c r="DC338" s="76">
        <f t="shared" si="1271"/>
        <v>1155665.3539102566</v>
      </c>
      <c r="DD338" s="76">
        <f t="shared" si="1271"/>
        <v>1292301.4317216116</v>
      </c>
      <c r="DE338" s="88">
        <f t="shared" si="1273"/>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v>8346516</v>
      </c>
      <c r="U339" s="181">
        <f t="shared" si="1272"/>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v>0.30993284493284495</v>
      </c>
      <c r="BM339" s="86">
        <f t="shared" si="1274"/>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254"/>
        <v>370339.84000000003</v>
      </c>
      <c r="CM339" s="76">
        <f t="shared" si="1255"/>
        <v>1251854.1999999997</v>
      </c>
      <c r="CN339" s="76">
        <f t="shared" si="1256"/>
        <v>241110.52000000002</v>
      </c>
      <c r="CO339" s="76">
        <f t="shared" si="1257"/>
        <v>342770.43</v>
      </c>
      <c r="CP339" s="76">
        <f t="shared" si="1258"/>
        <v>299668.32</v>
      </c>
      <c r="CQ339" s="76">
        <f t="shared" si="1259"/>
        <v>340083.20000000001</v>
      </c>
      <c r="CR339" s="76">
        <f t="shared" si="1260"/>
        <v>231208.99999999997</v>
      </c>
      <c r="CS339" s="76">
        <f t="shared" si="1261"/>
        <v>499134.53333333333</v>
      </c>
      <c r="CT339" s="76">
        <f t="shared" si="1262"/>
        <v>799864.28499999992</v>
      </c>
      <c r="CU339" s="76">
        <f t="shared" si="1263"/>
        <v>939200.22250000003</v>
      </c>
      <c r="CV339" s="76">
        <f t="shared" si="1264"/>
        <v>0</v>
      </c>
      <c r="CW339" s="76">
        <f t="shared" si="1265"/>
        <v>272391.42857142858</v>
      </c>
      <c r="CX339" s="76">
        <f t="shared" si="1266"/>
        <v>714444.17499999993</v>
      </c>
      <c r="CY339" s="76">
        <f t="shared" si="1267"/>
        <v>847552.14974358981</v>
      </c>
      <c r="CZ339" s="76">
        <f t="shared" si="1268"/>
        <v>911639.71993589727</v>
      </c>
      <c r="DA339" s="76">
        <f t="shared" si="1269"/>
        <v>0</v>
      </c>
      <c r="DB339" s="76">
        <f t="shared" si="1270"/>
        <v>0</v>
      </c>
      <c r="DC339" s="76">
        <f t="shared" si="1271"/>
        <v>3167772.7800000007</v>
      </c>
      <c r="DD339" s="76">
        <f t="shared" si="1271"/>
        <v>2586859.4491575095</v>
      </c>
      <c r="DE339" s="88">
        <f t="shared" si="1273"/>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v>6881547</v>
      </c>
      <c r="U340" s="181">
        <f t="shared" si="1272"/>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v>0.31189865689865692</v>
      </c>
      <c r="BM340" s="86">
        <f t="shared" si="1274"/>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254"/>
        <v>330760.34999999998</v>
      </c>
      <c r="CM340" s="76">
        <f t="shared" si="1255"/>
        <v>518310.0149999999</v>
      </c>
      <c r="CN340" s="76">
        <f t="shared" si="1256"/>
        <v>459937.05</v>
      </c>
      <c r="CO340" s="76">
        <f t="shared" si="1257"/>
        <v>330057.55499999999</v>
      </c>
      <c r="CP340" s="76">
        <f t="shared" si="1258"/>
        <v>7811.1</v>
      </c>
      <c r="CQ340" s="76">
        <f t="shared" si="1259"/>
        <v>244998</v>
      </c>
      <c r="CR340" s="76">
        <f t="shared" si="1260"/>
        <v>289132.13999999996</v>
      </c>
      <c r="CS340" s="76">
        <f t="shared" si="1261"/>
        <v>477055.9</v>
      </c>
      <c r="CT340" s="76">
        <f t="shared" si="1262"/>
        <v>921441.19499999983</v>
      </c>
      <c r="CU340" s="76">
        <f t="shared" si="1263"/>
        <v>15009.734999999999</v>
      </c>
      <c r="CV340" s="76">
        <f t="shared" si="1264"/>
        <v>1012738.3333333335</v>
      </c>
      <c r="CW340" s="76">
        <f t="shared" si="1265"/>
        <v>401242.59</v>
      </c>
      <c r="CX340" s="76">
        <f t="shared" si="1266"/>
        <v>766306.61249999993</v>
      </c>
      <c r="CY340" s="76">
        <f t="shared" si="1267"/>
        <v>954419.24980769237</v>
      </c>
      <c r="CZ340" s="76">
        <f t="shared" si="1268"/>
        <v>677926.4835897435</v>
      </c>
      <c r="DA340" s="76">
        <f t="shared" si="1269"/>
        <v>0</v>
      </c>
      <c r="DB340" s="76">
        <f t="shared" si="1270"/>
        <v>1783001.903877551</v>
      </c>
      <c r="DC340" s="76">
        <f t="shared" si="1271"/>
        <v>2526212.6807692307</v>
      </c>
      <c r="DD340" s="76">
        <f t="shared" si="1271"/>
        <v>2146345.266684982</v>
      </c>
      <c r="DE340" s="88">
        <f t="shared" si="1273"/>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v>4727136</v>
      </c>
      <c r="U341" s="181">
        <f t="shared" si="1272"/>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v>0.30912087912087916</v>
      </c>
      <c r="BM341" s="86">
        <f t="shared" si="1274"/>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254"/>
        <v>210441.155</v>
      </c>
      <c r="CM341" s="76">
        <f t="shared" si="1255"/>
        <v>546280.38499999989</v>
      </c>
      <c r="CN341" s="76">
        <f t="shared" si="1256"/>
        <v>442502.1</v>
      </c>
      <c r="CO341" s="76">
        <f t="shared" si="1257"/>
        <v>4478.7599999999993</v>
      </c>
      <c r="CP341" s="76">
        <f t="shared" si="1258"/>
        <v>393932.36250000005</v>
      </c>
      <c r="CQ341" s="76">
        <f t="shared" si="1259"/>
        <v>248376.53333333333</v>
      </c>
      <c r="CR341" s="76">
        <f t="shared" si="1260"/>
        <v>307175.87999999995</v>
      </c>
      <c r="CS341" s="76">
        <f t="shared" si="1261"/>
        <v>470304.48999999993</v>
      </c>
      <c r="CT341" s="76">
        <f t="shared" si="1262"/>
        <v>743032.04499999993</v>
      </c>
      <c r="CU341" s="76">
        <f t="shared" si="1263"/>
        <v>243288.34874999998</v>
      </c>
      <c r="CV341" s="76">
        <f t="shared" si="1264"/>
        <v>762355.98777777783</v>
      </c>
      <c r="CW341" s="76">
        <f t="shared" si="1265"/>
        <v>473096.62285714282</v>
      </c>
      <c r="CX341" s="76">
        <f t="shared" si="1266"/>
        <v>825647.79500000004</v>
      </c>
      <c r="CY341" s="76">
        <f t="shared" si="1267"/>
        <v>1344785.9680769232</v>
      </c>
      <c r="CZ341" s="76">
        <f t="shared" si="1268"/>
        <v>40838.111813186813</v>
      </c>
      <c r="DA341" s="76">
        <f t="shared" si="1269"/>
        <v>2536491.6196153844</v>
      </c>
      <c r="DB341" s="76">
        <f t="shared" si="1270"/>
        <v>1280539.3068681317</v>
      </c>
      <c r="DC341" s="76">
        <f t="shared" si="1271"/>
        <v>2722628.895897436</v>
      </c>
      <c r="DD341" s="76">
        <f t="shared" si="1271"/>
        <v>1461256.4360439563</v>
      </c>
      <c r="DE341" s="88">
        <f t="shared" si="1273"/>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v>0</v>
      </c>
      <c r="U342" s="181">
        <f t="shared" si="1272"/>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v>0.30912087912087916</v>
      </c>
      <c r="BM342" s="86">
        <f t="shared" si="1274"/>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254"/>
        <v>489385.76750000002</v>
      </c>
      <c r="CM342" s="76">
        <f t="shared" si="1255"/>
        <v>373296.97499999992</v>
      </c>
      <c r="CN342" s="76">
        <f t="shared" si="1256"/>
        <v>67072.775000000009</v>
      </c>
      <c r="CO342" s="76">
        <f t="shared" si="1257"/>
        <v>414986.15</v>
      </c>
      <c r="CP342" s="76">
        <f t="shared" si="1258"/>
        <v>202858.96500000003</v>
      </c>
      <c r="CQ342" s="76">
        <f t="shared" si="1259"/>
        <v>424372.77</v>
      </c>
      <c r="CR342" s="76">
        <f t="shared" si="1260"/>
        <v>371640.82999999996</v>
      </c>
      <c r="CS342" s="76">
        <f t="shared" si="1261"/>
        <v>612766.69999999995</v>
      </c>
      <c r="CT342" s="76">
        <f t="shared" si="1262"/>
        <v>344.29999999999995</v>
      </c>
      <c r="CU342" s="76">
        <f t="shared" si="1263"/>
        <v>205082.32124999998</v>
      </c>
      <c r="CV342" s="76">
        <f t="shared" si="1264"/>
        <v>788534.92727272725</v>
      </c>
      <c r="CW342" s="76">
        <f t="shared" si="1265"/>
        <v>372699.60857142857</v>
      </c>
      <c r="CX342" s="76">
        <f t="shared" si="1266"/>
        <v>948758.33499999996</v>
      </c>
      <c r="CY342" s="76">
        <f t="shared" si="1267"/>
        <v>0</v>
      </c>
      <c r="CZ342" s="76">
        <f t="shared" si="1268"/>
        <v>1255407.6713553115</v>
      </c>
      <c r="DA342" s="76">
        <f t="shared" si="1269"/>
        <v>2208626.0385164837</v>
      </c>
      <c r="DB342" s="76">
        <f t="shared" si="1270"/>
        <v>2461052.7598901098</v>
      </c>
      <c r="DC342" s="76">
        <f t="shared" si="1271"/>
        <v>1582545.1802564103</v>
      </c>
      <c r="DD342" s="76">
        <f t="shared" si="1271"/>
        <v>0</v>
      </c>
      <c r="DE342" s="88">
        <f t="shared" si="1273"/>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v>0</v>
      </c>
      <c r="U343" s="181">
        <f t="shared" si="1272"/>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v>0.30057387057387053</v>
      </c>
      <c r="BM343" s="86">
        <f t="shared" si="1274"/>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254"/>
        <v>464167.60249999998</v>
      </c>
      <c r="CM343" s="76">
        <f t="shared" si="1255"/>
        <v>18527.886666666665</v>
      </c>
      <c r="CN343" s="76">
        <f t="shared" si="1256"/>
        <v>748239.11250000005</v>
      </c>
      <c r="CO343" s="76">
        <f t="shared" si="1257"/>
        <v>175684.12000000002</v>
      </c>
      <c r="CP343" s="76">
        <f t="shared" si="1258"/>
        <v>293210.3</v>
      </c>
      <c r="CQ343" s="76">
        <f t="shared" si="1259"/>
        <v>411173.28</v>
      </c>
      <c r="CR343" s="76">
        <f t="shared" si="1260"/>
        <v>350168.49999999994</v>
      </c>
      <c r="CS343" s="76">
        <f t="shared" si="1261"/>
        <v>27072.61</v>
      </c>
      <c r="CT343" s="76">
        <f t="shared" si="1262"/>
        <v>645327.52642857144</v>
      </c>
      <c r="CU343" s="76">
        <f t="shared" si="1263"/>
        <v>221760.84</v>
      </c>
      <c r="CV343" s="76">
        <f t="shared" si="1264"/>
        <v>976226.35374999989</v>
      </c>
      <c r="CW343" s="76">
        <f t="shared" si="1265"/>
        <v>482825.46428571426</v>
      </c>
      <c r="CX343" s="76">
        <f t="shared" si="1266"/>
        <v>955002.89500000002</v>
      </c>
      <c r="CY343" s="76">
        <f t="shared" si="1267"/>
        <v>1658266.2692307695</v>
      </c>
      <c r="CZ343" s="76">
        <f t="shared" si="1268"/>
        <v>1172656.9355860807</v>
      </c>
      <c r="DA343" s="76">
        <f t="shared" si="1269"/>
        <v>3994561.9893956045</v>
      </c>
      <c r="DB343" s="76">
        <f t="shared" si="1270"/>
        <v>1197577.024411303</v>
      </c>
      <c r="DC343" s="76">
        <f t="shared" si="1271"/>
        <v>0</v>
      </c>
      <c r="DD343" s="76">
        <f t="shared" si="1271"/>
        <v>0</v>
      </c>
      <c r="DE343" s="88">
        <f t="shared" si="1273"/>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167">
        <v>7607749</v>
      </c>
      <c r="U344" s="181">
        <f t="shared" si="1272"/>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v>0.30057387057387053</v>
      </c>
      <c r="BM344" s="86">
        <f t="shared" si="1274"/>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254"/>
        <v>571780.94750000001</v>
      </c>
      <c r="CM344" s="76">
        <f t="shared" si="1255"/>
        <v>585378.97</v>
      </c>
      <c r="CN344" s="76">
        <f t="shared" si="1256"/>
        <v>236230.63750000001</v>
      </c>
      <c r="CO344" s="76">
        <f t="shared" si="1257"/>
        <v>228259.68000000002</v>
      </c>
      <c r="CP344" s="76">
        <f t="shared" si="1258"/>
        <v>397889.23749999999</v>
      </c>
      <c r="CQ344" s="76">
        <f t="shared" si="1259"/>
        <v>409231.57500000001</v>
      </c>
      <c r="CR344" s="76">
        <f t="shared" si="1260"/>
        <v>13920.72</v>
      </c>
      <c r="CS344" s="76">
        <f t="shared" si="1261"/>
        <v>911738.86</v>
      </c>
      <c r="CT344" s="76">
        <f t="shared" si="1262"/>
        <v>437802.04285714281</v>
      </c>
      <c r="CU344" s="76">
        <f t="shared" si="1263"/>
        <v>240507.84</v>
      </c>
      <c r="CV344" s="76">
        <f t="shared" si="1264"/>
        <v>1466433.4425000001</v>
      </c>
      <c r="CW344" s="76">
        <f t="shared" si="1265"/>
        <v>671052.31571428571</v>
      </c>
      <c r="CX344" s="76">
        <f t="shared" si="1266"/>
        <v>12957.56</v>
      </c>
      <c r="CY344" s="76">
        <f t="shared" si="1267"/>
        <v>1225435.5071153846</v>
      </c>
      <c r="CZ344" s="76">
        <f t="shared" si="1268"/>
        <v>1312936.6651282052</v>
      </c>
      <c r="DA344" s="76">
        <f t="shared" si="1269"/>
        <v>1804767.5831249999</v>
      </c>
      <c r="DB344" s="76">
        <f t="shared" si="1270"/>
        <v>1091554.5678649922</v>
      </c>
      <c r="DC344" s="76">
        <f t="shared" si="1271"/>
        <v>0</v>
      </c>
      <c r="DD344" s="76">
        <f t="shared" si="1271"/>
        <v>2286690.5632844931</v>
      </c>
      <c r="DE344" s="88">
        <f t="shared" si="1273"/>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v>9905536</v>
      </c>
      <c r="U345" s="181">
        <f t="shared" si="1272"/>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v>0.28310744810744809</v>
      </c>
      <c r="BM345" s="86">
        <f t="shared" si="1274"/>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254"/>
        <v>0</v>
      </c>
      <c r="CM345" s="76">
        <f t="shared" si="1255"/>
        <v>377420.75</v>
      </c>
      <c r="CN345" s="76">
        <f t="shared" si="1256"/>
        <v>406936.44</v>
      </c>
      <c r="CO345" s="76">
        <f t="shared" si="1257"/>
        <v>427880.70000000007</v>
      </c>
      <c r="CP345" s="76">
        <f t="shared" si="1258"/>
        <v>225084.55</v>
      </c>
      <c r="CQ345" s="76">
        <f t="shared" si="1259"/>
        <v>14655.630000000001</v>
      </c>
      <c r="CR345" s="76">
        <f t="shared" si="1260"/>
        <v>432572.51999999996</v>
      </c>
      <c r="CS345" s="76">
        <f t="shared" si="1261"/>
        <v>423838.05</v>
      </c>
      <c r="CT345" s="76">
        <f t="shared" si="1262"/>
        <v>824460.57750000001</v>
      </c>
      <c r="CU345" s="76">
        <f t="shared" si="1263"/>
        <v>255045.24</v>
      </c>
      <c r="CV345" s="76">
        <f t="shared" si="1264"/>
        <v>1995323.7125000001</v>
      </c>
      <c r="CW345" s="76">
        <f t="shared" si="1265"/>
        <v>0</v>
      </c>
      <c r="CX345" s="76">
        <f t="shared" si="1266"/>
        <v>1133116.18</v>
      </c>
      <c r="CY345" s="76">
        <f t="shared" si="1267"/>
        <v>1010768.2938186812</v>
      </c>
      <c r="CZ345" s="76">
        <f t="shared" si="1268"/>
        <v>764936.51</v>
      </c>
      <c r="DA345" s="76">
        <f t="shared" si="1269"/>
        <v>1641570.7051373625</v>
      </c>
      <c r="DB345" s="76">
        <f t="shared" si="1270"/>
        <v>81146.970274725274</v>
      </c>
      <c r="DC345" s="76">
        <f t="shared" si="1271"/>
        <v>1232143.8794871795</v>
      </c>
      <c r="DD345" s="76">
        <f t="shared" si="1271"/>
        <v>2804331.0190964588</v>
      </c>
      <c r="DE345" s="88">
        <f t="shared" si="1273"/>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167">
        <v>11542965</v>
      </c>
      <c r="U346" s="181">
        <f t="shared" si="1272"/>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v>0.28310744810744809</v>
      </c>
      <c r="BM346" s="86">
        <f t="shared" si="1274"/>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254"/>
        <v>748690.28142857144</v>
      </c>
      <c r="CM346" s="76">
        <f t="shared" si="1255"/>
        <v>584408.18333333335</v>
      </c>
      <c r="CN346" s="76">
        <f t="shared" si="1256"/>
        <v>222469.36249999996</v>
      </c>
      <c r="CO346" s="76">
        <f t="shared" si="1257"/>
        <v>337425.48000000004</v>
      </c>
      <c r="CP346" s="76">
        <f t="shared" si="1258"/>
        <v>231245.20249999998</v>
      </c>
      <c r="CQ346" s="76">
        <f t="shared" si="1259"/>
        <v>458186.685</v>
      </c>
      <c r="CR346" s="76">
        <f t="shared" si="1260"/>
        <v>159928.68</v>
      </c>
      <c r="CS346" s="76">
        <f t="shared" si="1261"/>
        <v>513260.80999999994</v>
      </c>
      <c r="CT346" s="76">
        <f t="shared" si="1262"/>
        <v>727293.04800000007</v>
      </c>
      <c r="CU346" s="76">
        <f t="shared" si="1263"/>
        <v>1102324.8</v>
      </c>
      <c r="CV346" s="76">
        <f t="shared" si="1264"/>
        <v>0</v>
      </c>
      <c r="CW346" s="76">
        <f t="shared" si="1265"/>
        <v>515375.82571428572</v>
      </c>
      <c r="CX346" s="76">
        <f t="shared" si="1266"/>
        <v>1050135.25</v>
      </c>
      <c r="CY346" s="76">
        <f t="shared" si="1267"/>
        <v>1254191.0108058606</v>
      </c>
      <c r="CZ346" s="76">
        <f t="shared" si="1268"/>
        <v>1227358</v>
      </c>
      <c r="DA346" s="76">
        <f t="shared" si="1269"/>
        <v>100121.15384615384</v>
      </c>
      <c r="DB346" s="76">
        <f t="shared" si="1270"/>
        <v>0</v>
      </c>
      <c r="DC346" s="76">
        <f t="shared" si="1271"/>
        <v>2995296.2035897435</v>
      </c>
      <c r="DD346" s="76">
        <f t="shared" si="1271"/>
        <v>3267899.3647435894</v>
      </c>
      <c r="DE346" s="88">
        <f t="shared" si="1273"/>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v>7085722</v>
      </c>
      <c r="U347" s="181">
        <f t="shared" si="1272"/>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v>0.28310744810744809</v>
      </c>
      <c r="BM347" s="86">
        <f t="shared" si="1274"/>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254"/>
        <v>499606.23428571434</v>
      </c>
      <c r="CM347" s="76">
        <f t="shared" si="1255"/>
        <v>607365.15571428579</v>
      </c>
      <c r="CN347" s="76">
        <f t="shared" si="1256"/>
        <v>496867.24999999994</v>
      </c>
      <c r="CO347" s="76">
        <f t="shared" si="1257"/>
        <v>255534.48000000004</v>
      </c>
      <c r="CP347" s="76">
        <f t="shared" si="1258"/>
        <v>11552.475</v>
      </c>
      <c r="CQ347" s="76">
        <f t="shared" si="1259"/>
        <v>746530.62</v>
      </c>
      <c r="CR347" s="76">
        <f t="shared" si="1260"/>
        <v>239845.06</v>
      </c>
      <c r="CS347" s="76">
        <f t="shared" si="1261"/>
        <v>438770.25</v>
      </c>
      <c r="CT347" s="76">
        <f t="shared" si="1262"/>
        <v>933650.71800000011</v>
      </c>
      <c r="CU347" s="76">
        <f t="shared" si="1263"/>
        <v>14566.5</v>
      </c>
      <c r="CV347" s="76">
        <f t="shared" si="1264"/>
        <v>1843742.3987500002</v>
      </c>
      <c r="CW347" s="76">
        <f t="shared" si="1265"/>
        <v>513543.17142857146</v>
      </c>
      <c r="CX347" s="76">
        <f t="shared" si="1266"/>
        <v>875442.75</v>
      </c>
      <c r="CY347" s="76">
        <f t="shared" si="1267"/>
        <v>924298.71602564096</v>
      </c>
      <c r="CZ347" s="76">
        <f t="shared" si="1268"/>
        <v>483289.40666666668</v>
      </c>
      <c r="DA347" s="76">
        <f t="shared" si="1269"/>
        <v>0</v>
      </c>
      <c r="DB347" s="76">
        <f t="shared" si="1270"/>
        <v>1278524.984576138</v>
      </c>
      <c r="DC347" s="76">
        <f t="shared" si="1271"/>
        <v>4533021.99</v>
      </c>
      <c r="DD347" s="76">
        <f t="shared" si="1271"/>
        <v>2006020.6734188034</v>
      </c>
      <c r="DE347" s="88">
        <f t="shared" si="1273"/>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v>4168134</v>
      </c>
      <c r="U348" s="181">
        <f t="shared" si="1272"/>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v>0.28310744810744809</v>
      </c>
      <c r="BM348" s="86">
        <f t="shared" si="1274"/>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254"/>
        <v>573771.28285714297</v>
      </c>
      <c r="CM348" s="76">
        <f t="shared" si="1255"/>
        <v>609456.07142857148</v>
      </c>
      <c r="CN348" s="76">
        <f t="shared" si="1256"/>
        <v>428307.96249999997</v>
      </c>
      <c r="CO348" s="76">
        <f t="shared" si="1257"/>
        <v>58623.48000000001</v>
      </c>
      <c r="CP348" s="76">
        <f t="shared" si="1258"/>
        <v>214153.56</v>
      </c>
      <c r="CQ348" s="76">
        <f t="shared" si="1259"/>
        <v>368665.44750000001</v>
      </c>
      <c r="CR348" s="76">
        <f t="shared" si="1260"/>
        <v>296714.22333333333</v>
      </c>
      <c r="CS348" s="76">
        <f t="shared" si="1261"/>
        <v>488314.5</v>
      </c>
      <c r="CT348" s="76">
        <f t="shared" si="1262"/>
        <v>1209012.9870000002</v>
      </c>
      <c r="CU348" s="76">
        <f t="shared" si="1263"/>
        <v>361366.85000000003</v>
      </c>
      <c r="CV348" s="76">
        <f t="shared" si="1264"/>
        <v>1135693.0428571431</v>
      </c>
      <c r="CW348" s="76">
        <f t="shared" si="1265"/>
        <v>706894.88571428577</v>
      </c>
      <c r="CX348" s="76">
        <f t="shared" si="1266"/>
        <v>829103.25</v>
      </c>
      <c r="CY348" s="76">
        <f t="shared" si="1267"/>
        <v>2765560.2073076922</v>
      </c>
      <c r="CZ348" s="76">
        <f t="shared" si="1268"/>
        <v>0</v>
      </c>
      <c r="DA348" s="76">
        <f t="shared" si="1269"/>
        <v>1920124.9141414834</v>
      </c>
      <c r="DB348" s="76">
        <f t="shared" si="1270"/>
        <v>2110544.434733124</v>
      </c>
      <c r="DC348" s="76">
        <f t="shared" si="1271"/>
        <v>1262763.9323076922</v>
      </c>
      <c r="DD348" s="76">
        <f t="shared" si="1271"/>
        <v>1180029.78010989</v>
      </c>
      <c r="DE348" s="88">
        <f t="shared" si="1273"/>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v>0</v>
      </c>
      <c r="U349" s="181">
        <f t="shared" si="1272"/>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v>0.28310744810744809</v>
      </c>
      <c r="BM349" s="86">
        <f t="shared" si="1274"/>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254"/>
        <v>454244.42000000004</v>
      </c>
      <c r="CM349" s="76">
        <f t="shared" si="1255"/>
        <v>550349.36428571434</v>
      </c>
      <c r="CN349" s="76">
        <f t="shared" si="1256"/>
        <v>106654.26749999999</v>
      </c>
      <c r="CO349" s="76">
        <f t="shared" si="1257"/>
        <v>947474.22000000009</v>
      </c>
      <c r="CP349" s="76">
        <f t="shared" si="1258"/>
        <v>473940.73999999993</v>
      </c>
      <c r="CQ349" s="76">
        <f t="shared" si="1259"/>
        <v>619345.81333333335</v>
      </c>
      <c r="CR349" s="76">
        <f t="shared" si="1260"/>
        <v>169153.27000000002</v>
      </c>
      <c r="CS349" s="76">
        <f t="shared" si="1261"/>
        <v>722214.75</v>
      </c>
      <c r="CT349" s="76">
        <f t="shared" si="1262"/>
        <v>45834.124000000003</v>
      </c>
      <c r="CU349" s="76">
        <f t="shared" si="1263"/>
        <v>337887.9</v>
      </c>
      <c r="CV349" s="76">
        <f t="shared" si="1264"/>
        <v>1058453.6342857145</v>
      </c>
      <c r="CW349" s="76">
        <f t="shared" si="1265"/>
        <v>828782.5</v>
      </c>
      <c r="CX349" s="76">
        <f t="shared" si="1266"/>
        <v>1072182.9375</v>
      </c>
      <c r="CY349" s="76">
        <f t="shared" si="1267"/>
        <v>51541.001648351645</v>
      </c>
      <c r="CZ349" s="76">
        <f t="shared" si="1268"/>
        <v>1272791.96</v>
      </c>
      <c r="DA349" s="76">
        <f t="shared" si="1269"/>
        <v>3017120.1672527469</v>
      </c>
      <c r="DB349" s="76">
        <f t="shared" si="1270"/>
        <v>3379045.0077708005</v>
      </c>
      <c r="DC349" s="76">
        <f t="shared" si="1271"/>
        <v>1330333.2407692308</v>
      </c>
      <c r="DD349" s="76">
        <f t="shared" si="1271"/>
        <v>0</v>
      </c>
      <c r="DE349" s="88">
        <f t="shared" si="1273"/>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v>0</v>
      </c>
      <c r="U350" s="181">
        <f t="shared" si="1272"/>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v>0.28012820512820513</v>
      </c>
      <c r="BM350" s="86">
        <f t="shared" si="1274"/>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254"/>
        <v>678759.12000000011</v>
      </c>
      <c r="CM350" s="76">
        <f t="shared" si="1255"/>
        <v>225986.16857142857</v>
      </c>
      <c r="CN350" s="76">
        <f t="shared" si="1256"/>
        <v>789247.22249999992</v>
      </c>
      <c r="CO350" s="76">
        <f t="shared" si="1257"/>
        <v>546603.42000000004</v>
      </c>
      <c r="CP350" s="76">
        <f t="shared" si="1258"/>
        <v>455854.6</v>
      </c>
      <c r="CQ350" s="76">
        <f t="shared" si="1259"/>
        <v>484562.35333333339</v>
      </c>
      <c r="CR350" s="76">
        <f t="shared" si="1260"/>
        <v>381097.53333333333</v>
      </c>
      <c r="CS350" s="76">
        <f t="shared" si="1261"/>
        <v>22330</v>
      </c>
      <c r="CT350" s="76">
        <f t="shared" si="1262"/>
        <v>969120.18</v>
      </c>
      <c r="CU350" s="76">
        <f t="shared" si="1263"/>
        <v>241791.30000000005</v>
      </c>
      <c r="CV350" s="76">
        <f t="shared" si="1264"/>
        <v>1399920.442857143</v>
      </c>
      <c r="CW350" s="76">
        <f t="shared" si="1265"/>
        <v>1000271.9999999999</v>
      </c>
      <c r="CX350" s="76">
        <f t="shared" si="1266"/>
        <v>2171755.125</v>
      </c>
      <c r="CY350" s="76">
        <f t="shared" si="1267"/>
        <v>2303588.0730769229</v>
      </c>
      <c r="CZ350" s="76">
        <f t="shared" si="1268"/>
        <v>1777638.4506410256</v>
      </c>
      <c r="DA350" s="76">
        <f t="shared" si="1269"/>
        <v>3559383.7697596159</v>
      </c>
      <c r="DB350" s="76">
        <f t="shared" si="1270"/>
        <v>1365070.068131868</v>
      </c>
      <c r="DC350" s="76">
        <f t="shared" si="1271"/>
        <v>0</v>
      </c>
      <c r="DD350" s="76">
        <f t="shared" si="1271"/>
        <v>0</v>
      </c>
      <c r="DE350" s="88">
        <f t="shared" si="1273"/>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v>7103307</v>
      </c>
      <c r="U351" s="181">
        <f t="shared" si="1272"/>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v>0.28012820512820513</v>
      </c>
      <c r="BM351" s="86">
        <f t="shared" si="1274"/>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254"/>
        <v>517339.06714285724</v>
      </c>
      <c r="CM351" s="76">
        <f t="shared" si="1255"/>
        <v>1087265.8028571429</v>
      </c>
      <c r="CN351" s="76">
        <f t="shared" si="1256"/>
        <v>340164.88499999995</v>
      </c>
      <c r="CO351" s="76">
        <f t="shared" si="1257"/>
        <v>430089</v>
      </c>
      <c r="CP351" s="76">
        <f t="shared" si="1258"/>
        <v>779563.75999999989</v>
      </c>
      <c r="CQ351" s="76">
        <f t="shared" si="1259"/>
        <v>530723.97333333339</v>
      </c>
      <c r="CR351" s="76">
        <f t="shared" si="1260"/>
        <v>5508.0666666666666</v>
      </c>
      <c r="CS351" s="76">
        <f t="shared" si="1261"/>
        <v>425042.26999999996</v>
      </c>
      <c r="CT351" s="76">
        <f t="shared" si="1262"/>
        <v>965834.17</v>
      </c>
      <c r="CU351" s="76">
        <f t="shared" si="1263"/>
        <v>389333.70000000007</v>
      </c>
      <c r="CV351" s="76">
        <f t="shared" si="1264"/>
        <v>1149255.17</v>
      </c>
      <c r="CW351" s="76">
        <f t="shared" si="1265"/>
        <v>1975961.0499999998</v>
      </c>
      <c r="CX351" s="76">
        <f t="shared" si="1266"/>
        <v>4155.9466666666667</v>
      </c>
      <c r="CY351" s="76">
        <f t="shared" si="1267"/>
        <v>1231307.4327472525</v>
      </c>
      <c r="CZ351" s="76">
        <f t="shared" si="1268"/>
        <v>1671584.7474358974</v>
      </c>
      <c r="DA351" s="76">
        <f t="shared" si="1269"/>
        <v>2122517.6852403851</v>
      </c>
      <c r="DB351" s="76">
        <f t="shared" si="1270"/>
        <v>1434369.9034615385</v>
      </c>
      <c r="DC351" s="76">
        <f t="shared" si="1271"/>
        <v>0</v>
      </c>
      <c r="DD351" s="76">
        <f t="shared" si="1271"/>
        <v>1989836.6403846154</v>
      </c>
      <c r="DE351" s="88">
        <f t="shared" si="1273"/>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167">
        <v>6925348</v>
      </c>
      <c r="U352" s="181">
        <f t="shared" si="1272"/>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v>0.33417974882260598</v>
      </c>
      <c r="BM352" s="86">
        <f t="shared" si="1274"/>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254"/>
        <v>83932.624285714308</v>
      </c>
      <c r="CM352" s="76">
        <f t="shared" si="1255"/>
        <v>567273.1114285714</v>
      </c>
      <c r="CN352" s="76">
        <f t="shared" si="1256"/>
        <v>456807.72666666663</v>
      </c>
      <c r="CO352" s="76">
        <f t="shared" si="1257"/>
        <v>513138.45</v>
      </c>
      <c r="CP352" s="76">
        <f t="shared" si="1258"/>
        <v>579953.67499999993</v>
      </c>
      <c r="CQ352" s="76">
        <f t="shared" si="1259"/>
        <v>11040.773333333334</v>
      </c>
      <c r="CR352" s="76">
        <f t="shared" si="1260"/>
        <v>350836.83666666667</v>
      </c>
      <c r="CS352" s="76">
        <f t="shared" si="1261"/>
        <v>410111.62</v>
      </c>
      <c r="CT352" s="76">
        <f t="shared" si="1262"/>
        <v>460673.174</v>
      </c>
      <c r="CU352" s="76">
        <f t="shared" si="1263"/>
        <v>374924.25000000006</v>
      </c>
      <c r="CV352" s="76">
        <f t="shared" si="1264"/>
        <v>2976942.1257142858</v>
      </c>
      <c r="CW352" s="76">
        <f t="shared" si="1265"/>
        <v>0</v>
      </c>
      <c r="CX352" s="76">
        <f t="shared" si="1266"/>
        <v>1042857.0044444446</v>
      </c>
      <c r="CY352" s="76">
        <f t="shared" si="1267"/>
        <v>1066471.8505311355</v>
      </c>
      <c r="CZ352" s="76">
        <f t="shared" si="1268"/>
        <v>1021375.8</v>
      </c>
      <c r="DA352" s="76">
        <f t="shared" si="1269"/>
        <v>1401740.3750000002</v>
      </c>
      <c r="DB352" s="76">
        <f t="shared" si="1270"/>
        <v>0</v>
      </c>
      <c r="DC352" s="76">
        <f t="shared" si="1271"/>
        <v>2324927.712307692</v>
      </c>
      <c r="DD352" s="76">
        <f t="shared" si="1271"/>
        <v>2314311.0551491366</v>
      </c>
      <c r="DE352" s="88">
        <f t="shared" si="1273"/>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167">
        <v>8872560</v>
      </c>
      <c r="U353" s="181">
        <f t="shared" si="1272"/>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v>0.28132478632478636</v>
      </c>
      <c r="BM353" s="86">
        <f t="shared" si="1274"/>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254"/>
        <v>304027.17428571434</v>
      </c>
      <c r="CM353" s="76">
        <f t="shared" si="1255"/>
        <v>488953.46142857155</v>
      </c>
      <c r="CN353" s="76">
        <f t="shared" si="1256"/>
        <v>526310.57142857136</v>
      </c>
      <c r="CO353" s="76">
        <f t="shared" si="1257"/>
        <v>775813.17</v>
      </c>
      <c r="CP353" s="76">
        <f t="shared" si="1258"/>
        <v>675711.41499999992</v>
      </c>
      <c r="CQ353" s="76">
        <f t="shared" si="1259"/>
        <v>710462.48</v>
      </c>
      <c r="CR353" s="76">
        <f t="shared" si="1260"/>
        <v>170817.53</v>
      </c>
      <c r="CS353" s="76">
        <f t="shared" si="1261"/>
        <v>539235.65333333344</v>
      </c>
      <c r="CT353" s="76">
        <f t="shared" si="1262"/>
        <v>636987.04999999993</v>
      </c>
      <c r="CU353" s="76">
        <f t="shared" si="1263"/>
        <v>749364.75000000012</v>
      </c>
      <c r="CV353" s="76">
        <f t="shared" si="1264"/>
        <v>8976</v>
      </c>
      <c r="CW353" s="76">
        <f t="shared" si="1265"/>
        <v>1283861.4772727273</v>
      </c>
      <c r="CX353" s="76">
        <f t="shared" si="1266"/>
        <v>942297.09444444452</v>
      </c>
      <c r="CY353" s="76">
        <f t="shared" si="1267"/>
        <v>1461447.252051282</v>
      </c>
      <c r="CZ353" s="76">
        <f t="shared" si="1268"/>
        <v>2135950.7200000002</v>
      </c>
      <c r="DA353" s="76">
        <f t="shared" si="1269"/>
        <v>93120.511346153871</v>
      </c>
      <c r="DB353" s="76">
        <f t="shared" si="1270"/>
        <v>0</v>
      </c>
      <c r="DC353" s="76">
        <f t="shared" si="1271"/>
        <v>4388768.3807692304</v>
      </c>
      <c r="DD353" s="76">
        <f t="shared" si="1271"/>
        <v>2496071.0461538467</v>
      </c>
      <c r="DE353" s="88">
        <f t="shared" si="1273"/>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167">
        <v>7036611</v>
      </c>
      <c r="U354" s="181">
        <f t="shared" si="1272"/>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v>0.28132478632478636</v>
      </c>
      <c r="BM354" s="86">
        <f t="shared" si="1274"/>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254"/>
        <v>573905.3057142857</v>
      </c>
      <c r="CM354" s="76">
        <f t="shared" si="1255"/>
        <v>712022.36571428576</v>
      </c>
      <c r="CN354" s="76">
        <f t="shared" si="1256"/>
        <v>547598.99999999988</v>
      </c>
      <c r="CO354" s="76">
        <f t="shared" si="1257"/>
        <v>400631.22000000003</v>
      </c>
      <c r="CP354" s="76">
        <f t="shared" si="1258"/>
        <v>104219.51999999999</v>
      </c>
      <c r="CQ354" s="76">
        <f t="shared" si="1259"/>
        <v>465396.21333333338</v>
      </c>
      <c r="CR354" s="76">
        <f t="shared" si="1260"/>
        <v>224079.94</v>
      </c>
      <c r="CS354" s="76">
        <f t="shared" si="1261"/>
        <v>729629.10666666669</v>
      </c>
      <c r="CT354" s="76">
        <f t="shared" si="1262"/>
        <v>1106913.6000000003</v>
      </c>
      <c r="CU354" s="76">
        <f t="shared" si="1263"/>
        <v>13051.500000000002</v>
      </c>
      <c r="CV354" s="76">
        <f t="shared" si="1264"/>
        <v>1463431.74</v>
      </c>
      <c r="CW354" s="76">
        <f t="shared" si="1265"/>
        <v>847493.07954545447</v>
      </c>
      <c r="CX354" s="76">
        <f t="shared" si="1266"/>
        <v>789256.86500000011</v>
      </c>
      <c r="CY354" s="76">
        <f t="shared" si="1267"/>
        <v>1268925.1983173077</v>
      </c>
      <c r="CZ354" s="76">
        <f t="shared" si="1268"/>
        <v>420956.75333333336</v>
      </c>
      <c r="DA354" s="76">
        <f t="shared" si="1269"/>
        <v>0</v>
      </c>
      <c r="DB354" s="76">
        <f t="shared" si="1270"/>
        <v>1527926.0279120877</v>
      </c>
      <c r="DC354" s="76">
        <f t="shared" si="1271"/>
        <v>5887171.6884615384</v>
      </c>
      <c r="DD354" s="76">
        <f t="shared" si="1271"/>
        <v>1979573.0860256413</v>
      </c>
      <c r="DE354" s="88">
        <f t="shared" si="1273"/>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167">
        <v>4590395</v>
      </c>
      <c r="U355" s="181">
        <f t="shared" si="1272"/>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v>0.3367621664050236</v>
      </c>
      <c r="BM355" s="86">
        <f t="shared" si="1274"/>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254"/>
        <v>553676.58000000007</v>
      </c>
      <c r="CM355" s="76">
        <f t="shared" si="1255"/>
        <v>708022.76</v>
      </c>
      <c r="CN355" s="76">
        <f t="shared" si="1256"/>
        <v>600610.77142857132</v>
      </c>
      <c r="CO355" s="76">
        <f t="shared" si="1257"/>
        <v>245056.41000000003</v>
      </c>
      <c r="CP355" s="76">
        <f t="shared" si="1258"/>
        <v>806658.84</v>
      </c>
      <c r="CQ355" s="76">
        <f t="shared" si="1259"/>
        <v>479760.625</v>
      </c>
      <c r="CR355" s="76">
        <f t="shared" si="1260"/>
        <v>621516</v>
      </c>
      <c r="CS355" s="76">
        <f t="shared" si="1261"/>
        <v>453403.74000000005</v>
      </c>
      <c r="CT355" s="76">
        <f t="shared" si="1262"/>
        <v>1064414.8000000003</v>
      </c>
      <c r="CU355" s="76">
        <f t="shared" si="1263"/>
        <v>384283.20000000007</v>
      </c>
      <c r="CV355" s="76">
        <f t="shared" si="1264"/>
        <v>507075.38798076921</v>
      </c>
      <c r="CW355" s="76">
        <f t="shared" si="1265"/>
        <v>917650.88181818184</v>
      </c>
      <c r="CX355" s="76">
        <f t="shared" si="1266"/>
        <v>701111.75000000012</v>
      </c>
      <c r="CY355" s="76">
        <f t="shared" si="1267"/>
        <v>2342597.5481456043</v>
      </c>
      <c r="CZ355" s="76">
        <f t="shared" si="1268"/>
        <v>0</v>
      </c>
      <c r="DA355" s="76">
        <f t="shared" si="1269"/>
        <v>1338308.9578846155</v>
      </c>
      <c r="DB355" s="76">
        <f t="shared" si="1270"/>
        <v>2805318.0640659337</v>
      </c>
      <c r="DC355" s="76">
        <f t="shared" si="1271"/>
        <v>2387336.096923077</v>
      </c>
      <c r="DD355" s="76">
        <f t="shared" si="1271"/>
        <v>1545871.3648547884</v>
      </c>
      <c r="DE355" s="88">
        <f t="shared" si="1273"/>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167">
        <v>88704</v>
      </c>
      <c r="U356" s="181">
        <f t="shared" si="1272"/>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v>0.3367621664050236</v>
      </c>
      <c r="BM356" s="86">
        <f t="shared" si="1274"/>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254"/>
        <v>393232.52500000002</v>
      </c>
      <c r="CM356" s="76">
        <f t="shared" si="1255"/>
        <v>913880.21142857149</v>
      </c>
      <c r="CN356" s="76">
        <f t="shared" si="1256"/>
        <v>100791.57333333332</v>
      </c>
      <c r="CO356" s="76">
        <f t="shared" si="1257"/>
        <v>1258452.1292307694</v>
      </c>
      <c r="CP356" s="76">
        <f t="shared" si="1258"/>
        <v>808272.48</v>
      </c>
      <c r="CQ356" s="76">
        <f t="shared" si="1259"/>
        <v>605325.22</v>
      </c>
      <c r="CR356" s="76">
        <f t="shared" si="1260"/>
        <v>384610.31</v>
      </c>
      <c r="CS356" s="76">
        <f t="shared" si="1261"/>
        <v>1482890.4533333334</v>
      </c>
      <c r="CT356" s="76">
        <f t="shared" si="1262"/>
        <v>141453.38999999998</v>
      </c>
      <c r="CU356" s="76">
        <f t="shared" si="1263"/>
        <v>234509.25000000003</v>
      </c>
      <c r="CV356" s="76">
        <f t="shared" si="1264"/>
        <v>1143649.7408653845</v>
      </c>
      <c r="CW356" s="76">
        <f t="shared" si="1265"/>
        <v>972887.01136363635</v>
      </c>
      <c r="CX356" s="76">
        <f t="shared" si="1266"/>
        <v>1017313.6950000002</v>
      </c>
      <c r="CY356" s="76">
        <f t="shared" si="1267"/>
        <v>23928.420844780219</v>
      </c>
      <c r="CZ356" s="76">
        <f t="shared" si="1268"/>
        <v>1001615.7466666667</v>
      </c>
      <c r="DA356" s="76">
        <f t="shared" si="1269"/>
        <v>2294121.5058379117</v>
      </c>
      <c r="DB356" s="76">
        <f t="shared" si="1270"/>
        <v>3067809.1740188384</v>
      </c>
      <c r="DC356" s="76">
        <f t="shared" si="1271"/>
        <v>2176044.3633333333</v>
      </c>
      <c r="DD356" s="76">
        <f t="shared" si="1271"/>
        <v>29872.151208791212</v>
      </c>
      <c r="DE356" s="88">
        <f t="shared" si="1273"/>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v>0</v>
      </c>
      <c r="U357" s="181">
        <f t="shared" si="1272"/>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v>0.27568376068376066</v>
      </c>
      <c r="BM357" s="86">
        <f t="shared" si="1274"/>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254"/>
        <v>519598.80000000005</v>
      </c>
      <c r="CM357" s="76">
        <f t="shared" si="1255"/>
        <v>158281</v>
      </c>
      <c r="CN357" s="76">
        <f t="shared" si="1256"/>
        <v>644850.9033333332</v>
      </c>
      <c r="CO357" s="76">
        <f t="shared" si="1257"/>
        <v>326014.67653846159</v>
      </c>
      <c r="CP357" s="76">
        <f t="shared" si="1258"/>
        <v>832355.60000000009</v>
      </c>
      <c r="CQ357" s="76">
        <f t="shared" si="1259"/>
        <v>479949.43999999994</v>
      </c>
      <c r="CR357" s="76">
        <f t="shared" si="1260"/>
        <v>391115.71333333332</v>
      </c>
      <c r="CS357" s="76">
        <f t="shared" si="1261"/>
        <v>24101.55</v>
      </c>
      <c r="CT357" s="76">
        <f t="shared" si="1262"/>
        <v>2072594.1599999997</v>
      </c>
      <c r="CU357" s="76">
        <f t="shared" si="1263"/>
        <v>258122.85000000003</v>
      </c>
      <c r="CV357" s="76">
        <f t="shared" si="1264"/>
        <v>1524716.0162937061</v>
      </c>
      <c r="CW357" s="76">
        <f t="shared" si="1265"/>
        <v>901622.04545454541</v>
      </c>
      <c r="CX357" s="76">
        <f t="shared" si="1266"/>
        <v>1777662.9200000002</v>
      </c>
      <c r="CY357" s="76">
        <f t="shared" si="1267"/>
        <v>2232704.4858173076</v>
      </c>
      <c r="CZ357" s="76">
        <f t="shared" si="1268"/>
        <v>2202832.7878571423</v>
      </c>
      <c r="DA357" s="76">
        <f t="shared" si="1269"/>
        <v>3731077.0504120882</v>
      </c>
      <c r="DB357" s="76">
        <f t="shared" si="1270"/>
        <v>2007370.4045682889</v>
      </c>
      <c r="DC357" s="76">
        <f t="shared" si="1271"/>
        <v>0</v>
      </c>
      <c r="DD357" s="76">
        <f t="shared" si="1271"/>
        <v>0</v>
      </c>
      <c r="DE357" s="88">
        <f t="shared" si="1273"/>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167">
        <v>7911154</v>
      </c>
      <c r="U358" s="181">
        <f t="shared" si="1272"/>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v>0.27568376068376066</v>
      </c>
      <c r="BM358" s="86">
        <f t="shared" si="1274"/>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254"/>
        <v>924956.02500000014</v>
      </c>
      <c r="CM358" s="76">
        <f t="shared" si="1255"/>
        <v>1106141</v>
      </c>
      <c r="CN358" s="76">
        <f t="shared" si="1256"/>
        <v>371874.3916666666</v>
      </c>
      <c r="CO358" s="76">
        <f t="shared" si="1257"/>
        <v>683119.24500000011</v>
      </c>
      <c r="CP358" s="76">
        <f t="shared" si="1258"/>
        <v>1409211.2000000002</v>
      </c>
      <c r="CQ358" s="76">
        <f t="shared" si="1259"/>
        <v>737633.21999999986</v>
      </c>
      <c r="CR358" s="76">
        <f t="shared" si="1260"/>
        <v>5490.623333333333</v>
      </c>
      <c r="CS358" s="76">
        <f t="shared" si="1261"/>
        <v>1192629.1500000001</v>
      </c>
      <c r="CT358" s="76">
        <f t="shared" si="1262"/>
        <v>1298551.8</v>
      </c>
      <c r="CU358" s="76">
        <f t="shared" si="1263"/>
        <v>351416.70000000007</v>
      </c>
      <c r="CV358" s="76">
        <f t="shared" si="1264"/>
        <v>1167632.7783216781</v>
      </c>
      <c r="CW358" s="76">
        <f t="shared" si="1265"/>
        <v>1367340.4840909091</v>
      </c>
      <c r="CX358" s="76">
        <f t="shared" si="1266"/>
        <v>17616.515000000003</v>
      </c>
      <c r="CY358" s="76">
        <f t="shared" si="1267"/>
        <v>984363.74969093397</v>
      </c>
      <c r="CZ358" s="76">
        <f t="shared" si="1268"/>
        <v>2959791.5521978023</v>
      </c>
      <c r="DA358" s="76">
        <f t="shared" si="1269"/>
        <v>1919986.7976648351</v>
      </c>
      <c r="DB358" s="76">
        <f t="shared" si="1270"/>
        <v>1765510.8904238618</v>
      </c>
      <c r="DC358" s="76">
        <f t="shared" si="1271"/>
        <v>0</v>
      </c>
      <c r="DD358" s="76">
        <f t="shared" si="1271"/>
        <v>2180976.6860683761</v>
      </c>
      <c r="DE358" s="88">
        <f t="shared" si="1273"/>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167">
        <v>9808562</v>
      </c>
      <c r="U359" s="181">
        <f t="shared" si="1272"/>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v>0.33313579277864996</v>
      </c>
      <c r="BM359" s="86">
        <f t="shared" si="1274"/>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254"/>
        <v>80248.700000000012</v>
      </c>
      <c r="CM359" s="76">
        <f t="shared" si="1255"/>
        <v>479330.61000000004</v>
      </c>
      <c r="CN359" s="76">
        <f t="shared" si="1256"/>
        <v>337523.76833333331</v>
      </c>
      <c r="CO359" s="76">
        <f t="shared" si="1257"/>
        <v>610819.12846153846</v>
      </c>
      <c r="CP359" s="76">
        <f t="shared" si="1258"/>
        <v>735242</v>
      </c>
      <c r="CQ359" s="76">
        <f t="shared" si="1259"/>
        <v>145999.25333333333</v>
      </c>
      <c r="CR359" s="76">
        <f t="shared" si="1260"/>
        <v>560782.57666666666</v>
      </c>
      <c r="CS359" s="76">
        <f t="shared" si="1261"/>
        <v>1136977.44</v>
      </c>
      <c r="CT359" s="76">
        <f t="shared" si="1262"/>
        <v>821596.7</v>
      </c>
      <c r="CU359" s="76">
        <f t="shared" si="1263"/>
        <v>404746.05000000005</v>
      </c>
      <c r="CV359" s="76">
        <f t="shared" si="1264"/>
        <v>7002699.5758741247</v>
      </c>
      <c r="CW359" s="76">
        <f t="shared" si="1265"/>
        <v>14661.225</v>
      </c>
      <c r="CX359" s="76">
        <f t="shared" si="1266"/>
        <v>1484678.0650000002</v>
      </c>
      <c r="CY359" s="76">
        <f t="shared" si="1267"/>
        <v>1148204.9056318682</v>
      </c>
      <c r="CZ359" s="76">
        <f t="shared" si="1268"/>
        <v>2467404.5826923074</v>
      </c>
      <c r="DA359" s="76">
        <f t="shared" si="1269"/>
        <v>1381472.0557417583</v>
      </c>
      <c r="DB359" s="76">
        <f t="shared" si="1270"/>
        <v>12526.219686028258</v>
      </c>
      <c r="DC359" s="76">
        <f t="shared" si="1271"/>
        <v>4065263.556923077</v>
      </c>
      <c r="DD359" s="76">
        <f t="shared" si="1271"/>
        <v>3267583.0778885405</v>
      </c>
      <c r="DE359" s="88">
        <f t="shared" si="1273"/>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167">
        <v>8443120</v>
      </c>
      <c r="U360" s="181">
        <f t="shared" si="1272"/>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v>0.33313579277864996</v>
      </c>
      <c r="BM360" s="86">
        <f t="shared" si="1274"/>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254"/>
        <v>321661.05833333329</v>
      </c>
      <c r="CM360" s="76">
        <f t="shared" si="1255"/>
        <v>948481.3</v>
      </c>
      <c r="CN360" s="76">
        <f t="shared" si="1256"/>
        <v>346002.8783333333</v>
      </c>
      <c r="CO360" s="76">
        <f t="shared" si="1257"/>
        <v>502929.99230769236</v>
      </c>
      <c r="CP360" s="76">
        <f t="shared" si="1258"/>
        <v>346404.4</v>
      </c>
      <c r="CQ360" s="76">
        <f t="shared" si="1259"/>
        <v>522843.0355555556</v>
      </c>
      <c r="CR360" s="76">
        <f t="shared" si="1260"/>
        <v>251054.99333333335</v>
      </c>
      <c r="CS360" s="76">
        <f t="shared" si="1261"/>
        <v>818173.91999999993</v>
      </c>
      <c r="CT360" s="76">
        <f t="shared" si="1262"/>
        <v>601132.26</v>
      </c>
      <c r="CU360" s="76">
        <f t="shared" si="1263"/>
        <v>2253164.8500000006</v>
      </c>
      <c r="CV360" s="76">
        <f t="shared" si="1264"/>
        <v>9062.1538461538439</v>
      </c>
      <c r="CW360" s="76">
        <f t="shared" si="1265"/>
        <v>1220268.6375</v>
      </c>
      <c r="CX360" s="76">
        <f t="shared" si="1266"/>
        <v>395284.36500000005</v>
      </c>
      <c r="CY360" s="76">
        <f t="shared" si="1267"/>
        <v>1019016.2502747254</v>
      </c>
      <c r="CZ360" s="76">
        <f t="shared" si="1268"/>
        <v>369038.91346153844</v>
      </c>
      <c r="DA360" s="76">
        <f t="shared" si="1269"/>
        <v>0</v>
      </c>
      <c r="DB360" s="76">
        <f t="shared" si="1270"/>
        <v>0</v>
      </c>
      <c r="DC360" s="76">
        <f t="shared" si="1271"/>
        <v>3528976.2392307692</v>
      </c>
      <c r="DD360" s="76">
        <f t="shared" si="1271"/>
        <v>2812705.4747252753</v>
      </c>
      <c r="DE360" s="88">
        <f t="shared" si="1273"/>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v>0</v>
      </c>
      <c r="U361" s="181">
        <f t="shared" si="1272"/>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v>0.33313579277864996</v>
      </c>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254"/>
        <v>0</v>
      </c>
      <c r="CM361" s="76">
        <f t="shared" si="1255"/>
        <v>0</v>
      </c>
      <c r="CN361" s="76">
        <f t="shared" si="1256"/>
        <v>0</v>
      </c>
      <c r="CO361" s="76">
        <f t="shared" si="1257"/>
        <v>674543.58576923085</v>
      </c>
      <c r="CP361" s="76">
        <f t="shared" si="1258"/>
        <v>0</v>
      </c>
      <c r="CQ361" s="76">
        <f t="shared" si="1259"/>
        <v>0</v>
      </c>
      <c r="CR361" s="76">
        <f t="shared" si="1260"/>
        <v>0</v>
      </c>
      <c r="CS361" s="76">
        <f t="shared" si="1261"/>
        <v>37247.040000000001</v>
      </c>
      <c r="CT361" s="76">
        <f t="shared" si="1262"/>
        <v>0</v>
      </c>
      <c r="CU361" s="76">
        <f t="shared" si="1263"/>
        <v>0</v>
      </c>
      <c r="CV361" s="76">
        <f t="shared" si="1264"/>
        <v>0</v>
      </c>
      <c r="CW361" s="76">
        <f t="shared" si="1265"/>
        <v>0</v>
      </c>
      <c r="CX361" s="76">
        <f t="shared" si="1266"/>
        <v>0</v>
      </c>
      <c r="CY361" s="76">
        <f t="shared" si="1267"/>
        <v>0</v>
      </c>
      <c r="CZ361" s="76">
        <f t="shared" si="1268"/>
        <v>0</v>
      </c>
      <c r="DA361" s="76">
        <f t="shared" si="1269"/>
        <v>0</v>
      </c>
      <c r="DB361" s="76">
        <f t="shared" si="1270"/>
        <v>0</v>
      </c>
      <c r="DC361" s="76">
        <f t="shared" si="1271"/>
        <v>0</v>
      </c>
      <c r="DD361" s="76">
        <f t="shared" si="1271"/>
        <v>0</v>
      </c>
      <c r="DE361" s="88">
        <f t="shared" si="1273"/>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167">
        <v>6880210</v>
      </c>
      <c r="U362" s="181">
        <f t="shared" si="1272"/>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v>0.33313579277864996</v>
      </c>
      <c r="BM362" s="86">
        <f t="shared" si="1274"/>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254"/>
        <v>438904.48749999993</v>
      </c>
      <c r="CM362" s="76">
        <f t="shared" si="1255"/>
        <v>1067312.0250000001</v>
      </c>
      <c r="CN362" s="76">
        <f t="shared" si="1256"/>
        <v>1907762.5083333331</v>
      </c>
      <c r="CO362" s="76">
        <f t="shared" si="1257"/>
        <v>25115.058461538465</v>
      </c>
      <c r="CP362" s="76">
        <f t="shared" si="1258"/>
        <v>905549.56800000009</v>
      </c>
      <c r="CQ362" s="76">
        <f t="shared" si="1259"/>
        <v>626617.97777777782</v>
      </c>
      <c r="CR362" s="76">
        <f t="shared" si="1260"/>
        <v>318687.23333333334</v>
      </c>
      <c r="CS362" s="76">
        <f t="shared" si="1261"/>
        <v>1795155.8399999999</v>
      </c>
      <c r="CT362" s="76">
        <f t="shared" si="1262"/>
        <v>1236282.25</v>
      </c>
      <c r="CU362" s="76">
        <f t="shared" si="1263"/>
        <v>717247.97333333327</v>
      </c>
      <c r="CV362" s="76">
        <f t="shared" si="1264"/>
        <v>2372570.1818181816</v>
      </c>
      <c r="CW362" s="76">
        <f t="shared" si="1265"/>
        <v>1191715.4324999999</v>
      </c>
      <c r="CX362" s="76">
        <f t="shared" si="1266"/>
        <v>1213573.4722222222</v>
      </c>
      <c r="CY362" s="76">
        <f t="shared" si="1267"/>
        <v>2238754.8194436813</v>
      </c>
      <c r="CZ362" s="76">
        <f t="shared" si="1268"/>
        <v>0</v>
      </c>
      <c r="DA362" s="76">
        <f t="shared" si="1269"/>
        <v>0</v>
      </c>
      <c r="DB362" s="76">
        <f t="shared" si="1270"/>
        <v>2118130.0552747254</v>
      </c>
      <c r="DC362" s="76">
        <f t="shared" si="1271"/>
        <v>4140046.3407692309</v>
      </c>
      <c r="DD362" s="76">
        <f t="shared" si="1271"/>
        <v>2292044.2128335955</v>
      </c>
      <c r="DE362" s="88">
        <f t="shared" si="1273"/>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v>0</v>
      </c>
      <c r="U363" s="181">
        <f t="shared" si="1272"/>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v>0.28131868131868137</v>
      </c>
      <c r="BM363" s="86">
        <f t="shared" si="1274"/>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254"/>
        <v>422459.54333333339</v>
      </c>
      <c r="CM363" s="76">
        <f t="shared" si="1255"/>
        <v>342160.97500000003</v>
      </c>
      <c r="CN363" s="76">
        <f t="shared" si="1256"/>
        <v>9063.2000000000007</v>
      </c>
      <c r="CO363" s="76">
        <f t="shared" si="1257"/>
        <v>1347957.3184615385</v>
      </c>
      <c r="CP363" s="76">
        <f t="shared" si="1258"/>
        <v>690558.17600000009</v>
      </c>
      <c r="CQ363" s="76">
        <f t="shared" si="1259"/>
        <v>249396.98666666663</v>
      </c>
      <c r="CR363" s="76">
        <f t="shared" si="1260"/>
        <v>289486.70666666667</v>
      </c>
      <c r="CS363" s="76">
        <f t="shared" si="1261"/>
        <v>2385720.96</v>
      </c>
      <c r="CT363" s="76">
        <f t="shared" si="1262"/>
        <v>856400.59499999997</v>
      </c>
      <c r="CU363" s="76">
        <f t="shared" si="1263"/>
        <v>383768.50999999995</v>
      </c>
      <c r="CV363" s="76">
        <f t="shared" si="1264"/>
        <v>815106.86682692298</v>
      </c>
      <c r="CW363" s="76">
        <f t="shared" si="1265"/>
        <v>736455.08649999986</v>
      </c>
      <c r="CX363" s="76">
        <f t="shared" si="1266"/>
        <v>310921.65277777781</v>
      </c>
      <c r="CY363" s="76">
        <f t="shared" si="1267"/>
        <v>21095.515171703297</v>
      </c>
      <c r="CZ363" s="76">
        <f t="shared" si="1268"/>
        <v>1390070.1432692306</v>
      </c>
      <c r="DA363" s="76">
        <f t="shared" si="1269"/>
        <v>3549688.9112362638</v>
      </c>
      <c r="DB363" s="76">
        <f t="shared" si="1270"/>
        <v>4598295.9300784934</v>
      </c>
      <c r="DC363" s="76">
        <f t="shared" si="1271"/>
        <v>2099950.3176923078</v>
      </c>
      <c r="DD363" s="76">
        <f t="shared" si="1271"/>
        <v>0</v>
      </c>
      <c r="DE363" s="88">
        <f t="shared" si="1273"/>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167">
        <v>0</v>
      </c>
      <c r="U364" s="181">
        <f t="shared" si="1272"/>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v>0.28131868131868137</v>
      </c>
      <c r="BM364" s="86">
        <f t="shared" si="1274"/>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254"/>
        <v>262253.64</v>
      </c>
      <c r="CM364" s="76">
        <f t="shared" si="1255"/>
        <v>165795.66666666666</v>
      </c>
      <c r="CN364" s="76">
        <f t="shared" si="1256"/>
        <v>426840</v>
      </c>
      <c r="CO364" s="76">
        <f t="shared" si="1257"/>
        <v>438765.69692307699</v>
      </c>
      <c r="CP364" s="76">
        <f t="shared" si="1258"/>
        <v>490932.99200000003</v>
      </c>
      <c r="CQ364" s="76">
        <f t="shared" si="1259"/>
        <v>336674.02285714279</v>
      </c>
      <c r="CR364" s="76">
        <f t="shared" si="1260"/>
        <v>1398801.2633333334</v>
      </c>
      <c r="CS364" s="76">
        <f t="shared" si="1261"/>
        <v>0</v>
      </c>
      <c r="CT364" s="76">
        <f t="shared" si="1262"/>
        <v>2947305.8074999996</v>
      </c>
      <c r="CU364" s="76">
        <f t="shared" si="1263"/>
        <v>390623.53333333327</v>
      </c>
      <c r="CV364" s="76">
        <f t="shared" si="1264"/>
        <v>1130600.8875</v>
      </c>
      <c r="CW364" s="76">
        <f t="shared" si="1265"/>
        <v>1079330.3344999999</v>
      </c>
      <c r="CX364" s="76">
        <f t="shared" si="1266"/>
        <v>2301740.5892857146</v>
      </c>
      <c r="CY364" s="76">
        <f t="shared" si="1267"/>
        <v>1326618.4401785715</v>
      </c>
      <c r="CZ364" s="76">
        <f t="shared" si="1268"/>
        <v>2712431.7788461535</v>
      </c>
      <c r="DA364" s="76">
        <f t="shared" si="1269"/>
        <v>3793852.7703571431</v>
      </c>
      <c r="DB364" s="76">
        <f t="shared" si="1270"/>
        <v>2731443.6620879122</v>
      </c>
      <c r="DC364" s="76">
        <f t="shared" si="1271"/>
        <v>0</v>
      </c>
      <c r="DD364" s="76">
        <f t="shared" si="1271"/>
        <v>0</v>
      </c>
      <c r="DE364" s="88">
        <f t="shared" si="1273"/>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167">
        <v>6524616</v>
      </c>
      <c r="U365" s="181">
        <f t="shared" si="1272"/>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v>0.28131868131868137</v>
      </c>
      <c r="BM365" s="86">
        <f t="shared" si="1274"/>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254"/>
        <v>584911.30500000005</v>
      </c>
      <c r="CM365" s="76">
        <f t="shared" si="1255"/>
        <v>990932.33333333326</v>
      </c>
      <c r="CN365" s="76">
        <f t="shared" si="1256"/>
        <v>228953.59499999997</v>
      </c>
      <c r="CO365" s="76">
        <f t="shared" si="1257"/>
        <v>656935.52538461541</v>
      </c>
      <c r="CP365" s="76">
        <f t="shared" si="1258"/>
        <v>749508.08400000003</v>
      </c>
      <c r="CQ365" s="76">
        <f t="shared" si="1259"/>
        <v>760060.86857142847</v>
      </c>
      <c r="CR365" s="76">
        <f t="shared" si="1260"/>
        <v>23414.87</v>
      </c>
      <c r="CS365" s="76">
        <f t="shared" si="1261"/>
        <v>1737508.0399999998</v>
      </c>
      <c r="CT365" s="76">
        <f t="shared" si="1262"/>
        <v>263041.87</v>
      </c>
      <c r="CU365" s="76">
        <f t="shared" si="1263"/>
        <v>710329.58666666667</v>
      </c>
      <c r="CV365" s="76">
        <f t="shared" si="1264"/>
        <v>1289033.076923077</v>
      </c>
      <c r="CW365" s="76">
        <f t="shared" si="1265"/>
        <v>1770752.4609999999</v>
      </c>
      <c r="CX365" s="76">
        <f t="shared" si="1266"/>
        <v>10093.125</v>
      </c>
      <c r="CY365" s="76">
        <f t="shared" si="1267"/>
        <v>1409158.1608928572</v>
      </c>
      <c r="CZ365" s="76">
        <f t="shared" si="1268"/>
        <v>2535400.4569230769</v>
      </c>
      <c r="DA365" s="76">
        <f t="shared" si="1269"/>
        <v>3181682.5852747252</v>
      </c>
      <c r="DB365" s="76">
        <f t="shared" si="1270"/>
        <v>1641375.1103924648</v>
      </c>
      <c r="DC365" s="76">
        <f t="shared" si="1271"/>
        <v>0</v>
      </c>
      <c r="DD365" s="76">
        <f t="shared" si="1271"/>
        <v>1835496.3692307696</v>
      </c>
      <c r="DE365" s="88">
        <f t="shared" si="1273"/>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167">
        <v>9543878</v>
      </c>
      <c r="U366" s="181">
        <f t="shared" si="1272"/>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v>0.34774302620456476</v>
      </c>
      <c r="BM366" s="86">
        <f t="shared" si="1274"/>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254"/>
        <v>533449.95000000007</v>
      </c>
      <c r="CM366" s="76">
        <f t="shared" si="1255"/>
        <v>408325</v>
      </c>
      <c r="CN366" s="76">
        <f t="shared" si="1256"/>
        <v>538575.37499999988</v>
      </c>
      <c r="CO366" s="76">
        <f t="shared" si="1257"/>
        <v>855771.87384615396</v>
      </c>
      <c r="CP366" s="76">
        <f t="shared" si="1258"/>
        <v>595945.41600000008</v>
      </c>
      <c r="CQ366" s="76">
        <f t="shared" si="1259"/>
        <v>89493.051428571416</v>
      </c>
      <c r="CR366" s="76">
        <f t="shared" si="1260"/>
        <v>686319.61333333328</v>
      </c>
      <c r="CS366" s="76">
        <f t="shared" si="1261"/>
        <v>1515822.1266666665</v>
      </c>
      <c r="CT366" s="76">
        <f t="shared" si="1262"/>
        <v>596046.81499999994</v>
      </c>
      <c r="CU366" s="76">
        <f t="shared" si="1263"/>
        <v>864204.06666666665</v>
      </c>
      <c r="CV366" s="76">
        <f t="shared" si="1264"/>
        <v>6163753.461538461</v>
      </c>
      <c r="CW366" s="76">
        <f t="shared" si="1265"/>
        <v>10658.339999999998</v>
      </c>
      <c r="CX366" s="76">
        <f t="shared" si="1266"/>
        <v>1353829.9928571431</v>
      </c>
      <c r="CY366" s="76">
        <f t="shared" si="1267"/>
        <v>1243526.6569544743</v>
      </c>
      <c r="CZ366" s="76">
        <f t="shared" si="1268"/>
        <v>3174633.4201923073</v>
      </c>
      <c r="DA366" s="76">
        <f t="shared" si="1269"/>
        <v>2321360.7715384616</v>
      </c>
      <c r="DB366" s="76">
        <f t="shared" si="1270"/>
        <v>201000.55362637364</v>
      </c>
      <c r="DC366" s="76">
        <f t="shared" si="1271"/>
        <v>7875641.3411721615</v>
      </c>
      <c r="DD366" s="76">
        <f t="shared" si="1271"/>
        <v>3318817.0174471689</v>
      </c>
      <c r="DE366" s="88">
        <f t="shared" si="1273"/>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v>5078342</v>
      </c>
      <c r="U367" s="182">
        <f t="shared" si="1272"/>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v>0.28763736263736267</v>
      </c>
      <c r="BM367" s="107">
        <f t="shared" si="1274"/>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254"/>
        <v>435851.625</v>
      </c>
      <c r="CM367" s="76">
        <f t="shared" si="1255"/>
        <v>791626.2433333334</v>
      </c>
      <c r="CN367" s="76">
        <f t="shared" si="1256"/>
        <v>381518.86499999993</v>
      </c>
      <c r="CO367" s="76">
        <f t="shared" si="1257"/>
        <v>461314.20307692309</v>
      </c>
      <c r="CP367" s="76">
        <f t="shared" si="1258"/>
        <v>812177.77400000009</v>
      </c>
      <c r="CQ367" s="76">
        <f t="shared" si="1259"/>
        <v>581125.47428571421</v>
      </c>
      <c r="CR367" s="76">
        <f t="shared" si="1260"/>
        <v>183228.77333333335</v>
      </c>
      <c r="CS367" s="76">
        <f t="shared" si="1261"/>
        <v>566255.64666666661</v>
      </c>
      <c r="CT367" s="76">
        <f t="shared" si="1262"/>
        <v>1001005.0049999999</v>
      </c>
      <c r="CU367" s="76">
        <f t="shared" si="1263"/>
        <v>3060595</v>
      </c>
      <c r="CV367" s="76">
        <f t="shared" si="1264"/>
        <v>2785.6009615384614</v>
      </c>
      <c r="CW367" s="76">
        <f t="shared" si="1265"/>
        <v>1920651.3239999998</v>
      </c>
      <c r="CX367" s="76">
        <f t="shared" si="1266"/>
        <v>658710.14206349209</v>
      </c>
      <c r="CY367" s="76">
        <f t="shared" si="1267"/>
        <v>1125490.3953061225</v>
      </c>
      <c r="CZ367" s="76">
        <f t="shared" si="1268"/>
        <v>435368.00153846148</v>
      </c>
      <c r="DA367" s="76">
        <f t="shared" si="1269"/>
        <v>62548.563461538462</v>
      </c>
      <c r="DB367" s="76">
        <f t="shared" si="1270"/>
        <v>0</v>
      </c>
      <c r="DC367" s="76">
        <f t="shared" si="1271"/>
        <v>2776732.5168498168</v>
      </c>
      <c r="DD367" s="76">
        <f t="shared" si="1271"/>
        <v>1460720.8994505496</v>
      </c>
      <c r="DE367" s="109">
        <f t="shared" si="1273"/>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AA722"/>
  <sheetViews>
    <sheetView zoomScale="90" zoomScaleNormal="90" workbookViewId="0">
      <pane xSplit="1" ySplit="2" topLeftCell="H597" activePane="bottomRight" state="frozen"/>
      <selection pane="topRight" activeCell="B1" sqref="B1"/>
      <selection pane="bottomLeft" activeCell="A5" sqref="A5"/>
      <selection pane="bottomRight" activeCell="R605" sqref="R605:W648"/>
    </sheetView>
  </sheetViews>
  <sheetFormatPr baseColWidth="10" defaultColWidth="10.83203125" defaultRowHeight="15" x14ac:dyDescent="0.15"/>
  <cols>
    <col min="1" max="1" width="16.83203125" style="150" bestFit="1" customWidth="1"/>
    <col min="2" max="2" width="19.83203125" style="1" bestFit="1" customWidth="1"/>
    <col min="3" max="3" width="12.5" style="1" bestFit="1" customWidth="1"/>
    <col min="4" max="4" width="16.1640625" style="1" bestFit="1" customWidth="1"/>
    <col min="5" max="5" width="13" style="1" bestFit="1" customWidth="1"/>
    <col min="6" max="6" width="13.5" style="1" bestFit="1" customWidth="1"/>
    <col min="7" max="7" width="15.33203125" style="1" bestFit="1" customWidth="1"/>
    <col min="8" max="8" width="22.33203125" style="1" bestFit="1" customWidth="1"/>
    <col min="9" max="9" width="17.1640625" style="1" bestFit="1" customWidth="1"/>
    <col min="10" max="10" width="17" style="1" bestFit="1" customWidth="1"/>
    <col min="11" max="11" width="15.1640625" style="1" bestFit="1" customWidth="1"/>
    <col min="12" max="12" width="13.6640625" style="1" bestFit="1" customWidth="1"/>
    <col min="13" max="14" width="15.33203125" style="1" bestFit="1" customWidth="1"/>
    <col min="15" max="15" width="16.1640625" style="1" bestFit="1" customWidth="1"/>
    <col min="16" max="16" width="14.6640625" style="1" bestFit="1" customWidth="1"/>
    <col min="17" max="17" width="15.33203125" style="1" bestFit="1" customWidth="1"/>
    <col min="18" max="18" width="16.83203125" style="1" bestFit="1" customWidth="1"/>
    <col min="19" max="19" width="13.6640625" style="1" bestFit="1" customWidth="1"/>
    <col min="20" max="20" width="12.83203125" style="1" bestFit="1" customWidth="1"/>
    <col min="21" max="21" width="16.83203125" style="1" bestFit="1" customWidth="1"/>
    <col min="22" max="22" width="15.1640625" style="1" bestFit="1" customWidth="1"/>
    <col min="23" max="23" width="14.5" style="1" bestFit="1" customWidth="1"/>
    <col min="24" max="24" width="8.83203125" style="1" bestFit="1" customWidth="1"/>
    <col min="25" max="25" width="18.1640625" style="1" bestFit="1" customWidth="1"/>
    <col min="26" max="27" width="16.5" style="1" bestFit="1" customWidth="1"/>
    <col min="28" max="16384" width="10.83203125" style="1"/>
  </cols>
  <sheetData>
    <row r="1" spans="1:27"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s="164"/>
      <c r="Y1" s="164"/>
      <c r="Z1"/>
      <c r="AA1"/>
    </row>
    <row r="2" spans="1:27"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831</v>
      </c>
      <c r="T2" s="164" t="s">
        <v>686</v>
      </c>
      <c r="U2" s="164" t="s">
        <v>687</v>
      </c>
      <c r="V2" s="164" t="s">
        <v>688</v>
      </c>
      <c r="W2" s="164" t="s">
        <v>705</v>
      </c>
      <c r="X2" s="164" t="s">
        <v>936</v>
      </c>
      <c r="Y2" s="164" t="s">
        <v>45</v>
      </c>
      <c r="Z2"/>
      <c r="AA2"/>
    </row>
    <row r="3" spans="1:27"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c r="X3" s="167"/>
      <c r="Y3" s="167">
        <v>4965644</v>
      </c>
      <c r="Z3"/>
      <c r="AA3"/>
    </row>
    <row r="4" spans="1:27"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c r="X4" s="167"/>
      <c r="Y4" s="167">
        <v>7789495</v>
      </c>
      <c r="Z4"/>
      <c r="AA4"/>
    </row>
    <row r="5" spans="1:27"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c r="X5" s="167"/>
      <c r="Y5" s="167">
        <v>10920968</v>
      </c>
      <c r="Z5"/>
      <c r="AA5"/>
    </row>
    <row r="6" spans="1:27"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c r="X6" s="167"/>
      <c r="Y6" s="167">
        <v>7107644</v>
      </c>
      <c r="Z6"/>
      <c r="AA6"/>
    </row>
    <row r="7" spans="1:27"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c r="X7" s="167"/>
      <c r="Y7" s="167">
        <v>59598</v>
      </c>
      <c r="Z7"/>
      <c r="AA7"/>
    </row>
    <row r="8" spans="1:27"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c r="X8" s="167"/>
      <c r="Y8" s="167">
        <v>9450707</v>
      </c>
      <c r="Z8"/>
      <c r="AA8"/>
    </row>
    <row r="9" spans="1:27"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c r="X9" s="167"/>
      <c r="Y9" s="167">
        <v>10968831</v>
      </c>
      <c r="Z9"/>
      <c r="AA9"/>
    </row>
    <row r="10" spans="1:27"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c r="X10" s="167"/>
      <c r="Y10" s="167">
        <v>7270523</v>
      </c>
      <c r="Z10"/>
      <c r="AA10"/>
    </row>
    <row r="11" spans="1:27"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c r="X11" s="167"/>
      <c r="Y11" s="167">
        <v>9660690</v>
      </c>
      <c r="Z11"/>
      <c r="AA11"/>
    </row>
    <row r="12" spans="1:27"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c r="X12" s="167"/>
      <c r="Y12" s="167">
        <v>7176479</v>
      </c>
      <c r="Z12"/>
      <c r="AA12"/>
    </row>
    <row r="13" spans="1:27"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c r="X13" s="167"/>
      <c r="Y13" s="167">
        <v>9977</v>
      </c>
      <c r="Z13"/>
      <c r="AA13"/>
    </row>
    <row r="14" spans="1:27"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c r="X14" s="167"/>
      <c r="Y14" s="167">
        <v>94448</v>
      </c>
      <c r="Z14"/>
      <c r="AA14"/>
    </row>
    <row r="15" spans="1:27"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c r="X15" s="167"/>
      <c r="Y15" s="167">
        <v>6892313</v>
      </c>
      <c r="Z15"/>
      <c r="AA15"/>
    </row>
    <row r="16" spans="1:27"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c r="X16" s="167"/>
      <c r="Y16" s="167">
        <v>9770615</v>
      </c>
      <c r="Z16"/>
      <c r="AA16"/>
    </row>
    <row r="17" spans="1:27"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c r="X17" s="167"/>
      <c r="Y17" s="167">
        <v>8619324</v>
      </c>
      <c r="Z17"/>
      <c r="AA17"/>
    </row>
    <row r="18" spans="1:27"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c r="X18" s="167"/>
      <c r="Y18" s="167">
        <v>4838696</v>
      </c>
      <c r="Z18"/>
      <c r="AA18"/>
    </row>
    <row r="19" spans="1:27"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c r="X19" s="167"/>
      <c r="Y19" s="167">
        <v>13111660</v>
      </c>
      <c r="Z19"/>
      <c r="AA19"/>
    </row>
    <row r="20" spans="1:27"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c r="X20" s="167"/>
      <c r="Y20" s="167">
        <v>7800046</v>
      </c>
      <c r="Z20"/>
      <c r="AA20"/>
    </row>
    <row r="21" spans="1:27"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c r="X21" s="167"/>
      <c r="Y21" s="167">
        <v>9649188</v>
      </c>
      <c r="Z21"/>
      <c r="AA21"/>
    </row>
    <row r="22" spans="1:27"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c r="X22" s="167"/>
      <c r="Y22" s="167">
        <v>10014152</v>
      </c>
      <c r="Z22"/>
      <c r="AA22"/>
    </row>
    <row r="23" spans="1:27"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c r="T23" s="167">
        <v>20416</v>
      </c>
      <c r="U23" s="167"/>
      <c r="V23" s="167"/>
      <c r="W23" s="167"/>
      <c r="X23" s="167"/>
      <c r="Y23" s="167">
        <v>8531372</v>
      </c>
      <c r="Z23"/>
      <c r="AA23"/>
    </row>
    <row r="24" spans="1:27"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c r="X24" s="167"/>
      <c r="Y24" s="167">
        <v>4790961</v>
      </c>
      <c r="Z24"/>
      <c r="AA24"/>
    </row>
    <row r="25" spans="1:27"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c r="X25" s="167"/>
      <c r="Y25" s="167">
        <v>8202146</v>
      </c>
      <c r="Z25"/>
      <c r="AA25"/>
    </row>
    <row r="26" spans="1:27"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c r="X26" s="167"/>
      <c r="Y26" s="167">
        <v>9562831</v>
      </c>
      <c r="Z26"/>
      <c r="AA26"/>
    </row>
    <row r="27" spans="1:27"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c r="X27" s="167"/>
      <c r="Y27" s="167">
        <v>3341145</v>
      </c>
      <c r="Z27"/>
      <c r="AA27"/>
    </row>
    <row r="28" spans="1:27"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c r="X28" s="167"/>
      <c r="Y28" s="167">
        <v>9811463</v>
      </c>
      <c r="Z28"/>
      <c r="AA28"/>
    </row>
    <row r="29" spans="1:27"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c r="X29" s="167"/>
      <c r="Y29" s="167">
        <v>55869</v>
      </c>
      <c r="Z29"/>
      <c r="AA29"/>
    </row>
    <row r="30" spans="1:27"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c r="X30" s="167"/>
      <c r="Y30" s="167">
        <v>4793477</v>
      </c>
      <c r="Z30"/>
      <c r="AA30"/>
    </row>
    <row r="31" spans="1:27"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c r="X31" s="167"/>
      <c r="Y31" s="167">
        <v>7331127</v>
      </c>
      <c r="Z31"/>
      <c r="AA31"/>
    </row>
    <row r="32" spans="1:27"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c r="X32" s="167"/>
      <c r="Y32" s="167">
        <v>11025985</v>
      </c>
      <c r="Z32"/>
      <c r="AA32"/>
    </row>
    <row r="33" spans="1:27"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c r="X33" s="167"/>
      <c r="Y33" s="167">
        <v>4654290</v>
      </c>
      <c r="Z33"/>
      <c r="AA33"/>
    </row>
    <row r="34" spans="1:27"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c r="X34" s="167"/>
      <c r="Y34" s="167">
        <v>3342503</v>
      </c>
      <c r="Z34"/>
      <c r="AA34"/>
    </row>
    <row r="35" spans="1:27"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c r="X35" s="167"/>
      <c r="Y35" s="167">
        <v>12034082</v>
      </c>
      <c r="Z35"/>
      <c r="AA35"/>
    </row>
    <row r="36" spans="1:27"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c r="X36" s="167"/>
      <c r="Y36" s="167">
        <v>8994507</v>
      </c>
      <c r="Z36"/>
      <c r="AA36"/>
    </row>
    <row r="37" spans="1:27"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c r="X37" s="167"/>
      <c r="Y37" s="167">
        <v>10492748</v>
      </c>
      <c r="Z37"/>
      <c r="AA37"/>
    </row>
    <row r="38" spans="1:27"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c r="X38" s="167"/>
      <c r="Y38" s="167">
        <v>4217130</v>
      </c>
      <c r="Z38"/>
      <c r="AA38"/>
    </row>
    <row r="39" spans="1:27"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c r="X39" s="167"/>
      <c r="Y39" s="167">
        <v>8974142</v>
      </c>
      <c r="Z39"/>
      <c r="AA39"/>
    </row>
    <row r="40" spans="1:27"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c r="X40" s="167"/>
      <c r="Y40" s="167">
        <v>44000</v>
      </c>
      <c r="Z40"/>
      <c r="AA40"/>
    </row>
    <row r="41" spans="1:27"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c r="X41" s="167"/>
      <c r="Y41" s="167">
        <v>9202404</v>
      </c>
      <c r="Z41"/>
      <c r="AA41"/>
    </row>
    <row r="42" spans="1:27"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c r="X42" s="167"/>
      <c r="Y42" s="167">
        <v>9971384</v>
      </c>
      <c r="Z42"/>
      <c r="AA42"/>
    </row>
    <row r="43" spans="1:27"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c r="X43" s="167"/>
      <c r="Y43" s="167">
        <v>12532615</v>
      </c>
      <c r="Z43"/>
      <c r="AA43"/>
    </row>
    <row r="44" spans="1:27"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c r="X44" s="167"/>
      <c r="Y44" s="167">
        <v>5313358</v>
      </c>
      <c r="Z44"/>
      <c r="AA44"/>
    </row>
    <row r="45" spans="1:27"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c r="X45" s="167"/>
      <c r="Y45" s="167">
        <v>42108</v>
      </c>
      <c r="Z45"/>
      <c r="AA45"/>
    </row>
    <row r="46" spans="1:27"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c r="X46" s="167"/>
      <c r="Y46" s="167">
        <v>8046224</v>
      </c>
      <c r="Z46"/>
      <c r="AA46"/>
    </row>
    <row r="47" spans="1:27"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c r="X47" s="167"/>
      <c r="Y47" s="167">
        <v>10871270</v>
      </c>
      <c r="Z47"/>
      <c r="AA47"/>
    </row>
    <row r="48" spans="1:27"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c r="X48" s="167"/>
      <c r="Y48" s="167">
        <v>8130127</v>
      </c>
      <c r="Z48"/>
      <c r="AA48"/>
    </row>
    <row r="49" spans="1:27"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c r="X49" s="167"/>
      <c r="Y49" s="167">
        <v>18243112</v>
      </c>
      <c r="Z49"/>
      <c r="AA49"/>
    </row>
    <row r="50" spans="1:27"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c r="X50" s="167"/>
      <c r="Y50" s="167">
        <v>6140792</v>
      </c>
      <c r="Z50"/>
      <c r="AA50"/>
    </row>
    <row r="51" spans="1:27"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c r="X51" s="167"/>
      <c r="Y51" s="167">
        <v>8718340</v>
      </c>
      <c r="Z51"/>
      <c r="AA51"/>
    </row>
    <row r="52" spans="1:27"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c r="X52" s="167"/>
      <c r="Y52" s="167">
        <v>10196742</v>
      </c>
      <c r="Z52"/>
      <c r="AA52"/>
    </row>
    <row r="53" spans="1:27"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c r="X53" s="167"/>
      <c r="Y53" s="167">
        <v>6263262</v>
      </c>
      <c r="Z53"/>
      <c r="AA53"/>
    </row>
    <row r="54" spans="1:27"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c r="T54" s="167">
        <v>17591</v>
      </c>
      <c r="U54" s="167"/>
      <c r="V54" s="167"/>
      <c r="W54" s="167"/>
      <c r="X54" s="167"/>
      <c r="Y54" s="167">
        <v>6707438</v>
      </c>
      <c r="Z54"/>
      <c r="AA54"/>
    </row>
    <row r="55" spans="1:27"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c r="X55" s="167"/>
      <c r="Y55" s="167">
        <v>4183295</v>
      </c>
      <c r="Z55"/>
      <c r="AA55"/>
    </row>
    <row r="56" spans="1:27"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c r="X56" s="167"/>
      <c r="Y56" s="167">
        <v>9866505</v>
      </c>
      <c r="Z56"/>
      <c r="AA56"/>
    </row>
    <row r="57" spans="1:27"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c r="X57" s="167"/>
      <c r="Y57" s="167">
        <v>9056094</v>
      </c>
      <c r="Z57"/>
      <c r="AA57"/>
    </row>
    <row r="58" spans="1:27"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c r="T58" s="167">
        <v>46728</v>
      </c>
      <c r="U58" s="167"/>
      <c r="V58" s="167"/>
      <c r="W58" s="167"/>
      <c r="X58" s="167"/>
      <c r="Y58" s="167">
        <v>4789464</v>
      </c>
      <c r="Z58"/>
      <c r="AA58"/>
    </row>
    <row r="59" spans="1:27"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c r="T59" s="167">
        <v>6046</v>
      </c>
      <c r="U59" s="167"/>
      <c r="V59" s="167"/>
      <c r="W59" s="167"/>
      <c r="X59" s="167"/>
      <c r="Y59" s="167">
        <v>2872959</v>
      </c>
      <c r="Z59"/>
      <c r="AA59"/>
    </row>
    <row r="60" spans="1:27"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c r="X60" s="167"/>
      <c r="Y60" s="167">
        <v>4651217</v>
      </c>
      <c r="Z60"/>
      <c r="AA60"/>
    </row>
    <row r="61" spans="1:27"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c r="X61" s="167"/>
      <c r="Y61" s="167">
        <v>8848867</v>
      </c>
      <c r="Z61"/>
      <c r="AA61"/>
    </row>
    <row r="62" spans="1:27"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c r="X62" s="167"/>
      <c r="Y62" s="167">
        <v>12641403</v>
      </c>
      <c r="Z62"/>
      <c r="AA62"/>
    </row>
    <row r="63" spans="1:27"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c r="X63" s="167"/>
      <c r="Y63" s="167">
        <v>8602337</v>
      </c>
      <c r="Z63"/>
      <c r="AA63"/>
    </row>
    <row r="64" spans="1:27"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c r="X64" s="167"/>
      <c r="Y64" s="167">
        <v>3734723</v>
      </c>
      <c r="Z64"/>
      <c r="AA64"/>
    </row>
    <row r="65" spans="1:27"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c r="T65" s="167">
        <v>93456</v>
      </c>
      <c r="U65" s="167"/>
      <c r="V65" s="167"/>
      <c r="W65" s="167"/>
      <c r="X65" s="167"/>
      <c r="Y65" s="167">
        <v>4949837</v>
      </c>
      <c r="Z65"/>
      <c r="AA65"/>
    </row>
    <row r="66" spans="1:27"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c r="X66" s="167"/>
      <c r="Y66" s="167">
        <v>10357370</v>
      </c>
      <c r="Z66"/>
      <c r="AA66"/>
    </row>
    <row r="67" spans="1:27"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c r="X67" s="167"/>
      <c r="Y67" s="167">
        <v>9908462</v>
      </c>
      <c r="Z67"/>
      <c r="AA67"/>
    </row>
    <row r="68" spans="1:27"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c r="T68" s="167">
        <v>93456</v>
      </c>
      <c r="U68" s="167"/>
      <c r="V68" s="167"/>
      <c r="W68" s="167"/>
      <c r="X68" s="167"/>
      <c r="Y68" s="167">
        <v>7819500</v>
      </c>
      <c r="Z68"/>
      <c r="AA68"/>
    </row>
    <row r="69" spans="1:27"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c r="X69" s="167"/>
      <c r="Y69" s="167">
        <v>7316441</v>
      </c>
      <c r="Z69"/>
      <c r="AA69"/>
    </row>
    <row r="70" spans="1:27"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c r="X70" s="167"/>
      <c r="Y70" s="167">
        <v>80000</v>
      </c>
      <c r="Z70"/>
      <c r="AA70"/>
    </row>
    <row r="71" spans="1:27"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c r="T71" s="167">
        <v>32710</v>
      </c>
      <c r="U71" s="167"/>
      <c r="V71" s="167"/>
      <c r="W71" s="167"/>
      <c r="X71" s="167"/>
      <c r="Y71" s="167">
        <v>7211118</v>
      </c>
      <c r="Z71"/>
      <c r="AA71"/>
    </row>
    <row r="72" spans="1:27"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c r="X72" s="167"/>
      <c r="Y72" s="167">
        <v>9577711</v>
      </c>
      <c r="Z72"/>
      <c r="AA72"/>
    </row>
    <row r="73" spans="1:27"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c r="X73" s="167"/>
      <c r="Y73" s="167">
        <v>12499514</v>
      </c>
      <c r="Z73"/>
      <c r="AA73"/>
    </row>
    <row r="74" spans="1:27"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c r="X74" s="167"/>
      <c r="Y74" s="167">
        <v>7292085</v>
      </c>
      <c r="Z74"/>
      <c r="AA74"/>
    </row>
    <row r="75" spans="1:27"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c r="T75" s="167">
        <v>84436</v>
      </c>
      <c r="U75" s="167"/>
      <c r="V75" s="167"/>
      <c r="W75" s="167"/>
      <c r="X75" s="167"/>
      <c r="Y75" s="167">
        <v>6603635</v>
      </c>
      <c r="Z75"/>
      <c r="AA75"/>
    </row>
    <row r="76" spans="1:27"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c r="X76" s="167"/>
      <c r="Y76" s="167">
        <v>520000</v>
      </c>
      <c r="Z76"/>
      <c r="AA76"/>
    </row>
    <row r="77" spans="1:27"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c r="X77" s="167"/>
      <c r="Y77" s="167">
        <v>400000</v>
      </c>
      <c r="Z77"/>
      <c r="AA77"/>
    </row>
    <row r="78" spans="1:27"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c r="T78" s="167">
        <v>69322</v>
      </c>
      <c r="U78" s="167"/>
      <c r="V78" s="167"/>
      <c r="W78" s="167"/>
      <c r="X78" s="167"/>
      <c r="Y78" s="167">
        <v>6330900</v>
      </c>
      <c r="Z78"/>
      <c r="AA78"/>
    </row>
    <row r="79" spans="1:27"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c r="X79" s="167"/>
      <c r="Y79" s="167">
        <v>12133945</v>
      </c>
      <c r="Z79"/>
      <c r="AA79"/>
    </row>
    <row r="80" spans="1:27"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c r="T80" s="167">
        <v>41910</v>
      </c>
      <c r="U80" s="167"/>
      <c r="V80" s="167"/>
      <c r="W80" s="167"/>
      <c r="X80" s="167"/>
      <c r="Y80" s="167">
        <v>15017134</v>
      </c>
      <c r="Z80"/>
      <c r="AA80"/>
    </row>
    <row r="81" spans="1:27"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c r="T81" s="167">
        <v>39600</v>
      </c>
      <c r="U81" s="167"/>
      <c r="V81" s="167"/>
      <c r="W81" s="167"/>
      <c r="X81" s="167"/>
      <c r="Y81" s="167">
        <v>6893481</v>
      </c>
      <c r="Z81"/>
      <c r="AA81"/>
    </row>
    <row r="82" spans="1:27"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c r="T82" s="167">
        <v>187235</v>
      </c>
      <c r="U82" s="167"/>
      <c r="V82" s="167"/>
      <c r="W82" s="167"/>
      <c r="X82" s="167"/>
      <c r="Y82" s="167">
        <v>14317633</v>
      </c>
      <c r="Z82"/>
      <c r="AA82"/>
    </row>
    <row r="83" spans="1:27"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c r="X83" s="167"/>
      <c r="Y83" s="167">
        <v>2564000</v>
      </c>
      <c r="Z83"/>
      <c r="AA83"/>
    </row>
    <row r="84" spans="1:27"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c r="X84" s="167"/>
      <c r="Y84" s="167">
        <v>1804000</v>
      </c>
      <c r="Z84"/>
      <c r="AA84"/>
    </row>
    <row r="85" spans="1:27"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c r="X85" s="167"/>
      <c r="Y85" s="167">
        <v>13617164</v>
      </c>
      <c r="Z85"/>
      <c r="AA85"/>
    </row>
    <row r="86" spans="1:27"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c r="X86" s="167"/>
      <c r="Y86" s="167">
        <v>18831187</v>
      </c>
      <c r="Z86"/>
      <c r="AA86"/>
    </row>
    <row r="87" spans="1:27"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c r="T87" s="167">
        <v>43276</v>
      </c>
      <c r="U87" s="167"/>
      <c r="V87" s="167"/>
      <c r="W87" s="167"/>
      <c r="X87" s="167"/>
      <c r="Y87" s="167">
        <v>18899532</v>
      </c>
      <c r="Z87"/>
      <c r="AA87"/>
    </row>
    <row r="88" spans="1:27"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c r="X88" s="167"/>
      <c r="Y88" s="167">
        <v>14771312</v>
      </c>
      <c r="Z88"/>
      <c r="AA88"/>
    </row>
    <row r="89" spans="1:27"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c r="T89" s="167">
        <v>66746</v>
      </c>
      <c r="U89" s="167"/>
      <c r="V89" s="167"/>
      <c r="W89" s="167"/>
      <c r="X89" s="167"/>
      <c r="Y89" s="167">
        <v>14362058</v>
      </c>
      <c r="Z89"/>
      <c r="AA89"/>
    </row>
    <row r="90" spans="1:27"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c r="X90" s="167"/>
      <c r="Y90" s="167">
        <v>5644000</v>
      </c>
      <c r="Z90"/>
      <c r="AA90"/>
    </row>
    <row r="91" spans="1:27"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c r="X91" s="167"/>
      <c r="Y91" s="167">
        <v>3264000</v>
      </c>
      <c r="Z91"/>
      <c r="AA91"/>
    </row>
    <row r="92" spans="1:27"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c r="T92" s="167">
        <v>39600</v>
      </c>
      <c r="U92" s="167"/>
      <c r="V92" s="167"/>
      <c r="W92" s="167"/>
      <c r="X92" s="167"/>
      <c r="Y92" s="167">
        <v>19514207</v>
      </c>
      <c r="Z92"/>
      <c r="AA92"/>
    </row>
    <row r="93" spans="1:27"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c r="X93" s="167"/>
      <c r="Y93" s="167">
        <v>27782471</v>
      </c>
      <c r="Z93"/>
      <c r="AA93"/>
    </row>
    <row r="94" spans="1:27"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c r="T94" s="167">
        <v>69696</v>
      </c>
      <c r="U94" s="167"/>
      <c r="V94" s="167"/>
      <c r="W94" s="167"/>
      <c r="X94" s="167"/>
      <c r="Y94" s="167">
        <v>27063343</v>
      </c>
      <c r="Z94"/>
      <c r="AA94"/>
    </row>
    <row r="95" spans="1:27"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c r="X95" s="167"/>
      <c r="Y95" s="167">
        <v>19667833</v>
      </c>
      <c r="Z95"/>
      <c r="AA95"/>
    </row>
    <row r="96" spans="1:27"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c r="T96" s="167">
        <v>299508</v>
      </c>
      <c r="U96" s="167"/>
      <c r="V96" s="167"/>
      <c r="W96" s="167"/>
      <c r="X96" s="167"/>
      <c r="Y96" s="167">
        <v>19074824</v>
      </c>
      <c r="Z96"/>
      <c r="AA96"/>
    </row>
    <row r="97" spans="1:27"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c r="X97" s="167"/>
      <c r="Y97" s="167">
        <v>7456000</v>
      </c>
      <c r="Z97"/>
      <c r="AA97"/>
    </row>
    <row r="98" spans="1:27"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c r="X98" s="167"/>
      <c r="Y98" s="167">
        <v>5880000</v>
      </c>
      <c r="Z98"/>
      <c r="AA98"/>
    </row>
    <row r="99" spans="1:27"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c r="T99" s="167">
        <v>1760</v>
      </c>
      <c r="U99" s="167"/>
      <c r="V99" s="167"/>
      <c r="W99" s="167"/>
      <c r="X99" s="167"/>
      <c r="Y99" s="167">
        <v>19862979</v>
      </c>
      <c r="Z99"/>
      <c r="AA99"/>
    </row>
    <row r="100" spans="1:27"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c r="X100" s="167"/>
      <c r="Y100" s="167">
        <v>24602870</v>
      </c>
      <c r="Z100"/>
      <c r="AA100"/>
    </row>
    <row r="101" spans="1:27"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c r="X101" s="167"/>
      <c r="Y101" s="167">
        <v>26762747</v>
      </c>
      <c r="Z101"/>
      <c r="AA101"/>
    </row>
    <row r="102" spans="1:27"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c r="T102" s="167">
        <v>49632</v>
      </c>
      <c r="U102" s="167"/>
      <c r="V102" s="167"/>
      <c r="W102" s="167"/>
      <c r="X102" s="167"/>
      <c r="Y102" s="167">
        <v>17298221</v>
      </c>
      <c r="Z102"/>
      <c r="AA102"/>
    </row>
    <row r="103" spans="1:27"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c r="T103" s="167">
        <v>216643</v>
      </c>
      <c r="U103" s="167"/>
      <c r="V103" s="167"/>
      <c r="W103" s="167"/>
      <c r="X103" s="167"/>
      <c r="Y103" s="167">
        <v>21322865</v>
      </c>
      <c r="Z103"/>
      <c r="AA103"/>
    </row>
    <row r="104" spans="1:27"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c r="X104" s="167"/>
      <c r="Y104" s="167">
        <v>10068000</v>
      </c>
      <c r="Z104"/>
      <c r="AA104"/>
    </row>
    <row r="105" spans="1:27"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c r="X105" s="167"/>
      <c r="Y105" s="167">
        <v>7332000</v>
      </c>
      <c r="Z105"/>
      <c r="AA105"/>
    </row>
    <row r="106" spans="1:27"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c r="V106" s="167">
        <v>1320000</v>
      </c>
      <c r="W106" s="167"/>
      <c r="X106" s="167"/>
      <c r="Y106" s="167">
        <v>29800154</v>
      </c>
      <c r="Z106"/>
      <c r="AA106"/>
    </row>
    <row r="107" spans="1:27"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c r="V107" s="167">
        <v>1720000</v>
      </c>
      <c r="W107" s="167"/>
      <c r="X107" s="167"/>
      <c r="Y107" s="167">
        <v>29400608</v>
      </c>
      <c r="Z107"/>
      <c r="AA107"/>
    </row>
    <row r="108" spans="1:27"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c r="V108" s="167">
        <v>1920000</v>
      </c>
      <c r="W108" s="167"/>
      <c r="X108" s="167"/>
      <c r="Y108" s="167">
        <v>39467826</v>
      </c>
      <c r="Z108"/>
      <c r="AA108"/>
    </row>
    <row r="109" spans="1:27"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c r="V109" s="167">
        <v>2880000</v>
      </c>
      <c r="W109" s="167"/>
      <c r="X109" s="167"/>
      <c r="Y109" s="167">
        <v>28883900</v>
      </c>
      <c r="Z109"/>
      <c r="AA109"/>
    </row>
    <row r="110" spans="1:27"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c r="V110" s="167">
        <v>1400000</v>
      </c>
      <c r="W110" s="167"/>
      <c r="X110" s="167"/>
      <c r="Y110" s="167">
        <v>27667091</v>
      </c>
      <c r="Z110"/>
      <c r="AA110"/>
    </row>
    <row r="111" spans="1:27"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c r="V111" s="167">
        <v>720000</v>
      </c>
      <c r="W111" s="167"/>
      <c r="X111" s="167"/>
      <c r="Y111" s="167">
        <v>15748000</v>
      </c>
      <c r="Z111"/>
      <c r="AA111"/>
    </row>
    <row r="112" spans="1:27"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c r="V112" s="167">
        <v>320000</v>
      </c>
      <c r="W112" s="167"/>
      <c r="X112" s="167"/>
      <c r="Y112" s="167">
        <v>12480000</v>
      </c>
      <c r="Z112"/>
      <c r="AA112"/>
    </row>
    <row r="113" spans="1:27"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c r="V113" s="167">
        <v>3200000</v>
      </c>
      <c r="W113" s="167"/>
      <c r="X113" s="167"/>
      <c r="Y113" s="167">
        <v>33790448</v>
      </c>
      <c r="Z113"/>
      <c r="AA113"/>
    </row>
    <row r="114" spans="1:27"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c r="V114" s="167">
        <v>3880000</v>
      </c>
      <c r="W114" s="167"/>
      <c r="X114" s="167"/>
      <c r="Y114" s="167">
        <v>39696560</v>
      </c>
      <c r="Z114"/>
      <c r="AA114"/>
    </row>
    <row r="115" spans="1:27"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c r="V115" s="167">
        <v>4120350</v>
      </c>
      <c r="W115" s="167"/>
      <c r="X115" s="167"/>
      <c r="Y115" s="167">
        <v>45221129</v>
      </c>
      <c r="Z115"/>
      <c r="AA115"/>
    </row>
    <row r="116" spans="1:27"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c r="V116" s="167">
        <v>4641075</v>
      </c>
      <c r="W116" s="167"/>
      <c r="X116" s="167"/>
      <c r="Y116" s="167">
        <v>36220203</v>
      </c>
      <c r="Z116"/>
      <c r="AA116"/>
    </row>
    <row r="117" spans="1:27"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c r="V117" s="167">
        <v>5970375</v>
      </c>
      <c r="W117" s="167"/>
      <c r="X117" s="167"/>
      <c r="Y117" s="167">
        <v>40260114</v>
      </c>
      <c r="Z117"/>
      <c r="AA117"/>
    </row>
    <row r="118" spans="1:27"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c r="V118" s="167">
        <v>4540300</v>
      </c>
      <c r="W118" s="167"/>
      <c r="X118" s="167"/>
      <c r="Y118" s="167">
        <v>25196300</v>
      </c>
      <c r="Z118"/>
      <c r="AA118"/>
    </row>
    <row r="119" spans="1:27"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c r="V119" s="167">
        <v>3880000</v>
      </c>
      <c r="W119" s="167"/>
      <c r="X119" s="167"/>
      <c r="Y119" s="167">
        <v>22396000</v>
      </c>
      <c r="Z119"/>
      <c r="AA119"/>
    </row>
    <row r="120" spans="1:27"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c r="V120" s="167">
        <v>4440000</v>
      </c>
      <c r="W120" s="167"/>
      <c r="X120" s="167"/>
      <c r="Y120" s="167">
        <v>44350568</v>
      </c>
      <c r="Z120"/>
      <c r="AA120"/>
    </row>
    <row r="121" spans="1:27"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c r="V121" s="167">
        <v>5960000</v>
      </c>
      <c r="W121" s="167"/>
      <c r="X121" s="167"/>
      <c r="Y121" s="167">
        <v>46922616</v>
      </c>
      <c r="Z121"/>
      <c r="AA121"/>
    </row>
    <row r="122" spans="1:27"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c r="V122" s="167">
        <v>3880000</v>
      </c>
      <c r="W122" s="167"/>
      <c r="X122" s="167"/>
      <c r="Y122" s="167">
        <v>43116668</v>
      </c>
      <c r="Z122"/>
      <c r="AA122"/>
    </row>
    <row r="123" spans="1:27"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c r="U123" s="167">
        <v>40000</v>
      </c>
      <c r="V123" s="167">
        <v>4080000</v>
      </c>
      <c r="W123" s="167"/>
      <c r="X123" s="167"/>
      <c r="Y123" s="167">
        <v>37770909</v>
      </c>
      <c r="Z123"/>
      <c r="AA123"/>
    </row>
    <row r="124" spans="1:27"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c r="U124" s="167">
        <v>40000</v>
      </c>
      <c r="V124" s="167">
        <v>4080000</v>
      </c>
      <c r="W124" s="167"/>
      <c r="X124" s="167"/>
      <c r="Y124" s="167">
        <v>37201045</v>
      </c>
      <c r="Z124"/>
      <c r="AA124"/>
    </row>
    <row r="125" spans="1:27"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c r="V125" s="167">
        <v>3776550</v>
      </c>
      <c r="W125" s="167"/>
      <c r="X125" s="167"/>
      <c r="Y125" s="167">
        <v>21291100</v>
      </c>
      <c r="Z125"/>
      <c r="AA125"/>
    </row>
    <row r="126" spans="1:27"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c r="U126" s="167">
        <v>80000</v>
      </c>
      <c r="V126" s="167">
        <v>2400000</v>
      </c>
      <c r="W126" s="167"/>
      <c r="X126" s="167"/>
      <c r="Y126" s="167">
        <v>19088000</v>
      </c>
      <c r="Z126"/>
      <c r="AA126"/>
    </row>
    <row r="127" spans="1:27"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c r="U127" s="167">
        <v>80000</v>
      </c>
      <c r="V127" s="167">
        <v>1280000</v>
      </c>
      <c r="W127" s="167"/>
      <c r="X127" s="167"/>
      <c r="Y127" s="167">
        <v>18874754</v>
      </c>
      <c r="Z127"/>
      <c r="AA127"/>
    </row>
    <row r="128" spans="1:27"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c r="U128" s="167">
        <v>80000</v>
      </c>
      <c r="V128" s="167">
        <v>4160000</v>
      </c>
      <c r="W128" s="167"/>
      <c r="X128" s="167"/>
      <c r="Y128" s="167">
        <v>44525954</v>
      </c>
      <c r="Z128"/>
      <c r="AA128"/>
    </row>
    <row r="129" spans="1:27"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c r="U129" s="167">
        <v>80000</v>
      </c>
      <c r="V129" s="167">
        <v>3480000</v>
      </c>
      <c r="W129" s="167"/>
      <c r="X129" s="167"/>
      <c r="Y129" s="167">
        <v>38259014</v>
      </c>
      <c r="Z129"/>
      <c r="AA129"/>
    </row>
    <row r="130" spans="1:27"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c r="U130" s="167">
        <v>240000</v>
      </c>
      <c r="V130" s="167">
        <v>3360000</v>
      </c>
      <c r="W130" s="167"/>
      <c r="X130" s="167"/>
      <c r="Y130" s="167">
        <v>46049214</v>
      </c>
      <c r="Z130"/>
      <c r="AA130"/>
    </row>
    <row r="131" spans="1:27"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c r="U131" s="167">
        <v>160000</v>
      </c>
      <c r="V131" s="167">
        <v>4920000</v>
      </c>
      <c r="W131" s="167"/>
      <c r="X131" s="167"/>
      <c r="Y131" s="167">
        <v>36271797</v>
      </c>
      <c r="Z131"/>
      <c r="AA131"/>
    </row>
    <row r="132" spans="1:27"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c r="U132" s="167">
        <v>40000</v>
      </c>
      <c r="V132" s="167">
        <v>4280000</v>
      </c>
      <c r="W132" s="167"/>
      <c r="X132" s="167"/>
      <c r="Y132" s="167">
        <v>22740475</v>
      </c>
      <c r="Z132"/>
      <c r="AA132"/>
    </row>
    <row r="133" spans="1:27"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c r="U133" s="167">
        <v>160000</v>
      </c>
      <c r="V133" s="167">
        <v>3400000</v>
      </c>
      <c r="W133" s="167"/>
      <c r="X133" s="167"/>
      <c r="Y133" s="167">
        <v>17452000</v>
      </c>
      <c r="Z133"/>
      <c r="AA133"/>
    </row>
    <row r="134" spans="1:27"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c r="U134" s="167">
        <v>280000</v>
      </c>
      <c r="V134" s="167">
        <v>3520000</v>
      </c>
      <c r="W134" s="167"/>
      <c r="X134" s="167"/>
      <c r="Y134" s="167">
        <v>40741887</v>
      </c>
      <c r="Z134"/>
      <c r="AA134"/>
    </row>
    <row r="135" spans="1:27"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c r="U135" s="167">
        <v>320000</v>
      </c>
      <c r="V135" s="167">
        <v>4160000</v>
      </c>
      <c r="W135" s="167"/>
      <c r="X135" s="167"/>
      <c r="Y135" s="167">
        <v>53128298</v>
      </c>
      <c r="Z135"/>
      <c r="AA135"/>
    </row>
    <row r="136" spans="1:27"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c r="U136" s="167">
        <v>320000</v>
      </c>
      <c r="V136" s="167">
        <v>3880000</v>
      </c>
      <c r="W136" s="167"/>
      <c r="X136" s="167"/>
      <c r="Y136" s="167">
        <v>41507053</v>
      </c>
      <c r="Z136"/>
      <c r="AA136"/>
    </row>
    <row r="137" spans="1:27"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c r="U137" s="167">
        <v>280000</v>
      </c>
      <c r="V137" s="167">
        <v>3400000</v>
      </c>
      <c r="W137" s="167"/>
      <c r="X137" s="167"/>
      <c r="Y137" s="167">
        <v>52564702</v>
      </c>
      <c r="Z137"/>
      <c r="AA137"/>
    </row>
    <row r="138" spans="1:27"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c r="U138" s="167">
        <v>480000</v>
      </c>
      <c r="V138" s="167">
        <v>2960000</v>
      </c>
      <c r="W138" s="167"/>
      <c r="X138" s="167"/>
      <c r="Y138" s="167">
        <v>38549822</v>
      </c>
      <c r="Z138"/>
      <c r="AA138"/>
    </row>
    <row r="139" spans="1:27"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c r="U139" s="167">
        <v>680000</v>
      </c>
      <c r="V139" s="167">
        <v>2600000</v>
      </c>
      <c r="W139" s="167"/>
      <c r="X139" s="167"/>
      <c r="Y139" s="167">
        <v>26476725</v>
      </c>
      <c r="Z139"/>
      <c r="AA139"/>
    </row>
    <row r="140" spans="1:27"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c r="U140" s="167">
        <v>440000</v>
      </c>
      <c r="V140" s="167">
        <v>2240000</v>
      </c>
      <c r="W140" s="167"/>
      <c r="X140" s="167"/>
      <c r="Y140" s="167">
        <v>18320000</v>
      </c>
      <c r="Z140"/>
      <c r="AA140"/>
    </row>
    <row r="141" spans="1:27"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c r="U141" s="167">
        <v>640000</v>
      </c>
      <c r="V141" s="167">
        <v>4000000</v>
      </c>
      <c r="W141" s="167"/>
      <c r="X141" s="167"/>
      <c r="Y141" s="167">
        <v>49245024</v>
      </c>
      <c r="Z141"/>
      <c r="AA141"/>
    </row>
    <row r="142" spans="1:27"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c r="U142" s="167">
        <v>600000</v>
      </c>
      <c r="V142" s="167">
        <v>3320000</v>
      </c>
      <c r="W142" s="167"/>
      <c r="X142" s="167"/>
      <c r="Y142" s="167">
        <v>46363671</v>
      </c>
      <c r="Z142"/>
      <c r="AA142"/>
    </row>
    <row r="143" spans="1:27"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c r="U143" s="167">
        <v>600000</v>
      </c>
      <c r="V143" s="167">
        <v>2680000</v>
      </c>
      <c r="W143" s="167"/>
      <c r="X143" s="167"/>
      <c r="Y143" s="167">
        <v>50580872</v>
      </c>
      <c r="Z143"/>
      <c r="AA143"/>
    </row>
    <row r="144" spans="1:27"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c r="U144" s="167">
        <v>720000</v>
      </c>
      <c r="V144" s="167">
        <v>3382350</v>
      </c>
      <c r="W144" s="167"/>
      <c r="X144" s="167"/>
      <c r="Y144" s="167">
        <v>46924848</v>
      </c>
      <c r="Z144"/>
      <c r="AA144"/>
    </row>
    <row r="145" spans="1:27"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c r="U145" s="167">
        <v>840000</v>
      </c>
      <c r="V145" s="167">
        <v>4153950</v>
      </c>
      <c r="W145" s="167"/>
      <c r="X145" s="167"/>
      <c r="Y145" s="167">
        <v>49729679</v>
      </c>
      <c r="Z145"/>
      <c r="AA145"/>
    </row>
    <row r="146" spans="1:27"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c r="U146" s="167">
        <v>1040000</v>
      </c>
      <c r="V146" s="167">
        <v>4171100</v>
      </c>
      <c r="W146" s="167"/>
      <c r="X146" s="167"/>
      <c r="Y146" s="167">
        <v>41864705</v>
      </c>
      <c r="Z146"/>
      <c r="AA146"/>
    </row>
    <row r="147" spans="1:27"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c r="U147" s="167">
        <v>1200000</v>
      </c>
      <c r="V147" s="167">
        <v>2440000</v>
      </c>
      <c r="W147" s="167"/>
      <c r="X147" s="167"/>
      <c r="Y147" s="167">
        <v>24229875</v>
      </c>
      <c r="Z147"/>
      <c r="AA147"/>
    </row>
    <row r="148" spans="1:27"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c r="U148" s="167">
        <v>1800000</v>
      </c>
      <c r="V148" s="167">
        <v>4380050</v>
      </c>
      <c r="W148" s="167"/>
      <c r="X148" s="167"/>
      <c r="Y148" s="167">
        <v>55148679</v>
      </c>
      <c r="Z148"/>
      <c r="AA148"/>
    </row>
    <row r="149" spans="1:27"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c r="U149" s="167">
        <v>2440000</v>
      </c>
      <c r="V149" s="167">
        <v>3400000</v>
      </c>
      <c r="W149" s="167"/>
      <c r="X149" s="167"/>
      <c r="Y149" s="167">
        <v>59879270</v>
      </c>
      <c r="Z149"/>
      <c r="AA149"/>
    </row>
    <row r="150" spans="1:27"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c r="U150" s="167">
        <v>2240000</v>
      </c>
      <c r="V150" s="167">
        <v>4200000</v>
      </c>
      <c r="W150" s="167"/>
      <c r="X150" s="167"/>
      <c r="Y150" s="167">
        <v>47831553</v>
      </c>
      <c r="Z150"/>
      <c r="AA150"/>
    </row>
    <row r="151" spans="1:27"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c r="U151" s="167">
        <v>2440000</v>
      </c>
      <c r="V151" s="167">
        <v>1266925</v>
      </c>
      <c r="W151" s="167"/>
      <c r="X151" s="167"/>
      <c r="Y151" s="167">
        <v>53508094</v>
      </c>
      <c r="Z151"/>
      <c r="AA151"/>
    </row>
    <row r="152" spans="1:27"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c r="U152" s="167">
        <v>2920000</v>
      </c>
      <c r="V152" s="167">
        <v>1584400</v>
      </c>
      <c r="W152" s="167"/>
      <c r="X152" s="167"/>
      <c r="Y152" s="167">
        <v>54759700</v>
      </c>
      <c r="Z152"/>
      <c r="AA152"/>
    </row>
    <row r="153" spans="1:27"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c r="U153" s="167">
        <v>3000000</v>
      </c>
      <c r="V153" s="167">
        <v>2739200</v>
      </c>
      <c r="W153" s="167"/>
      <c r="X153" s="167"/>
      <c r="Y153" s="167">
        <v>48312720</v>
      </c>
      <c r="Z153"/>
      <c r="AA153"/>
    </row>
    <row r="154" spans="1:27"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c r="U154" s="167">
        <v>3080000</v>
      </c>
      <c r="V154" s="167">
        <v>2400000</v>
      </c>
      <c r="W154" s="167"/>
      <c r="X154" s="167"/>
      <c r="Y154" s="167">
        <v>35275740</v>
      </c>
      <c r="Z154"/>
      <c r="AA154"/>
    </row>
    <row r="155" spans="1:27"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c r="U155" s="167">
        <v>3600000</v>
      </c>
      <c r="V155" s="167">
        <v>3497625</v>
      </c>
      <c r="W155" s="167"/>
      <c r="X155" s="167"/>
      <c r="Y155" s="167">
        <v>64606950</v>
      </c>
      <c r="Z155"/>
      <c r="AA155"/>
    </row>
    <row r="156" spans="1:27"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c r="U156" s="167">
        <v>4200000</v>
      </c>
      <c r="V156" s="167">
        <v>3396125</v>
      </c>
      <c r="W156" s="167"/>
      <c r="X156" s="167"/>
      <c r="Y156" s="167">
        <v>63849272</v>
      </c>
      <c r="Z156"/>
      <c r="AA156"/>
    </row>
    <row r="157" spans="1:27"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c r="U157" s="167">
        <v>3360000</v>
      </c>
      <c r="V157" s="167">
        <v>2961325</v>
      </c>
      <c r="W157" s="167"/>
      <c r="X157" s="167"/>
      <c r="Y157" s="167">
        <v>61683764</v>
      </c>
      <c r="Z157"/>
      <c r="AA157"/>
    </row>
    <row r="158" spans="1:27"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c r="U158" s="167">
        <v>3600000</v>
      </c>
      <c r="V158" s="167">
        <v>2809050</v>
      </c>
      <c r="W158" s="167"/>
      <c r="X158" s="167"/>
      <c r="Y158" s="167">
        <v>66811824</v>
      </c>
      <c r="Z158"/>
      <c r="AA158"/>
    </row>
    <row r="159" spans="1:27"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c r="U159" s="167">
        <v>3240000</v>
      </c>
      <c r="V159" s="167">
        <v>3661725</v>
      </c>
      <c r="W159" s="167"/>
      <c r="X159" s="167"/>
      <c r="Y159" s="167">
        <v>58295142</v>
      </c>
      <c r="Z159"/>
      <c r="AA159"/>
    </row>
    <row r="160" spans="1:27"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c r="U160" s="167">
        <v>3600000</v>
      </c>
      <c r="V160" s="167">
        <v>3945600</v>
      </c>
      <c r="W160" s="167"/>
      <c r="X160" s="167"/>
      <c r="Y160" s="167">
        <v>49970365</v>
      </c>
      <c r="Z160"/>
      <c r="AA160"/>
    </row>
    <row r="161" spans="1:27"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c r="U161" s="167">
        <v>3240000</v>
      </c>
      <c r="V161" s="167">
        <v>3759750</v>
      </c>
      <c r="W161" s="167"/>
      <c r="X161" s="167"/>
      <c r="Y161" s="167">
        <v>29759750</v>
      </c>
      <c r="Z161"/>
      <c r="AA161"/>
    </row>
    <row r="162" spans="1:27"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c r="U162" s="167">
        <v>2880000</v>
      </c>
      <c r="V162" s="167">
        <v>2982100</v>
      </c>
      <c r="W162" s="167"/>
      <c r="X162" s="167"/>
      <c r="Y162" s="167">
        <v>48729503</v>
      </c>
      <c r="Z162"/>
      <c r="AA162"/>
    </row>
    <row r="163" spans="1:27"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c r="U163" s="167">
        <v>2880000</v>
      </c>
      <c r="V163" s="167">
        <v>2320000</v>
      </c>
      <c r="W163" s="167"/>
      <c r="X163" s="167"/>
      <c r="Y163" s="167">
        <v>46651555</v>
      </c>
      <c r="Z163"/>
      <c r="AA163"/>
    </row>
    <row r="164" spans="1:27"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c r="U164" s="167">
        <v>3280000</v>
      </c>
      <c r="V164" s="167">
        <v>143550</v>
      </c>
      <c r="W164" s="167"/>
      <c r="X164" s="167"/>
      <c r="Y164" s="167">
        <v>43458627</v>
      </c>
      <c r="Z164"/>
      <c r="AA164"/>
    </row>
    <row r="165" spans="1:27"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c r="U165" s="167">
        <v>1640000</v>
      </c>
      <c r="V165" s="167">
        <v>1640000</v>
      </c>
      <c r="W165" s="167"/>
      <c r="X165" s="167"/>
      <c r="Y165" s="167">
        <v>20774139</v>
      </c>
      <c r="Z165"/>
      <c r="AA165"/>
    </row>
    <row r="166" spans="1:27"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c r="U166" s="167">
        <v>2680000</v>
      </c>
      <c r="V166" s="167">
        <v>2102225</v>
      </c>
      <c r="W166" s="167"/>
      <c r="X166" s="167"/>
      <c r="Y166" s="167">
        <v>40492988</v>
      </c>
      <c r="Z166"/>
      <c r="AA166"/>
    </row>
    <row r="167" spans="1:27"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c r="U167" s="167">
        <v>3120000</v>
      </c>
      <c r="V167" s="167">
        <v>1738600</v>
      </c>
      <c r="W167" s="167"/>
      <c r="X167" s="167"/>
      <c r="Y167" s="167">
        <v>33650475</v>
      </c>
      <c r="Z167"/>
      <c r="AA167"/>
    </row>
    <row r="168" spans="1:27"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c r="U168" s="167">
        <v>1960000</v>
      </c>
      <c r="V168" s="167">
        <v>778725</v>
      </c>
      <c r="W168" s="167"/>
      <c r="X168" s="167"/>
      <c r="Y168" s="167">
        <v>16787700</v>
      </c>
      <c r="Z168"/>
      <c r="AA168"/>
    </row>
    <row r="169" spans="1:27"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c r="U169" s="167">
        <v>2560000</v>
      </c>
      <c r="V169" s="167">
        <v>1645425</v>
      </c>
      <c r="W169" s="167"/>
      <c r="X169" s="167"/>
      <c r="Y169" s="167">
        <v>40409028</v>
      </c>
      <c r="Z169"/>
      <c r="AA169"/>
    </row>
    <row r="170" spans="1:27"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c r="U170" s="167">
        <v>1560000</v>
      </c>
      <c r="V170" s="167">
        <v>2232375</v>
      </c>
      <c r="W170" s="167"/>
      <c r="X170" s="167"/>
      <c r="Y170" s="167">
        <v>39065477</v>
      </c>
      <c r="Z170"/>
      <c r="AA170"/>
    </row>
    <row r="171" spans="1:27"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c r="U171" s="167">
        <v>1240000</v>
      </c>
      <c r="V171" s="167">
        <v>2191400</v>
      </c>
      <c r="W171" s="167"/>
      <c r="X171" s="167"/>
      <c r="Y171" s="167">
        <v>42869987</v>
      </c>
      <c r="Z171"/>
      <c r="AA171"/>
    </row>
    <row r="172" spans="1:27"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c r="U172" s="167">
        <v>1640000</v>
      </c>
      <c r="V172" s="167">
        <v>1788500</v>
      </c>
      <c r="W172" s="167"/>
      <c r="X172" s="167"/>
      <c r="Y172" s="167">
        <v>43437473</v>
      </c>
      <c r="Z172"/>
      <c r="AA172"/>
    </row>
    <row r="173" spans="1:27"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c r="U173" s="167">
        <v>1520000</v>
      </c>
      <c r="V173" s="167">
        <v>1124950</v>
      </c>
      <c r="W173" s="167"/>
      <c r="X173" s="167"/>
      <c r="Y173" s="167">
        <v>32853778</v>
      </c>
      <c r="Z173"/>
      <c r="AA173"/>
    </row>
    <row r="174" spans="1:27"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c r="U174" s="167">
        <v>1280000</v>
      </c>
      <c r="V174" s="167">
        <v>1165675</v>
      </c>
      <c r="W174" s="167"/>
      <c r="X174" s="167"/>
      <c r="Y174" s="167">
        <v>29847575</v>
      </c>
      <c r="Z174"/>
      <c r="AA174"/>
    </row>
    <row r="175" spans="1:27"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c r="U175" s="167">
        <v>980000</v>
      </c>
      <c r="V175" s="167">
        <v>400000</v>
      </c>
      <c r="W175" s="167"/>
      <c r="X175" s="167"/>
      <c r="Y175" s="167">
        <v>15388600</v>
      </c>
      <c r="Z175"/>
      <c r="AA175"/>
    </row>
    <row r="176" spans="1:27"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c r="U176" s="167">
        <v>920000</v>
      </c>
      <c r="V176" s="167">
        <v>1962400</v>
      </c>
      <c r="W176" s="167"/>
      <c r="X176" s="167"/>
      <c r="Y176" s="167">
        <v>34729668</v>
      </c>
      <c r="Z176"/>
      <c r="AA176"/>
    </row>
    <row r="177" spans="1:27"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c r="U177" s="167">
        <v>1240000</v>
      </c>
      <c r="V177" s="167">
        <v>1446875</v>
      </c>
      <c r="W177" s="167"/>
      <c r="X177" s="167"/>
      <c r="Y177" s="167">
        <v>36647458</v>
      </c>
      <c r="Z177"/>
      <c r="AA177"/>
    </row>
    <row r="178" spans="1:27"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c r="U178" s="167">
        <v>1160000</v>
      </c>
      <c r="V178" s="167">
        <v>1360000</v>
      </c>
      <c r="W178" s="167"/>
      <c r="X178" s="167"/>
      <c r="Y178" s="167">
        <v>40098693</v>
      </c>
      <c r="Z178"/>
      <c r="AA178"/>
    </row>
    <row r="179" spans="1:27"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c r="U179" s="167">
        <v>1200000</v>
      </c>
      <c r="V179" s="167">
        <v>1200000</v>
      </c>
      <c r="W179" s="167"/>
      <c r="X179" s="167"/>
      <c r="Y179" s="167">
        <v>39533021</v>
      </c>
      <c r="Z179"/>
      <c r="AA179"/>
    </row>
    <row r="180" spans="1:27"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c r="U180" s="167">
        <v>720000</v>
      </c>
      <c r="V180" s="167">
        <v>680000</v>
      </c>
      <c r="W180" s="167"/>
      <c r="X180" s="167"/>
      <c r="Y180" s="167">
        <v>30364619</v>
      </c>
      <c r="Z180"/>
      <c r="AA180"/>
    </row>
    <row r="181" spans="1:27"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c r="U181" s="167">
        <v>800000</v>
      </c>
      <c r="V181" s="167">
        <v>732200</v>
      </c>
      <c r="W181" s="167"/>
      <c r="X181" s="167"/>
      <c r="Y181" s="167">
        <v>22044200</v>
      </c>
      <c r="Z181"/>
      <c r="AA181"/>
    </row>
    <row r="182" spans="1:27"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c r="U182" s="167">
        <v>320000</v>
      </c>
      <c r="V182" s="167">
        <v>120000</v>
      </c>
      <c r="W182" s="167"/>
      <c r="X182" s="167"/>
      <c r="Y182" s="167">
        <v>16028000</v>
      </c>
      <c r="Z182"/>
      <c r="AA182"/>
    </row>
    <row r="183" spans="1:27"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c r="U183" s="167">
        <v>760000</v>
      </c>
      <c r="V183" s="167">
        <v>402400</v>
      </c>
      <c r="W183" s="167"/>
      <c r="X183" s="167"/>
      <c r="Y183" s="167">
        <v>37069724</v>
      </c>
      <c r="Z183"/>
      <c r="AA183"/>
    </row>
    <row r="184" spans="1:27"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c r="U184" s="167">
        <v>640000</v>
      </c>
      <c r="V184" s="167">
        <v>529525</v>
      </c>
      <c r="W184" s="167"/>
      <c r="X184" s="167"/>
      <c r="Y184" s="167">
        <v>38883510</v>
      </c>
      <c r="Z184"/>
      <c r="AA184"/>
    </row>
    <row r="185" spans="1:27"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c r="U185" s="167">
        <v>680000</v>
      </c>
      <c r="V185" s="167">
        <v>800000</v>
      </c>
      <c r="W185" s="167"/>
      <c r="X185" s="167"/>
      <c r="Y185" s="167">
        <v>38541871</v>
      </c>
      <c r="Z185"/>
      <c r="AA185"/>
    </row>
    <row r="186" spans="1:27"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c r="U186" s="167">
        <v>520000</v>
      </c>
      <c r="V186" s="167">
        <v>1120000</v>
      </c>
      <c r="W186" s="167"/>
      <c r="X186" s="167"/>
      <c r="Y186" s="167">
        <v>35462361</v>
      </c>
      <c r="Z186"/>
      <c r="AA186"/>
    </row>
    <row r="187" spans="1:27"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c r="U187" s="167">
        <v>360000</v>
      </c>
      <c r="V187" s="167">
        <v>880000</v>
      </c>
      <c r="W187" s="167"/>
      <c r="X187" s="167"/>
      <c r="Y187" s="167">
        <v>34194052</v>
      </c>
      <c r="Z187"/>
      <c r="AA187"/>
    </row>
    <row r="188" spans="1:27"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c r="U188" s="167">
        <v>560000</v>
      </c>
      <c r="V188" s="167">
        <v>1000000</v>
      </c>
      <c r="W188" s="167"/>
      <c r="X188" s="167"/>
      <c r="Y188" s="167">
        <v>30347500</v>
      </c>
      <c r="Z188"/>
      <c r="AA188"/>
    </row>
    <row r="189" spans="1:27"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c r="U189" s="167">
        <v>120000</v>
      </c>
      <c r="V189" s="167">
        <v>720000</v>
      </c>
      <c r="W189" s="167"/>
      <c r="X189" s="167"/>
      <c r="Y189" s="167">
        <v>18896000</v>
      </c>
      <c r="Z189"/>
      <c r="AA189"/>
    </row>
    <row r="190" spans="1:27"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c r="U190" s="167">
        <v>360000</v>
      </c>
      <c r="V190" s="167">
        <v>833350</v>
      </c>
      <c r="W190" s="167"/>
      <c r="X190" s="167"/>
      <c r="Y190" s="167">
        <v>32769234</v>
      </c>
      <c r="Z190"/>
      <c r="AA190"/>
    </row>
    <row r="191" spans="1:27"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c r="U191" s="167">
        <v>480000</v>
      </c>
      <c r="V191" s="167">
        <v>680000</v>
      </c>
      <c r="W191" s="167"/>
      <c r="X191" s="167"/>
      <c r="Y191" s="167">
        <v>35471193</v>
      </c>
      <c r="Z191"/>
      <c r="AA191"/>
    </row>
    <row r="192" spans="1:27"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c r="U192" s="167">
        <v>440000</v>
      </c>
      <c r="V192" s="167">
        <v>680000</v>
      </c>
      <c r="W192" s="167"/>
      <c r="X192" s="167"/>
      <c r="Y192" s="167">
        <v>34511483</v>
      </c>
      <c r="Z192"/>
      <c r="AA192"/>
    </row>
    <row r="193" spans="1:27"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c r="U193" s="167">
        <v>320000</v>
      </c>
      <c r="V193" s="167">
        <v>480000</v>
      </c>
      <c r="W193" s="167"/>
      <c r="X193" s="167"/>
      <c r="Y193" s="167">
        <v>31429930</v>
      </c>
      <c r="Z193"/>
      <c r="AA193"/>
    </row>
    <row r="194" spans="1:27"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c r="U194" s="167">
        <v>280000</v>
      </c>
      <c r="V194" s="167">
        <v>1640000</v>
      </c>
      <c r="W194" s="167"/>
      <c r="X194" s="167"/>
      <c r="Y194" s="167">
        <v>28472696</v>
      </c>
      <c r="Z194"/>
      <c r="AA194"/>
    </row>
    <row r="195" spans="1:27"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c r="U195" s="167">
        <v>280000</v>
      </c>
      <c r="V195" s="167">
        <v>1480000</v>
      </c>
      <c r="W195" s="167">
        <v>120000</v>
      </c>
      <c r="X195" s="167"/>
      <c r="Y195" s="167">
        <v>23980000</v>
      </c>
      <c r="Z195"/>
      <c r="AA195"/>
    </row>
    <row r="196" spans="1:27"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c r="U196" s="167">
        <v>280000</v>
      </c>
      <c r="V196" s="167">
        <v>1320000</v>
      </c>
      <c r="W196" s="167">
        <v>120000</v>
      </c>
      <c r="X196" s="167"/>
      <c r="Y196" s="167">
        <v>18720000</v>
      </c>
      <c r="Z196"/>
      <c r="AA196"/>
    </row>
    <row r="197" spans="1:27"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c r="U197" s="167">
        <v>280000</v>
      </c>
      <c r="V197" s="167">
        <v>1320000</v>
      </c>
      <c r="W197" s="167">
        <v>320000</v>
      </c>
      <c r="X197" s="167"/>
      <c r="Y197" s="167">
        <v>37182867</v>
      </c>
      <c r="Z197"/>
      <c r="AA197"/>
    </row>
    <row r="198" spans="1:27"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c r="U198" s="167">
        <v>120000</v>
      </c>
      <c r="V198" s="167">
        <v>1360000</v>
      </c>
      <c r="W198" s="167">
        <v>440000</v>
      </c>
      <c r="X198" s="167"/>
      <c r="Y198" s="167">
        <v>32271377</v>
      </c>
      <c r="Z198"/>
      <c r="AA198"/>
    </row>
    <row r="199" spans="1:27"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c r="U199" s="167">
        <v>160000</v>
      </c>
      <c r="V199" s="167">
        <v>1920000</v>
      </c>
      <c r="W199" s="167">
        <v>400000</v>
      </c>
      <c r="X199" s="167"/>
      <c r="Y199" s="167">
        <v>31263515</v>
      </c>
      <c r="Z199"/>
      <c r="AA199"/>
    </row>
    <row r="200" spans="1:27"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c r="U200" s="167">
        <v>200000</v>
      </c>
      <c r="V200" s="167">
        <v>2280000</v>
      </c>
      <c r="W200" s="167">
        <v>360000</v>
      </c>
      <c r="X200" s="167"/>
      <c r="Y200" s="167">
        <v>23256565</v>
      </c>
      <c r="Z200"/>
      <c r="AA200"/>
    </row>
    <row r="201" spans="1:27"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c r="U201" s="167">
        <v>200000</v>
      </c>
      <c r="V201" s="167">
        <v>1520000</v>
      </c>
      <c r="W201" s="167">
        <v>360000</v>
      </c>
      <c r="X201" s="167"/>
      <c r="Y201" s="167">
        <v>25247671</v>
      </c>
      <c r="Z201"/>
      <c r="AA201"/>
    </row>
    <row r="202" spans="1:27"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c r="U202" s="167">
        <v>240000</v>
      </c>
      <c r="V202" s="167">
        <v>1920000</v>
      </c>
      <c r="W202" s="167">
        <v>400000</v>
      </c>
      <c r="X202" s="167"/>
      <c r="Y202" s="167">
        <v>20711300</v>
      </c>
      <c r="Z202"/>
      <c r="AA202"/>
    </row>
    <row r="203" spans="1:27"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c r="V203" s="167">
        <v>1440000</v>
      </c>
      <c r="W203" s="167">
        <v>560000</v>
      </c>
      <c r="X203" s="167"/>
      <c r="Y203" s="167">
        <v>13960000</v>
      </c>
      <c r="Z203"/>
      <c r="AA203"/>
    </row>
    <row r="204" spans="1:27"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c r="U204" s="167">
        <v>280000</v>
      </c>
      <c r="V204" s="167">
        <v>1880000</v>
      </c>
      <c r="W204" s="167">
        <v>560000</v>
      </c>
      <c r="X204" s="167"/>
      <c r="Y204" s="167">
        <v>28589269</v>
      </c>
      <c r="Z204"/>
      <c r="AA204"/>
    </row>
    <row r="205" spans="1:27"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c r="V205" s="167">
        <v>1400000</v>
      </c>
      <c r="W205" s="167">
        <v>400000</v>
      </c>
      <c r="X205" s="167"/>
      <c r="Y205" s="167">
        <v>26815391</v>
      </c>
      <c r="Z205"/>
      <c r="AA205"/>
    </row>
    <row r="206" spans="1:27"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c r="V206" s="167">
        <v>1520000</v>
      </c>
      <c r="W206" s="167">
        <v>320000</v>
      </c>
      <c r="X206" s="167"/>
      <c r="Y206" s="167">
        <v>28077499</v>
      </c>
      <c r="Z206"/>
      <c r="AA206"/>
    </row>
    <row r="207" spans="1:27"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c r="V207" s="167">
        <v>1600000</v>
      </c>
      <c r="W207" s="167">
        <v>280000</v>
      </c>
      <c r="X207" s="167"/>
      <c r="Y207" s="167">
        <v>32362978</v>
      </c>
      <c r="Z207"/>
      <c r="AA207"/>
    </row>
    <row r="208" spans="1:27"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c r="V208" s="167">
        <v>2800000</v>
      </c>
      <c r="W208" s="167">
        <v>400000</v>
      </c>
      <c r="X208" s="167"/>
      <c r="Y208" s="167">
        <v>31179247</v>
      </c>
      <c r="Z208"/>
      <c r="AA208"/>
    </row>
    <row r="209" spans="1:27"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c r="V209" s="167">
        <v>1800000</v>
      </c>
      <c r="W209" s="167">
        <v>640000</v>
      </c>
      <c r="X209" s="167"/>
      <c r="Y209" s="167">
        <v>25390000</v>
      </c>
      <c r="Z209"/>
      <c r="AA209"/>
    </row>
    <row r="210" spans="1:27"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c r="V210" s="167">
        <v>1240000</v>
      </c>
      <c r="W210" s="167">
        <v>200000</v>
      </c>
      <c r="X210" s="167"/>
      <c r="Y210" s="167">
        <v>14160000</v>
      </c>
      <c r="Z210"/>
      <c r="AA210"/>
    </row>
    <row r="211" spans="1:27"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c r="V211" s="167">
        <v>2000000</v>
      </c>
      <c r="W211" s="167">
        <v>480000</v>
      </c>
      <c r="X211" s="167"/>
      <c r="Y211" s="167">
        <v>26772884</v>
      </c>
      <c r="Z211"/>
      <c r="AA211"/>
    </row>
    <row r="212" spans="1:27"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c r="V212" s="167">
        <v>2040000</v>
      </c>
      <c r="W212" s="167">
        <v>400000</v>
      </c>
      <c r="X212" s="167"/>
      <c r="Y212" s="167">
        <v>30314644</v>
      </c>
      <c r="Z212"/>
      <c r="AA212"/>
    </row>
    <row r="213" spans="1:27"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c r="V213" s="167">
        <v>1800000</v>
      </c>
      <c r="W213" s="167">
        <v>600000</v>
      </c>
      <c r="X213" s="167"/>
      <c r="Y213" s="167">
        <v>31881754</v>
      </c>
      <c r="Z213"/>
      <c r="AA213"/>
    </row>
    <row r="214" spans="1:27"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c r="V214" s="167">
        <v>1760000</v>
      </c>
      <c r="W214" s="167">
        <v>480000</v>
      </c>
      <c r="X214" s="167"/>
      <c r="Y214" s="167">
        <v>28173784</v>
      </c>
      <c r="Z214"/>
      <c r="AA214"/>
    </row>
    <row r="215" spans="1:27"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c r="V215" s="167">
        <v>2360000</v>
      </c>
      <c r="W215" s="167">
        <v>560000</v>
      </c>
      <c r="X215" s="167"/>
      <c r="Y215" s="167">
        <v>33181178</v>
      </c>
      <c r="Z215"/>
      <c r="AA215"/>
    </row>
    <row r="216" spans="1:27"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c r="V216" s="167">
        <v>2680000</v>
      </c>
      <c r="W216" s="167">
        <v>560000</v>
      </c>
      <c r="X216" s="167"/>
      <c r="Y216" s="167">
        <v>27134625</v>
      </c>
      <c r="Z216"/>
      <c r="AA216"/>
    </row>
    <row r="217" spans="1:27"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c r="V217" s="167">
        <v>1040000</v>
      </c>
      <c r="W217" s="167">
        <v>520000</v>
      </c>
      <c r="X217" s="167"/>
      <c r="Y217" s="167">
        <v>14760000</v>
      </c>
      <c r="Z217"/>
      <c r="AA217"/>
    </row>
    <row r="218" spans="1:27"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c r="V218" s="167">
        <v>1880000</v>
      </c>
      <c r="W218" s="167">
        <v>480000</v>
      </c>
      <c r="X218" s="167"/>
      <c r="Y218" s="167">
        <v>32476091</v>
      </c>
      <c r="Z218"/>
      <c r="AA218"/>
    </row>
    <row r="219" spans="1:27"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c r="V219" s="167">
        <v>1760000</v>
      </c>
      <c r="W219" s="167">
        <v>440000</v>
      </c>
      <c r="X219" s="167"/>
      <c r="Y219" s="167">
        <v>32437990</v>
      </c>
      <c r="Z219"/>
      <c r="AA219"/>
    </row>
    <row r="220" spans="1:27"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c r="V220" s="167">
        <v>1920000</v>
      </c>
      <c r="W220" s="167">
        <v>560000</v>
      </c>
      <c r="X220" s="167"/>
      <c r="Y220" s="167">
        <v>33499738</v>
      </c>
      <c r="Z220"/>
      <c r="AA220"/>
    </row>
    <row r="221" spans="1:27"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c r="V221" s="167">
        <v>1880000</v>
      </c>
      <c r="W221" s="167">
        <v>520000</v>
      </c>
      <c r="X221" s="167"/>
      <c r="Y221" s="167">
        <v>31130153</v>
      </c>
      <c r="Z221"/>
      <c r="AA221"/>
    </row>
    <row r="222" spans="1:27"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c r="V222" s="167">
        <v>1040000</v>
      </c>
      <c r="W222" s="167">
        <v>200000</v>
      </c>
      <c r="X222" s="167"/>
      <c r="Y222" s="167">
        <v>17596779</v>
      </c>
      <c r="Z222"/>
      <c r="AA222"/>
    </row>
    <row r="223" spans="1:27"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c r="V223" s="167">
        <v>440000</v>
      </c>
      <c r="W223" s="167">
        <v>240000</v>
      </c>
      <c r="X223" s="167"/>
      <c r="Y223" s="167">
        <v>12319500</v>
      </c>
      <c r="Z223"/>
      <c r="AA223"/>
    </row>
    <row r="224" spans="1:27"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c r="V224" s="167">
        <v>440000</v>
      </c>
      <c r="W224" s="167">
        <v>120000</v>
      </c>
      <c r="X224" s="167"/>
      <c r="Y224" s="167">
        <v>7800000</v>
      </c>
      <c r="Z224"/>
      <c r="AA224"/>
    </row>
    <row r="225" spans="1:27"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c r="V225" s="167">
        <v>80000</v>
      </c>
      <c r="W225" s="167">
        <v>80000</v>
      </c>
      <c r="X225" s="167"/>
      <c r="Y225" s="167">
        <v>9999750</v>
      </c>
      <c r="Z225"/>
      <c r="AA225"/>
    </row>
    <row r="226" spans="1:27"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c r="V226" s="167">
        <v>120000</v>
      </c>
      <c r="W226" s="167"/>
      <c r="X226" s="167"/>
      <c r="Y226" s="167">
        <v>13441858</v>
      </c>
      <c r="Z226"/>
      <c r="AA226"/>
    </row>
    <row r="227" spans="1:27"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c r="V227" s="167">
        <v>800000</v>
      </c>
      <c r="W227" s="167"/>
      <c r="X227" s="167"/>
      <c r="Y227" s="167">
        <v>17625420</v>
      </c>
      <c r="Z227"/>
      <c r="AA227"/>
    </row>
    <row r="228" spans="1:27"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c r="V228" s="167">
        <v>920000</v>
      </c>
      <c r="W228" s="167"/>
      <c r="X228" s="167"/>
      <c r="Y228" s="167">
        <v>16132875</v>
      </c>
      <c r="Z228"/>
      <c r="AA228"/>
    </row>
    <row r="229" spans="1:27"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c r="V229" s="167">
        <v>720000</v>
      </c>
      <c r="W229" s="167"/>
      <c r="X229" s="167"/>
      <c r="Y229" s="167">
        <v>14756504</v>
      </c>
      <c r="Z229"/>
      <c r="AA229"/>
    </row>
    <row r="230" spans="1:27"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c r="V230" s="167">
        <v>720000</v>
      </c>
      <c r="W230" s="167">
        <v>680000</v>
      </c>
      <c r="X230" s="167"/>
      <c r="Y230" s="167">
        <v>11192500</v>
      </c>
      <c r="Z230"/>
      <c r="AA230"/>
    </row>
    <row r="231" spans="1:27"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c r="V231" s="167">
        <v>80000</v>
      </c>
      <c r="W231" s="167"/>
      <c r="X231" s="167"/>
      <c r="Y231" s="167">
        <v>4000000</v>
      </c>
      <c r="Z231"/>
      <c r="AA231"/>
    </row>
    <row r="232" spans="1:27"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c r="V232" s="167">
        <v>600000</v>
      </c>
      <c r="W232" s="167">
        <v>160000</v>
      </c>
      <c r="X232" s="167"/>
      <c r="Y232" s="167">
        <v>14850677</v>
      </c>
      <c r="Z232"/>
      <c r="AA232"/>
    </row>
    <row r="233" spans="1:27"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c r="V233" s="167">
        <v>880000</v>
      </c>
      <c r="W233" s="167">
        <v>160000</v>
      </c>
      <c r="X233" s="167"/>
      <c r="Y233" s="167">
        <v>15815354</v>
      </c>
      <c r="Z233"/>
      <c r="AA233"/>
    </row>
    <row r="234" spans="1:27"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c r="V234" s="167">
        <v>800000</v>
      </c>
      <c r="W234" s="167">
        <v>240000</v>
      </c>
      <c r="X234" s="167"/>
      <c r="Y234" s="167">
        <v>15364116</v>
      </c>
      <c r="Z234"/>
      <c r="AA234"/>
    </row>
    <row r="235" spans="1:27"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c r="V235" s="167">
        <v>680000</v>
      </c>
      <c r="W235" s="167">
        <v>160000</v>
      </c>
      <c r="X235" s="167"/>
      <c r="Y235" s="167">
        <v>14079539</v>
      </c>
      <c r="Z235"/>
      <c r="AA235"/>
    </row>
    <row r="236" spans="1:27"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c r="V236" s="167">
        <v>440000</v>
      </c>
      <c r="W236" s="167">
        <v>120000</v>
      </c>
      <c r="X236" s="167"/>
      <c r="Y236" s="167">
        <v>12355026</v>
      </c>
      <c r="Z236"/>
      <c r="AA236"/>
    </row>
    <row r="237" spans="1:27"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c r="V237" s="167">
        <v>480000</v>
      </c>
      <c r="W237" s="167">
        <v>80000</v>
      </c>
      <c r="X237" s="167"/>
      <c r="Y237" s="167">
        <v>8735000</v>
      </c>
      <c r="Z237"/>
      <c r="AA237"/>
    </row>
    <row r="238" spans="1:27"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c r="W238" s="167">
        <v>80000</v>
      </c>
      <c r="X238" s="167"/>
      <c r="Y238" s="167">
        <v>4200000</v>
      </c>
      <c r="Z238"/>
      <c r="AA238"/>
    </row>
    <row r="239" spans="1:27"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c r="V239" s="167">
        <v>600000</v>
      </c>
      <c r="W239" s="167">
        <v>80000</v>
      </c>
      <c r="X239" s="167"/>
      <c r="Y239" s="167">
        <v>11008367</v>
      </c>
      <c r="Z239"/>
      <c r="AA239"/>
    </row>
    <row r="240" spans="1:27"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c r="V240" s="167">
        <v>640000</v>
      </c>
      <c r="W240" s="167">
        <v>80000</v>
      </c>
      <c r="X240" s="167"/>
      <c r="Y240" s="167">
        <v>12858988</v>
      </c>
      <c r="Z240"/>
      <c r="AA240"/>
    </row>
    <row r="241" spans="1:27"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c r="V241" s="167">
        <v>720000</v>
      </c>
      <c r="W241" s="167">
        <v>120000</v>
      </c>
      <c r="X241" s="167"/>
      <c r="Y241" s="167">
        <v>12593748</v>
      </c>
      <c r="Z241"/>
      <c r="AA241"/>
    </row>
    <row r="242" spans="1:27"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c r="V242" s="167">
        <v>680000</v>
      </c>
      <c r="W242" s="167">
        <v>120000</v>
      </c>
      <c r="X242" s="167"/>
      <c r="Y242" s="167">
        <v>11137257</v>
      </c>
      <c r="Z242"/>
      <c r="AA242"/>
    </row>
    <row r="243" spans="1:27"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c r="V243" s="167">
        <v>520000</v>
      </c>
      <c r="W243" s="167">
        <v>40000</v>
      </c>
      <c r="X243" s="167"/>
      <c r="Y243" s="167">
        <v>10663968</v>
      </c>
      <c r="Z243"/>
      <c r="AA243"/>
    </row>
    <row r="244" spans="1:27"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c r="V244" s="167">
        <v>440000</v>
      </c>
      <c r="W244" s="167">
        <v>40000</v>
      </c>
      <c r="X244" s="167"/>
      <c r="Y244" s="167">
        <v>6360000</v>
      </c>
      <c r="Z244"/>
      <c r="AA244"/>
    </row>
    <row r="245" spans="1:27"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c r="V245" s="167">
        <v>40000</v>
      </c>
      <c r="W245" s="167">
        <v>80000</v>
      </c>
      <c r="X245" s="167"/>
      <c r="Y245" s="167">
        <v>4360000</v>
      </c>
      <c r="Z245"/>
      <c r="AA245"/>
    </row>
    <row r="246" spans="1:27"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c r="W246" s="167">
        <v>40000</v>
      </c>
      <c r="X246" s="167"/>
      <c r="Y246" s="167">
        <v>8800361</v>
      </c>
      <c r="Z246"/>
      <c r="AA246"/>
    </row>
    <row r="247" spans="1:27"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c r="V247" s="167">
        <v>840000</v>
      </c>
      <c r="W247" s="167">
        <v>80000</v>
      </c>
      <c r="X247" s="167"/>
      <c r="Y247" s="167">
        <v>9609940</v>
      </c>
      <c r="Z247"/>
      <c r="AA247"/>
    </row>
    <row r="248" spans="1:27"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c r="V248" s="167">
        <v>520000</v>
      </c>
      <c r="W248" s="167">
        <v>120000</v>
      </c>
      <c r="X248" s="167"/>
      <c r="Y248" s="167">
        <v>11123737</v>
      </c>
      <c r="Z248"/>
      <c r="AA248"/>
    </row>
    <row r="249" spans="1:27"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c r="V249" s="167">
        <v>400000</v>
      </c>
      <c r="W249" s="167"/>
      <c r="X249" s="167"/>
      <c r="Y249" s="167">
        <v>8938204</v>
      </c>
      <c r="Z249"/>
      <c r="AA249"/>
    </row>
    <row r="250" spans="1:27"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c r="V250" s="167">
        <v>760000</v>
      </c>
      <c r="W250" s="167"/>
      <c r="X250" s="167"/>
      <c r="Y250" s="167">
        <v>5056538</v>
      </c>
      <c r="Z250"/>
      <c r="AA250"/>
    </row>
    <row r="251" spans="1:27"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c r="V251" s="167">
        <v>280000</v>
      </c>
      <c r="W251" s="167"/>
      <c r="X251" s="167"/>
      <c r="Y251" s="167">
        <v>3050000</v>
      </c>
      <c r="Z251"/>
      <c r="AA251"/>
    </row>
    <row r="252" spans="1:27"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c r="V252" s="167">
        <v>80000</v>
      </c>
      <c r="W252" s="167"/>
      <c r="X252" s="167"/>
      <c r="Y252" s="167">
        <v>80000</v>
      </c>
      <c r="Z252"/>
      <c r="AA252"/>
    </row>
    <row r="253" spans="1:27"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c r="V253" s="167">
        <v>720000</v>
      </c>
      <c r="W253" s="167"/>
      <c r="X253" s="167"/>
      <c r="Y253" s="167">
        <v>7371322</v>
      </c>
      <c r="Z253"/>
      <c r="AA253"/>
    </row>
    <row r="254" spans="1:27"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c r="V254" s="167">
        <v>600000</v>
      </c>
      <c r="W254" s="167"/>
      <c r="X254" s="167"/>
      <c r="Y254" s="167">
        <v>7435361</v>
      </c>
      <c r="Z254"/>
      <c r="AA254"/>
    </row>
    <row r="255" spans="1:27"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c r="V255" s="167">
        <v>600000</v>
      </c>
      <c r="W255" s="167"/>
      <c r="X255" s="167"/>
      <c r="Y255" s="167">
        <v>10688292</v>
      </c>
      <c r="Z255"/>
      <c r="AA255"/>
    </row>
    <row r="256" spans="1:27"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c r="V256" s="167">
        <v>240000</v>
      </c>
      <c r="W256" s="167"/>
      <c r="X256" s="167"/>
      <c r="Y256" s="167">
        <v>6947305</v>
      </c>
      <c r="Z256"/>
      <c r="AA256"/>
    </row>
    <row r="257" spans="1:27"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c r="V257" s="167">
        <v>680000</v>
      </c>
      <c r="W257" s="167"/>
      <c r="X257" s="167"/>
      <c r="Y257" s="167">
        <v>7329565</v>
      </c>
      <c r="Z257"/>
      <c r="AA257"/>
    </row>
    <row r="258" spans="1:27"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c r="X258" s="167"/>
      <c r="Y258" s="167">
        <v>2420000</v>
      </c>
      <c r="Z258"/>
      <c r="AA258"/>
    </row>
    <row r="259" spans="1:27"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c r="X259" s="167"/>
      <c r="Y259" s="167">
        <v>720000</v>
      </c>
      <c r="Z259"/>
      <c r="AA259"/>
    </row>
    <row r="260" spans="1:27"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c r="V260" s="167">
        <v>760000</v>
      </c>
      <c r="W260" s="167"/>
      <c r="X260" s="167"/>
      <c r="Y260" s="167">
        <v>7412453</v>
      </c>
      <c r="Z260"/>
      <c r="AA260"/>
    </row>
    <row r="261" spans="1:27"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c r="V261" s="167">
        <v>480000</v>
      </c>
      <c r="W261" s="167"/>
      <c r="X261" s="167"/>
      <c r="Y261" s="167">
        <v>4869876</v>
      </c>
      <c r="Z261"/>
      <c r="AA261"/>
    </row>
    <row r="262" spans="1:27"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c r="V262" s="167">
        <v>680000</v>
      </c>
      <c r="W262" s="167"/>
      <c r="X262" s="167"/>
      <c r="Y262" s="167">
        <v>9767910</v>
      </c>
      <c r="Z262"/>
      <c r="AA262"/>
    </row>
    <row r="263" spans="1:27"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c r="V263" s="167">
        <v>1080000</v>
      </c>
      <c r="W263" s="167"/>
      <c r="X263" s="167"/>
      <c r="Y263" s="167">
        <v>5321497</v>
      </c>
      <c r="Z263"/>
      <c r="AA263"/>
    </row>
    <row r="264" spans="1:27"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c r="V264" s="167">
        <v>1680000</v>
      </c>
      <c r="W264" s="167"/>
      <c r="X264" s="167"/>
      <c r="Y264" s="167">
        <v>5548432</v>
      </c>
      <c r="Z264"/>
      <c r="AA264"/>
    </row>
    <row r="265" spans="1:27"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c r="V265" s="167">
        <v>1120000</v>
      </c>
      <c r="W265" s="167"/>
      <c r="X265" s="167"/>
      <c r="Y265" s="167">
        <v>1990000</v>
      </c>
      <c r="Z265"/>
      <c r="AA265"/>
    </row>
    <row r="266" spans="1:27"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c r="V266" s="167">
        <v>600000</v>
      </c>
      <c r="W266" s="167"/>
      <c r="X266" s="167"/>
      <c r="Y266" s="167">
        <v>600000</v>
      </c>
      <c r="Z266"/>
      <c r="AA266"/>
    </row>
    <row r="267" spans="1:27"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c r="V267" s="167">
        <v>1000000</v>
      </c>
      <c r="W267" s="167"/>
      <c r="X267" s="167"/>
      <c r="Y267" s="167">
        <v>2270000</v>
      </c>
      <c r="Z267"/>
      <c r="AA267"/>
    </row>
    <row r="268" spans="1:27"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c r="V268" s="167">
        <v>1680000</v>
      </c>
      <c r="W268" s="167"/>
      <c r="X268" s="167"/>
      <c r="Y268" s="167">
        <v>6666463</v>
      </c>
      <c r="Z268"/>
      <c r="AA268"/>
    </row>
    <row r="269" spans="1:27"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c r="V269" s="167">
        <v>1640000</v>
      </c>
      <c r="W269" s="167"/>
      <c r="X269" s="167"/>
      <c r="Y269" s="167">
        <v>8873066</v>
      </c>
      <c r="Z269"/>
      <c r="AA269"/>
    </row>
    <row r="270" spans="1:27"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c r="V270" s="167">
        <v>1360000</v>
      </c>
      <c r="W270" s="167"/>
      <c r="X270" s="167"/>
      <c r="Y270" s="167">
        <v>7843761</v>
      </c>
      <c r="Z270"/>
      <c r="AA270"/>
    </row>
    <row r="271" spans="1:27"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c r="V271" s="167">
        <v>1680000</v>
      </c>
      <c r="W271" s="167"/>
      <c r="X271" s="167"/>
      <c r="Y271" s="167">
        <v>6738476</v>
      </c>
      <c r="Z271"/>
      <c r="AA271"/>
    </row>
    <row r="272" spans="1:27"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c r="V272" s="167">
        <v>1220000</v>
      </c>
      <c r="W272" s="167"/>
      <c r="X272" s="167"/>
      <c r="Y272" s="167">
        <v>1692500</v>
      </c>
      <c r="Z272"/>
      <c r="AA272"/>
    </row>
    <row r="273" spans="1:27"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c r="V273" s="167">
        <v>200000</v>
      </c>
      <c r="W273" s="167"/>
      <c r="X273" s="167"/>
      <c r="Y273" s="167">
        <v>200000</v>
      </c>
      <c r="Z273"/>
      <c r="AA273"/>
    </row>
    <row r="274" spans="1:27"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c r="V274" s="167">
        <v>1280000</v>
      </c>
      <c r="W274" s="167"/>
      <c r="X274" s="167"/>
      <c r="Y274" s="167">
        <v>7303203</v>
      </c>
      <c r="Z274"/>
      <c r="AA274"/>
    </row>
    <row r="275" spans="1:27"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c r="V275" s="167">
        <v>1440000</v>
      </c>
      <c r="W275" s="167"/>
      <c r="X275" s="167"/>
      <c r="Y275" s="167">
        <v>13751698</v>
      </c>
      <c r="Z275"/>
      <c r="AA275"/>
    </row>
    <row r="276" spans="1:27"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c r="V276" s="167">
        <v>1400000</v>
      </c>
      <c r="W276" s="167"/>
      <c r="X276" s="167"/>
      <c r="Y276" s="167">
        <v>11347143</v>
      </c>
      <c r="Z276"/>
      <c r="AA276"/>
    </row>
    <row r="277" spans="1:27"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c r="V277" s="167">
        <v>960000</v>
      </c>
      <c r="W277" s="167"/>
      <c r="X277" s="167"/>
      <c r="Y277" s="167">
        <v>16298505</v>
      </c>
      <c r="Z277"/>
      <c r="AA277"/>
    </row>
    <row r="278" spans="1:27"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c r="X278" s="167"/>
      <c r="Y278" s="167">
        <v>8570967</v>
      </c>
      <c r="Z278"/>
      <c r="AA278"/>
    </row>
    <row r="279" spans="1:27"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c r="X279" s="167"/>
      <c r="Y279" s="167">
        <v>12614610</v>
      </c>
      <c r="Z279"/>
      <c r="AA279"/>
    </row>
    <row r="280" spans="1:27"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c r="X280" s="167"/>
      <c r="Y280" s="167">
        <v>10439818</v>
      </c>
      <c r="Z280"/>
      <c r="AA280"/>
    </row>
    <row r="281" spans="1:27"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c r="X281" s="167"/>
      <c r="Y281" s="167">
        <v>12688955</v>
      </c>
      <c r="Z281"/>
      <c r="AA281"/>
    </row>
    <row r="282" spans="1:27"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c r="X282" s="167"/>
      <c r="Y282" s="167">
        <v>9473986</v>
      </c>
      <c r="Z282"/>
      <c r="AA282"/>
    </row>
    <row r="283" spans="1:27"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c r="X283" s="167"/>
      <c r="Y283" s="167">
        <v>7471171</v>
      </c>
      <c r="Z283"/>
      <c r="AA283"/>
    </row>
    <row r="284" spans="1:27"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c r="X284" s="167"/>
      <c r="Y284" s="167">
        <v>11422767</v>
      </c>
      <c r="Z284"/>
      <c r="AA284"/>
    </row>
    <row r="285" spans="1:27"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c r="X285" s="167"/>
      <c r="Y285" s="167">
        <v>9417257</v>
      </c>
      <c r="Z285"/>
      <c r="AA285"/>
    </row>
    <row r="286" spans="1:27"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c r="X286" s="167"/>
      <c r="Y286" s="167">
        <v>13885475</v>
      </c>
      <c r="Z286"/>
      <c r="AA286"/>
    </row>
    <row r="287" spans="1:27"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c r="X287" s="167"/>
      <c r="Y287" s="167">
        <v>6940486</v>
      </c>
      <c r="Z287"/>
      <c r="AA287"/>
    </row>
    <row r="288" spans="1:27"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c r="X288" s="167"/>
      <c r="Y288" s="167">
        <v>5448519</v>
      </c>
      <c r="Z288"/>
      <c r="AA288"/>
    </row>
    <row r="289" spans="1:27"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c r="X289" s="167"/>
      <c r="Y289" s="167">
        <v>146432</v>
      </c>
      <c r="Z289"/>
      <c r="AA289"/>
    </row>
    <row r="290" spans="1:27"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c r="X290" s="167"/>
      <c r="Y290" s="167">
        <v>8067966</v>
      </c>
      <c r="Z290"/>
      <c r="AA290"/>
    </row>
    <row r="291" spans="1:27"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c r="X291" s="167"/>
      <c r="Y291" s="167">
        <v>4631891</v>
      </c>
      <c r="Z291"/>
      <c r="AA291"/>
    </row>
    <row r="292" spans="1:27"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c r="X292" s="167"/>
      <c r="Y292" s="167">
        <v>4856178</v>
      </c>
      <c r="Z292"/>
      <c r="AA292"/>
    </row>
    <row r="293" spans="1:27"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c r="X293" s="167"/>
      <c r="Y293" s="167">
        <v>3776787</v>
      </c>
      <c r="Z293"/>
      <c r="AA293"/>
    </row>
    <row r="294" spans="1:27"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c r="X294" s="167"/>
      <c r="Y294" s="167">
        <v>3001206</v>
      </c>
      <c r="Z294"/>
      <c r="AA294"/>
    </row>
    <row r="295" spans="1:27"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c r="X295" s="167"/>
      <c r="Y295" s="167">
        <v>6530848</v>
      </c>
      <c r="Z295"/>
      <c r="AA295"/>
    </row>
    <row r="296" spans="1:27"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c r="X296" s="167"/>
      <c r="Y296" s="167">
        <v>5839896</v>
      </c>
      <c r="Z296"/>
      <c r="AA296"/>
    </row>
    <row r="297" spans="1:27"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c r="X297" s="167"/>
      <c r="Y297" s="167">
        <v>8575460</v>
      </c>
      <c r="Z297"/>
      <c r="AA297"/>
    </row>
    <row r="298" spans="1:27"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c r="X298" s="167"/>
      <c r="Y298" s="167">
        <v>5429366</v>
      </c>
      <c r="Z298"/>
      <c r="AA298"/>
    </row>
    <row r="299" spans="1:27"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c r="X299" s="167"/>
      <c r="Y299" s="167">
        <v>4904022</v>
      </c>
      <c r="Z299"/>
      <c r="AA299"/>
    </row>
    <row r="300" spans="1:27"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c r="X300" s="167"/>
      <c r="Y300" s="167">
        <v>4322089</v>
      </c>
      <c r="Z300"/>
      <c r="AA300"/>
    </row>
    <row r="301" spans="1:27"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c r="X301" s="167"/>
      <c r="Y301" s="167">
        <v>4806432</v>
      </c>
      <c r="Z301"/>
      <c r="AA301"/>
    </row>
    <row r="302" spans="1:27"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c r="X302" s="167"/>
      <c r="Y302" s="167">
        <v>2420801</v>
      </c>
      <c r="Z302"/>
      <c r="AA302"/>
    </row>
    <row r="303" spans="1:27"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c r="X303" s="167"/>
      <c r="Y303" s="167">
        <v>2768911</v>
      </c>
      <c r="Z303"/>
      <c r="AA303"/>
    </row>
    <row r="304" spans="1:27"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c r="X304" s="167"/>
      <c r="Y304" s="167">
        <v>6378066</v>
      </c>
      <c r="Z304"/>
      <c r="AA304"/>
    </row>
    <row r="305" spans="1:27"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c r="X305" s="167"/>
      <c r="Y305" s="167">
        <v>4933515</v>
      </c>
      <c r="Z305"/>
      <c r="AA305"/>
    </row>
    <row r="306" spans="1:27"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c r="X306" s="167"/>
      <c r="Y306" s="167">
        <v>5317102</v>
      </c>
      <c r="Z306"/>
      <c r="AA306"/>
    </row>
    <row r="307" spans="1:27"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c r="X307" s="167"/>
      <c r="Y307" s="167">
        <v>3090599</v>
      </c>
      <c r="Z307"/>
      <c r="AA307"/>
    </row>
    <row r="308" spans="1:27"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c r="X308" s="167"/>
      <c r="Y308" s="167">
        <v>2406290</v>
      </c>
      <c r="Z308"/>
      <c r="AA308"/>
    </row>
    <row r="309" spans="1:27"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c r="X309" s="167"/>
      <c r="Y309" s="167">
        <v>5849602</v>
      </c>
      <c r="Z309"/>
      <c r="AA309"/>
    </row>
    <row r="310" spans="1:27"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c r="X310" s="167"/>
      <c r="Y310" s="167">
        <v>8430513</v>
      </c>
      <c r="Z310"/>
      <c r="AA310"/>
    </row>
    <row r="311" spans="1:27"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c r="X311" s="167"/>
      <c r="Y311" s="167">
        <v>2348488</v>
      </c>
      <c r="Z311"/>
      <c r="AA311"/>
    </row>
    <row r="312" spans="1:27"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c r="X312" s="167"/>
      <c r="Y312" s="167">
        <v>2439257</v>
      </c>
      <c r="Z312"/>
      <c r="AA312"/>
    </row>
    <row r="313" spans="1:27"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c r="X313" s="167"/>
      <c r="Y313" s="167">
        <v>4262914</v>
      </c>
      <c r="Z313"/>
      <c r="AA313"/>
    </row>
    <row r="314" spans="1:27"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c r="X314" s="167"/>
      <c r="Y314" s="167">
        <v>7617355</v>
      </c>
      <c r="Z314"/>
      <c r="AA314"/>
    </row>
    <row r="315" spans="1:27"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c r="X315" s="167"/>
      <c r="Y315" s="167">
        <v>10218055</v>
      </c>
      <c r="Z315"/>
      <c r="AA315"/>
    </row>
    <row r="316" spans="1:27"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c r="X316" s="167"/>
      <c r="Y316" s="167">
        <v>4143574</v>
      </c>
      <c r="Z316"/>
      <c r="AA316"/>
    </row>
    <row r="317" spans="1:27"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c r="X317" s="167"/>
      <c r="Y317" s="167">
        <v>4249661</v>
      </c>
      <c r="Z317"/>
      <c r="AA317"/>
    </row>
    <row r="318" spans="1:27"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c r="X318" s="167"/>
      <c r="Y318" s="167">
        <v>7560576</v>
      </c>
      <c r="Z318"/>
      <c r="AA318"/>
    </row>
    <row r="319" spans="1:27"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c r="X319" s="167"/>
      <c r="Y319" s="167">
        <v>6563189</v>
      </c>
      <c r="Z319"/>
      <c r="AA319"/>
    </row>
    <row r="320" spans="1:27"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c r="X320" s="167"/>
      <c r="Y320" s="167">
        <v>7699657</v>
      </c>
      <c r="Z320"/>
      <c r="AA320"/>
    </row>
    <row r="321" spans="1:27"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c r="X321" s="167"/>
      <c r="Y321" s="167">
        <v>3905487</v>
      </c>
      <c r="Z321"/>
      <c r="AA321"/>
    </row>
    <row r="322" spans="1:27"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c r="X322" s="167"/>
      <c r="Y322" s="167">
        <v>15355307</v>
      </c>
      <c r="Z322"/>
      <c r="AA322"/>
    </row>
    <row r="323" spans="1:27"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c r="X323" s="167"/>
      <c r="Y323" s="167">
        <v>5976274</v>
      </c>
      <c r="Z323"/>
      <c r="AA323"/>
    </row>
    <row r="324" spans="1:27"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c r="X324" s="167"/>
      <c r="Y324" s="167">
        <v>5987765</v>
      </c>
      <c r="Z324"/>
      <c r="AA324"/>
    </row>
    <row r="325" spans="1:27"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c r="X325" s="167"/>
      <c r="Y325" s="167">
        <v>4941750</v>
      </c>
      <c r="Z325"/>
      <c r="AA325"/>
    </row>
    <row r="326" spans="1:27"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c r="X326" s="167"/>
      <c r="Y326" s="167">
        <v>12267106</v>
      </c>
      <c r="Z326"/>
      <c r="AA326"/>
    </row>
    <row r="327" spans="1:27"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c r="X327" s="167"/>
      <c r="Y327" s="167">
        <v>7580680</v>
      </c>
      <c r="Z327"/>
      <c r="AA327"/>
    </row>
    <row r="328" spans="1:27"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c r="X328" s="167"/>
      <c r="Y328" s="167">
        <v>5497925</v>
      </c>
      <c r="Z328"/>
      <c r="AA328"/>
    </row>
    <row r="329" spans="1:27"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c r="X329" s="167"/>
      <c r="Y329" s="167">
        <v>6457119</v>
      </c>
      <c r="Z329"/>
      <c r="AA329"/>
    </row>
    <row r="330" spans="1:27"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c r="X330" s="167"/>
      <c r="Y330" s="167">
        <v>16227953</v>
      </c>
      <c r="Z330"/>
      <c r="AA330"/>
    </row>
    <row r="331" spans="1:27"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c r="X331" s="167"/>
      <c r="Y331" s="167">
        <v>11421504</v>
      </c>
      <c r="Z331"/>
      <c r="AA331"/>
    </row>
    <row r="332" spans="1:27"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c r="X332" s="167"/>
      <c r="Y332" s="167">
        <v>9049760</v>
      </c>
      <c r="Z332"/>
      <c r="AA332"/>
    </row>
    <row r="333" spans="1:27"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c r="X333" s="167"/>
      <c r="Y333" s="167">
        <v>5717096</v>
      </c>
      <c r="Z333"/>
      <c r="AA333"/>
    </row>
    <row r="334" spans="1:27"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c r="X334" s="167"/>
      <c r="Y334" s="167">
        <v>5133756</v>
      </c>
      <c r="Z334"/>
      <c r="AA334"/>
    </row>
    <row r="335" spans="1:27"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c r="X335" s="167"/>
      <c r="Y335" s="167">
        <v>8558002</v>
      </c>
      <c r="Z335"/>
      <c r="AA335"/>
    </row>
    <row r="336" spans="1:27"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c r="X336" s="167"/>
      <c r="Y336" s="167">
        <v>16051688</v>
      </c>
      <c r="Z336"/>
      <c r="AA336"/>
    </row>
    <row r="337" spans="1:27"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c r="X337" s="167"/>
      <c r="Y337" s="167">
        <v>16568593</v>
      </c>
      <c r="Z337"/>
      <c r="AA337"/>
    </row>
    <row r="338" spans="1:27"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c r="X338" s="167"/>
      <c r="Y338" s="167">
        <v>6279433</v>
      </c>
      <c r="Z338"/>
      <c r="AA338"/>
    </row>
    <row r="339" spans="1:27"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c r="X339" s="167"/>
      <c r="Y339" s="167">
        <v>5873162</v>
      </c>
      <c r="Z339"/>
      <c r="AA339"/>
    </row>
    <row r="340" spans="1:27"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c r="X340" s="167"/>
      <c r="Y340" s="167">
        <v>10207035</v>
      </c>
      <c r="Z340"/>
      <c r="AA340"/>
    </row>
    <row r="341" spans="1:27"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c r="X341" s="167"/>
      <c r="Y341" s="167">
        <v>16895908</v>
      </c>
      <c r="Z341"/>
      <c r="AA341"/>
    </row>
    <row r="342" spans="1:27"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c r="X342" s="167"/>
      <c r="Y342" s="167">
        <v>12929749</v>
      </c>
      <c r="Z342"/>
      <c r="AA342"/>
    </row>
    <row r="343" spans="1:27"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c r="X343" s="167"/>
      <c r="Y343" s="167">
        <v>3614614</v>
      </c>
      <c r="Z343"/>
      <c r="AA343"/>
    </row>
    <row r="344" spans="1:27"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c r="X344" s="167"/>
      <c r="Y344" s="167">
        <v>153305</v>
      </c>
      <c r="Z344"/>
      <c r="AA344"/>
    </row>
    <row r="345" spans="1:27"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c r="X345" s="167"/>
      <c r="Y345" s="167">
        <v>6830832</v>
      </c>
      <c r="Z345"/>
      <c r="AA345"/>
    </row>
    <row r="346" spans="1:27"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c r="X346" s="167"/>
      <c r="Y346" s="167">
        <v>10458432</v>
      </c>
      <c r="Z346"/>
      <c r="AA346"/>
    </row>
    <row r="347" spans="1:27"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c r="X347" s="167"/>
      <c r="Y347" s="167">
        <v>13048597</v>
      </c>
      <c r="Z347"/>
      <c r="AA347"/>
    </row>
    <row r="348" spans="1:27"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c r="X348" s="167"/>
      <c r="Y348" s="167">
        <v>10922284</v>
      </c>
      <c r="Z348"/>
      <c r="AA348"/>
    </row>
    <row r="349" spans="1:27"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c r="X349" s="167"/>
      <c r="Y349" s="167">
        <v>3387531</v>
      </c>
      <c r="Z349"/>
      <c r="AA349"/>
    </row>
    <row r="350" spans="1:27"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c r="X350" s="167"/>
      <c r="Y350" s="167">
        <v>5299740</v>
      </c>
      <c r="Z350"/>
      <c r="AA350"/>
    </row>
    <row r="351" spans="1:27"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c r="X351" s="167"/>
      <c r="Y351" s="167">
        <v>11458820</v>
      </c>
      <c r="Z351"/>
      <c r="AA351"/>
    </row>
    <row r="352" spans="1:27"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c r="X352" s="167"/>
      <c r="Y352" s="167">
        <v>11753077</v>
      </c>
      <c r="Z352"/>
      <c r="AA352"/>
    </row>
    <row r="353" spans="1:27"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c r="X353" s="167"/>
      <c r="Y353" s="167">
        <v>12118589</v>
      </c>
      <c r="Z353"/>
      <c r="AA353"/>
    </row>
    <row r="354" spans="1:27"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c r="T354" s="167">
        <v>20724</v>
      </c>
      <c r="U354" s="167"/>
      <c r="V354" s="167"/>
      <c r="W354" s="167"/>
      <c r="X354" s="167"/>
      <c r="Y354" s="167">
        <v>5054888</v>
      </c>
      <c r="Z354"/>
      <c r="AA354"/>
    </row>
    <row r="355" spans="1:27"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c r="X355" s="167"/>
      <c r="Y355" s="167">
        <v>29920</v>
      </c>
      <c r="Z355"/>
      <c r="AA355"/>
    </row>
    <row r="356" spans="1:27"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c r="X356" s="167"/>
      <c r="Y356" s="167">
        <v>6588080</v>
      </c>
      <c r="Z356"/>
      <c r="AA356"/>
    </row>
    <row r="357" spans="1:27"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c r="X357" s="167"/>
      <c r="Y357" s="167">
        <v>8367103</v>
      </c>
      <c r="Z357"/>
      <c r="AA357"/>
    </row>
    <row r="358" spans="1:27"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c r="X358" s="167"/>
      <c r="Y358" s="167">
        <v>8026047</v>
      </c>
      <c r="Z358"/>
      <c r="AA358"/>
    </row>
    <row r="359" spans="1:27"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c r="X359" s="167"/>
      <c r="Y359" s="167">
        <v>10789455</v>
      </c>
      <c r="Z359"/>
      <c r="AA359"/>
    </row>
    <row r="360" spans="1:27"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c r="X360" s="167"/>
      <c r="Y360" s="167">
        <v>7998650</v>
      </c>
      <c r="Z360"/>
      <c r="AA360"/>
    </row>
    <row r="361" spans="1:27"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c r="X361" s="167"/>
      <c r="Y361" s="167">
        <v>9228832</v>
      </c>
      <c r="Z361"/>
      <c r="AA361"/>
    </row>
    <row r="362" spans="1:27"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c r="T362" s="167">
        <v>27456</v>
      </c>
      <c r="U362" s="167"/>
      <c r="V362" s="167"/>
      <c r="W362" s="167"/>
      <c r="X362" s="167"/>
      <c r="Y362" s="167">
        <v>9527993</v>
      </c>
      <c r="Z362"/>
      <c r="AA362"/>
    </row>
    <row r="363" spans="1:27"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c r="X363" s="167"/>
      <c r="Y363" s="167">
        <v>14007692</v>
      </c>
      <c r="Z363"/>
      <c r="AA363"/>
    </row>
    <row r="364" spans="1:27"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c r="X364" s="167"/>
      <c r="Y364" s="167">
        <v>4863919</v>
      </c>
      <c r="Z364"/>
      <c r="AA364"/>
    </row>
    <row r="365" spans="1:27"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c r="X365" s="167"/>
      <c r="Y365" s="167">
        <v>10269602</v>
      </c>
      <c r="Z365"/>
      <c r="AA365"/>
    </row>
    <row r="366" spans="1:27"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c r="X366" s="167"/>
      <c r="Y366" s="167">
        <v>10103592</v>
      </c>
      <c r="Z366"/>
      <c r="AA366"/>
    </row>
    <row r="367" spans="1:27"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c r="X367" s="167"/>
      <c r="Y367" s="167">
        <v>11418443</v>
      </c>
      <c r="Z367"/>
      <c r="AA367"/>
    </row>
    <row r="368" spans="1:27"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c r="X368" s="167"/>
      <c r="Y368" s="167">
        <v>3726369</v>
      </c>
      <c r="Z368"/>
      <c r="AA368"/>
    </row>
    <row r="369" spans="1:27"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c r="T369" s="167">
        <v>89166</v>
      </c>
      <c r="U369" s="167"/>
      <c r="V369" s="167"/>
      <c r="W369" s="167"/>
      <c r="X369" s="167"/>
      <c r="Y369" s="167">
        <v>9822524</v>
      </c>
      <c r="Z369"/>
      <c r="AA369"/>
    </row>
    <row r="370" spans="1:27"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c r="X370" s="167"/>
      <c r="Y370" s="167">
        <v>4731824</v>
      </c>
      <c r="Z370"/>
      <c r="AA370"/>
    </row>
    <row r="371" spans="1:27"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c r="X371" s="167"/>
      <c r="Y371" s="167">
        <v>11030142</v>
      </c>
      <c r="Z371"/>
      <c r="AA371"/>
    </row>
    <row r="372" spans="1:27"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c r="X372" s="167"/>
      <c r="Y372" s="167">
        <v>10817789</v>
      </c>
      <c r="Z372"/>
      <c r="AA372"/>
    </row>
    <row r="373" spans="1:27"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c r="X373" s="167"/>
      <c r="Y373" s="167">
        <v>4053226</v>
      </c>
      <c r="Z373"/>
      <c r="AA373"/>
    </row>
    <row r="374" spans="1:27"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c r="T374" s="167">
        <v>87714</v>
      </c>
      <c r="U374" s="167"/>
      <c r="V374" s="167"/>
      <c r="W374" s="167"/>
      <c r="X374" s="167"/>
      <c r="Y374" s="167">
        <v>9342673</v>
      </c>
      <c r="Z374"/>
      <c r="AA374"/>
    </row>
    <row r="375" spans="1:27"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c r="X375" s="167"/>
      <c r="Y375" s="167">
        <v>7950811</v>
      </c>
      <c r="Z375"/>
      <c r="AA375"/>
    </row>
    <row r="376" spans="1:27"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c r="X376" s="167"/>
      <c r="Y376" s="167">
        <v>12253490</v>
      </c>
      <c r="Z376"/>
      <c r="AA376"/>
    </row>
    <row r="377" spans="1:27"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c r="X377" s="167"/>
      <c r="Y377" s="167">
        <v>20196716</v>
      </c>
      <c r="Z377"/>
      <c r="AA377"/>
    </row>
    <row r="378" spans="1:27"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c r="X378" s="167"/>
      <c r="Y378" s="167">
        <v>10529464</v>
      </c>
      <c r="Z378"/>
      <c r="AA378"/>
    </row>
    <row r="379" spans="1:27"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c r="T379" s="167">
        <v>185170</v>
      </c>
      <c r="U379" s="167"/>
      <c r="V379" s="167"/>
      <c r="W379" s="167"/>
      <c r="X379" s="167"/>
      <c r="Y379" s="167">
        <v>12534335</v>
      </c>
      <c r="Z379"/>
      <c r="AA379"/>
    </row>
    <row r="380" spans="1:27" ht="16" x14ac:dyDescent="0.2">
      <c r="A380" s="166">
        <v>45738</v>
      </c>
      <c r="B380" s="167"/>
      <c r="C380" s="167"/>
      <c r="D380" s="167"/>
      <c r="E380" s="167"/>
      <c r="F380" s="167"/>
      <c r="G380" s="167"/>
      <c r="H380" s="167"/>
      <c r="I380" s="167">
        <v>373632</v>
      </c>
      <c r="J380" s="167"/>
      <c r="K380" s="167"/>
      <c r="L380" s="167"/>
      <c r="M380" s="167"/>
      <c r="N380" s="167"/>
      <c r="O380" s="167">
        <v>159412</v>
      </c>
      <c r="P380" s="167"/>
      <c r="Q380" s="167"/>
      <c r="R380" s="167"/>
      <c r="S380" s="167"/>
      <c r="T380" s="167"/>
      <c r="U380" s="167"/>
      <c r="V380" s="167"/>
      <c r="W380" s="167"/>
      <c r="X380" s="167"/>
      <c r="Y380" s="167">
        <v>533044</v>
      </c>
      <c r="Z380"/>
      <c r="AA380"/>
    </row>
    <row r="381" spans="1:27"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c r="X381" s="167"/>
      <c r="Y381" s="167">
        <v>224000</v>
      </c>
      <c r="Z381"/>
      <c r="AA381"/>
    </row>
    <row r="382" spans="1:27"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c r="X382" s="167"/>
      <c r="Y382" s="167">
        <v>6008506</v>
      </c>
      <c r="Z382"/>
      <c r="AA382"/>
    </row>
    <row r="383" spans="1:27"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c r="T383" s="167">
        <v>6970</v>
      </c>
      <c r="U383" s="167"/>
      <c r="V383" s="167"/>
      <c r="W383" s="167"/>
      <c r="X383" s="167"/>
      <c r="Y383" s="167">
        <v>12734782</v>
      </c>
      <c r="Z383"/>
      <c r="AA383"/>
    </row>
    <row r="384" spans="1:27"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c r="X384" s="167"/>
      <c r="Y384" s="167">
        <v>13474638</v>
      </c>
      <c r="Z384"/>
      <c r="AA384"/>
    </row>
    <row r="385" spans="1:27"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c r="X385" s="167"/>
      <c r="Y385" s="167">
        <v>11066217</v>
      </c>
      <c r="Z385"/>
      <c r="AA385"/>
    </row>
    <row r="386" spans="1:27"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c r="T386" s="167">
        <v>158822</v>
      </c>
      <c r="U386" s="167"/>
      <c r="V386" s="167"/>
      <c r="W386" s="167"/>
      <c r="X386" s="167"/>
      <c r="Y386" s="167">
        <v>9890647</v>
      </c>
      <c r="Z386"/>
      <c r="AA386"/>
    </row>
    <row r="387" spans="1:27" ht="16" x14ac:dyDescent="0.2">
      <c r="A387" s="166">
        <v>45745</v>
      </c>
      <c r="B387" s="167"/>
      <c r="C387" s="167"/>
      <c r="D387" s="167"/>
      <c r="E387" s="167"/>
      <c r="F387" s="167"/>
      <c r="G387" s="167"/>
      <c r="H387" s="167"/>
      <c r="I387" s="167">
        <v>1274640</v>
      </c>
      <c r="J387" s="167"/>
      <c r="K387" s="167"/>
      <c r="L387" s="167"/>
      <c r="M387" s="167"/>
      <c r="N387" s="167"/>
      <c r="O387" s="167"/>
      <c r="P387" s="167"/>
      <c r="Q387" s="167"/>
      <c r="R387" s="167"/>
      <c r="S387" s="167"/>
      <c r="T387" s="167"/>
      <c r="U387" s="167"/>
      <c r="V387" s="167"/>
      <c r="W387" s="167"/>
      <c r="X387" s="167"/>
      <c r="Y387" s="167">
        <v>1274640</v>
      </c>
      <c r="Z387"/>
      <c r="AA387"/>
    </row>
    <row r="388" spans="1:27"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c r="X388" s="167"/>
      <c r="Y388" s="167">
        <v>470400</v>
      </c>
      <c r="Z388"/>
      <c r="AA388"/>
    </row>
    <row r="389" spans="1:27"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c r="X389" s="167"/>
      <c r="Y389" s="167">
        <v>14142457</v>
      </c>
      <c r="Z389"/>
      <c r="AA389"/>
    </row>
    <row r="390" spans="1:27"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c r="X390" s="167"/>
      <c r="Y390" s="167">
        <v>27934229</v>
      </c>
      <c r="Z390"/>
      <c r="AA390"/>
    </row>
    <row r="391" spans="1:27"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c r="T391" s="167">
        <v>54054</v>
      </c>
      <c r="U391" s="167"/>
      <c r="V391" s="167"/>
      <c r="W391" s="167"/>
      <c r="X391" s="167"/>
      <c r="Y391" s="167">
        <v>14106248</v>
      </c>
      <c r="Z391"/>
      <c r="AA391"/>
    </row>
    <row r="392" spans="1:27"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c r="X392" s="167"/>
      <c r="Y392" s="167">
        <v>11455071</v>
      </c>
      <c r="Z392"/>
      <c r="AA392"/>
    </row>
    <row r="393" spans="1:27"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c r="X393" s="167"/>
      <c r="Y393" s="167">
        <v>13250511</v>
      </c>
      <c r="Z393"/>
      <c r="AA393"/>
    </row>
    <row r="394" spans="1:27" ht="16" x14ac:dyDescent="0.2">
      <c r="A394" s="166">
        <v>45752</v>
      </c>
      <c r="B394" s="167"/>
      <c r="C394" s="167"/>
      <c r="D394" s="167"/>
      <c r="E394" s="167"/>
      <c r="F394" s="167"/>
      <c r="G394" s="167"/>
      <c r="H394" s="167"/>
      <c r="I394" s="167">
        <v>2140073</v>
      </c>
      <c r="J394" s="167"/>
      <c r="K394" s="167"/>
      <c r="L394" s="167"/>
      <c r="M394" s="167"/>
      <c r="N394" s="167"/>
      <c r="O394" s="167"/>
      <c r="P394" s="167"/>
      <c r="Q394" s="167"/>
      <c r="R394" s="167"/>
      <c r="S394" s="167"/>
      <c r="T394" s="167">
        <v>19532</v>
      </c>
      <c r="U394" s="167"/>
      <c r="V394" s="167"/>
      <c r="W394" s="167"/>
      <c r="X394" s="167"/>
      <c r="Y394" s="167">
        <v>2159605</v>
      </c>
      <c r="Z394"/>
      <c r="AA394"/>
    </row>
    <row r="395" spans="1:27"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c r="X395" s="167"/>
      <c r="Y395" s="167">
        <v>566500</v>
      </c>
      <c r="Z395"/>
      <c r="AA395"/>
    </row>
    <row r="396" spans="1:27"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c r="X396" s="167"/>
      <c r="Y396" s="167">
        <v>8038833</v>
      </c>
      <c r="Z396"/>
      <c r="AA396"/>
    </row>
    <row r="397" spans="1:27"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c r="X397" s="167"/>
      <c r="Y397" s="167">
        <v>12013841</v>
      </c>
      <c r="Z397"/>
      <c r="AA397"/>
    </row>
    <row r="398" spans="1:27"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c r="T398" s="167">
        <v>21384</v>
      </c>
      <c r="U398" s="167"/>
      <c r="V398" s="167"/>
      <c r="W398" s="167"/>
      <c r="X398" s="167"/>
      <c r="Y398" s="167">
        <v>18094924</v>
      </c>
      <c r="Z398"/>
      <c r="AA398"/>
    </row>
    <row r="399" spans="1:27"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c r="X399" s="167"/>
      <c r="Y399" s="167">
        <v>9321706</v>
      </c>
      <c r="Z399"/>
      <c r="AA399"/>
    </row>
    <row r="400" spans="1:27"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c r="T400" s="167">
        <v>227858</v>
      </c>
      <c r="U400" s="167"/>
      <c r="V400" s="167"/>
      <c r="W400" s="167"/>
      <c r="X400" s="167"/>
      <c r="Y400" s="167">
        <v>10280317</v>
      </c>
      <c r="Z400"/>
      <c r="AA400"/>
    </row>
    <row r="401" spans="1:27" ht="16" x14ac:dyDescent="0.2">
      <c r="A401" s="166">
        <v>45759</v>
      </c>
      <c r="B401" s="167"/>
      <c r="C401" s="167"/>
      <c r="D401" s="167"/>
      <c r="E401" s="167"/>
      <c r="F401" s="167"/>
      <c r="G401" s="167"/>
      <c r="H401" s="167"/>
      <c r="I401" s="167">
        <v>9189858</v>
      </c>
      <c r="J401" s="167"/>
      <c r="K401" s="167"/>
      <c r="L401" s="167"/>
      <c r="M401" s="167"/>
      <c r="N401" s="167"/>
      <c r="O401" s="167"/>
      <c r="P401" s="167"/>
      <c r="Q401" s="167"/>
      <c r="R401" s="167"/>
      <c r="S401" s="167"/>
      <c r="T401" s="167"/>
      <c r="U401" s="167"/>
      <c r="V401" s="167"/>
      <c r="W401" s="167"/>
      <c r="X401" s="167"/>
      <c r="Y401" s="167">
        <v>9189858</v>
      </c>
      <c r="Z401"/>
      <c r="AA401"/>
    </row>
    <row r="402" spans="1:27"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c r="X402" s="167"/>
      <c r="Y402" s="167">
        <v>1888825</v>
      </c>
      <c r="Z402"/>
      <c r="AA402"/>
    </row>
    <row r="403" spans="1:27"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c r="X403" s="167"/>
      <c r="Y403" s="167">
        <v>15752919</v>
      </c>
      <c r="Z403"/>
      <c r="AA403"/>
    </row>
    <row r="404" spans="1:27"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c r="X404" s="167"/>
      <c r="Y404" s="167">
        <v>15960750</v>
      </c>
      <c r="Z404"/>
      <c r="AA404"/>
    </row>
    <row r="405" spans="1:27"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c r="X405" s="167"/>
      <c r="Y405" s="167">
        <v>14947588</v>
      </c>
      <c r="Z405"/>
      <c r="AA405"/>
    </row>
    <row r="406" spans="1:27"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c r="X406" s="167"/>
      <c r="Y406" s="167">
        <v>16306880</v>
      </c>
      <c r="Z406"/>
      <c r="AA406"/>
    </row>
    <row r="407" spans="1:27"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c r="X407" s="167"/>
      <c r="Y407" s="167">
        <v>14672996</v>
      </c>
      <c r="Z407"/>
      <c r="AA407"/>
    </row>
    <row r="408" spans="1:27" ht="16" x14ac:dyDescent="0.2">
      <c r="A408" s="166">
        <v>45766</v>
      </c>
      <c r="B408" s="167"/>
      <c r="C408" s="167"/>
      <c r="D408" s="167"/>
      <c r="E408" s="167"/>
      <c r="F408" s="167"/>
      <c r="G408" s="167"/>
      <c r="H408" s="167"/>
      <c r="I408" s="167">
        <v>12254848</v>
      </c>
      <c r="J408" s="167"/>
      <c r="K408" s="167">
        <v>2498166</v>
      </c>
      <c r="L408" s="167"/>
      <c r="M408" s="167"/>
      <c r="N408" s="167"/>
      <c r="O408" s="167"/>
      <c r="P408" s="167"/>
      <c r="Q408" s="167"/>
      <c r="R408" s="167"/>
      <c r="S408" s="167"/>
      <c r="T408" s="167"/>
      <c r="U408" s="167"/>
      <c r="V408" s="167"/>
      <c r="W408" s="167"/>
      <c r="X408" s="167"/>
      <c r="Y408" s="167">
        <v>14753014</v>
      </c>
      <c r="Z408"/>
      <c r="AA408"/>
    </row>
    <row r="409" spans="1:27"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c r="X409" s="167"/>
      <c r="Y409" s="167">
        <v>2396800</v>
      </c>
      <c r="Z409"/>
      <c r="AA409"/>
    </row>
    <row r="410" spans="1:27"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c r="T410" s="167">
        <v>46200</v>
      </c>
      <c r="U410" s="167"/>
      <c r="V410" s="167"/>
      <c r="W410" s="167"/>
      <c r="X410" s="167"/>
      <c r="Y410" s="167">
        <v>17175238</v>
      </c>
      <c r="Z410"/>
      <c r="AA410"/>
    </row>
    <row r="411" spans="1:27"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c r="T411" s="167">
        <v>22176</v>
      </c>
      <c r="U411" s="167"/>
      <c r="V411" s="167"/>
      <c r="W411" s="167"/>
      <c r="X411" s="167"/>
      <c r="Y411" s="167">
        <v>24968159</v>
      </c>
      <c r="Z411"/>
      <c r="AA411"/>
    </row>
    <row r="412" spans="1:27"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c r="X412" s="167"/>
      <c r="Y412" s="167">
        <v>24868328</v>
      </c>
      <c r="Z412"/>
      <c r="AA412"/>
    </row>
    <row r="413" spans="1:27"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c r="T413" s="167">
        <v>108108</v>
      </c>
      <c r="U413" s="167"/>
      <c r="V413" s="167"/>
      <c r="W413" s="167"/>
      <c r="X413" s="167"/>
      <c r="Y413" s="167">
        <v>14798086</v>
      </c>
      <c r="Z413"/>
      <c r="AA413"/>
    </row>
    <row r="414" spans="1:27"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c r="T414" s="167">
        <v>151866</v>
      </c>
      <c r="U414" s="167"/>
      <c r="V414" s="167"/>
      <c r="W414" s="167"/>
      <c r="X414" s="167"/>
      <c r="Y414" s="167">
        <v>17977167</v>
      </c>
      <c r="Z414"/>
      <c r="AA414"/>
    </row>
    <row r="415" spans="1:27" ht="16" x14ac:dyDescent="0.2">
      <c r="A415" s="166">
        <v>45773</v>
      </c>
      <c r="B415" s="167"/>
      <c r="C415" s="167"/>
      <c r="D415" s="167"/>
      <c r="E415" s="167"/>
      <c r="F415" s="167"/>
      <c r="G415" s="167"/>
      <c r="H415" s="167"/>
      <c r="I415" s="167">
        <v>17837042</v>
      </c>
      <c r="J415" s="167"/>
      <c r="K415" s="167"/>
      <c r="L415" s="167"/>
      <c r="M415" s="167"/>
      <c r="N415" s="167"/>
      <c r="O415" s="167"/>
      <c r="P415" s="167"/>
      <c r="Q415" s="167"/>
      <c r="R415" s="167"/>
      <c r="S415" s="167"/>
      <c r="T415" s="167"/>
      <c r="U415" s="167"/>
      <c r="V415" s="167"/>
      <c r="W415" s="167"/>
      <c r="X415" s="167"/>
      <c r="Y415" s="167">
        <v>17837042</v>
      </c>
      <c r="Z415"/>
      <c r="AA415"/>
    </row>
    <row r="416" spans="1:27"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c r="X416" s="167"/>
      <c r="Y416" s="167">
        <v>5159225</v>
      </c>
      <c r="Z416"/>
      <c r="AA416"/>
    </row>
    <row r="417" spans="1:27"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c r="X417" s="167"/>
      <c r="Y417" s="167">
        <v>23737732</v>
      </c>
      <c r="Z417"/>
      <c r="AA417"/>
    </row>
    <row r="418" spans="1:27"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c r="X418" s="167"/>
      <c r="Y418" s="167">
        <v>25972519</v>
      </c>
      <c r="Z418"/>
      <c r="AA418"/>
    </row>
    <row r="419" spans="1:27"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c r="X419" s="167"/>
      <c r="Y419" s="167">
        <v>34994333</v>
      </c>
      <c r="Z419"/>
      <c r="AA419"/>
    </row>
    <row r="420" spans="1:27"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c r="X420" s="167"/>
      <c r="Y420" s="167">
        <v>21515994</v>
      </c>
      <c r="Z420"/>
      <c r="AA420"/>
    </row>
    <row r="421" spans="1:27"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c r="T421" s="167">
        <v>12870</v>
      </c>
      <c r="U421" s="167"/>
      <c r="V421" s="167"/>
      <c r="W421" s="167"/>
      <c r="X421" s="167"/>
      <c r="Y421" s="167">
        <v>21973298</v>
      </c>
      <c r="Z421"/>
      <c r="AA421"/>
    </row>
    <row r="422" spans="1:27" ht="16" x14ac:dyDescent="0.2">
      <c r="A422" s="166">
        <v>45780</v>
      </c>
      <c r="B422" s="167"/>
      <c r="C422" s="167"/>
      <c r="D422" s="167"/>
      <c r="E422" s="167"/>
      <c r="F422" s="167"/>
      <c r="G422" s="167"/>
      <c r="H422" s="167"/>
      <c r="I422" s="167">
        <v>26811279</v>
      </c>
      <c r="J422" s="167"/>
      <c r="K422" s="167"/>
      <c r="L422" s="167"/>
      <c r="M422" s="167"/>
      <c r="N422" s="167"/>
      <c r="O422" s="167"/>
      <c r="P422" s="167"/>
      <c r="Q422" s="167"/>
      <c r="R422" s="167"/>
      <c r="S422" s="167"/>
      <c r="T422" s="167"/>
      <c r="U422" s="167"/>
      <c r="V422" s="167"/>
      <c r="W422" s="167"/>
      <c r="X422" s="167"/>
      <c r="Y422" s="167">
        <v>26811279</v>
      </c>
      <c r="Z422"/>
      <c r="AA422"/>
    </row>
    <row r="423" spans="1:27"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c r="X423" s="167"/>
      <c r="Y423" s="167">
        <v>7070450</v>
      </c>
      <c r="Z423"/>
      <c r="AA423"/>
    </row>
    <row r="424" spans="1:27"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c r="X424" s="167"/>
      <c r="Y424" s="167">
        <v>28274814</v>
      </c>
      <c r="Z424"/>
      <c r="AA424"/>
    </row>
    <row r="425" spans="1:27"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c r="X425" s="167"/>
      <c r="Y425" s="167">
        <v>33259902</v>
      </c>
      <c r="Z425"/>
      <c r="AA425"/>
    </row>
    <row r="426" spans="1:27" ht="16"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c r="X426" s="167"/>
      <c r="Y426" s="167">
        <v>36101984</v>
      </c>
      <c r="Z426"/>
      <c r="AA426"/>
    </row>
    <row r="427" spans="1:27" ht="16"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c r="X427" s="167"/>
      <c r="Y427" s="167">
        <v>25391557</v>
      </c>
      <c r="Z427"/>
      <c r="AA427"/>
    </row>
    <row r="428" spans="1:27" ht="16"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c r="X428" s="167"/>
      <c r="Y428" s="167">
        <v>28350029</v>
      </c>
      <c r="Z428"/>
      <c r="AA428"/>
    </row>
    <row r="429" spans="1:27" ht="16" x14ac:dyDescent="0.2">
      <c r="A429" s="166">
        <v>45787</v>
      </c>
      <c r="B429" s="167"/>
      <c r="C429" s="167"/>
      <c r="D429" s="167"/>
      <c r="E429" s="167"/>
      <c r="F429" s="167"/>
      <c r="G429" s="167"/>
      <c r="H429" s="167"/>
      <c r="I429" s="167">
        <v>38485477</v>
      </c>
      <c r="J429" s="167"/>
      <c r="K429" s="167"/>
      <c r="L429" s="167"/>
      <c r="M429" s="167"/>
      <c r="N429" s="167"/>
      <c r="O429" s="167"/>
      <c r="P429" s="167"/>
      <c r="Q429" s="167"/>
      <c r="R429" s="167"/>
      <c r="S429" s="167"/>
      <c r="T429" s="167"/>
      <c r="U429" s="167"/>
      <c r="V429" s="167"/>
      <c r="W429" s="167"/>
      <c r="X429" s="167"/>
      <c r="Y429" s="167">
        <v>38485477</v>
      </c>
      <c r="Z429"/>
      <c r="AA429"/>
    </row>
    <row r="430" spans="1:27" ht="16"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c r="X430" s="167"/>
      <c r="Y430" s="167">
        <v>9757725</v>
      </c>
      <c r="Z430"/>
      <c r="AA430"/>
    </row>
    <row r="431" spans="1:27" ht="16"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v>89600</v>
      </c>
      <c r="X431" s="167"/>
      <c r="Y431" s="167">
        <v>30911882</v>
      </c>
      <c r="Z431"/>
      <c r="AA431"/>
    </row>
    <row r="432" spans="1:27" ht="16"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v>89600</v>
      </c>
      <c r="X432" s="167"/>
      <c r="Y432" s="167">
        <v>34582775</v>
      </c>
      <c r="Z432"/>
      <c r="AA432"/>
    </row>
    <row r="433" spans="1:27" ht="16"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v>67200</v>
      </c>
      <c r="X433" s="167"/>
      <c r="Y433" s="167">
        <v>44188429</v>
      </c>
      <c r="Z433"/>
      <c r="AA433"/>
    </row>
    <row r="434" spans="1:27" ht="16" x14ac:dyDescent="0.2">
      <c r="A434" s="166">
        <v>45792</v>
      </c>
      <c r="B434" s="167"/>
      <c r="C434" s="167"/>
      <c r="D434" s="167"/>
      <c r="E434" s="167"/>
      <c r="F434" s="167"/>
      <c r="G434" s="167">
        <v>67200</v>
      </c>
      <c r="H434" s="167">
        <v>301</v>
      </c>
      <c r="I434" s="167">
        <v>15654700</v>
      </c>
      <c r="J434" s="167"/>
      <c r="K434" s="167"/>
      <c r="L434" s="167"/>
      <c r="M434" s="167"/>
      <c r="N434" s="167"/>
      <c r="O434" s="167">
        <v>10369204</v>
      </c>
      <c r="P434" s="167"/>
      <c r="Q434" s="167"/>
      <c r="R434" s="167"/>
      <c r="S434" s="167"/>
      <c r="T434" s="167"/>
      <c r="U434" s="167"/>
      <c r="V434" s="167"/>
      <c r="W434" s="167">
        <v>44800</v>
      </c>
      <c r="X434" s="167"/>
      <c r="Y434" s="167">
        <v>26136205</v>
      </c>
      <c r="Z434"/>
      <c r="AA434"/>
    </row>
    <row r="435" spans="1:27" ht="16"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v>67200</v>
      </c>
      <c r="X435" s="167"/>
      <c r="Y435" s="167">
        <v>35585291</v>
      </c>
      <c r="Z435"/>
      <c r="AA435"/>
    </row>
    <row r="436" spans="1:27" ht="16" x14ac:dyDescent="0.2">
      <c r="A436" s="166">
        <v>45794</v>
      </c>
      <c r="B436" s="167"/>
      <c r="C436" s="167"/>
      <c r="D436" s="167"/>
      <c r="E436" s="167"/>
      <c r="F436" s="167"/>
      <c r="G436" s="167">
        <v>21504</v>
      </c>
      <c r="H436" s="167"/>
      <c r="I436" s="167">
        <v>41096378</v>
      </c>
      <c r="J436" s="167"/>
      <c r="K436" s="167"/>
      <c r="L436" s="167"/>
      <c r="M436" s="167"/>
      <c r="N436" s="167"/>
      <c r="O436" s="167"/>
      <c r="P436" s="167"/>
      <c r="Q436" s="167"/>
      <c r="R436" s="167"/>
      <c r="S436" s="167"/>
      <c r="T436" s="167"/>
      <c r="U436" s="167"/>
      <c r="V436" s="167"/>
      <c r="W436" s="167">
        <v>144256</v>
      </c>
      <c r="X436" s="167"/>
      <c r="Y436" s="167">
        <v>41262138</v>
      </c>
      <c r="Z436"/>
      <c r="AA436"/>
    </row>
    <row r="437" spans="1:27" ht="16"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c r="X437" s="167"/>
      <c r="Y437" s="167">
        <v>10534500</v>
      </c>
      <c r="Z437"/>
      <c r="AA437"/>
    </row>
    <row r="438" spans="1:27" ht="16"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c r="V438" s="167">
        <v>2560000</v>
      </c>
      <c r="W438" s="167"/>
      <c r="X438" s="167"/>
      <c r="Y438" s="167">
        <v>38314198</v>
      </c>
      <c r="Z438"/>
      <c r="AA438"/>
    </row>
    <row r="439" spans="1:27" ht="16"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c r="V439" s="167">
        <v>2320000</v>
      </c>
      <c r="W439" s="167"/>
      <c r="X439" s="167"/>
      <c r="Y439" s="167">
        <v>40700325</v>
      </c>
      <c r="Z439"/>
      <c r="AA439"/>
    </row>
    <row r="440" spans="1:27" ht="16"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c r="V440" s="167">
        <v>3760000</v>
      </c>
      <c r="W440" s="167"/>
      <c r="X440" s="167"/>
      <c r="Y440" s="167">
        <v>50364008</v>
      </c>
      <c r="Z440"/>
      <c r="AA440"/>
    </row>
    <row r="441" spans="1:27" ht="16"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c r="V441" s="167">
        <v>4040000</v>
      </c>
      <c r="W441" s="167"/>
      <c r="X441" s="167"/>
      <c r="Y441" s="167">
        <v>36990725</v>
      </c>
      <c r="Z441"/>
      <c r="AA441"/>
    </row>
    <row r="442" spans="1:27" ht="16"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c r="V442" s="167">
        <v>3160000</v>
      </c>
      <c r="W442" s="167"/>
      <c r="X442" s="167"/>
      <c r="Y442" s="167">
        <v>33616490</v>
      </c>
      <c r="Z442"/>
      <c r="AA442"/>
    </row>
    <row r="443" spans="1:27" ht="16" x14ac:dyDescent="0.2">
      <c r="A443" s="166">
        <v>45801</v>
      </c>
      <c r="B443" s="167"/>
      <c r="C443" s="167"/>
      <c r="D443" s="167"/>
      <c r="E443" s="167"/>
      <c r="F443" s="167"/>
      <c r="G443" s="167"/>
      <c r="H443" s="167"/>
      <c r="I443" s="167">
        <v>46853705</v>
      </c>
      <c r="J443" s="167"/>
      <c r="K443" s="167"/>
      <c r="L443" s="167"/>
      <c r="M443" s="167"/>
      <c r="N443" s="167"/>
      <c r="O443" s="167"/>
      <c r="P443" s="167"/>
      <c r="Q443" s="167"/>
      <c r="R443" s="167"/>
      <c r="S443" s="167"/>
      <c r="T443" s="167"/>
      <c r="U443" s="167"/>
      <c r="V443" s="167">
        <v>9187200</v>
      </c>
      <c r="W443" s="167"/>
      <c r="X443" s="167"/>
      <c r="Y443" s="167">
        <v>56040905</v>
      </c>
      <c r="Z443"/>
      <c r="AA443"/>
    </row>
    <row r="444" spans="1:27" ht="16"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c r="U444" s="167">
        <v>34000</v>
      </c>
      <c r="V444" s="167">
        <v>2560000</v>
      </c>
      <c r="W444" s="167"/>
      <c r="X444" s="167"/>
      <c r="Y444" s="167">
        <v>11307100</v>
      </c>
      <c r="Z444"/>
      <c r="AA444"/>
    </row>
    <row r="445" spans="1:27" ht="16"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c r="U445" s="167">
        <v>204000</v>
      </c>
      <c r="V445" s="167">
        <v>2920000</v>
      </c>
      <c r="W445" s="167"/>
      <c r="X445" s="167"/>
      <c r="Y445" s="167">
        <v>12323600</v>
      </c>
      <c r="Z445"/>
      <c r="AA445"/>
    </row>
    <row r="446" spans="1:27" ht="16"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c r="U446" s="167">
        <v>68000</v>
      </c>
      <c r="V446" s="167">
        <v>3760000</v>
      </c>
      <c r="W446" s="167"/>
      <c r="X446" s="167"/>
      <c r="Y446" s="167">
        <v>50745652</v>
      </c>
      <c r="Z446"/>
      <c r="AA446"/>
    </row>
    <row r="447" spans="1:27" ht="16"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c r="U447" s="167">
        <v>204000</v>
      </c>
      <c r="V447" s="167">
        <v>3640000</v>
      </c>
      <c r="W447" s="167"/>
      <c r="X447" s="167"/>
      <c r="Y447" s="167">
        <v>30603161</v>
      </c>
      <c r="Z447"/>
      <c r="AA447"/>
    </row>
    <row r="448" spans="1:27" ht="16"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c r="U448" s="167">
        <v>272000</v>
      </c>
      <c r="V448" s="167">
        <v>4280000</v>
      </c>
      <c r="W448" s="167"/>
      <c r="X448" s="167"/>
      <c r="Y448" s="167">
        <v>35368025</v>
      </c>
      <c r="Z448"/>
      <c r="AA448"/>
    </row>
    <row r="449" spans="1:27" ht="16"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c r="U449" s="167">
        <v>204000</v>
      </c>
      <c r="V449" s="167">
        <v>3668000</v>
      </c>
      <c r="W449" s="167"/>
      <c r="X449" s="167"/>
      <c r="Y449" s="167">
        <v>45985719</v>
      </c>
      <c r="Z449"/>
      <c r="AA449"/>
    </row>
    <row r="450" spans="1:27" ht="16" x14ac:dyDescent="0.2">
      <c r="A450" s="166">
        <v>45808</v>
      </c>
      <c r="B450" s="167">
        <v>962872</v>
      </c>
      <c r="C450" s="167"/>
      <c r="D450" s="167"/>
      <c r="E450" s="167"/>
      <c r="F450" s="167"/>
      <c r="G450" s="167"/>
      <c r="H450" s="167"/>
      <c r="I450" s="167">
        <v>26711040</v>
      </c>
      <c r="J450" s="167"/>
      <c r="K450" s="167"/>
      <c r="L450" s="167"/>
      <c r="M450" s="167"/>
      <c r="N450" s="167"/>
      <c r="O450" s="167"/>
      <c r="P450" s="167"/>
      <c r="Q450" s="167"/>
      <c r="R450" s="167"/>
      <c r="S450" s="167"/>
      <c r="T450" s="167"/>
      <c r="U450" s="167">
        <v>624400</v>
      </c>
      <c r="V450" s="167">
        <v>11839360</v>
      </c>
      <c r="W450" s="167"/>
      <c r="X450" s="167"/>
      <c r="Y450" s="167">
        <v>40137672</v>
      </c>
      <c r="Z450"/>
      <c r="AA450"/>
    </row>
    <row r="451" spans="1:27" ht="16"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c r="V451" s="167">
        <v>3160000</v>
      </c>
      <c r="W451" s="167"/>
      <c r="X451" s="167"/>
      <c r="Y451" s="167">
        <v>3473600</v>
      </c>
      <c r="Z451"/>
      <c r="AA451"/>
    </row>
    <row r="452" spans="1:27" ht="16"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c r="V452" s="167">
        <v>5600000</v>
      </c>
      <c r="W452" s="167"/>
      <c r="X452" s="167"/>
      <c r="Y452" s="167">
        <v>30650787</v>
      </c>
      <c r="Z452"/>
      <c r="AA452"/>
    </row>
    <row r="453" spans="1:27" ht="16"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c r="V453" s="167">
        <v>5200000</v>
      </c>
      <c r="W453" s="167"/>
      <c r="X453" s="167"/>
      <c r="Y453" s="167">
        <v>45093039</v>
      </c>
      <c r="Z453"/>
      <c r="AA453"/>
    </row>
    <row r="454" spans="1:27" ht="16"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c r="V454" s="167">
        <v>4920000</v>
      </c>
      <c r="W454" s="167"/>
      <c r="X454" s="167"/>
      <c r="Y454" s="167">
        <v>32065062</v>
      </c>
      <c r="Z454"/>
      <c r="AA454"/>
    </row>
    <row r="455" spans="1:27" ht="16"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c r="V455" s="167">
        <v>7440000</v>
      </c>
      <c r="W455" s="167"/>
      <c r="X455" s="167"/>
      <c r="Y455" s="167">
        <v>49325525</v>
      </c>
      <c r="Z455"/>
      <c r="AA455"/>
    </row>
    <row r="456" spans="1:27" ht="16"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c r="V456" s="167">
        <v>4920000</v>
      </c>
      <c r="W456" s="167"/>
      <c r="X456" s="167"/>
      <c r="Y456" s="167">
        <v>35439425</v>
      </c>
      <c r="Z456"/>
      <c r="AA456"/>
    </row>
    <row r="457" spans="1:27" ht="16" x14ac:dyDescent="0.2">
      <c r="A457" s="166">
        <v>45815</v>
      </c>
      <c r="B457" s="167">
        <v>2242764</v>
      </c>
      <c r="C457" s="167"/>
      <c r="D457" s="167">
        <v>209408</v>
      </c>
      <c r="E457" s="167"/>
      <c r="F457" s="167"/>
      <c r="G457" s="167"/>
      <c r="H457" s="167"/>
      <c r="I457" s="167">
        <v>29874470</v>
      </c>
      <c r="J457" s="167">
        <v>9382736</v>
      </c>
      <c r="K457" s="167"/>
      <c r="L457" s="167"/>
      <c r="M457" s="167"/>
      <c r="N457" s="167"/>
      <c r="O457" s="167"/>
      <c r="P457" s="167"/>
      <c r="Q457" s="167"/>
      <c r="R457" s="167"/>
      <c r="S457" s="167"/>
      <c r="T457" s="167"/>
      <c r="U457" s="167"/>
      <c r="V457" s="167">
        <v>14643200</v>
      </c>
      <c r="W457" s="167"/>
      <c r="X457" s="167"/>
      <c r="Y457" s="167">
        <v>56352578</v>
      </c>
      <c r="Z457"/>
      <c r="AA457"/>
    </row>
    <row r="458" spans="1:27" ht="16"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c r="V458" s="167">
        <v>3000000</v>
      </c>
      <c r="W458" s="167"/>
      <c r="X458" s="167"/>
      <c r="Y458" s="167">
        <v>15153800</v>
      </c>
      <c r="Z458"/>
      <c r="AA458"/>
    </row>
    <row r="459" spans="1:27" ht="16" x14ac:dyDescent="0.2">
      <c r="A459" s="166">
        <v>45817</v>
      </c>
      <c r="B459" s="167">
        <v>2596920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c r="V459" s="167">
        <v>4560000</v>
      </c>
      <c r="W459" s="167"/>
      <c r="X459" s="167"/>
      <c r="Y459" s="167">
        <v>39449199</v>
      </c>
      <c r="Z459"/>
      <c r="AA459"/>
    </row>
    <row r="460" spans="1:27" ht="16" x14ac:dyDescent="0.2">
      <c r="A460" s="166">
        <v>45818</v>
      </c>
      <c r="B460" s="167">
        <v>1411040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c r="V460" s="167">
        <v>8000000</v>
      </c>
      <c r="W460" s="167"/>
      <c r="X460" s="167"/>
      <c r="Y460" s="167">
        <v>36771249</v>
      </c>
      <c r="Z460"/>
      <c r="AA460"/>
    </row>
    <row r="461" spans="1:27" ht="16" x14ac:dyDescent="0.2">
      <c r="A461" s="166">
        <v>45819</v>
      </c>
      <c r="B461" s="167">
        <v>3581520</v>
      </c>
      <c r="C461" s="167"/>
      <c r="D461" s="167">
        <v>2207900</v>
      </c>
      <c r="E461" s="167"/>
      <c r="F461" s="167"/>
      <c r="G461" s="167"/>
      <c r="H461" s="167">
        <v>1863</v>
      </c>
      <c r="I461" s="167">
        <v>5389725</v>
      </c>
      <c r="J461" s="167">
        <v>9570575</v>
      </c>
      <c r="K461" s="167"/>
      <c r="L461" s="167"/>
      <c r="M461" s="167"/>
      <c r="N461" s="167"/>
      <c r="O461" s="167">
        <v>15830405</v>
      </c>
      <c r="P461" s="167"/>
      <c r="Q461" s="167"/>
      <c r="R461" s="167"/>
      <c r="S461" s="167"/>
      <c r="T461" s="167"/>
      <c r="U461" s="167">
        <v>201600</v>
      </c>
      <c r="V461" s="167">
        <v>4280000</v>
      </c>
      <c r="W461" s="167"/>
      <c r="X461" s="167"/>
      <c r="Y461" s="167">
        <v>41063588</v>
      </c>
      <c r="Z461"/>
      <c r="AA461"/>
    </row>
    <row r="462" spans="1:27" ht="16" x14ac:dyDescent="0.2">
      <c r="A462" s="166">
        <v>45820</v>
      </c>
      <c r="B462" s="167">
        <v>6368680</v>
      </c>
      <c r="C462" s="167"/>
      <c r="D462" s="167">
        <v>380000</v>
      </c>
      <c r="E462" s="167"/>
      <c r="F462" s="167"/>
      <c r="G462" s="167"/>
      <c r="H462" s="167"/>
      <c r="I462" s="167">
        <v>4926550</v>
      </c>
      <c r="J462" s="167">
        <v>10204275</v>
      </c>
      <c r="K462" s="167"/>
      <c r="L462" s="167"/>
      <c r="M462" s="167"/>
      <c r="N462" s="167"/>
      <c r="O462" s="167">
        <v>10059622</v>
      </c>
      <c r="P462" s="167"/>
      <c r="Q462" s="167"/>
      <c r="R462" s="167"/>
      <c r="S462" s="167"/>
      <c r="T462" s="167"/>
      <c r="U462" s="167">
        <v>134400</v>
      </c>
      <c r="V462" s="167"/>
      <c r="W462" s="167"/>
      <c r="X462" s="167"/>
      <c r="Y462" s="167">
        <v>32073527</v>
      </c>
      <c r="Z462"/>
      <c r="AA462"/>
    </row>
    <row r="463" spans="1:27" ht="16" x14ac:dyDescent="0.2">
      <c r="A463" s="166">
        <v>45821</v>
      </c>
      <c r="B463" s="167">
        <v>3927215</v>
      </c>
      <c r="C463" s="167"/>
      <c r="D463" s="167">
        <v>5000000</v>
      </c>
      <c r="E463" s="167"/>
      <c r="F463" s="167"/>
      <c r="G463" s="167"/>
      <c r="H463" s="167">
        <v>8611</v>
      </c>
      <c r="I463" s="167">
        <v>4054400</v>
      </c>
      <c r="J463" s="167">
        <v>1290250</v>
      </c>
      <c r="K463" s="167"/>
      <c r="L463" s="167"/>
      <c r="M463" s="167"/>
      <c r="N463" s="167"/>
      <c r="O463" s="167">
        <v>10251186</v>
      </c>
      <c r="P463" s="167"/>
      <c r="Q463" s="167"/>
      <c r="R463" s="167"/>
      <c r="S463" s="167"/>
      <c r="T463" s="167"/>
      <c r="U463" s="167"/>
      <c r="V463" s="167">
        <v>6480000</v>
      </c>
      <c r="W463" s="167"/>
      <c r="X463" s="167"/>
      <c r="Y463" s="167">
        <v>31011662</v>
      </c>
      <c r="Z463"/>
      <c r="AA463"/>
    </row>
    <row r="464" spans="1:27" ht="16" x14ac:dyDescent="0.2">
      <c r="A464" s="166">
        <v>45822</v>
      </c>
      <c r="B464" s="167">
        <v>9585172</v>
      </c>
      <c r="C464" s="167"/>
      <c r="D464" s="167">
        <v>558528</v>
      </c>
      <c r="E464" s="167"/>
      <c r="F464" s="167"/>
      <c r="G464" s="167"/>
      <c r="H464" s="167"/>
      <c r="I464" s="167">
        <v>17141632</v>
      </c>
      <c r="J464" s="167">
        <v>24832485</v>
      </c>
      <c r="K464" s="167"/>
      <c r="L464" s="167"/>
      <c r="M464" s="167"/>
      <c r="N464" s="167"/>
      <c r="O464" s="167"/>
      <c r="P464" s="167"/>
      <c r="Q464" s="167"/>
      <c r="R464" s="167"/>
      <c r="S464" s="167"/>
      <c r="T464" s="167"/>
      <c r="U464" s="167">
        <v>443520</v>
      </c>
      <c r="V464" s="167">
        <v>14916800</v>
      </c>
      <c r="W464" s="167"/>
      <c r="X464" s="167"/>
      <c r="Y464" s="167">
        <v>67478137</v>
      </c>
      <c r="Z464"/>
      <c r="AA464"/>
    </row>
    <row r="465" spans="1:27" ht="16" x14ac:dyDescent="0.2">
      <c r="A465" s="166">
        <v>45823</v>
      </c>
      <c r="B465" s="167"/>
      <c r="C465" s="167"/>
      <c r="D465" s="167"/>
      <c r="E465" s="167"/>
      <c r="F465" s="167"/>
      <c r="G465" s="167"/>
      <c r="H465" s="167"/>
      <c r="I465" s="167">
        <v>2620800</v>
      </c>
      <c r="J465" s="167">
        <v>7554575</v>
      </c>
      <c r="K465" s="167"/>
      <c r="L465" s="167"/>
      <c r="M465" s="167"/>
      <c r="N465" s="167"/>
      <c r="O465" s="167"/>
      <c r="P465" s="167"/>
      <c r="Q465" s="167"/>
      <c r="R465" s="167"/>
      <c r="S465" s="167"/>
      <c r="T465" s="167"/>
      <c r="U465" s="167"/>
      <c r="V465" s="167">
        <v>3840000</v>
      </c>
      <c r="W465" s="167"/>
      <c r="X465" s="167"/>
      <c r="Y465" s="167">
        <v>14015375</v>
      </c>
      <c r="Z465"/>
      <c r="AA465"/>
    </row>
    <row r="466" spans="1:27" ht="16" x14ac:dyDescent="0.2">
      <c r="A466" s="166">
        <v>45824</v>
      </c>
      <c r="B466" s="167">
        <v>3501130</v>
      </c>
      <c r="C466" s="167"/>
      <c r="D466" s="167">
        <v>3125200</v>
      </c>
      <c r="E466" s="167"/>
      <c r="F466" s="167"/>
      <c r="G466" s="167"/>
      <c r="H466" s="167"/>
      <c r="I466" s="167">
        <v>4345600</v>
      </c>
      <c r="J466" s="167">
        <v>9293100</v>
      </c>
      <c r="K466" s="167"/>
      <c r="L466" s="167"/>
      <c r="M466" s="167"/>
      <c r="N466" s="167"/>
      <c r="O466" s="167">
        <v>11565349</v>
      </c>
      <c r="P466" s="167"/>
      <c r="Q466" s="167"/>
      <c r="R466" s="167"/>
      <c r="S466" s="167"/>
      <c r="T466" s="167"/>
      <c r="U466" s="167">
        <v>560000</v>
      </c>
      <c r="V466" s="167">
        <v>8200000</v>
      </c>
      <c r="W466" s="167"/>
      <c r="X466" s="167"/>
      <c r="Y466" s="167">
        <v>40590379</v>
      </c>
      <c r="Z466"/>
      <c r="AA466"/>
    </row>
    <row r="467" spans="1:27" ht="16" x14ac:dyDescent="0.2">
      <c r="A467" s="166">
        <v>45825</v>
      </c>
      <c r="B467" s="167">
        <v>4416050</v>
      </c>
      <c r="C467" s="167"/>
      <c r="D467" s="167">
        <v>4255000</v>
      </c>
      <c r="E467" s="167"/>
      <c r="F467" s="167"/>
      <c r="G467" s="167"/>
      <c r="H467" s="167"/>
      <c r="I467" s="167">
        <v>3897600</v>
      </c>
      <c r="J467" s="167">
        <v>10988275</v>
      </c>
      <c r="K467" s="167"/>
      <c r="L467" s="167"/>
      <c r="M467" s="167"/>
      <c r="N467" s="167"/>
      <c r="O467" s="167">
        <v>310302</v>
      </c>
      <c r="P467" s="167"/>
      <c r="Q467" s="167"/>
      <c r="R467" s="167"/>
      <c r="S467" s="167"/>
      <c r="T467" s="167"/>
      <c r="U467" s="167">
        <v>940800</v>
      </c>
      <c r="V467" s="167">
        <v>7320000</v>
      </c>
      <c r="W467" s="167"/>
      <c r="X467" s="167"/>
      <c r="Y467" s="167">
        <v>32128027</v>
      </c>
      <c r="Z467"/>
      <c r="AA467"/>
    </row>
    <row r="468" spans="1:27" ht="16" x14ac:dyDescent="0.2">
      <c r="A468" s="166">
        <v>45826</v>
      </c>
      <c r="B468" s="167">
        <v>3794490</v>
      </c>
      <c r="C468" s="167"/>
      <c r="D468" s="167">
        <v>5025000</v>
      </c>
      <c r="E468" s="167"/>
      <c r="F468" s="167"/>
      <c r="G468" s="167"/>
      <c r="H468" s="167">
        <v>3036</v>
      </c>
      <c r="I468" s="167">
        <v>4457600</v>
      </c>
      <c r="J468" s="167">
        <v>11765050</v>
      </c>
      <c r="K468" s="167"/>
      <c r="L468" s="167"/>
      <c r="M468" s="167"/>
      <c r="N468" s="167"/>
      <c r="O468" s="167">
        <v>10866668</v>
      </c>
      <c r="P468" s="167"/>
      <c r="Q468" s="167"/>
      <c r="R468" s="167"/>
      <c r="S468" s="167"/>
      <c r="T468" s="167"/>
      <c r="U468" s="167">
        <v>156800</v>
      </c>
      <c r="V468" s="167">
        <v>6520000</v>
      </c>
      <c r="W468" s="167"/>
      <c r="X468" s="167"/>
      <c r="Y468" s="167">
        <v>42588644</v>
      </c>
      <c r="Z468"/>
      <c r="AA468"/>
    </row>
    <row r="469" spans="1:27" ht="16" x14ac:dyDescent="0.2">
      <c r="A469" s="166">
        <v>45827</v>
      </c>
      <c r="B469" s="167">
        <v>6615350</v>
      </c>
      <c r="C469" s="167"/>
      <c r="D469" s="167">
        <v>4600000</v>
      </c>
      <c r="E469" s="167"/>
      <c r="F469" s="167"/>
      <c r="G469" s="167"/>
      <c r="H469" s="167"/>
      <c r="I469" s="167">
        <v>2464000</v>
      </c>
      <c r="J469" s="167">
        <v>12257850</v>
      </c>
      <c r="K469" s="167"/>
      <c r="L469" s="167"/>
      <c r="M469" s="167"/>
      <c r="N469" s="167"/>
      <c r="O469" s="167"/>
      <c r="P469" s="167"/>
      <c r="Q469" s="167"/>
      <c r="R469" s="167"/>
      <c r="S469" s="167"/>
      <c r="T469" s="167"/>
      <c r="U469" s="167">
        <v>1604400</v>
      </c>
      <c r="V469" s="167">
        <v>6280000</v>
      </c>
      <c r="W469" s="167"/>
      <c r="X469" s="167"/>
      <c r="Y469" s="167">
        <v>33821600</v>
      </c>
      <c r="Z469"/>
      <c r="AA469"/>
    </row>
    <row r="470" spans="1:27" ht="16" x14ac:dyDescent="0.2">
      <c r="A470" s="166">
        <v>45828</v>
      </c>
      <c r="B470" s="167">
        <v>5213340</v>
      </c>
      <c r="C470" s="167"/>
      <c r="D470" s="167">
        <v>3300000</v>
      </c>
      <c r="E470" s="167"/>
      <c r="F470" s="167"/>
      <c r="G470" s="167"/>
      <c r="H470" s="167"/>
      <c r="I470" s="167">
        <v>3001600</v>
      </c>
      <c r="J470" s="167">
        <v>13515850</v>
      </c>
      <c r="K470" s="167"/>
      <c r="L470" s="167"/>
      <c r="M470" s="167"/>
      <c r="N470" s="167"/>
      <c r="O470" s="167">
        <v>8919103</v>
      </c>
      <c r="P470" s="167"/>
      <c r="Q470" s="167"/>
      <c r="R470" s="167"/>
      <c r="S470" s="167"/>
      <c r="T470" s="167"/>
      <c r="U470" s="167">
        <v>1590400</v>
      </c>
      <c r="V470" s="167">
        <v>5880000</v>
      </c>
      <c r="W470" s="167"/>
      <c r="X470" s="167"/>
      <c r="Y470" s="167">
        <v>41420293</v>
      </c>
      <c r="Z470"/>
      <c r="AA470"/>
    </row>
    <row r="471" spans="1:27" ht="16" x14ac:dyDescent="0.2">
      <c r="A471" s="166">
        <v>45829</v>
      </c>
      <c r="B471" s="167">
        <v>13582175</v>
      </c>
      <c r="C471" s="167"/>
      <c r="D471" s="167">
        <v>4731664</v>
      </c>
      <c r="E471" s="167"/>
      <c r="F471" s="167"/>
      <c r="G471" s="167"/>
      <c r="H471" s="167"/>
      <c r="I471" s="167">
        <v>8751232</v>
      </c>
      <c r="J471" s="167">
        <v>39591454</v>
      </c>
      <c r="K471" s="167"/>
      <c r="L471" s="167"/>
      <c r="M471" s="167"/>
      <c r="N471" s="167"/>
      <c r="O471" s="167"/>
      <c r="P471" s="167"/>
      <c r="Q471" s="167"/>
      <c r="R471" s="167"/>
      <c r="S471" s="167"/>
      <c r="T471" s="167"/>
      <c r="U471" s="167">
        <v>3179008</v>
      </c>
      <c r="V471" s="167">
        <v>17796800</v>
      </c>
      <c r="W471" s="167"/>
      <c r="X471" s="167"/>
      <c r="Y471" s="167">
        <v>87632333</v>
      </c>
      <c r="Z471"/>
      <c r="AA471"/>
    </row>
    <row r="472" spans="1:27" ht="16" x14ac:dyDescent="0.2">
      <c r="A472" s="166">
        <v>45830</v>
      </c>
      <c r="B472" s="167"/>
      <c r="C472" s="167"/>
      <c r="D472" s="167"/>
      <c r="E472" s="167"/>
      <c r="F472" s="167"/>
      <c r="G472" s="167"/>
      <c r="H472" s="167"/>
      <c r="I472" s="167">
        <v>2060800</v>
      </c>
      <c r="J472" s="167">
        <v>12011450</v>
      </c>
      <c r="K472" s="167"/>
      <c r="L472" s="167"/>
      <c r="M472" s="167"/>
      <c r="N472" s="167"/>
      <c r="O472" s="167"/>
      <c r="P472" s="167"/>
      <c r="Q472" s="167"/>
      <c r="R472" s="167"/>
      <c r="S472" s="167"/>
      <c r="T472" s="167"/>
      <c r="U472" s="167">
        <v>716800</v>
      </c>
      <c r="V472" s="167">
        <v>2940000</v>
      </c>
      <c r="W472" s="167"/>
      <c r="X472" s="167"/>
      <c r="Y472" s="167">
        <v>17729050</v>
      </c>
      <c r="Z472"/>
      <c r="AA472"/>
    </row>
    <row r="473" spans="1:27" ht="16" x14ac:dyDescent="0.2">
      <c r="A473" s="166">
        <v>45831</v>
      </c>
      <c r="B473" s="167">
        <v>8064925</v>
      </c>
      <c r="C473" s="167"/>
      <c r="D473" s="167">
        <v>2787500</v>
      </c>
      <c r="E473" s="167"/>
      <c r="F473" s="167"/>
      <c r="G473" s="167"/>
      <c r="H473" s="167">
        <v>5287</v>
      </c>
      <c r="I473" s="167">
        <v>2329600</v>
      </c>
      <c r="J473" s="167">
        <v>16078000</v>
      </c>
      <c r="K473" s="167"/>
      <c r="L473" s="167"/>
      <c r="M473" s="167"/>
      <c r="N473" s="167"/>
      <c r="O473" s="167">
        <v>9086985</v>
      </c>
      <c r="P473" s="167"/>
      <c r="Q473" s="167"/>
      <c r="R473" s="167">
        <v>672000</v>
      </c>
      <c r="S473" s="167"/>
      <c r="T473" s="167"/>
      <c r="U473" s="167">
        <v>1232000</v>
      </c>
      <c r="V473" s="167">
        <v>5440000</v>
      </c>
      <c r="W473" s="167"/>
      <c r="X473" s="167"/>
      <c r="Y473" s="167">
        <v>45696297</v>
      </c>
      <c r="Z473"/>
      <c r="AA473"/>
    </row>
    <row r="474" spans="1:27" ht="16" x14ac:dyDescent="0.2">
      <c r="A474" s="166">
        <v>45832</v>
      </c>
      <c r="B474" s="167">
        <v>7163710</v>
      </c>
      <c r="C474" s="167"/>
      <c r="D474" s="167">
        <v>3475000</v>
      </c>
      <c r="E474" s="167"/>
      <c r="F474" s="167"/>
      <c r="G474" s="167"/>
      <c r="H474" s="167"/>
      <c r="I474" s="167">
        <v>2038400</v>
      </c>
      <c r="J474" s="167">
        <v>18938825</v>
      </c>
      <c r="K474" s="167"/>
      <c r="L474" s="167"/>
      <c r="M474" s="167"/>
      <c r="N474" s="167"/>
      <c r="O474" s="167">
        <v>7586412</v>
      </c>
      <c r="P474" s="167"/>
      <c r="Q474" s="167"/>
      <c r="R474" s="167">
        <v>672000</v>
      </c>
      <c r="S474" s="167"/>
      <c r="T474" s="167"/>
      <c r="U474" s="167">
        <v>1344000</v>
      </c>
      <c r="V474" s="167">
        <v>7200000</v>
      </c>
      <c r="W474" s="167"/>
      <c r="X474" s="167"/>
      <c r="Y474" s="167">
        <v>48418347</v>
      </c>
      <c r="Z474"/>
      <c r="AA474"/>
    </row>
    <row r="475" spans="1:27" ht="16" x14ac:dyDescent="0.2">
      <c r="A475" s="166">
        <v>45833</v>
      </c>
      <c r="B475" s="167">
        <v>6145915</v>
      </c>
      <c r="C475" s="167"/>
      <c r="D475" s="167">
        <v>3530000</v>
      </c>
      <c r="E475" s="167"/>
      <c r="F475" s="167"/>
      <c r="G475" s="167"/>
      <c r="H475" s="167">
        <v>10109</v>
      </c>
      <c r="I475" s="167">
        <v>1948800</v>
      </c>
      <c r="J475" s="167">
        <v>21022750</v>
      </c>
      <c r="K475" s="167"/>
      <c r="L475" s="167"/>
      <c r="M475" s="167"/>
      <c r="N475" s="167"/>
      <c r="O475" s="167">
        <v>6429727</v>
      </c>
      <c r="P475" s="167"/>
      <c r="Q475" s="167"/>
      <c r="R475" s="167">
        <v>1097600</v>
      </c>
      <c r="S475" s="167"/>
      <c r="T475" s="167"/>
      <c r="U475" s="167">
        <v>1747200</v>
      </c>
      <c r="V475" s="167">
        <v>5952000</v>
      </c>
      <c r="W475" s="167"/>
      <c r="X475" s="167"/>
      <c r="Y475" s="167">
        <v>47884101</v>
      </c>
      <c r="Z475"/>
      <c r="AA475"/>
    </row>
    <row r="476" spans="1:27" ht="16" x14ac:dyDescent="0.2">
      <c r="A476" s="166">
        <v>45834</v>
      </c>
      <c r="B476" s="167">
        <v>8184225</v>
      </c>
      <c r="C476" s="167"/>
      <c r="D476" s="167">
        <v>3887500</v>
      </c>
      <c r="E476" s="167"/>
      <c r="F476" s="167"/>
      <c r="G476" s="167"/>
      <c r="H476" s="167"/>
      <c r="I476" s="167">
        <v>1747200</v>
      </c>
      <c r="J476" s="167">
        <v>20985900</v>
      </c>
      <c r="K476" s="167"/>
      <c r="L476" s="167"/>
      <c r="M476" s="167"/>
      <c r="N476" s="167"/>
      <c r="O476" s="167">
        <v>5582839</v>
      </c>
      <c r="P476" s="167"/>
      <c r="Q476" s="167"/>
      <c r="R476" s="167">
        <v>1467200</v>
      </c>
      <c r="S476" s="167"/>
      <c r="T476" s="167"/>
      <c r="U476" s="167">
        <v>1590400</v>
      </c>
      <c r="V476" s="167">
        <v>3960000</v>
      </c>
      <c r="W476" s="167"/>
      <c r="X476" s="167"/>
      <c r="Y476" s="167">
        <v>47405264</v>
      </c>
      <c r="Z476"/>
      <c r="AA476"/>
    </row>
    <row r="477" spans="1:27" ht="16" x14ac:dyDescent="0.2">
      <c r="A477" s="166">
        <v>45835</v>
      </c>
      <c r="B477" s="167">
        <v>9273500</v>
      </c>
      <c r="C477" s="167"/>
      <c r="D477" s="167">
        <v>4980000</v>
      </c>
      <c r="E477" s="167"/>
      <c r="F477" s="167"/>
      <c r="G477" s="167"/>
      <c r="H477" s="167">
        <v>6684</v>
      </c>
      <c r="I477" s="167">
        <v>2464000</v>
      </c>
      <c r="J477" s="167">
        <v>17805825</v>
      </c>
      <c r="K477" s="167"/>
      <c r="L477" s="167"/>
      <c r="M477" s="167"/>
      <c r="N477" s="167"/>
      <c r="O477" s="167">
        <v>7216757</v>
      </c>
      <c r="P477" s="167"/>
      <c r="Q477" s="167"/>
      <c r="R477" s="167">
        <v>1377600</v>
      </c>
      <c r="S477" s="167"/>
      <c r="T477" s="167"/>
      <c r="U477" s="167">
        <v>1881600</v>
      </c>
      <c r="V477" s="167">
        <v>5800000</v>
      </c>
      <c r="W477" s="167"/>
      <c r="X477" s="167"/>
      <c r="Y477" s="167">
        <v>50805966</v>
      </c>
      <c r="Z477"/>
      <c r="AA477"/>
    </row>
    <row r="478" spans="1:27" ht="16" x14ac:dyDescent="0.2">
      <c r="A478" s="166">
        <v>45836</v>
      </c>
      <c r="B478" s="167">
        <v>22445540</v>
      </c>
      <c r="C478" s="167"/>
      <c r="D478" s="167">
        <v>7052800</v>
      </c>
      <c r="E478" s="167"/>
      <c r="F478" s="167"/>
      <c r="G478" s="167"/>
      <c r="H478" s="167"/>
      <c r="I478" s="167">
        <v>6600832</v>
      </c>
      <c r="J478" s="167">
        <v>56753224</v>
      </c>
      <c r="K478" s="167"/>
      <c r="L478" s="167"/>
      <c r="M478" s="167"/>
      <c r="N478" s="167"/>
      <c r="O478" s="167"/>
      <c r="P478" s="167"/>
      <c r="Q478" s="167"/>
      <c r="R478" s="167">
        <v>2002112</v>
      </c>
      <c r="S478" s="167"/>
      <c r="T478" s="167"/>
      <c r="U478" s="167">
        <v>5651072</v>
      </c>
      <c r="V478" s="167">
        <v>15095040</v>
      </c>
      <c r="W478" s="167"/>
      <c r="X478" s="167"/>
      <c r="Y478" s="167">
        <v>115600620</v>
      </c>
      <c r="Z478"/>
      <c r="AA478"/>
    </row>
    <row r="479" spans="1:27" ht="16" x14ac:dyDescent="0.2">
      <c r="A479" s="166">
        <v>45837</v>
      </c>
      <c r="B479" s="167">
        <v>22800</v>
      </c>
      <c r="C479" s="167"/>
      <c r="D479" s="167"/>
      <c r="E479" s="167"/>
      <c r="F479" s="167"/>
      <c r="G479" s="167"/>
      <c r="H479" s="167"/>
      <c r="I479" s="167">
        <v>1881600</v>
      </c>
      <c r="J479" s="167">
        <v>2514575</v>
      </c>
      <c r="K479" s="167"/>
      <c r="L479" s="167"/>
      <c r="M479" s="167"/>
      <c r="N479" s="167"/>
      <c r="O479" s="167"/>
      <c r="P479" s="167"/>
      <c r="Q479" s="167"/>
      <c r="R479" s="167">
        <v>336000</v>
      </c>
      <c r="S479" s="167"/>
      <c r="T479" s="167"/>
      <c r="U479" s="167">
        <v>2128000</v>
      </c>
      <c r="V479" s="167">
        <v>4360000</v>
      </c>
      <c r="W479" s="167"/>
      <c r="X479" s="167"/>
      <c r="Y479" s="167">
        <v>11242975</v>
      </c>
      <c r="Z479"/>
      <c r="AA479"/>
    </row>
    <row r="480" spans="1:27" ht="16" x14ac:dyDescent="0.2">
      <c r="A480" s="166">
        <v>45838</v>
      </c>
      <c r="B480" s="167">
        <v>9818910</v>
      </c>
      <c r="C480" s="167"/>
      <c r="D480" s="167">
        <v>2390000</v>
      </c>
      <c r="E480" s="167"/>
      <c r="F480" s="167"/>
      <c r="G480" s="167"/>
      <c r="H480" s="167"/>
      <c r="I480" s="167">
        <v>1433600</v>
      </c>
      <c r="J480" s="167">
        <v>22918075</v>
      </c>
      <c r="K480" s="167"/>
      <c r="L480" s="167"/>
      <c r="M480" s="167"/>
      <c r="N480" s="167"/>
      <c r="O480" s="167">
        <v>7276425</v>
      </c>
      <c r="P480" s="167"/>
      <c r="Q480" s="167">
        <v>44800</v>
      </c>
      <c r="R480" s="167">
        <v>739200</v>
      </c>
      <c r="S480" s="167"/>
      <c r="T480" s="167"/>
      <c r="U480" s="167">
        <v>2508800</v>
      </c>
      <c r="V480" s="167">
        <v>6600000</v>
      </c>
      <c r="W480" s="167"/>
      <c r="X480" s="167"/>
      <c r="Y480" s="167">
        <v>53729810</v>
      </c>
      <c r="Z480"/>
      <c r="AA480"/>
    </row>
    <row r="481" spans="1:27" ht="16" x14ac:dyDescent="0.2">
      <c r="A481" s="166">
        <v>45839</v>
      </c>
      <c r="B481" s="167">
        <v>8743800</v>
      </c>
      <c r="C481" s="167"/>
      <c r="D481" s="167">
        <v>5032500</v>
      </c>
      <c r="E481" s="167"/>
      <c r="F481" s="167"/>
      <c r="G481" s="167"/>
      <c r="H481" s="167"/>
      <c r="I481" s="167">
        <v>1299200</v>
      </c>
      <c r="J481" s="167">
        <v>19177275</v>
      </c>
      <c r="K481" s="167"/>
      <c r="L481" s="167"/>
      <c r="M481" s="167"/>
      <c r="N481" s="167"/>
      <c r="O481" s="167">
        <v>4935383</v>
      </c>
      <c r="P481" s="167"/>
      <c r="Q481" s="167">
        <v>67200</v>
      </c>
      <c r="R481" s="167">
        <v>571200</v>
      </c>
      <c r="S481" s="167"/>
      <c r="T481" s="167"/>
      <c r="U481" s="167">
        <v>2396800</v>
      </c>
      <c r="V481" s="167">
        <v>6440000</v>
      </c>
      <c r="W481" s="167"/>
      <c r="X481" s="167"/>
      <c r="Y481" s="167">
        <v>48663358</v>
      </c>
      <c r="Z481"/>
      <c r="AA481"/>
    </row>
    <row r="482" spans="1:27" ht="16" x14ac:dyDescent="0.2">
      <c r="A482" s="166">
        <v>45840</v>
      </c>
      <c r="B482" s="167">
        <v>9059490</v>
      </c>
      <c r="C482" s="167"/>
      <c r="D482" s="167">
        <v>8680000</v>
      </c>
      <c r="E482" s="167"/>
      <c r="F482" s="167"/>
      <c r="G482" s="167"/>
      <c r="H482" s="167">
        <v>13633</v>
      </c>
      <c r="I482" s="167">
        <v>873600</v>
      </c>
      <c r="J482" s="167">
        <v>17923600</v>
      </c>
      <c r="K482" s="167"/>
      <c r="L482" s="167"/>
      <c r="M482" s="167"/>
      <c r="N482" s="167"/>
      <c r="O482" s="167">
        <v>6860831</v>
      </c>
      <c r="P482" s="167"/>
      <c r="Q482" s="167">
        <v>44800</v>
      </c>
      <c r="R482" s="167">
        <v>772800</v>
      </c>
      <c r="S482" s="167"/>
      <c r="T482" s="167"/>
      <c r="U482" s="167">
        <v>1971200</v>
      </c>
      <c r="V482" s="167">
        <v>7250000</v>
      </c>
      <c r="W482" s="167"/>
      <c r="X482" s="167"/>
      <c r="Y482" s="167">
        <v>53449954</v>
      </c>
      <c r="Z482"/>
      <c r="AA482"/>
    </row>
    <row r="483" spans="1:27" ht="16" x14ac:dyDescent="0.2">
      <c r="A483" s="166">
        <v>45841</v>
      </c>
      <c r="B483" s="167">
        <v>8149330</v>
      </c>
      <c r="C483" s="167"/>
      <c r="D483" s="167">
        <v>5540000</v>
      </c>
      <c r="E483" s="167"/>
      <c r="F483" s="167"/>
      <c r="G483" s="167"/>
      <c r="H483" s="167">
        <v>1404</v>
      </c>
      <c r="I483" s="167">
        <v>739200</v>
      </c>
      <c r="J483" s="167">
        <v>14671975</v>
      </c>
      <c r="K483" s="167"/>
      <c r="L483" s="167"/>
      <c r="M483" s="167"/>
      <c r="N483" s="167"/>
      <c r="O483" s="167">
        <v>5397659</v>
      </c>
      <c r="P483" s="167"/>
      <c r="Q483" s="167"/>
      <c r="R483" s="167">
        <v>907200</v>
      </c>
      <c r="S483" s="167"/>
      <c r="T483" s="167"/>
      <c r="U483" s="167">
        <v>1008000</v>
      </c>
      <c r="V483" s="167"/>
      <c r="W483" s="167"/>
      <c r="X483" s="167"/>
      <c r="Y483" s="167">
        <v>36414768</v>
      </c>
      <c r="Z483"/>
      <c r="AA483"/>
    </row>
    <row r="484" spans="1:27" ht="16" x14ac:dyDescent="0.2">
      <c r="A484" s="166">
        <v>45842</v>
      </c>
      <c r="B484" s="167">
        <v>1514925</v>
      </c>
      <c r="C484" s="167"/>
      <c r="D484" s="167"/>
      <c r="E484" s="167"/>
      <c r="F484" s="167"/>
      <c r="G484" s="167"/>
      <c r="H484" s="167"/>
      <c r="I484" s="167">
        <v>470400</v>
      </c>
      <c r="J484" s="167">
        <v>9510800</v>
      </c>
      <c r="K484" s="167"/>
      <c r="L484" s="167"/>
      <c r="M484" s="167"/>
      <c r="N484" s="167"/>
      <c r="O484" s="167"/>
      <c r="P484" s="167"/>
      <c r="Q484" s="167"/>
      <c r="R484" s="167">
        <v>1041600</v>
      </c>
      <c r="S484" s="167"/>
      <c r="T484" s="167"/>
      <c r="U484" s="167">
        <v>672000</v>
      </c>
      <c r="V484" s="167">
        <v>1960000</v>
      </c>
      <c r="W484" s="167"/>
      <c r="X484" s="167"/>
      <c r="Y484" s="167">
        <v>15169725</v>
      </c>
      <c r="Z484"/>
      <c r="AA484"/>
    </row>
    <row r="485" spans="1:27" ht="16" x14ac:dyDescent="0.2">
      <c r="A485" s="166">
        <v>45843</v>
      </c>
      <c r="B485" s="167">
        <v>18139508</v>
      </c>
      <c r="C485" s="167"/>
      <c r="D485" s="167">
        <v>11071200</v>
      </c>
      <c r="E485" s="167"/>
      <c r="F485" s="167"/>
      <c r="G485" s="167"/>
      <c r="H485" s="167"/>
      <c r="I485" s="167">
        <v>3765888</v>
      </c>
      <c r="J485" s="167">
        <v>53441680</v>
      </c>
      <c r="K485" s="167"/>
      <c r="L485" s="167"/>
      <c r="M485" s="167"/>
      <c r="N485" s="167"/>
      <c r="O485" s="167"/>
      <c r="P485" s="167"/>
      <c r="Q485" s="167">
        <v>64512</v>
      </c>
      <c r="R485" s="167">
        <v>2495808</v>
      </c>
      <c r="S485" s="167"/>
      <c r="T485" s="167"/>
      <c r="U485" s="167">
        <v>5760384</v>
      </c>
      <c r="V485" s="167">
        <v>14187200</v>
      </c>
      <c r="W485" s="167"/>
      <c r="X485" s="167"/>
      <c r="Y485" s="167">
        <v>108926180</v>
      </c>
      <c r="Z485"/>
      <c r="AA485"/>
    </row>
    <row r="486" spans="1:27" ht="16" x14ac:dyDescent="0.2">
      <c r="A486" s="166">
        <v>45844</v>
      </c>
      <c r="B486" s="167"/>
      <c r="C486" s="167"/>
      <c r="D486" s="167"/>
      <c r="E486" s="167"/>
      <c r="F486" s="167"/>
      <c r="G486" s="167"/>
      <c r="H486" s="167"/>
      <c r="I486" s="167">
        <v>448000</v>
      </c>
      <c r="J486" s="167">
        <v>10369750</v>
      </c>
      <c r="K486" s="167"/>
      <c r="L486" s="167"/>
      <c r="M486" s="167"/>
      <c r="N486" s="167"/>
      <c r="O486" s="167"/>
      <c r="P486" s="167"/>
      <c r="Q486" s="167"/>
      <c r="R486" s="167">
        <v>2790800</v>
      </c>
      <c r="S486" s="167"/>
      <c r="T486" s="167"/>
      <c r="U486" s="167">
        <v>537600</v>
      </c>
      <c r="V486" s="167">
        <v>1480000</v>
      </c>
      <c r="W486" s="167"/>
      <c r="X486" s="167"/>
      <c r="Y486" s="167">
        <v>15626150</v>
      </c>
      <c r="Z486"/>
      <c r="AA486"/>
    </row>
    <row r="487" spans="1:27" ht="16" x14ac:dyDescent="0.2">
      <c r="A487" s="166">
        <v>45845</v>
      </c>
      <c r="B487" s="167">
        <v>7750255</v>
      </c>
      <c r="C487" s="167"/>
      <c r="D487" s="167">
        <v>8972500</v>
      </c>
      <c r="E487" s="167"/>
      <c r="F487" s="167"/>
      <c r="G487" s="167"/>
      <c r="H487" s="167"/>
      <c r="I487" s="167">
        <v>492800</v>
      </c>
      <c r="J487" s="167">
        <v>11322825</v>
      </c>
      <c r="K487" s="167"/>
      <c r="L487" s="167"/>
      <c r="M487" s="167"/>
      <c r="N487" s="167"/>
      <c r="O487" s="167">
        <v>3127394</v>
      </c>
      <c r="P487" s="167"/>
      <c r="Q487" s="167">
        <v>336000</v>
      </c>
      <c r="R487" s="167">
        <v>1142400</v>
      </c>
      <c r="S487" s="167"/>
      <c r="T487" s="167"/>
      <c r="U487" s="167">
        <v>942400</v>
      </c>
      <c r="V487" s="167">
        <v>3360000</v>
      </c>
      <c r="W487" s="167"/>
      <c r="X487" s="167"/>
      <c r="Y487" s="167">
        <v>37446574</v>
      </c>
      <c r="Z487"/>
      <c r="AA487"/>
    </row>
    <row r="488" spans="1:27" ht="16" x14ac:dyDescent="0.2">
      <c r="A488" s="166">
        <v>45846</v>
      </c>
      <c r="B488" s="167">
        <v>7139400</v>
      </c>
      <c r="C488" s="167"/>
      <c r="D488" s="167">
        <v>9972500</v>
      </c>
      <c r="E488" s="167"/>
      <c r="F488" s="167"/>
      <c r="G488" s="167"/>
      <c r="H488" s="167"/>
      <c r="I488" s="167">
        <v>560000</v>
      </c>
      <c r="J488" s="167">
        <v>10897225</v>
      </c>
      <c r="K488" s="167"/>
      <c r="L488" s="167"/>
      <c r="M488" s="167"/>
      <c r="N488" s="167"/>
      <c r="O488" s="167">
        <v>2502676</v>
      </c>
      <c r="P488" s="167"/>
      <c r="Q488" s="167">
        <v>291200</v>
      </c>
      <c r="R488" s="167">
        <v>1169600</v>
      </c>
      <c r="S488" s="167"/>
      <c r="T488" s="167"/>
      <c r="U488" s="167">
        <v>1388800</v>
      </c>
      <c r="V488" s="167">
        <v>2160000</v>
      </c>
      <c r="W488" s="167"/>
      <c r="X488" s="167"/>
      <c r="Y488" s="167">
        <v>36081401</v>
      </c>
      <c r="Z488"/>
      <c r="AA488"/>
    </row>
    <row r="489" spans="1:27" ht="16" x14ac:dyDescent="0.2">
      <c r="A489" s="166">
        <v>45847</v>
      </c>
      <c r="B489" s="167">
        <v>5973365</v>
      </c>
      <c r="C489" s="167"/>
      <c r="D489" s="167">
        <v>7237500</v>
      </c>
      <c r="E489" s="167"/>
      <c r="F489" s="167"/>
      <c r="G489" s="167"/>
      <c r="H489" s="167"/>
      <c r="I489" s="167">
        <v>380800</v>
      </c>
      <c r="J489" s="167">
        <v>10613975</v>
      </c>
      <c r="K489" s="167"/>
      <c r="L489" s="167"/>
      <c r="M489" s="167"/>
      <c r="N489" s="167"/>
      <c r="O489" s="167">
        <v>3298200</v>
      </c>
      <c r="P489" s="167"/>
      <c r="Q489" s="167">
        <v>985600</v>
      </c>
      <c r="R489" s="167">
        <v>1478400</v>
      </c>
      <c r="S489" s="167"/>
      <c r="T489" s="167"/>
      <c r="U489" s="167">
        <v>963200</v>
      </c>
      <c r="V489" s="167">
        <v>2800000</v>
      </c>
      <c r="W489" s="167"/>
      <c r="X489" s="167"/>
      <c r="Y489" s="167">
        <v>33731040</v>
      </c>
      <c r="Z489"/>
      <c r="AA489"/>
    </row>
    <row r="490" spans="1:27" ht="16" x14ac:dyDescent="0.2">
      <c r="A490" s="166">
        <v>45848</v>
      </c>
      <c r="B490" s="167">
        <v>7050600</v>
      </c>
      <c r="C490" s="167"/>
      <c r="D490" s="167">
        <v>7942500</v>
      </c>
      <c r="E490" s="167"/>
      <c r="F490" s="167"/>
      <c r="G490" s="167"/>
      <c r="H490" s="167">
        <v>4673</v>
      </c>
      <c r="I490" s="167">
        <v>291200</v>
      </c>
      <c r="J490" s="167">
        <v>9290925</v>
      </c>
      <c r="K490" s="167"/>
      <c r="L490" s="167"/>
      <c r="M490" s="167"/>
      <c r="N490" s="167"/>
      <c r="O490" s="167">
        <v>2544928</v>
      </c>
      <c r="P490" s="167"/>
      <c r="Q490" s="167">
        <v>1411200</v>
      </c>
      <c r="R490" s="167">
        <v>940800</v>
      </c>
      <c r="S490" s="167"/>
      <c r="T490" s="167"/>
      <c r="U490" s="167">
        <v>448000</v>
      </c>
      <c r="V490" s="167">
        <v>2680000</v>
      </c>
      <c r="W490" s="167"/>
      <c r="X490" s="167"/>
      <c r="Y490" s="167">
        <v>32604826</v>
      </c>
      <c r="Z490"/>
      <c r="AA490"/>
    </row>
    <row r="491" spans="1:27" ht="16" x14ac:dyDescent="0.2">
      <c r="A491" s="166">
        <v>45849</v>
      </c>
      <c r="B491" s="167">
        <v>7483670</v>
      </c>
      <c r="C491" s="167"/>
      <c r="D491" s="167">
        <v>13092500</v>
      </c>
      <c r="E491" s="167"/>
      <c r="F491" s="167"/>
      <c r="G491" s="167"/>
      <c r="H491" s="167"/>
      <c r="I491" s="167">
        <v>358400</v>
      </c>
      <c r="J491" s="167">
        <v>5695375</v>
      </c>
      <c r="K491" s="167"/>
      <c r="L491" s="167"/>
      <c r="M491" s="167"/>
      <c r="N491" s="167"/>
      <c r="O491" s="167">
        <v>2327456</v>
      </c>
      <c r="P491" s="167"/>
      <c r="Q491" s="167">
        <v>1120000</v>
      </c>
      <c r="R491" s="167">
        <v>1590400</v>
      </c>
      <c r="S491" s="167"/>
      <c r="T491" s="167"/>
      <c r="U491" s="167">
        <v>649600</v>
      </c>
      <c r="V491" s="167">
        <v>2120000</v>
      </c>
      <c r="W491" s="167"/>
      <c r="X491" s="167"/>
      <c r="Y491" s="167">
        <v>34437401</v>
      </c>
      <c r="Z491"/>
      <c r="AA491"/>
    </row>
    <row r="492" spans="1:27" ht="16" x14ac:dyDescent="0.2">
      <c r="A492" s="166">
        <v>45850</v>
      </c>
      <c r="B492" s="167">
        <v>16753342</v>
      </c>
      <c r="C492" s="167"/>
      <c r="D492" s="167">
        <v>17964000</v>
      </c>
      <c r="E492" s="167"/>
      <c r="F492" s="167"/>
      <c r="G492" s="167"/>
      <c r="H492" s="167"/>
      <c r="I492" s="167">
        <v>1992704</v>
      </c>
      <c r="J492" s="167">
        <v>25332054</v>
      </c>
      <c r="K492" s="167"/>
      <c r="L492" s="167"/>
      <c r="M492" s="167"/>
      <c r="N492" s="167"/>
      <c r="O492" s="167"/>
      <c r="P492" s="167"/>
      <c r="Q492" s="167">
        <v>5613000</v>
      </c>
      <c r="R492" s="167">
        <v>4121600</v>
      </c>
      <c r="S492" s="167"/>
      <c r="T492" s="167"/>
      <c r="U492" s="167">
        <v>3679488</v>
      </c>
      <c r="V492" s="167">
        <v>7417600</v>
      </c>
      <c r="W492" s="167"/>
      <c r="X492" s="167"/>
      <c r="Y492" s="167">
        <v>82873788</v>
      </c>
      <c r="Z492"/>
      <c r="AA492"/>
    </row>
    <row r="493" spans="1:27" ht="16" x14ac:dyDescent="0.2">
      <c r="A493" s="166">
        <v>45851</v>
      </c>
      <c r="B493" s="167"/>
      <c r="C493" s="167"/>
      <c r="D493" s="167"/>
      <c r="E493" s="167"/>
      <c r="F493" s="167"/>
      <c r="G493" s="167"/>
      <c r="H493" s="167"/>
      <c r="I493" s="167"/>
      <c r="J493" s="167">
        <v>5195350</v>
      </c>
      <c r="K493" s="167"/>
      <c r="L493" s="167"/>
      <c r="M493" s="167"/>
      <c r="N493" s="167"/>
      <c r="O493" s="167"/>
      <c r="P493" s="167"/>
      <c r="Q493" s="167">
        <v>1528975</v>
      </c>
      <c r="R493" s="167">
        <v>857700</v>
      </c>
      <c r="S493" s="167"/>
      <c r="T493" s="167"/>
      <c r="U493" s="167">
        <v>985600</v>
      </c>
      <c r="V493" s="167">
        <v>1320000</v>
      </c>
      <c r="W493" s="167"/>
      <c r="X493" s="167"/>
      <c r="Y493" s="167">
        <v>9887625</v>
      </c>
      <c r="Z493"/>
      <c r="AA493"/>
    </row>
    <row r="494" spans="1:27" ht="16" x14ac:dyDescent="0.2">
      <c r="A494" s="166">
        <v>45852</v>
      </c>
      <c r="B494" s="167">
        <v>7193320</v>
      </c>
      <c r="C494" s="167"/>
      <c r="D494" s="167">
        <v>10462500</v>
      </c>
      <c r="E494" s="167"/>
      <c r="F494" s="167"/>
      <c r="G494" s="167"/>
      <c r="H494" s="167">
        <v>6235</v>
      </c>
      <c r="I494" s="167">
        <v>470400</v>
      </c>
      <c r="J494" s="167">
        <v>3246550</v>
      </c>
      <c r="K494" s="167"/>
      <c r="L494" s="167"/>
      <c r="M494" s="167"/>
      <c r="N494" s="167"/>
      <c r="O494" s="167">
        <v>2103194</v>
      </c>
      <c r="P494" s="167"/>
      <c r="Q494" s="167">
        <v>1680000</v>
      </c>
      <c r="R494" s="167">
        <v>3792100</v>
      </c>
      <c r="S494" s="167"/>
      <c r="T494" s="167"/>
      <c r="U494" s="167">
        <v>560000</v>
      </c>
      <c r="V494" s="167">
        <v>1520000</v>
      </c>
      <c r="W494" s="167">
        <v>44800</v>
      </c>
      <c r="X494" s="167"/>
      <c r="Y494" s="167">
        <v>31079099</v>
      </c>
      <c r="Z494"/>
      <c r="AA494"/>
    </row>
    <row r="495" spans="1:27" ht="16" x14ac:dyDescent="0.2">
      <c r="A495" s="166">
        <v>45853</v>
      </c>
      <c r="B495" s="167">
        <v>4926545</v>
      </c>
      <c r="C495" s="167"/>
      <c r="D495" s="167">
        <v>10520000</v>
      </c>
      <c r="E495" s="167"/>
      <c r="F495" s="167"/>
      <c r="G495" s="167"/>
      <c r="H495" s="167">
        <v>1988</v>
      </c>
      <c r="I495" s="167">
        <v>537600</v>
      </c>
      <c r="J495" s="167">
        <v>5286400</v>
      </c>
      <c r="K495" s="167"/>
      <c r="L495" s="167"/>
      <c r="M495" s="167">
        <v>483400</v>
      </c>
      <c r="N495" s="167">
        <v>134400</v>
      </c>
      <c r="O495" s="167">
        <v>2360479</v>
      </c>
      <c r="P495" s="167"/>
      <c r="Q495" s="167">
        <v>2217600</v>
      </c>
      <c r="R495" s="167">
        <v>3112875</v>
      </c>
      <c r="S495" s="167"/>
      <c r="T495" s="167"/>
      <c r="U495" s="167">
        <v>1523200</v>
      </c>
      <c r="V495" s="167">
        <v>1720000</v>
      </c>
      <c r="W495" s="167"/>
      <c r="X495" s="167"/>
      <c r="Y495" s="167">
        <v>32824487</v>
      </c>
      <c r="Z495"/>
      <c r="AA495"/>
    </row>
    <row r="496" spans="1:27" ht="16" x14ac:dyDescent="0.2">
      <c r="A496" s="166">
        <v>45854</v>
      </c>
      <c r="B496" s="167">
        <v>9178230</v>
      </c>
      <c r="C496" s="167"/>
      <c r="D496" s="167">
        <v>14132500</v>
      </c>
      <c r="E496" s="167"/>
      <c r="F496" s="167"/>
      <c r="G496" s="167">
        <v>22400</v>
      </c>
      <c r="H496" s="167">
        <v>1360</v>
      </c>
      <c r="I496" s="167">
        <v>492800</v>
      </c>
      <c r="J496" s="167">
        <v>4054400</v>
      </c>
      <c r="K496" s="167"/>
      <c r="L496" s="167"/>
      <c r="M496" s="167">
        <v>558000</v>
      </c>
      <c r="N496" s="167"/>
      <c r="O496" s="167">
        <v>4231026</v>
      </c>
      <c r="P496" s="167">
        <v>134400</v>
      </c>
      <c r="Q496" s="167">
        <v>2889600</v>
      </c>
      <c r="R496" s="167">
        <v>4024050</v>
      </c>
      <c r="S496" s="167"/>
      <c r="T496" s="167"/>
      <c r="U496" s="167">
        <v>1254400</v>
      </c>
      <c r="V496" s="167">
        <v>1640000</v>
      </c>
      <c r="W496" s="167"/>
      <c r="X496" s="167"/>
      <c r="Y496" s="167">
        <v>42613166</v>
      </c>
      <c r="Z496"/>
      <c r="AA496"/>
    </row>
    <row r="497" spans="1:27" ht="16" x14ac:dyDescent="0.2">
      <c r="A497" s="166">
        <v>45855</v>
      </c>
      <c r="B497" s="167">
        <v>1995000</v>
      </c>
      <c r="C497" s="167"/>
      <c r="D497" s="167">
        <v>6115000</v>
      </c>
      <c r="E497" s="167"/>
      <c r="F497" s="167"/>
      <c r="G497" s="167">
        <v>67200</v>
      </c>
      <c r="H497" s="167"/>
      <c r="I497" s="167">
        <v>537600</v>
      </c>
      <c r="J497" s="167">
        <v>3113600</v>
      </c>
      <c r="K497" s="167"/>
      <c r="L497" s="167"/>
      <c r="M497" s="167">
        <v>998600</v>
      </c>
      <c r="N497" s="167">
        <v>134400</v>
      </c>
      <c r="O497" s="167">
        <v>1060796</v>
      </c>
      <c r="P497" s="167">
        <v>224000</v>
      </c>
      <c r="Q497" s="167"/>
      <c r="R497" s="167">
        <v>5017600</v>
      </c>
      <c r="S497" s="167"/>
      <c r="T497" s="167"/>
      <c r="U497" s="167">
        <v>1008000</v>
      </c>
      <c r="V497" s="167">
        <v>2120000</v>
      </c>
      <c r="W497" s="167"/>
      <c r="X497" s="167"/>
      <c r="Y497" s="167">
        <v>22391796</v>
      </c>
      <c r="Z497"/>
      <c r="AA497"/>
    </row>
    <row r="498" spans="1:27" ht="16" x14ac:dyDescent="0.2">
      <c r="A498" s="166">
        <v>45856</v>
      </c>
      <c r="B498" s="167">
        <v>1425000</v>
      </c>
      <c r="C498" s="167"/>
      <c r="D498" s="167">
        <v>8455000</v>
      </c>
      <c r="E498" s="167"/>
      <c r="F498" s="167"/>
      <c r="G498" s="167">
        <v>100800</v>
      </c>
      <c r="H498" s="167"/>
      <c r="I498" s="167">
        <v>268800</v>
      </c>
      <c r="J498" s="167">
        <v>1926400</v>
      </c>
      <c r="K498" s="167"/>
      <c r="L498" s="167"/>
      <c r="M498" s="167">
        <v>2297800</v>
      </c>
      <c r="N498" s="167">
        <v>324800</v>
      </c>
      <c r="O498" s="167">
        <v>1900442</v>
      </c>
      <c r="P498" s="167">
        <v>313600</v>
      </c>
      <c r="Q498" s="167">
        <v>4022600</v>
      </c>
      <c r="R498" s="167">
        <v>2385600</v>
      </c>
      <c r="S498" s="167"/>
      <c r="T498" s="167"/>
      <c r="U498" s="167">
        <v>660800</v>
      </c>
      <c r="V498" s="167">
        <v>2160000</v>
      </c>
      <c r="W498" s="167"/>
      <c r="X498" s="167"/>
      <c r="Y498" s="167">
        <v>26241642</v>
      </c>
      <c r="Z498"/>
      <c r="AA498"/>
    </row>
    <row r="499" spans="1:27" ht="16" x14ac:dyDescent="0.2">
      <c r="A499" s="166">
        <v>45857</v>
      </c>
      <c r="B499" s="167">
        <v>5312000</v>
      </c>
      <c r="C499" s="167"/>
      <c r="D499" s="167">
        <v>20480700</v>
      </c>
      <c r="E499" s="167"/>
      <c r="F499" s="167"/>
      <c r="G499" s="167">
        <v>134848</v>
      </c>
      <c r="H499" s="167"/>
      <c r="I499" s="167">
        <v>767872</v>
      </c>
      <c r="J499" s="167">
        <v>9493120</v>
      </c>
      <c r="K499" s="167"/>
      <c r="L499" s="167"/>
      <c r="M499" s="167">
        <v>4364936</v>
      </c>
      <c r="N499" s="167">
        <v>323008</v>
      </c>
      <c r="O499" s="167"/>
      <c r="P499" s="167">
        <v>215040</v>
      </c>
      <c r="Q499" s="167">
        <v>8822016</v>
      </c>
      <c r="R499" s="167">
        <v>8372672</v>
      </c>
      <c r="S499" s="167"/>
      <c r="T499" s="167"/>
      <c r="U499" s="167">
        <v>2641856</v>
      </c>
      <c r="V499" s="167">
        <v>5676800</v>
      </c>
      <c r="W499" s="167">
        <v>14336</v>
      </c>
      <c r="X499" s="167"/>
      <c r="Y499" s="167">
        <v>66619204</v>
      </c>
      <c r="Z499"/>
      <c r="AA499"/>
    </row>
    <row r="500" spans="1:27" ht="16" x14ac:dyDescent="0.2">
      <c r="A500" s="166">
        <v>45858</v>
      </c>
      <c r="B500" s="167"/>
      <c r="C500" s="167"/>
      <c r="D500" s="167"/>
      <c r="E500" s="167"/>
      <c r="F500" s="167"/>
      <c r="G500" s="167">
        <v>123200</v>
      </c>
      <c r="H500" s="167"/>
      <c r="I500" s="167">
        <v>313600</v>
      </c>
      <c r="J500" s="167">
        <v>1366400</v>
      </c>
      <c r="K500" s="167"/>
      <c r="L500" s="167"/>
      <c r="M500" s="167">
        <v>1581725</v>
      </c>
      <c r="N500" s="167"/>
      <c r="O500" s="167"/>
      <c r="P500" s="167"/>
      <c r="Q500" s="167">
        <v>2374400</v>
      </c>
      <c r="R500" s="167">
        <v>1601600</v>
      </c>
      <c r="S500" s="167"/>
      <c r="T500" s="167"/>
      <c r="U500" s="167">
        <v>257600</v>
      </c>
      <c r="V500" s="167">
        <v>1200000</v>
      </c>
      <c r="W500" s="167"/>
      <c r="X500" s="167"/>
      <c r="Y500" s="167">
        <v>8818525</v>
      </c>
      <c r="Z500"/>
      <c r="AA500"/>
    </row>
    <row r="501" spans="1:27" ht="16" x14ac:dyDescent="0.2">
      <c r="A501" s="166">
        <v>45859</v>
      </c>
      <c r="B501" s="167">
        <v>3419000</v>
      </c>
      <c r="C501" s="167"/>
      <c r="D501" s="167">
        <v>10095600</v>
      </c>
      <c r="E501" s="167"/>
      <c r="F501" s="167"/>
      <c r="G501" s="167">
        <v>706800</v>
      </c>
      <c r="H501" s="167"/>
      <c r="I501" s="167">
        <v>358400</v>
      </c>
      <c r="J501" s="167">
        <v>1724800</v>
      </c>
      <c r="K501" s="167"/>
      <c r="L501" s="167"/>
      <c r="M501" s="167">
        <v>1365675</v>
      </c>
      <c r="N501" s="167">
        <v>67200</v>
      </c>
      <c r="O501" s="167">
        <v>1255399</v>
      </c>
      <c r="P501" s="167">
        <v>425600</v>
      </c>
      <c r="Q501" s="167">
        <v>2956800</v>
      </c>
      <c r="R501" s="167">
        <v>3032000</v>
      </c>
      <c r="S501" s="167"/>
      <c r="T501" s="167"/>
      <c r="U501" s="167">
        <v>862400</v>
      </c>
      <c r="V501" s="167">
        <v>2000000</v>
      </c>
      <c r="W501" s="167"/>
      <c r="X501" s="167"/>
      <c r="Y501" s="167">
        <v>28269674</v>
      </c>
      <c r="Z501"/>
      <c r="AA501"/>
    </row>
    <row r="502" spans="1:27" ht="16" x14ac:dyDescent="0.2">
      <c r="A502" s="166">
        <v>45860</v>
      </c>
      <c r="B502" s="167">
        <v>6272500</v>
      </c>
      <c r="C502" s="167"/>
      <c r="D502" s="167">
        <v>5720600</v>
      </c>
      <c r="E502" s="167"/>
      <c r="F502" s="167"/>
      <c r="G502" s="167">
        <v>1215200</v>
      </c>
      <c r="H502" s="167">
        <v>14436</v>
      </c>
      <c r="I502" s="167">
        <v>179200</v>
      </c>
      <c r="J502" s="167">
        <v>2038400</v>
      </c>
      <c r="K502" s="167"/>
      <c r="L502" s="167"/>
      <c r="M502" s="167">
        <v>1813675</v>
      </c>
      <c r="N502" s="167">
        <v>134400</v>
      </c>
      <c r="O502" s="167">
        <v>1826296</v>
      </c>
      <c r="P502" s="167">
        <v>268800</v>
      </c>
      <c r="Q502" s="167">
        <v>2791325</v>
      </c>
      <c r="R502" s="167">
        <v>3785600</v>
      </c>
      <c r="S502" s="167"/>
      <c r="T502" s="167"/>
      <c r="U502" s="167">
        <v>604800</v>
      </c>
      <c r="V502" s="167">
        <v>2080000</v>
      </c>
      <c r="W502" s="167"/>
      <c r="X502" s="167"/>
      <c r="Y502" s="167">
        <v>28745232</v>
      </c>
      <c r="Z502"/>
      <c r="AA502"/>
    </row>
    <row r="503" spans="1:27" ht="16" x14ac:dyDescent="0.2">
      <c r="A503" s="166">
        <v>45861</v>
      </c>
      <c r="B503" s="167">
        <v>5210000</v>
      </c>
      <c r="C503" s="167"/>
      <c r="D503" s="167">
        <v>8520000</v>
      </c>
      <c r="E503" s="167"/>
      <c r="F503" s="167"/>
      <c r="G503" s="167">
        <v>660800</v>
      </c>
      <c r="H503" s="167"/>
      <c r="I503" s="167">
        <v>313600</v>
      </c>
      <c r="J503" s="167">
        <v>1926400</v>
      </c>
      <c r="K503" s="167"/>
      <c r="L503" s="167"/>
      <c r="M503" s="167">
        <v>3404075</v>
      </c>
      <c r="N503" s="167">
        <v>862400</v>
      </c>
      <c r="O503" s="167">
        <v>5363534</v>
      </c>
      <c r="P503" s="167">
        <v>336000</v>
      </c>
      <c r="Q503" s="167">
        <v>3687325</v>
      </c>
      <c r="R503" s="167">
        <v>3572075</v>
      </c>
      <c r="S503" s="167">
        <v>320000</v>
      </c>
      <c r="T503" s="167"/>
      <c r="U503" s="167">
        <v>548800</v>
      </c>
      <c r="V503" s="167">
        <v>1600000</v>
      </c>
      <c r="W503" s="167"/>
      <c r="X503" s="167"/>
      <c r="Y503" s="167">
        <v>36325009</v>
      </c>
      <c r="Z503"/>
      <c r="AA503"/>
    </row>
    <row r="504" spans="1:27" ht="16" x14ac:dyDescent="0.2">
      <c r="A504" s="166">
        <v>45862</v>
      </c>
      <c r="B504" s="167">
        <v>18240000</v>
      </c>
      <c r="C504" s="167"/>
      <c r="D504" s="167">
        <v>9410000</v>
      </c>
      <c r="E504" s="167"/>
      <c r="F504" s="167"/>
      <c r="G504" s="167">
        <v>705600</v>
      </c>
      <c r="H504" s="167">
        <v>2794</v>
      </c>
      <c r="I504" s="167">
        <v>358400</v>
      </c>
      <c r="J504" s="167">
        <v>2307200</v>
      </c>
      <c r="K504" s="167"/>
      <c r="L504" s="167"/>
      <c r="M504" s="167">
        <v>2978475</v>
      </c>
      <c r="N504" s="167">
        <v>1120000</v>
      </c>
      <c r="O504" s="167">
        <v>1113585</v>
      </c>
      <c r="P504" s="167">
        <v>448000</v>
      </c>
      <c r="Q504" s="167">
        <v>3000875</v>
      </c>
      <c r="R504" s="167">
        <v>2968000</v>
      </c>
      <c r="S504" s="167">
        <v>200000</v>
      </c>
      <c r="T504" s="167"/>
      <c r="U504" s="167">
        <v>660800</v>
      </c>
      <c r="V504" s="167">
        <v>1680000</v>
      </c>
      <c r="W504" s="167"/>
      <c r="X504" s="167"/>
      <c r="Y504" s="167">
        <v>45193729</v>
      </c>
      <c r="Z504"/>
      <c r="AA504"/>
    </row>
    <row r="505" spans="1:27" ht="16" x14ac:dyDescent="0.2">
      <c r="A505" s="166">
        <v>45863</v>
      </c>
      <c r="B505" s="167">
        <v>4137500</v>
      </c>
      <c r="C505" s="167"/>
      <c r="D505" s="167">
        <v>9200000</v>
      </c>
      <c r="E505" s="167"/>
      <c r="F505" s="167"/>
      <c r="G505" s="167">
        <v>649600</v>
      </c>
      <c r="H505" s="167">
        <v>16874</v>
      </c>
      <c r="I505" s="167"/>
      <c r="J505" s="167">
        <v>963200</v>
      </c>
      <c r="K505" s="167"/>
      <c r="L505" s="167"/>
      <c r="M505" s="167">
        <v>2419625</v>
      </c>
      <c r="N505" s="167">
        <v>560000</v>
      </c>
      <c r="O505" s="167">
        <v>1422086</v>
      </c>
      <c r="P505" s="167">
        <v>672000</v>
      </c>
      <c r="Q505" s="167">
        <v>3172125</v>
      </c>
      <c r="R505" s="167">
        <v>2104800</v>
      </c>
      <c r="S505" s="167"/>
      <c r="T505" s="167"/>
      <c r="U505" s="167">
        <v>582400</v>
      </c>
      <c r="V505" s="167">
        <v>1960000</v>
      </c>
      <c r="W505" s="167"/>
      <c r="X505" s="167"/>
      <c r="Y505" s="167">
        <v>27860210</v>
      </c>
      <c r="Z505"/>
      <c r="AA505"/>
    </row>
    <row r="506" spans="1:27" ht="16" x14ac:dyDescent="0.2">
      <c r="A506" s="166">
        <v>45864</v>
      </c>
      <c r="B506" s="167">
        <v>14559200</v>
      </c>
      <c r="C506" s="167"/>
      <c r="D506" s="167">
        <v>48072912</v>
      </c>
      <c r="E506" s="167"/>
      <c r="F506" s="167"/>
      <c r="G506" s="167">
        <v>3105920</v>
      </c>
      <c r="H506" s="167"/>
      <c r="I506" s="167"/>
      <c r="J506" s="167">
        <v>5033728</v>
      </c>
      <c r="K506" s="167"/>
      <c r="L506" s="167"/>
      <c r="M506" s="167">
        <v>7908096</v>
      </c>
      <c r="N506" s="167">
        <v>1543360</v>
      </c>
      <c r="O506" s="167"/>
      <c r="P506" s="167">
        <v>1456896</v>
      </c>
      <c r="Q506" s="167">
        <v>10125085</v>
      </c>
      <c r="R506" s="167">
        <v>8499600</v>
      </c>
      <c r="S506" s="167">
        <v>5873024</v>
      </c>
      <c r="T506" s="167"/>
      <c r="U506" s="167">
        <v>1953280</v>
      </c>
      <c r="V506" s="167">
        <v>5108800</v>
      </c>
      <c r="W506" s="167"/>
      <c r="X506" s="167"/>
      <c r="Y506" s="167">
        <v>113239901</v>
      </c>
      <c r="Z506"/>
      <c r="AA506"/>
    </row>
    <row r="507" spans="1:27" ht="16" x14ac:dyDescent="0.2">
      <c r="A507" s="166">
        <v>45865</v>
      </c>
      <c r="B507" s="167"/>
      <c r="C507" s="167"/>
      <c r="D507" s="167"/>
      <c r="E507" s="167"/>
      <c r="F507" s="167"/>
      <c r="G507" s="167">
        <v>806400</v>
      </c>
      <c r="H507" s="167"/>
      <c r="I507" s="167"/>
      <c r="J507" s="167">
        <v>582400</v>
      </c>
      <c r="K507" s="167"/>
      <c r="L507" s="167"/>
      <c r="M507" s="167">
        <v>2679325</v>
      </c>
      <c r="N507" s="167">
        <v>571200</v>
      </c>
      <c r="O507" s="167"/>
      <c r="P507" s="167">
        <v>517200</v>
      </c>
      <c r="Q507" s="167">
        <v>2341195</v>
      </c>
      <c r="R507" s="167">
        <v>1668000</v>
      </c>
      <c r="S507" s="167"/>
      <c r="T507" s="167"/>
      <c r="U507" s="167">
        <v>212800</v>
      </c>
      <c r="V507" s="167">
        <v>1200000</v>
      </c>
      <c r="W507" s="167"/>
      <c r="X507" s="167"/>
      <c r="Y507" s="167">
        <v>10578520</v>
      </c>
      <c r="Z507"/>
      <c r="AA507"/>
    </row>
    <row r="508" spans="1:27" ht="16" x14ac:dyDescent="0.2">
      <c r="A508" s="166">
        <v>45866</v>
      </c>
      <c r="B508" s="167">
        <v>3062500</v>
      </c>
      <c r="C508" s="167"/>
      <c r="D508" s="167">
        <v>10640000</v>
      </c>
      <c r="E508" s="167"/>
      <c r="F508" s="167"/>
      <c r="G508" s="167">
        <v>1512000</v>
      </c>
      <c r="H508" s="167">
        <v>1036</v>
      </c>
      <c r="I508" s="167">
        <v>89600</v>
      </c>
      <c r="J508" s="167">
        <v>873600</v>
      </c>
      <c r="K508" s="167"/>
      <c r="L508" s="167"/>
      <c r="M508" s="167">
        <v>3754525</v>
      </c>
      <c r="N508" s="167">
        <v>403200</v>
      </c>
      <c r="O508" s="167">
        <v>1428746</v>
      </c>
      <c r="P508" s="167">
        <v>873600</v>
      </c>
      <c r="Q508" s="167">
        <v>3104925</v>
      </c>
      <c r="R508" s="167">
        <v>2856000</v>
      </c>
      <c r="S508" s="167"/>
      <c r="T508" s="167"/>
      <c r="U508" s="167">
        <v>436800</v>
      </c>
      <c r="V508" s="167">
        <v>1760000</v>
      </c>
      <c r="W508" s="167"/>
      <c r="X508" s="167"/>
      <c r="Y508" s="167">
        <v>30796532</v>
      </c>
      <c r="Z508"/>
      <c r="AA508"/>
    </row>
    <row r="509" spans="1:27" ht="16" x14ac:dyDescent="0.2">
      <c r="A509" s="166">
        <v>45867</v>
      </c>
      <c r="B509" s="167">
        <v>2207500</v>
      </c>
      <c r="C509" s="167"/>
      <c r="D509" s="167">
        <v>2770000</v>
      </c>
      <c r="E509" s="167"/>
      <c r="F509" s="167"/>
      <c r="G509" s="167">
        <v>1478400</v>
      </c>
      <c r="H509" s="167"/>
      <c r="I509" s="167">
        <v>112000</v>
      </c>
      <c r="J509" s="167">
        <v>582400</v>
      </c>
      <c r="K509" s="167"/>
      <c r="L509" s="167"/>
      <c r="M509" s="167">
        <v>5157775</v>
      </c>
      <c r="N509" s="167">
        <v>918400</v>
      </c>
      <c r="O509" s="167">
        <v>2099962</v>
      </c>
      <c r="P509" s="167">
        <v>1052800</v>
      </c>
      <c r="Q509" s="167">
        <v>2822400</v>
      </c>
      <c r="R509" s="167">
        <v>2546075</v>
      </c>
      <c r="S509" s="167"/>
      <c r="T509" s="167"/>
      <c r="U509" s="167">
        <v>358400</v>
      </c>
      <c r="V509" s="167">
        <v>1280000</v>
      </c>
      <c r="W509" s="167"/>
      <c r="X509" s="167"/>
      <c r="Y509" s="167">
        <v>23386112</v>
      </c>
      <c r="Z509"/>
      <c r="AA509"/>
    </row>
    <row r="510" spans="1:27" ht="16" x14ac:dyDescent="0.2">
      <c r="A510" s="166">
        <v>45868</v>
      </c>
      <c r="B510" s="167">
        <v>3550000</v>
      </c>
      <c r="C510" s="167"/>
      <c r="D510" s="167">
        <v>4946200</v>
      </c>
      <c r="E510" s="167"/>
      <c r="F510" s="167"/>
      <c r="G510" s="167">
        <v>1836800</v>
      </c>
      <c r="H510" s="167"/>
      <c r="I510" s="167">
        <v>112000</v>
      </c>
      <c r="J510" s="167">
        <v>649600</v>
      </c>
      <c r="K510" s="167"/>
      <c r="L510" s="167"/>
      <c r="M510" s="167">
        <v>4201800</v>
      </c>
      <c r="N510" s="167">
        <v>896000</v>
      </c>
      <c r="O510" s="167">
        <v>5207334</v>
      </c>
      <c r="P510" s="167">
        <v>1120000</v>
      </c>
      <c r="Q510" s="167">
        <v>3136000</v>
      </c>
      <c r="R510" s="167">
        <v>2320200</v>
      </c>
      <c r="S510" s="167"/>
      <c r="T510" s="167"/>
      <c r="U510" s="167">
        <v>582400</v>
      </c>
      <c r="V510" s="167">
        <v>1680000</v>
      </c>
      <c r="W510" s="167"/>
      <c r="X510" s="167"/>
      <c r="Y510" s="167">
        <v>30238334</v>
      </c>
      <c r="Z510"/>
      <c r="AA510"/>
    </row>
    <row r="511" spans="1:27" ht="16" x14ac:dyDescent="0.2">
      <c r="A511" s="166">
        <v>45869</v>
      </c>
      <c r="B511" s="167">
        <v>3175000</v>
      </c>
      <c r="C511" s="167"/>
      <c r="D511" s="167">
        <v>7335000</v>
      </c>
      <c r="E511" s="167"/>
      <c r="F511" s="167"/>
      <c r="G511" s="167">
        <v>1120000</v>
      </c>
      <c r="H511" s="167"/>
      <c r="I511" s="167">
        <v>89600</v>
      </c>
      <c r="J511" s="167">
        <v>291200</v>
      </c>
      <c r="K511" s="167"/>
      <c r="L511" s="167"/>
      <c r="M511" s="167">
        <v>4567425</v>
      </c>
      <c r="N511" s="167">
        <v>739200</v>
      </c>
      <c r="O511" s="167">
        <v>2100447</v>
      </c>
      <c r="P511" s="167">
        <v>1164800</v>
      </c>
      <c r="Q511" s="167">
        <v>2464000</v>
      </c>
      <c r="R511" s="167">
        <v>2619350</v>
      </c>
      <c r="S511" s="167"/>
      <c r="T511" s="167"/>
      <c r="U511" s="167">
        <v>380800</v>
      </c>
      <c r="V511" s="167">
        <v>1160000</v>
      </c>
      <c r="W511" s="167"/>
      <c r="X511" s="167"/>
      <c r="Y511" s="167">
        <v>27206822</v>
      </c>
      <c r="Z511"/>
      <c r="AA511"/>
    </row>
    <row r="512" spans="1:27" ht="16" x14ac:dyDescent="0.2">
      <c r="A512" s="166">
        <v>45870</v>
      </c>
      <c r="B512" s="167">
        <v>2815000</v>
      </c>
      <c r="C512" s="167"/>
      <c r="D512" s="167">
        <v>6275000</v>
      </c>
      <c r="E512" s="167"/>
      <c r="F512" s="167"/>
      <c r="G512" s="167">
        <v>627200</v>
      </c>
      <c r="H512" s="167"/>
      <c r="I512" s="167">
        <v>44800</v>
      </c>
      <c r="J512" s="167">
        <v>560000</v>
      </c>
      <c r="K512" s="167"/>
      <c r="L512" s="167"/>
      <c r="M512" s="167">
        <v>3746575</v>
      </c>
      <c r="N512" s="167">
        <v>336000</v>
      </c>
      <c r="O512" s="167">
        <v>1187893</v>
      </c>
      <c r="P512" s="167">
        <v>1321600</v>
      </c>
      <c r="Q512" s="167">
        <v>2598400</v>
      </c>
      <c r="R512" s="167">
        <v>2044900</v>
      </c>
      <c r="S512" s="167"/>
      <c r="T512" s="167"/>
      <c r="U512" s="167">
        <v>268800</v>
      </c>
      <c r="V512" s="167">
        <v>1480000</v>
      </c>
      <c r="W512" s="167"/>
      <c r="X512" s="167"/>
      <c r="Y512" s="167">
        <v>23306168</v>
      </c>
      <c r="Z512"/>
      <c r="AA512"/>
    </row>
    <row r="513" spans="1:27" ht="16" x14ac:dyDescent="0.2">
      <c r="A513" s="166">
        <v>45871</v>
      </c>
      <c r="B513" s="167">
        <v>2293000</v>
      </c>
      <c r="C513" s="167"/>
      <c r="D513" s="167">
        <v>14608184</v>
      </c>
      <c r="E513" s="167"/>
      <c r="F513" s="167"/>
      <c r="G513" s="167">
        <v>3618496</v>
      </c>
      <c r="H513" s="167"/>
      <c r="I513" s="167">
        <v>143360</v>
      </c>
      <c r="J513" s="167">
        <v>1546496</v>
      </c>
      <c r="K513" s="167"/>
      <c r="L513" s="167"/>
      <c r="M513" s="167">
        <v>12090909</v>
      </c>
      <c r="N513" s="167">
        <v>1931328</v>
      </c>
      <c r="O513" s="167"/>
      <c r="P513" s="167">
        <v>3266560</v>
      </c>
      <c r="Q513" s="167">
        <v>7420672</v>
      </c>
      <c r="R513" s="167">
        <v>6481195</v>
      </c>
      <c r="S513" s="167"/>
      <c r="T513" s="167"/>
      <c r="U513" s="167">
        <v>923776</v>
      </c>
      <c r="V513" s="167">
        <v>4745600</v>
      </c>
      <c r="W513" s="167"/>
      <c r="X513" s="167"/>
      <c r="Y513" s="167">
        <v>59069576</v>
      </c>
      <c r="Z513"/>
      <c r="AA513"/>
    </row>
    <row r="514" spans="1:27" ht="16" x14ac:dyDescent="0.2">
      <c r="A514" s="166">
        <v>45872</v>
      </c>
      <c r="B514" s="167"/>
      <c r="C514" s="167"/>
      <c r="D514" s="167"/>
      <c r="E514" s="167"/>
      <c r="F514" s="167"/>
      <c r="G514" s="167">
        <v>1153600</v>
      </c>
      <c r="H514" s="167"/>
      <c r="I514" s="167"/>
      <c r="J514" s="167">
        <v>156800</v>
      </c>
      <c r="K514" s="167"/>
      <c r="L514" s="167"/>
      <c r="M514" s="167">
        <v>2709675</v>
      </c>
      <c r="N514" s="167">
        <v>481600</v>
      </c>
      <c r="O514" s="167"/>
      <c r="P514" s="167">
        <v>716800</v>
      </c>
      <c r="Q514" s="167">
        <v>1276800</v>
      </c>
      <c r="R514" s="167">
        <v>918400</v>
      </c>
      <c r="S514" s="167"/>
      <c r="T514" s="167"/>
      <c r="U514" s="167"/>
      <c r="V514" s="167">
        <v>800000</v>
      </c>
      <c r="W514" s="167"/>
      <c r="X514" s="167"/>
      <c r="Y514" s="167">
        <v>8213675</v>
      </c>
      <c r="Z514"/>
      <c r="AA514"/>
    </row>
    <row r="515" spans="1:27" ht="16" x14ac:dyDescent="0.2">
      <c r="A515" s="166">
        <v>45873</v>
      </c>
      <c r="B515" s="167">
        <v>2880000</v>
      </c>
      <c r="C515" s="167"/>
      <c r="D515" s="167">
        <v>6187000</v>
      </c>
      <c r="E515" s="167"/>
      <c r="F515" s="167"/>
      <c r="G515" s="167">
        <v>996800</v>
      </c>
      <c r="H515" s="167">
        <v>10641</v>
      </c>
      <c r="I515" s="167">
        <v>156800</v>
      </c>
      <c r="J515" s="167">
        <v>156800</v>
      </c>
      <c r="K515" s="167"/>
      <c r="L515" s="167"/>
      <c r="M515" s="167">
        <v>3680100</v>
      </c>
      <c r="N515" s="167">
        <v>660800</v>
      </c>
      <c r="O515" s="167">
        <v>893944</v>
      </c>
      <c r="P515" s="167">
        <v>1187200</v>
      </c>
      <c r="Q515" s="167">
        <v>2240000</v>
      </c>
      <c r="R515" s="167">
        <v>1664850</v>
      </c>
      <c r="S515" s="167"/>
      <c r="T515" s="167"/>
      <c r="U515" s="167">
        <v>156800</v>
      </c>
      <c r="V515" s="167">
        <v>2680000</v>
      </c>
      <c r="W515" s="167">
        <v>134400</v>
      </c>
      <c r="X515" s="167"/>
      <c r="Y515" s="167">
        <v>23686135</v>
      </c>
      <c r="Z515"/>
      <c r="AA515"/>
    </row>
    <row r="516" spans="1:27" ht="16" x14ac:dyDescent="0.2">
      <c r="A516" s="166">
        <v>45874</v>
      </c>
      <c r="B516" s="167">
        <v>2625000</v>
      </c>
      <c r="C516" s="167"/>
      <c r="D516" s="167">
        <v>9042000</v>
      </c>
      <c r="E516" s="167"/>
      <c r="F516" s="167"/>
      <c r="G516" s="167">
        <v>1097600</v>
      </c>
      <c r="H516" s="167">
        <v>10789</v>
      </c>
      <c r="I516" s="167"/>
      <c r="J516" s="167"/>
      <c r="K516" s="167"/>
      <c r="L516" s="167"/>
      <c r="M516" s="167">
        <v>4597775</v>
      </c>
      <c r="N516" s="167">
        <v>739200</v>
      </c>
      <c r="O516" s="167">
        <v>1311776</v>
      </c>
      <c r="P516" s="167">
        <v>1120000</v>
      </c>
      <c r="Q516" s="167">
        <v>1971200</v>
      </c>
      <c r="R516" s="167">
        <v>1754425</v>
      </c>
      <c r="S516" s="167"/>
      <c r="T516" s="167"/>
      <c r="U516" s="167">
        <v>179200</v>
      </c>
      <c r="V516" s="167">
        <v>2520000</v>
      </c>
      <c r="W516" s="167">
        <v>179200</v>
      </c>
      <c r="X516" s="167"/>
      <c r="Y516" s="167">
        <v>27148165</v>
      </c>
      <c r="Z516"/>
      <c r="AA516"/>
    </row>
    <row r="517" spans="1:27" ht="16" x14ac:dyDescent="0.2">
      <c r="A517" s="166">
        <v>45875</v>
      </c>
      <c r="B517" s="167">
        <v>2458000</v>
      </c>
      <c r="C517" s="167"/>
      <c r="D517" s="167">
        <v>7014500</v>
      </c>
      <c r="E517" s="167"/>
      <c r="F517" s="167"/>
      <c r="G517" s="167">
        <v>1030400</v>
      </c>
      <c r="H517" s="167"/>
      <c r="I517" s="167">
        <v>201600</v>
      </c>
      <c r="J517" s="167">
        <v>134400</v>
      </c>
      <c r="K517" s="167"/>
      <c r="L517" s="167"/>
      <c r="M517" s="167">
        <v>3903375</v>
      </c>
      <c r="N517" s="167">
        <v>492800</v>
      </c>
      <c r="O517" s="167">
        <v>3360566</v>
      </c>
      <c r="P517" s="167">
        <v>1433600</v>
      </c>
      <c r="Q517" s="167">
        <v>1724800</v>
      </c>
      <c r="R517" s="167">
        <v>1485625</v>
      </c>
      <c r="S517" s="167">
        <v>600000</v>
      </c>
      <c r="T517" s="167"/>
      <c r="U517" s="167">
        <v>112000</v>
      </c>
      <c r="V517" s="167">
        <v>1520000</v>
      </c>
      <c r="W517" s="167">
        <v>156800</v>
      </c>
      <c r="X517" s="167"/>
      <c r="Y517" s="167">
        <v>25628466</v>
      </c>
      <c r="Z517"/>
      <c r="AA517"/>
    </row>
    <row r="518" spans="1:27" ht="16" x14ac:dyDescent="0.2">
      <c r="A518" s="166">
        <v>45876</v>
      </c>
      <c r="B518" s="167">
        <v>2258000</v>
      </c>
      <c r="C518" s="167"/>
      <c r="D518" s="167">
        <v>10390000</v>
      </c>
      <c r="E518" s="167"/>
      <c r="F518" s="167"/>
      <c r="G518" s="167">
        <v>1187200</v>
      </c>
      <c r="H518" s="167">
        <v>59939</v>
      </c>
      <c r="I518" s="167">
        <v>134400</v>
      </c>
      <c r="J518" s="167">
        <v>224000</v>
      </c>
      <c r="K518" s="167"/>
      <c r="L518" s="167"/>
      <c r="M518" s="167">
        <v>4112200</v>
      </c>
      <c r="N518" s="167">
        <v>291200</v>
      </c>
      <c r="O518" s="167">
        <v>1504530</v>
      </c>
      <c r="P518" s="167">
        <v>1097600</v>
      </c>
      <c r="Q518" s="167">
        <v>1411200</v>
      </c>
      <c r="R518" s="167">
        <v>133675</v>
      </c>
      <c r="S518" s="167">
        <v>320000</v>
      </c>
      <c r="T518" s="167"/>
      <c r="U518" s="167">
        <v>134400</v>
      </c>
      <c r="V518" s="167">
        <v>1360000</v>
      </c>
      <c r="W518" s="167">
        <v>67200</v>
      </c>
      <c r="X518" s="167"/>
      <c r="Y518" s="167">
        <v>24685544</v>
      </c>
      <c r="Z518"/>
      <c r="AA518"/>
    </row>
    <row r="519" spans="1:27" ht="16" x14ac:dyDescent="0.2">
      <c r="A519" s="166">
        <v>45877</v>
      </c>
      <c r="B519" s="167">
        <v>2258000</v>
      </c>
      <c r="C519" s="167"/>
      <c r="D519" s="167">
        <v>5370000</v>
      </c>
      <c r="E519" s="167"/>
      <c r="F519" s="167"/>
      <c r="G519" s="167">
        <v>1433600</v>
      </c>
      <c r="H519" s="167"/>
      <c r="I519" s="167">
        <v>1200</v>
      </c>
      <c r="J519" s="167"/>
      <c r="K519" s="167"/>
      <c r="L519" s="167"/>
      <c r="M519" s="167">
        <v>4128100</v>
      </c>
      <c r="N519" s="167">
        <v>425600</v>
      </c>
      <c r="O519" s="167">
        <v>476553</v>
      </c>
      <c r="P519" s="167">
        <v>896000</v>
      </c>
      <c r="Q519" s="167">
        <v>716800</v>
      </c>
      <c r="R519" s="167">
        <v>1545600</v>
      </c>
      <c r="S519" s="167">
        <v>600000</v>
      </c>
      <c r="T519" s="167"/>
      <c r="U519" s="167">
        <v>179200</v>
      </c>
      <c r="V519" s="167">
        <v>1680000</v>
      </c>
      <c r="W519" s="167"/>
      <c r="X519" s="167"/>
      <c r="Y519" s="167">
        <v>19710653</v>
      </c>
      <c r="Z519"/>
      <c r="AA519"/>
    </row>
    <row r="520" spans="1:27" ht="16" x14ac:dyDescent="0.2">
      <c r="A520" s="166">
        <v>45878</v>
      </c>
      <c r="B520" s="167">
        <v>4559600</v>
      </c>
      <c r="C520" s="167"/>
      <c r="D520" s="167">
        <v>15572200</v>
      </c>
      <c r="E520" s="167"/>
      <c r="F520" s="167"/>
      <c r="G520" s="167">
        <v>3567872</v>
      </c>
      <c r="H520" s="167"/>
      <c r="I520" s="167"/>
      <c r="J520" s="167">
        <v>373120</v>
      </c>
      <c r="K520" s="167"/>
      <c r="L520" s="167"/>
      <c r="M520" s="167">
        <v>11989547</v>
      </c>
      <c r="N520" s="167">
        <v>1432704</v>
      </c>
      <c r="O520" s="167"/>
      <c r="P520" s="167">
        <v>3158400</v>
      </c>
      <c r="Q520" s="167">
        <v>4171776</v>
      </c>
      <c r="R520" s="167">
        <v>3715200</v>
      </c>
      <c r="S520" s="167">
        <v>803200</v>
      </c>
      <c r="T520" s="167"/>
      <c r="U520" s="167">
        <v>273280</v>
      </c>
      <c r="V520" s="167">
        <v>5808000</v>
      </c>
      <c r="W520" s="167">
        <v>172032</v>
      </c>
      <c r="X520" s="167"/>
      <c r="Y520" s="167">
        <v>55596931</v>
      </c>
      <c r="Z520"/>
      <c r="AA520"/>
    </row>
    <row r="521" spans="1:27" ht="16" x14ac:dyDescent="0.2">
      <c r="A521" s="166">
        <v>45879</v>
      </c>
      <c r="B521" s="167"/>
      <c r="C521" s="167"/>
      <c r="D521" s="167"/>
      <c r="E521" s="167"/>
      <c r="F521" s="167"/>
      <c r="G521" s="167">
        <v>1064000</v>
      </c>
      <c r="H521" s="167"/>
      <c r="I521" s="167"/>
      <c r="J521" s="167"/>
      <c r="K521" s="167"/>
      <c r="L521" s="167"/>
      <c r="M521" s="167">
        <v>2956075</v>
      </c>
      <c r="N521" s="167">
        <v>425600</v>
      </c>
      <c r="O521" s="167"/>
      <c r="P521" s="167">
        <v>1008000</v>
      </c>
      <c r="Q521" s="167">
        <v>448000</v>
      </c>
      <c r="R521" s="167">
        <v>470400</v>
      </c>
      <c r="S521" s="167">
        <v>360000</v>
      </c>
      <c r="T521" s="167"/>
      <c r="U521" s="167"/>
      <c r="V521" s="167">
        <v>1040000</v>
      </c>
      <c r="W521" s="167"/>
      <c r="X521" s="167"/>
      <c r="Y521" s="167">
        <v>7772075</v>
      </c>
      <c r="Z521"/>
      <c r="AA521"/>
    </row>
    <row r="522" spans="1:27" ht="16" x14ac:dyDescent="0.2">
      <c r="A522" s="166">
        <v>45880</v>
      </c>
      <c r="B522" s="167">
        <v>2570000</v>
      </c>
      <c r="C522" s="167"/>
      <c r="D522" s="167">
        <v>6659500</v>
      </c>
      <c r="E522" s="167"/>
      <c r="F522" s="167"/>
      <c r="G522" s="167">
        <v>1265600</v>
      </c>
      <c r="H522" s="167"/>
      <c r="I522" s="167">
        <v>67200</v>
      </c>
      <c r="J522" s="167"/>
      <c r="K522" s="167"/>
      <c r="L522" s="167"/>
      <c r="M522" s="167">
        <v>4135325</v>
      </c>
      <c r="N522" s="167">
        <v>739200</v>
      </c>
      <c r="O522" s="167">
        <v>1086754</v>
      </c>
      <c r="P522" s="167">
        <v>1366400</v>
      </c>
      <c r="Q522" s="167">
        <v>1232000</v>
      </c>
      <c r="R522" s="167">
        <v>1492125</v>
      </c>
      <c r="S522" s="167">
        <v>400000</v>
      </c>
      <c r="T522" s="167"/>
      <c r="U522" s="167">
        <v>67200</v>
      </c>
      <c r="V522" s="167">
        <v>1560000</v>
      </c>
      <c r="W522" s="167"/>
      <c r="X522" s="167"/>
      <c r="Y522" s="167">
        <v>22641304</v>
      </c>
      <c r="Z522"/>
      <c r="AA522"/>
    </row>
    <row r="523" spans="1:27" ht="16" x14ac:dyDescent="0.2">
      <c r="A523" s="166">
        <v>45881</v>
      </c>
      <c r="B523" s="167">
        <v>2355000</v>
      </c>
      <c r="C523" s="167"/>
      <c r="D523" s="167">
        <v>5647500</v>
      </c>
      <c r="E523" s="167"/>
      <c r="F523" s="167"/>
      <c r="G523" s="167">
        <v>1142400</v>
      </c>
      <c r="H523" s="167">
        <v>9845</v>
      </c>
      <c r="I523" s="167"/>
      <c r="J523" s="167"/>
      <c r="K523" s="167"/>
      <c r="L523" s="167"/>
      <c r="M523" s="167">
        <v>3469825</v>
      </c>
      <c r="N523" s="167">
        <v>873600</v>
      </c>
      <c r="O523" s="167">
        <v>1177616</v>
      </c>
      <c r="P523" s="167">
        <v>1232000</v>
      </c>
      <c r="Q523" s="167">
        <v>1008000</v>
      </c>
      <c r="R523" s="167">
        <v>963200</v>
      </c>
      <c r="S523" s="167">
        <v>400000</v>
      </c>
      <c r="T523" s="167"/>
      <c r="U523" s="167">
        <v>112000</v>
      </c>
      <c r="V523" s="167">
        <v>1760000</v>
      </c>
      <c r="W523" s="167">
        <v>112000</v>
      </c>
      <c r="X523" s="167"/>
      <c r="Y523" s="167">
        <v>20262986</v>
      </c>
      <c r="Z523"/>
      <c r="AA523"/>
    </row>
    <row r="524" spans="1:27" ht="16" x14ac:dyDescent="0.2">
      <c r="A524" s="166">
        <v>45882</v>
      </c>
      <c r="B524" s="167">
        <v>1855000</v>
      </c>
      <c r="C524" s="167"/>
      <c r="D524" s="167">
        <v>7052500</v>
      </c>
      <c r="E524" s="167"/>
      <c r="F524" s="167"/>
      <c r="G524" s="167">
        <v>940800</v>
      </c>
      <c r="H524" s="167">
        <v>8087</v>
      </c>
      <c r="I524" s="167"/>
      <c r="J524" s="167"/>
      <c r="K524" s="167"/>
      <c r="L524" s="167"/>
      <c r="M524" s="167">
        <v>3448875</v>
      </c>
      <c r="N524" s="167">
        <v>716800</v>
      </c>
      <c r="O524" s="167">
        <v>2236568</v>
      </c>
      <c r="P524" s="167">
        <v>1030400</v>
      </c>
      <c r="Q524" s="167">
        <v>1052800</v>
      </c>
      <c r="R524" s="167">
        <v>1894400</v>
      </c>
      <c r="S524" s="167">
        <v>400000</v>
      </c>
      <c r="T524" s="167"/>
      <c r="U524" s="167">
        <v>67200</v>
      </c>
      <c r="V524" s="167">
        <v>1600000</v>
      </c>
      <c r="W524" s="167"/>
      <c r="X524" s="167"/>
      <c r="Y524" s="167">
        <v>22303430</v>
      </c>
      <c r="Z524"/>
      <c r="AA524"/>
    </row>
    <row r="525" spans="1:27" ht="16" x14ac:dyDescent="0.2">
      <c r="A525" s="166">
        <v>45883</v>
      </c>
      <c r="B525" s="167">
        <v>1880000</v>
      </c>
      <c r="C525" s="167"/>
      <c r="D525" s="167">
        <v>6857500</v>
      </c>
      <c r="E525" s="167"/>
      <c r="F525" s="167"/>
      <c r="G525" s="167">
        <v>1848000</v>
      </c>
      <c r="H525" s="167">
        <v>4226</v>
      </c>
      <c r="I525" s="167"/>
      <c r="J525" s="167"/>
      <c r="K525" s="167"/>
      <c r="L525" s="167"/>
      <c r="M525" s="167">
        <v>4217700</v>
      </c>
      <c r="N525" s="167">
        <v>784000</v>
      </c>
      <c r="O525" s="167">
        <v>925126</v>
      </c>
      <c r="P525" s="167">
        <v>1164800</v>
      </c>
      <c r="Q525" s="167">
        <v>560000</v>
      </c>
      <c r="R525" s="167">
        <v>1097600</v>
      </c>
      <c r="S525" s="167">
        <v>280000</v>
      </c>
      <c r="T525" s="167"/>
      <c r="U525" s="167">
        <v>156800</v>
      </c>
      <c r="V525" s="167">
        <v>1080000</v>
      </c>
      <c r="W525" s="167">
        <v>81600</v>
      </c>
      <c r="X525" s="167"/>
      <c r="Y525" s="167">
        <v>20937352</v>
      </c>
      <c r="Z525"/>
      <c r="AA525"/>
    </row>
    <row r="526" spans="1:27" ht="16" x14ac:dyDescent="0.2">
      <c r="A526" s="166">
        <v>45884</v>
      </c>
      <c r="B526" s="167">
        <v>1652500</v>
      </c>
      <c r="C526" s="167"/>
      <c r="D526" s="167">
        <v>5467500</v>
      </c>
      <c r="E526" s="167">
        <v>8793</v>
      </c>
      <c r="F526" s="167"/>
      <c r="G526" s="167">
        <v>1008000</v>
      </c>
      <c r="H526" s="167">
        <v>20566</v>
      </c>
      <c r="I526" s="167"/>
      <c r="J526" s="167"/>
      <c r="K526" s="167"/>
      <c r="L526" s="167"/>
      <c r="M526" s="167">
        <v>3813775</v>
      </c>
      <c r="N526" s="167">
        <v>582400</v>
      </c>
      <c r="O526" s="167">
        <v>705584</v>
      </c>
      <c r="P526" s="167">
        <v>1142400</v>
      </c>
      <c r="Q526" s="167">
        <v>537600</v>
      </c>
      <c r="R526" s="167">
        <v>1080100</v>
      </c>
      <c r="S526" s="167">
        <v>320000</v>
      </c>
      <c r="T526" s="167"/>
      <c r="U526" s="167">
        <v>112000</v>
      </c>
      <c r="V526" s="167">
        <v>1280000</v>
      </c>
      <c r="W526" s="167">
        <v>156800</v>
      </c>
      <c r="X526" s="167"/>
      <c r="Y526" s="167">
        <v>17888018</v>
      </c>
      <c r="Z526"/>
      <c r="AA526"/>
    </row>
    <row r="527" spans="1:27" ht="16" x14ac:dyDescent="0.2">
      <c r="A527" s="166">
        <v>45885</v>
      </c>
      <c r="B527" s="167">
        <v>3621800</v>
      </c>
      <c r="C527" s="167"/>
      <c r="D527" s="167">
        <v>11910100</v>
      </c>
      <c r="E527" s="167"/>
      <c r="F527" s="167"/>
      <c r="G527" s="167">
        <v>3185600</v>
      </c>
      <c r="H527" s="167"/>
      <c r="I527" s="167">
        <v>21504</v>
      </c>
      <c r="J527" s="167"/>
      <c r="K527" s="167"/>
      <c r="L527" s="167"/>
      <c r="M527" s="167">
        <v>11083023</v>
      </c>
      <c r="N527" s="167">
        <v>1998976</v>
      </c>
      <c r="O527" s="167"/>
      <c r="P527" s="167">
        <v>3493504</v>
      </c>
      <c r="Q527" s="167">
        <v>1932672</v>
      </c>
      <c r="R527" s="167">
        <v>3304619</v>
      </c>
      <c r="S527" s="167">
        <v>1166400</v>
      </c>
      <c r="T527" s="167"/>
      <c r="U527" s="167">
        <v>312704</v>
      </c>
      <c r="V527" s="167">
        <v>4140800</v>
      </c>
      <c r="W527" s="167">
        <v>348672</v>
      </c>
      <c r="X527" s="167"/>
      <c r="Y527" s="167">
        <v>46520374</v>
      </c>
      <c r="Z527"/>
      <c r="AA527"/>
    </row>
    <row r="528" spans="1:27" ht="16" x14ac:dyDescent="0.2">
      <c r="A528" s="166">
        <v>45886</v>
      </c>
      <c r="B528" s="167"/>
      <c r="C528" s="167"/>
      <c r="D528" s="167"/>
      <c r="E528" s="167"/>
      <c r="F528" s="167"/>
      <c r="G528" s="167">
        <v>851200</v>
      </c>
      <c r="H528" s="167"/>
      <c r="I528" s="167"/>
      <c r="J528" s="167"/>
      <c r="K528" s="167"/>
      <c r="L528" s="167"/>
      <c r="M528" s="167">
        <v>2844800</v>
      </c>
      <c r="N528" s="167">
        <v>604800</v>
      </c>
      <c r="O528" s="167"/>
      <c r="P528" s="167">
        <v>828800</v>
      </c>
      <c r="Q528" s="167">
        <v>403200</v>
      </c>
      <c r="R528" s="167">
        <v>604800</v>
      </c>
      <c r="S528" s="167"/>
      <c r="T528" s="167"/>
      <c r="U528" s="167"/>
      <c r="V528" s="167">
        <v>640000</v>
      </c>
      <c r="W528" s="167">
        <v>268800</v>
      </c>
      <c r="X528" s="167"/>
      <c r="Y528" s="167">
        <v>7046400</v>
      </c>
      <c r="Z528"/>
      <c r="AA528"/>
    </row>
    <row r="529" spans="1:27" ht="16" x14ac:dyDescent="0.2">
      <c r="A529" s="166">
        <v>45887</v>
      </c>
      <c r="B529" s="167">
        <v>1095000</v>
      </c>
      <c r="C529" s="167"/>
      <c r="D529" s="167">
        <v>4460000</v>
      </c>
      <c r="E529" s="167"/>
      <c r="F529" s="167"/>
      <c r="G529" s="167">
        <v>1075200</v>
      </c>
      <c r="H529" s="167">
        <v>5667</v>
      </c>
      <c r="I529" s="167"/>
      <c r="J529" s="167"/>
      <c r="K529" s="167"/>
      <c r="L529" s="167"/>
      <c r="M529" s="167">
        <v>4022600</v>
      </c>
      <c r="N529" s="167">
        <v>425600</v>
      </c>
      <c r="O529" s="167">
        <v>794094</v>
      </c>
      <c r="P529" s="167">
        <v>1030400</v>
      </c>
      <c r="Q529" s="167">
        <v>1254400</v>
      </c>
      <c r="R529" s="167">
        <v>1014500</v>
      </c>
      <c r="S529" s="167">
        <v>400000</v>
      </c>
      <c r="T529" s="167"/>
      <c r="U529" s="167">
        <v>67200</v>
      </c>
      <c r="V529" s="167">
        <v>2000000</v>
      </c>
      <c r="W529" s="167">
        <v>291200</v>
      </c>
      <c r="X529" s="167"/>
      <c r="Y529" s="167">
        <v>17935861</v>
      </c>
      <c r="Z529"/>
      <c r="AA529"/>
    </row>
    <row r="530" spans="1:27" ht="16" x14ac:dyDescent="0.2">
      <c r="A530" s="166">
        <v>45888</v>
      </c>
      <c r="B530" s="167">
        <v>370000</v>
      </c>
      <c r="C530" s="167"/>
      <c r="D530" s="167">
        <v>4575000</v>
      </c>
      <c r="E530" s="167">
        <v>8644</v>
      </c>
      <c r="F530" s="167"/>
      <c r="G530" s="167">
        <v>817600</v>
      </c>
      <c r="H530" s="167"/>
      <c r="I530" s="167">
        <v>1200</v>
      </c>
      <c r="J530" s="167"/>
      <c r="K530" s="167"/>
      <c r="L530" s="167"/>
      <c r="M530" s="167">
        <v>4537800</v>
      </c>
      <c r="N530" s="167">
        <v>224000</v>
      </c>
      <c r="O530" s="167">
        <v>359284</v>
      </c>
      <c r="P530" s="167">
        <v>1030400</v>
      </c>
      <c r="Q530" s="167">
        <v>1097600</v>
      </c>
      <c r="R530" s="167">
        <v>880100</v>
      </c>
      <c r="S530" s="167">
        <v>480000</v>
      </c>
      <c r="T530" s="167"/>
      <c r="U530" s="167">
        <v>22400</v>
      </c>
      <c r="V530" s="167">
        <v>1360000</v>
      </c>
      <c r="W530" s="167">
        <v>313600</v>
      </c>
      <c r="X530" s="167"/>
      <c r="Y530" s="167">
        <v>16077628</v>
      </c>
      <c r="Z530"/>
      <c r="AA530"/>
    </row>
    <row r="531" spans="1:27" ht="16" x14ac:dyDescent="0.2">
      <c r="A531" s="166">
        <v>45889</v>
      </c>
      <c r="B531" s="167">
        <v>375000</v>
      </c>
      <c r="C531" s="167"/>
      <c r="D531" s="167">
        <v>4700000</v>
      </c>
      <c r="E531" s="167">
        <v>6072</v>
      </c>
      <c r="F531" s="167"/>
      <c r="G531" s="167">
        <v>952000</v>
      </c>
      <c r="H531" s="167"/>
      <c r="I531" s="167"/>
      <c r="J531" s="167"/>
      <c r="K531" s="167"/>
      <c r="L531" s="167"/>
      <c r="M531" s="167">
        <v>5411400</v>
      </c>
      <c r="N531" s="167">
        <v>336000</v>
      </c>
      <c r="O531" s="167">
        <v>1681059</v>
      </c>
      <c r="P531" s="167">
        <v>1232000</v>
      </c>
      <c r="Q531" s="167">
        <v>1030400</v>
      </c>
      <c r="R531" s="167">
        <v>828000</v>
      </c>
      <c r="S531" s="167">
        <v>480000</v>
      </c>
      <c r="T531" s="167"/>
      <c r="U531" s="167">
        <v>67200</v>
      </c>
      <c r="V531" s="167">
        <v>1760000</v>
      </c>
      <c r="W531" s="167">
        <v>313600</v>
      </c>
      <c r="X531" s="167"/>
      <c r="Y531" s="167">
        <v>19172731</v>
      </c>
      <c r="Z531"/>
      <c r="AA531"/>
    </row>
    <row r="532" spans="1:27" x14ac:dyDescent="0.15">
      <c r="A532" s="166">
        <v>45890</v>
      </c>
      <c r="B532" s="167"/>
      <c r="C532" s="167"/>
      <c r="D532" s="167">
        <v>4004500</v>
      </c>
      <c r="E532" s="167">
        <v>330</v>
      </c>
      <c r="F532" s="167"/>
      <c r="G532" s="167">
        <v>1433600</v>
      </c>
      <c r="H532" s="167"/>
      <c r="I532" s="167"/>
      <c r="J532" s="167"/>
      <c r="K532" s="167"/>
      <c r="L532" s="167"/>
      <c r="M532" s="167">
        <v>4269000</v>
      </c>
      <c r="N532" s="167">
        <v>627200</v>
      </c>
      <c r="O532" s="167">
        <v>746018</v>
      </c>
      <c r="P532" s="167">
        <v>1052800</v>
      </c>
      <c r="Q532" s="167">
        <v>739200</v>
      </c>
      <c r="R532" s="167">
        <v>627200</v>
      </c>
      <c r="S532" s="167">
        <v>400000</v>
      </c>
      <c r="T532" s="167"/>
      <c r="U532" s="167">
        <v>67200</v>
      </c>
      <c r="V532" s="167">
        <v>1800000</v>
      </c>
      <c r="W532" s="167">
        <v>313600</v>
      </c>
      <c r="X532" s="167"/>
      <c r="Y532" s="167">
        <v>16080648</v>
      </c>
    </row>
    <row r="533" spans="1:27" x14ac:dyDescent="0.15">
      <c r="A533" s="166">
        <v>45891</v>
      </c>
      <c r="B533" s="167">
        <v>255000</v>
      </c>
      <c r="C533" s="167"/>
      <c r="D533" s="167">
        <v>4275000</v>
      </c>
      <c r="E533" s="167">
        <v>1507</v>
      </c>
      <c r="F533" s="167"/>
      <c r="G533" s="167">
        <v>1321600</v>
      </c>
      <c r="H533" s="167">
        <v>48756</v>
      </c>
      <c r="I533" s="167"/>
      <c r="J533" s="167"/>
      <c r="K533" s="167"/>
      <c r="L533" s="167"/>
      <c r="M533" s="167">
        <v>3329650</v>
      </c>
      <c r="N533" s="167">
        <v>784000</v>
      </c>
      <c r="O533" s="167">
        <v>570368</v>
      </c>
      <c r="P533" s="167">
        <v>1232000</v>
      </c>
      <c r="Q533" s="167">
        <v>784000</v>
      </c>
      <c r="R533" s="167">
        <v>693675</v>
      </c>
      <c r="S533" s="167">
        <v>440000</v>
      </c>
      <c r="T533" s="167"/>
      <c r="U533" s="167">
        <v>89600</v>
      </c>
      <c r="V533" s="167">
        <v>1120000</v>
      </c>
      <c r="W533" s="167">
        <v>313600</v>
      </c>
      <c r="X533" s="167"/>
      <c r="Y533" s="167">
        <v>15258756</v>
      </c>
    </row>
    <row r="534" spans="1:27" x14ac:dyDescent="0.15">
      <c r="A534" s="166">
        <v>45892</v>
      </c>
      <c r="B534" s="167">
        <v>626200</v>
      </c>
      <c r="C534" s="167"/>
      <c r="D534" s="167">
        <v>7322400</v>
      </c>
      <c r="E534" s="167"/>
      <c r="F534" s="167"/>
      <c r="G534" s="167">
        <v>4429824</v>
      </c>
      <c r="H534" s="167"/>
      <c r="I534" s="167">
        <v>384</v>
      </c>
      <c r="J534" s="167"/>
      <c r="K534" s="167"/>
      <c r="L534" s="167"/>
      <c r="M534" s="167">
        <v>10853362</v>
      </c>
      <c r="N534" s="167">
        <v>2084096</v>
      </c>
      <c r="O534" s="167"/>
      <c r="P534" s="167">
        <v>3735424</v>
      </c>
      <c r="Q534" s="167">
        <v>2822400</v>
      </c>
      <c r="R534" s="167">
        <v>1875968</v>
      </c>
      <c r="S534" s="167">
        <v>1284800</v>
      </c>
      <c r="T534" s="167"/>
      <c r="U534" s="167">
        <v>129920</v>
      </c>
      <c r="V534" s="167">
        <v>4366400</v>
      </c>
      <c r="W534" s="167">
        <v>908544</v>
      </c>
      <c r="X534" s="167"/>
      <c r="Y534" s="167">
        <v>40439722</v>
      </c>
    </row>
    <row r="535" spans="1:27" x14ac:dyDescent="0.15">
      <c r="A535" s="166">
        <v>45893</v>
      </c>
      <c r="B535" s="167"/>
      <c r="C535" s="167"/>
      <c r="D535" s="167"/>
      <c r="E535" s="167"/>
      <c r="F535" s="167"/>
      <c r="G535" s="167">
        <v>1568000</v>
      </c>
      <c r="H535" s="167"/>
      <c r="I535" s="167"/>
      <c r="J535" s="167"/>
      <c r="K535" s="167"/>
      <c r="L535" s="167"/>
      <c r="M535" s="167">
        <v>3412025</v>
      </c>
      <c r="N535" s="167">
        <v>828800</v>
      </c>
      <c r="O535" s="167"/>
      <c r="P535" s="167">
        <v>1187200</v>
      </c>
      <c r="Q535" s="167">
        <v>739200</v>
      </c>
      <c r="R535" s="167">
        <v>336000</v>
      </c>
      <c r="S535" s="167">
        <v>280000</v>
      </c>
      <c r="T535" s="167"/>
      <c r="U535" s="167"/>
      <c r="V535" s="167">
        <v>1000000</v>
      </c>
      <c r="W535" s="167">
        <v>313600</v>
      </c>
      <c r="X535" s="167"/>
      <c r="Y535" s="167">
        <v>9664825</v>
      </c>
    </row>
    <row r="536" spans="1:27" x14ac:dyDescent="0.15">
      <c r="A536" s="166">
        <v>45894</v>
      </c>
      <c r="B536" s="167">
        <v>425000</v>
      </c>
      <c r="C536" s="167"/>
      <c r="D536" s="167">
        <v>4525250</v>
      </c>
      <c r="E536" s="167">
        <v>8134</v>
      </c>
      <c r="F536" s="167"/>
      <c r="G536" s="167">
        <v>1769600</v>
      </c>
      <c r="H536" s="167"/>
      <c r="I536" s="167"/>
      <c r="J536" s="167"/>
      <c r="K536" s="167"/>
      <c r="L536" s="167"/>
      <c r="M536" s="167">
        <v>3425750</v>
      </c>
      <c r="N536" s="167">
        <v>649600</v>
      </c>
      <c r="O536" s="167">
        <v>338771</v>
      </c>
      <c r="P536" s="167">
        <v>1904000</v>
      </c>
      <c r="Q536" s="167">
        <v>1120000</v>
      </c>
      <c r="R536" s="167">
        <v>459250</v>
      </c>
      <c r="S536" s="167">
        <v>360000</v>
      </c>
      <c r="T536" s="167"/>
      <c r="U536" s="167">
        <v>44800</v>
      </c>
      <c r="V536" s="167">
        <v>1040000</v>
      </c>
      <c r="W536" s="167">
        <v>380800</v>
      </c>
      <c r="X536" s="167"/>
      <c r="Y536" s="167">
        <v>16450955</v>
      </c>
    </row>
    <row r="537" spans="1:27" x14ac:dyDescent="0.15">
      <c r="A537" s="166">
        <v>45895</v>
      </c>
      <c r="B537" s="167">
        <v>370000</v>
      </c>
      <c r="C537" s="167"/>
      <c r="D537" s="167">
        <v>4293500</v>
      </c>
      <c r="E537" s="167">
        <v>39081</v>
      </c>
      <c r="F537" s="167"/>
      <c r="G537" s="167">
        <v>2004800</v>
      </c>
      <c r="H537" s="167">
        <v>3505</v>
      </c>
      <c r="I537" s="167"/>
      <c r="J537" s="167"/>
      <c r="K537" s="167"/>
      <c r="L537" s="167"/>
      <c r="M537" s="167">
        <v>3425750</v>
      </c>
      <c r="N537" s="167">
        <v>851200</v>
      </c>
      <c r="O537" s="167">
        <v>263494</v>
      </c>
      <c r="P537" s="167">
        <v>1769600</v>
      </c>
      <c r="Q537" s="167">
        <v>918400</v>
      </c>
      <c r="R537" s="167">
        <v>514475</v>
      </c>
      <c r="S537" s="167">
        <v>280000</v>
      </c>
      <c r="T537" s="167"/>
      <c r="U537" s="167">
        <v>67200</v>
      </c>
      <c r="V537" s="167">
        <v>1800000</v>
      </c>
      <c r="W537" s="167">
        <v>515200</v>
      </c>
      <c r="X537" s="167"/>
      <c r="Y537" s="167">
        <v>17116205</v>
      </c>
    </row>
    <row r="538" spans="1:27" x14ac:dyDescent="0.15">
      <c r="A538" s="166">
        <v>45896</v>
      </c>
      <c r="B538" s="167"/>
      <c r="C538" s="167"/>
      <c r="D538" s="167">
        <v>3898500</v>
      </c>
      <c r="E538" s="167">
        <v>96078</v>
      </c>
      <c r="F538" s="167"/>
      <c r="G538" s="167">
        <v>2083200</v>
      </c>
      <c r="H538" s="167">
        <v>9064</v>
      </c>
      <c r="I538" s="167"/>
      <c r="J538" s="167"/>
      <c r="K538" s="167"/>
      <c r="L538" s="167"/>
      <c r="M538" s="167">
        <v>2709675</v>
      </c>
      <c r="N538" s="167">
        <v>851200</v>
      </c>
      <c r="O538" s="167">
        <v>1115510</v>
      </c>
      <c r="P538" s="167">
        <v>873600</v>
      </c>
      <c r="Q538" s="167">
        <v>896000</v>
      </c>
      <c r="R538" s="167">
        <v>339200</v>
      </c>
      <c r="S538" s="167">
        <v>240000</v>
      </c>
      <c r="T538" s="167"/>
      <c r="U538" s="167">
        <v>67200</v>
      </c>
      <c r="V538" s="167">
        <v>1360000</v>
      </c>
      <c r="W538" s="167">
        <v>313600</v>
      </c>
      <c r="X538" s="167"/>
      <c r="Y538" s="167">
        <v>14852827</v>
      </c>
    </row>
    <row r="539" spans="1:27" x14ac:dyDescent="0.15">
      <c r="A539" s="166">
        <v>45897</v>
      </c>
      <c r="B539" s="167">
        <v>80000</v>
      </c>
      <c r="C539" s="167"/>
      <c r="D539" s="167">
        <v>4527500</v>
      </c>
      <c r="E539" s="167">
        <v>66</v>
      </c>
      <c r="F539" s="167"/>
      <c r="G539" s="167">
        <v>1920000</v>
      </c>
      <c r="H539" s="167">
        <v>6520</v>
      </c>
      <c r="I539" s="167"/>
      <c r="J539" s="167"/>
      <c r="K539" s="167"/>
      <c r="L539" s="167"/>
      <c r="M539" s="167">
        <v>2417750</v>
      </c>
      <c r="N539" s="167">
        <v>963200</v>
      </c>
      <c r="O539" s="167">
        <v>964112</v>
      </c>
      <c r="P539" s="167">
        <v>1814400</v>
      </c>
      <c r="Q539" s="167">
        <v>1052800</v>
      </c>
      <c r="R539" s="167">
        <v>469675</v>
      </c>
      <c r="S539" s="167">
        <v>320000</v>
      </c>
      <c r="T539" s="167"/>
      <c r="U539" s="167">
        <v>67200</v>
      </c>
      <c r="V539" s="167">
        <v>1120000</v>
      </c>
      <c r="W539" s="167">
        <v>403200</v>
      </c>
      <c r="X539" s="167"/>
      <c r="Y539" s="167">
        <v>16126423</v>
      </c>
    </row>
    <row r="540" spans="1:27" x14ac:dyDescent="0.15">
      <c r="A540" s="166">
        <v>45898</v>
      </c>
      <c r="B540" s="167"/>
      <c r="C540" s="167"/>
      <c r="D540" s="167">
        <v>3902500</v>
      </c>
      <c r="E540" s="167">
        <v>73058</v>
      </c>
      <c r="F540" s="167"/>
      <c r="G540" s="167">
        <v>716800</v>
      </c>
      <c r="H540" s="167">
        <v>2915</v>
      </c>
      <c r="I540" s="167"/>
      <c r="J540" s="167"/>
      <c r="K540" s="167"/>
      <c r="L540" s="167"/>
      <c r="M540" s="167">
        <v>2841175</v>
      </c>
      <c r="N540" s="167">
        <v>492800</v>
      </c>
      <c r="O540" s="167">
        <v>410131</v>
      </c>
      <c r="P540" s="167">
        <v>1008000</v>
      </c>
      <c r="Q540" s="167">
        <v>425600</v>
      </c>
      <c r="R540" s="167">
        <v>336000</v>
      </c>
      <c r="S540" s="167"/>
      <c r="T540" s="167"/>
      <c r="U540" s="167">
        <v>44800</v>
      </c>
      <c r="V540" s="167">
        <v>1480000</v>
      </c>
      <c r="W540" s="167">
        <v>313600</v>
      </c>
      <c r="X540" s="167"/>
      <c r="Y540" s="167">
        <v>12047379</v>
      </c>
    </row>
    <row r="541" spans="1:27" x14ac:dyDescent="0.15">
      <c r="A541" s="166">
        <v>45899</v>
      </c>
      <c r="B541" s="167">
        <v>89600</v>
      </c>
      <c r="C541" s="167"/>
      <c r="D541" s="167">
        <v>8493300</v>
      </c>
      <c r="E541" s="167"/>
      <c r="F541" s="167"/>
      <c r="G541" s="167">
        <v>4166144</v>
      </c>
      <c r="H541" s="167"/>
      <c r="I541" s="167"/>
      <c r="J541" s="167"/>
      <c r="K541" s="167"/>
      <c r="L541" s="167"/>
      <c r="M541" s="167">
        <v>8511674</v>
      </c>
      <c r="N541" s="167">
        <v>1868160</v>
      </c>
      <c r="O541" s="167"/>
      <c r="P541" s="167">
        <v>4216576</v>
      </c>
      <c r="Q541" s="167">
        <v>2062592</v>
      </c>
      <c r="R541" s="167">
        <v>1092224</v>
      </c>
      <c r="S541" s="167">
        <v>473600</v>
      </c>
      <c r="T541" s="167"/>
      <c r="U541" s="167">
        <v>122752</v>
      </c>
      <c r="V541" s="167">
        <v>3868800</v>
      </c>
      <c r="W541" s="167">
        <v>923776</v>
      </c>
      <c r="X541" s="167"/>
      <c r="Y541" s="167">
        <v>35889198</v>
      </c>
    </row>
    <row r="542" spans="1:27" x14ac:dyDescent="0.15">
      <c r="A542" s="166">
        <v>45900</v>
      </c>
      <c r="B542" s="167"/>
      <c r="C542" s="167"/>
      <c r="D542" s="167"/>
      <c r="E542" s="167"/>
      <c r="F542" s="167"/>
      <c r="G542" s="167">
        <v>291200</v>
      </c>
      <c r="H542" s="167"/>
      <c r="I542" s="167"/>
      <c r="J542" s="167"/>
      <c r="K542" s="167"/>
      <c r="L542" s="167"/>
      <c r="M542" s="167">
        <v>1125775</v>
      </c>
      <c r="N542" s="167">
        <v>246400</v>
      </c>
      <c r="O542" s="167"/>
      <c r="P542" s="167">
        <v>672000</v>
      </c>
      <c r="Q542" s="167">
        <v>224000</v>
      </c>
      <c r="R542" s="167">
        <v>112000</v>
      </c>
      <c r="S542" s="167"/>
      <c r="T542" s="167"/>
      <c r="U542" s="167"/>
      <c r="V542" s="167">
        <v>600000</v>
      </c>
      <c r="W542" s="167">
        <v>179200</v>
      </c>
      <c r="X542" s="167"/>
      <c r="Y542" s="167">
        <v>3450575</v>
      </c>
    </row>
    <row r="543" spans="1:27" x14ac:dyDescent="0.15">
      <c r="A543" s="166">
        <v>45901</v>
      </c>
      <c r="B543" s="167"/>
      <c r="C543" s="167"/>
      <c r="D543" s="167">
        <v>1540000</v>
      </c>
      <c r="E543" s="167"/>
      <c r="F543" s="167"/>
      <c r="G543" s="167">
        <v>672000</v>
      </c>
      <c r="H543" s="167"/>
      <c r="I543" s="167"/>
      <c r="J543" s="167"/>
      <c r="K543" s="167"/>
      <c r="L543" s="167"/>
      <c r="M543" s="167">
        <v>820125</v>
      </c>
      <c r="N543" s="167">
        <v>537600</v>
      </c>
      <c r="O543" s="167"/>
      <c r="P543" s="167">
        <v>828800</v>
      </c>
      <c r="Q543" s="167">
        <v>179200</v>
      </c>
      <c r="R543" s="167">
        <v>380800</v>
      </c>
      <c r="S543" s="167"/>
      <c r="T543" s="167"/>
      <c r="U543" s="167"/>
      <c r="V543" s="167">
        <v>1040000</v>
      </c>
      <c r="W543" s="167">
        <v>268800</v>
      </c>
      <c r="X543" s="167"/>
      <c r="Y543" s="167">
        <v>6267325</v>
      </c>
    </row>
    <row r="544" spans="1:27" x14ac:dyDescent="0.15">
      <c r="A544" s="166">
        <v>45902</v>
      </c>
      <c r="B544" s="167"/>
      <c r="C544" s="167"/>
      <c r="D544" s="167">
        <v>3330400</v>
      </c>
      <c r="E544" s="167">
        <v>51892</v>
      </c>
      <c r="F544" s="167"/>
      <c r="G544" s="167">
        <v>1232000</v>
      </c>
      <c r="H544" s="167">
        <v>2652</v>
      </c>
      <c r="I544" s="167"/>
      <c r="J544" s="167"/>
      <c r="K544" s="167"/>
      <c r="L544" s="167"/>
      <c r="M544" s="167">
        <v>1424925</v>
      </c>
      <c r="N544" s="167">
        <v>448000</v>
      </c>
      <c r="O544" s="167">
        <v>555658</v>
      </c>
      <c r="P544" s="167">
        <v>806400</v>
      </c>
      <c r="Q544" s="167">
        <v>358400</v>
      </c>
      <c r="R544" s="167">
        <v>164025</v>
      </c>
      <c r="S544" s="167"/>
      <c r="T544" s="167"/>
      <c r="U544" s="167">
        <v>22400</v>
      </c>
      <c r="V544" s="167">
        <v>920000</v>
      </c>
      <c r="W544" s="167">
        <v>224000</v>
      </c>
      <c r="X544" s="167"/>
      <c r="Y544" s="167">
        <v>9540752</v>
      </c>
    </row>
    <row r="545" spans="1:25" x14ac:dyDescent="0.15">
      <c r="A545" s="166">
        <v>45903</v>
      </c>
      <c r="B545" s="167"/>
      <c r="C545" s="167"/>
      <c r="D545" s="167">
        <v>4375000</v>
      </c>
      <c r="E545" s="167">
        <v>5614</v>
      </c>
      <c r="F545" s="167"/>
      <c r="G545" s="167">
        <v>1299200</v>
      </c>
      <c r="H545" s="167"/>
      <c r="I545" s="167"/>
      <c r="J545" s="167"/>
      <c r="K545" s="167"/>
      <c r="L545" s="167"/>
      <c r="M545" s="167">
        <v>2051600</v>
      </c>
      <c r="N545" s="167">
        <v>425600</v>
      </c>
      <c r="O545" s="167">
        <v>472353</v>
      </c>
      <c r="P545" s="167">
        <v>716800</v>
      </c>
      <c r="Q545" s="167">
        <v>224000</v>
      </c>
      <c r="R545" s="167">
        <v>276025</v>
      </c>
      <c r="S545" s="167"/>
      <c r="T545" s="167"/>
      <c r="U545" s="167">
        <v>67200</v>
      </c>
      <c r="V545" s="167">
        <v>960000</v>
      </c>
      <c r="W545" s="167">
        <v>179200</v>
      </c>
      <c r="X545" s="167"/>
      <c r="Y545" s="167">
        <v>11052592</v>
      </c>
    </row>
    <row r="546" spans="1:25" x14ac:dyDescent="0.15">
      <c r="A546" s="166">
        <v>45904</v>
      </c>
      <c r="B546" s="167"/>
      <c r="C546" s="167"/>
      <c r="D546" s="167">
        <v>4422025</v>
      </c>
      <c r="E546" s="167">
        <v>70811</v>
      </c>
      <c r="F546" s="167"/>
      <c r="G546" s="167">
        <v>1060025</v>
      </c>
      <c r="H546" s="167">
        <v>7704</v>
      </c>
      <c r="I546" s="167"/>
      <c r="J546" s="167"/>
      <c r="K546" s="167"/>
      <c r="L546" s="167"/>
      <c r="M546" s="167">
        <v>1469200</v>
      </c>
      <c r="N546" s="167">
        <v>425600</v>
      </c>
      <c r="O546" s="167">
        <v>729058</v>
      </c>
      <c r="P546" s="167">
        <v>694400</v>
      </c>
      <c r="Q546" s="167">
        <v>246400</v>
      </c>
      <c r="R546" s="167">
        <v>179200</v>
      </c>
      <c r="S546" s="167"/>
      <c r="T546" s="167"/>
      <c r="U546" s="167">
        <v>134400</v>
      </c>
      <c r="V546" s="167">
        <v>1000000</v>
      </c>
      <c r="W546" s="167">
        <v>201600</v>
      </c>
      <c r="X546" s="167"/>
      <c r="Y546" s="167">
        <v>10640423</v>
      </c>
    </row>
    <row r="547" spans="1:25" x14ac:dyDescent="0.15">
      <c r="A547" s="166">
        <v>45905</v>
      </c>
      <c r="B547" s="167"/>
      <c r="C547" s="167"/>
      <c r="D547" s="167">
        <v>3432500</v>
      </c>
      <c r="E547" s="167">
        <v>39184</v>
      </c>
      <c r="F547" s="167"/>
      <c r="G547" s="167">
        <v>840000</v>
      </c>
      <c r="H547" s="167">
        <v>3533</v>
      </c>
      <c r="I547" s="167"/>
      <c r="J547" s="167"/>
      <c r="K547" s="167"/>
      <c r="L547" s="167"/>
      <c r="M547" s="167">
        <v>1395300</v>
      </c>
      <c r="N547" s="167">
        <v>179200</v>
      </c>
      <c r="O547" s="167">
        <v>887392</v>
      </c>
      <c r="P547" s="167">
        <v>694400</v>
      </c>
      <c r="Q547" s="167">
        <v>313600</v>
      </c>
      <c r="R547" s="167">
        <v>201600</v>
      </c>
      <c r="S547" s="167"/>
      <c r="T547" s="167"/>
      <c r="U547" s="167">
        <v>112000</v>
      </c>
      <c r="V547" s="167">
        <v>1760000</v>
      </c>
      <c r="W547" s="167">
        <v>112000</v>
      </c>
      <c r="X547" s="167"/>
      <c r="Y547" s="167">
        <v>9970709</v>
      </c>
    </row>
    <row r="548" spans="1:25" x14ac:dyDescent="0.15">
      <c r="A548" s="166">
        <v>45906</v>
      </c>
      <c r="B548" s="167"/>
      <c r="C548" s="167"/>
      <c r="D548" s="167">
        <v>4746040</v>
      </c>
      <c r="E548" s="167"/>
      <c r="F548" s="167"/>
      <c r="G548" s="167">
        <v>2699648</v>
      </c>
      <c r="H548" s="167"/>
      <c r="I548" s="167"/>
      <c r="J548" s="167"/>
      <c r="K548" s="167"/>
      <c r="L548" s="167"/>
      <c r="M548" s="167">
        <v>3830002</v>
      </c>
      <c r="N548" s="167">
        <v>960512</v>
      </c>
      <c r="O548" s="167"/>
      <c r="P548" s="167">
        <v>2240000</v>
      </c>
      <c r="Q548" s="167">
        <v>696192</v>
      </c>
      <c r="R548" s="167">
        <v>593152</v>
      </c>
      <c r="S548" s="167"/>
      <c r="T548" s="167"/>
      <c r="U548" s="167">
        <v>166656</v>
      </c>
      <c r="V548" s="167">
        <v>3646400</v>
      </c>
      <c r="W548" s="167">
        <v>520576</v>
      </c>
      <c r="X548" s="167"/>
      <c r="Y548" s="167">
        <v>20099178</v>
      </c>
    </row>
    <row r="549" spans="1:25" x14ac:dyDescent="0.15">
      <c r="A549" s="166">
        <v>45907</v>
      </c>
      <c r="B549" s="167"/>
      <c r="C549" s="167"/>
      <c r="D549" s="167"/>
      <c r="E549" s="167"/>
      <c r="F549" s="167"/>
      <c r="G549" s="167">
        <v>753650</v>
      </c>
      <c r="H549" s="167"/>
      <c r="I549" s="167"/>
      <c r="J549" s="167"/>
      <c r="K549" s="167"/>
      <c r="L549" s="167"/>
      <c r="M549" s="167">
        <v>776050</v>
      </c>
      <c r="N549" s="167">
        <v>156800</v>
      </c>
      <c r="O549" s="167"/>
      <c r="P549" s="167">
        <v>649600</v>
      </c>
      <c r="Q549" s="167">
        <v>134400</v>
      </c>
      <c r="R549" s="167">
        <v>44800</v>
      </c>
      <c r="S549" s="167"/>
      <c r="T549" s="167"/>
      <c r="U549" s="167"/>
      <c r="V549" s="167">
        <v>600000</v>
      </c>
      <c r="W549" s="167">
        <v>112000</v>
      </c>
      <c r="X549" s="167"/>
      <c r="Y549" s="167">
        <v>3227300</v>
      </c>
    </row>
    <row r="550" spans="1:25" x14ac:dyDescent="0.15">
      <c r="A550" s="166">
        <v>45908</v>
      </c>
      <c r="B550" s="167"/>
      <c r="C550" s="167"/>
      <c r="D550" s="167">
        <v>2625500</v>
      </c>
      <c r="E550" s="167">
        <v>82099</v>
      </c>
      <c r="F550" s="167"/>
      <c r="G550" s="167">
        <v>672000</v>
      </c>
      <c r="H550" s="167"/>
      <c r="I550" s="167"/>
      <c r="J550" s="167"/>
      <c r="K550" s="167"/>
      <c r="L550" s="167"/>
      <c r="M550" s="167">
        <v>731250</v>
      </c>
      <c r="N550" s="167">
        <v>313600</v>
      </c>
      <c r="O550" s="167">
        <v>286211</v>
      </c>
      <c r="P550" s="167">
        <v>627200</v>
      </c>
      <c r="Q550" s="167">
        <v>89600</v>
      </c>
      <c r="R550" s="167">
        <v>112000</v>
      </c>
      <c r="S550" s="167"/>
      <c r="T550" s="167"/>
      <c r="U550" s="167">
        <v>44800</v>
      </c>
      <c r="V550" s="167">
        <v>1280000</v>
      </c>
      <c r="W550" s="167">
        <v>112000</v>
      </c>
      <c r="X550" s="167"/>
      <c r="Y550" s="167">
        <v>6976260</v>
      </c>
    </row>
    <row r="551" spans="1:25" x14ac:dyDescent="0.15">
      <c r="A551" s="166">
        <v>45909</v>
      </c>
      <c r="B551" s="167"/>
      <c r="C551" s="167"/>
      <c r="D551" s="167">
        <v>3337000</v>
      </c>
      <c r="E551" s="167">
        <v>11176</v>
      </c>
      <c r="F551" s="167"/>
      <c r="G551" s="167">
        <v>608455</v>
      </c>
      <c r="H551" s="167"/>
      <c r="I551" s="167"/>
      <c r="J551" s="167"/>
      <c r="K551" s="167"/>
      <c r="L551" s="167"/>
      <c r="M551" s="167">
        <v>571600</v>
      </c>
      <c r="N551" s="167">
        <v>2016000</v>
      </c>
      <c r="O551" s="167">
        <v>348960</v>
      </c>
      <c r="P551" s="167">
        <v>806400</v>
      </c>
      <c r="Q551" s="167">
        <v>67200</v>
      </c>
      <c r="R551" s="167">
        <v>156800</v>
      </c>
      <c r="S551" s="167"/>
      <c r="T551" s="167"/>
      <c r="U551" s="167">
        <v>44800</v>
      </c>
      <c r="V551" s="167">
        <v>1360000</v>
      </c>
      <c r="W551" s="167">
        <v>134400</v>
      </c>
      <c r="X551" s="167"/>
      <c r="Y551" s="167">
        <v>9462791</v>
      </c>
    </row>
    <row r="552" spans="1:25" x14ac:dyDescent="0.15">
      <c r="A552" s="166">
        <v>45910</v>
      </c>
      <c r="B552" s="167"/>
      <c r="C552" s="167"/>
      <c r="D552" s="167">
        <v>3779250</v>
      </c>
      <c r="E552" s="167">
        <v>83342</v>
      </c>
      <c r="F552" s="167"/>
      <c r="G552" s="167">
        <v>492800</v>
      </c>
      <c r="H552" s="167"/>
      <c r="I552" s="167"/>
      <c r="J552" s="167"/>
      <c r="K552" s="167"/>
      <c r="L552" s="167"/>
      <c r="M552" s="167">
        <v>612025</v>
      </c>
      <c r="N552" s="167">
        <v>179200</v>
      </c>
      <c r="O552" s="167">
        <v>696555</v>
      </c>
      <c r="P552" s="167">
        <v>679225</v>
      </c>
      <c r="Q552" s="167">
        <v>156800</v>
      </c>
      <c r="R552" s="167">
        <v>112000</v>
      </c>
      <c r="S552" s="167"/>
      <c r="T552" s="167"/>
      <c r="U552" s="167">
        <v>112000</v>
      </c>
      <c r="V552" s="167">
        <v>1000000</v>
      </c>
      <c r="W552" s="167">
        <v>134400</v>
      </c>
      <c r="X552" s="167"/>
      <c r="Y552" s="167">
        <v>8037597</v>
      </c>
    </row>
    <row r="553" spans="1:25" x14ac:dyDescent="0.15">
      <c r="A553" s="166">
        <v>45911</v>
      </c>
      <c r="B553" s="167"/>
      <c r="C553" s="167"/>
      <c r="D553" s="167">
        <v>3352500</v>
      </c>
      <c r="E553" s="167">
        <v>148636</v>
      </c>
      <c r="F553" s="167"/>
      <c r="G553" s="167">
        <v>772800</v>
      </c>
      <c r="H553" s="167">
        <v>13770</v>
      </c>
      <c r="I553" s="167"/>
      <c r="J553" s="167"/>
      <c r="K553" s="167"/>
      <c r="L553" s="167"/>
      <c r="M553" s="167">
        <v>828075</v>
      </c>
      <c r="N553" s="167">
        <v>268800</v>
      </c>
      <c r="O553" s="167">
        <v>1310373</v>
      </c>
      <c r="P553" s="167">
        <v>964000</v>
      </c>
      <c r="Q553" s="167">
        <v>134400</v>
      </c>
      <c r="R553" s="167">
        <v>156800</v>
      </c>
      <c r="S553" s="167"/>
      <c r="T553" s="167"/>
      <c r="U553" s="167">
        <v>44800</v>
      </c>
      <c r="V553" s="167">
        <v>1160000</v>
      </c>
      <c r="W553" s="167">
        <v>112000</v>
      </c>
      <c r="X553" s="167"/>
      <c r="Y553" s="167">
        <v>9266954</v>
      </c>
    </row>
    <row r="554" spans="1:25" x14ac:dyDescent="0.15">
      <c r="A554" s="166">
        <v>45912</v>
      </c>
      <c r="B554" s="167"/>
      <c r="C554" s="167"/>
      <c r="D554" s="167">
        <v>3456700</v>
      </c>
      <c r="E554" s="167">
        <v>33983</v>
      </c>
      <c r="F554" s="167"/>
      <c r="G554" s="167">
        <v>515200</v>
      </c>
      <c r="H554" s="167">
        <v>2735</v>
      </c>
      <c r="I554" s="167"/>
      <c r="J554" s="167"/>
      <c r="K554" s="167"/>
      <c r="L554" s="167"/>
      <c r="M554" s="167">
        <v>1121600</v>
      </c>
      <c r="N554" s="167">
        <v>224000</v>
      </c>
      <c r="O554" s="167">
        <v>564224</v>
      </c>
      <c r="P554" s="167">
        <v>1008000</v>
      </c>
      <c r="Q554" s="167">
        <v>201600</v>
      </c>
      <c r="R554" s="167">
        <v>156800</v>
      </c>
      <c r="S554" s="167"/>
      <c r="T554" s="167"/>
      <c r="U554" s="167">
        <v>112000</v>
      </c>
      <c r="V554" s="167">
        <v>800000</v>
      </c>
      <c r="W554" s="167"/>
      <c r="X554" s="167"/>
      <c r="Y554" s="167">
        <v>8196842</v>
      </c>
    </row>
    <row r="555" spans="1:25" x14ac:dyDescent="0.15">
      <c r="A555" s="166">
        <v>45913</v>
      </c>
      <c r="B555" s="167"/>
      <c r="C555" s="167"/>
      <c r="D555" s="167">
        <v>4912660</v>
      </c>
      <c r="E555" s="167"/>
      <c r="F555" s="167"/>
      <c r="G555" s="167">
        <v>2116800</v>
      </c>
      <c r="H555" s="167"/>
      <c r="I555" s="167"/>
      <c r="J555" s="167"/>
      <c r="K555" s="167"/>
      <c r="L555" s="167"/>
      <c r="M555" s="167">
        <v>2547312</v>
      </c>
      <c r="N555" s="167">
        <v>1158528</v>
      </c>
      <c r="O555" s="167"/>
      <c r="P555" s="167">
        <v>2754560</v>
      </c>
      <c r="Q555" s="167">
        <v>250880</v>
      </c>
      <c r="R555" s="167">
        <v>384384</v>
      </c>
      <c r="S555" s="167"/>
      <c r="T555" s="167"/>
      <c r="U555" s="167">
        <v>203392</v>
      </c>
      <c r="V555" s="167">
        <v>2987200</v>
      </c>
      <c r="W555" s="167">
        <v>193536</v>
      </c>
      <c r="X555" s="167"/>
      <c r="Y555" s="167">
        <v>17509252</v>
      </c>
    </row>
    <row r="556" spans="1:25" x14ac:dyDescent="0.15">
      <c r="A556" s="166">
        <v>45914</v>
      </c>
      <c r="B556" s="167"/>
      <c r="C556" s="167"/>
      <c r="D556" s="167"/>
      <c r="E556" s="167"/>
      <c r="F556" s="167"/>
      <c r="G556" s="167">
        <v>372850</v>
      </c>
      <c r="H556" s="167"/>
      <c r="I556" s="167"/>
      <c r="J556" s="167"/>
      <c r="K556" s="167"/>
      <c r="L556" s="167"/>
      <c r="M556" s="167">
        <v>740000</v>
      </c>
      <c r="N556" s="167">
        <v>179200</v>
      </c>
      <c r="O556" s="167"/>
      <c r="P556" s="167">
        <v>806400</v>
      </c>
      <c r="Q556" s="167">
        <v>170000</v>
      </c>
      <c r="R556" s="167">
        <v>112000</v>
      </c>
      <c r="S556" s="167"/>
      <c r="T556" s="167"/>
      <c r="U556" s="167"/>
      <c r="V556" s="167">
        <v>560000</v>
      </c>
      <c r="W556" s="167"/>
      <c r="X556" s="167"/>
      <c r="Y556" s="167">
        <v>2940450</v>
      </c>
    </row>
    <row r="557" spans="1:25" x14ac:dyDescent="0.15">
      <c r="A557" s="166">
        <v>45915</v>
      </c>
      <c r="B557" s="167"/>
      <c r="C557" s="167"/>
      <c r="D557" s="167">
        <v>4201000</v>
      </c>
      <c r="E557" s="167">
        <v>47080</v>
      </c>
      <c r="F557" s="167"/>
      <c r="G557" s="167">
        <v>616000</v>
      </c>
      <c r="H557" s="167"/>
      <c r="I557" s="167">
        <v>1200</v>
      </c>
      <c r="J557" s="167"/>
      <c r="K557" s="167"/>
      <c r="L557" s="167"/>
      <c r="M557" s="167">
        <v>863600</v>
      </c>
      <c r="N557" s="167">
        <v>201600</v>
      </c>
      <c r="O557" s="167">
        <v>1540313</v>
      </c>
      <c r="P557" s="167">
        <v>1321600</v>
      </c>
      <c r="Q557" s="167">
        <v>224000</v>
      </c>
      <c r="R557" s="167">
        <v>224000</v>
      </c>
      <c r="S557" s="167"/>
      <c r="T557" s="167"/>
      <c r="U557" s="167">
        <v>67200</v>
      </c>
      <c r="V557" s="167">
        <v>1080000</v>
      </c>
      <c r="W557" s="167"/>
      <c r="X557" s="167"/>
      <c r="Y557" s="167">
        <v>10387593</v>
      </c>
    </row>
    <row r="558" spans="1:25" x14ac:dyDescent="0.15">
      <c r="A558" s="166">
        <v>45916</v>
      </c>
      <c r="B558" s="167"/>
      <c r="C558" s="167"/>
      <c r="D558" s="167">
        <v>3776800</v>
      </c>
      <c r="E558" s="167">
        <v>2187</v>
      </c>
      <c r="F558" s="167"/>
      <c r="G558" s="167">
        <v>731250</v>
      </c>
      <c r="H558" s="167">
        <v>2009</v>
      </c>
      <c r="I558" s="167"/>
      <c r="J558" s="167"/>
      <c r="K558" s="167"/>
      <c r="L558" s="167"/>
      <c r="M558" s="167">
        <v>1290000</v>
      </c>
      <c r="N558" s="167">
        <v>425600</v>
      </c>
      <c r="O558" s="167">
        <v>872084</v>
      </c>
      <c r="P558" s="167">
        <v>1030400</v>
      </c>
      <c r="Q558" s="167"/>
      <c r="R558" s="167">
        <v>179200</v>
      </c>
      <c r="S558" s="167"/>
      <c r="T558" s="167"/>
      <c r="U558" s="167">
        <v>44800</v>
      </c>
      <c r="V558" s="167">
        <v>1080000</v>
      </c>
      <c r="W558" s="167"/>
      <c r="X558" s="167"/>
      <c r="Y558" s="167">
        <v>9434330</v>
      </c>
    </row>
    <row r="559" spans="1:25" x14ac:dyDescent="0.15">
      <c r="A559" s="166">
        <v>45917</v>
      </c>
      <c r="B559" s="167"/>
      <c r="C559" s="167"/>
      <c r="D559" s="167">
        <v>5735000</v>
      </c>
      <c r="E559" s="167">
        <v>2092</v>
      </c>
      <c r="F559" s="167"/>
      <c r="G559" s="167">
        <v>403200</v>
      </c>
      <c r="H559" s="167"/>
      <c r="I559" s="167"/>
      <c r="J559" s="167"/>
      <c r="K559" s="167"/>
      <c r="L559" s="167"/>
      <c r="M559" s="167">
        <v>2598400</v>
      </c>
      <c r="N559" s="167">
        <v>112000</v>
      </c>
      <c r="O559" s="167">
        <v>1330149</v>
      </c>
      <c r="P559" s="167">
        <v>470400</v>
      </c>
      <c r="Q559" s="167">
        <v>358400</v>
      </c>
      <c r="R559" s="167">
        <v>224000</v>
      </c>
      <c r="S559" s="167"/>
      <c r="T559" s="167"/>
      <c r="U559" s="167">
        <v>67200</v>
      </c>
      <c r="V559" s="167">
        <v>640000</v>
      </c>
      <c r="W559" s="167">
        <v>44800</v>
      </c>
      <c r="X559" s="167"/>
      <c r="Y559" s="167">
        <v>11985641</v>
      </c>
    </row>
    <row r="560" spans="1:25" x14ac:dyDescent="0.15">
      <c r="A560" s="166">
        <v>45918</v>
      </c>
      <c r="B560" s="167"/>
      <c r="C560" s="167"/>
      <c r="D560" s="167">
        <v>3471500</v>
      </c>
      <c r="E560" s="167">
        <v>132</v>
      </c>
      <c r="F560" s="167"/>
      <c r="G560" s="167">
        <v>403200</v>
      </c>
      <c r="H560" s="167"/>
      <c r="I560" s="167"/>
      <c r="J560" s="167"/>
      <c r="K560" s="167"/>
      <c r="L560" s="167"/>
      <c r="M560" s="167">
        <v>818800</v>
      </c>
      <c r="N560" s="167">
        <v>44800</v>
      </c>
      <c r="O560" s="167">
        <v>741851</v>
      </c>
      <c r="P560" s="167">
        <v>1142400</v>
      </c>
      <c r="Q560" s="167">
        <v>44800</v>
      </c>
      <c r="R560" s="167">
        <v>179200</v>
      </c>
      <c r="S560" s="167"/>
      <c r="T560" s="167"/>
      <c r="U560" s="167">
        <v>67200</v>
      </c>
      <c r="V560" s="167">
        <v>640000</v>
      </c>
      <c r="W560" s="167">
        <v>22400</v>
      </c>
      <c r="X560" s="167"/>
      <c r="Y560" s="167">
        <v>7576283</v>
      </c>
    </row>
    <row r="561" spans="1:25" x14ac:dyDescent="0.15">
      <c r="A561" s="166">
        <v>45919</v>
      </c>
      <c r="B561" s="167"/>
      <c r="C561" s="167"/>
      <c r="D561" s="167">
        <v>3759000</v>
      </c>
      <c r="E561" s="167">
        <v>4136</v>
      </c>
      <c r="F561" s="167"/>
      <c r="G561" s="167">
        <v>-180800</v>
      </c>
      <c r="H561" s="167">
        <v>14368</v>
      </c>
      <c r="I561" s="167"/>
      <c r="J561" s="167"/>
      <c r="K561" s="167"/>
      <c r="L561" s="167"/>
      <c r="M561" s="167">
        <v>574450</v>
      </c>
      <c r="N561" s="167">
        <v>347200</v>
      </c>
      <c r="O561" s="167">
        <v>490743</v>
      </c>
      <c r="P561" s="167">
        <v>963200</v>
      </c>
      <c r="Q561" s="167">
        <v>22400</v>
      </c>
      <c r="R561" s="167">
        <v>201600</v>
      </c>
      <c r="S561" s="167"/>
      <c r="T561" s="167"/>
      <c r="U561" s="167">
        <v>44800</v>
      </c>
      <c r="V561" s="167">
        <v>600000</v>
      </c>
      <c r="W561" s="167">
        <v>44800</v>
      </c>
      <c r="X561" s="167"/>
      <c r="Y561" s="167">
        <v>6885897</v>
      </c>
    </row>
    <row r="562" spans="1:25" x14ac:dyDescent="0.15">
      <c r="A562" s="166">
        <v>45920</v>
      </c>
      <c r="B562" s="167"/>
      <c r="C562" s="167"/>
      <c r="D562" s="167">
        <v>6866380</v>
      </c>
      <c r="E562" s="167"/>
      <c r="F562" s="167"/>
      <c r="G562" s="167">
        <v>1184562</v>
      </c>
      <c r="H562" s="167"/>
      <c r="I562" s="167">
        <v>384</v>
      </c>
      <c r="J562" s="167"/>
      <c r="K562" s="167"/>
      <c r="L562" s="167"/>
      <c r="M562" s="167">
        <v>2767673</v>
      </c>
      <c r="N562" s="167">
        <v>567168</v>
      </c>
      <c r="O562" s="167"/>
      <c r="P562" s="167">
        <v>3047296</v>
      </c>
      <c r="Q562" s="167">
        <v>380544</v>
      </c>
      <c r="R562" s="167">
        <v>506240</v>
      </c>
      <c r="S562" s="167"/>
      <c r="T562" s="167"/>
      <c r="U562" s="167">
        <v>211456</v>
      </c>
      <c r="V562" s="167">
        <v>2211200</v>
      </c>
      <c r="W562" s="167">
        <v>35840</v>
      </c>
      <c r="X562" s="167"/>
      <c r="Y562" s="167">
        <v>17778743</v>
      </c>
    </row>
    <row r="563" spans="1:25" x14ac:dyDescent="0.15">
      <c r="A563" s="166">
        <v>45921</v>
      </c>
      <c r="B563" s="167"/>
      <c r="C563" s="167"/>
      <c r="D563" s="167"/>
      <c r="E563" s="167"/>
      <c r="F563" s="167"/>
      <c r="G563" s="167">
        <v>201600</v>
      </c>
      <c r="H563" s="167"/>
      <c r="I563" s="167"/>
      <c r="J563" s="167"/>
      <c r="K563" s="167"/>
      <c r="L563" s="167"/>
      <c r="M563" s="167">
        <v>179200</v>
      </c>
      <c r="N563" s="167">
        <v>44800</v>
      </c>
      <c r="O563" s="167"/>
      <c r="P563" s="167">
        <v>537600</v>
      </c>
      <c r="Q563" s="167">
        <v>89600</v>
      </c>
      <c r="R563" s="167">
        <v>22400</v>
      </c>
      <c r="S563" s="167"/>
      <c r="T563" s="167"/>
      <c r="U563" s="167"/>
      <c r="V563" s="167">
        <v>240000</v>
      </c>
      <c r="W563" s="167"/>
      <c r="X563" s="167"/>
      <c r="Y563" s="167">
        <v>1315200</v>
      </c>
    </row>
    <row r="564" spans="1:25" x14ac:dyDescent="0.15">
      <c r="A564" s="166">
        <v>45922</v>
      </c>
      <c r="B564" s="167"/>
      <c r="C564" s="167"/>
      <c r="D564" s="167">
        <v>3139620</v>
      </c>
      <c r="E564" s="167"/>
      <c r="F564" s="167"/>
      <c r="G564" s="167">
        <v>660800</v>
      </c>
      <c r="H564" s="167"/>
      <c r="I564" s="167"/>
      <c r="J564" s="167">
        <v>22400</v>
      </c>
      <c r="K564" s="167"/>
      <c r="L564" s="167"/>
      <c r="M564" s="167">
        <v>581675</v>
      </c>
      <c r="N564" s="167">
        <v>44800</v>
      </c>
      <c r="O564" s="167">
        <v>1135262</v>
      </c>
      <c r="P564" s="167">
        <v>851200</v>
      </c>
      <c r="Q564" s="167">
        <v>134400</v>
      </c>
      <c r="R564" s="167">
        <v>134400</v>
      </c>
      <c r="S564" s="167"/>
      <c r="T564" s="167"/>
      <c r="U564" s="167">
        <v>67200</v>
      </c>
      <c r="V564" s="167">
        <v>480000</v>
      </c>
      <c r="W564" s="167"/>
      <c r="X564" s="167"/>
      <c r="Y564" s="167">
        <v>7251757</v>
      </c>
    </row>
    <row r="565" spans="1:25" x14ac:dyDescent="0.15">
      <c r="A565" s="166">
        <v>45923</v>
      </c>
      <c r="B565" s="167"/>
      <c r="C565" s="167"/>
      <c r="D565" s="167">
        <v>3710430</v>
      </c>
      <c r="E565" s="167">
        <v>4417</v>
      </c>
      <c r="F565" s="167"/>
      <c r="G565" s="167">
        <v>492800</v>
      </c>
      <c r="H565" s="167"/>
      <c r="I565" s="167"/>
      <c r="J565" s="167"/>
      <c r="K565" s="167"/>
      <c r="L565" s="167"/>
      <c r="M565" s="167">
        <v>618525</v>
      </c>
      <c r="N565" s="167">
        <v>44800</v>
      </c>
      <c r="O565" s="167">
        <v>674105</v>
      </c>
      <c r="P565" s="167">
        <v>1388075</v>
      </c>
      <c r="Q565" s="167">
        <v>224000</v>
      </c>
      <c r="R565" s="167">
        <v>67200</v>
      </c>
      <c r="S565" s="167"/>
      <c r="T565" s="167"/>
      <c r="U565" s="167">
        <v>112000</v>
      </c>
      <c r="V565" s="167">
        <v>360000</v>
      </c>
      <c r="W565" s="167"/>
      <c r="X565" s="167"/>
      <c r="Y565" s="167">
        <v>7696352</v>
      </c>
    </row>
    <row r="566" spans="1:25" x14ac:dyDescent="0.15">
      <c r="A566" s="166">
        <v>45924</v>
      </c>
      <c r="B566" s="167"/>
      <c r="C566" s="167"/>
      <c r="D566" s="167">
        <v>3350000</v>
      </c>
      <c r="E566" s="167">
        <v>2572</v>
      </c>
      <c r="F566" s="167"/>
      <c r="G566" s="167">
        <v>504000</v>
      </c>
      <c r="H566" s="167">
        <v>4490</v>
      </c>
      <c r="I566" s="167"/>
      <c r="J566" s="167"/>
      <c r="K566" s="167"/>
      <c r="L566" s="167"/>
      <c r="M566" s="167">
        <v>67200</v>
      </c>
      <c r="N566" s="167">
        <v>67200</v>
      </c>
      <c r="O566" s="167">
        <v>1832365</v>
      </c>
      <c r="P566" s="167">
        <v>380800</v>
      </c>
      <c r="Q566" s="167">
        <v>112000</v>
      </c>
      <c r="R566" s="167">
        <v>67200</v>
      </c>
      <c r="S566" s="167"/>
      <c r="T566" s="167"/>
      <c r="U566" s="167">
        <v>156800</v>
      </c>
      <c r="V566" s="167">
        <v>440000</v>
      </c>
      <c r="W566" s="167"/>
      <c r="X566" s="167"/>
      <c r="Y566" s="167">
        <v>6984627</v>
      </c>
    </row>
    <row r="567" spans="1:25" x14ac:dyDescent="0.15">
      <c r="A567" s="166">
        <v>45925</v>
      </c>
      <c r="B567" s="167"/>
      <c r="C567" s="167"/>
      <c r="D567" s="167">
        <v>3465500</v>
      </c>
      <c r="E567" s="167">
        <v>66</v>
      </c>
      <c r="F567" s="167"/>
      <c r="G567" s="167">
        <v>358400</v>
      </c>
      <c r="H567" s="167"/>
      <c r="I567" s="167"/>
      <c r="J567" s="167"/>
      <c r="K567" s="167"/>
      <c r="L567" s="167"/>
      <c r="M567" s="167">
        <v>224000</v>
      </c>
      <c r="N567" s="167">
        <v>67200</v>
      </c>
      <c r="O567" s="167">
        <v>511647</v>
      </c>
      <c r="P567" s="167">
        <v>1164075</v>
      </c>
      <c r="Q567" s="167">
        <v>67200</v>
      </c>
      <c r="R567" s="167">
        <v>156800</v>
      </c>
      <c r="S567" s="167"/>
      <c r="T567" s="167"/>
      <c r="U567" s="167">
        <v>112000</v>
      </c>
      <c r="V567" s="167">
        <v>280000</v>
      </c>
      <c r="W567" s="167"/>
      <c r="X567" s="167"/>
      <c r="Y567" s="167">
        <v>6406888</v>
      </c>
    </row>
    <row r="568" spans="1:25" x14ac:dyDescent="0.15">
      <c r="A568" s="166">
        <v>45926</v>
      </c>
      <c r="B568" s="167"/>
      <c r="C568" s="167"/>
      <c r="D568" s="167">
        <v>3995000</v>
      </c>
      <c r="E568" s="167">
        <v>1109</v>
      </c>
      <c r="F568" s="167"/>
      <c r="G568" s="167">
        <v>425600</v>
      </c>
      <c r="H568" s="167">
        <v>19824</v>
      </c>
      <c r="I568" s="167"/>
      <c r="J568" s="167"/>
      <c r="K568" s="167"/>
      <c r="L568" s="167"/>
      <c r="M568" s="167">
        <v>224000</v>
      </c>
      <c r="N568" s="167">
        <v>67200</v>
      </c>
      <c r="O568" s="167">
        <v>549536</v>
      </c>
      <c r="P568" s="167">
        <v>537600</v>
      </c>
      <c r="Q568" s="167"/>
      <c r="R568" s="167">
        <v>179200</v>
      </c>
      <c r="S568" s="167"/>
      <c r="T568" s="167"/>
      <c r="U568" s="167">
        <v>89600</v>
      </c>
      <c r="V568" s="167">
        <v>120000</v>
      </c>
      <c r="W568" s="167"/>
      <c r="X568" s="167"/>
      <c r="Y568" s="167">
        <v>6208669</v>
      </c>
    </row>
    <row r="569" spans="1:25" x14ac:dyDescent="0.15">
      <c r="A569" s="166">
        <v>45927</v>
      </c>
      <c r="B569" s="167"/>
      <c r="C569" s="167"/>
      <c r="D569" s="167">
        <v>6562000</v>
      </c>
      <c r="E569" s="167"/>
      <c r="F569" s="167"/>
      <c r="G569" s="167">
        <v>1156288</v>
      </c>
      <c r="H569" s="167"/>
      <c r="I569" s="167"/>
      <c r="J569" s="167">
        <v>7168</v>
      </c>
      <c r="K569" s="167"/>
      <c r="L569" s="167"/>
      <c r="M569" s="167">
        <v>587776</v>
      </c>
      <c r="N569" s="167">
        <v>121970</v>
      </c>
      <c r="O569" s="167"/>
      <c r="P569" s="167">
        <v>2413904</v>
      </c>
      <c r="Q569" s="167">
        <v>200704</v>
      </c>
      <c r="R569" s="167">
        <v>230272</v>
      </c>
      <c r="S569" s="167"/>
      <c r="T569" s="167"/>
      <c r="U569" s="167">
        <v>349440</v>
      </c>
      <c r="V569" s="167">
        <v>720000</v>
      </c>
      <c r="W569" s="167"/>
      <c r="X569" s="167"/>
      <c r="Y569" s="167">
        <v>12349522</v>
      </c>
    </row>
    <row r="570" spans="1:25" x14ac:dyDescent="0.15">
      <c r="A570" s="166">
        <v>45928</v>
      </c>
      <c r="B570" s="167"/>
      <c r="C570" s="167"/>
      <c r="D570" s="167"/>
      <c r="E570" s="167"/>
      <c r="F570" s="167"/>
      <c r="G570" s="167">
        <v>133600</v>
      </c>
      <c r="H570" s="167"/>
      <c r="I570" s="167"/>
      <c r="J570" s="167"/>
      <c r="K570" s="167"/>
      <c r="L570" s="167"/>
      <c r="M570" s="167">
        <v>213200</v>
      </c>
      <c r="N570" s="167">
        <v>67200</v>
      </c>
      <c r="O570" s="167"/>
      <c r="P570" s="167">
        <v>325600</v>
      </c>
      <c r="Q570" s="167"/>
      <c r="R570" s="167"/>
      <c r="S570" s="167"/>
      <c r="T570" s="167"/>
      <c r="U570" s="167"/>
      <c r="V570" s="167"/>
      <c r="W570" s="167"/>
      <c r="X570" s="167"/>
      <c r="Y570" s="167">
        <v>739600</v>
      </c>
    </row>
    <row r="571" spans="1:25" x14ac:dyDescent="0.15">
      <c r="A571" s="166">
        <v>45929</v>
      </c>
      <c r="B571" s="167"/>
      <c r="C571" s="167"/>
      <c r="D571" s="167">
        <v>3340000</v>
      </c>
      <c r="E571" s="167">
        <v>3388</v>
      </c>
      <c r="F571" s="167"/>
      <c r="G571" s="167">
        <v>409150</v>
      </c>
      <c r="H571" s="167">
        <v>56740</v>
      </c>
      <c r="I571" s="167"/>
      <c r="J571" s="167"/>
      <c r="K571" s="167"/>
      <c r="L571" s="167"/>
      <c r="M571" s="167">
        <v>347600</v>
      </c>
      <c r="N571" s="167">
        <v>67200</v>
      </c>
      <c r="O571" s="167">
        <v>1723007</v>
      </c>
      <c r="P571" s="167">
        <v>739200</v>
      </c>
      <c r="Q571" s="167"/>
      <c r="R571" s="167">
        <v>67200</v>
      </c>
      <c r="S571" s="167"/>
      <c r="T571" s="167"/>
      <c r="U571" s="167">
        <v>89600</v>
      </c>
      <c r="V571" s="167">
        <v>160000</v>
      </c>
      <c r="W571" s="167"/>
      <c r="X571" s="167"/>
      <c r="Y571" s="167">
        <v>7003085</v>
      </c>
    </row>
    <row r="572" spans="1:25" x14ac:dyDescent="0.15">
      <c r="A572" s="166">
        <v>45930</v>
      </c>
      <c r="B572" s="167"/>
      <c r="C572" s="167"/>
      <c r="D572" s="167">
        <v>3617500</v>
      </c>
      <c r="E572" s="167">
        <v>847</v>
      </c>
      <c r="F572" s="167"/>
      <c r="G572" s="167"/>
      <c r="H572" s="167"/>
      <c r="I572" s="167"/>
      <c r="J572" s="167"/>
      <c r="K572" s="167"/>
      <c r="L572" s="167"/>
      <c r="M572" s="167">
        <v>156800</v>
      </c>
      <c r="N572" s="167"/>
      <c r="O572" s="167">
        <v>2044770</v>
      </c>
      <c r="P572" s="167">
        <v>627200</v>
      </c>
      <c r="Q572" s="167"/>
      <c r="R572" s="167"/>
      <c r="S572" s="167"/>
      <c r="T572" s="167"/>
      <c r="U572" s="167"/>
      <c r="V572" s="167">
        <v>120000</v>
      </c>
      <c r="W572" s="167"/>
      <c r="X572" s="167"/>
      <c r="Y572" s="167">
        <v>6567117</v>
      </c>
    </row>
    <row r="573" spans="1:25" x14ac:dyDescent="0.15">
      <c r="A573" s="166">
        <v>45931</v>
      </c>
      <c r="B573" s="167"/>
      <c r="C573" s="167"/>
      <c r="D573" s="167">
        <v>2655000</v>
      </c>
      <c r="E573" s="167">
        <v>3197</v>
      </c>
      <c r="F573" s="167"/>
      <c r="G573" s="167">
        <v>358400</v>
      </c>
      <c r="H573" s="167">
        <v>4183</v>
      </c>
      <c r="I573" s="167"/>
      <c r="J573" s="167"/>
      <c r="K573" s="167"/>
      <c r="L573" s="167"/>
      <c r="M573" s="167">
        <v>156800</v>
      </c>
      <c r="N573" s="167">
        <v>89600</v>
      </c>
      <c r="O573" s="167">
        <v>2419215</v>
      </c>
      <c r="P573" s="167">
        <v>604800</v>
      </c>
      <c r="Q573" s="167"/>
      <c r="R573" s="167">
        <v>89600</v>
      </c>
      <c r="S573" s="167"/>
      <c r="T573" s="167"/>
      <c r="U573" s="167">
        <v>89600</v>
      </c>
      <c r="V573" s="167"/>
      <c r="W573" s="167"/>
      <c r="X573" s="167"/>
      <c r="Y573" s="167">
        <v>6470395</v>
      </c>
    </row>
    <row r="574" spans="1:25" x14ac:dyDescent="0.15">
      <c r="A574" s="166">
        <v>45932</v>
      </c>
      <c r="B574" s="167"/>
      <c r="C574" s="167"/>
      <c r="D574" s="167">
        <v>2840000</v>
      </c>
      <c r="E574" s="167">
        <v>33</v>
      </c>
      <c r="F574" s="167"/>
      <c r="G574" s="167">
        <v>493500</v>
      </c>
      <c r="H574" s="167">
        <v>16685</v>
      </c>
      <c r="I574" s="167"/>
      <c r="J574" s="167"/>
      <c r="K574" s="167"/>
      <c r="L574" s="167"/>
      <c r="M574" s="167">
        <v>67200</v>
      </c>
      <c r="N574" s="167">
        <v>89600</v>
      </c>
      <c r="O574" s="167">
        <v>1053450</v>
      </c>
      <c r="P574" s="167">
        <v>470400</v>
      </c>
      <c r="Q574" s="167"/>
      <c r="R574" s="167">
        <v>89600</v>
      </c>
      <c r="S574" s="167"/>
      <c r="T574" s="167"/>
      <c r="U574" s="167">
        <v>89600</v>
      </c>
      <c r="V574" s="167"/>
      <c r="W574" s="167"/>
      <c r="X574" s="167"/>
      <c r="Y574" s="167">
        <v>5210068</v>
      </c>
    </row>
    <row r="575" spans="1:25" x14ac:dyDescent="0.15">
      <c r="A575" s="166">
        <v>45933</v>
      </c>
      <c r="B575" s="167"/>
      <c r="C575" s="167"/>
      <c r="D575" s="167">
        <v>2517500</v>
      </c>
      <c r="E575" s="167">
        <v>297</v>
      </c>
      <c r="F575" s="167"/>
      <c r="G575" s="167">
        <v>492800</v>
      </c>
      <c r="H575" s="167">
        <v>14052</v>
      </c>
      <c r="I575" s="167"/>
      <c r="J575" s="167"/>
      <c r="K575" s="167"/>
      <c r="L575" s="167"/>
      <c r="M575" s="167"/>
      <c r="N575" s="167"/>
      <c r="O575" s="167">
        <v>583176</v>
      </c>
      <c r="P575" s="167">
        <v>380800</v>
      </c>
      <c r="Q575" s="167"/>
      <c r="R575" s="167"/>
      <c r="S575" s="167"/>
      <c r="T575" s="167"/>
      <c r="U575" s="167"/>
      <c r="V575" s="167"/>
      <c r="W575" s="167"/>
      <c r="X575" s="167"/>
      <c r="Y575" s="167">
        <v>3988625</v>
      </c>
    </row>
    <row r="576" spans="1:25" x14ac:dyDescent="0.15">
      <c r="A576" s="166">
        <v>45934</v>
      </c>
      <c r="B576" s="167"/>
      <c r="C576" s="167"/>
      <c r="D576" s="167">
        <v>5494664</v>
      </c>
      <c r="E576" s="167"/>
      <c r="F576" s="167"/>
      <c r="G576" s="167">
        <v>1012224</v>
      </c>
      <c r="H576" s="167"/>
      <c r="I576" s="167"/>
      <c r="J576" s="167"/>
      <c r="K576" s="167"/>
      <c r="L576" s="167"/>
      <c r="M576" s="167">
        <v>301312</v>
      </c>
      <c r="N576" s="167">
        <v>100352</v>
      </c>
      <c r="O576" s="167"/>
      <c r="P576" s="167">
        <v>1036928</v>
      </c>
      <c r="Q576" s="167"/>
      <c r="R576" s="167">
        <v>78848</v>
      </c>
      <c r="S576" s="167"/>
      <c r="T576" s="167"/>
      <c r="U576" s="167"/>
      <c r="V576" s="167">
        <v>175616</v>
      </c>
      <c r="W576" s="167"/>
      <c r="X576" s="167"/>
      <c r="Y576" s="167">
        <v>8199944</v>
      </c>
    </row>
    <row r="577" spans="1:25" x14ac:dyDescent="0.15">
      <c r="A577" s="166">
        <v>45935</v>
      </c>
      <c r="B577" s="167"/>
      <c r="C577" s="167"/>
      <c r="D577" s="167"/>
      <c r="E577" s="167"/>
      <c r="F577" s="167"/>
      <c r="G577" s="167">
        <v>403200</v>
      </c>
      <c r="H577" s="167"/>
      <c r="I577" s="167"/>
      <c r="J577" s="167"/>
      <c r="K577" s="167"/>
      <c r="L577" s="167"/>
      <c r="M577" s="167"/>
      <c r="N577" s="167"/>
      <c r="O577" s="167">
        <v>11968</v>
      </c>
      <c r="P577" s="167"/>
      <c r="Q577" s="167"/>
      <c r="R577" s="167"/>
      <c r="S577" s="167"/>
      <c r="T577" s="167"/>
      <c r="U577" s="167"/>
      <c r="V577" s="167"/>
      <c r="W577" s="167"/>
      <c r="X577" s="167"/>
      <c r="Y577" s="167">
        <v>415168</v>
      </c>
    </row>
    <row r="578" spans="1:25" x14ac:dyDescent="0.15">
      <c r="A578" s="166">
        <v>45936</v>
      </c>
      <c r="B578" s="167"/>
      <c r="C578" s="167"/>
      <c r="D578" s="167">
        <v>1477500</v>
      </c>
      <c r="E578" s="167"/>
      <c r="F578" s="167"/>
      <c r="G578" s="167">
        <v>470400</v>
      </c>
      <c r="H578" s="167">
        <v>39283</v>
      </c>
      <c r="I578" s="167"/>
      <c r="J578" s="167"/>
      <c r="K578" s="167"/>
      <c r="L578" s="167"/>
      <c r="M578" s="167">
        <v>156800</v>
      </c>
      <c r="N578" s="167"/>
      <c r="O578" s="167">
        <v>1025074</v>
      </c>
      <c r="P578" s="167">
        <v>515200</v>
      </c>
      <c r="Q578" s="167"/>
      <c r="R578" s="167"/>
      <c r="S578" s="167"/>
      <c r="T578" s="167"/>
      <c r="U578" s="167"/>
      <c r="V578" s="167"/>
      <c r="W578" s="167"/>
      <c r="X578" s="167"/>
      <c r="Y578" s="167">
        <v>3684257</v>
      </c>
    </row>
    <row r="579" spans="1:25" x14ac:dyDescent="0.15">
      <c r="A579" s="166">
        <v>45937</v>
      </c>
      <c r="B579" s="167"/>
      <c r="C579" s="167"/>
      <c r="D579" s="167">
        <v>1672500</v>
      </c>
      <c r="E579" s="167">
        <v>5929</v>
      </c>
      <c r="F579" s="167"/>
      <c r="G579" s="167">
        <v>201600</v>
      </c>
      <c r="H579" s="167">
        <v>8593</v>
      </c>
      <c r="I579" s="167"/>
      <c r="J579" s="167"/>
      <c r="K579" s="167"/>
      <c r="L579" s="167"/>
      <c r="M579" s="167">
        <v>67200</v>
      </c>
      <c r="N579" s="167"/>
      <c r="O579" s="167">
        <v>1097695</v>
      </c>
      <c r="P579" s="167">
        <v>268800</v>
      </c>
      <c r="Q579" s="167"/>
      <c r="R579" s="167"/>
      <c r="S579" s="167"/>
      <c r="T579" s="167"/>
      <c r="U579" s="167"/>
      <c r="V579" s="167"/>
      <c r="W579" s="167"/>
      <c r="X579" s="167"/>
      <c r="Y579" s="167">
        <v>3322317</v>
      </c>
    </row>
    <row r="580" spans="1:25" x14ac:dyDescent="0.15">
      <c r="A580" s="166">
        <v>45938</v>
      </c>
      <c r="B580" s="167"/>
      <c r="C580" s="167"/>
      <c r="D580" s="167">
        <v>1017500</v>
      </c>
      <c r="E580" s="167">
        <v>4906</v>
      </c>
      <c r="F580" s="167"/>
      <c r="G580" s="167">
        <v>112000</v>
      </c>
      <c r="H580" s="167">
        <v>52012</v>
      </c>
      <c r="I580" s="167"/>
      <c r="J580" s="167"/>
      <c r="K580" s="167"/>
      <c r="L580" s="167"/>
      <c r="M580" s="167">
        <v>22400</v>
      </c>
      <c r="N580" s="167"/>
      <c r="O580" s="167">
        <v>4641974</v>
      </c>
      <c r="P580" s="167">
        <v>179200</v>
      </c>
      <c r="Q580" s="167"/>
      <c r="R580" s="167"/>
      <c r="S580" s="167"/>
      <c r="T580" s="167"/>
      <c r="U580" s="167"/>
      <c r="V580" s="167"/>
      <c r="W580" s="167"/>
      <c r="X580" s="167"/>
      <c r="Y580" s="167">
        <v>6029992</v>
      </c>
    </row>
    <row r="581" spans="1:25" x14ac:dyDescent="0.15">
      <c r="A581" s="166">
        <v>45939</v>
      </c>
      <c r="B581" s="167"/>
      <c r="C581" s="167"/>
      <c r="D581" s="167">
        <v>732500</v>
      </c>
      <c r="E581" s="167">
        <v>33</v>
      </c>
      <c r="F581" s="167"/>
      <c r="G581" s="167">
        <v>179200</v>
      </c>
      <c r="H581" s="167"/>
      <c r="I581" s="167"/>
      <c r="J581" s="167"/>
      <c r="K581" s="167"/>
      <c r="L581" s="167"/>
      <c r="M581" s="167"/>
      <c r="N581" s="167"/>
      <c r="O581" s="167">
        <v>971649</v>
      </c>
      <c r="P581" s="167">
        <v>201600</v>
      </c>
      <c r="Q581" s="167"/>
      <c r="R581" s="167"/>
      <c r="S581" s="167"/>
      <c r="T581" s="167"/>
      <c r="U581" s="167"/>
      <c r="V581" s="167"/>
      <c r="W581" s="167"/>
      <c r="X581" s="167"/>
      <c r="Y581" s="167">
        <v>2084982</v>
      </c>
    </row>
    <row r="582" spans="1:25" x14ac:dyDescent="0.15">
      <c r="A582" s="166">
        <v>45940</v>
      </c>
      <c r="B582" s="167"/>
      <c r="C582" s="167"/>
      <c r="D582" s="167">
        <v>830000</v>
      </c>
      <c r="E582" s="167">
        <v>33</v>
      </c>
      <c r="F582" s="167"/>
      <c r="G582" s="167"/>
      <c r="H582" s="167">
        <v>12714</v>
      </c>
      <c r="I582" s="167"/>
      <c r="J582" s="167"/>
      <c r="K582" s="167"/>
      <c r="L582" s="167"/>
      <c r="M582" s="167"/>
      <c r="N582" s="167">
        <v>179200</v>
      </c>
      <c r="O582" s="167">
        <v>722927</v>
      </c>
      <c r="P582" s="167">
        <v>44800</v>
      </c>
      <c r="Q582" s="167"/>
      <c r="R582" s="167"/>
      <c r="S582" s="167"/>
      <c r="T582" s="167"/>
      <c r="U582" s="167">
        <v>179200</v>
      </c>
      <c r="V582" s="167"/>
      <c r="W582" s="167"/>
      <c r="X582" s="167"/>
      <c r="Y582" s="167">
        <v>1968874</v>
      </c>
    </row>
    <row r="583" spans="1:25" x14ac:dyDescent="0.15">
      <c r="A583" s="166">
        <v>45941</v>
      </c>
      <c r="B583" s="167"/>
      <c r="C583" s="167"/>
      <c r="D583" s="167">
        <v>7200400</v>
      </c>
      <c r="E583" s="167"/>
      <c r="F583" s="167"/>
      <c r="G583" s="167">
        <v>437248</v>
      </c>
      <c r="H583" s="167"/>
      <c r="I583" s="167"/>
      <c r="J583" s="167"/>
      <c r="K583" s="167"/>
      <c r="L583" s="167"/>
      <c r="M583" s="167">
        <v>78848</v>
      </c>
      <c r="N583" s="167">
        <v>175616</v>
      </c>
      <c r="O583" s="167"/>
      <c r="P583" s="167">
        <v>387072</v>
      </c>
      <c r="Q583" s="167"/>
      <c r="R583" s="167"/>
      <c r="S583" s="167"/>
      <c r="T583" s="167"/>
      <c r="U583" s="167">
        <v>205184</v>
      </c>
      <c r="V583" s="167"/>
      <c r="W583" s="167"/>
      <c r="X583" s="167"/>
      <c r="Y583" s="167">
        <v>8484368</v>
      </c>
    </row>
    <row r="584" spans="1:25" x14ac:dyDescent="0.15">
      <c r="A584" s="166">
        <v>45942</v>
      </c>
      <c r="B584" s="167"/>
      <c r="C584" s="167"/>
      <c r="D584" s="167"/>
      <c r="E584" s="167"/>
      <c r="F584" s="167"/>
      <c r="G584" s="167"/>
      <c r="H584" s="167"/>
      <c r="I584" s="167"/>
      <c r="J584" s="167"/>
      <c r="K584" s="167"/>
      <c r="L584" s="167"/>
      <c r="M584" s="167"/>
      <c r="N584" s="167">
        <v>67200</v>
      </c>
      <c r="O584" s="167"/>
      <c r="P584" s="167">
        <v>44800</v>
      </c>
      <c r="Q584" s="167"/>
      <c r="R584" s="167"/>
      <c r="S584" s="167"/>
      <c r="T584" s="167"/>
      <c r="U584" s="167">
        <v>134400</v>
      </c>
      <c r="V584" s="167"/>
      <c r="W584" s="167"/>
      <c r="X584" s="167"/>
      <c r="Y584" s="167">
        <v>246400</v>
      </c>
    </row>
    <row r="585" spans="1:25" x14ac:dyDescent="0.15">
      <c r="A585" s="166">
        <v>45943</v>
      </c>
      <c r="B585" s="167"/>
      <c r="C585" s="167"/>
      <c r="D585" s="167"/>
      <c r="E585" s="167"/>
      <c r="F585" s="167"/>
      <c r="G585" s="167"/>
      <c r="H585" s="167"/>
      <c r="I585" s="167"/>
      <c r="J585" s="167"/>
      <c r="K585" s="167"/>
      <c r="L585" s="167"/>
      <c r="M585" s="167"/>
      <c r="N585" s="167">
        <v>67200</v>
      </c>
      <c r="O585" s="167">
        <v>118554</v>
      </c>
      <c r="P585" s="167">
        <v>44800</v>
      </c>
      <c r="Q585" s="167"/>
      <c r="R585" s="167"/>
      <c r="S585" s="167"/>
      <c r="T585" s="167"/>
      <c r="U585" s="167">
        <v>134400</v>
      </c>
      <c r="V585" s="167"/>
      <c r="W585" s="167"/>
      <c r="X585" s="167"/>
      <c r="Y585" s="167">
        <v>364954</v>
      </c>
    </row>
    <row r="586" spans="1:25" x14ac:dyDescent="0.15">
      <c r="A586" s="166">
        <v>45944</v>
      </c>
      <c r="B586" s="167"/>
      <c r="C586" s="167"/>
      <c r="D586" s="167"/>
      <c r="E586" s="167"/>
      <c r="F586" s="167"/>
      <c r="G586" s="167"/>
      <c r="H586" s="167">
        <v>1630</v>
      </c>
      <c r="I586" s="167"/>
      <c r="J586" s="167"/>
      <c r="K586" s="167"/>
      <c r="L586" s="167"/>
      <c r="M586" s="167"/>
      <c r="N586" s="167">
        <v>89600</v>
      </c>
      <c r="O586" s="167">
        <v>3333748</v>
      </c>
      <c r="P586" s="167">
        <v>44800</v>
      </c>
      <c r="Q586" s="167"/>
      <c r="R586" s="167"/>
      <c r="S586" s="167"/>
      <c r="T586" s="167"/>
      <c r="U586" s="167">
        <v>246400</v>
      </c>
      <c r="V586" s="167"/>
      <c r="W586" s="167"/>
      <c r="X586" s="167"/>
      <c r="Y586" s="167">
        <v>3716178</v>
      </c>
    </row>
    <row r="587" spans="1:25" x14ac:dyDescent="0.15">
      <c r="A587" s="166">
        <v>45945</v>
      </c>
      <c r="B587" s="167"/>
      <c r="C587" s="167">
        <v>35693</v>
      </c>
      <c r="D587" s="167">
        <v>60000</v>
      </c>
      <c r="E587" s="167">
        <v>2957</v>
      </c>
      <c r="F587" s="167"/>
      <c r="G587" s="167"/>
      <c r="H587" s="167">
        <v>40314</v>
      </c>
      <c r="I587" s="167"/>
      <c r="J587" s="167">
        <v>3360000</v>
      </c>
      <c r="K587" s="167"/>
      <c r="L587" s="167"/>
      <c r="M587" s="167"/>
      <c r="N587" s="167">
        <v>67200</v>
      </c>
      <c r="O587" s="167">
        <v>5195660</v>
      </c>
      <c r="P587" s="167"/>
      <c r="Q587" s="167"/>
      <c r="R587" s="167"/>
      <c r="S587" s="167"/>
      <c r="T587" s="167"/>
      <c r="U587" s="167">
        <v>134400</v>
      </c>
      <c r="V587" s="167"/>
      <c r="W587" s="167"/>
      <c r="X587" s="167"/>
      <c r="Y587" s="167">
        <v>8896224</v>
      </c>
    </row>
    <row r="588" spans="1:25" x14ac:dyDescent="0.15">
      <c r="A588" s="166">
        <v>45946</v>
      </c>
      <c r="B588" s="167"/>
      <c r="C588" s="167">
        <v>76613</v>
      </c>
      <c r="D588" s="167">
        <v>290000</v>
      </c>
      <c r="E588" s="167">
        <v>3454</v>
      </c>
      <c r="F588" s="167"/>
      <c r="G588" s="167"/>
      <c r="H588" s="167">
        <v>8492</v>
      </c>
      <c r="I588" s="167"/>
      <c r="J588" s="167"/>
      <c r="K588" s="167"/>
      <c r="L588" s="167"/>
      <c r="M588" s="167"/>
      <c r="N588" s="167">
        <v>112000</v>
      </c>
      <c r="O588" s="167">
        <v>2682524</v>
      </c>
      <c r="P588" s="167"/>
      <c r="Q588" s="167"/>
      <c r="R588" s="167"/>
      <c r="S588" s="167"/>
      <c r="T588" s="167"/>
      <c r="U588" s="167">
        <v>134400</v>
      </c>
      <c r="V588" s="167"/>
      <c r="W588" s="167"/>
      <c r="X588" s="167"/>
      <c r="Y588" s="167">
        <v>3307483</v>
      </c>
    </row>
    <row r="589" spans="1:25" x14ac:dyDescent="0.15">
      <c r="A589" s="166">
        <v>45947</v>
      </c>
      <c r="B589" s="167"/>
      <c r="C589" s="167"/>
      <c r="D589" s="167">
        <v>100000</v>
      </c>
      <c r="E589" s="167">
        <v>33</v>
      </c>
      <c r="F589" s="167"/>
      <c r="G589" s="167"/>
      <c r="H589" s="167">
        <v>10419</v>
      </c>
      <c r="I589" s="167"/>
      <c r="J589" s="167"/>
      <c r="K589" s="167"/>
      <c r="L589" s="167"/>
      <c r="M589" s="167"/>
      <c r="N589" s="167">
        <v>134400</v>
      </c>
      <c r="O589" s="167">
        <v>3194077</v>
      </c>
      <c r="P589" s="167"/>
      <c r="Q589" s="167"/>
      <c r="R589" s="167"/>
      <c r="S589" s="167"/>
      <c r="T589" s="167"/>
      <c r="U589" s="167">
        <v>134400</v>
      </c>
      <c r="V589" s="167"/>
      <c r="W589" s="167"/>
      <c r="X589" s="167"/>
      <c r="Y589" s="167">
        <v>3573329</v>
      </c>
    </row>
    <row r="590" spans="1:25" x14ac:dyDescent="0.15">
      <c r="A590" s="166">
        <v>45948</v>
      </c>
      <c r="B590" s="167"/>
      <c r="C590" s="167"/>
      <c r="D590" s="167">
        <v>89600</v>
      </c>
      <c r="E590" s="167"/>
      <c r="F590" s="167"/>
      <c r="G590" s="167"/>
      <c r="H590" s="167"/>
      <c r="I590" s="167"/>
      <c r="J590" s="167">
        <v>1075200</v>
      </c>
      <c r="K590" s="167"/>
      <c r="L590" s="167"/>
      <c r="M590" s="167"/>
      <c r="N590" s="167">
        <v>290304</v>
      </c>
      <c r="O590" s="167"/>
      <c r="P590" s="167">
        <v>43008</v>
      </c>
      <c r="Q590" s="167"/>
      <c r="R590" s="167"/>
      <c r="S590" s="167"/>
      <c r="T590" s="167"/>
      <c r="U590" s="167">
        <v>441728</v>
      </c>
      <c r="V590" s="167"/>
      <c r="W590" s="167"/>
      <c r="X590" s="167"/>
      <c r="Y590" s="167">
        <v>1939840</v>
      </c>
    </row>
    <row r="591" spans="1:25" x14ac:dyDescent="0.15">
      <c r="A591" s="166">
        <v>45949</v>
      </c>
      <c r="B591" s="167"/>
      <c r="C591" s="167"/>
      <c r="D591" s="167"/>
      <c r="E591" s="167"/>
      <c r="F591" s="167"/>
      <c r="G591" s="167"/>
      <c r="H591" s="167"/>
      <c r="I591" s="167"/>
      <c r="J591" s="167"/>
      <c r="K591" s="167"/>
      <c r="L591" s="167"/>
      <c r="M591" s="167"/>
      <c r="N591" s="167">
        <v>22400</v>
      </c>
      <c r="O591" s="167"/>
      <c r="P591" s="167"/>
      <c r="Q591" s="167"/>
      <c r="R591" s="167"/>
      <c r="S591" s="167"/>
      <c r="T591" s="167"/>
      <c r="U591" s="167"/>
      <c r="V591" s="167"/>
      <c r="W591" s="167"/>
      <c r="X591" s="167"/>
      <c r="Y591" s="167">
        <v>22400</v>
      </c>
    </row>
    <row r="592" spans="1:25" x14ac:dyDescent="0.15">
      <c r="A592" s="166">
        <v>45950</v>
      </c>
      <c r="B592" s="167"/>
      <c r="C592" s="167"/>
      <c r="D592" s="167">
        <v>60000</v>
      </c>
      <c r="E592" s="167"/>
      <c r="F592" s="167"/>
      <c r="G592" s="167"/>
      <c r="H592" s="167">
        <v>22493</v>
      </c>
      <c r="I592" s="167"/>
      <c r="J592" s="167"/>
      <c r="K592" s="167"/>
      <c r="L592" s="167"/>
      <c r="M592" s="167"/>
      <c r="N592" s="167">
        <v>73700</v>
      </c>
      <c r="O592" s="167">
        <v>4063658</v>
      </c>
      <c r="P592" s="167"/>
      <c r="Q592" s="167"/>
      <c r="R592" s="167"/>
      <c r="S592" s="167"/>
      <c r="T592" s="167"/>
      <c r="U592" s="167">
        <v>156800</v>
      </c>
      <c r="V592" s="167"/>
      <c r="W592" s="167"/>
      <c r="X592" s="167"/>
      <c r="Y592" s="167">
        <v>4376651</v>
      </c>
    </row>
    <row r="593" spans="1:25" x14ac:dyDescent="0.15">
      <c r="A593" s="166">
        <v>45951</v>
      </c>
      <c r="B593" s="167"/>
      <c r="C593" s="167"/>
      <c r="D593" s="167"/>
      <c r="E593" s="167"/>
      <c r="F593" s="167"/>
      <c r="G593" s="167"/>
      <c r="H593" s="167"/>
      <c r="I593" s="167"/>
      <c r="J593" s="167"/>
      <c r="K593" s="167"/>
      <c r="L593" s="167"/>
      <c r="M593" s="167"/>
      <c r="N593" s="167">
        <v>112000</v>
      </c>
      <c r="O593" s="167">
        <v>6597737</v>
      </c>
      <c r="P593" s="167"/>
      <c r="Q593" s="167"/>
      <c r="R593" s="167"/>
      <c r="S593" s="167"/>
      <c r="T593" s="167"/>
      <c r="U593" s="167">
        <v>156800</v>
      </c>
      <c r="V593" s="167"/>
      <c r="W593" s="167"/>
      <c r="X593" s="167"/>
      <c r="Y593" s="167">
        <v>6866537</v>
      </c>
    </row>
    <row r="594" spans="1:25" x14ac:dyDescent="0.15">
      <c r="A594" s="166">
        <v>45952</v>
      </c>
      <c r="B594" s="167"/>
      <c r="C594" s="167">
        <v>112306</v>
      </c>
      <c r="D594" s="167">
        <v>60000</v>
      </c>
      <c r="E594" s="167"/>
      <c r="F594" s="167"/>
      <c r="G594" s="167"/>
      <c r="H594" s="167"/>
      <c r="I594" s="167"/>
      <c r="J594" s="167"/>
      <c r="K594" s="167"/>
      <c r="L594" s="167"/>
      <c r="M594" s="167"/>
      <c r="N594" s="167">
        <v>67200</v>
      </c>
      <c r="O594" s="167">
        <v>4567414</v>
      </c>
      <c r="P594" s="167"/>
      <c r="Q594" s="167"/>
      <c r="R594" s="167"/>
      <c r="S594" s="167"/>
      <c r="T594" s="167"/>
      <c r="U594" s="167">
        <v>134400</v>
      </c>
      <c r="V594" s="167"/>
      <c r="W594" s="167"/>
      <c r="X594" s="167"/>
      <c r="Y594" s="167">
        <v>4941320</v>
      </c>
    </row>
    <row r="595" spans="1:25" x14ac:dyDescent="0.15">
      <c r="A595" s="166">
        <v>45953</v>
      </c>
      <c r="B595" s="167"/>
      <c r="C595" s="167"/>
      <c r="D595" s="167"/>
      <c r="E595" s="167">
        <v>99</v>
      </c>
      <c r="F595" s="167"/>
      <c r="G595" s="167"/>
      <c r="H595" s="167">
        <v>42027</v>
      </c>
      <c r="I595" s="167"/>
      <c r="J595" s="167"/>
      <c r="K595" s="167"/>
      <c r="L595" s="167"/>
      <c r="M595" s="167"/>
      <c r="N595" s="167">
        <v>112000</v>
      </c>
      <c r="O595" s="167">
        <v>7119982</v>
      </c>
      <c r="P595" s="167"/>
      <c r="Q595" s="167"/>
      <c r="R595" s="167"/>
      <c r="S595" s="167"/>
      <c r="T595" s="167"/>
      <c r="U595" s="167">
        <v>201600</v>
      </c>
      <c r="V595" s="167"/>
      <c r="W595" s="167"/>
      <c r="X595" s="167"/>
      <c r="Y595" s="167">
        <v>7475708</v>
      </c>
    </row>
    <row r="596" spans="1:25" x14ac:dyDescent="0.15">
      <c r="A596" s="166">
        <v>45954</v>
      </c>
      <c r="B596" s="167"/>
      <c r="C596" s="167"/>
      <c r="D596" s="167">
        <v>60000</v>
      </c>
      <c r="E596" s="167"/>
      <c r="F596" s="167"/>
      <c r="G596" s="167"/>
      <c r="H596" s="167">
        <v>47428</v>
      </c>
      <c r="I596" s="167"/>
      <c r="J596" s="167"/>
      <c r="K596" s="167"/>
      <c r="L596" s="167"/>
      <c r="M596" s="167"/>
      <c r="N596" s="167">
        <v>67200</v>
      </c>
      <c r="O596" s="167">
        <v>5730283</v>
      </c>
      <c r="P596" s="167"/>
      <c r="Q596" s="167"/>
      <c r="R596" s="167"/>
      <c r="S596" s="167"/>
      <c r="T596" s="167"/>
      <c r="U596" s="167">
        <v>134400</v>
      </c>
      <c r="V596" s="167"/>
      <c r="W596" s="167"/>
      <c r="X596" s="167"/>
      <c r="Y596" s="167">
        <v>6039311</v>
      </c>
    </row>
    <row r="597" spans="1:25" x14ac:dyDescent="0.15">
      <c r="A597" s="166">
        <v>45955</v>
      </c>
      <c r="B597" s="167"/>
      <c r="C597" s="167"/>
      <c r="D597" s="167">
        <v>57600</v>
      </c>
      <c r="E597" s="167"/>
      <c r="F597" s="167"/>
      <c r="G597" s="167"/>
      <c r="H597" s="167"/>
      <c r="I597" s="167"/>
      <c r="J597" s="167"/>
      <c r="K597" s="167"/>
      <c r="L597" s="167"/>
      <c r="M597" s="167"/>
      <c r="N597" s="167">
        <v>195328</v>
      </c>
      <c r="O597" s="167"/>
      <c r="P597" s="167"/>
      <c r="Q597" s="167"/>
      <c r="R597" s="167"/>
      <c r="S597" s="167"/>
      <c r="T597" s="167"/>
      <c r="U597" s="167">
        <v>310016</v>
      </c>
      <c r="V597" s="167"/>
      <c r="W597" s="167"/>
      <c r="X597" s="167"/>
      <c r="Y597" s="167">
        <v>562944</v>
      </c>
    </row>
    <row r="598" spans="1:25" x14ac:dyDescent="0.15">
      <c r="A598" s="166">
        <v>45956</v>
      </c>
      <c r="B598" s="167"/>
      <c r="C598" s="167"/>
      <c r="D598" s="167"/>
      <c r="E598" s="167"/>
      <c r="F598" s="167"/>
      <c r="G598" s="167"/>
      <c r="H598" s="167"/>
      <c r="I598" s="167"/>
      <c r="J598" s="167"/>
      <c r="K598" s="167"/>
      <c r="L598" s="167"/>
      <c r="M598" s="167"/>
      <c r="N598" s="167">
        <v>22400</v>
      </c>
      <c r="O598" s="167"/>
      <c r="P598" s="167"/>
      <c r="Q598" s="167"/>
      <c r="R598" s="167"/>
      <c r="S598" s="167"/>
      <c r="T598" s="167"/>
      <c r="U598" s="167"/>
      <c r="V598" s="167"/>
      <c r="W598" s="167"/>
      <c r="X598" s="167"/>
      <c r="Y598" s="167">
        <v>22400</v>
      </c>
    </row>
    <row r="599" spans="1:25" x14ac:dyDescent="0.15">
      <c r="A599" s="166">
        <v>45957</v>
      </c>
      <c r="B599" s="167"/>
      <c r="C599" s="167"/>
      <c r="D599" s="167">
        <v>60000</v>
      </c>
      <c r="E599" s="167"/>
      <c r="F599" s="167"/>
      <c r="G599" s="167"/>
      <c r="H599" s="167"/>
      <c r="I599" s="167"/>
      <c r="J599" s="167"/>
      <c r="K599" s="167"/>
      <c r="L599" s="167"/>
      <c r="M599" s="167"/>
      <c r="N599" s="167">
        <v>44800</v>
      </c>
      <c r="O599" s="167">
        <v>5031491</v>
      </c>
      <c r="P599" s="167"/>
      <c r="Q599" s="167"/>
      <c r="R599" s="167"/>
      <c r="S599" s="167"/>
      <c r="T599" s="167"/>
      <c r="U599" s="167">
        <v>67200</v>
      </c>
      <c r="V599" s="167"/>
      <c r="W599" s="167"/>
      <c r="X599" s="167"/>
      <c r="Y599" s="167">
        <v>5203491</v>
      </c>
    </row>
    <row r="600" spans="1:25" x14ac:dyDescent="0.15">
      <c r="A600" s="166">
        <v>45958</v>
      </c>
      <c r="B600" s="167"/>
      <c r="C600" s="167">
        <v>79200</v>
      </c>
      <c r="D600" s="167"/>
      <c r="E600" s="167"/>
      <c r="F600" s="167"/>
      <c r="G600" s="167"/>
      <c r="H600" s="167">
        <v>7350</v>
      </c>
      <c r="I600" s="167"/>
      <c r="J600" s="167"/>
      <c r="K600" s="167"/>
      <c r="L600" s="167"/>
      <c r="M600" s="167"/>
      <c r="N600" s="167">
        <v>22400</v>
      </c>
      <c r="O600" s="167">
        <v>6140928</v>
      </c>
      <c r="P600" s="167"/>
      <c r="Q600" s="167"/>
      <c r="R600" s="167"/>
      <c r="S600" s="167"/>
      <c r="T600" s="167"/>
      <c r="U600" s="167">
        <v>22400</v>
      </c>
      <c r="V600" s="167"/>
      <c r="W600" s="167"/>
      <c r="X600" s="167"/>
      <c r="Y600" s="167">
        <v>6272278</v>
      </c>
    </row>
    <row r="601" spans="1:25" x14ac:dyDescent="0.15">
      <c r="A601" s="166">
        <v>45959</v>
      </c>
      <c r="B601" s="167"/>
      <c r="C601" s="167">
        <v>24684</v>
      </c>
      <c r="D601" s="167">
        <v>60000</v>
      </c>
      <c r="E601" s="167"/>
      <c r="F601" s="167"/>
      <c r="G601" s="167"/>
      <c r="H601" s="167">
        <v>28717</v>
      </c>
      <c r="I601" s="167"/>
      <c r="J601" s="167"/>
      <c r="K601" s="167"/>
      <c r="L601" s="167"/>
      <c r="M601" s="167"/>
      <c r="N601" s="167"/>
      <c r="O601" s="167">
        <v>9706768</v>
      </c>
      <c r="P601" s="167"/>
      <c r="Q601" s="167"/>
      <c r="R601" s="167"/>
      <c r="S601" s="167"/>
      <c r="T601" s="167"/>
      <c r="U601" s="167">
        <v>44800</v>
      </c>
      <c r="V601" s="167"/>
      <c r="W601" s="167"/>
      <c r="X601" s="167"/>
      <c r="Y601" s="167">
        <v>9864969</v>
      </c>
    </row>
    <row r="602" spans="1:25" x14ac:dyDescent="0.15">
      <c r="A602" s="166">
        <v>45960</v>
      </c>
      <c r="B602" s="167"/>
      <c r="C602" s="167"/>
      <c r="D602" s="167">
        <v>40000</v>
      </c>
      <c r="E602" s="167"/>
      <c r="F602" s="167"/>
      <c r="G602" s="167"/>
      <c r="H602" s="167">
        <v>4490</v>
      </c>
      <c r="I602" s="167"/>
      <c r="J602" s="167"/>
      <c r="K602" s="167"/>
      <c r="L602" s="167"/>
      <c r="M602" s="167"/>
      <c r="N602" s="167"/>
      <c r="O602" s="167">
        <v>5678342</v>
      </c>
      <c r="P602" s="167"/>
      <c r="Q602" s="167"/>
      <c r="R602" s="167"/>
      <c r="S602" s="167"/>
      <c r="T602" s="167"/>
      <c r="U602" s="167">
        <v>22400</v>
      </c>
      <c r="V602" s="167"/>
      <c r="W602" s="167"/>
      <c r="X602" s="167"/>
      <c r="Y602" s="167">
        <v>5745232</v>
      </c>
    </row>
    <row r="603" spans="1:25" x14ac:dyDescent="0.15">
      <c r="A603" s="166">
        <v>45961</v>
      </c>
      <c r="B603" s="167"/>
      <c r="C603" s="167"/>
      <c r="D603" s="167"/>
      <c r="E603" s="167"/>
      <c r="F603" s="167"/>
      <c r="G603" s="167"/>
      <c r="H603" s="167">
        <v>28127</v>
      </c>
      <c r="I603" s="167"/>
      <c r="J603" s="167"/>
      <c r="K603" s="167"/>
      <c r="L603" s="167"/>
      <c r="M603" s="167"/>
      <c r="N603" s="167"/>
      <c r="O603" s="167">
        <v>9970049</v>
      </c>
      <c r="P603" s="167"/>
      <c r="Q603" s="167"/>
      <c r="R603" s="167"/>
      <c r="S603" s="167"/>
      <c r="T603" s="167"/>
      <c r="U603" s="167">
        <v>44800</v>
      </c>
      <c r="V603" s="167"/>
      <c r="W603" s="167"/>
      <c r="X603" s="167"/>
      <c r="Y603" s="167">
        <v>10042976</v>
      </c>
    </row>
    <row r="604" spans="1:25" x14ac:dyDescent="0.15">
      <c r="A604" s="166">
        <v>45962</v>
      </c>
      <c r="B604" s="167"/>
      <c r="C604" s="167"/>
      <c r="D604" s="167">
        <v>51200</v>
      </c>
      <c r="E604" s="167"/>
      <c r="F604" s="167"/>
      <c r="G604" s="167"/>
      <c r="H604" s="167"/>
      <c r="I604" s="167"/>
      <c r="J604" s="167"/>
      <c r="K604" s="167"/>
      <c r="L604" s="167"/>
      <c r="M604" s="167"/>
      <c r="N604" s="167">
        <v>28672</v>
      </c>
      <c r="O604" s="167"/>
      <c r="P604" s="167"/>
      <c r="Q604" s="167"/>
      <c r="R604" s="167"/>
      <c r="S604" s="167"/>
      <c r="T604" s="167"/>
      <c r="U604" s="167">
        <v>94080</v>
      </c>
      <c r="V604" s="167"/>
      <c r="W604" s="167"/>
      <c r="X604" s="167"/>
      <c r="Y604" s="167">
        <v>173952</v>
      </c>
    </row>
    <row r="605" spans="1:25" x14ac:dyDescent="0.15">
      <c r="A605" s="166">
        <v>45964</v>
      </c>
      <c r="B605" s="167"/>
      <c r="C605" s="167">
        <v>112464</v>
      </c>
      <c r="D605" s="167"/>
      <c r="E605" s="167"/>
      <c r="F605" s="167"/>
      <c r="G605" s="167"/>
      <c r="H605" s="167">
        <v>57790</v>
      </c>
      <c r="I605" s="167"/>
      <c r="J605" s="167"/>
      <c r="K605" s="167"/>
      <c r="L605" s="167"/>
      <c r="M605" s="167"/>
      <c r="N605" s="167"/>
      <c r="O605" s="167">
        <v>7256964</v>
      </c>
      <c r="P605" s="167"/>
      <c r="Q605" s="167"/>
      <c r="R605" s="167"/>
      <c r="S605" s="167"/>
      <c r="T605" s="167"/>
      <c r="U605" s="167"/>
      <c r="V605" s="167"/>
      <c r="W605" s="167"/>
      <c r="X605" s="167"/>
      <c r="Y605" s="167">
        <v>7427218</v>
      </c>
    </row>
    <row r="606" spans="1:25" x14ac:dyDescent="0.15">
      <c r="A606" s="166">
        <v>45965</v>
      </c>
      <c r="B606" s="167"/>
      <c r="C606" s="167"/>
      <c r="D606" s="167"/>
      <c r="E606" s="167"/>
      <c r="F606" s="167"/>
      <c r="G606" s="167"/>
      <c r="H606" s="167"/>
      <c r="I606" s="167"/>
      <c r="J606" s="167"/>
      <c r="K606" s="167"/>
      <c r="L606" s="167"/>
      <c r="M606" s="167"/>
      <c r="N606" s="167"/>
      <c r="O606" s="167">
        <v>5638073</v>
      </c>
      <c r="P606" s="167"/>
      <c r="Q606" s="167"/>
      <c r="R606" s="167"/>
      <c r="S606" s="167"/>
      <c r="T606" s="167"/>
      <c r="U606" s="167"/>
      <c r="V606" s="167"/>
      <c r="W606" s="167"/>
      <c r="X606" s="167"/>
      <c r="Y606" s="167">
        <v>5638073</v>
      </c>
    </row>
    <row r="607" spans="1:25" x14ac:dyDescent="0.15">
      <c r="A607" s="166">
        <v>45966</v>
      </c>
      <c r="B607" s="167"/>
      <c r="C607" s="167"/>
      <c r="D607" s="167"/>
      <c r="E607" s="167"/>
      <c r="F607" s="167"/>
      <c r="G607" s="167"/>
      <c r="H607" s="167">
        <v>19543</v>
      </c>
      <c r="I607" s="167"/>
      <c r="J607" s="167"/>
      <c r="K607" s="167"/>
      <c r="L607" s="167"/>
      <c r="M607" s="167"/>
      <c r="N607" s="167"/>
      <c r="O607" s="167">
        <v>9059153</v>
      </c>
      <c r="P607" s="167"/>
      <c r="Q607" s="167"/>
      <c r="R607" s="167"/>
      <c r="S607" s="167"/>
      <c r="T607" s="167"/>
      <c r="U607" s="167"/>
      <c r="V607" s="167"/>
      <c r="W607" s="167"/>
      <c r="X607" s="167"/>
      <c r="Y607" s="167">
        <v>9078696</v>
      </c>
    </row>
    <row r="608" spans="1:25" x14ac:dyDescent="0.15">
      <c r="A608" s="166">
        <v>45967</v>
      </c>
      <c r="B608" s="167"/>
      <c r="C608" s="167"/>
      <c r="D608" s="167"/>
      <c r="E608" s="167"/>
      <c r="F608" s="167"/>
      <c r="G608" s="167"/>
      <c r="H608" s="167">
        <v>51575</v>
      </c>
      <c r="I608" s="167"/>
      <c r="J608" s="167"/>
      <c r="K608" s="167"/>
      <c r="L608" s="167"/>
      <c r="M608" s="167"/>
      <c r="N608" s="167"/>
      <c r="O608" s="167">
        <v>7194650</v>
      </c>
      <c r="P608" s="167"/>
      <c r="Q608" s="167"/>
      <c r="R608" s="167"/>
      <c r="S608" s="167"/>
      <c r="T608" s="167"/>
      <c r="U608" s="167"/>
      <c r="V608" s="167"/>
      <c r="W608" s="167"/>
      <c r="X608" s="167"/>
      <c r="Y608" s="167">
        <v>7246225</v>
      </c>
    </row>
    <row r="609" spans="1:25" x14ac:dyDescent="0.15">
      <c r="A609" s="166">
        <v>45968</v>
      </c>
      <c r="B609" s="167"/>
      <c r="C609" s="167"/>
      <c r="D609" s="167"/>
      <c r="E609" s="167"/>
      <c r="F609" s="167"/>
      <c r="G609" s="167"/>
      <c r="H609" s="167">
        <v>39158</v>
      </c>
      <c r="I609" s="167"/>
      <c r="J609" s="167"/>
      <c r="K609" s="167"/>
      <c r="L609" s="167"/>
      <c r="M609" s="167"/>
      <c r="N609" s="167"/>
      <c r="O609" s="167">
        <v>5173016</v>
      </c>
      <c r="P609" s="167"/>
      <c r="Q609" s="167"/>
      <c r="R609" s="167"/>
      <c r="S609" s="167"/>
      <c r="T609" s="167"/>
      <c r="U609" s="167"/>
      <c r="V609" s="167"/>
      <c r="W609" s="167"/>
      <c r="X609" s="167"/>
      <c r="Y609" s="167">
        <v>5212174</v>
      </c>
    </row>
    <row r="610" spans="1:25" x14ac:dyDescent="0.15">
      <c r="A610" s="166">
        <v>45971</v>
      </c>
      <c r="B610" s="167"/>
      <c r="C610" s="167"/>
      <c r="D610" s="167"/>
      <c r="E610" s="167"/>
      <c r="F610" s="167"/>
      <c r="G610" s="167"/>
      <c r="H610" s="167">
        <v>4365</v>
      </c>
      <c r="I610" s="167"/>
      <c r="J610" s="167"/>
      <c r="K610" s="167"/>
      <c r="L610" s="167"/>
      <c r="M610" s="167"/>
      <c r="N610" s="167"/>
      <c r="O610" s="167">
        <v>8212006</v>
      </c>
      <c r="P610" s="167"/>
      <c r="Q610" s="167"/>
      <c r="R610" s="167"/>
      <c r="S610" s="167"/>
      <c r="T610" s="167"/>
      <c r="U610" s="167"/>
      <c r="V610" s="167"/>
      <c r="W610" s="167"/>
      <c r="X610" s="167"/>
      <c r="Y610" s="167">
        <v>8216371</v>
      </c>
    </row>
    <row r="611" spans="1:25" x14ac:dyDescent="0.15">
      <c r="A611" s="166">
        <v>45972</v>
      </c>
      <c r="B611" s="167"/>
      <c r="C611" s="167"/>
      <c r="D611" s="167"/>
      <c r="E611" s="167"/>
      <c r="F611" s="167"/>
      <c r="G611" s="167"/>
      <c r="H611" s="167"/>
      <c r="I611" s="167"/>
      <c r="J611" s="167"/>
      <c r="K611" s="167"/>
      <c r="L611" s="167"/>
      <c r="M611" s="167"/>
      <c r="N611" s="167"/>
      <c r="O611" s="167">
        <v>312264</v>
      </c>
      <c r="P611" s="167"/>
      <c r="Q611" s="167"/>
      <c r="R611" s="167"/>
      <c r="S611" s="167"/>
      <c r="T611" s="167"/>
      <c r="U611" s="167"/>
      <c r="V611" s="167"/>
      <c r="W611" s="167"/>
      <c r="X611" s="167"/>
      <c r="Y611" s="167">
        <v>312264</v>
      </c>
    </row>
    <row r="612" spans="1:25" x14ac:dyDescent="0.15">
      <c r="A612" s="166">
        <v>45973</v>
      </c>
      <c r="B612" s="167"/>
      <c r="C612" s="167">
        <v>79200</v>
      </c>
      <c r="D612" s="167"/>
      <c r="E612" s="167"/>
      <c r="F612" s="167"/>
      <c r="G612" s="167"/>
      <c r="H612" s="167">
        <v>6556</v>
      </c>
      <c r="I612" s="167"/>
      <c r="J612" s="167"/>
      <c r="K612" s="167"/>
      <c r="L612" s="167"/>
      <c r="M612" s="167"/>
      <c r="N612" s="167"/>
      <c r="O612" s="167">
        <v>7361000</v>
      </c>
      <c r="P612" s="167"/>
      <c r="Q612" s="167"/>
      <c r="R612" s="167"/>
      <c r="S612" s="167"/>
      <c r="T612" s="167"/>
      <c r="U612" s="167"/>
      <c r="V612" s="167"/>
      <c r="W612" s="167"/>
      <c r="X612" s="167"/>
      <c r="Y612" s="167">
        <v>7446756</v>
      </c>
    </row>
    <row r="613" spans="1:25" x14ac:dyDescent="0.15">
      <c r="A613" s="166">
        <v>45974</v>
      </c>
      <c r="B613" s="167"/>
      <c r="C613" s="167">
        <v>75566</v>
      </c>
      <c r="D613" s="167"/>
      <c r="E613" s="167"/>
      <c r="F613" s="167"/>
      <c r="G613" s="167"/>
      <c r="H613" s="167">
        <v>12822</v>
      </c>
      <c r="I613" s="167"/>
      <c r="J613" s="167"/>
      <c r="K613" s="167"/>
      <c r="L613" s="167"/>
      <c r="M613" s="167"/>
      <c r="N613" s="167"/>
      <c r="O613" s="167">
        <v>6141742</v>
      </c>
      <c r="P613" s="167"/>
      <c r="Q613" s="167"/>
      <c r="R613" s="167"/>
      <c r="S613" s="167"/>
      <c r="T613" s="167"/>
      <c r="U613" s="167"/>
      <c r="V613" s="167"/>
      <c r="W613" s="167"/>
      <c r="X613" s="167"/>
      <c r="Y613" s="167">
        <v>6230130</v>
      </c>
    </row>
    <row r="614" spans="1:25" x14ac:dyDescent="0.15">
      <c r="A614" s="166">
        <v>45975</v>
      </c>
      <c r="B614" s="167"/>
      <c r="C614" s="167"/>
      <c r="D614" s="167"/>
      <c r="E614" s="167"/>
      <c r="F614" s="167"/>
      <c r="G614" s="167"/>
      <c r="H614" s="167"/>
      <c r="I614" s="167"/>
      <c r="J614" s="167"/>
      <c r="K614" s="167"/>
      <c r="L614" s="167"/>
      <c r="M614" s="167"/>
      <c r="N614" s="167"/>
      <c r="O614" s="167">
        <v>5786310</v>
      </c>
      <c r="P614" s="167"/>
      <c r="Q614" s="167"/>
      <c r="R614" s="167"/>
      <c r="S614" s="167"/>
      <c r="T614" s="167"/>
      <c r="U614" s="167"/>
      <c r="V614" s="167"/>
      <c r="W614" s="167"/>
      <c r="X614" s="167"/>
      <c r="Y614" s="167">
        <v>5786310</v>
      </c>
    </row>
    <row r="615" spans="1:25" x14ac:dyDescent="0.15">
      <c r="A615" s="166">
        <v>45978</v>
      </c>
      <c r="B615" s="167"/>
      <c r="C615" s="167"/>
      <c r="D615" s="167"/>
      <c r="E615" s="167"/>
      <c r="F615" s="167"/>
      <c r="G615" s="167"/>
      <c r="H615" s="167">
        <v>13352</v>
      </c>
      <c r="I615" s="167"/>
      <c r="J615" s="167"/>
      <c r="K615" s="167"/>
      <c r="L615" s="167"/>
      <c r="M615" s="167"/>
      <c r="N615" s="167"/>
      <c r="O615" s="167">
        <v>2308011</v>
      </c>
      <c r="P615" s="167"/>
      <c r="Q615" s="167"/>
      <c r="R615" s="167"/>
      <c r="S615" s="167"/>
      <c r="T615" s="167"/>
      <c r="U615" s="167"/>
      <c r="V615" s="167"/>
      <c r="W615" s="167"/>
      <c r="X615" s="167"/>
      <c r="Y615" s="167">
        <v>2321363</v>
      </c>
    </row>
    <row r="616" spans="1:25" x14ac:dyDescent="0.15">
      <c r="A616" s="166">
        <v>45979</v>
      </c>
      <c r="B616" s="167"/>
      <c r="C616" s="167"/>
      <c r="D616" s="167"/>
      <c r="E616" s="167"/>
      <c r="F616" s="167"/>
      <c r="G616" s="167"/>
      <c r="H616" s="167">
        <v>38645</v>
      </c>
      <c r="I616" s="167"/>
      <c r="J616" s="167"/>
      <c r="K616" s="167">
        <v>158180</v>
      </c>
      <c r="L616" s="167"/>
      <c r="M616" s="167"/>
      <c r="N616" s="167"/>
      <c r="O616" s="167">
        <v>7569721</v>
      </c>
      <c r="P616" s="167"/>
      <c r="Q616" s="167"/>
      <c r="R616" s="167"/>
      <c r="S616" s="167"/>
      <c r="T616" s="167"/>
      <c r="U616" s="167"/>
      <c r="V616" s="167"/>
      <c r="W616" s="167"/>
      <c r="X616" s="167"/>
      <c r="Y616" s="167">
        <v>7766546</v>
      </c>
    </row>
    <row r="617" spans="1:25" x14ac:dyDescent="0.15">
      <c r="A617" s="166">
        <v>45980</v>
      </c>
      <c r="B617" s="167"/>
      <c r="C617" s="167">
        <v>104610</v>
      </c>
      <c r="D617" s="167"/>
      <c r="E617" s="167"/>
      <c r="F617" s="167"/>
      <c r="G617" s="167"/>
      <c r="H617" s="167">
        <v>67615</v>
      </c>
      <c r="I617" s="167"/>
      <c r="J617" s="167"/>
      <c r="K617" s="167">
        <v>40260</v>
      </c>
      <c r="L617" s="167"/>
      <c r="M617" s="167"/>
      <c r="N617" s="167"/>
      <c r="O617" s="167">
        <v>8098374</v>
      </c>
      <c r="P617" s="167"/>
      <c r="Q617" s="167"/>
      <c r="R617" s="167"/>
      <c r="S617" s="167"/>
      <c r="T617" s="167"/>
      <c r="U617" s="167"/>
      <c r="V617" s="167"/>
      <c r="W617" s="167"/>
      <c r="X617" s="167"/>
      <c r="Y617" s="167">
        <v>8310859</v>
      </c>
    </row>
    <row r="618" spans="1:25" x14ac:dyDescent="0.15">
      <c r="A618" s="166">
        <v>45981</v>
      </c>
      <c r="B618" s="167"/>
      <c r="C618" s="167"/>
      <c r="D618" s="167"/>
      <c r="E618" s="167"/>
      <c r="F618" s="167"/>
      <c r="G618" s="167"/>
      <c r="H618" s="167">
        <v>34866</v>
      </c>
      <c r="I618" s="167"/>
      <c r="J618" s="167"/>
      <c r="K618" s="167">
        <v>586740</v>
      </c>
      <c r="L618" s="167"/>
      <c r="M618" s="167"/>
      <c r="N618" s="167"/>
      <c r="O618" s="167">
        <v>5986475</v>
      </c>
      <c r="P618" s="167"/>
      <c r="Q618" s="167"/>
      <c r="R618" s="167"/>
      <c r="S618" s="167"/>
      <c r="T618" s="167"/>
      <c r="U618" s="167"/>
      <c r="V618" s="167"/>
      <c r="W618" s="167"/>
      <c r="X618" s="167"/>
      <c r="Y618" s="167">
        <v>6608081</v>
      </c>
    </row>
    <row r="619" spans="1:25" x14ac:dyDescent="0.15">
      <c r="A619" s="166">
        <v>45982</v>
      </c>
      <c r="B619" s="167"/>
      <c r="C619" s="167">
        <v>113520</v>
      </c>
      <c r="D619" s="167"/>
      <c r="E619" s="167"/>
      <c r="F619" s="167"/>
      <c r="G619" s="167"/>
      <c r="H619" s="167"/>
      <c r="I619" s="167"/>
      <c r="J619" s="167"/>
      <c r="K619" s="167">
        <v>40260</v>
      </c>
      <c r="L619" s="167"/>
      <c r="M619" s="167"/>
      <c r="N619" s="167"/>
      <c r="O619" s="167">
        <v>7891034</v>
      </c>
      <c r="P619" s="167"/>
      <c r="Q619" s="167"/>
      <c r="R619" s="167"/>
      <c r="S619" s="167"/>
      <c r="T619" s="167"/>
      <c r="U619" s="167"/>
      <c r="V619" s="167"/>
      <c r="W619" s="167"/>
      <c r="X619" s="167"/>
      <c r="Y619" s="167">
        <v>8044814</v>
      </c>
    </row>
    <row r="620" spans="1:25" x14ac:dyDescent="0.15">
      <c r="A620" s="166">
        <v>45985</v>
      </c>
      <c r="B620" s="167"/>
      <c r="C620" s="167"/>
      <c r="D620" s="167"/>
      <c r="E620" s="167"/>
      <c r="F620" s="167"/>
      <c r="G620" s="167"/>
      <c r="H620" s="167">
        <v>10181</v>
      </c>
      <c r="I620" s="167"/>
      <c r="J620" s="167"/>
      <c r="K620" s="167">
        <v>80520</v>
      </c>
      <c r="L620" s="167"/>
      <c r="M620" s="167"/>
      <c r="N620" s="167"/>
      <c r="O620" s="167">
        <v>5224895</v>
      </c>
      <c r="P620" s="167"/>
      <c r="Q620" s="167"/>
      <c r="R620" s="167"/>
      <c r="S620" s="167"/>
      <c r="T620" s="167"/>
      <c r="U620" s="167"/>
      <c r="V620" s="167"/>
      <c r="W620" s="167"/>
      <c r="X620" s="167"/>
      <c r="Y620" s="167">
        <v>5315596</v>
      </c>
    </row>
    <row r="621" spans="1:25" x14ac:dyDescent="0.15">
      <c r="A621" s="166">
        <v>45986</v>
      </c>
      <c r="B621" s="167"/>
      <c r="C621" s="167"/>
      <c r="D621" s="167"/>
      <c r="E621" s="167">
        <v>196</v>
      </c>
      <c r="F621" s="167"/>
      <c r="G621" s="167"/>
      <c r="H621" s="167"/>
      <c r="I621" s="167"/>
      <c r="J621" s="167"/>
      <c r="K621" s="167">
        <v>91520</v>
      </c>
      <c r="L621" s="167"/>
      <c r="M621" s="167"/>
      <c r="N621" s="167"/>
      <c r="O621" s="167">
        <v>4705771</v>
      </c>
      <c r="P621" s="167"/>
      <c r="Q621" s="167"/>
      <c r="R621" s="167"/>
      <c r="S621" s="167"/>
      <c r="T621" s="167"/>
      <c r="U621" s="167"/>
      <c r="V621" s="167"/>
      <c r="W621" s="167"/>
      <c r="X621" s="167"/>
      <c r="Y621" s="167">
        <v>4797487</v>
      </c>
    </row>
    <row r="622" spans="1:25" x14ac:dyDescent="0.15">
      <c r="A622" s="166">
        <v>45987</v>
      </c>
      <c r="B622" s="167"/>
      <c r="C622" s="167"/>
      <c r="D622" s="167"/>
      <c r="E622" s="167"/>
      <c r="F622" s="167"/>
      <c r="G622" s="167"/>
      <c r="H622" s="167">
        <v>69582</v>
      </c>
      <c r="I622" s="167"/>
      <c r="J622" s="167"/>
      <c r="K622" s="167">
        <v>955247</v>
      </c>
      <c r="L622" s="167"/>
      <c r="M622" s="167"/>
      <c r="N622" s="167"/>
      <c r="O622" s="167">
        <v>5611204</v>
      </c>
      <c r="P622" s="167"/>
      <c r="Q622" s="167"/>
      <c r="R622" s="167"/>
      <c r="S622" s="167"/>
      <c r="T622" s="167"/>
      <c r="U622" s="167"/>
      <c r="V622" s="167"/>
      <c r="W622" s="167"/>
      <c r="X622" s="167"/>
      <c r="Y622" s="167">
        <v>6636033</v>
      </c>
    </row>
    <row r="623" spans="1:25" x14ac:dyDescent="0.15">
      <c r="A623" s="166">
        <v>45988</v>
      </c>
      <c r="B623" s="167"/>
      <c r="C623" s="167"/>
      <c r="D623" s="167"/>
      <c r="E623" s="167"/>
      <c r="F623" s="167"/>
      <c r="G623" s="167"/>
      <c r="H623" s="167"/>
      <c r="I623" s="167"/>
      <c r="J623" s="167"/>
      <c r="K623" s="167"/>
      <c r="L623" s="167"/>
      <c r="M623" s="167"/>
      <c r="N623" s="167"/>
      <c r="O623" s="167">
        <v>104390</v>
      </c>
      <c r="P623" s="167"/>
      <c r="Q623" s="167"/>
      <c r="R623" s="167"/>
      <c r="S623" s="167"/>
      <c r="T623" s="167"/>
      <c r="U623" s="167"/>
      <c r="V623" s="167"/>
      <c r="W623" s="167"/>
      <c r="X623" s="167"/>
      <c r="Y623" s="167">
        <v>104390</v>
      </c>
    </row>
    <row r="624" spans="1:25" x14ac:dyDescent="0.15">
      <c r="A624" s="166">
        <v>45989</v>
      </c>
      <c r="B624" s="167"/>
      <c r="C624" s="167"/>
      <c r="D624" s="167"/>
      <c r="E624" s="167"/>
      <c r="F624" s="167"/>
      <c r="G624" s="167"/>
      <c r="H624" s="167">
        <v>17047</v>
      </c>
      <c r="I624" s="167"/>
      <c r="J624" s="167"/>
      <c r="K624" s="167"/>
      <c r="L624" s="167"/>
      <c r="M624" s="167"/>
      <c r="N624" s="167"/>
      <c r="O624" s="167">
        <v>4347162</v>
      </c>
      <c r="P624" s="167"/>
      <c r="Q624" s="167"/>
      <c r="R624" s="167"/>
      <c r="S624" s="167"/>
      <c r="T624" s="167"/>
      <c r="U624" s="167"/>
      <c r="V624" s="167"/>
      <c r="W624" s="167"/>
      <c r="X624" s="167"/>
      <c r="Y624" s="167">
        <v>4364209</v>
      </c>
    </row>
    <row r="625" spans="1:25" x14ac:dyDescent="0.15">
      <c r="A625" s="166">
        <v>45992</v>
      </c>
      <c r="B625" s="167"/>
      <c r="C625" s="167"/>
      <c r="D625" s="167"/>
      <c r="E625" s="167"/>
      <c r="F625" s="167"/>
      <c r="G625" s="167"/>
      <c r="H625" s="167">
        <v>23507</v>
      </c>
      <c r="I625" s="167"/>
      <c r="J625" s="167"/>
      <c r="K625" s="167">
        <v>1025746</v>
      </c>
      <c r="L625" s="167"/>
      <c r="M625" s="167"/>
      <c r="N625" s="167"/>
      <c r="O625" s="167">
        <v>3706549</v>
      </c>
      <c r="P625" s="167"/>
      <c r="Q625" s="167"/>
      <c r="R625" s="167"/>
      <c r="S625" s="167"/>
      <c r="T625" s="167"/>
      <c r="U625" s="167"/>
      <c r="V625" s="167"/>
      <c r="W625" s="167"/>
      <c r="X625" s="167"/>
      <c r="Y625" s="167">
        <v>4755802</v>
      </c>
    </row>
    <row r="626" spans="1:25" x14ac:dyDescent="0.15">
      <c r="A626" s="166">
        <v>45993</v>
      </c>
      <c r="B626" s="167"/>
      <c r="C626" s="167"/>
      <c r="D626" s="167"/>
      <c r="E626" s="167"/>
      <c r="F626" s="167"/>
      <c r="G626" s="167"/>
      <c r="H626" s="167">
        <v>5947</v>
      </c>
      <c r="I626" s="167"/>
      <c r="J626" s="167"/>
      <c r="K626" s="167">
        <v>684420</v>
      </c>
      <c r="L626" s="167"/>
      <c r="M626" s="167"/>
      <c r="N626" s="167"/>
      <c r="O626" s="167">
        <v>3418229</v>
      </c>
      <c r="P626" s="167"/>
      <c r="Q626" s="167"/>
      <c r="R626" s="167"/>
      <c r="S626" s="167"/>
      <c r="T626" s="167"/>
      <c r="U626" s="167"/>
      <c r="V626" s="167"/>
      <c r="W626" s="167"/>
      <c r="X626" s="167"/>
      <c r="Y626" s="167">
        <v>4108596</v>
      </c>
    </row>
    <row r="627" spans="1:25" x14ac:dyDescent="0.15">
      <c r="A627" s="166">
        <v>45994</v>
      </c>
      <c r="B627" s="167"/>
      <c r="C627" s="167">
        <v>89760</v>
      </c>
      <c r="D627" s="167"/>
      <c r="E627" s="167"/>
      <c r="F627" s="167"/>
      <c r="G627" s="167"/>
      <c r="H627" s="167">
        <v>40093</v>
      </c>
      <c r="I627" s="167"/>
      <c r="J627" s="167"/>
      <c r="K627" s="167"/>
      <c r="L627" s="167"/>
      <c r="M627" s="167"/>
      <c r="N627" s="167"/>
      <c r="O627" s="167">
        <v>8216663</v>
      </c>
      <c r="P627" s="167"/>
      <c r="Q627" s="167"/>
      <c r="R627" s="167"/>
      <c r="S627" s="167"/>
      <c r="T627" s="167"/>
      <c r="U627" s="167"/>
      <c r="V627" s="167"/>
      <c r="W627" s="167"/>
      <c r="X627" s="167"/>
      <c r="Y627" s="167">
        <v>8346516</v>
      </c>
    </row>
    <row r="628" spans="1:25" x14ac:dyDescent="0.15">
      <c r="A628" s="166">
        <v>45995</v>
      </c>
      <c r="B628" s="167"/>
      <c r="C628" s="167"/>
      <c r="D628" s="167"/>
      <c r="E628" s="167"/>
      <c r="F628" s="167"/>
      <c r="G628" s="167"/>
      <c r="H628" s="167"/>
      <c r="I628" s="167"/>
      <c r="J628" s="167"/>
      <c r="K628" s="167">
        <v>2518644</v>
      </c>
      <c r="L628" s="167"/>
      <c r="M628" s="167"/>
      <c r="N628" s="167"/>
      <c r="O628" s="167">
        <v>4362903</v>
      </c>
      <c r="P628" s="167"/>
      <c r="Q628" s="167"/>
      <c r="R628" s="167"/>
      <c r="S628" s="167"/>
      <c r="T628" s="167"/>
      <c r="U628" s="167"/>
      <c r="V628" s="167"/>
      <c r="W628" s="167"/>
      <c r="X628" s="167"/>
      <c r="Y628" s="167">
        <v>6881547</v>
      </c>
    </row>
    <row r="629" spans="1:25" x14ac:dyDescent="0.15">
      <c r="A629" s="166">
        <v>45996</v>
      </c>
      <c r="B629" s="167"/>
      <c r="C629" s="167"/>
      <c r="D629" s="167"/>
      <c r="E629" s="167"/>
      <c r="F629" s="167"/>
      <c r="G629" s="167"/>
      <c r="H629" s="167">
        <v>54047</v>
      </c>
      <c r="I629" s="167"/>
      <c r="J629" s="167"/>
      <c r="K629" s="167">
        <v>813558</v>
      </c>
      <c r="L629" s="167"/>
      <c r="M629" s="167"/>
      <c r="N629" s="167"/>
      <c r="O629" s="167">
        <v>3859531</v>
      </c>
      <c r="P629" s="167"/>
      <c r="Q629" s="167"/>
      <c r="R629" s="167"/>
      <c r="S629" s="167"/>
      <c r="T629" s="167"/>
      <c r="U629" s="167"/>
      <c r="V629" s="167"/>
      <c r="W629" s="167"/>
      <c r="X629" s="167"/>
      <c r="Y629" s="167">
        <v>4727136</v>
      </c>
    </row>
    <row r="630" spans="1:25" x14ac:dyDescent="0.15">
      <c r="A630" s="166">
        <v>45999</v>
      </c>
      <c r="B630" s="167"/>
      <c r="C630" s="167"/>
      <c r="D630" s="167"/>
      <c r="E630" s="167"/>
      <c r="F630" s="167"/>
      <c r="G630" s="167"/>
      <c r="H630" s="167">
        <v>2899</v>
      </c>
      <c r="I630" s="167"/>
      <c r="J630" s="167"/>
      <c r="K630" s="167">
        <v>1723920</v>
      </c>
      <c r="L630" s="167"/>
      <c r="M630" s="167"/>
      <c r="N630" s="167"/>
      <c r="O630" s="167">
        <v>5880930</v>
      </c>
      <c r="P630" s="167"/>
      <c r="Q630" s="167"/>
      <c r="R630" s="167"/>
      <c r="S630" s="167"/>
      <c r="T630" s="167"/>
      <c r="U630" s="167"/>
      <c r="V630" s="167"/>
      <c r="W630" s="167"/>
      <c r="X630" s="167"/>
      <c r="Y630" s="167">
        <v>7607749</v>
      </c>
    </row>
    <row r="631" spans="1:25" x14ac:dyDescent="0.15">
      <c r="A631" s="166">
        <v>46000</v>
      </c>
      <c r="B631" s="167"/>
      <c r="C631" s="167">
        <v>73920</v>
      </c>
      <c r="D631" s="167"/>
      <c r="E631" s="167"/>
      <c r="F631" s="167"/>
      <c r="G631" s="167"/>
      <c r="H631" s="167"/>
      <c r="I631" s="167"/>
      <c r="J631" s="167"/>
      <c r="K631" s="167">
        <v>2155283</v>
      </c>
      <c r="L631" s="167"/>
      <c r="M631" s="167"/>
      <c r="N631" s="167"/>
      <c r="O631" s="167">
        <v>7676333</v>
      </c>
      <c r="P631" s="167"/>
      <c r="Q631" s="167"/>
      <c r="R631" s="167"/>
      <c r="S631" s="167"/>
      <c r="T631" s="167"/>
      <c r="U631" s="167"/>
      <c r="V631" s="167"/>
      <c r="W631" s="167"/>
      <c r="X631" s="167"/>
      <c r="Y631" s="167">
        <v>9905536</v>
      </c>
    </row>
    <row r="632" spans="1:25" x14ac:dyDescent="0.15">
      <c r="A632" s="166">
        <v>46001</v>
      </c>
      <c r="B632" s="167"/>
      <c r="C632" s="167">
        <v>9900</v>
      </c>
      <c r="D632" s="167"/>
      <c r="E632" s="167"/>
      <c r="F632" s="167"/>
      <c r="G632" s="167"/>
      <c r="H632" s="167">
        <v>11044</v>
      </c>
      <c r="I632" s="167"/>
      <c r="J632" s="167"/>
      <c r="K632" s="167">
        <v>3615957</v>
      </c>
      <c r="L632" s="167"/>
      <c r="M632" s="167"/>
      <c r="N632" s="167"/>
      <c r="O632" s="167">
        <v>7906064</v>
      </c>
      <c r="P632" s="167"/>
      <c r="Q632" s="167"/>
      <c r="R632" s="167"/>
      <c r="S632" s="167"/>
      <c r="T632" s="167"/>
      <c r="U632" s="167"/>
      <c r="V632" s="167"/>
      <c r="W632" s="167"/>
      <c r="X632" s="167"/>
      <c r="Y632" s="167">
        <v>11542965</v>
      </c>
    </row>
    <row r="633" spans="1:25" x14ac:dyDescent="0.15">
      <c r="A633" s="166">
        <v>46002</v>
      </c>
      <c r="B633" s="167"/>
      <c r="C633" s="167">
        <v>29700</v>
      </c>
      <c r="D633" s="167"/>
      <c r="E633" s="167"/>
      <c r="F633" s="167"/>
      <c r="G633" s="167"/>
      <c r="H633" s="167">
        <v>16502</v>
      </c>
      <c r="I633" s="167"/>
      <c r="J633" s="167"/>
      <c r="K633" s="167">
        <v>1433454</v>
      </c>
      <c r="L633" s="167"/>
      <c r="M633" s="167"/>
      <c r="N633" s="167"/>
      <c r="O633" s="167">
        <v>5606066</v>
      </c>
      <c r="P633" s="167"/>
      <c r="Q633" s="167"/>
      <c r="R633" s="167"/>
      <c r="S633" s="167"/>
      <c r="T633" s="167"/>
      <c r="U633" s="167"/>
      <c r="V633" s="167"/>
      <c r="W633" s="167"/>
      <c r="X633" s="167"/>
      <c r="Y633" s="167">
        <v>7085722</v>
      </c>
    </row>
    <row r="634" spans="1:25" x14ac:dyDescent="0.15">
      <c r="A634" s="166">
        <v>46003</v>
      </c>
      <c r="B634" s="167"/>
      <c r="C634" s="167"/>
      <c r="D634" s="167"/>
      <c r="E634" s="167"/>
      <c r="F634" s="167"/>
      <c r="G634" s="167"/>
      <c r="H634" s="167">
        <v>8353</v>
      </c>
      <c r="I634" s="167"/>
      <c r="J634" s="167"/>
      <c r="K634" s="167">
        <v>1004740</v>
      </c>
      <c r="L634" s="167"/>
      <c r="M634" s="167"/>
      <c r="N634" s="167"/>
      <c r="O634" s="167">
        <v>3155041</v>
      </c>
      <c r="P634" s="167"/>
      <c r="Q634" s="167"/>
      <c r="R634" s="167"/>
      <c r="S634" s="167"/>
      <c r="T634" s="167"/>
      <c r="U634" s="167"/>
      <c r="V634" s="167"/>
      <c r="W634" s="167"/>
      <c r="X634" s="167"/>
      <c r="Y634" s="167">
        <v>4168134</v>
      </c>
    </row>
    <row r="635" spans="1:25" x14ac:dyDescent="0.15">
      <c r="A635" s="166">
        <v>46006</v>
      </c>
      <c r="B635" s="167"/>
      <c r="C635" s="167">
        <v>113520</v>
      </c>
      <c r="D635" s="167"/>
      <c r="E635" s="167"/>
      <c r="F635" s="167"/>
      <c r="G635" s="167"/>
      <c r="H635" s="167">
        <v>7856</v>
      </c>
      <c r="I635" s="167"/>
      <c r="J635" s="167"/>
      <c r="K635" s="167">
        <v>1136280</v>
      </c>
      <c r="L635" s="167"/>
      <c r="M635" s="167"/>
      <c r="N635" s="167"/>
      <c r="O635" s="167">
        <v>5845651</v>
      </c>
      <c r="P635" s="167"/>
      <c r="Q635" s="167"/>
      <c r="R635" s="167"/>
      <c r="S635" s="167"/>
      <c r="T635" s="167"/>
      <c r="U635" s="167"/>
      <c r="V635" s="167"/>
      <c r="W635" s="167"/>
      <c r="X635" s="167"/>
      <c r="Y635" s="167">
        <v>7103307</v>
      </c>
    </row>
    <row r="636" spans="1:25" x14ac:dyDescent="0.15">
      <c r="A636" s="166">
        <v>46007</v>
      </c>
      <c r="B636" s="167"/>
      <c r="C636" s="167">
        <v>25740</v>
      </c>
      <c r="D636" s="167"/>
      <c r="E636" s="167"/>
      <c r="F636" s="167"/>
      <c r="G636" s="167"/>
      <c r="H636" s="167">
        <v>25216</v>
      </c>
      <c r="I636" s="167"/>
      <c r="J636" s="167"/>
      <c r="K636" s="167">
        <v>2168980</v>
      </c>
      <c r="L636" s="167"/>
      <c r="M636" s="167"/>
      <c r="N636" s="167"/>
      <c r="O636" s="167">
        <v>4705412</v>
      </c>
      <c r="P636" s="167"/>
      <c r="Q636" s="167"/>
      <c r="R636" s="167"/>
      <c r="S636" s="167"/>
      <c r="T636" s="167"/>
      <c r="U636" s="167"/>
      <c r="V636" s="167"/>
      <c r="W636" s="167"/>
      <c r="X636" s="167"/>
      <c r="Y636" s="167">
        <v>6925348</v>
      </c>
    </row>
    <row r="637" spans="1:25" x14ac:dyDescent="0.15">
      <c r="A637" s="166">
        <v>46008</v>
      </c>
      <c r="B637" s="167"/>
      <c r="C637" s="167"/>
      <c r="D637" s="167"/>
      <c r="E637" s="167"/>
      <c r="F637" s="167"/>
      <c r="G637" s="167"/>
      <c r="H637" s="167">
        <v>2500</v>
      </c>
      <c r="I637" s="167"/>
      <c r="J637" s="167"/>
      <c r="K637" s="167">
        <v>3553937</v>
      </c>
      <c r="L637" s="167"/>
      <c r="M637" s="167"/>
      <c r="N637" s="167"/>
      <c r="O637" s="167">
        <v>5316123</v>
      </c>
      <c r="P637" s="167"/>
      <c r="Q637" s="167"/>
      <c r="R637" s="167"/>
      <c r="S637" s="167"/>
      <c r="T637" s="167"/>
      <c r="U637" s="167"/>
      <c r="V637" s="167"/>
      <c r="W637" s="167"/>
      <c r="X637" s="167"/>
      <c r="Y637" s="167">
        <v>8872560</v>
      </c>
    </row>
    <row r="638" spans="1:25" x14ac:dyDescent="0.15">
      <c r="A638" s="166">
        <v>46009</v>
      </c>
      <c r="B638" s="167"/>
      <c r="C638" s="167"/>
      <c r="D638" s="167"/>
      <c r="E638" s="167"/>
      <c r="F638" s="167"/>
      <c r="G638" s="167"/>
      <c r="H638" s="167">
        <v>4490</v>
      </c>
      <c r="I638" s="167"/>
      <c r="J638" s="167"/>
      <c r="K638" s="167">
        <v>1580040</v>
      </c>
      <c r="L638" s="167"/>
      <c r="M638" s="167"/>
      <c r="N638" s="167"/>
      <c r="O638" s="167">
        <v>5452081</v>
      </c>
      <c r="P638" s="167"/>
      <c r="Q638" s="167"/>
      <c r="R638" s="167"/>
      <c r="S638" s="167"/>
      <c r="T638" s="167"/>
      <c r="U638" s="167"/>
      <c r="V638" s="167"/>
      <c r="W638" s="167"/>
      <c r="X638" s="167"/>
      <c r="Y638" s="167">
        <v>7036611</v>
      </c>
    </row>
    <row r="639" spans="1:25" x14ac:dyDescent="0.15">
      <c r="A639" s="166">
        <v>46010</v>
      </c>
      <c r="B639" s="167"/>
      <c r="C639" s="167"/>
      <c r="D639" s="167"/>
      <c r="E639" s="167"/>
      <c r="F639" s="167"/>
      <c r="G639" s="167"/>
      <c r="H639" s="167">
        <v>11264</v>
      </c>
      <c r="I639" s="167"/>
      <c r="J639" s="167"/>
      <c r="K639" s="167">
        <v>746548</v>
      </c>
      <c r="L639" s="167"/>
      <c r="M639" s="167"/>
      <c r="N639" s="167"/>
      <c r="O639" s="167">
        <v>3832583</v>
      </c>
      <c r="P639" s="167"/>
      <c r="Q639" s="167"/>
      <c r="R639" s="167"/>
      <c r="S639" s="167"/>
      <c r="T639" s="167"/>
      <c r="U639" s="167"/>
      <c r="V639" s="167"/>
      <c r="W639" s="167"/>
      <c r="X639" s="167"/>
      <c r="Y639" s="167">
        <v>4590395</v>
      </c>
    </row>
    <row r="640" spans="1:25" x14ac:dyDescent="0.15">
      <c r="A640" s="166">
        <v>46011</v>
      </c>
      <c r="B640" s="167"/>
      <c r="C640" s="167"/>
      <c r="D640" s="167"/>
      <c r="E640" s="167"/>
      <c r="F640" s="167"/>
      <c r="G640" s="167"/>
      <c r="H640" s="167"/>
      <c r="I640" s="167"/>
      <c r="J640" s="167"/>
      <c r="K640" s="167"/>
      <c r="L640" s="167"/>
      <c r="M640" s="167"/>
      <c r="N640" s="167"/>
      <c r="O640" s="167"/>
      <c r="P640" s="167">
        <v>88704</v>
      </c>
      <c r="Q640" s="167"/>
      <c r="R640" s="167"/>
      <c r="S640" s="167"/>
      <c r="T640" s="167"/>
      <c r="U640" s="167"/>
      <c r="V640" s="167"/>
      <c r="W640" s="167"/>
      <c r="X640" s="167"/>
      <c r="Y640" s="167">
        <v>88704</v>
      </c>
    </row>
    <row r="641" spans="1:25" x14ac:dyDescent="0.15">
      <c r="A641" s="166">
        <v>46013</v>
      </c>
      <c r="B641" s="167"/>
      <c r="C641" s="167"/>
      <c r="D641" s="167"/>
      <c r="E641" s="167"/>
      <c r="F641" s="167"/>
      <c r="G641" s="167"/>
      <c r="H641" s="167"/>
      <c r="I641" s="167"/>
      <c r="J641" s="167"/>
      <c r="K641" s="167">
        <v>897391</v>
      </c>
      <c r="L641" s="167"/>
      <c r="M641" s="167"/>
      <c r="N641" s="167"/>
      <c r="O641" s="167">
        <v>7013763</v>
      </c>
      <c r="P641" s="167"/>
      <c r="Q641" s="167"/>
      <c r="R641" s="167"/>
      <c r="S641" s="167"/>
      <c r="T641" s="167"/>
      <c r="U641" s="167"/>
      <c r="V641" s="167"/>
      <c r="W641" s="167"/>
      <c r="X641" s="167"/>
      <c r="Y641" s="167">
        <v>7911154</v>
      </c>
    </row>
    <row r="642" spans="1:25" x14ac:dyDescent="0.15">
      <c r="A642" s="166">
        <v>46014</v>
      </c>
      <c r="B642" s="167"/>
      <c r="C642" s="167">
        <v>73920</v>
      </c>
      <c r="D642" s="167"/>
      <c r="E642" s="167"/>
      <c r="F642" s="167"/>
      <c r="G642" s="167"/>
      <c r="H642" s="167">
        <v>5760</v>
      </c>
      <c r="I642" s="167"/>
      <c r="J642" s="167"/>
      <c r="K642" s="167">
        <v>737000</v>
      </c>
      <c r="L642" s="167"/>
      <c r="M642" s="167"/>
      <c r="N642" s="167"/>
      <c r="O642" s="167">
        <v>8991882</v>
      </c>
      <c r="P642" s="167"/>
      <c r="Q642" s="167"/>
      <c r="R642" s="167"/>
      <c r="S642" s="167"/>
      <c r="T642" s="167"/>
      <c r="U642" s="167"/>
      <c r="V642" s="167"/>
      <c r="W642" s="167"/>
      <c r="X642" s="167"/>
      <c r="Y642" s="167">
        <v>9808562</v>
      </c>
    </row>
    <row r="643" spans="1:25" x14ac:dyDescent="0.15">
      <c r="A643" s="166">
        <v>46015</v>
      </c>
      <c r="B643" s="167"/>
      <c r="C643" s="167"/>
      <c r="D643" s="167"/>
      <c r="E643" s="167"/>
      <c r="F643" s="167"/>
      <c r="G643" s="167"/>
      <c r="H643" s="167">
        <v>6915</v>
      </c>
      <c r="I643" s="167"/>
      <c r="J643" s="167"/>
      <c r="K643" s="167">
        <v>4731789</v>
      </c>
      <c r="L643" s="167"/>
      <c r="M643" s="167"/>
      <c r="N643" s="167"/>
      <c r="O643" s="167">
        <v>3704416</v>
      </c>
      <c r="P643" s="167"/>
      <c r="Q643" s="167"/>
      <c r="R643" s="167"/>
      <c r="S643" s="167"/>
      <c r="T643" s="167"/>
      <c r="U643" s="167"/>
      <c r="V643" s="167"/>
      <c r="W643" s="167"/>
      <c r="X643" s="167"/>
      <c r="Y643" s="167">
        <v>8443120</v>
      </c>
    </row>
    <row r="644" spans="1:25" x14ac:dyDescent="0.15">
      <c r="A644" s="166">
        <v>46017</v>
      </c>
      <c r="B644" s="167"/>
      <c r="C644" s="167"/>
      <c r="D644" s="167"/>
      <c r="E644" s="167"/>
      <c r="F644" s="167"/>
      <c r="G644" s="167"/>
      <c r="H644" s="167"/>
      <c r="I644" s="167"/>
      <c r="J644" s="167"/>
      <c r="K644" s="167">
        <v>1958660</v>
      </c>
      <c r="L644" s="167"/>
      <c r="M644" s="167"/>
      <c r="N644" s="167"/>
      <c r="O644" s="167">
        <v>4921550</v>
      </c>
      <c r="P644" s="167"/>
      <c r="Q644" s="167"/>
      <c r="R644" s="167"/>
      <c r="S644" s="167"/>
      <c r="T644" s="167"/>
      <c r="U644" s="167"/>
      <c r="V644" s="167"/>
      <c r="W644" s="167"/>
      <c r="X644" s="167"/>
      <c r="Y644" s="167">
        <v>6880210</v>
      </c>
    </row>
    <row r="645" spans="1:25" x14ac:dyDescent="0.15">
      <c r="A645" s="166">
        <v>46020</v>
      </c>
      <c r="B645" s="167"/>
      <c r="C645" s="167">
        <v>21780</v>
      </c>
      <c r="D645" s="167"/>
      <c r="E645" s="167"/>
      <c r="F645" s="167"/>
      <c r="G645" s="167"/>
      <c r="H645" s="167">
        <v>4684</v>
      </c>
      <c r="I645" s="167"/>
      <c r="J645" s="167"/>
      <c r="K645" s="167">
        <v>972627</v>
      </c>
      <c r="L645" s="167"/>
      <c r="M645" s="167"/>
      <c r="N645" s="167"/>
      <c r="O645" s="167">
        <v>5525525</v>
      </c>
      <c r="P645" s="167"/>
      <c r="Q645" s="167"/>
      <c r="R645" s="167"/>
      <c r="S645" s="167"/>
      <c r="T645" s="167"/>
      <c r="U645" s="167"/>
      <c r="V645" s="167"/>
      <c r="W645" s="167"/>
      <c r="X645" s="167"/>
      <c r="Y645" s="167">
        <v>6524616</v>
      </c>
    </row>
    <row r="646" spans="1:25" x14ac:dyDescent="0.15">
      <c r="A646" s="166">
        <v>46021</v>
      </c>
      <c r="B646" s="167"/>
      <c r="C646" s="167"/>
      <c r="D646" s="167"/>
      <c r="E646" s="167"/>
      <c r="F646" s="167"/>
      <c r="G646" s="167"/>
      <c r="H646" s="167"/>
      <c r="I646" s="167"/>
      <c r="J646" s="167"/>
      <c r="K646" s="167">
        <v>2448921</v>
      </c>
      <c r="L646" s="167"/>
      <c r="M646" s="167"/>
      <c r="N646" s="167"/>
      <c r="O646" s="167">
        <v>7094957</v>
      </c>
      <c r="P646" s="167"/>
      <c r="Q646" s="167"/>
      <c r="R646" s="167"/>
      <c r="S646" s="167"/>
      <c r="T646" s="167"/>
      <c r="U646" s="167"/>
      <c r="V646" s="167"/>
      <c r="W646" s="167"/>
      <c r="X646" s="167"/>
      <c r="Y646" s="167">
        <v>9543878</v>
      </c>
    </row>
    <row r="647" spans="1:25" x14ac:dyDescent="0.15">
      <c r="A647" s="166">
        <v>46022</v>
      </c>
      <c r="B647" s="167"/>
      <c r="C647" s="167">
        <v>133980</v>
      </c>
      <c r="D647" s="167"/>
      <c r="E647" s="167"/>
      <c r="F647" s="167"/>
      <c r="G647" s="167"/>
      <c r="H647" s="167">
        <v>32034</v>
      </c>
      <c r="I647" s="167"/>
      <c r="J647" s="167"/>
      <c r="K647" s="167">
        <v>790834</v>
      </c>
      <c r="L647" s="167"/>
      <c r="M647" s="167"/>
      <c r="N647" s="167"/>
      <c r="O647" s="167">
        <v>4121494</v>
      </c>
      <c r="P647" s="167"/>
      <c r="Q647" s="167"/>
      <c r="R647" s="167"/>
      <c r="S647" s="167"/>
      <c r="T647" s="167"/>
      <c r="U647" s="167"/>
      <c r="V647" s="167"/>
      <c r="W647" s="167"/>
      <c r="X647" s="167"/>
      <c r="Y647" s="167">
        <v>5078342</v>
      </c>
    </row>
    <row r="648" spans="1:25" x14ac:dyDescent="0.15">
      <c r="A648" s="193" t="s">
        <v>936</v>
      </c>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row>
    <row r="649" spans="1:25" x14ac:dyDescent="0.15">
      <c r="A649" s="169" t="s">
        <v>45</v>
      </c>
      <c r="B649" s="167">
        <v>619656350</v>
      </c>
      <c r="C649" s="167">
        <v>5282128</v>
      </c>
      <c r="D649" s="167">
        <v>1194193865</v>
      </c>
      <c r="E649" s="167">
        <v>4057873</v>
      </c>
      <c r="F649" s="167">
        <v>59891336</v>
      </c>
      <c r="G649" s="167">
        <v>268190258</v>
      </c>
      <c r="H649" s="167">
        <v>7183088</v>
      </c>
      <c r="I649" s="167">
        <v>1776269804</v>
      </c>
      <c r="J649" s="167">
        <v>1292476865</v>
      </c>
      <c r="K649" s="167">
        <v>530392523</v>
      </c>
      <c r="L649" s="167">
        <v>91646385</v>
      </c>
      <c r="M649" s="167">
        <v>683603695</v>
      </c>
      <c r="N649" s="167">
        <v>127054582</v>
      </c>
      <c r="O649" s="167">
        <v>3171541302</v>
      </c>
      <c r="P649" s="167">
        <v>219513647</v>
      </c>
      <c r="Q649" s="167">
        <v>252517590</v>
      </c>
      <c r="R649" s="167">
        <v>313685944</v>
      </c>
      <c r="S649" s="167">
        <v>17481024</v>
      </c>
      <c r="T649" s="167">
        <v>2759837</v>
      </c>
      <c r="U649" s="167">
        <v>170823792</v>
      </c>
      <c r="V649" s="167">
        <v>748726916</v>
      </c>
      <c r="W649" s="167">
        <v>25088768</v>
      </c>
      <c r="X649" s="167"/>
      <c r="Y649" s="167">
        <v>11582037572</v>
      </c>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12998"/>
  <sheetViews>
    <sheetView topLeftCell="D1" zoomScaleNormal="100" workbookViewId="0">
      <pane ySplit="1" topLeftCell="A12944" activePane="bottomLeft" state="frozen"/>
      <selection pane="bottomLeft" activeCell="A6262" sqref="A6262:O12998"/>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1" style="162" bestFit="1" customWidth="1"/>
    <col min="7" max="7" width="66.33203125" style="161" bestFit="1" customWidth="1"/>
    <col min="8" max="8" width="15.6640625" style="163" bestFit="1" customWidth="1"/>
    <col min="9" max="9" width="15.83203125" style="161" bestFit="1" customWidth="1"/>
    <col min="10" max="10" width="19.6640625" style="161" bestFit="1" customWidth="1"/>
    <col min="11" max="11" width="18.5" style="161" bestFit="1" customWidth="1"/>
    <col min="12" max="12" width="13"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5"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5"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5"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5"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5"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5" s="164" customFormat="1" ht="16" x14ac:dyDescent="0.2">
      <c r="A6262" t="s">
        <v>521</v>
      </c>
      <c r="B6262" t="s">
        <v>617</v>
      </c>
      <c r="C6262" t="s">
        <v>523</v>
      </c>
      <c r="D6262" t="s">
        <v>525</v>
      </c>
      <c r="E6262" t="s">
        <v>519</v>
      </c>
      <c r="F6262" s="191">
        <v>45659</v>
      </c>
      <c r="G6262" t="s">
        <v>619</v>
      </c>
      <c r="H6262" s="192">
        <v>214500</v>
      </c>
      <c r="I6262" t="s">
        <v>22</v>
      </c>
      <c r="J6262"/>
      <c r="K6262"/>
      <c r="L6262">
        <v>2024</v>
      </c>
      <c r="M6262" t="s">
        <v>525</v>
      </c>
      <c r="N6262" t="s">
        <v>569</v>
      </c>
      <c r="O6262"/>
    </row>
    <row r="6263" spans="1:15" s="164" customFormat="1" ht="16" x14ac:dyDescent="0.2">
      <c r="A6263" t="s">
        <v>521</v>
      </c>
      <c r="B6263" t="s">
        <v>617</v>
      </c>
      <c r="C6263" t="s">
        <v>523</v>
      </c>
      <c r="D6263" t="s">
        <v>525</v>
      </c>
      <c r="E6263" t="s">
        <v>519</v>
      </c>
      <c r="F6263" s="191">
        <v>45659</v>
      </c>
      <c r="G6263" t="s">
        <v>568</v>
      </c>
      <c r="H6263" s="192">
        <v>35750</v>
      </c>
      <c r="I6263" t="s">
        <v>22</v>
      </c>
      <c r="J6263"/>
      <c r="K6263"/>
      <c r="L6263">
        <v>2024</v>
      </c>
      <c r="M6263" t="s">
        <v>525</v>
      </c>
      <c r="N6263" t="s">
        <v>569</v>
      </c>
      <c r="O6263"/>
    </row>
    <row r="6264" spans="1:15" s="164" customFormat="1" ht="16" x14ac:dyDescent="0.2">
      <c r="A6264" t="s">
        <v>521</v>
      </c>
      <c r="B6264" t="s">
        <v>617</v>
      </c>
      <c r="C6264" t="s">
        <v>523</v>
      </c>
      <c r="D6264" t="s">
        <v>525</v>
      </c>
      <c r="E6264" t="s">
        <v>525</v>
      </c>
      <c r="F6264" s="191">
        <v>45659</v>
      </c>
      <c r="G6264" t="s">
        <v>589</v>
      </c>
      <c r="H6264" s="192">
        <v>258007</v>
      </c>
      <c r="I6264" t="s">
        <v>22</v>
      </c>
      <c r="J6264"/>
      <c r="K6264"/>
      <c r="L6264">
        <v>2024</v>
      </c>
      <c r="M6264" t="s">
        <v>525</v>
      </c>
      <c r="N6264" t="s">
        <v>569</v>
      </c>
      <c r="O6264"/>
    </row>
    <row r="6265" spans="1:15" s="164" customFormat="1" ht="16" x14ac:dyDescent="0.2">
      <c r="A6265" t="s">
        <v>521</v>
      </c>
      <c r="B6265" t="s">
        <v>617</v>
      </c>
      <c r="C6265" t="s">
        <v>523</v>
      </c>
      <c r="D6265" t="s">
        <v>525</v>
      </c>
      <c r="E6265" t="s">
        <v>531</v>
      </c>
      <c r="F6265" s="191">
        <v>45659</v>
      </c>
      <c r="G6265" t="s">
        <v>589</v>
      </c>
      <c r="H6265" s="192">
        <v>1314412</v>
      </c>
      <c r="I6265" t="s">
        <v>22</v>
      </c>
      <c r="J6265"/>
      <c r="K6265"/>
      <c r="L6265">
        <v>2024</v>
      </c>
      <c r="M6265" t="s">
        <v>525</v>
      </c>
      <c r="N6265" t="s">
        <v>569</v>
      </c>
      <c r="O6265"/>
    </row>
    <row r="6266" spans="1:15" s="164" customFormat="1" ht="16" x14ac:dyDescent="0.2">
      <c r="A6266" t="s">
        <v>521</v>
      </c>
      <c r="B6266" t="s">
        <v>603</v>
      </c>
      <c r="C6266" t="s">
        <v>523</v>
      </c>
      <c r="D6266" t="s">
        <v>525</v>
      </c>
      <c r="E6266" t="s">
        <v>525</v>
      </c>
      <c r="F6266" s="191">
        <v>45659</v>
      </c>
      <c r="G6266" t="s">
        <v>604</v>
      </c>
      <c r="H6266" s="192">
        <v>20368</v>
      </c>
      <c r="I6266" t="s">
        <v>22</v>
      </c>
      <c r="J6266"/>
      <c r="K6266"/>
      <c r="L6266">
        <v>2024</v>
      </c>
      <c r="M6266" t="s">
        <v>525</v>
      </c>
      <c r="N6266" t="s">
        <v>569</v>
      </c>
      <c r="O6266"/>
    </row>
    <row r="6267" spans="1:15" s="164" customFormat="1" ht="16" x14ac:dyDescent="0.2">
      <c r="A6267" t="s">
        <v>521</v>
      </c>
      <c r="B6267" t="s">
        <v>647</v>
      </c>
      <c r="C6267" t="s">
        <v>523</v>
      </c>
      <c r="D6267" t="s">
        <v>525</v>
      </c>
      <c r="E6267" t="s">
        <v>525</v>
      </c>
      <c r="F6267" s="191">
        <v>45659</v>
      </c>
      <c r="G6267" t="s">
        <v>650</v>
      </c>
      <c r="H6267" s="192">
        <v>13488</v>
      </c>
      <c r="I6267" t="s">
        <v>16</v>
      </c>
      <c r="J6267"/>
      <c r="K6267"/>
      <c r="L6267">
        <v>2024</v>
      </c>
      <c r="M6267" t="s">
        <v>525</v>
      </c>
      <c r="N6267" t="s">
        <v>569</v>
      </c>
      <c r="O6267"/>
    </row>
    <row r="6268" spans="1:15" s="164" customFormat="1" ht="16" x14ac:dyDescent="0.2">
      <c r="A6268" t="s">
        <v>521</v>
      </c>
      <c r="B6268" t="s">
        <v>647</v>
      </c>
      <c r="C6268" t="s">
        <v>523</v>
      </c>
      <c r="D6268" t="s">
        <v>525</v>
      </c>
      <c r="E6268" t="s">
        <v>519</v>
      </c>
      <c r="F6268" s="191">
        <v>45659</v>
      </c>
      <c r="G6268" t="s">
        <v>650</v>
      </c>
      <c r="H6268" s="192">
        <v>355804</v>
      </c>
      <c r="I6268" t="s">
        <v>16</v>
      </c>
      <c r="J6268"/>
      <c r="K6268"/>
      <c r="L6268">
        <v>2024</v>
      </c>
      <c r="M6268" t="s">
        <v>525</v>
      </c>
      <c r="N6268" t="s">
        <v>569</v>
      </c>
      <c r="O6268"/>
    </row>
    <row r="6269" spans="1:15" s="164" customFormat="1" ht="16" x14ac:dyDescent="0.2">
      <c r="A6269" t="s">
        <v>521</v>
      </c>
      <c r="B6269" t="s">
        <v>647</v>
      </c>
      <c r="C6269" t="s">
        <v>535</v>
      </c>
      <c r="D6269" t="s">
        <v>525</v>
      </c>
      <c r="E6269" t="s">
        <v>531</v>
      </c>
      <c r="F6269" s="191">
        <v>45659</v>
      </c>
      <c r="G6269" t="s">
        <v>650</v>
      </c>
      <c r="H6269" s="192">
        <v>34936</v>
      </c>
      <c r="I6269" t="s">
        <v>16</v>
      </c>
      <c r="J6269"/>
      <c r="K6269"/>
      <c r="L6269">
        <v>2024</v>
      </c>
      <c r="M6269" t="s">
        <v>525</v>
      </c>
      <c r="N6269" t="s">
        <v>569</v>
      </c>
      <c r="O6269"/>
    </row>
    <row r="6270" spans="1:15" s="164" customFormat="1" ht="16" x14ac:dyDescent="0.2">
      <c r="A6270" t="s">
        <v>521</v>
      </c>
      <c r="B6270" t="s">
        <v>647</v>
      </c>
      <c r="C6270" t="s">
        <v>523</v>
      </c>
      <c r="D6270" t="s">
        <v>525</v>
      </c>
      <c r="E6270" t="s">
        <v>531</v>
      </c>
      <c r="F6270" s="191">
        <v>45659</v>
      </c>
      <c r="G6270" t="s">
        <v>650</v>
      </c>
      <c r="H6270" s="192">
        <v>352271</v>
      </c>
      <c r="I6270" t="s">
        <v>16</v>
      </c>
      <c r="J6270"/>
      <c r="K6270"/>
      <c r="L6270">
        <v>2024</v>
      </c>
      <c r="M6270" t="s">
        <v>525</v>
      </c>
      <c r="N6270" t="s">
        <v>569</v>
      </c>
      <c r="O6270"/>
    </row>
    <row r="6271" spans="1:15" s="164" customFormat="1" ht="16" x14ac:dyDescent="0.2">
      <c r="A6271" t="s">
        <v>521</v>
      </c>
      <c r="B6271" t="s">
        <v>647</v>
      </c>
      <c r="C6271" t="s">
        <v>523</v>
      </c>
      <c r="D6271" t="s">
        <v>525</v>
      </c>
      <c r="E6271" t="s">
        <v>525</v>
      </c>
      <c r="F6271" s="191">
        <v>45659</v>
      </c>
      <c r="G6271" t="s">
        <v>648</v>
      </c>
      <c r="H6271" s="192">
        <v>22301</v>
      </c>
      <c r="I6271" t="s">
        <v>16</v>
      </c>
      <c r="J6271"/>
      <c r="K6271"/>
      <c r="L6271">
        <v>2024</v>
      </c>
      <c r="M6271" t="s">
        <v>525</v>
      </c>
      <c r="N6271" t="s">
        <v>569</v>
      </c>
      <c r="O6271"/>
    </row>
    <row r="6272" spans="1:15" s="164" customFormat="1" ht="16" x14ac:dyDescent="0.2">
      <c r="A6272" t="s">
        <v>521</v>
      </c>
      <c r="B6272" t="s">
        <v>647</v>
      </c>
      <c r="C6272" t="s">
        <v>523</v>
      </c>
      <c r="D6272" t="s">
        <v>525</v>
      </c>
      <c r="E6272" t="s">
        <v>531</v>
      </c>
      <c r="F6272" s="191">
        <v>45659</v>
      </c>
      <c r="G6272" t="s">
        <v>648</v>
      </c>
      <c r="H6272" s="192">
        <v>72393</v>
      </c>
      <c r="I6272" t="s">
        <v>16</v>
      </c>
      <c r="J6272"/>
      <c r="K6272"/>
      <c r="L6272">
        <v>2024</v>
      </c>
      <c r="M6272" t="s">
        <v>525</v>
      </c>
      <c r="N6272" t="s">
        <v>569</v>
      </c>
      <c r="O6272"/>
    </row>
    <row r="6273" spans="1:15" s="164" customFormat="1" ht="16" x14ac:dyDescent="0.2">
      <c r="A6273" t="s">
        <v>521</v>
      </c>
      <c r="B6273" t="s">
        <v>647</v>
      </c>
      <c r="C6273" t="s">
        <v>523</v>
      </c>
      <c r="D6273" t="s">
        <v>525</v>
      </c>
      <c r="E6273" t="s">
        <v>525</v>
      </c>
      <c r="F6273" s="191">
        <v>45659</v>
      </c>
      <c r="G6273" t="s">
        <v>649</v>
      </c>
      <c r="H6273" s="192">
        <v>2562897</v>
      </c>
      <c r="I6273" t="s">
        <v>16</v>
      </c>
      <c r="J6273"/>
      <c r="K6273"/>
      <c r="L6273">
        <v>2024</v>
      </c>
      <c r="M6273" t="s">
        <v>525</v>
      </c>
      <c r="N6273" t="s">
        <v>569</v>
      </c>
      <c r="O6273"/>
    </row>
    <row r="6274" spans="1:15" s="164" customFormat="1" ht="16" x14ac:dyDescent="0.2">
      <c r="A6274" t="s">
        <v>521</v>
      </c>
      <c r="B6274" t="s">
        <v>647</v>
      </c>
      <c r="C6274" t="s">
        <v>523</v>
      </c>
      <c r="D6274" t="s">
        <v>525</v>
      </c>
      <c r="E6274" t="s">
        <v>531</v>
      </c>
      <c r="F6274" s="191">
        <v>45659</v>
      </c>
      <c r="G6274" t="s">
        <v>649</v>
      </c>
      <c r="H6274" s="192">
        <v>719147</v>
      </c>
      <c r="I6274" t="s">
        <v>16</v>
      </c>
      <c r="J6274"/>
      <c r="K6274"/>
      <c r="L6274">
        <v>2024</v>
      </c>
      <c r="M6274" t="s">
        <v>525</v>
      </c>
      <c r="N6274" t="s">
        <v>569</v>
      </c>
      <c r="O6274"/>
    </row>
    <row r="6275" spans="1:15" s="164" customFormat="1" ht="16" x14ac:dyDescent="0.2">
      <c r="A6275" t="s">
        <v>521</v>
      </c>
      <c r="B6275" t="s">
        <v>617</v>
      </c>
      <c r="C6275" t="s">
        <v>523</v>
      </c>
      <c r="D6275" t="s">
        <v>525</v>
      </c>
      <c r="E6275" t="s">
        <v>519</v>
      </c>
      <c r="F6275" s="191">
        <v>45660</v>
      </c>
      <c r="G6275" t="s">
        <v>587</v>
      </c>
      <c r="H6275" s="192">
        <v>357500</v>
      </c>
      <c r="I6275" t="s">
        <v>22</v>
      </c>
      <c r="J6275"/>
      <c r="K6275"/>
      <c r="L6275">
        <v>2024</v>
      </c>
      <c r="M6275" t="s">
        <v>525</v>
      </c>
      <c r="N6275" t="s">
        <v>569</v>
      </c>
      <c r="O6275"/>
    </row>
    <row r="6276" spans="1:15" s="164" customFormat="1" ht="16" x14ac:dyDescent="0.2">
      <c r="A6276" t="s">
        <v>521</v>
      </c>
      <c r="B6276" t="s">
        <v>617</v>
      </c>
      <c r="C6276" t="s">
        <v>523</v>
      </c>
      <c r="D6276" t="s">
        <v>525</v>
      </c>
      <c r="E6276" t="s">
        <v>525</v>
      </c>
      <c r="F6276" s="191">
        <v>45660</v>
      </c>
      <c r="G6276" t="s">
        <v>568</v>
      </c>
      <c r="H6276" s="192">
        <v>1579151</v>
      </c>
      <c r="I6276" t="s">
        <v>22</v>
      </c>
      <c r="J6276"/>
      <c r="K6276"/>
      <c r="L6276">
        <v>2024</v>
      </c>
      <c r="M6276" t="s">
        <v>525</v>
      </c>
      <c r="N6276" t="s">
        <v>569</v>
      </c>
      <c r="O6276"/>
    </row>
    <row r="6277" spans="1:15" s="164" customFormat="1" ht="16" x14ac:dyDescent="0.2">
      <c r="A6277" t="s">
        <v>521</v>
      </c>
      <c r="B6277" t="s">
        <v>603</v>
      </c>
      <c r="C6277" t="s">
        <v>523</v>
      </c>
      <c r="D6277" t="s">
        <v>525</v>
      </c>
      <c r="E6277" t="s">
        <v>525</v>
      </c>
      <c r="F6277" s="191">
        <v>45660</v>
      </c>
      <c r="G6277" t="s">
        <v>604</v>
      </c>
      <c r="H6277" s="192">
        <v>6899</v>
      </c>
      <c r="I6277" t="s">
        <v>22</v>
      </c>
      <c r="J6277"/>
      <c r="K6277"/>
      <c r="L6277">
        <v>2024</v>
      </c>
      <c r="M6277" t="s">
        <v>525</v>
      </c>
      <c r="N6277" t="s">
        <v>569</v>
      </c>
      <c r="O6277"/>
    </row>
    <row r="6278" spans="1:15" s="164" customFormat="1" ht="16" x14ac:dyDescent="0.2">
      <c r="A6278" t="s">
        <v>521</v>
      </c>
      <c r="B6278" t="s">
        <v>617</v>
      </c>
      <c r="C6278" t="s">
        <v>523</v>
      </c>
      <c r="D6278" t="s">
        <v>525</v>
      </c>
      <c r="E6278" t="s">
        <v>519</v>
      </c>
      <c r="F6278" s="191">
        <v>45660</v>
      </c>
      <c r="G6278" t="s">
        <v>621</v>
      </c>
      <c r="H6278" s="192">
        <v>178750</v>
      </c>
      <c r="I6278" t="s">
        <v>22</v>
      </c>
      <c r="J6278"/>
      <c r="K6278"/>
      <c r="L6278">
        <v>2024</v>
      </c>
      <c r="M6278" t="s">
        <v>525</v>
      </c>
      <c r="N6278" t="s">
        <v>569</v>
      </c>
      <c r="O6278"/>
    </row>
    <row r="6279" spans="1:15" s="164" customFormat="1" ht="16" x14ac:dyDescent="0.2">
      <c r="A6279" t="s">
        <v>521</v>
      </c>
      <c r="B6279" t="s">
        <v>617</v>
      </c>
      <c r="C6279" t="s">
        <v>523</v>
      </c>
      <c r="D6279" t="s">
        <v>525</v>
      </c>
      <c r="E6279" t="s">
        <v>531</v>
      </c>
      <c r="F6279" s="191">
        <v>45660</v>
      </c>
      <c r="G6279" t="s">
        <v>621</v>
      </c>
      <c r="H6279" s="192">
        <v>693044</v>
      </c>
      <c r="I6279" t="s">
        <v>22</v>
      </c>
      <c r="J6279"/>
      <c r="K6279"/>
      <c r="L6279">
        <v>2024</v>
      </c>
      <c r="M6279" t="s">
        <v>525</v>
      </c>
      <c r="N6279" t="s">
        <v>569</v>
      </c>
      <c r="O6279"/>
    </row>
    <row r="6280" spans="1:15" s="164" customFormat="1" ht="16" x14ac:dyDescent="0.2">
      <c r="A6280" t="s">
        <v>521</v>
      </c>
      <c r="B6280" t="s">
        <v>647</v>
      </c>
      <c r="C6280" t="s">
        <v>523</v>
      </c>
      <c r="D6280" t="s">
        <v>525</v>
      </c>
      <c r="E6280" t="s">
        <v>525</v>
      </c>
      <c r="F6280" s="191">
        <v>45660</v>
      </c>
      <c r="G6280" t="s">
        <v>650</v>
      </c>
      <c r="H6280" s="192">
        <v>65945</v>
      </c>
      <c r="I6280" t="s">
        <v>16</v>
      </c>
      <c r="J6280"/>
      <c r="K6280"/>
      <c r="L6280">
        <v>2024</v>
      </c>
      <c r="M6280" t="s">
        <v>525</v>
      </c>
      <c r="N6280" t="s">
        <v>569</v>
      </c>
      <c r="O6280"/>
    </row>
    <row r="6281" spans="1:15" s="164" customFormat="1" ht="16" x14ac:dyDescent="0.2">
      <c r="A6281" t="s">
        <v>521</v>
      </c>
      <c r="B6281" t="s">
        <v>647</v>
      </c>
      <c r="C6281" t="s">
        <v>523</v>
      </c>
      <c r="D6281" t="s">
        <v>525</v>
      </c>
      <c r="E6281" t="s">
        <v>519</v>
      </c>
      <c r="F6281" s="191">
        <v>45660</v>
      </c>
      <c r="G6281" t="s">
        <v>650</v>
      </c>
      <c r="H6281" s="192">
        <v>122597</v>
      </c>
      <c r="I6281" t="s">
        <v>16</v>
      </c>
      <c r="J6281"/>
      <c r="K6281"/>
      <c r="L6281">
        <v>2024</v>
      </c>
      <c r="M6281" t="s">
        <v>525</v>
      </c>
      <c r="N6281" t="s">
        <v>569</v>
      </c>
      <c r="O6281"/>
    </row>
    <row r="6282" spans="1:15" s="164" customFormat="1" ht="16" x14ac:dyDescent="0.2">
      <c r="A6282" t="s">
        <v>521</v>
      </c>
      <c r="B6282" t="s">
        <v>647</v>
      </c>
      <c r="C6282" t="s">
        <v>535</v>
      </c>
      <c r="D6282" t="s">
        <v>525</v>
      </c>
      <c r="E6282" t="s">
        <v>531</v>
      </c>
      <c r="F6282" s="191">
        <v>45660</v>
      </c>
      <c r="G6282" t="s">
        <v>650</v>
      </c>
      <c r="H6282" s="192">
        <v>299288</v>
      </c>
      <c r="I6282" t="s">
        <v>16</v>
      </c>
      <c r="J6282"/>
      <c r="K6282"/>
      <c r="L6282">
        <v>2024</v>
      </c>
      <c r="M6282" t="s">
        <v>525</v>
      </c>
      <c r="N6282" t="s">
        <v>569</v>
      </c>
      <c r="O6282"/>
    </row>
    <row r="6283" spans="1:15" s="164" customFormat="1" ht="16" x14ac:dyDescent="0.2">
      <c r="A6283" t="s">
        <v>521</v>
      </c>
      <c r="B6283" t="s">
        <v>647</v>
      </c>
      <c r="C6283" t="s">
        <v>523</v>
      </c>
      <c r="D6283" t="s">
        <v>525</v>
      </c>
      <c r="E6283" t="s">
        <v>531</v>
      </c>
      <c r="F6283" s="191">
        <v>45660</v>
      </c>
      <c r="G6283" t="s">
        <v>650</v>
      </c>
      <c r="H6283" s="192">
        <v>772686</v>
      </c>
      <c r="I6283" t="s">
        <v>16</v>
      </c>
      <c r="J6283"/>
      <c r="K6283"/>
      <c r="L6283">
        <v>2024</v>
      </c>
      <c r="M6283" t="s">
        <v>525</v>
      </c>
      <c r="N6283" t="s">
        <v>569</v>
      </c>
      <c r="O6283"/>
    </row>
    <row r="6284" spans="1:15" s="164" customFormat="1" ht="16" x14ac:dyDescent="0.2">
      <c r="A6284" t="s">
        <v>521</v>
      </c>
      <c r="B6284" t="s">
        <v>647</v>
      </c>
      <c r="C6284" t="s">
        <v>523</v>
      </c>
      <c r="D6284" t="s">
        <v>525</v>
      </c>
      <c r="E6284" t="s">
        <v>525</v>
      </c>
      <c r="F6284" s="191">
        <v>45660</v>
      </c>
      <c r="G6284" t="s">
        <v>648</v>
      </c>
      <c r="H6284" s="192">
        <v>83472</v>
      </c>
      <c r="I6284" t="s">
        <v>16</v>
      </c>
      <c r="J6284"/>
      <c r="K6284"/>
      <c r="L6284">
        <v>2024</v>
      </c>
      <c r="M6284" t="s">
        <v>525</v>
      </c>
      <c r="N6284" t="s">
        <v>569</v>
      </c>
      <c r="O6284"/>
    </row>
    <row r="6285" spans="1:15" s="164" customFormat="1" ht="16" x14ac:dyDescent="0.2">
      <c r="A6285" t="s">
        <v>521</v>
      </c>
      <c r="B6285" t="s">
        <v>647</v>
      </c>
      <c r="C6285" t="s">
        <v>523</v>
      </c>
      <c r="D6285" t="s">
        <v>525</v>
      </c>
      <c r="E6285" t="s">
        <v>531</v>
      </c>
      <c r="F6285" s="191">
        <v>45660</v>
      </c>
      <c r="G6285" t="s">
        <v>648</v>
      </c>
      <c r="H6285" s="192">
        <v>46992</v>
      </c>
      <c r="I6285" t="s">
        <v>16</v>
      </c>
      <c r="J6285"/>
      <c r="K6285"/>
      <c r="L6285">
        <v>2024</v>
      </c>
      <c r="M6285" t="s">
        <v>525</v>
      </c>
      <c r="N6285" t="s">
        <v>569</v>
      </c>
      <c r="O6285"/>
    </row>
    <row r="6286" spans="1:15" s="164" customFormat="1" ht="16" x14ac:dyDescent="0.2">
      <c r="A6286" t="s">
        <v>521</v>
      </c>
      <c r="B6286" t="s">
        <v>647</v>
      </c>
      <c r="C6286" t="s">
        <v>523</v>
      </c>
      <c r="D6286" t="s">
        <v>525</v>
      </c>
      <c r="E6286" t="s">
        <v>531</v>
      </c>
      <c r="F6286" s="191">
        <v>45660</v>
      </c>
      <c r="G6286" t="s">
        <v>651</v>
      </c>
      <c r="H6286" s="192">
        <v>49280</v>
      </c>
      <c r="I6286" t="s">
        <v>16</v>
      </c>
      <c r="J6286"/>
      <c r="K6286"/>
      <c r="L6286">
        <v>2024</v>
      </c>
      <c r="M6286" t="s">
        <v>525</v>
      </c>
      <c r="N6286" t="s">
        <v>569</v>
      </c>
      <c r="O6286"/>
    </row>
    <row r="6287" spans="1:15" s="164" customFormat="1" ht="16" x14ac:dyDescent="0.2">
      <c r="A6287" t="s">
        <v>521</v>
      </c>
      <c r="B6287" t="s">
        <v>647</v>
      </c>
      <c r="C6287" t="s">
        <v>523</v>
      </c>
      <c r="D6287" t="s">
        <v>525</v>
      </c>
      <c r="E6287" t="s">
        <v>525</v>
      </c>
      <c r="F6287" s="191">
        <v>45660</v>
      </c>
      <c r="G6287" t="s">
        <v>649</v>
      </c>
      <c r="H6287" s="192">
        <v>1732161</v>
      </c>
      <c r="I6287" t="s">
        <v>16</v>
      </c>
      <c r="J6287"/>
      <c r="K6287"/>
      <c r="L6287">
        <v>2024</v>
      </c>
      <c r="M6287" t="s">
        <v>525</v>
      </c>
      <c r="N6287" t="s">
        <v>569</v>
      </c>
      <c r="O6287"/>
    </row>
    <row r="6288" spans="1:15" s="164" customFormat="1" ht="16" x14ac:dyDescent="0.2">
      <c r="A6288" t="s">
        <v>521</v>
      </c>
      <c r="B6288" t="s">
        <v>617</v>
      </c>
      <c r="C6288" t="s">
        <v>523</v>
      </c>
      <c r="D6288" t="s">
        <v>525</v>
      </c>
      <c r="E6288" t="s">
        <v>519</v>
      </c>
      <c r="F6288" s="191">
        <v>45663</v>
      </c>
      <c r="G6288" t="s">
        <v>587</v>
      </c>
      <c r="H6288" s="192">
        <v>321750</v>
      </c>
      <c r="I6288" t="s">
        <v>22</v>
      </c>
      <c r="J6288"/>
      <c r="K6288"/>
      <c r="L6288">
        <v>2024</v>
      </c>
      <c r="M6288" t="s">
        <v>525</v>
      </c>
      <c r="N6288" t="s">
        <v>569</v>
      </c>
      <c r="O6288"/>
    </row>
    <row r="6289" spans="1:15" s="164" customFormat="1" ht="16" x14ac:dyDescent="0.2">
      <c r="A6289" t="s">
        <v>521</v>
      </c>
      <c r="B6289" t="s">
        <v>617</v>
      </c>
      <c r="C6289" t="s">
        <v>523</v>
      </c>
      <c r="D6289" t="s">
        <v>525</v>
      </c>
      <c r="E6289" t="s">
        <v>531</v>
      </c>
      <c r="F6289" s="191">
        <v>45663</v>
      </c>
      <c r="G6289" t="s">
        <v>587</v>
      </c>
      <c r="H6289" s="192">
        <v>593897</v>
      </c>
      <c r="I6289" t="s">
        <v>22</v>
      </c>
      <c r="J6289"/>
      <c r="K6289"/>
      <c r="L6289">
        <v>2024</v>
      </c>
      <c r="M6289" t="s">
        <v>525</v>
      </c>
      <c r="N6289" t="s">
        <v>569</v>
      </c>
      <c r="O6289"/>
    </row>
    <row r="6290" spans="1:15" s="164" customFormat="1" ht="16" x14ac:dyDescent="0.2">
      <c r="A6290" t="s">
        <v>521</v>
      </c>
      <c r="B6290" t="s">
        <v>617</v>
      </c>
      <c r="C6290" t="s">
        <v>523</v>
      </c>
      <c r="D6290" t="s">
        <v>525</v>
      </c>
      <c r="E6290" t="s">
        <v>525</v>
      </c>
      <c r="F6290" s="191">
        <v>45663</v>
      </c>
      <c r="G6290" t="s">
        <v>589</v>
      </c>
      <c r="H6290" s="192">
        <v>147550</v>
      </c>
      <c r="I6290" t="s">
        <v>22</v>
      </c>
      <c r="J6290"/>
      <c r="K6290"/>
      <c r="L6290">
        <v>2024</v>
      </c>
      <c r="M6290" t="s">
        <v>525</v>
      </c>
      <c r="N6290" t="s">
        <v>569</v>
      </c>
      <c r="O6290"/>
    </row>
    <row r="6291" spans="1:15" s="164" customFormat="1" ht="16" x14ac:dyDescent="0.2">
      <c r="A6291" t="s">
        <v>521</v>
      </c>
      <c r="B6291" t="s">
        <v>647</v>
      </c>
      <c r="C6291" t="s">
        <v>523</v>
      </c>
      <c r="D6291" t="s">
        <v>525</v>
      </c>
      <c r="E6291" t="s">
        <v>525</v>
      </c>
      <c r="F6291" s="191">
        <v>45663</v>
      </c>
      <c r="G6291" t="s">
        <v>650</v>
      </c>
      <c r="H6291" s="192">
        <v>333685</v>
      </c>
      <c r="I6291" t="s">
        <v>16</v>
      </c>
      <c r="J6291"/>
      <c r="K6291"/>
      <c r="L6291">
        <v>2024</v>
      </c>
      <c r="M6291" t="s">
        <v>525</v>
      </c>
      <c r="N6291" t="s">
        <v>569</v>
      </c>
      <c r="O6291"/>
    </row>
    <row r="6292" spans="1:15" s="164" customFormat="1" ht="16" x14ac:dyDescent="0.2">
      <c r="A6292" t="s">
        <v>521</v>
      </c>
      <c r="B6292" t="s">
        <v>647</v>
      </c>
      <c r="C6292" t="s">
        <v>523</v>
      </c>
      <c r="D6292" t="s">
        <v>525</v>
      </c>
      <c r="E6292" t="s">
        <v>519</v>
      </c>
      <c r="F6292" s="191">
        <v>45663</v>
      </c>
      <c r="G6292" t="s">
        <v>650</v>
      </c>
      <c r="H6292" s="192">
        <v>316468</v>
      </c>
      <c r="I6292" t="s">
        <v>16</v>
      </c>
      <c r="J6292"/>
      <c r="K6292"/>
      <c r="L6292">
        <v>2024</v>
      </c>
      <c r="M6292" t="s">
        <v>525</v>
      </c>
      <c r="N6292" t="s">
        <v>569</v>
      </c>
      <c r="O6292"/>
    </row>
    <row r="6293" spans="1:15" s="164" customFormat="1" ht="16" x14ac:dyDescent="0.2">
      <c r="A6293" t="s">
        <v>521</v>
      </c>
      <c r="B6293" t="s">
        <v>647</v>
      </c>
      <c r="C6293" t="s">
        <v>535</v>
      </c>
      <c r="D6293" t="s">
        <v>525</v>
      </c>
      <c r="E6293" t="s">
        <v>531</v>
      </c>
      <c r="F6293" s="191">
        <v>45663</v>
      </c>
      <c r="G6293" t="s">
        <v>650</v>
      </c>
      <c r="H6293" s="192">
        <v>67320</v>
      </c>
      <c r="I6293" t="s">
        <v>16</v>
      </c>
      <c r="J6293"/>
      <c r="K6293"/>
      <c r="L6293">
        <v>2024</v>
      </c>
      <c r="M6293" t="s">
        <v>525</v>
      </c>
      <c r="N6293" t="s">
        <v>569</v>
      </c>
      <c r="O6293"/>
    </row>
    <row r="6294" spans="1:15" s="164" customFormat="1" ht="16" x14ac:dyDescent="0.2">
      <c r="A6294" t="s">
        <v>521</v>
      </c>
      <c r="B6294" t="s">
        <v>647</v>
      </c>
      <c r="C6294" t="s">
        <v>523</v>
      </c>
      <c r="D6294" t="s">
        <v>525</v>
      </c>
      <c r="E6294" t="s">
        <v>531</v>
      </c>
      <c r="F6294" s="191">
        <v>45663</v>
      </c>
      <c r="G6294" t="s">
        <v>650</v>
      </c>
      <c r="H6294" s="192">
        <v>623761</v>
      </c>
      <c r="I6294" t="s">
        <v>16</v>
      </c>
      <c r="J6294"/>
      <c r="K6294"/>
      <c r="L6294">
        <v>2024</v>
      </c>
      <c r="M6294" t="s">
        <v>525</v>
      </c>
      <c r="N6294" t="s">
        <v>569</v>
      </c>
      <c r="O6294"/>
    </row>
    <row r="6295" spans="1:15" s="164" customFormat="1" ht="16" x14ac:dyDescent="0.2">
      <c r="A6295" t="s">
        <v>521</v>
      </c>
      <c r="B6295" t="s">
        <v>647</v>
      </c>
      <c r="C6295" t="s">
        <v>523</v>
      </c>
      <c r="D6295" t="s">
        <v>525</v>
      </c>
      <c r="E6295" t="s">
        <v>531</v>
      </c>
      <c r="F6295" s="191">
        <v>45663</v>
      </c>
      <c r="G6295" t="s">
        <v>648</v>
      </c>
      <c r="H6295" s="192">
        <v>46325</v>
      </c>
      <c r="I6295" t="s">
        <v>16</v>
      </c>
      <c r="J6295"/>
      <c r="K6295"/>
      <c r="L6295">
        <v>2024</v>
      </c>
      <c r="M6295" t="s">
        <v>525</v>
      </c>
      <c r="N6295" t="s">
        <v>569</v>
      </c>
      <c r="O6295"/>
    </row>
    <row r="6296" spans="1:15" s="164" customFormat="1" ht="16" x14ac:dyDescent="0.2">
      <c r="A6296" t="s">
        <v>521</v>
      </c>
      <c r="B6296" t="s">
        <v>647</v>
      </c>
      <c r="C6296" t="s">
        <v>523</v>
      </c>
      <c r="D6296" t="s">
        <v>525</v>
      </c>
      <c r="E6296" t="s">
        <v>531</v>
      </c>
      <c r="F6296" s="191">
        <v>45663</v>
      </c>
      <c r="G6296" t="s">
        <v>651</v>
      </c>
      <c r="H6296" s="192">
        <v>49280</v>
      </c>
      <c r="I6296" t="s">
        <v>16</v>
      </c>
      <c r="J6296"/>
      <c r="K6296"/>
      <c r="L6296">
        <v>2024</v>
      </c>
      <c r="M6296" t="s">
        <v>525</v>
      </c>
      <c r="N6296" t="s">
        <v>569</v>
      </c>
      <c r="O6296"/>
    </row>
    <row r="6297" spans="1:15" s="164" customFormat="1" ht="16" x14ac:dyDescent="0.2">
      <c r="A6297" t="s">
        <v>521</v>
      </c>
      <c r="B6297" t="s">
        <v>647</v>
      </c>
      <c r="C6297" t="s">
        <v>523</v>
      </c>
      <c r="D6297" t="s">
        <v>525</v>
      </c>
      <c r="E6297" t="s">
        <v>525</v>
      </c>
      <c r="F6297" s="191">
        <v>45663</v>
      </c>
      <c r="G6297" t="s">
        <v>649</v>
      </c>
      <c r="H6297" s="192">
        <v>894564</v>
      </c>
      <c r="I6297" t="s">
        <v>16</v>
      </c>
      <c r="J6297"/>
      <c r="K6297"/>
      <c r="L6297">
        <v>2024</v>
      </c>
      <c r="M6297" t="s">
        <v>525</v>
      </c>
      <c r="N6297" t="s">
        <v>569</v>
      </c>
      <c r="O6297"/>
    </row>
    <row r="6298" spans="1:15" s="164" customFormat="1" ht="16" x14ac:dyDescent="0.2">
      <c r="A6298" t="s">
        <v>521</v>
      </c>
      <c r="B6298" t="s">
        <v>647</v>
      </c>
      <c r="C6298" t="s">
        <v>523</v>
      </c>
      <c r="D6298" t="s">
        <v>525</v>
      </c>
      <c r="E6298" t="s">
        <v>531</v>
      </c>
      <c r="F6298" s="191">
        <v>45663</v>
      </c>
      <c r="G6298" t="s">
        <v>649</v>
      </c>
      <c r="H6298" s="192">
        <v>965118</v>
      </c>
      <c r="I6298" t="s">
        <v>16</v>
      </c>
      <c r="J6298"/>
      <c r="K6298"/>
      <c r="L6298">
        <v>2024</v>
      </c>
      <c r="M6298" t="s">
        <v>525</v>
      </c>
      <c r="N6298" t="s">
        <v>569</v>
      </c>
      <c r="O6298"/>
    </row>
    <row r="6299" spans="1:15" s="164" customFormat="1" ht="16" x14ac:dyDescent="0.2">
      <c r="A6299" t="s">
        <v>521</v>
      </c>
      <c r="B6299" t="s">
        <v>647</v>
      </c>
      <c r="C6299" t="s">
        <v>523</v>
      </c>
      <c r="D6299" t="s">
        <v>525</v>
      </c>
      <c r="E6299" t="s">
        <v>531</v>
      </c>
      <c r="F6299" s="191">
        <v>45663</v>
      </c>
      <c r="G6299" t="s">
        <v>652</v>
      </c>
      <c r="H6299" s="192">
        <v>582032</v>
      </c>
      <c r="I6299" t="s">
        <v>16</v>
      </c>
      <c r="J6299"/>
      <c r="K6299"/>
      <c r="L6299">
        <v>2024</v>
      </c>
      <c r="M6299" t="s">
        <v>525</v>
      </c>
      <c r="N6299" t="s">
        <v>569</v>
      </c>
      <c r="O6299"/>
    </row>
    <row r="6300" spans="1:15" s="164" customFormat="1" ht="16" x14ac:dyDescent="0.2">
      <c r="A6300" t="s">
        <v>521</v>
      </c>
      <c r="B6300" t="s">
        <v>647</v>
      </c>
      <c r="C6300" t="s">
        <v>523</v>
      </c>
      <c r="D6300" t="s">
        <v>525</v>
      </c>
      <c r="E6300" t="s">
        <v>525</v>
      </c>
      <c r="F6300" s="191">
        <v>45664</v>
      </c>
      <c r="G6300" t="s">
        <v>650</v>
      </c>
      <c r="H6300" s="192">
        <v>125285</v>
      </c>
      <c r="I6300" t="s">
        <v>16</v>
      </c>
      <c r="J6300"/>
      <c r="K6300"/>
      <c r="L6300">
        <v>2024</v>
      </c>
      <c r="M6300" t="s">
        <v>525</v>
      </c>
      <c r="N6300" t="s">
        <v>569</v>
      </c>
      <c r="O6300"/>
    </row>
    <row r="6301" spans="1:15" s="164" customFormat="1" ht="16" x14ac:dyDescent="0.2">
      <c r="A6301" t="s">
        <v>521</v>
      </c>
      <c r="B6301" t="s">
        <v>647</v>
      </c>
      <c r="C6301" t="s">
        <v>523</v>
      </c>
      <c r="D6301" t="s">
        <v>525</v>
      </c>
      <c r="E6301" t="s">
        <v>519</v>
      </c>
      <c r="F6301" s="191">
        <v>45664</v>
      </c>
      <c r="G6301" t="s">
        <v>650</v>
      </c>
      <c r="H6301" s="192">
        <v>835571</v>
      </c>
      <c r="I6301" t="s">
        <v>16</v>
      </c>
      <c r="J6301"/>
      <c r="K6301"/>
      <c r="L6301">
        <v>2024</v>
      </c>
      <c r="M6301" t="s">
        <v>525</v>
      </c>
      <c r="N6301" t="s">
        <v>569</v>
      </c>
      <c r="O6301"/>
    </row>
    <row r="6302" spans="1:15" s="164" customFormat="1" ht="16" x14ac:dyDescent="0.2">
      <c r="A6302" t="s">
        <v>521</v>
      </c>
      <c r="B6302" t="s">
        <v>647</v>
      </c>
      <c r="C6302" t="s">
        <v>535</v>
      </c>
      <c r="D6302" t="s">
        <v>525</v>
      </c>
      <c r="E6302" t="s">
        <v>531</v>
      </c>
      <c r="F6302" s="191">
        <v>45664</v>
      </c>
      <c r="G6302" t="s">
        <v>650</v>
      </c>
      <c r="H6302" s="192">
        <v>41923</v>
      </c>
      <c r="I6302" t="s">
        <v>16</v>
      </c>
      <c r="J6302"/>
      <c r="K6302"/>
      <c r="L6302">
        <v>2024</v>
      </c>
      <c r="M6302" t="s">
        <v>525</v>
      </c>
      <c r="N6302" t="s">
        <v>569</v>
      </c>
      <c r="O6302"/>
    </row>
    <row r="6303" spans="1:15" s="164" customFormat="1" ht="16" x14ac:dyDescent="0.2">
      <c r="A6303" t="s">
        <v>521</v>
      </c>
      <c r="B6303" t="s">
        <v>647</v>
      </c>
      <c r="C6303" t="s">
        <v>523</v>
      </c>
      <c r="D6303" t="s">
        <v>525</v>
      </c>
      <c r="E6303" t="s">
        <v>531</v>
      </c>
      <c r="F6303" s="191">
        <v>45664</v>
      </c>
      <c r="G6303" t="s">
        <v>650</v>
      </c>
      <c r="H6303" s="192">
        <v>1378511</v>
      </c>
      <c r="I6303" t="s">
        <v>16</v>
      </c>
      <c r="J6303"/>
      <c r="K6303"/>
      <c r="L6303">
        <v>2024</v>
      </c>
      <c r="M6303" t="s">
        <v>525</v>
      </c>
      <c r="N6303" t="s">
        <v>569</v>
      </c>
      <c r="O6303"/>
    </row>
    <row r="6304" spans="1:15" s="164" customFormat="1" ht="16" x14ac:dyDescent="0.2">
      <c r="A6304" t="s">
        <v>521</v>
      </c>
      <c r="B6304" t="s">
        <v>647</v>
      </c>
      <c r="C6304" t="s">
        <v>523</v>
      </c>
      <c r="D6304" t="s">
        <v>525</v>
      </c>
      <c r="E6304" t="s">
        <v>525</v>
      </c>
      <c r="F6304" s="191">
        <v>45664</v>
      </c>
      <c r="G6304" t="s">
        <v>648</v>
      </c>
      <c r="H6304" s="192">
        <v>131762</v>
      </c>
      <c r="I6304" t="s">
        <v>16</v>
      </c>
      <c r="J6304"/>
      <c r="K6304"/>
      <c r="L6304">
        <v>2024</v>
      </c>
      <c r="M6304" t="s">
        <v>525</v>
      </c>
      <c r="N6304" t="s">
        <v>569</v>
      </c>
      <c r="O6304"/>
    </row>
    <row r="6305" spans="1:15" s="164" customFormat="1" ht="16" x14ac:dyDescent="0.2">
      <c r="A6305" t="s">
        <v>521</v>
      </c>
      <c r="B6305" t="s">
        <v>647</v>
      </c>
      <c r="C6305" t="s">
        <v>523</v>
      </c>
      <c r="D6305" t="s">
        <v>525</v>
      </c>
      <c r="E6305" t="s">
        <v>531</v>
      </c>
      <c r="F6305" s="191">
        <v>45664</v>
      </c>
      <c r="G6305" t="s">
        <v>648</v>
      </c>
      <c r="H6305" s="192">
        <v>27438</v>
      </c>
      <c r="I6305" t="s">
        <v>16</v>
      </c>
      <c r="J6305"/>
      <c r="K6305"/>
      <c r="L6305">
        <v>2024</v>
      </c>
      <c r="M6305" t="s">
        <v>525</v>
      </c>
      <c r="N6305" t="s">
        <v>569</v>
      </c>
      <c r="O6305"/>
    </row>
    <row r="6306" spans="1:15" s="164" customFormat="1" ht="16" x14ac:dyDescent="0.2">
      <c r="A6306" t="s">
        <v>521</v>
      </c>
      <c r="B6306" t="s">
        <v>647</v>
      </c>
      <c r="C6306" t="s">
        <v>523</v>
      </c>
      <c r="D6306" t="s">
        <v>525</v>
      </c>
      <c r="E6306" t="s">
        <v>525</v>
      </c>
      <c r="F6306" s="191">
        <v>45664</v>
      </c>
      <c r="G6306" t="s">
        <v>651</v>
      </c>
      <c r="H6306" s="192">
        <v>205018</v>
      </c>
      <c r="I6306" t="s">
        <v>16</v>
      </c>
      <c r="J6306"/>
      <c r="K6306"/>
      <c r="L6306">
        <v>2024</v>
      </c>
      <c r="M6306" t="s">
        <v>525</v>
      </c>
      <c r="N6306" t="s">
        <v>569</v>
      </c>
      <c r="O6306"/>
    </row>
    <row r="6307" spans="1:15" s="164" customFormat="1" ht="16" x14ac:dyDescent="0.2">
      <c r="A6307" t="s">
        <v>521</v>
      </c>
      <c r="B6307" t="s">
        <v>647</v>
      </c>
      <c r="C6307" t="s">
        <v>523</v>
      </c>
      <c r="D6307" t="s">
        <v>525</v>
      </c>
      <c r="E6307" t="s">
        <v>525</v>
      </c>
      <c r="F6307" s="191">
        <v>45664</v>
      </c>
      <c r="G6307" t="s">
        <v>649</v>
      </c>
      <c r="H6307" s="192">
        <v>2347288</v>
      </c>
      <c r="I6307" t="s">
        <v>16</v>
      </c>
      <c r="J6307"/>
      <c r="K6307"/>
      <c r="L6307">
        <v>2024</v>
      </c>
      <c r="M6307" t="s">
        <v>525</v>
      </c>
      <c r="N6307" t="s">
        <v>569</v>
      </c>
      <c r="O6307"/>
    </row>
    <row r="6308" spans="1:15" s="164" customFormat="1" ht="16" x14ac:dyDescent="0.2">
      <c r="A6308" t="s">
        <v>521</v>
      </c>
      <c r="B6308" t="s">
        <v>647</v>
      </c>
      <c r="C6308" t="s">
        <v>523</v>
      </c>
      <c r="D6308" t="s">
        <v>525</v>
      </c>
      <c r="E6308" t="s">
        <v>531</v>
      </c>
      <c r="F6308" s="191">
        <v>45664</v>
      </c>
      <c r="G6308" t="s">
        <v>649</v>
      </c>
      <c r="H6308" s="192">
        <v>801944</v>
      </c>
      <c r="I6308" t="s">
        <v>16</v>
      </c>
      <c r="J6308"/>
      <c r="K6308"/>
      <c r="L6308">
        <v>2024</v>
      </c>
      <c r="M6308" t="s">
        <v>525</v>
      </c>
      <c r="N6308" t="s">
        <v>569</v>
      </c>
      <c r="O6308"/>
    </row>
    <row r="6309" spans="1:15" s="164" customFormat="1" ht="16" x14ac:dyDescent="0.2">
      <c r="A6309" t="s">
        <v>521</v>
      </c>
      <c r="B6309" t="s">
        <v>647</v>
      </c>
      <c r="C6309" t="s">
        <v>523</v>
      </c>
      <c r="D6309" t="s">
        <v>525</v>
      </c>
      <c r="E6309" t="s">
        <v>531</v>
      </c>
      <c r="F6309" s="191">
        <v>45664</v>
      </c>
      <c r="G6309" t="s">
        <v>652</v>
      </c>
      <c r="H6309" s="192">
        <v>183590</v>
      </c>
      <c r="I6309" t="s">
        <v>16</v>
      </c>
      <c r="J6309"/>
      <c r="K6309"/>
      <c r="L6309">
        <v>2024</v>
      </c>
      <c r="M6309" t="s">
        <v>525</v>
      </c>
      <c r="N6309" t="s">
        <v>569</v>
      </c>
      <c r="O6309"/>
    </row>
    <row r="6310" spans="1:15" s="164" customFormat="1" ht="16" x14ac:dyDescent="0.2">
      <c r="A6310" t="s">
        <v>521</v>
      </c>
      <c r="B6310" t="s">
        <v>617</v>
      </c>
      <c r="C6310" t="s">
        <v>523</v>
      </c>
      <c r="D6310" t="s">
        <v>525</v>
      </c>
      <c r="E6310" t="s">
        <v>519</v>
      </c>
      <c r="F6310" s="191">
        <v>45664</v>
      </c>
      <c r="G6310" t="s">
        <v>619</v>
      </c>
      <c r="H6310" s="192">
        <v>178750</v>
      </c>
      <c r="I6310" t="s">
        <v>22</v>
      </c>
      <c r="J6310"/>
      <c r="K6310"/>
      <c r="L6310">
        <v>2024</v>
      </c>
      <c r="M6310" t="s">
        <v>525</v>
      </c>
      <c r="N6310" t="s">
        <v>569</v>
      </c>
      <c r="O6310"/>
    </row>
    <row r="6311" spans="1:15" s="164" customFormat="1" ht="16" x14ac:dyDescent="0.2">
      <c r="A6311" t="s">
        <v>521</v>
      </c>
      <c r="B6311" t="s">
        <v>567</v>
      </c>
      <c r="C6311" t="s">
        <v>523</v>
      </c>
      <c r="D6311" t="s">
        <v>525</v>
      </c>
      <c r="E6311" t="s">
        <v>531</v>
      </c>
      <c r="F6311" s="191">
        <v>45664</v>
      </c>
      <c r="G6311" t="s">
        <v>568</v>
      </c>
      <c r="H6311" s="192">
        <v>195384</v>
      </c>
      <c r="I6311" t="s">
        <v>22</v>
      </c>
      <c r="J6311"/>
      <c r="K6311"/>
      <c r="L6311">
        <v>2024</v>
      </c>
      <c r="M6311" t="s">
        <v>525</v>
      </c>
      <c r="N6311" t="s">
        <v>569</v>
      </c>
      <c r="O6311"/>
    </row>
    <row r="6312" spans="1:15" s="164" customFormat="1" ht="16" x14ac:dyDescent="0.2">
      <c r="A6312" t="s">
        <v>521</v>
      </c>
      <c r="B6312" t="s">
        <v>617</v>
      </c>
      <c r="C6312" t="s">
        <v>523</v>
      </c>
      <c r="D6312" t="s">
        <v>525</v>
      </c>
      <c r="E6312" t="s">
        <v>519</v>
      </c>
      <c r="F6312" s="191">
        <v>45664</v>
      </c>
      <c r="G6312" t="s">
        <v>589</v>
      </c>
      <c r="H6312" s="192">
        <v>393250</v>
      </c>
      <c r="I6312" t="s">
        <v>22</v>
      </c>
      <c r="J6312"/>
      <c r="K6312"/>
      <c r="L6312">
        <v>2024</v>
      </c>
      <c r="M6312" t="s">
        <v>525</v>
      </c>
      <c r="N6312" t="s">
        <v>569</v>
      </c>
      <c r="O6312"/>
    </row>
    <row r="6313" spans="1:15" s="164" customFormat="1" ht="16" x14ac:dyDescent="0.2">
      <c r="A6313" t="s">
        <v>521</v>
      </c>
      <c r="B6313" t="s">
        <v>617</v>
      </c>
      <c r="C6313" t="s">
        <v>523</v>
      </c>
      <c r="D6313" t="s">
        <v>525</v>
      </c>
      <c r="E6313" t="s">
        <v>531</v>
      </c>
      <c r="F6313" s="191">
        <v>45664</v>
      </c>
      <c r="G6313" t="s">
        <v>589</v>
      </c>
      <c r="H6313" s="192">
        <v>715000</v>
      </c>
      <c r="I6313" t="s">
        <v>22</v>
      </c>
      <c r="J6313"/>
      <c r="K6313"/>
      <c r="L6313">
        <v>2024</v>
      </c>
      <c r="M6313" t="s">
        <v>525</v>
      </c>
      <c r="N6313" t="s">
        <v>569</v>
      </c>
      <c r="O6313"/>
    </row>
    <row r="6314" spans="1:15" s="164" customFormat="1" ht="16" x14ac:dyDescent="0.2">
      <c r="A6314" t="s">
        <v>521</v>
      </c>
      <c r="B6314" t="s">
        <v>638</v>
      </c>
      <c r="C6314" t="s">
        <v>523</v>
      </c>
      <c r="D6314" t="s">
        <v>525</v>
      </c>
      <c r="E6314" t="s">
        <v>519</v>
      </c>
      <c r="F6314" s="191">
        <v>45664</v>
      </c>
      <c r="G6314" t="s">
        <v>589</v>
      </c>
      <c r="H6314" s="192">
        <v>35750</v>
      </c>
      <c r="I6314" t="s">
        <v>22</v>
      </c>
      <c r="J6314"/>
      <c r="K6314"/>
      <c r="L6314">
        <v>2024</v>
      </c>
      <c r="M6314" t="s">
        <v>525</v>
      </c>
      <c r="N6314" t="s">
        <v>569</v>
      </c>
      <c r="O6314"/>
    </row>
    <row r="6315" spans="1:15" s="164" customFormat="1" ht="16" x14ac:dyDescent="0.2">
      <c r="A6315" t="s">
        <v>521</v>
      </c>
      <c r="B6315" t="s">
        <v>638</v>
      </c>
      <c r="C6315" t="s">
        <v>523</v>
      </c>
      <c r="D6315" t="s">
        <v>525</v>
      </c>
      <c r="E6315" t="s">
        <v>531</v>
      </c>
      <c r="F6315" s="191">
        <v>45664</v>
      </c>
      <c r="G6315" t="s">
        <v>589</v>
      </c>
      <c r="H6315" s="192">
        <v>286000</v>
      </c>
      <c r="I6315" t="s">
        <v>22</v>
      </c>
      <c r="J6315"/>
      <c r="K6315"/>
      <c r="L6315">
        <v>2024</v>
      </c>
      <c r="M6315" t="s">
        <v>525</v>
      </c>
      <c r="N6315" t="s">
        <v>569</v>
      </c>
      <c r="O6315"/>
    </row>
    <row r="6316" spans="1:15" s="164" customFormat="1" ht="16" x14ac:dyDescent="0.2">
      <c r="A6316" t="s">
        <v>521</v>
      </c>
      <c r="B6316" t="s">
        <v>603</v>
      </c>
      <c r="C6316" t="s">
        <v>523</v>
      </c>
      <c r="D6316" t="s">
        <v>525</v>
      </c>
      <c r="E6316" t="s">
        <v>525</v>
      </c>
      <c r="F6316" s="191">
        <v>45664</v>
      </c>
      <c r="G6316" t="s">
        <v>604</v>
      </c>
      <c r="H6316" s="192">
        <v>14538</v>
      </c>
      <c r="I6316" t="s">
        <v>22</v>
      </c>
      <c r="J6316"/>
      <c r="K6316"/>
      <c r="L6316">
        <v>2024</v>
      </c>
      <c r="M6316" t="s">
        <v>525</v>
      </c>
      <c r="N6316" t="s">
        <v>569</v>
      </c>
      <c r="O6316"/>
    </row>
    <row r="6317" spans="1:15" s="164" customFormat="1" ht="16" x14ac:dyDescent="0.2">
      <c r="A6317" t="s">
        <v>521</v>
      </c>
      <c r="B6317" t="s">
        <v>617</v>
      </c>
      <c r="C6317" t="s">
        <v>523</v>
      </c>
      <c r="D6317" t="s">
        <v>525</v>
      </c>
      <c r="E6317" t="s">
        <v>525</v>
      </c>
      <c r="F6317" s="191">
        <v>45664</v>
      </c>
      <c r="G6317" t="s">
        <v>23</v>
      </c>
      <c r="H6317" s="192">
        <v>901681</v>
      </c>
      <c r="I6317" t="s">
        <v>22</v>
      </c>
      <c r="J6317"/>
      <c r="K6317"/>
      <c r="L6317">
        <v>2024</v>
      </c>
      <c r="M6317" t="s">
        <v>525</v>
      </c>
      <c r="N6317" t="s">
        <v>569</v>
      </c>
      <c r="O6317"/>
    </row>
    <row r="6318" spans="1:15" s="164" customFormat="1" ht="16" x14ac:dyDescent="0.2">
      <c r="A6318" t="s">
        <v>521</v>
      </c>
      <c r="B6318" t="s">
        <v>617</v>
      </c>
      <c r="C6318" t="s">
        <v>523</v>
      </c>
      <c r="D6318" t="s">
        <v>525</v>
      </c>
      <c r="E6318" t="s">
        <v>531</v>
      </c>
      <c r="F6318" s="191">
        <v>45664</v>
      </c>
      <c r="G6318" t="s">
        <v>23</v>
      </c>
      <c r="H6318" s="192">
        <v>3468423</v>
      </c>
      <c r="I6318" t="s">
        <v>22</v>
      </c>
      <c r="J6318"/>
      <c r="K6318"/>
      <c r="L6318">
        <v>2024</v>
      </c>
      <c r="M6318" t="s">
        <v>525</v>
      </c>
      <c r="N6318" t="s">
        <v>569</v>
      </c>
      <c r="O6318"/>
    </row>
    <row r="6319" spans="1:15" s="164" customFormat="1" ht="16" x14ac:dyDescent="0.2">
      <c r="A6319" t="s">
        <v>521</v>
      </c>
      <c r="B6319" t="s">
        <v>617</v>
      </c>
      <c r="C6319" t="s">
        <v>523</v>
      </c>
      <c r="D6319" t="s">
        <v>525</v>
      </c>
      <c r="E6319" t="s">
        <v>531</v>
      </c>
      <c r="F6319" s="191">
        <v>45665</v>
      </c>
      <c r="G6319" t="s">
        <v>619</v>
      </c>
      <c r="H6319" s="192">
        <v>665795</v>
      </c>
      <c r="I6319" t="s">
        <v>22</v>
      </c>
      <c r="J6319"/>
      <c r="K6319"/>
      <c r="L6319">
        <v>2024</v>
      </c>
      <c r="M6319" t="s">
        <v>525</v>
      </c>
      <c r="N6319" t="s">
        <v>569</v>
      </c>
      <c r="O6319"/>
    </row>
    <row r="6320" spans="1:15" s="164" customFormat="1" ht="16" x14ac:dyDescent="0.2">
      <c r="A6320" t="s">
        <v>521</v>
      </c>
      <c r="B6320" t="s">
        <v>647</v>
      </c>
      <c r="C6320" t="s">
        <v>523</v>
      </c>
      <c r="D6320" t="s">
        <v>525</v>
      </c>
      <c r="E6320" t="s">
        <v>525</v>
      </c>
      <c r="F6320" s="191">
        <v>45665</v>
      </c>
      <c r="G6320" t="s">
        <v>650</v>
      </c>
      <c r="H6320" s="192">
        <v>197932</v>
      </c>
      <c r="I6320" t="s">
        <v>16</v>
      </c>
      <c r="J6320"/>
      <c r="K6320"/>
      <c r="L6320">
        <v>2024</v>
      </c>
      <c r="M6320" t="s">
        <v>525</v>
      </c>
      <c r="N6320" t="s">
        <v>569</v>
      </c>
      <c r="O6320"/>
    </row>
    <row r="6321" spans="1:15" s="164" customFormat="1" ht="16" x14ac:dyDescent="0.2">
      <c r="A6321" t="s">
        <v>521</v>
      </c>
      <c r="B6321" t="s">
        <v>617</v>
      </c>
      <c r="C6321" t="s">
        <v>523</v>
      </c>
      <c r="D6321" t="s">
        <v>525</v>
      </c>
      <c r="E6321" t="s">
        <v>525</v>
      </c>
      <c r="F6321" s="191">
        <v>45665</v>
      </c>
      <c r="G6321" t="s">
        <v>589</v>
      </c>
      <c r="H6321" s="192">
        <v>378972</v>
      </c>
      <c r="I6321" t="s">
        <v>22</v>
      </c>
      <c r="J6321"/>
      <c r="K6321"/>
      <c r="L6321">
        <v>2024</v>
      </c>
      <c r="M6321" t="s">
        <v>525</v>
      </c>
      <c r="N6321" t="s">
        <v>569</v>
      </c>
      <c r="O6321"/>
    </row>
    <row r="6322" spans="1:15" s="164" customFormat="1" ht="16" x14ac:dyDescent="0.2">
      <c r="A6322" t="s">
        <v>521</v>
      </c>
      <c r="B6322" t="s">
        <v>647</v>
      </c>
      <c r="C6322" t="s">
        <v>523</v>
      </c>
      <c r="D6322" t="s">
        <v>525</v>
      </c>
      <c r="E6322" t="s">
        <v>519</v>
      </c>
      <c r="F6322" s="191">
        <v>45665</v>
      </c>
      <c r="G6322" t="s">
        <v>650</v>
      </c>
      <c r="H6322" s="192">
        <v>384044</v>
      </c>
      <c r="I6322" t="s">
        <v>16</v>
      </c>
      <c r="J6322"/>
      <c r="K6322"/>
      <c r="L6322">
        <v>2024</v>
      </c>
      <c r="M6322" t="s">
        <v>525</v>
      </c>
      <c r="N6322" t="s">
        <v>569</v>
      </c>
      <c r="O6322"/>
    </row>
    <row r="6323" spans="1:15" s="164" customFormat="1" ht="16" x14ac:dyDescent="0.2">
      <c r="A6323" t="s">
        <v>521</v>
      </c>
      <c r="B6323" t="s">
        <v>617</v>
      </c>
      <c r="C6323" t="s">
        <v>523</v>
      </c>
      <c r="D6323" t="s">
        <v>525</v>
      </c>
      <c r="E6323" t="s">
        <v>531</v>
      </c>
      <c r="F6323" s="191">
        <v>45665</v>
      </c>
      <c r="G6323" t="s">
        <v>589</v>
      </c>
      <c r="H6323" s="192">
        <v>799234</v>
      </c>
      <c r="I6323" t="s">
        <v>22</v>
      </c>
      <c r="J6323"/>
      <c r="K6323"/>
      <c r="L6323">
        <v>2024</v>
      </c>
      <c r="M6323" t="s">
        <v>525</v>
      </c>
      <c r="N6323" t="s">
        <v>569</v>
      </c>
      <c r="O6323"/>
    </row>
    <row r="6324" spans="1:15" s="164" customFormat="1" ht="16" x14ac:dyDescent="0.2">
      <c r="A6324" t="s">
        <v>521</v>
      </c>
      <c r="B6324" t="s">
        <v>647</v>
      </c>
      <c r="C6324" t="s">
        <v>523</v>
      </c>
      <c r="D6324" t="s">
        <v>525</v>
      </c>
      <c r="E6324" t="s">
        <v>531</v>
      </c>
      <c r="F6324" s="191">
        <v>45665</v>
      </c>
      <c r="G6324" t="s">
        <v>650</v>
      </c>
      <c r="H6324" s="192">
        <v>1547981</v>
      </c>
      <c r="I6324" t="s">
        <v>16</v>
      </c>
      <c r="J6324"/>
      <c r="K6324"/>
      <c r="L6324">
        <v>2024</v>
      </c>
      <c r="M6324" t="s">
        <v>525</v>
      </c>
      <c r="N6324" t="s">
        <v>569</v>
      </c>
      <c r="O6324"/>
    </row>
    <row r="6325" spans="1:15" s="164" customFormat="1" ht="16" x14ac:dyDescent="0.2">
      <c r="A6325" t="s">
        <v>521</v>
      </c>
      <c r="B6325" t="s">
        <v>603</v>
      </c>
      <c r="C6325" t="s">
        <v>523</v>
      </c>
      <c r="D6325" t="s">
        <v>525</v>
      </c>
      <c r="E6325" t="s">
        <v>525</v>
      </c>
      <c r="F6325" s="191">
        <v>45665</v>
      </c>
      <c r="G6325" t="s">
        <v>604</v>
      </c>
      <c r="H6325" s="192">
        <v>9031</v>
      </c>
      <c r="I6325" t="s">
        <v>22</v>
      </c>
      <c r="J6325"/>
      <c r="K6325"/>
      <c r="L6325">
        <v>2024</v>
      </c>
      <c r="M6325" t="s">
        <v>525</v>
      </c>
      <c r="N6325" t="s">
        <v>569</v>
      </c>
      <c r="O6325"/>
    </row>
    <row r="6326" spans="1:15" s="164" customFormat="1" ht="16" x14ac:dyDescent="0.2">
      <c r="A6326" t="s">
        <v>521</v>
      </c>
      <c r="B6326" t="s">
        <v>647</v>
      </c>
      <c r="C6326" t="s">
        <v>523</v>
      </c>
      <c r="D6326" t="s">
        <v>525</v>
      </c>
      <c r="E6326" t="s">
        <v>525</v>
      </c>
      <c r="F6326" s="191">
        <v>45665</v>
      </c>
      <c r="G6326" t="s">
        <v>648</v>
      </c>
      <c r="H6326" s="192">
        <v>19930</v>
      </c>
      <c r="I6326" t="s">
        <v>16</v>
      </c>
      <c r="J6326"/>
      <c r="K6326"/>
      <c r="L6326">
        <v>2024</v>
      </c>
      <c r="M6326" t="s">
        <v>525</v>
      </c>
      <c r="N6326" t="s">
        <v>569</v>
      </c>
      <c r="O6326"/>
    </row>
    <row r="6327" spans="1:15" s="164" customFormat="1" ht="16" x14ac:dyDescent="0.2">
      <c r="A6327" t="s">
        <v>521</v>
      </c>
      <c r="B6327" t="s">
        <v>617</v>
      </c>
      <c r="C6327" t="s">
        <v>523</v>
      </c>
      <c r="D6327" t="s">
        <v>525</v>
      </c>
      <c r="E6327" t="s">
        <v>525</v>
      </c>
      <c r="F6327" s="191">
        <v>45665</v>
      </c>
      <c r="G6327" t="s">
        <v>23</v>
      </c>
      <c r="H6327" s="192">
        <v>130423</v>
      </c>
      <c r="I6327" t="s">
        <v>22</v>
      </c>
      <c r="J6327"/>
      <c r="K6327"/>
      <c r="L6327">
        <v>2024</v>
      </c>
      <c r="M6327" t="s">
        <v>525</v>
      </c>
      <c r="N6327" t="s">
        <v>569</v>
      </c>
      <c r="O6327"/>
    </row>
    <row r="6328" spans="1:15" s="164" customFormat="1" ht="16" x14ac:dyDescent="0.2">
      <c r="A6328" t="s">
        <v>521</v>
      </c>
      <c r="B6328" t="s">
        <v>647</v>
      </c>
      <c r="C6328" t="s">
        <v>523</v>
      </c>
      <c r="D6328" t="s">
        <v>525</v>
      </c>
      <c r="E6328" t="s">
        <v>525</v>
      </c>
      <c r="F6328" s="191">
        <v>45665</v>
      </c>
      <c r="G6328" t="s">
        <v>649</v>
      </c>
      <c r="H6328" s="192">
        <v>851206</v>
      </c>
      <c r="I6328" t="s">
        <v>16</v>
      </c>
      <c r="J6328"/>
      <c r="K6328"/>
      <c r="L6328">
        <v>2024</v>
      </c>
      <c r="M6328" t="s">
        <v>525</v>
      </c>
      <c r="N6328" t="s">
        <v>569</v>
      </c>
      <c r="O6328"/>
    </row>
    <row r="6329" spans="1:15" s="164" customFormat="1" ht="16" x14ac:dyDescent="0.2">
      <c r="A6329" t="s">
        <v>521</v>
      </c>
      <c r="B6329" t="s">
        <v>647</v>
      </c>
      <c r="C6329" t="s">
        <v>523</v>
      </c>
      <c r="D6329" t="s">
        <v>525</v>
      </c>
      <c r="E6329" t="s">
        <v>531</v>
      </c>
      <c r="F6329" s="191">
        <v>45665</v>
      </c>
      <c r="G6329" t="s">
        <v>649</v>
      </c>
      <c r="H6329" s="192">
        <v>1442364</v>
      </c>
      <c r="I6329" t="s">
        <v>16</v>
      </c>
      <c r="J6329"/>
      <c r="K6329"/>
      <c r="L6329">
        <v>2024</v>
      </c>
      <c r="M6329" t="s">
        <v>525</v>
      </c>
      <c r="N6329" t="s">
        <v>569</v>
      </c>
      <c r="O6329"/>
    </row>
    <row r="6330" spans="1:15" s="164" customFormat="1" ht="16" x14ac:dyDescent="0.2">
      <c r="A6330" t="s">
        <v>521</v>
      </c>
      <c r="B6330" t="s">
        <v>647</v>
      </c>
      <c r="C6330" t="s">
        <v>523</v>
      </c>
      <c r="D6330" t="s">
        <v>525</v>
      </c>
      <c r="E6330" t="s">
        <v>531</v>
      </c>
      <c r="F6330" s="191">
        <v>45665</v>
      </c>
      <c r="G6330" t="s">
        <v>652</v>
      </c>
      <c r="H6330" s="192">
        <v>1153768</v>
      </c>
      <c r="I6330" t="s">
        <v>16</v>
      </c>
      <c r="J6330"/>
      <c r="K6330"/>
      <c r="L6330">
        <v>2024</v>
      </c>
      <c r="M6330" t="s">
        <v>525</v>
      </c>
      <c r="N6330" t="s">
        <v>569</v>
      </c>
      <c r="O6330"/>
    </row>
    <row r="6331" spans="1:15" s="164" customFormat="1" ht="16" x14ac:dyDescent="0.2">
      <c r="A6331" t="s">
        <v>521</v>
      </c>
      <c r="B6331" t="s">
        <v>647</v>
      </c>
      <c r="C6331" t="s">
        <v>523</v>
      </c>
      <c r="D6331" t="s">
        <v>525</v>
      </c>
      <c r="E6331" t="s">
        <v>525</v>
      </c>
      <c r="F6331" s="191">
        <v>45666</v>
      </c>
      <c r="G6331" t="s">
        <v>650</v>
      </c>
      <c r="H6331" s="192">
        <v>56881</v>
      </c>
      <c r="I6331" t="s">
        <v>16</v>
      </c>
      <c r="J6331"/>
      <c r="K6331"/>
      <c r="L6331">
        <v>2024</v>
      </c>
      <c r="M6331" t="s">
        <v>525</v>
      </c>
      <c r="N6331" t="s">
        <v>569</v>
      </c>
      <c r="O6331"/>
    </row>
    <row r="6332" spans="1:15" s="164" customFormat="1" ht="16" x14ac:dyDescent="0.2">
      <c r="A6332" t="s">
        <v>521</v>
      </c>
      <c r="B6332" t="s">
        <v>647</v>
      </c>
      <c r="C6332" t="s">
        <v>523</v>
      </c>
      <c r="D6332" t="s">
        <v>525</v>
      </c>
      <c r="E6332" t="s">
        <v>519</v>
      </c>
      <c r="F6332" s="191">
        <v>45666</v>
      </c>
      <c r="G6332" t="s">
        <v>650</v>
      </c>
      <c r="H6332" s="192">
        <v>663481</v>
      </c>
      <c r="I6332" t="s">
        <v>16</v>
      </c>
      <c r="J6332"/>
      <c r="K6332"/>
      <c r="L6332">
        <v>2024</v>
      </c>
      <c r="M6332" t="s">
        <v>525</v>
      </c>
      <c r="N6332" t="s">
        <v>569</v>
      </c>
      <c r="O6332"/>
    </row>
    <row r="6333" spans="1:15" s="164" customFormat="1" ht="16" x14ac:dyDescent="0.2">
      <c r="A6333" t="s">
        <v>521</v>
      </c>
      <c r="B6333" t="s">
        <v>647</v>
      </c>
      <c r="C6333" t="s">
        <v>535</v>
      </c>
      <c r="D6333" t="s">
        <v>525</v>
      </c>
      <c r="E6333" t="s">
        <v>531</v>
      </c>
      <c r="F6333" s="191">
        <v>45666</v>
      </c>
      <c r="G6333" t="s">
        <v>650</v>
      </c>
      <c r="H6333" s="192">
        <v>85450</v>
      </c>
      <c r="I6333" t="s">
        <v>16</v>
      </c>
      <c r="J6333"/>
      <c r="K6333"/>
      <c r="L6333">
        <v>2024</v>
      </c>
      <c r="M6333" t="s">
        <v>525</v>
      </c>
      <c r="N6333" t="s">
        <v>569</v>
      </c>
      <c r="O6333"/>
    </row>
    <row r="6334" spans="1:15" s="164" customFormat="1" ht="16" x14ac:dyDescent="0.2">
      <c r="A6334" t="s">
        <v>521</v>
      </c>
      <c r="B6334" t="s">
        <v>647</v>
      </c>
      <c r="C6334" t="s">
        <v>523</v>
      </c>
      <c r="D6334" t="s">
        <v>525</v>
      </c>
      <c r="E6334" t="s">
        <v>531</v>
      </c>
      <c r="F6334" s="191">
        <v>45666</v>
      </c>
      <c r="G6334" t="s">
        <v>650</v>
      </c>
      <c r="H6334" s="192">
        <v>698621</v>
      </c>
      <c r="I6334" t="s">
        <v>16</v>
      </c>
      <c r="J6334"/>
      <c r="K6334"/>
      <c r="L6334">
        <v>2024</v>
      </c>
      <c r="M6334" t="s">
        <v>525</v>
      </c>
      <c r="N6334" t="s">
        <v>569</v>
      </c>
      <c r="O6334"/>
    </row>
    <row r="6335" spans="1:15" s="164" customFormat="1" ht="16" x14ac:dyDescent="0.2">
      <c r="A6335" t="s">
        <v>521</v>
      </c>
      <c r="B6335" t="s">
        <v>647</v>
      </c>
      <c r="C6335" t="s">
        <v>523</v>
      </c>
      <c r="D6335" t="s">
        <v>525</v>
      </c>
      <c r="E6335" t="s">
        <v>525</v>
      </c>
      <c r="F6335" s="191">
        <v>45666</v>
      </c>
      <c r="G6335" t="s">
        <v>648</v>
      </c>
      <c r="H6335" s="192">
        <v>22440</v>
      </c>
      <c r="I6335" t="s">
        <v>16</v>
      </c>
      <c r="J6335"/>
      <c r="K6335"/>
      <c r="L6335">
        <v>2024</v>
      </c>
      <c r="M6335" t="s">
        <v>525</v>
      </c>
      <c r="N6335" t="s">
        <v>569</v>
      </c>
      <c r="O6335"/>
    </row>
    <row r="6336" spans="1:15" s="164" customFormat="1" ht="16" x14ac:dyDescent="0.2">
      <c r="A6336" t="s">
        <v>521</v>
      </c>
      <c r="B6336" t="s">
        <v>647</v>
      </c>
      <c r="C6336" t="s">
        <v>523</v>
      </c>
      <c r="D6336" t="s">
        <v>525</v>
      </c>
      <c r="E6336" t="s">
        <v>525</v>
      </c>
      <c r="F6336" s="191">
        <v>45666</v>
      </c>
      <c r="G6336" t="s">
        <v>651</v>
      </c>
      <c r="H6336" s="192">
        <v>46332</v>
      </c>
      <c r="I6336" t="s">
        <v>16</v>
      </c>
      <c r="J6336"/>
      <c r="K6336"/>
      <c r="L6336">
        <v>2024</v>
      </c>
      <c r="M6336" t="s">
        <v>525</v>
      </c>
      <c r="N6336" t="s">
        <v>569</v>
      </c>
      <c r="O6336"/>
    </row>
    <row r="6337" spans="1:15" s="164" customFormat="1" ht="16" x14ac:dyDescent="0.2">
      <c r="A6337" t="s">
        <v>521</v>
      </c>
      <c r="B6337" t="s">
        <v>647</v>
      </c>
      <c r="C6337" t="s">
        <v>523</v>
      </c>
      <c r="D6337" t="s">
        <v>525</v>
      </c>
      <c r="E6337" t="s">
        <v>531</v>
      </c>
      <c r="F6337" s="191">
        <v>45666</v>
      </c>
      <c r="G6337" t="s">
        <v>651</v>
      </c>
      <c r="H6337" s="192">
        <v>501239</v>
      </c>
      <c r="I6337" t="s">
        <v>16</v>
      </c>
      <c r="J6337"/>
      <c r="K6337"/>
      <c r="L6337">
        <v>2024</v>
      </c>
      <c r="M6337" t="s">
        <v>525</v>
      </c>
      <c r="N6337" t="s">
        <v>569</v>
      </c>
      <c r="O6337"/>
    </row>
    <row r="6338" spans="1:15" s="164" customFormat="1" ht="16" x14ac:dyDescent="0.2">
      <c r="A6338" t="s">
        <v>521</v>
      </c>
      <c r="B6338" t="s">
        <v>647</v>
      </c>
      <c r="C6338" t="s">
        <v>523</v>
      </c>
      <c r="D6338" t="s">
        <v>525</v>
      </c>
      <c r="E6338" t="s">
        <v>525</v>
      </c>
      <c r="F6338" s="191">
        <v>45666</v>
      </c>
      <c r="G6338" t="s">
        <v>649</v>
      </c>
      <c r="H6338" s="192">
        <v>2047179</v>
      </c>
      <c r="I6338" t="s">
        <v>16</v>
      </c>
      <c r="J6338"/>
      <c r="K6338"/>
      <c r="L6338">
        <v>2024</v>
      </c>
      <c r="M6338" t="s">
        <v>525</v>
      </c>
      <c r="N6338" t="s">
        <v>569</v>
      </c>
      <c r="O6338"/>
    </row>
    <row r="6339" spans="1:15" s="164" customFormat="1" ht="16" x14ac:dyDescent="0.2">
      <c r="A6339" t="s">
        <v>521</v>
      </c>
      <c r="B6339" t="s">
        <v>617</v>
      </c>
      <c r="C6339" t="s">
        <v>523</v>
      </c>
      <c r="D6339" t="s">
        <v>525</v>
      </c>
      <c r="E6339" t="s">
        <v>525</v>
      </c>
      <c r="F6339" s="191">
        <v>45666</v>
      </c>
      <c r="G6339" t="s">
        <v>568</v>
      </c>
      <c r="H6339" s="192">
        <v>954021</v>
      </c>
      <c r="I6339" t="s">
        <v>22</v>
      </c>
      <c r="J6339"/>
      <c r="K6339"/>
      <c r="L6339">
        <v>2024</v>
      </c>
      <c r="M6339" t="s">
        <v>525</v>
      </c>
      <c r="N6339" t="s">
        <v>569</v>
      </c>
      <c r="O6339"/>
    </row>
    <row r="6340" spans="1:15" s="164" customFormat="1" ht="16" x14ac:dyDescent="0.2">
      <c r="A6340" t="s">
        <v>521</v>
      </c>
      <c r="B6340" t="s">
        <v>617</v>
      </c>
      <c r="C6340" t="s">
        <v>523</v>
      </c>
      <c r="D6340" t="s">
        <v>525</v>
      </c>
      <c r="E6340" t="s">
        <v>531</v>
      </c>
      <c r="F6340" s="191">
        <v>45666</v>
      </c>
      <c r="G6340" t="s">
        <v>589</v>
      </c>
      <c r="H6340" s="192">
        <v>368993</v>
      </c>
      <c r="I6340" t="s">
        <v>22</v>
      </c>
      <c r="J6340"/>
      <c r="K6340"/>
      <c r="L6340">
        <v>2024</v>
      </c>
      <c r="M6340" t="s">
        <v>525</v>
      </c>
      <c r="N6340" t="s">
        <v>569</v>
      </c>
      <c r="O6340"/>
    </row>
    <row r="6341" spans="1:15" s="164" customFormat="1" ht="16" x14ac:dyDescent="0.2">
      <c r="A6341" t="s">
        <v>521</v>
      </c>
      <c r="B6341" t="s">
        <v>603</v>
      </c>
      <c r="C6341" t="s">
        <v>523</v>
      </c>
      <c r="D6341" t="s">
        <v>525</v>
      </c>
      <c r="E6341" t="s">
        <v>525</v>
      </c>
      <c r="F6341" s="191">
        <v>45666</v>
      </c>
      <c r="G6341" t="s">
        <v>604</v>
      </c>
      <c r="H6341" s="192">
        <v>11114</v>
      </c>
      <c r="I6341" t="s">
        <v>22</v>
      </c>
      <c r="J6341"/>
      <c r="K6341"/>
      <c r="L6341">
        <v>2024</v>
      </c>
      <c r="M6341" t="s">
        <v>525</v>
      </c>
      <c r="N6341" t="s">
        <v>569</v>
      </c>
      <c r="O6341"/>
    </row>
    <row r="6342" spans="1:15" s="164" customFormat="1" ht="16" x14ac:dyDescent="0.2">
      <c r="A6342" t="s">
        <v>521</v>
      </c>
      <c r="B6342" t="s">
        <v>617</v>
      </c>
      <c r="C6342" t="s">
        <v>523</v>
      </c>
      <c r="D6342" t="s">
        <v>525</v>
      </c>
      <c r="E6342" t="s">
        <v>531</v>
      </c>
      <c r="F6342" s="191">
        <v>45666</v>
      </c>
      <c r="G6342" t="s">
        <v>23</v>
      </c>
      <c r="H6342" s="192">
        <v>42174</v>
      </c>
      <c r="I6342" t="s">
        <v>22</v>
      </c>
      <c r="J6342"/>
      <c r="K6342"/>
      <c r="L6342">
        <v>2024</v>
      </c>
      <c r="M6342" t="s">
        <v>525</v>
      </c>
      <c r="N6342" t="s">
        <v>569</v>
      </c>
      <c r="O6342"/>
    </row>
    <row r="6343" spans="1:15" s="164" customFormat="1" ht="16" x14ac:dyDescent="0.2">
      <c r="A6343" t="s">
        <v>521</v>
      </c>
      <c r="B6343" t="s">
        <v>617</v>
      </c>
      <c r="C6343" t="s">
        <v>523</v>
      </c>
      <c r="D6343" t="s">
        <v>525</v>
      </c>
      <c r="E6343" t="s">
        <v>531</v>
      </c>
      <c r="F6343" s="191">
        <v>45667</v>
      </c>
      <c r="G6343" t="s">
        <v>587</v>
      </c>
      <c r="H6343" s="192">
        <v>396000</v>
      </c>
      <c r="I6343" t="s">
        <v>22</v>
      </c>
      <c r="J6343"/>
      <c r="K6343"/>
      <c r="L6343">
        <v>2024</v>
      </c>
      <c r="M6343" t="s">
        <v>525</v>
      </c>
      <c r="N6343" t="s">
        <v>569</v>
      </c>
      <c r="O6343"/>
    </row>
    <row r="6344" spans="1:15" s="164" customFormat="1" ht="16" x14ac:dyDescent="0.2">
      <c r="A6344" t="s">
        <v>521</v>
      </c>
      <c r="B6344" t="s">
        <v>617</v>
      </c>
      <c r="C6344" t="s">
        <v>523</v>
      </c>
      <c r="D6344" t="s">
        <v>525</v>
      </c>
      <c r="E6344" t="s">
        <v>525</v>
      </c>
      <c r="F6344" s="191">
        <v>45667</v>
      </c>
      <c r="G6344" t="s">
        <v>568</v>
      </c>
      <c r="H6344" s="192">
        <v>271082</v>
      </c>
      <c r="I6344" t="s">
        <v>22</v>
      </c>
      <c r="J6344"/>
      <c r="K6344"/>
      <c r="L6344">
        <v>2024</v>
      </c>
      <c r="M6344" t="s">
        <v>525</v>
      </c>
      <c r="N6344" t="s">
        <v>569</v>
      </c>
      <c r="O6344"/>
    </row>
    <row r="6345" spans="1:15" s="164" customFormat="1" ht="16" x14ac:dyDescent="0.2">
      <c r="A6345" t="s">
        <v>521</v>
      </c>
      <c r="B6345" t="s">
        <v>617</v>
      </c>
      <c r="C6345" t="s">
        <v>523</v>
      </c>
      <c r="D6345" t="s">
        <v>525</v>
      </c>
      <c r="E6345" t="s">
        <v>525</v>
      </c>
      <c r="F6345" s="191">
        <v>45667</v>
      </c>
      <c r="G6345" t="s">
        <v>589</v>
      </c>
      <c r="H6345" s="192">
        <v>41072</v>
      </c>
      <c r="I6345" t="s">
        <v>22</v>
      </c>
      <c r="J6345"/>
      <c r="K6345"/>
      <c r="L6345">
        <v>2024</v>
      </c>
      <c r="M6345" t="s">
        <v>525</v>
      </c>
      <c r="N6345" t="s">
        <v>569</v>
      </c>
      <c r="O6345"/>
    </row>
    <row r="6346" spans="1:15" s="164" customFormat="1" ht="16" x14ac:dyDescent="0.2">
      <c r="A6346" t="s">
        <v>521</v>
      </c>
      <c r="B6346" t="s">
        <v>603</v>
      </c>
      <c r="C6346" t="s">
        <v>523</v>
      </c>
      <c r="D6346" t="s">
        <v>525</v>
      </c>
      <c r="E6346" t="s">
        <v>525</v>
      </c>
      <c r="F6346" s="191">
        <v>45667</v>
      </c>
      <c r="G6346" t="s">
        <v>604</v>
      </c>
      <c r="H6346" s="192">
        <v>4490</v>
      </c>
      <c r="I6346" t="s">
        <v>22</v>
      </c>
      <c r="J6346"/>
      <c r="K6346"/>
      <c r="L6346">
        <v>2024</v>
      </c>
      <c r="M6346" t="s">
        <v>525</v>
      </c>
      <c r="N6346" t="s">
        <v>569</v>
      </c>
      <c r="O6346"/>
    </row>
    <row r="6347" spans="1:15" s="164" customFormat="1" ht="16" x14ac:dyDescent="0.2">
      <c r="A6347" t="s">
        <v>521</v>
      </c>
      <c r="B6347" t="s">
        <v>617</v>
      </c>
      <c r="C6347" t="s">
        <v>523</v>
      </c>
      <c r="D6347" t="s">
        <v>525</v>
      </c>
      <c r="E6347" t="s">
        <v>531</v>
      </c>
      <c r="F6347" s="191">
        <v>45667</v>
      </c>
      <c r="G6347" t="s">
        <v>23</v>
      </c>
      <c r="H6347" s="192">
        <v>44000</v>
      </c>
      <c r="I6347" t="s">
        <v>22</v>
      </c>
      <c r="J6347"/>
      <c r="K6347"/>
      <c r="L6347">
        <v>2024</v>
      </c>
      <c r="M6347" t="s">
        <v>525</v>
      </c>
      <c r="N6347" t="s">
        <v>569</v>
      </c>
      <c r="O6347"/>
    </row>
    <row r="6348" spans="1:15" s="164" customFormat="1" ht="16" x14ac:dyDescent="0.2">
      <c r="A6348" t="s">
        <v>521</v>
      </c>
      <c r="B6348" t="s">
        <v>617</v>
      </c>
      <c r="C6348" t="s">
        <v>523</v>
      </c>
      <c r="D6348" t="s">
        <v>525</v>
      </c>
      <c r="E6348" t="s">
        <v>525</v>
      </c>
      <c r="F6348" s="191">
        <v>45667</v>
      </c>
      <c r="G6348" t="s">
        <v>621</v>
      </c>
      <c r="H6348" s="192">
        <v>340318</v>
      </c>
      <c r="I6348" t="s">
        <v>22</v>
      </c>
      <c r="J6348"/>
      <c r="K6348"/>
      <c r="L6348">
        <v>2024</v>
      </c>
      <c r="M6348" t="s">
        <v>525</v>
      </c>
      <c r="N6348" t="s">
        <v>569</v>
      </c>
      <c r="O6348"/>
    </row>
    <row r="6349" spans="1:15" s="164" customFormat="1" ht="16" x14ac:dyDescent="0.2">
      <c r="A6349" t="s">
        <v>521</v>
      </c>
      <c r="B6349" t="s">
        <v>617</v>
      </c>
      <c r="C6349" t="s">
        <v>523</v>
      </c>
      <c r="D6349" t="s">
        <v>525</v>
      </c>
      <c r="E6349" t="s">
        <v>531</v>
      </c>
      <c r="F6349" s="191">
        <v>45667</v>
      </c>
      <c r="G6349" t="s">
        <v>621</v>
      </c>
      <c r="H6349" s="192">
        <v>168696</v>
      </c>
      <c r="I6349" t="s">
        <v>22</v>
      </c>
      <c r="J6349"/>
      <c r="K6349"/>
      <c r="L6349">
        <v>2024</v>
      </c>
      <c r="M6349" t="s">
        <v>525</v>
      </c>
      <c r="N6349" t="s">
        <v>569</v>
      </c>
      <c r="O6349"/>
    </row>
    <row r="6350" spans="1:15" s="164" customFormat="1" ht="16" x14ac:dyDescent="0.2">
      <c r="A6350" t="s">
        <v>521</v>
      </c>
      <c r="B6350" t="s">
        <v>647</v>
      </c>
      <c r="C6350" t="s">
        <v>523</v>
      </c>
      <c r="D6350" t="s">
        <v>525</v>
      </c>
      <c r="E6350" t="s">
        <v>525</v>
      </c>
      <c r="F6350" s="191">
        <v>45667</v>
      </c>
      <c r="G6350" t="s">
        <v>650</v>
      </c>
      <c r="H6350" s="192">
        <v>333535</v>
      </c>
      <c r="I6350" t="s">
        <v>16</v>
      </c>
      <c r="J6350"/>
      <c r="K6350"/>
      <c r="L6350">
        <v>2024</v>
      </c>
      <c r="M6350" t="s">
        <v>525</v>
      </c>
      <c r="N6350" t="s">
        <v>569</v>
      </c>
      <c r="O6350"/>
    </row>
    <row r="6351" spans="1:15" s="164" customFormat="1" ht="16" x14ac:dyDescent="0.2">
      <c r="A6351" t="s">
        <v>521</v>
      </c>
      <c r="B6351" t="s">
        <v>647</v>
      </c>
      <c r="C6351" t="s">
        <v>523</v>
      </c>
      <c r="D6351" t="s">
        <v>525</v>
      </c>
      <c r="E6351" t="s">
        <v>519</v>
      </c>
      <c r="F6351" s="191">
        <v>45667</v>
      </c>
      <c r="G6351" t="s">
        <v>650</v>
      </c>
      <c r="H6351" s="192">
        <v>569131</v>
      </c>
      <c r="I6351" t="s">
        <v>16</v>
      </c>
      <c r="J6351"/>
      <c r="K6351"/>
      <c r="L6351">
        <v>2024</v>
      </c>
      <c r="M6351" t="s">
        <v>525</v>
      </c>
      <c r="N6351" t="s">
        <v>569</v>
      </c>
      <c r="O6351"/>
    </row>
    <row r="6352" spans="1:15" s="164" customFormat="1" ht="16" x14ac:dyDescent="0.2">
      <c r="A6352" t="s">
        <v>521</v>
      </c>
      <c r="B6352" t="s">
        <v>647</v>
      </c>
      <c r="C6352" t="s">
        <v>535</v>
      </c>
      <c r="D6352" t="s">
        <v>525</v>
      </c>
      <c r="E6352" t="s">
        <v>531</v>
      </c>
      <c r="F6352" s="191">
        <v>45667</v>
      </c>
      <c r="G6352" t="s">
        <v>650</v>
      </c>
      <c r="H6352" s="192">
        <v>173426</v>
      </c>
      <c r="I6352" t="s">
        <v>16</v>
      </c>
      <c r="J6352"/>
      <c r="K6352"/>
      <c r="L6352">
        <v>2024</v>
      </c>
      <c r="M6352" t="s">
        <v>525</v>
      </c>
      <c r="N6352" t="s">
        <v>569</v>
      </c>
      <c r="O6352"/>
    </row>
    <row r="6353" spans="1:15" s="164" customFormat="1" ht="16" x14ac:dyDescent="0.2">
      <c r="A6353" t="s">
        <v>521</v>
      </c>
      <c r="B6353" t="s">
        <v>647</v>
      </c>
      <c r="C6353" t="s">
        <v>523</v>
      </c>
      <c r="D6353" t="s">
        <v>525</v>
      </c>
      <c r="E6353" t="s">
        <v>531</v>
      </c>
      <c r="F6353" s="191">
        <v>45667</v>
      </c>
      <c r="G6353" t="s">
        <v>650</v>
      </c>
      <c r="H6353" s="192">
        <v>951799</v>
      </c>
      <c r="I6353" t="s">
        <v>16</v>
      </c>
      <c r="J6353"/>
      <c r="K6353"/>
      <c r="L6353">
        <v>2024</v>
      </c>
      <c r="M6353" t="s">
        <v>525</v>
      </c>
      <c r="N6353" t="s">
        <v>569</v>
      </c>
      <c r="O6353"/>
    </row>
    <row r="6354" spans="1:15" s="164" customFormat="1" ht="16" x14ac:dyDescent="0.2">
      <c r="A6354" t="s">
        <v>521</v>
      </c>
      <c r="B6354" t="s">
        <v>647</v>
      </c>
      <c r="C6354" t="s">
        <v>523</v>
      </c>
      <c r="D6354" t="s">
        <v>525</v>
      </c>
      <c r="E6354" t="s">
        <v>525</v>
      </c>
      <c r="F6354" s="191">
        <v>45667</v>
      </c>
      <c r="G6354" t="s">
        <v>648</v>
      </c>
      <c r="H6354" s="192">
        <v>15770</v>
      </c>
      <c r="I6354" t="s">
        <v>16</v>
      </c>
      <c r="J6354"/>
      <c r="K6354"/>
      <c r="L6354">
        <v>2024</v>
      </c>
      <c r="M6354" t="s">
        <v>525</v>
      </c>
      <c r="N6354" t="s">
        <v>569</v>
      </c>
      <c r="O6354"/>
    </row>
    <row r="6355" spans="1:15" s="164" customFormat="1" ht="16" x14ac:dyDescent="0.2">
      <c r="A6355" t="s">
        <v>521</v>
      </c>
      <c r="B6355" t="s">
        <v>647</v>
      </c>
      <c r="C6355" t="s">
        <v>523</v>
      </c>
      <c r="D6355" t="s">
        <v>525</v>
      </c>
      <c r="E6355" t="s">
        <v>525</v>
      </c>
      <c r="F6355" s="191">
        <v>45667</v>
      </c>
      <c r="G6355" t="s">
        <v>651</v>
      </c>
      <c r="H6355" s="192">
        <v>220264</v>
      </c>
      <c r="I6355" t="s">
        <v>16</v>
      </c>
      <c r="J6355"/>
      <c r="K6355"/>
      <c r="L6355">
        <v>2024</v>
      </c>
      <c r="M6355" t="s">
        <v>525</v>
      </c>
      <c r="N6355" t="s">
        <v>569</v>
      </c>
      <c r="O6355"/>
    </row>
    <row r="6356" spans="1:15" s="164" customFormat="1" ht="16" x14ac:dyDescent="0.2">
      <c r="A6356" t="s">
        <v>521</v>
      </c>
      <c r="B6356" t="s">
        <v>647</v>
      </c>
      <c r="C6356" t="s">
        <v>523</v>
      </c>
      <c r="D6356" t="s">
        <v>525</v>
      </c>
      <c r="E6356" t="s">
        <v>531</v>
      </c>
      <c r="F6356" s="191">
        <v>45667</v>
      </c>
      <c r="G6356" t="s">
        <v>651</v>
      </c>
      <c r="H6356" s="192">
        <v>43560</v>
      </c>
      <c r="I6356" t="s">
        <v>16</v>
      </c>
      <c r="J6356"/>
      <c r="K6356"/>
      <c r="L6356">
        <v>2024</v>
      </c>
      <c r="M6356" t="s">
        <v>525</v>
      </c>
      <c r="N6356" t="s">
        <v>569</v>
      </c>
      <c r="O6356"/>
    </row>
    <row r="6357" spans="1:15" s="164" customFormat="1" ht="16" x14ac:dyDescent="0.2">
      <c r="A6357" t="s">
        <v>521</v>
      </c>
      <c r="B6357" t="s">
        <v>647</v>
      </c>
      <c r="C6357" t="s">
        <v>523</v>
      </c>
      <c r="D6357" t="s">
        <v>525</v>
      </c>
      <c r="E6357" t="s">
        <v>525</v>
      </c>
      <c r="F6357" s="191">
        <v>45667</v>
      </c>
      <c r="G6357" t="s">
        <v>649</v>
      </c>
      <c r="H6357" s="192">
        <v>2883976</v>
      </c>
      <c r="I6357" t="s">
        <v>16</v>
      </c>
      <c r="J6357"/>
      <c r="K6357"/>
      <c r="L6357">
        <v>2024</v>
      </c>
      <c r="M6357" t="s">
        <v>525</v>
      </c>
      <c r="N6357" t="s">
        <v>569</v>
      </c>
      <c r="O6357"/>
    </row>
    <row r="6358" spans="1:15" s="164" customFormat="1" ht="16" x14ac:dyDescent="0.2">
      <c r="A6358" t="s">
        <v>521</v>
      </c>
      <c r="B6358" t="s">
        <v>647</v>
      </c>
      <c r="C6358" t="s">
        <v>523</v>
      </c>
      <c r="D6358" t="s">
        <v>525</v>
      </c>
      <c r="E6358" t="s">
        <v>525</v>
      </c>
      <c r="F6358" s="191">
        <v>45670</v>
      </c>
      <c r="G6358" t="s">
        <v>650</v>
      </c>
      <c r="H6358" s="192">
        <v>120725</v>
      </c>
      <c r="I6358" t="s">
        <v>16</v>
      </c>
      <c r="J6358"/>
      <c r="K6358"/>
      <c r="L6358">
        <v>2024</v>
      </c>
      <c r="M6358" t="s">
        <v>525</v>
      </c>
      <c r="N6358" t="s">
        <v>569</v>
      </c>
      <c r="O6358"/>
    </row>
    <row r="6359" spans="1:15" s="164" customFormat="1" ht="16" x14ac:dyDescent="0.2">
      <c r="A6359" t="s">
        <v>521</v>
      </c>
      <c r="B6359" t="s">
        <v>647</v>
      </c>
      <c r="C6359" t="s">
        <v>523</v>
      </c>
      <c r="D6359" t="s">
        <v>525</v>
      </c>
      <c r="E6359" t="s">
        <v>519</v>
      </c>
      <c r="F6359" s="191">
        <v>45670</v>
      </c>
      <c r="G6359" t="s">
        <v>650</v>
      </c>
      <c r="H6359" s="192">
        <v>370179</v>
      </c>
      <c r="I6359" t="s">
        <v>16</v>
      </c>
      <c r="J6359"/>
      <c r="K6359"/>
      <c r="L6359">
        <v>2024</v>
      </c>
      <c r="M6359" t="s">
        <v>525</v>
      </c>
      <c r="N6359" t="s">
        <v>569</v>
      </c>
      <c r="O6359"/>
    </row>
    <row r="6360" spans="1:15" s="164" customFormat="1" ht="16" x14ac:dyDescent="0.2">
      <c r="A6360" t="s">
        <v>521</v>
      </c>
      <c r="B6360" t="s">
        <v>647</v>
      </c>
      <c r="C6360" t="s">
        <v>523</v>
      </c>
      <c r="D6360" t="s">
        <v>525</v>
      </c>
      <c r="E6360" t="s">
        <v>531</v>
      </c>
      <c r="F6360" s="191">
        <v>45670</v>
      </c>
      <c r="G6360" t="s">
        <v>650</v>
      </c>
      <c r="H6360" s="192">
        <v>3132001</v>
      </c>
      <c r="I6360" t="s">
        <v>16</v>
      </c>
      <c r="J6360"/>
      <c r="K6360"/>
      <c r="L6360">
        <v>2024</v>
      </c>
      <c r="M6360" t="s">
        <v>525</v>
      </c>
      <c r="N6360" t="s">
        <v>569</v>
      </c>
      <c r="O6360"/>
    </row>
    <row r="6361" spans="1:15" s="164" customFormat="1" ht="16" x14ac:dyDescent="0.2">
      <c r="A6361" t="s">
        <v>521</v>
      </c>
      <c r="B6361" t="s">
        <v>647</v>
      </c>
      <c r="C6361" t="s">
        <v>523</v>
      </c>
      <c r="D6361" t="s">
        <v>525</v>
      </c>
      <c r="E6361" t="s">
        <v>525</v>
      </c>
      <c r="F6361" s="191">
        <v>45670</v>
      </c>
      <c r="G6361" t="s">
        <v>648</v>
      </c>
      <c r="H6361" s="192">
        <v>62047</v>
      </c>
      <c r="I6361" t="s">
        <v>16</v>
      </c>
      <c r="J6361"/>
      <c r="K6361"/>
      <c r="L6361">
        <v>2024</v>
      </c>
      <c r="M6361" t="s">
        <v>525</v>
      </c>
      <c r="N6361" t="s">
        <v>569</v>
      </c>
      <c r="O6361"/>
    </row>
    <row r="6362" spans="1:15" s="164" customFormat="1" ht="16" x14ac:dyDescent="0.2">
      <c r="A6362" t="s">
        <v>521</v>
      </c>
      <c r="B6362" t="s">
        <v>647</v>
      </c>
      <c r="C6362" t="s">
        <v>523</v>
      </c>
      <c r="D6362" t="s">
        <v>525</v>
      </c>
      <c r="E6362" t="s">
        <v>531</v>
      </c>
      <c r="F6362" s="191">
        <v>45670</v>
      </c>
      <c r="G6362" t="s">
        <v>648</v>
      </c>
      <c r="H6362" s="192">
        <v>2112</v>
      </c>
      <c r="I6362" t="s">
        <v>16</v>
      </c>
      <c r="J6362"/>
      <c r="K6362"/>
      <c r="L6362">
        <v>2024</v>
      </c>
      <c r="M6362" t="s">
        <v>525</v>
      </c>
      <c r="N6362" t="s">
        <v>569</v>
      </c>
      <c r="O6362"/>
    </row>
    <row r="6363" spans="1:15" s="164" customFormat="1" ht="16" x14ac:dyDescent="0.2">
      <c r="A6363" t="s">
        <v>521</v>
      </c>
      <c r="B6363" t="s">
        <v>647</v>
      </c>
      <c r="C6363" t="s">
        <v>523</v>
      </c>
      <c r="D6363" t="s">
        <v>525</v>
      </c>
      <c r="E6363" t="s">
        <v>525</v>
      </c>
      <c r="F6363" s="191">
        <v>45670</v>
      </c>
      <c r="G6363" t="s">
        <v>651</v>
      </c>
      <c r="H6363" s="192">
        <v>87318</v>
      </c>
      <c r="I6363" t="s">
        <v>16</v>
      </c>
      <c r="J6363"/>
      <c r="K6363"/>
      <c r="L6363">
        <v>2024</v>
      </c>
      <c r="M6363" t="s">
        <v>525</v>
      </c>
      <c r="N6363" t="s">
        <v>569</v>
      </c>
      <c r="O6363"/>
    </row>
    <row r="6364" spans="1:15" s="164" customFormat="1" ht="16" x14ac:dyDescent="0.2">
      <c r="A6364" t="s">
        <v>521</v>
      </c>
      <c r="B6364" t="s">
        <v>647</v>
      </c>
      <c r="C6364" t="s">
        <v>523</v>
      </c>
      <c r="D6364" t="s">
        <v>525</v>
      </c>
      <c r="E6364" t="s">
        <v>531</v>
      </c>
      <c r="F6364" s="191">
        <v>45670</v>
      </c>
      <c r="G6364" t="s">
        <v>651</v>
      </c>
      <c r="H6364" s="192">
        <v>340243</v>
      </c>
      <c r="I6364" t="s">
        <v>16</v>
      </c>
      <c r="J6364"/>
      <c r="K6364"/>
      <c r="L6364">
        <v>2024</v>
      </c>
      <c r="M6364" t="s">
        <v>525</v>
      </c>
      <c r="N6364" t="s">
        <v>569</v>
      </c>
      <c r="O6364"/>
    </row>
    <row r="6365" spans="1:15" s="164" customFormat="1" ht="16" x14ac:dyDescent="0.2">
      <c r="A6365" t="s">
        <v>521</v>
      </c>
      <c r="B6365" t="s">
        <v>647</v>
      </c>
      <c r="C6365" t="s">
        <v>523</v>
      </c>
      <c r="D6365" t="s">
        <v>525</v>
      </c>
      <c r="E6365" t="s">
        <v>525</v>
      </c>
      <c r="F6365" s="191">
        <v>45670</v>
      </c>
      <c r="G6365" t="s">
        <v>649</v>
      </c>
      <c r="H6365" s="192">
        <v>1009226</v>
      </c>
      <c r="I6365" t="s">
        <v>16</v>
      </c>
      <c r="J6365"/>
      <c r="K6365"/>
      <c r="L6365">
        <v>2024</v>
      </c>
      <c r="M6365" t="s">
        <v>525</v>
      </c>
      <c r="N6365" t="s">
        <v>569</v>
      </c>
      <c r="O6365"/>
    </row>
    <row r="6366" spans="1:15" s="164" customFormat="1" ht="16" x14ac:dyDescent="0.2">
      <c r="A6366" t="s">
        <v>521</v>
      </c>
      <c r="B6366" t="s">
        <v>647</v>
      </c>
      <c r="C6366" t="s">
        <v>523</v>
      </c>
      <c r="D6366" t="s">
        <v>525</v>
      </c>
      <c r="E6366" t="s">
        <v>531</v>
      </c>
      <c r="F6366" s="191">
        <v>45670</v>
      </c>
      <c r="G6366" t="s">
        <v>649</v>
      </c>
      <c r="H6366" s="192">
        <v>2046055</v>
      </c>
      <c r="I6366" t="s">
        <v>16</v>
      </c>
      <c r="J6366"/>
      <c r="K6366"/>
      <c r="L6366">
        <v>2024</v>
      </c>
      <c r="M6366" t="s">
        <v>525</v>
      </c>
      <c r="N6366" t="s">
        <v>569</v>
      </c>
      <c r="O6366"/>
    </row>
    <row r="6367" spans="1:15" s="164" customFormat="1" ht="16" x14ac:dyDescent="0.2">
      <c r="A6367" t="s">
        <v>521</v>
      </c>
      <c r="B6367" t="s">
        <v>647</v>
      </c>
      <c r="C6367" t="s">
        <v>523</v>
      </c>
      <c r="D6367" t="s">
        <v>525</v>
      </c>
      <c r="E6367" t="s">
        <v>531</v>
      </c>
      <c r="F6367" s="191">
        <v>45670</v>
      </c>
      <c r="G6367" t="s">
        <v>652</v>
      </c>
      <c r="H6367" s="192">
        <v>352946</v>
      </c>
      <c r="I6367" t="s">
        <v>16</v>
      </c>
      <c r="J6367"/>
      <c r="K6367"/>
      <c r="L6367">
        <v>2024</v>
      </c>
      <c r="M6367" t="s">
        <v>525</v>
      </c>
      <c r="N6367" t="s">
        <v>569</v>
      </c>
      <c r="O6367"/>
    </row>
    <row r="6368" spans="1:15" s="164" customFormat="1" ht="16" x14ac:dyDescent="0.2">
      <c r="A6368" t="s">
        <v>521</v>
      </c>
      <c r="B6368" t="s">
        <v>617</v>
      </c>
      <c r="C6368" t="s">
        <v>523</v>
      </c>
      <c r="D6368" t="s">
        <v>525</v>
      </c>
      <c r="E6368" t="s">
        <v>519</v>
      </c>
      <c r="F6368" s="191">
        <v>45670</v>
      </c>
      <c r="G6368" t="s">
        <v>587</v>
      </c>
      <c r="H6368" s="192">
        <v>107250</v>
      </c>
      <c r="I6368" t="s">
        <v>22</v>
      </c>
      <c r="J6368"/>
      <c r="K6368"/>
      <c r="L6368">
        <v>2024</v>
      </c>
      <c r="M6368" t="s">
        <v>525</v>
      </c>
      <c r="N6368" t="s">
        <v>569</v>
      </c>
      <c r="O6368"/>
    </row>
    <row r="6369" spans="1:15" s="164" customFormat="1" ht="16" x14ac:dyDescent="0.2">
      <c r="A6369" t="s">
        <v>521</v>
      </c>
      <c r="B6369" t="s">
        <v>617</v>
      </c>
      <c r="C6369" t="s">
        <v>523</v>
      </c>
      <c r="D6369" t="s">
        <v>525</v>
      </c>
      <c r="E6369" t="s">
        <v>531</v>
      </c>
      <c r="F6369" s="191">
        <v>45670</v>
      </c>
      <c r="G6369" t="s">
        <v>587</v>
      </c>
      <c r="H6369" s="192">
        <v>82964</v>
      </c>
      <c r="I6369" t="s">
        <v>22</v>
      </c>
      <c r="J6369"/>
      <c r="K6369"/>
      <c r="L6369">
        <v>2024</v>
      </c>
      <c r="M6369" t="s">
        <v>525</v>
      </c>
      <c r="N6369" t="s">
        <v>569</v>
      </c>
      <c r="O6369"/>
    </row>
    <row r="6370" spans="1:15" s="164" customFormat="1" ht="16" x14ac:dyDescent="0.2">
      <c r="A6370" t="s">
        <v>521</v>
      </c>
      <c r="B6370" t="s">
        <v>617</v>
      </c>
      <c r="C6370" t="s">
        <v>523</v>
      </c>
      <c r="D6370" t="s">
        <v>525</v>
      </c>
      <c r="E6370" t="s">
        <v>525</v>
      </c>
      <c r="F6370" s="191">
        <v>45670</v>
      </c>
      <c r="G6370" t="s">
        <v>589</v>
      </c>
      <c r="H6370" s="192">
        <v>371008</v>
      </c>
      <c r="I6370" t="s">
        <v>22</v>
      </c>
      <c r="J6370"/>
      <c r="K6370"/>
      <c r="L6370">
        <v>2024</v>
      </c>
      <c r="M6370" t="s">
        <v>525</v>
      </c>
      <c r="N6370" t="s">
        <v>569</v>
      </c>
      <c r="O6370"/>
    </row>
    <row r="6371" spans="1:15" s="164" customFormat="1" ht="16" x14ac:dyDescent="0.2">
      <c r="A6371" t="s">
        <v>521</v>
      </c>
      <c r="B6371" t="s">
        <v>617</v>
      </c>
      <c r="C6371" t="s">
        <v>523</v>
      </c>
      <c r="D6371" t="s">
        <v>525</v>
      </c>
      <c r="E6371" t="s">
        <v>519</v>
      </c>
      <c r="F6371" s="191">
        <v>45670</v>
      </c>
      <c r="G6371" t="s">
        <v>589</v>
      </c>
      <c r="H6371" s="192">
        <v>3074500</v>
      </c>
      <c r="I6371" t="s">
        <v>22</v>
      </c>
      <c r="J6371"/>
      <c r="K6371"/>
      <c r="L6371">
        <v>2024</v>
      </c>
      <c r="M6371" t="s">
        <v>525</v>
      </c>
      <c r="N6371" t="s">
        <v>569</v>
      </c>
      <c r="O6371"/>
    </row>
    <row r="6372" spans="1:15" s="164" customFormat="1" ht="16" x14ac:dyDescent="0.2">
      <c r="A6372" t="s">
        <v>521</v>
      </c>
      <c r="B6372" t="s">
        <v>617</v>
      </c>
      <c r="C6372" t="s">
        <v>523</v>
      </c>
      <c r="D6372" t="s">
        <v>525</v>
      </c>
      <c r="E6372" t="s">
        <v>531</v>
      </c>
      <c r="F6372" s="191">
        <v>45670</v>
      </c>
      <c r="G6372" t="s">
        <v>589</v>
      </c>
      <c r="H6372" s="192">
        <v>1430000</v>
      </c>
      <c r="I6372" t="s">
        <v>22</v>
      </c>
      <c r="J6372"/>
      <c r="K6372"/>
      <c r="L6372">
        <v>2024</v>
      </c>
      <c r="M6372" t="s">
        <v>525</v>
      </c>
      <c r="N6372" t="s">
        <v>569</v>
      </c>
      <c r="O6372"/>
    </row>
    <row r="6373" spans="1:15" s="164" customFormat="1" ht="16" x14ac:dyDescent="0.2">
      <c r="A6373" t="s">
        <v>521</v>
      </c>
      <c r="B6373" t="s">
        <v>617</v>
      </c>
      <c r="C6373" t="s">
        <v>523</v>
      </c>
      <c r="D6373" t="s">
        <v>525</v>
      </c>
      <c r="E6373" t="s">
        <v>525</v>
      </c>
      <c r="F6373" s="191">
        <v>45670</v>
      </c>
      <c r="G6373" t="s">
        <v>23</v>
      </c>
      <c r="H6373" s="192">
        <v>135903</v>
      </c>
      <c r="I6373" t="s">
        <v>22</v>
      </c>
      <c r="J6373"/>
      <c r="K6373"/>
      <c r="L6373">
        <v>2024</v>
      </c>
      <c r="M6373" t="s">
        <v>525</v>
      </c>
      <c r="N6373" t="s">
        <v>569</v>
      </c>
      <c r="O6373"/>
    </row>
    <row r="6374" spans="1:15" s="164" customFormat="1" ht="16" x14ac:dyDescent="0.2">
      <c r="A6374" t="s">
        <v>521</v>
      </c>
      <c r="B6374" t="s">
        <v>617</v>
      </c>
      <c r="C6374" t="s">
        <v>523</v>
      </c>
      <c r="D6374" t="s">
        <v>525</v>
      </c>
      <c r="E6374" t="s">
        <v>531</v>
      </c>
      <c r="F6374" s="191">
        <v>45670</v>
      </c>
      <c r="G6374" t="s">
        <v>23</v>
      </c>
      <c r="H6374" s="192">
        <v>3503476</v>
      </c>
      <c r="I6374" t="s">
        <v>22</v>
      </c>
      <c r="J6374"/>
      <c r="K6374"/>
      <c r="L6374">
        <v>2024</v>
      </c>
      <c r="M6374" t="s">
        <v>525</v>
      </c>
      <c r="N6374" t="s">
        <v>569</v>
      </c>
      <c r="O6374"/>
    </row>
    <row r="6375" spans="1:15" s="164" customFormat="1" ht="16" x14ac:dyDescent="0.2">
      <c r="A6375" t="s">
        <v>521</v>
      </c>
      <c r="B6375" t="s">
        <v>617</v>
      </c>
      <c r="C6375" t="s">
        <v>523</v>
      </c>
      <c r="D6375" t="s">
        <v>525</v>
      </c>
      <c r="E6375" t="s">
        <v>531</v>
      </c>
      <c r="F6375" s="191">
        <v>45671</v>
      </c>
      <c r="G6375" t="s">
        <v>619</v>
      </c>
      <c r="H6375" s="192">
        <v>538507</v>
      </c>
      <c r="I6375" t="s">
        <v>22</v>
      </c>
      <c r="J6375"/>
      <c r="K6375"/>
      <c r="L6375">
        <v>2024</v>
      </c>
      <c r="M6375" t="s">
        <v>525</v>
      </c>
      <c r="N6375" t="s">
        <v>569</v>
      </c>
      <c r="O6375"/>
    </row>
    <row r="6376" spans="1:15" s="164" customFormat="1" ht="16" x14ac:dyDescent="0.2">
      <c r="A6376" t="s">
        <v>521</v>
      </c>
      <c r="B6376" t="s">
        <v>567</v>
      </c>
      <c r="C6376" t="s">
        <v>523</v>
      </c>
      <c r="D6376" t="s">
        <v>525</v>
      </c>
      <c r="E6376" t="s">
        <v>531</v>
      </c>
      <c r="F6376" s="191">
        <v>45671</v>
      </c>
      <c r="G6376" t="s">
        <v>568</v>
      </c>
      <c r="H6376" s="192">
        <v>335881</v>
      </c>
      <c r="I6376" t="s">
        <v>22</v>
      </c>
      <c r="J6376"/>
      <c r="K6376"/>
      <c r="L6376">
        <v>2024</v>
      </c>
      <c r="M6376" t="s">
        <v>525</v>
      </c>
      <c r="N6376" t="s">
        <v>569</v>
      </c>
      <c r="O6376"/>
    </row>
    <row r="6377" spans="1:15" s="164" customFormat="1" ht="16" x14ac:dyDescent="0.2">
      <c r="A6377" t="s">
        <v>521</v>
      </c>
      <c r="B6377" t="s">
        <v>617</v>
      </c>
      <c r="C6377" t="s">
        <v>523</v>
      </c>
      <c r="D6377" t="s">
        <v>525</v>
      </c>
      <c r="E6377" t="s">
        <v>525</v>
      </c>
      <c r="F6377" s="191">
        <v>45671</v>
      </c>
      <c r="G6377" t="s">
        <v>568</v>
      </c>
      <c r="H6377" s="192">
        <v>170280</v>
      </c>
      <c r="I6377" t="s">
        <v>22</v>
      </c>
      <c r="J6377"/>
      <c r="K6377"/>
      <c r="L6377">
        <v>2024</v>
      </c>
      <c r="M6377" t="s">
        <v>525</v>
      </c>
      <c r="N6377" t="s">
        <v>569</v>
      </c>
      <c r="O6377"/>
    </row>
    <row r="6378" spans="1:15" s="164" customFormat="1" ht="16" x14ac:dyDescent="0.2">
      <c r="A6378" t="s">
        <v>521</v>
      </c>
      <c r="B6378" t="s">
        <v>617</v>
      </c>
      <c r="C6378" t="s">
        <v>523</v>
      </c>
      <c r="D6378" t="s">
        <v>525</v>
      </c>
      <c r="E6378" t="s">
        <v>519</v>
      </c>
      <c r="F6378" s="191">
        <v>45671</v>
      </c>
      <c r="G6378" t="s">
        <v>568</v>
      </c>
      <c r="H6378" s="192">
        <v>679250</v>
      </c>
      <c r="I6378" t="s">
        <v>22</v>
      </c>
      <c r="J6378"/>
      <c r="K6378"/>
      <c r="L6378">
        <v>2024</v>
      </c>
      <c r="M6378" t="s">
        <v>525</v>
      </c>
      <c r="N6378" t="s">
        <v>569</v>
      </c>
      <c r="O6378"/>
    </row>
    <row r="6379" spans="1:15" s="164" customFormat="1" ht="16" x14ac:dyDescent="0.2">
      <c r="A6379" t="s">
        <v>521</v>
      </c>
      <c r="B6379" t="s">
        <v>617</v>
      </c>
      <c r="C6379" t="s">
        <v>523</v>
      </c>
      <c r="D6379" t="s">
        <v>525</v>
      </c>
      <c r="E6379" t="s">
        <v>531</v>
      </c>
      <c r="F6379" s="191">
        <v>45671</v>
      </c>
      <c r="G6379" t="s">
        <v>568</v>
      </c>
      <c r="H6379" s="192">
        <v>289472</v>
      </c>
      <c r="I6379" t="s">
        <v>22</v>
      </c>
      <c r="J6379"/>
      <c r="K6379"/>
      <c r="L6379">
        <v>2024</v>
      </c>
      <c r="M6379" t="s">
        <v>525</v>
      </c>
      <c r="N6379" t="s">
        <v>569</v>
      </c>
      <c r="O6379"/>
    </row>
    <row r="6380" spans="1:15" s="164" customFormat="1" ht="16" x14ac:dyDescent="0.2">
      <c r="A6380" t="s">
        <v>521</v>
      </c>
      <c r="B6380" t="s">
        <v>617</v>
      </c>
      <c r="C6380" t="s">
        <v>523</v>
      </c>
      <c r="D6380" t="s">
        <v>525</v>
      </c>
      <c r="E6380" t="s">
        <v>525</v>
      </c>
      <c r="F6380" s="191">
        <v>45671</v>
      </c>
      <c r="G6380" t="s">
        <v>589</v>
      </c>
      <c r="H6380" s="192">
        <v>257800</v>
      </c>
      <c r="I6380" t="s">
        <v>22</v>
      </c>
      <c r="J6380"/>
      <c r="K6380"/>
      <c r="L6380">
        <v>2024</v>
      </c>
      <c r="M6380" t="s">
        <v>525</v>
      </c>
      <c r="N6380" t="s">
        <v>569</v>
      </c>
      <c r="O6380"/>
    </row>
    <row r="6381" spans="1:15" s="164" customFormat="1" ht="16" x14ac:dyDescent="0.2">
      <c r="A6381" t="s">
        <v>521</v>
      </c>
      <c r="B6381" t="s">
        <v>617</v>
      </c>
      <c r="C6381" t="s">
        <v>523</v>
      </c>
      <c r="D6381" t="s">
        <v>525</v>
      </c>
      <c r="E6381" t="s">
        <v>531</v>
      </c>
      <c r="F6381" s="191">
        <v>45671</v>
      </c>
      <c r="G6381" t="s">
        <v>589</v>
      </c>
      <c r="H6381" s="192">
        <v>738461</v>
      </c>
      <c r="I6381" t="s">
        <v>22</v>
      </c>
      <c r="J6381"/>
      <c r="K6381"/>
      <c r="L6381">
        <v>2024</v>
      </c>
      <c r="M6381" t="s">
        <v>525</v>
      </c>
      <c r="N6381" t="s">
        <v>569</v>
      </c>
      <c r="O6381"/>
    </row>
    <row r="6382" spans="1:15" s="164" customFormat="1" ht="16" x14ac:dyDescent="0.2">
      <c r="A6382" t="s">
        <v>521</v>
      </c>
      <c r="B6382" t="s">
        <v>617</v>
      </c>
      <c r="C6382" t="s">
        <v>523</v>
      </c>
      <c r="D6382" t="s">
        <v>525</v>
      </c>
      <c r="E6382" t="s">
        <v>525</v>
      </c>
      <c r="F6382" s="191">
        <v>45671</v>
      </c>
      <c r="G6382" t="s">
        <v>23</v>
      </c>
      <c r="H6382" s="192">
        <v>863276</v>
      </c>
      <c r="I6382" t="s">
        <v>22</v>
      </c>
      <c r="J6382"/>
      <c r="K6382"/>
      <c r="L6382">
        <v>2024</v>
      </c>
      <c r="M6382" t="s">
        <v>525</v>
      </c>
      <c r="N6382" t="s">
        <v>569</v>
      </c>
      <c r="O6382"/>
    </row>
    <row r="6383" spans="1:15" s="164" customFormat="1" ht="16" x14ac:dyDescent="0.2">
      <c r="A6383" t="s">
        <v>521</v>
      </c>
      <c r="B6383" t="s">
        <v>617</v>
      </c>
      <c r="C6383" t="s">
        <v>523</v>
      </c>
      <c r="D6383" t="s">
        <v>525</v>
      </c>
      <c r="E6383" t="s">
        <v>531</v>
      </c>
      <c r="F6383" s="191">
        <v>45671</v>
      </c>
      <c r="G6383" t="s">
        <v>23</v>
      </c>
      <c r="H6383" s="192">
        <v>1611049</v>
      </c>
      <c r="I6383" t="s">
        <v>22</v>
      </c>
      <c r="J6383"/>
      <c r="K6383"/>
      <c r="L6383">
        <v>2024</v>
      </c>
      <c r="M6383" t="s">
        <v>525</v>
      </c>
      <c r="N6383" t="s">
        <v>569</v>
      </c>
      <c r="O6383"/>
    </row>
    <row r="6384" spans="1:15" s="164" customFormat="1" ht="16" x14ac:dyDescent="0.2">
      <c r="A6384" t="s">
        <v>521</v>
      </c>
      <c r="B6384" t="s">
        <v>617</v>
      </c>
      <c r="C6384" t="s">
        <v>523</v>
      </c>
      <c r="D6384" t="s">
        <v>525</v>
      </c>
      <c r="E6384" t="s">
        <v>531</v>
      </c>
      <c r="F6384" s="191">
        <v>45671</v>
      </c>
      <c r="G6384" t="s">
        <v>720</v>
      </c>
      <c r="H6384" s="192">
        <v>184378</v>
      </c>
      <c r="I6384" t="s">
        <v>22</v>
      </c>
      <c r="J6384"/>
      <c r="K6384"/>
      <c r="L6384">
        <v>2024</v>
      </c>
      <c r="M6384" t="s">
        <v>525</v>
      </c>
      <c r="N6384" t="s">
        <v>569</v>
      </c>
      <c r="O6384"/>
    </row>
    <row r="6385" spans="1:15" s="164" customFormat="1" ht="16" x14ac:dyDescent="0.2">
      <c r="A6385" t="s">
        <v>521</v>
      </c>
      <c r="B6385" t="s">
        <v>647</v>
      </c>
      <c r="C6385" t="s">
        <v>523</v>
      </c>
      <c r="D6385" t="s">
        <v>525</v>
      </c>
      <c r="E6385" t="s">
        <v>525</v>
      </c>
      <c r="F6385" s="191">
        <v>45671</v>
      </c>
      <c r="G6385" t="s">
        <v>650</v>
      </c>
      <c r="H6385" s="192">
        <v>292992</v>
      </c>
      <c r="I6385" t="s">
        <v>16</v>
      </c>
      <c r="J6385"/>
      <c r="K6385"/>
      <c r="L6385">
        <v>2024</v>
      </c>
      <c r="M6385" t="s">
        <v>525</v>
      </c>
      <c r="N6385" t="s">
        <v>569</v>
      </c>
      <c r="O6385"/>
    </row>
    <row r="6386" spans="1:15" s="164" customFormat="1" ht="16" x14ac:dyDescent="0.2">
      <c r="A6386" t="s">
        <v>521</v>
      </c>
      <c r="B6386" t="s">
        <v>647</v>
      </c>
      <c r="C6386" t="s">
        <v>535</v>
      </c>
      <c r="D6386" t="s">
        <v>525</v>
      </c>
      <c r="E6386" t="s">
        <v>531</v>
      </c>
      <c r="F6386" s="191">
        <v>45671</v>
      </c>
      <c r="G6386" t="s">
        <v>650</v>
      </c>
      <c r="H6386" s="192">
        <v>106891</v>
      </c>
      <c r="I6386" t="s">
        <v>16</v>
      </c>
      <c r="J6386"/>
      <c r="K6386"/>
      <c r="L6386">
        <v>2024</v>
      </c>
      <c r="M6386" t="s">
        <v>525</v>
      </c>
      <c r="N6386" t="s">
        <v>569</v>
      </c>
      <c r="O6386"/>
    </row>
    <row r="6387" spans="1:15" s="164" customFormat="1" ht="16" x14ac:dyDescent="0.2">
      <c r="A6387" t="s">
        <v>521</v>
      </c>
      <c r="B6387" t="s">
        <v>647</v>
      </c>
      <c r="C6387" t="s">
        <v>523</v>
      </c>
      <c r="D6387" t="s">
        <v>525</v>
      </c>
      <c r="E6387" t="s">
        <v>531</v>
      </c>
      <c r="F6387" s="191">
        <v>45671</v>
      </c>
      <c r="G6387" t="s">
        <v>650</v>
      </c>
      <c r="H6387" s="192">
        <v>1364370</v>
      </c>
      <c r="I6387" t="s">
        <v>16</v>
      </c>
      <c r="J6387"/>
      <c r="K6387"/>
      <c r="L6387">
        <v>2024</v>
      </c>
      <c r="M6387" t="s">
        <v>525</v>
      </c>
      <c r="N6387" t="s">
        <v>569</v>
      </c>
      <c r="O6387"/>
    </row>
    <row r="6388" spans="1:15" s="164" customFormat="1" ht="16" x14ac:dyDescent="0.2">
      <c r="A6388" t="s">
        <v>521</v>
      </c>
      <c r="B6388" t="s">
        <v>647</v>
      </c>
      <c r="C6388" t="s">
        <v>523</v>
      </c>
      <c r="D6388" t="s">
        <v>525</v>
      </c>
      <c r="E6388" t="s">
        <v>525</v>
      </c>
      <c r="F6388" s="191">
        <v>45671</v>
      </c>
      <c r="G6388" t="s">
        <v>648</v>
      </c>
      <c r="H6388" s="192">
        <v>36436</v>
      </c>
      <c r="I6388" t="s">
        <v>16</v>
      </c>
      <c r="J6388"/>
      <c r="K6388"/>
      <c r="L6388">
        <v>2024</v>
      </c>
      <c r="M6388" t="s">
        <v>525</v>
      </c>
      <c r="N6388" t="s">
        <v>569</v>
      </c>
      <c r="O6388"/>
    </row>
    <row r="6389" spans="1:15" s="164" customFormat="1" ht="16" x14ac:dyDescent="0.2">
      <c r="A6389" t="s">
        <v>521</v>
      </c>
      <c r="B6389" t="s">
        <v>647</v>
      </c>
      <c r="C6389" t="s">
        <v>523</v>
      </c>
      <c r="D6389" t="s">
        <v>525</v>
      </c>
      <c r="E6389" t="s">
        <v>525</v>
      </c>
      <c r="F6389" s="191">
        <v>45671</v>
      </c>
      <c r="G6389" t="s">
        <v>651</v>
      </c>
      <c r="H6389" s="192">
        <v>239250</v>
      </c>
      <c r="I6389" t="s">
        <v>16</v>
      </c>
      <c r="J6389"/>
      <c r="K6389"/>
      <c r="L6389">
        <v>2024</v>
      </c>
      <c r="M6389" t="s">
        <v>525</v>
      </c>
      <c r="N6389" t="s">
        <v>569</v>
      </c>
      <c r="O6389"/>
    </row>
    <row r="6390" spans="1:15" s="164" customFormat="1" ht="16" x14ac:dyDescent="0.2">
      <c r="A6390" t="s">
        <v>521</v>
      </c>
      <c r="B6390" t="s">
        <v>647</v>
      </c>
      <c r="C6390" t="s">
        <v>523</v>
      </c>
      <c r="D6390" t="s">
        <v>525</v>
      </c>
      <c r="E6390" t="s">
        <v>531</v>
      </c>
      <c r="F6390" s="191">
        <v>45671</v>
      </c>
      <c r="G6390" t="s">
        <v>651</v>
      </c>
      <c r="H6390" s="192">
        <v>312682</v>
      </c>
      <c r="I6390" t="s">
        <v>16</v>
      </c>
      <c r="J6390"/>
      <c r="K6390"/>
      <c r="L6390">
        <v>2024</v>
      </c>
      <c r="M6390" t="s">
        <v>525</v>
      </c>
      <c r="N6390" t="s">
        <v>569</v>
      </c>
      <c r="O6390"/>
    </row>
    <row r="6391" spans="1:15" s="164" customFormat="1" ht="16" x14ac:dyDescent="0.2">
      <c r="A6391" t="s">
        <v>521</v>
      </c>
      <c r="B6391" t="s">
        <v>647</v>
      </c>
      <c r="C6391" t="s">
        <v>523</v>
      </c>
      <c r="D6391" t="s">
        <v>525</v>
      </c>
      <c r="E6391" t="s">
        <v>525</v>
      </c>
      <c r="F6391" s="191">
        <v>45671</v>
      </c>
      <c r="G6391" t="s">
        <v>649</v>
      </c>
      <c r="H6391" s="192">
        <v>3400529</v>
      </c>
      <c r="I6391" t="s">
        <v>16</v>
      </c>
      <c r="J6391"/>
      <c r="K6391"/>
      <c r="L6391">
        <v>2024</v>
      </c>
      <c r="M6391" t="s">
        <v>525</v>
      </c>
      <c r="N6391" t="s">
        <v>569</v>
      </c>
      <c r="O6391"/>
    </row>
    <row r="6392" spans="1:15" s="164" customFormat="1" ht="16" x14ac:dyDescent="0.2">
      <c r="A6392" t="s">
        <v>521</v>
      </c>
      <c r="B6392" t="s">
        <v>647</v>
      </c>
      <c r="C6392" t="s">
        <v>523</v>
      </c>
      <c r="D6392" t="s">
        <v>525</v>
      </c>
      <c r="E6392" t="s">
        <v>525</v>
      </c>
      <c r="F6392" s="191">
        <v>45672</v>
      </c>
      <c r="G6392" t="s">
        <v>650</v>
      </c>
      <c r="H6392" s="192">
        <v>761814</v>
      </c>
      <c r="I6392" t="s">
        <v>16</v>
      </c>
      <c r="J6392"/>
      <c r="K6392"/>
      <c r="L6392">
        <v>2024</v>
      </c>
      <c r="M6392" t="s">
        <v>525</v>
      </c>
      <c r="N6392" t="s">
        <v>569</v>
      </c>
      <c r="O6392"/>
    </row>
    <row r="6393" spans="1:15" s="164" customFormat="1" ht="16" x14ac:dyDescent="0.2">
      <c r="A6393" t="s">
        <v>521</v>
      </c>
      <c r="B6393" t="s">
        <v>647</v>
      </c>
      <c r="C6393" t="s">
        <v>523</v>
      </c>
      <c r="D6393" t="s">
        <v>525</v>
      </c>
      <c r="E6393" t="s">
        <v>519</v>
      </c>
      <c r="F6393" s="191">
        <v>45672</v>
      </c>
      <c r="G6393" t="s">
        <v>650</v>
      </c>
      <c r="H6393" s="192">
        <v>269632</v>
      </c>
      <c r="I6393" t="s">
        <v>16</v>
      </c>
      <c r="J6393"/>
      <c r="K6393"/>
      <c r="L6393">
        <v>2024</v>
      </c>
      <c r="M6393" t="s">
        <v>525</v>
      </c>
      <c r="N6393" t="s">
        <v>569</v>
      </c>
      <c r="O6393"/>
    </row>
    <row r="6394" spans="1:15" s="164" customFormat="1" ht="16" x14ac:dyDescent="0.2">
      <c r="A6394" t="s">
        <v>521</v>
      </c>
      <c r="B6394" t="s">
        <v>647</v>
      </c>
      <c r="C6394" t="s">
        <v>535</v>
      </c>
      <c r="D6394" t="s">
        <v>525</v>
      </c>
      <c r="E6394" t="s">
        <v>531</v>
      </c>
      <c r="F6394" s="191">
        <v>45672</v>
      </c>
      <c r="G6394" t="s">
        <v>650</v>
      </c>
      <c r="H6394" s="192">
        <v>264992</v>
      </c>
      <c r="I6394" t="s">
        <v>16</v>
      </c>
      <c r="J6394"/>
      <c r="K6394"/>
      <c r="L6394">
        <v>2024</v>
      </c>
      <c r="M6394" t="s">
        <v>525</v>
      </c>
      <c r="N6394" t="s">
        <v>569</v>
      </c>
      <c r="O6394"/>
    </row>
    <row r="6395" spans="1:15" s="164" customFormat="1" ht="16" x14ac:dyDescent="0.2">
      <c r="A6395" t="s">
        <v>521</v>
      </c>
      <c r="B6395" t="s">
        <v>647</v>
      </c>
      <c r="C6395" t="s">
        <v>523</v>
      </c>
      <c r="D6395" t="s">
        <v>525</v>
      </c>
      <c r="E6395" t="s">
        <v>531</v>
      </c>
      <c r="F6395" s="191">
        <v>45672</v>
      </c>
      <c r="G6395" t="s">
        <v>650</v>
      </c>
      <c r="H6395" s="192">
        <v>1034807</v>
      </c>
      <c r="I6395" t="s">
        <v>16</v>
      </c>
      <c r="J6395"/>
      <c r="K6395"/>
      <c r="L6395">
        <v>2024</v>
      </c>
      <c r="M6395" t="s">
        <v>525</v>
      </c>
      <c r="N6395" t="s">
        <v>569</v>
      </c>
      <c r="O6395"/>
    </row>
    <row r="6396" spans="1:15" s="164" customFormat="1" ht="16" x14ac:dyDescent="0.2">
      <c r="A6396" t="s">
        <v>521</v>
      </c>
      <c r="B6396" t="s">
        <v>647</v>
      </c>
      <c r="C6396" t="s">
        <v>523</v>
      </c>
      <c r="D6396" t="s">
        <v>525</v>
      </c>
      <c r="E6396" t="s">
        <v>525</v>
      </c>
      <c r="F6396" s="191">
        <v>45672</v>
      </c>
      <c r="G6396" t="s">
        <v>648</v>
      </c>
      <c r="H6396" s="192">
        <v>61602</v>
      </c>
      <c r="I6396" t="s">
        <v>16</v>
      </c>
      <c r="J6396"/>
      <c r="K6396"/>
      <c r="L6396">
        <v>2024</v>
      </c>
      <c r="M6396" t="s">
        <v>525</v>
      </c>
      <c r="N6396" t="s">
        <v>569</v>
      </c>
      <c r="O6396"/>
    </row>
    <row r="6397" spans="1:15" s="164" customFormat="1" ht="16" x14ac:dyDescent="0.2">
      <c r="A6397" t="s">
        <v>521</v>
      </c>
      <c r="B6397" t="s">
        <v>647</v>
      </c>
      <c r="C6397" t="s">
        <v>523</v>
      </c>
      <c r="D6397" t="s">
        <v>525</v>
      </c>
      <c r="E6397" t="s">
        <v>531</v>
      </c>
      <c r="F6397" s="191">
        <v>45672</v>
      </c>
      <c r="G6397" t="s">
        <v>651</v>
      </c>
      <c r="H6397" s="192">
        <v>918720</v>
      </c>
      <c r="I6397" t="s">
        <v>16</v>
      </c>
      <c r="J6397"/>
      <c r="K6397"/>
      <c r="L6397">
        <v>2024</v>
      </c>
      <c r="M6397" t="s">
        <v>525</v>
      </c>
      <c r="N6397" t="s">
        <v>569</v>
      </c>
      <c r="O6397"/>
    </row>
    <row r="6398" spans="1:15" s="164" customFormat="1" ht="16" x14ac:dyDescent="0.2">
      <c r="A6398" t="s">
        <v>521</v>
      </c>
      <c r="B6398" t="s">
        <v>647</v>
      </c>
      <c r="C6398" t="s">
        <v>523</v>
      </c>
      <c r="D6398" t="s">
        <v>525</v>
      </c>
      <c r="E6398" t="s">
        <v>525</v>
      </c>
      <c r="F6398" s="191">
        <v>45672</v>
      </c>
      <c r="G6398" t="s">
        <v>649</v>
      </c>
      <c r="H6398" s="192">
        <v>1310606</v>
      </c>
      <c r="I6398" t="s">
        <v>16</v>
      </c>
      <c r="J6398"/>
      <c r="K6398"/>
      <c r="L6398">
        <v>2024</v>
      </c>
      <c r="M6398" t="s">
        <v>525</v>
      </c>
      <c r="N6398" t="s">
        <v>569</v>
      </c>
      <c r="O6398"/>
    </row>
    <row r="6399" spans="1:15" s="164" customFormat="1" ht="16" x14ac:dyDescent="0.2">
      <c r="A6399" t="s">
        <v>521</v>
      </c>
      <c r="B6399" t="s">
        <v>647</v>
      </c>
      <c r="C6399" t="s">
        <v>523</v>
      </c>
      <c r="D6399" t="s">
        <v>525</v>
      </c>
      <c r="E6399" t="s">
        <v>531</v>
      </c>
      <c r="F6399" s="191">
        <v>45672</v>
      </c>
      <c r="G6399" t="s">
        <v>649</v>
      </c>
      <c r="H6399" s="192">
        <v>3041258</v>
      </c>
      <c r="I6399" t="s">
        <v>16</v>
      </c>
      <c r="J6399"/>
      <c r="K6399"/>
      <c r="L6399">
        <v>2024</v>
      </c>
      <c r="M6399" t="s">
        <v>525</v>
      </c>
      <c r="N6399" t="s">
        <v>569</v>
      </c>
      <c r="O6399"/>
    </row>
    <row r="6400" spans="1:15" s="164" customFormat="1" ht="16" x14ac:dyDescent="0.2">
      <c r="A6400" t="s">
        <v>521</v>
      </c>
      <c r="B6400" t="s">
        <v>647</v>
      </c>
      <c r="C6400" t="s">
        <v>523</v>
      </c>
      <c r="D6400" t="s">
        <v>525</v>
      </c>
      <c r="E6400" t="s">
        <v>531</v>
      </c>
      <c r="F6400" s="191">
        <v>45672</v>
      </c>
      <c r="G6400" t="s">
        <v>652</v>
      </c>
      <c r="H6400" s="192">
        <v>39600</v>
      </c>
      <c r="I6400" t="s">
        <v>16</v>
      </c>
      <c r="J6400"/>
      <c r="K6400"/>
      <c r="L6400">
        <v>2024</v>
      </c>
      <c r="M6400" t="s">
        <v>525</v>
      </c>
      <c r="N6400" t="s">
        <v>569</v>
      </c>
      <c r="O6400"/>
    </row>
    <row r="6401" spans="1:15" s="164" customFormat="1" ht="16" x14ac:dyDescent="0.2">
      <c r="A6401" t="s">
        <v>521</v>
      </c>
      <c r="B6401" t="s">
        <v>617</v>
      </c>
      <c r="C6401" t="s">
        <v>523</v>
      </c>
      <c r="D6401" t="s">
        <v>525</v>
      </c>
      <c r="E6401" t="s">
        <v>525</v>
      </c>
      <c r="F6401" s="191">
        <v>45672</v>
      </c>
      <c r="G6401" t="s">
        <v>568</v>
      </c>
      <c r="H6401" s="192">
        <v>583055</v>
      </c>
      <c r="I6401" t="s">
        <v>22</v>
      </c>
      <c r="J6401"/>
      <c r="K6401"/>
      <c r="L6401">
        <v>2024</v>
      </c>
      <c r="M6401" t="s">
        <v>525</v>
      </c>
      <c r="N6401" t="s">
        <v>569</v>
      </c>
      <c r="O6401"/>
    </row>
    <row r="6402" spans="1:15" s="164" customFormat="1" ht="16" x14ac:dyDescent="0.2">
      <c r="A6402" t="s">
        <v>521</v>
      </c>
      <c r="B6402" t="s">
        <v>617</v>
      </c>
      <c r="C6402" t="s">
        <v>523</v>
      </c>
      <c r="D6402" t="s">
        <v>525</v>
      </c>
      <c r="E6402" t="s">
        <v>525</v>
      </c>
      <c r="F6402" s="191">
        <v>45672</v>
      </c>
      <c r="G6402" t="s">
        <v>589</v>
      </c>
      <c r="H6402" s="192">
        <v>168788</v>
      </c>
      <c r="I6402" t="s">
        <v>22</v>
      </c>
      <c r="J6402"/>
      <c r="K6402"/>
      <c r="L6402">
        <v>2024</v>
      </c>
      <c r="M6402" t="s">
        <v>525</v>
      </c>
      <c r="N6402" t="s">
        <v>569</v>
      </c>
      <c r="O6402"/>
    </row>
    <row r="6403" spans="1:15" s="164" customFormat="1" ht="16" x14ac:dyDescent="0.2">
      <c r="A6403" t="s">
        <v>521</v>
      </c>
      <c r="B6403" t="s">
        <v>617</v>
      </c>
      <c r="C6403" t="s">
        <v>523</v>
      </c>
      <c r="D6403" t="s">
        <v>525</v>
      </c>
      <c r="E6403" t="s">
        <v>531</v>
      </c>
      <c r="F6403" s="191">
        <v>45672</v>
      </c>
      <c r="G6403" t="s">
        <v>589</v>
      </c>
      <c r="H6403" s="192">
        <v>165739</v>
      </c>
      <c r="I6403" t="s">
        <v>22</v>
      </c>
      <c r="J6403"/>
      <c r="K6403"/>
      <c r="L6403">
        <v>2024</v>
      </c>
      <c r="M6403" t="s">
        <v>525</v>
      </c>
      <c r="N6403" t="s">
        <v>569</v>
      </c>
      <c r="O6403"/>
    </row>
    <row r="6404" spans="1:15" s="164" customFormat="1" ht="16" x14ac:dyDescent="0.2">
      <c r="A6404" t="s">
        <v>521</v>
      </c>
      <c r="B6404" t="s">
        <v>638</v>
      </c>
      <c r="C6404" t="s">
        <v>523</v>
      </c>
      <c r="D6404" t="s">
        <v>525</v>
      </c>
      <c r="E6404" t="s">
        <v>519</v>
      </c>
      <c r="F6404" s="191">
        <v>45672</v>
      </c>
      <c r="G6404" t="s">
        <v>589</v>
      </c>
      <c r="H6404" s="192">
        <v>250250</v>
      </c>
      <c r="I6404" t="s">
        <v>22</v>
      </c>
      <c r="J6404"/>
      <c r="K6404"/>
      <c r="L6404">
        <v>2024</v>
      </c>
      <c r="M6404" t="s">
        <v>525</v>
      </c>
      <c r="N6404" t="s">
        <v>569</v>
      </c>
      <c r="O6404"/>
    </row>
    <row r="6405" spans="1:15" s="164" customFormat="1" ht="16" x14ac:dyDescent="0.2">
      <c r="A6405" t="s">
        <v>521</v>
      </c>
      <c r="B6405" t="s">
        <v>638</v>
      </c>
      <c r="C6405" t="s">
        <v>523</v>
      </c>
      <c r="D6405" t="s">
        <v>525</v>
      </c>
      <c r="E6405" t="s">
        <v>531</v>
      </c>
      <c r="F6405" s="191">
        <v>45672</v>
      </c>
      <c r="G6405" t="s">
        <v>589</v>
      </c>
      <c r="H6405" s="192">
        <v>178750</v>
      </c>
      <c r="I6405" t="s">
        <v>22</v>
      </c>
      <c r="J6405"/>
      <c r="K6405"/>
      <c r="L6405">
        <v>2024</v>
      </c>
      <c r="M6405" t="s">
        <v>525</v>
      </c>
      <c r="N6405" t="s">
        <v>569</v>
      </c>
      <c r="O6405"/>
    </row>
    <row r="6406" spans="1:15" s="164" customFormat="1" ht="16" x14ac:dyDescent="0.2">
      <c r="A6406" t="s">
        <v>521</v>
      </c>
      <c r="B6406" t="s">
        <v>617</v>
      </c>
      <c r="C6406" t="s">
        <v>523</v>
      </c>
      <c r="D6406" t="s">
        <v>525</v>
      </c>
      <c r="E6406" t="s">
        <v>525</v>
      </c>
      <c r="F6406" s="191">
        <v>45672</v>
      </c>
      <c r="G6406" t="s">
        <v>23</v>
      </c>
      <c r="H6406" s="192">
        <v>147</v>
      </c>
      <c r="I6406" t="s">
        <v>22</v>
      </c>
      <c r="J6406"/>
      <c r="K6406"/>
      <c r="L6406">
        <v>2024</v>
      </c>
      <c r="M6406" t="s">
        <v>525</v>
      </c>
      <c r="N6406" t="s">
        <v>569</v>
      </c>
      <c r="O6406"/>
    </row>
    <row r="6407" spans="1:15" s="164" customFormat="1" ht="16" x14ac:dyDescent="0.2">
      <c r="A6407" t="s">
        <v>521</v>
      </c>
      <c r="B6407" t="s">
        <v>603</v>
      </c>
      <c r="C6407" t="s">
        <v>523</v>
      </c>
      <c r="D6407" t="s">
        <v>525</v>
      </c>
      <c r="E6407" t="s">
        <v>525</v>
      </c>
      <c r="F6407" s="191">
        <v>45673</v>
      </c>
      <c r="G6407" t="s">
        <v>604</v>
      </c>
      <c r="H6407" s="192">
        <v>50829</v>
      </c>
      <c r="I6407" t="s">
        <v>22</v>
      </c>
      <c r="J6407"/>
      <c r="K6407"/>
      <c r="L6407">
        <v>2024</v>
      </c>
      <c r="M6407" t="s">
        <v>525</v>
      </c>
      <c r="N6407" t="s">
        <v>569</v>
      </c>
      <c r="O6407"/>
    </row>
    <row r="6408" spans="1:15" s="164" customFormat="1" ht="16" x14ac:dyDescent="0.2">
      <c r="A6408" t="s">
        <v>521</v>
      </c>
      <c r="B6408" t="s">
        <v>617</v>
      </c>
      <c r="C6408" t="s">
        <v>523</v>
      </c>
      <c r="D6408" t="s">
        <v>525</v>
      </c>
      <c r="E6408" t="s">
        <v>525</v>
      </c>
      <c r="F6408" s="191">
        <v>45673</v>
      </c>
      <c r="G6408" t="s">
        <v>621</v>
      </c>
      <c r="H6408" s="192">
        <v>337392</v>
      </c>
      <c r="I6408" t="s">
        <v>22</v>
      </c>
      <c r="J6408"/>
      <c r="K6408"/>
      <c r="L6408">
        <v>2024</v>
      </c>
      <c r="M6408" t="s">
        <v>525</v>
      </c>
      <c r="N6408" t="s">
        <v>569</v>
      </c>
      <c r="O6408"/>
    </row>
    <row r="6409" spans="1:15" s="164" customFormat="1" ht="16" x14ac:dyDescent="0.2">
      <c r="A6409" t="s">
        <v>521</v>
      </c>
      <c r="B6409" t="s">
        <v>647</v>
      </c>
      <c r="C6409" t="s">
        <v>523</v>
      </c>
      <c r="D6409" t="s">
        <v>525</v>
      </c>
      <c r="E6409" t="s">
        <v>525</v>
      </c>
      <c r="F6409" s="191">
        <v>45673</v>
      </c>
      <c r="G6409" t="s">
        <v>650</v>
      </c>
      <c r="H6409" s="192">
        <v>274901</v>
      </c>
      <c r="I6409" t="s">
        <v>16</v>
      </c>
      <c r="J6409"/>
      <c r="K6409"/>
      <c r="L6409">
        <v>2024</v>
      </c>
      <c r="M6409" t="s">
        <v>525</v>
      </c>
      <c r="N6409" t="s">
        <v>569</v>
      </c>
      <c r="O6409"/>
    </row>
    <row r="6410" spans="1:15" s="164" customFormat="1" ht="16" x14ac:dyDescent="0.2">
      <c r="A6410" t="s">
        <v>521</v>
      </c>
      <c r="B6410" t="s">
        <v>647</v>
      </c>
      <c r="C6410" t="s">
        <v>523</v>
      </c>
      <c r="D6410" t="s">
        <v>525</v>
      </c>
      <c r="E6410" t="s">
        <v>519</v>
      </c>
      <c r="F6410" s="191">
        <v>45673</v>
      </c>
      <c r="G6410" t="s">
        <v>650</v>
      </c>
      <c r="H6410" s="192">
        <v>652901</v>
      </c>
      <c r="I6410" t="s">
        <v>16</v>
      </c>
      <c r="J6410"/>
      <c r="K6410"/>
      <c r="L6410">
        <v>2024</v>
      </c>
      <c r="M6410" t="s">
        <v>525</v>
      </c>
      <c r="N6410" t="s">
        <v>569</v>
      </c>
      <c r="O6410"/>
    </row>
    <row r="6411" spans="1:15" s="164" customFormat="1" ht="16" x14ac:dyDescent="0.2">
      <c r="A6411" t="s">
        <v>521</v>
      </c>
      <c r="B6411" t="s">
        <v>647</v>
      </c>
      <c r="C6411" t="s">
        <v>535</v>
      </c>
      <c r="D6411" t="s">
        <v>525</v>
      </c>
      <c r="E6411" t="s">
        <v>531</v>
      </c>
      <c r="F6411" s="191">
        <v>45673</v>
      </c>
      <c r="G6411" t="s">
        <v>650</v>
      </c>
      <c r="H6411" s="192">
        <v>102535</v>
      </c>
      <c r="I6411" t="s">
        <v>16</v>
      </c>
      <c r="J6411"/>
      <c r="K6411"/>
      <c r="L6411">
        <v>2024</v>
      </c>
      <c r="M6411" t="s">
        <v>525</v>
      </c>
      <c r="N6411" t="s">
        <v>569</v>
      </c>
      <c r="O6411"/>
    </row>
    <row r="6412" spans="1:15" s="164" customFormat="1" ht="16" x14ac:dyDescent="0.2">
      <c r="A6412" t="s">
        <v>521</v>
      </c>
      <c r="B6412" t="s">
        <v>647</v>
      </c>
      <c r="C6412" t="s">
        <v>523</v>
      </c>
      <c r="D6412" t="s">
        <v>525</v>
      </c>
      <c r="E6412" t="s">
        <v>531</v>
      </c>
      <c r="F6412" s="191">
        <v>45673</v>
      </c>
      <c r="G6412" t="s">
        <v>650</v>
      </c>
      <c r="H6412" s="192">
        <v>1510236</v>
      </c>
      <c r="I6412" t="s">
        <v>16</v>
      </c>
      <c r="J6412"/>
      <c r="K6412"/>
      <c r="L6412">
        <v>2024</v>
      </c>
      <c r="M6412" t="s">
        <v>525</v>
      </c>
      <c r="N6412" t="s">
        <v>569</v>
      </c>
      <c r="O6412"/>
    </row>
    <row r="6413" spans="1:15" s="164" customFormat="1" ht="16" x14ac:dyDescent="0.2">
      <c r="A6413" t="s">
        <v>521</v>
      </c>
      <c r="B6413" t="s">
        <v>647</v>
      </c>
      <c r="C6413" t="s">
        <v>523</v>
      </c>
      <c r="D6413" t="s">
        <v>525</v>
      </c>
      <c r="E6413" t="s">
        <v>525</v>
      </c>
      <c r="F6413" s="191">
        <v>45673</v>
      </c>
      <c r="G6413" t="s">
        <v>648</v>
      </c>
      <c r="H6413" s="192">
        <v>11264</v>
      </c>
      <c r="I6413" t="s">
        <v>16</v>
      </c>
      <c r="J6413"/>
      <c r="K6413"/>
      <c r="L6413">
        <v>2024</v>
      </c>
      <c r="M6413" t="s">
        <v>525</v>
      </c>
      <c r="N6413" t="s">
        <v>569</v>
      </c>
      <c r="O6413"/>
    </row>
    <row r="6414" spans="1:15" s="164" customFormat="1" ht="16" x14ac:dyDescent="0.2">
      <c r="A6414" t="s">
        <v>521</v>
      </c>
      <c r="B6414" t="s">
        <v>647</v>
      </c>
      <c r="C6414" t="s">
        <v>523</v>
      </c>
      <c r="D6414" t="s">
        <v>525</v>
      </c>
      <c r="E6414" t="s">
        <v>531</v>
      </c>
      <c r="F6414" s="191">
        <v>45673</v>
      </c>
      <c r="G6414" t="s">
        <v>648</v>
      </c>
      <c r="H6414" s="192">
        <v>1960</v>
      </c>
      <c r="I6414" t="s">
        <v>16</v>
      </c>
      <c r="J6414"/>
      <c r="K6414"/>
      <c r="L6414">
        <v>2024</v>
      </c>
      <c r="M6414" t="s">
        <v>525</v>
      </c>
      <c r="N6414" t="s">
        <v>569</v>
      </c>
      <c r="O6414"/>
    </row>
    <row r="6415" spans="1:15" s="164" customFormat="1" ht="16" x14ac:dyDescent="0.2">
      <c r="A6415" t="s">
        <v>521</v>
      </c>
      <c r="B6415" t="s">
        <v>617</v>
      </c>
      <c r="C6415" t="s">
        <v>523</v>
      </c>
      <c r="D6415" t="s">
        <v>525</v>
      </c>
      <c r="E6415" t="s">
        <v>519</v>
      </c>
      <c r="F6415" s="191">
        <v>45673</v>
      </c>
      <c r="G6415" t="s">
        <v>651</v>
      </c>
      <c r="H6415" s="192">
        <v>36683</v>
      </c>
      <c r="I6415" t="s">
        <v>16</v>
      </c>
      <c r="J6415"/>
      <c r="K6415"/>
      <c r="L6415">
        <v>2024</v>
      </c>
      <c r="M6415" t="s">
        <v>525</v>
      </c>
      <c r="N6415" t="s">
        <v>569</v>
      </c>
      <c r="O6415"/>
    </row>
    <row r="6416" spans="1:15" s="164" customFormat="1" ht="16" x14ac:dyDescent="0.2">
      <c r="A6416" t="s">
        <v>521</v>
      </c>
      <c r="B6416" t="s">
        <v>647</v>
      </c>
      <c r="C6416" t="s">
        <v>523</v>
      </c>
      <c r="D6416" t="s">
        <v>525</v>
      </c>
      <c r="E6416" t="s">
        <v>531</v>
      </c>
      <c r="F6416" s="191">
        <v>45673</v>
      </c>
      <c r="G6416" t="s">
        <v>651</v>
      </c>
      <c r="H6416" s="192">
        <v>895961</v>
      </c>
      <c r="I6416" t="s">
        <v>16</v>
      </c>
      <c r="J6416"/>
      <c r="K6416"/>
      <c r="L6416">
        <v>2024</v>
      </c>
      <c r="M6416" t="s">
        <v>525</v>
      </c>
      <c r="N6416" t="s">
        <v>569</v>
      </c>
      <c r="O6416"/>
    </row>
    <row r="6417" spans="1:15" s="164" customFormat="1" ht="16" x14ac:dyDescent="0.2">
      <c r="A6417" t="s">
        <v>521</v>
      </c>
      <c r="B6417" t="s">
        <v>647</v>
      </c>
      <c r="C6417" t="s">
        <v>523</v>
      </c>
      <c r="D6417" t="s">
        <v>525</v>
      </c>
      <c r="E6417" t="s">
        <v>525</v>
      </c>
      <c r="F6417" s="191">
        <v>45673</v>
      </c>
      <c r="G6417" t="s">
        <v>649</v>
      </c>
      <c r="H6417" s="192">
        <v>1758134</v>
      </c>
      <c r="I6417" t="s">
        <v>16</v>
      </c>
      <c r="J6417"/>
      <c r="K6417"/>
      <c r="L6417">
        <v>2024</v>
      </c>
      <c r="M6417" t="s">
        <v>525</v>
      </c>
      <c r="N6417" t="s">
        <v>569</v>
      </c>
      <c r="O6417"/>
    </row>
    <row r="6418" spans="1:15" s="164" customFormat="1" ht="16" x14ac:dyDescent="0.2">
      <c r="A6418" t="s">
        <v>521</v>
      </c>
      <c r="B6418" t="s">
        <v>647</v>
      </c>
      <c r="C6418" t="s">
        <v>523</v>
      </c>
      <c r="D6418" t="s">
        <v>525</v>
      </c>
      <c r="E6418" t="s">
        <v>531</v>
      </c>
      <c r="F6418" s="191">
        <v>45673</v>
      </c>
      <c r="G6418" t="s">
        <v>649</v>
      </c>
      <c r="H6418" s="192">
        <v>84300</v>
      </c>
      <c r="I6418" t="s">
        <v>16</v>
      </c>
      <c r="J6418"/>
      <c r="K6418"/>
      <c r="L6418">
        <v>2024</v>
      </c>
      <c r="M6418" t="s">
        <v>525</v>
      </c>
      <c r="N6418" t="s">
        <v>569</v>
      </c>
      <c r="O6418"/>
    </row>
    <row r="6419" spans="1:15" s="164" customFormat="1" ht="16" x14ac:dyDescent="0.2">
      <c r="A6419" t="s">
        <v>521</v>
      </c>
      <c r="B6419" t="s">
        <v>647</v>
      </c>
      <c r="C6419" t="s">
        <v>523</v>
      </c>
      <c r="D6419" t="s">
        <v>525</v>
      </c>
      <c r="E6419" t="s">
        <v>525</v>
      </c>
      <c r="F6419" s="191">
        <v>45674</v>
      </c>
      <c r="G6419" t="s">
        <v>650</v>
      </c>
      <c r="H6419" s="192">
        <v>310528</v>
      </c>
      <c r="I6419" t="s">
        <v>16</v>
      </c>
      <c r="J6419"/>
      <c r="K6419"/>
      <c r="L6419">
        <v>2024</v>
      </c>
      <c r="M6419" t="s">
        <v>525</v>
      </c>
      <c r="N6419" t="s">
        <v>569</v>
      </c>
      <c r="O6419"/>
    </row>
    <row r="6420" spans="1:15" s="164" customFormat="1" ht="16" x14ac:dyDescent="0.2">
      <c r="A6420" t="s">
        <v>521</v>
      </c>
      <c r="B6420" t="s">
        <v>647</v>
      </c>
      <c r="C6420" t="s">
        <v>523</v>
      </c>
      <c r="D6420" t="s">
        <v>525</v>
      </c>
      <c r="E6420" t="s">
        <v>519</v>
      </c>
      <c r="F6420" s="191">
        <v>45674</v>
      </c>
      <c r="G6420" t="s">
        <v>650</v>
      </c>
      <c r="H6420" s="192">
        <v>551956</v>
      </c>
      <c r="I6420" t="s">
        <v>16</v>
      </c>
      <c r="J6420"/>
      <c r="K6420"/>
      <c r="L6420">
        <v>2024</v>
      </c>
      <c r="M6420" t="s">
        <v>525</v>
      </c>
      <c r="N6420" t="s">
        <v>569</v>
      </c>
      <c r="O6420"/>
    </row>
    <row r="6421" spans="1:15" s="164" customFormat="1" ht="16" x14ac:dyDescent="0.2">
      <c r="A6421" t="s">
        <v>521</v>
      </c>
      <c r="B6421" t="s">
        <v>647</v>
      </c>
      <c r="C6421" t="s">
        <v>535</v>
      </c>
      <c r="D6421" t="s">
        <v>525</v>
      </c>
      <c r="E6421" t="s">
        <v>531</v>
      </c>
      <c r="F6421" s="191">
        <v>45674</v>
      </c>
      <c r="G6421" t="s">
        <v>650</v>
      </c>
      <c r="H6421" s="192">
        <v>34936</v>
      </c>
      <c r="I6421" t="s">
        <v>16</v>
      </c>
      <c r="J6421"/>
      <c r="K6421"/>
      <c r="L6421">
        <v>2024</v>
      </c>
      <c r="M6421" t="s">
        <v>525</v>
      </c>
      <c r="N6421" t="s">
        <v>569</v>
      </c>
      <c r="O6421"/>
    </row>
    <row r="6422" spans="1:15" s="164" customFormat="1" ht="16" x14ac:dyDescent="0.2">
      <c r="A6422" t="s">
        <v>521</v>
      </c>
      <c r="B6422" t="s">
        <v>647</v>
      </c>
      <c r="C6422" t="s">
        <v>523</v>
      </c>
      <c r="D6422" t="s">
        <v>525</v>
      </c>
      <c r="E6422" t="s">
        <v>531</v>
      </c>
      <c r="F6422" s="191">
        <v>45674</v>
      </c>
      <c r="G6422" t="s">
        <v>650</v>
      </c>
      <c r="H6422" s="192">
        <v>1805540</v>
      </c>
      <c r="I6422" t="s">
        <v>16</v>
      </c>
      <c r="J6422"/>
      <c r="K6422"/>
      <c r="L6422">
        <v>2024</v>
      </c>
      <c r="M6422" t="s">
        <v>525</v>
      </c>
      <c r="N6422" t="s">
        <v>569</v>
      </c>
      <c r="O6422"/>
    </row>
    <row r="6423" spans="1:15" s="164" customFormat="1" ht="16" x14ac:dyDescent="0.2">
      <c r="A6423" t="s">
        <v>521</v>
      </c>
      <c r="B6423" t="s">
        <v>647</v>
      </c>
      <c r="C6423" t="s">
        <v>523</v>
      </c>
      <c r="D6423" t="s">
        <v>525</v>
      </c>
      <c r="E6423" t="s">
        <v>525</v>
      </c>
      <c r="F6423" s="191">
        <v>45674</v>
      </c>
      <c r="G6423" t="s">
        <v>648</v>
      </c>
      <c r="H6423" s="192">
        <v>34749</v>
      </c>
      <c r="I6423" t="s">
        <v>16</v>
      </c>
      <c r="J6423"/>
      <c r="K6423"/>
      <c r="L6423">
        <v>2024</v>
      </c>
      <c r="M6423" t="s">
        <v>525</v>
      </c>
      <c r="N6423" t="s">
        <v>569</v>
      </c>
      <c r="O6423"/>
    </row>
    <row r="6424" spans="1:15" s="164" customFormat="1" ht="16" x14ac:dyDescent="0.2">
      <c r="A6424" t="s">
        <v>521</v>
      </c>
      <c r="B6424" t="s">
        <v>647</v>
      </c>
      <c r="C6424" t="s">
        <v>523</v>
      </c>
      <c r="D6424" t="s">
        <v>525</v>
      </c>
      <c r="E6424" t="s">
        <v>531</v>
      </c>
      <c r="F6424" s="191">
        <v>45674</v>
      </c>
      <c r="G6424" t="s">
        <v>648</v>
      </c>
      <c r="H6424" s="192">
        <v>88352</v>
      </c>
      <c r="I6424" t="s">
        <v>16</v>
      </c>
      <c r="J6424"/>
      <c r="K6424"/>
      <c r="L6424">
        <v>2024</v>
      </c>
      <c r="M6424" t="s">
        <v>525</v>
      </c>
      <c r="N6424" t="s">
        <v>569</v>
      </c>
      <c r="O6424"/>
    </row>
    <row r="6425" spans="1:15" s="164" customFormat="1" ht="16" x14ac:dyDescent="0.2">
      <c r="A6425" t="s">
        <v>521</v>
      </c>
      <c r="B6425" t="s">
        <v>647</v>
      </c>
      <c r="C6425" t="s">
        <v>523</v>
      </c>
      <c r="D6425" t="s">
        <v>525</v>
      </c>
      <c r="E6425" t="s">
        <v>525</v>
      </c>
      <c r="F6425" s="191">
        <v>45674</v>
      </c>
      <c r="G6425" t="s">
        <v>649</v>
      </c>
      <c r="H6425" s="192">
        <v>226237</v>
      </c>
      <c r="I6425" t="s">
        <v>16</v>
      </c>
      <c r="J6425"/>
      <c r="K6425"/>
      <c r="L6425">
        <v>2024</v>
      </c>
      <c r="M6425" t="s">
        <v>525</v>
      </c>
      <c r="N6425" t="s">
        <v>569</v>
      </c>
      <c r="O6425"/>
    </row>
    <row r="6426" spans="1:15" s="164" customFormat="1" ht="16" x14ac:dyDescent="0.2">
      <c r="A6426" t="s">
        <v>521</v>
      </c>
      <c r="B6426" t="s">
        <v>617</v>
      </c>
      <c r="C6426" t="s">
        <v>523</v>
      </c>
      <c r="D6426" t="s">
        <v>525</v>
      </c>
      <c r="E6426" t="s">
        <v>525</v>
      </c>
      <c r="F6426" s="191">
        <v>45674</v>
      </c>
      <c r="G6426" t="s">
        <v>587</v>
      </c>
      <c r="H6426" s="192">
        <v>255420</v>
      </c>
      <c r="I6426" t="s">
        <v>22</v>
      </c>
      <c r="J6426"/>
      <c r="K6426"/>
      <c r="L6426">
        <v>2024</v>
      </c>
      <c r="M6426" t="s">
        <v>525</v>
      </c>
      <c r="N6426" t="s">
        <v>569</v>
      </c>
      <c r="O6426"/>
    </row>
    <row r="6427" spans="1:15" s="164" customFormat="1" ht="16" x14ac:dyDescent="0.2">
      <c r="A6427" t="s">
        <v>521</v>
      </c>
      <c r="B6427" t="s">
        <v>617</v>
      </c>
      <c r="C6427" t="s">
        <v>523</v>
      </c>
      <c r="D6427" t="s">
        <v>525</v>
      </c>
      <c r="E6427" t="s">
        <v>525</v>
      </c>
      <c r="F6427" s="191">
        <v>45674</v>
      </c>
      <c r="G6427" t="s">
        <v>589</v>
      </c>
      <c r="H6427" s="192">
        <v>1727810</v>
      </c>
      <c r="I6427" t="s">
        <v>22</v>
      </c>
      <c r="J6427"/>
      <c r="K6427"/>
      <c r="L6427">
        <v>2024</v>
      </c>
      <c r="M6427" t="s">
        <v>525</v>
      </c>
      <c r="N6427" t="s">
        <v>569</v>
      </c>
      <c r="O6427"/>
    </row>
    <row r="6428" spans="1:15" s="164" customFormat="1" ht="16" x14ac:dyDescent="0.2">
      <c r="A6428" t="s">
        <v>521</v>
      </c>
      <c r="B6428" t="s">
        <v>603</v>
      </c>
      <c r="C6428" t="s">
        <v>523</v>
      </c>
      <c r="D6428" t="s">
        <v>525</v>
      </c>
      <c r="E6428" t="s">
        <v>525</v>
      </c>
      <c r="F6428" s="191">
        <v>45674</v>
      </c>
      <c r="G6428" t="s">
        <v>604</v>
      </c>
      <c r="H6428" s="192">
        <v>56054</v>
      </c>
      <c r="I6428" t="s">
        <v>22</v>
      </c>
      <c r="J6428"/>
      <c r="K6428"/>
      <c r="L6428">
        <v>2024</v>
      </c>
      <c r="M6428" t="s">
        <v>525</v>
      </c>
      <c r="N6428" t="s">
        <v>569</v>
      </c>
      <c r="O6428"/>
    </row>
    <row r="6429" spans="1:15" s="164" customFormat="1" ht="16" x14ac:dyDescent="0.2">
      <c r="A6429" t="s">
        <v>521</v>
      </c>
      <c r="B6429" t="s">
        <v>617</v>
      </c>
      <c r="C6429" t="s">
        <v>523</v>
      </c>
      <c r="D6429" t="s">
        <v>525</v>
      </c>
      <c r="E6429" t="s">
        <v>525</v>
      </c>
      <c r="F6429" s="191">
        <v>45674</v>
      </c>
      <c r="G6429" t="s">
        <v>23</v>
      </c>
      <c r="H6429" s="192">
        <v>42174</v>
      </c>
      <c r="I6429" t="s">
        <v>22</v>
      </c>
      <c r="J6429"/>
      <c r="K6429"/>
      <c r="L6429">
        <v>2024</v>
      </c>
      <c r="M6429" t="s">
        <v>525</v>
      </c>
      <c r="N6429" t="s">
        <v>569</v>
      </c>
      <c r="O6429"/>
    </row>
    <row r="6430" spans="1:15" s="164" customFormat="1" ht="16" x14ac:dyDescent="0.2">
      <c r="A6430" t="s">
        <v>521</v>
      </c>
      <c r="B6430" t="s">
        <v>647</v>
      </c>
      <c r="C6430" t="s">
        <v>523</v>
      </c>
      <c r="D6430" t="s">
        <v>525</v>
      </c>
      <c r="E6430" t="s">
        <v>525</v>
      </c>
      <c r="F6430" s="191">
        <v>45678</v>
      </c>
      <c r="G6430" t="s">
        <v>650</v>
      </c>
      <c r="H6430" s="192">
        <v>268844</v>
      </c>
      <c r="I6430" t="s">
        <v>16</v>
      </c>
      <c r="J6430"/>
      <c r="K6430"/>
      <c r="L6430">
        <v>2024</v>
      </c>
      <c r="M6430" t="s">
        <v>525</v>
      </c>
      <c r="N6430" t="s">
        <v>569</v>
      </c>
      <c r="O6430"/>
    </row>
    <row r="6431" spans="1:15" s="164" customFormat="1" ht="16" x14ac:dyDescent="0.2">
      <c r="A6431" t="s">
        <v>521</v>
      </c>
      <c r="B6431" t="s">
        <v>647</v>
      </c>
      <c r="C6431" t="s">
        <v>523</v>
      </c>
      <c r="D6431" t="s">
        <v>525</v>
      </c>
      <c r="E6431" t="s">
        <v>519</v>
      </c>
      <c r="F6431" s="191">
        <v>45678</v>
      </c>
      <c r="G6431" t="s">
        <v>650</v>
      </c>
      <c r="H6431" s="192">
        <v>588397</v>
      </c>
      <c r="I6431" t="s">
        <v>16</v>
      </c>
      <c r="J6431"/>
      <c r="K6431"/>
      <c r="L6431">
        <v>2024</v>
      </c>
      <c r="M6431" t="s">
        <v>525</v>
      </c>
      <c r="N6431" t="s">
        <v>569</v>
      </c>
      <c r="O6431"/>
    </row>
    <row r="6432" spans="1:15" s="164" customFormat="1" ht="16" x14ac:dyDescent="0.2">
      <c r="A6432" t="s">
        <v>521</v>
      </c>
      <c r="B6432" t="s">
        <v>647</v>
      </c>
      <c r="C6432" t="s">
        <v>523</v>
      </c>
      <c r="D6432" t="s">
        <v>525</v>
      </c>
      <c r="E6432" t="s">
        <v>531</v>
      </c>
      <c r="F6432" s="191">
        <v>45678</v>
      </c>
      <c r="G6432" t="s">
        <v>650</v>
      </c>
      <c r="H6432" s="192">
        <v>2019059</v>
      </c>
      <c r="I6432" t="s">
        <v>16</v>
      </c>
      <c r="J6432"/>
      <c r="K6432"/>
      <c r="L6432">
        <v>2024</v>
      </c>
      <c r="M6432" t="s">
        <v>525</v>
      </c>
      <c r="N6432" t="s">
        <v>569</v>
      </c>
      <c r="O6432"/>
    </row>
    <row r="6433" spans="1:15" s="164" customFormat="1" ht="16" x14ac:dyDescent="0.2">
      <c r="A6433" t="s">
        <v>521</v>
      </c>
      <c r="B6433" t="s">
        <v>647</v>
      </c>
      <c r="C6433" t="s">
        <v>523</v>
      </c>
      <c r="D6433" t="s">
        <v>525</v>
      </c>
      <c r="E6433" t="s">
        <v>525</v>
      </c>
      <c r="F6433" s="191">
        <v>45678</v>
      </c>
      <c r="G6433" t="s">
        <v>648</v>
      </c>
      <c r="H6433" s="192">
        <v>53222</v>
      </c>
      <c r="I6433" t="s">
        <v>16</v>
      </c>
      <c r="J6433"/>
      <c r="K6433"/>
      <c r="L6433">
        <v>2024</v>
      </c>
      <c r="M6433" t="s">
        <v>525</v>
      </c>
      <c r="N6433" t="s">
        <v>569</v>
      </c>
      <c r="O6433"/>
    </row>
    <row r="6434" spans="1:15" s="164" customFormat="1" ht="16" x14ac:dyDescent="0.2">
      <c r="A6434" t="s">
        <v>521</v>
      </c>
      <c r="B6434" t="s">
        <v>647</v>
      </c>
      <c r="C6434" t="s">
        <v>535</v>
      </c>
      <c r="D6434" t="s">
        <v>525</v>
      </c>
      <c r="E6434" t="s">
        <v>531</v>
      </c>
      <c r="F6434" s="191">
        <v>45678</v>
      </c>
      <c r="G6434" t="s">
        <v>648</v>
      </c>
      <c r="H6434" s="192">
        <v>34936</v>
      </c>
      <c r="I6434" t="s">
        <v>16</v>
      </c>
      <c r="J6434"/>
      <c r="K6434"/>
      <c r="L6434">
        <v>2024</v>
      </c>
      <c r="M6434" t="s">
        <v>525</v>
      </c>
      <c r="N6434" t="s">
        <v>569</v>
      </c>
      <c r="O6434"/>
    </row>
    <row r="6435" spans="1:15" s="164" customFormat="1" ht="16" x14ac:dyDescent="0.2">
      <c r="A6435" t="s">
        <v>521</v>
      </c>
      <c r="B6435" t="s">
        <v>647</v>
      </c>
      <c r="C6435" t="s">
        <v>523</v>
      </c>
      <c r="D6435" t="s">
        <v>525</v>
      </c>
      <c r="E6435" t="s">
        <v>531</v>
      </c>
      <c r="F6435" s="191">
        <v>45678</v>
      </c>
      <c r="G6435" t="s">
        <v>648</v>
      </c>
      <c r="H6435" s="192">
        <v>65048</v>
      </c>
      <c r="I6435" t="s">
        <v>16</v>
      </c>
      <c r="J6435"/>
      <c r="K6435"/>
      <c r="L6435">
        <v>2024</v>
      </c>
      <c r="M6435" t="s">
        <v>525</v>
      </c>
      <c r="N6435" t="s">
        <v>569</v>
      </c>
      <c r="O6435"/>
    </row>
    <row r="6436" spans="1:15" s="164" customFormat="1" ht="16" x14ac:dyDescent="0.2">
      <c r="A6436" t="s">
        <v>521</v>
      </c>
      <c r="B6436" t="s">
        <v>647</v>
      </c>
      <c r="C6436" t="s">
        <v>523</v>
      </c>
      <c r="D6436" t="s">
        <v>525</v>
      </c>
      <c r="E6436" t="s">
        <v>525</v>
      </c>
      <c r="F6436" s="191">
        <v>45678</v>
      </c>
      <c r="G6436" t="s">
        <v>651</v>
      </c>
      <c r="H6436" s="192">
        <v>708224</v>
      </c>
      <c r="I6436" t="s">
        <v>16</v>
      </c>
      <c r="J6436"/>
      <c r="K6436"/>
      <c r="L6436">
        <v>2024</v>
      </c>
      <c r="M6436" t="s">
        <v>525</v>
      </c>
      <c r="N6436" t="s">
        <v>569</v>
      </c>
      <c r="O6436"/>
    </row>
    <row r="6437" spans="1:15" s="164" customFormat="1" ht="16" x14ac:dyDescent="0.2">
      <c r="A6437" t="s">
        <v>521</v>
      </c>
      <c r="B6437" t="s">
        <v>647</v>
      </c>
      <c r="C6437" t="s">
        <v>523</v>
      </c>
      <c r="D6437" t="s">
        <v>525</v>
      </c>
      <c r="E6437" t="s">
        <v>531</v>
      </c>
      <c r="F6437" s="191">
        <v>45678</v>
      </c>
      <c r="G6437" t="s">
        <v>651</v>
      </c>
      <c r="H6437" s="192">
        <v>174240</v>
      </c>
      <c r="I6437" t="s">
        <v>16</v>
      </c>
      <c r="J6437"/>
      <c r="K6437"/>
      <c r="L6437">
        <v>2024</v>
      </c>
      <c r="M6437" t="s">
        <v>525</v>
      </c>
      <c r="N6437" t="s">
        <v>569</v>
      </c>
      <c r="O6437"/>
    </row>
    <row r="6438" spans="1:15" s="164" customFormat="1" ht="16" x14ac:dyDescent="0.2">
      <c r="A6438" t="s">
        <v>521</v>
      </c>
      <c r="B6438" t="s">
        <v>647</v>
      </c>
      <c r="C6438" t="s">
        <v>523</v>
      </c>
      <c r="D6438" t="s">
        <v>525</v>
      </c>
      <c r="E6438" t="s">
        <v>525</v>
      </c>
      <c r="F6438" s="191">
        <v>45678</v>
      </c>
      <c r="G6438" t="s">
        <v>649</v>
      </c>
      <c r="H6438" s="192">
        <v>2999467</v>
      </c>
      <c r="I6438" t="s">
        <v>16</v>
      </c>
      <c r="J6438"/>
      <c r="K6438"/>
      <c r="L6438">
        <v>2024</v>
      </c>
      <c r="M6438" t="s">
        <v>525</v>
      </c>
      <c r="N6438" t="s">
        <v>569</v>
      </c>
      <c r="O6438"/>
    </row>
    <row r="6439" spans="1:15" s="164" customFormat="1" ht="16" x14ac:dyDescent="0.2">
      <c r="A6439" t="s">
        <v>521</v>
      </c>
      <c r="B6439" t="s">
        <v>647</v>
      </c>
      <c r="C6439" t="s">
        <v>523</v>
      </c>
      <c r="D6439" t="s">
        <v>525</v>
      </c>
      <c r="E6439" t="s">
        <v>531</v>
      </c>
      <c r="F6439" s="191">
        <v>45678</v>
      </c>
      <c r="G6439" t="s">
        <v>649</v>
      </c>
      <c r="H6439" s="192">
        <v>1090254</v>
      </c>
      <c r="I6439" t="s">
        <v>16</v>
      </c>
      <c r="J6439"/>
      <c r="K6439"/>
      <c r="L6439">
        <v>2024</v>
      </c>
      <c r="M6439" t="s">
        <v>525</v>
      </c>
      <c r="N6439" t="s">
        <v>569</v>
      </c>
      <c r="O6439"/>
    </row>
    <row r="6440" spans="1:15" s="164" customFormat="1" ht="16" x14ac:dyDescent="0.2">
      <c r="A6440" t="s">
        <v>521</v>
      </c>
      <c r="B6440" t="s">
        <v>617</v>
      </c>
      <c r="C6440" t="s">
        <v>523</v>
      </c>
      <c r="D6440" t="s">
        <v>525</v>
      </c>
      <c r="E6440" t="s">
        <v>531</v>
      </c>
      <c r="F6440" s="191">
        <v>45678</v>
      </c>
      <c r="G6440" t="s">
        <v>619</v>
      </c>
      <c r="H6440" s="192">
        <v>292428</v>
      </c>
      <c r="I6440" t="s">
        <v>22</v>
      </c>
      <c r="J6440"/>
      <c r="K6440"/>
      <c r="L6440">
        <v>2024</v>
      </c>
      <c r="M6440" t="s">
        <v>525</v>
      </c>
      <c r="N6440" t="s">
        <v>569</v>
      </c>
      <c r="O6440"/>
    </row>
    <row r="6441" spans="1:15" s="164" customFormat="1" ht="16" x14ac:dyDescent="0.2">
      <c r="A6441" t="s">
        <v>521</v>
      </c>
      <c r="B6441" t="s">
        <v>617</v>
      </c>
      <c r="C6441" t="s">
        <v>523</v>
      </c>
      <c r="D6441" t="s">
        <v>525</v>
      </c>
      <c r="E6441" t="s">
        <v>531</v>
      </c>
      <c r="F6441" s="191">
        <v>45678</v>
      </c>
      <c r="G6441" t="s">
        <v>587</v>
      </c>
      <c r="H6441" s="192">
        <v>255420</v>
      </c>
      <c r="I6441" t="s">
        <v>22</v>
      </c>
      <c r="J6441"/>
      <c r="K6441"/>
      <c r="L6441">
        <v>2024</v>
      </c>
      <c r="M6441" t="s">
        <v>525</v>
      </c>
      <c r="N6441" t="s">
        <v>569</v>
      </c>
      <c r="O6441"/>
    </row>
    <row r="6442" spans="1:15" s="164" customFormat="1" ht="16" x14ac:dyDescent="0.2">
      <c r="A6442" t="s">
        <v>521</v>
      </c>
      <c r="B6442" t="s">
        <v>603</v>
      </c>
      <c r="C6442" t="s">
        <v>523</v>
      </c>
      <c r="D6442" t="s">
        <v>525</v>
      </c>
      <c r="E6442" t="s">
        <v>525</v>
      </c>
      <c r="F6442" s="191">
        <v>45678</v>
      </c>
      <c r="G6442" t="s">
        <v>604</v>
      </c>
      <c r="H6442" s="192">
        <v>8463</v>
      </c>
      <c r="I6442" t="s">
        <v>22</v>
      </c>
      <c r="J6442"/>
      <c r="K6442"/>
      <c r="L6442">
        <v>2024</v>
      </c>
      <c r="M6442" t="s">
        <v>525</v>
      </c>
      <c r="N6442" t="s">
        <v>569</v>
      </c>
      <c r="O6442"/>
    </row>
    <row r="6443" spans="1:15" s="164" customFormat="1" ht="16" x14ac:dyDescent="0.2">
      <c r="A6443" t="s">
        <v>521</v>
      </c>
      <c r="B6443" t="s">
        <v>617</v>
      </c>
      <c r="C6443" t="s">
        <v>523</v>
      </c>
      <c r="D6443" t="s">
        <v>525</v>
      </c>
      <c r="E6443" t="s">
        <v>525</v>
      </c>
      <c r="F6443" s="191">
        <v>45679</v>
      </c>
      <c r="G6443" t="s">
        <v>721</v>
      </c>
      <c r="H6443" s="192">
        <v>110722</v>
      </c>
      <c r="I6443" t="s">
        <v>22</v>
      </c>
      <c r="J6443"/>
      <c r="K6443"/>
      <c r="L6443">
        <v>2024</v>
      </c>
      <c r="M6443" t="s">
        <v>525</v>
      </c>
      <c r="N6443" t="s">
        <v>569</v>
      </c>
      <c r="O6443"/>
    </row>
    <row r="6444" spans="1:15" s="164" customFormat="1" ht="16" x14ac:dyDescent="0.2">
      <c r="A6444" t="s">
        <v>521</v>
      </c>
      <c r="B6444" t="s">
        <v>567</v>
      </c>
      <c r="C6444" t="s">
        <v>523</v>
      </c>
      <c r="D6444" t="s">
        <v>525</v>
      </c>
      <c r="E6444" t="s">
        <v>525</v>
      </c>
      <c r="F6444" s="191">
        <v>45679</v>
      </c>
      <c r="G6444" t="s">
        <v>568</v>
      </c>
      <c r="H6444" s="192">
        <v>143009</v>
      </c>
      <c r="I6444" t="s">
        <v>22</v>
      </c>
      <c r="J6444"/>
      <c r="K6444"/>
      <c r="L6444">
        <v>2024</v>
      </c>
      <c r="M6444" t="s">
        <v>525</v>
      </c>
      <c r="N6444" t="s">
        <v>569</v>
      </c>
      <c r="O6444"/>
    </row>
    <row r="6445" spans="1:15" s="164" customFormat="1" ht="16" x14ac:dyDescent="0.2">
      <c r="A6445" t="s">
        <v>521</v>
      </c>
      <c r="B6445" t="s">
        <v>617</v>
      </c>
      <c r="C6445" t="s">
        <v>523</v>
      </c>
      <c r="D6445" t="s">
        <v>525</v>
      </c>
      <c r="E6445" t="s">
        <v>531</v>
      </c>
      <c r="F6445" s="191">
        <v>45679</v>
      </c>
      <c r="G6445" t="s">
        <v>568</v>
      </c>
      <c r="H6445" s="192">
        <v>225720</v>
      </c>
      <c r="I6445" t="s">
        <v>22</v>
      </c>
      <c r="J6445"/>
      <c r="K6445"/>
      <c r="L6445">
        <v>2024</v>
      </c>
      <c r="M6445" t="s">
        <v>525</v>
      </c>
      <c r="N6445" t="s">
        <v>569</v>
      </c>
      <c r="O6445"/>
    </row>
    <row r="6446" spans="1:15" s="164" customFormat="1" ht="16" x14ac:dyDescent="0.2">
      <c r="A6446" t="s">
        <v>521</v>
      </c>
      <c r="B6446" t="s">
        <v>617</v>
      </c>
      <c r="C6446" t="s">
        <v>523</v>
      </c>
      <c r="D6446" t="s">
        <v>525</v>
      </c>
      <c r="E6446" t="s">
        <v>525</v>
      </c>
      <c r="F6446" s="191">
        <v>45679</v>
      </c>
      <c r="G6446" t="s">
        <v>589</v>
      </c>
      <c r="H6446" s="192">
        <v>1029834</v>
      </c>
      <c r="I6446" t="s">
        <v>22</v>
      </c>
      <c r="J6446"/>
      <c r="K6446"/>
      <c r="L6446">
        <v>2024</v>
      </c>
      <c r="M6446" t="s">
        <v>525</v>
      </c>
      <c r="N6446" t="s">
        <v>569</v>
      </c>
      <c r="O6446"/>
    </row>
    <row r="6447" spans="1:15" s="164" customFormat="1" ht="16" x14ac:dyDescent="0.2">
      <c r="A6447" t="s">
        <v>521</v>
      </c>
      <c r="B6447" t="s">
        <v>617</v>
      </c>
      <c r="C6447" t="s">
        <v>523</v>
      </c>
      <c r="D6447" t="s">
        <v>525</v>
      </c>
      <c r="E6447" t="s">
        <v>531</v>
      </c>
      <c r="F6447" s="191">
        <v>45679</v>
      </c>
      <c r="G6447" t="s">
        <v>589</v>
      </c>
      <c r="H6447" s="192">
        <v>2496107</v>
      </c>
      <c r="I6447" t="s">
        <v>22</v>
      </c>
      <c r="J6447"/>
      <c r="K6447"/>
      <c r="L6447">
        <v>2024</v>
      </c>
      <c r="M6447" t="s">
        <v>525</v>
      </c>
      <c r="N6447" t="s">
        <v>569</v>
      </c>
      <c r="O6447"/>
    </row>
    <row r="6448" spans="1:15" s="164" customFormat="1" ht="16" x14ac:dyDescent="0.2">
      <c r="A6448" t="s">
        <v>521</v>
      </c>
      <c r="B6448" t="s">
        <v>603</v>
      </c>
      <c r="C6448" t="s">
        <v>523</v>
      </c>
      <c r="D6448" t="s">
        <v>525</v>
      </c>
      <c r="E6448" t="s">
        <v>525</v>
      </c>
      <c r="F6448" s="191">
        <v>45679</v>
      </c>
      <c r="G6448" t="s">
        <v>604</v>
      </c>
      <c r="H6448" s="192">
        <v>37941</v>
      </c>
      <c r="I6448" t="s">
        <v>22</v>
      </c>
      <c r="J6448"/>
      <c r="K6448"/>
      <c r="L6448">
        <v>2024</v>
      </c>
      <c r="M6448" t="s">
        <v>525</v>
      </c>
      <c r="N6448" t="s">
        <v>569</v>
      </c>
      <c r="O6448"/>
    </row>
    <row r="6449" spans="1:15" s="164" customFormat="1" ht="16" x14ac:dyDescent="0.2">
      <c r="A6449" t="s">
        <v>521</v>
      </c>
      <c r="B6449" t="s">
        <v>617</v>
      </c>
      <c r="C6449" t="s">
        <v>523</v>
      </c>
      <c r="D6449" t="s">
        <v>525</v>
      </c>
      <c r="E6449" t="s">
        <v>525</v>
      </c>
      <c r="F6449" s="191">
        <v>45679</v>
      </c>
      <c r="G6449" t="s">
        <v>23</v>
      </c>
      <c r="H6449" s="192">
        <v>898082</v>
      </c>
      <c r="I6449" t="s">
        <v>22</v>
      </c>
      <c r="J6449"/>
      <c r="K6449"/>
      <c r="L6449">
        <v>2024</v>
      </c>
      <c r="M6449" t="s">
        <v>525</v>
      </c>
      <c r="N6449" t="s">
        <v>569</v>
      </c>
      <c r="O6449"/>
    </row>
    <row r="6450" spans="1:15" s="164" customFormat="1" ht="16" x14ac:dyDescent="0.2">
      <c r="A6450" t="s">
        <v>521</v>
      </c>
      <c r="B6450" t="s">
        <v>617</v>
      </c>
      <c r="C6450" t="s">
        <v>523</v>
      </c>
      <c r="D6450" t="s">
        <v>525</v>
      </c>
      <c r="E6450" t="s">
        <v>531</v>
      </c>
      <c r="F6450" s="191">
        <v>45679</v>
      </c>
      <c r="G6450" t="s">
        <v>23</v>
      </c>
      <c r="H6450" s="192">
        <v>1553554</v>
      </c>
      <c r="I6450" t="s">
        <v>22</v>
      </c>
      <c r="J6450"/>
      <c r="K6450"/>
      <c r="L6450">
        <v>2024</v>
      </c>
      <c r="M6450" t="s">
        <v>525</v>
      </c>
      <c r="N6450" t="s">
        <v>569</v>
      </c>
      <c r="O6450"/>
    </row>
    <row r="6451" spans="1:15" s="164" customFormat="1" ht="16" x14ac:dyDescent="0.2">
      <c r="A6451" t="s">
        <v>521</v>
      </c>
      <c r="B6451" t="s">
        <v>638</v>
      </c>
      <c r="C6451" t="s">
        <v>523</v>
      </c>
      <c r="D6451" t="s">
        <v>525</v>
      </c>
      <c r="E6451" t="s">
        <v>525</v>
      </c>
      <c r="F6451" s="191">
        <v>45679</v>
      </c>
      <c r="G6451" t="s">
        <v>23</v>
      </c>
      <c r="H6451" s="192">
        <v>25720</v>
      </c>
      <c r="I6451" t="s">
        <v>22</v>
      </c>
      <c r="J6451"/>
      <c r="K6451"/>
      <c r="L6451">
        <v>2024</v>
      </c>
      <c r="M6451" t="s">
        <v>525</v>
      </c>
      <c r="N6451" t="s">
        <v>569</v>
      </c>
      <c r="O6451"/>
    </row>
    <row r="6452" spans="1:15" s="164" customFormat="1" ht="16" x14ac:dyDescent="0.2">
      <c r="A6452" t="s">
        <v>521</v>
      </c>
      <c r="B6452" t="s">
        <v>617</v>
      </c>
      <c r="C6452" t="s">
        <v>523</v>
      </c>
      <c r="D6452" t="s">
        <v>525</v>
      </c>
      <c r="E6452" t="s">
        <v>531</v>
      </c>
      <c r="F6452" s="191">
        <v>45679</v>
      </c>
      <c r="G6452" t="s">
        <v>621</v>
      </c>
      <c r="H6452" s="192">
        <v>42174</v>
      </c>
      <c r="I6452" t="s">
        <v>22</v>
      </c>
      <c r="J6452"/>
      <c r="K6452"/>
      <c r="L6452">
        <v>2024</v>
      </c>
      <c r="M6452" t="s">
        <v>525</v>
      </c>
      <c r="N6452" t="s">
        <v>569</v>
      </c>
      <c r="O6452"/>
    </row>
    <row r="6453" spans="1:15" s="164" customFormat="1" ht="16" x14ac:dyDescent="0.2">
      <c r="A6453" t="s">
        <v>521</v>
      </c>
      <c r="B6453" t="s">
        <v>647</v>
      </c>
      <c r="C6453" t="s">
        <v>523</v>
      </c>
      <c r="D6453" t="s">
        <v>525</v>
      </c>
      <c r="E6453" t="s">
        <v>525</v>
      </c>
      <c r="F6453" s="191">
        <v>45679</v>
      </c>
      <c r="G6453" t="s">
        <v>650</v>
      </c>
      <c r="H6453" s="192">
        <v>340010</v>
      </c>
      <c r="I6453" t="s">
        <v>16</v>
      </c>
      <c r="J6453"/>
      <c r="K6453"/>
      <c r="L6453">
        <v>2024</v>
      </c>
      <c r="M6453" t="s">
        <v>525</v>
      </c>
      <c r="N6453" t="s">
        <v>569</v>
      </c>
      <c r="O6453"/>
    </row>
    <row r="6454" spans="1:15" s="164" customFormat="1" ht="16" x14ac:dyDescent="0.2">
      <c r="A6454" t="s">
        <v>521</v>
      </c>
      <c r="B6454" t="s">
        <v>647</v>
      </c>
      <c r="C6454" t="s">
        <v>535</v>
      </c>
      <c r="D6454" t="s">
        <v>525</v>
      </c>
      <c r="E6454" t="s">
        <v>519</v>
      </c>
      <c r="F6454" s="191">
        <v>45679</v>
      </c>
      <c r="G6454" t="s">
        <v>650</v>
      </c>
      <c r="H6454" s="192">
        <v>9350</v>
      </c>
      <c r="I6454" t="s">
        <v>16</v>
      </c>
      <c r="J6454"/>
      <c r="K6454"/>
      <c r="L6454">
        <v>2024</v>
      </c>
      <c r="M6454" t="s">
        <v>525</v>
      </c>
      <c r="N6454" t="s">
        <v>569</v>
      </c>
      <c r="O6454"/>
    </row>
    <row r="6455" spans="1:15" s="164" customFormat="1" ht="16" x14ac:dyDescent="0.2">
      <c r="A6455" t="s">
        <v>521</v>
      </c>
      <c r="B6455" t="s">
        <v>647</v>
      </c>
      <c r="C6455" t="s">
        <v>523</v>
      </c>
      <c r="D6455" t="s">
        <v>525</v>
      </c>
      <c r="E6455" t="s">
        <v>519</v>
      </c>
      <c r="F6455" s="191">
        <v>45679</v>
      </c>
      <c r="G6455" t="s">
        <v>650</v>
      </c>
      <c r="H6455" s="192">
        <v>1136080</v>
      </c>
      <c r="I6455" t="s">
        <v>16</v>
      </c>
      <c r="J6455"/>
      <c r="K6455"/>
      <c r="L6455">
        <v>2024</v>
      </c>
      <c r="M6455" t="s">
        <v>525</v>
      </c>
      <c r="N6455" t="s">
        <v>569</v>
      </c>
      <c r="O6455"/>
    </row>
    <row r="6456" spans="1:15" s="164" customFormat="1" ht="16" x14ac:dyDescent="0.2">
      <c r="A6456" t="s">
        <v>521</v>
      </c>
      <c r="B6456" t="s">
        <v>647</v>
      </c>
      <c r="C6456" t="s">
        <v>535</v>
      </c>
      <c r="D6456" t="s">
        <v>525</v>
      </c>
      <c r="E6456" t="s">
        <v>531</v>
      </c>
      <c r="F6456" s="191">
        <v>45679</v>
      </c>
      <c r="G6456" t="s">
        <v>650</v>
      </c>
      <c r="H6456" s="192">
        <v>309078</v>
      </c>
      <c r="I6456" t="s">
        <v>16</v>
      </c>
      <c r="J6456"/>
      <c r="K6456"/>
      <c r="L6456">
        <v>2024</v>
      </c>
      <c r="M6456" t="s">
        <v>525</v>
      </c>
      <c r="N6456" t="s">
        <v>569</v>
      </c>
      <c r="O6456"/>
    </row>
    <row r="6457" spans="1:15" s="164" customFormat="1" ht="16" x14ac:dyDescent="0.2">
      <c r="A6457" t="s">
        <v>521</v>
      </c>
      <c r="B6457" t="s">
        <v>647</v>
      </c>
      <c r="C6457" t="s">
        <v>523</v>
      </c>
      <c r="D6457" t="s">
        <v>525</v>
      </c>
      <c r="E6457" t="s">
        <v>531</v>
      </c>
      <c r="F6457" s="191">
        <v>45679</v>
      </c>
      <c r="G6457" t="s">
        <v>650</v>
      </c>
      <c r="H6457" s="192">
        <v>2034881</v>
      </c>
      <c r="I6457" t="s">
        <v>16</v>
      </c>
      <c r="J6457"/>
      <c r="K6457"/>
      <c r="L6457">
        <v>2024</v>
      </c>
      <c r="M6457" t="s">
        <v>525</v>
      </c>
      <c r="N6457" t="s">
        <v>569</v>
      </c>
      <c r="O6457"/>
    </row>
    <row r="6458" spans="1:15" s="164" customFormat="1" ht="16" x14ac:dyDescent="0.2">
      <c r="A6458" t="s">
        <v>521</v>
      </c>
      <c r="B6458" t="s">
        <v>647</v>
      </c>
      <c r="C6458" t="s">
        <v>523</v>
      </c>
      <c r="D6458" t="s">
        <v>525</v>
      </c>
      <c r="E6458" t="s">
        <v>525</v>
      </c>
      <c r="F6458" s="191">
        <v>45679</v>
      </c>
      <c r="G6458" t="s">
        <v>648</v>
      </c>
      <c r="H6458" s="192">
        <v>102632</v>
      </c>
      <c r="I6458" t="s">
        <v>16</v>
      </c>
      <c r="J6458"/>
      <c r="K6458"/>
      <c r="L6458">
        <v>2024</v>
      </c>
      <c r="M6458" t="s">
        <v>525</v>
      </c>
      <c r="N6458" t="s">
        <v>569</v>
      </c>
      <c r="O6458"/>
    </row>
    <row r="6459" spans="1:15" s="164" customFormat="1" ht="16" x14ac:dyDescent="0.2">
      <c r="A6459" t="s">
        <v>521</v>
      </c>
      <c r="B6459" t="s">
        <v>647</v>
      </c>
      <c r="C6459" t="s">
        <v>523</v>
      </c>
      <c r="D6459" t="s">
        <v>525</v>
      </c>
      <c r="E6459" t="s">
        <v>531</v>
      </c>
      <c r="F6459" s="191">
        <v>45679</v>
      </c>
      <c r="G6459" t="s">
        <v>648</v>
      </c>
      <c r="H6459" s="192">
        <v>72987</v>
      </c>
      <c r="I6459" t="s">
        <v>16</v>
      </c>
      <c r="J6459"/>
      <c r="K6459"/>
      <c r="L6459">
        <v>2024</v>
      </c>
      <c r="M6459" t="s">
        <v>525</v>
      </c>
      <c r="N6459" t="s">
        <v>569</v>
      </c>
      <c r="O6459"/>
    </row>
    <row r="6460" spans="1:15" s="164" customFormat="1" ht="16" x14ac:dyDescent="0.2">
      <c r="A6460" t="s">
        <v>521</v>
      </c>
      <c r="B6460" t="s">
        <v>617</v>
      </c>
      <c r="C6460" t="s">
        <v>523</v>
      </c>
      <c r="D6460" t="s">
        <v>525</v>
      </c>
      <c r="E6460" t="s">
        <v>519</v>
      </c>
      <c r="F6460" s="191">
        <v>45679</v>
      </c>
      <c r="G6460" t="s">
        <v>651</v>
      </c>
      <c r="H6460" s="192">
        <v>47164</v>
      </c>
      <c r="I6460" t="s">
        <v>16</v>
      </c>
      <c r="J6460"/>
      <c r="K6460"/>
      <c r="L6460">
        <v>2024</v>
      </c>
      <c r="M6460" t="s">
        <v>525</v>
      </c>
      <c r="N6460" t="s">
        <v>569</v>
      </c>
      <c r="O6460"/>
    </row>
    <row r="6461" spans="1:15" s="164" customFormat="1" ht="16" x14ac:dyDescent="0.2">
      <c r="A6461" t="s">
        <v>521</v>
      </c>
      <c r="B6461" t="s">
        <v>647</v>
      </c>
      <c r="C6461" t="s">
        <v>523</v>
      </c>
      <c r="D6461" t="s">
        <v>525</v>
      </c>
      <c r="E6461" t="s">
        <v>525</v>
      </c>
      <c r="F6461" s="191">
        <v>45679</v>
      </c>
      <c r="G6461" t="s">
        <v>651</v>
      </c>
      <c r="H6461" s="192">
        <v>298503</v>
      </c>
      <c r="I6461" t="s">
        <v>16</v>
      </c>
      <c r="J6461"/>
      <c r="K6461"/>
      <c r="L6461">
        <v>2024</v>
      </c>
      <c r="M6461" t="s">
        <v>525</v>
      </c>
      <c r="N6461" t="s">
        <v>569</v>
      </c>
      <c r="O6461"/>
    </row>
    <row r="6462" spans="1:15" s="164" customFormat="1" ht="16" x14ac:dyDescent="0.2">
      <c r="A6462" t="s">
        <v>521</v>
      </c>
      <c r="B6462" t="s">
        <v>647</v>
      </c>
      <c r="C6462" t="s">
        <v>523</v>
      </c>
      <c r="D6462" t="s">
        <v>525</v>
      </c>
      <c r="E6462" t="s">
        <v>531</v>
      </c>
      <c r="F6462" s="191">
        <v>45679</v>
      </c>
      <c r="G6462" t="s">
        <v>651</v>
      </c>
      <c r="H6462" s="192">
        <v>768240</v>
      </c>
      <c r="I6462" t="s">
        <v>16</v>
      </c>
      <c r="J6462"/>
      <c r="K6462"/>
      <c r="L6462">
        <v>2024</v>
      </c>
      <c r="M6462" t="s">
        <v>525</v>
      </c>
      <c r="N6462" t="s">
        <v>569</v>
      </c>
      <c r="O6462"/>
    </row>
    <row r="6463" spans="1:15" s="164" customFormat="1" ht="16" x14ac:dyDescent="0.2">
      <c r="A6463" t="s">
        <v>521</v>
      </c>
      <c r="B6463" t="s">
        <v>647</v>
      </c>
      <c r="C6463" t="s">
        <v>523</v>
      </c>
      <c r="D6463" t="s">
        <v>525</v>
      </c>
      <c r="E6463" t="s">
        <v>525</v>
      </c>
      <c r="F6463" s="191">
        <v>45679</v>
      </c>
      <c r="G6463" t="s">
        <v>649</v>
      </c>
      <c r="H6463" s="192">
        <v>1395137</v>
      </c>
      <c r="I6463" t="s">
        <v>16</v>
      </c>
      <c r="J6463"/>
      <c r="K6463"/>
      <c r="L6463">
        <v>2024</v>
      </c>
      <c r="M6463" t="s">
        <v>525</v>
      </c>
      <c r="N6463" t="s">
        <v>569</v>
      </c>
      <c r="O6463"/>
    </row>
    <row r="6464" spans="1:15" s="164" customFormat="1" ht="16" x14ac:dyDescent="0.2">
      <c r="A6464" t="s">
        <v>521</v>
      </c>
      <c r="B6464" t="s">
        <v>647</v>
      </c>
      <c r="C6464" t="s">
        <v>523</v>
      </c>
      <c r="D6464" t="s">
        <v>525</v>
      </c>
      <c r="E6464" t="s">
        <v>531</v>
      </c>
      <c r="F6464" s="191">
        <v>45679</v>
      </c>
      <c r="G6464" t="s">
        <v>649</v>
      </c>
      <c r="H6464" s="192">
        <v>2935163</v>
      </c>
      <c r="I6464" t="s">
        <v>16</v>
      </c>
      <c r="J6464"/>
      <c r="K6464"/>
      <c r="L6464">
        <v>2024</v>
      </c>
      <c r="M6464" t="s">
        <v>525</v>
      </c>
      <c r="N6464" t="s">
        <v>569</v>
      </c>
      <c r="O6464"/>
    </row>
    <row r="6465" spans="1:15" s="164" customFormat="1" ht="16" x14ac:dyDescent="0.2">
      <c r="A6465" t="s">
        <v>521</v>
      </c>
      <c r="B6465" t="s">
        <v>647</v>
      </c>
      <c r="C6465" t="s">
        <v>523</v>
      </c>
      <c r="D6465" t="s">
        <v>525</v>
      </c>
      <c r="E6465" t="s">
        <v>531</v>
      </c>
      <c r="F6465" s="191">
        <v>45679</v>
      </c>
      <c r="G6465" t="s">
        <v>652</v>
      </c>
      <c r="H6465" s="192">
        <v>39600</v>
      </c>
      <c r="I6465" t="s">
        <v>16</v>
      </c>
      <c r="J6465"/>
      <c r="K6465"/>
      <c r="L6465">
        <v>2024</v>
      </c>
      <c r="M6465" t="s">
        <v>525</v>
      </c>
      <c r="N6465" t="s">
        <v>569</v>
      </c>
      <c r="O6465"/>
    </row>
    <row r="6466" spans="1:15" s="164" customFormat="1" ht="16" x14ac:dyDescent="0.2">
      <c r="A6466" t="s">
        <v>521</v>
      </c>
      <c r="B6466" t="s">
        <v>647</v>
      </c>
      <c r="C6466" t="s">
        <v>523</v>
      </c>
      <c r="D6466" t="s">
        <v>525</v>
      </c>
      <c r="E6466" t="s">
        <v>525</v>
      </c>
      <c r="F6466" s="191">
        <v>45680</v>
      </c>
      <c r="G6466" t="s">
        <v>650</v>
      </c>
      <c r="H6466" s="192">
        <v>508077</v>
      </c>
      <c r="I6466" t="s">
        <v>16</v>
      </c>
      <c r="J6466"/>
      <c r="K6466"/>
      <c r="L6466">
        <v>2024</v>
      </c>
      <c r="M6466" t="s">
        <v>525</v>
      </c>
      <c r="N6466" t="s">
        <v>569</v>
      </c>
      <c r="O6466"/>
    </row>
    <row r="6467" spans="1:15" s="164" customFormat="1" ht="16" x14ac:dyDescent="0.2">
      <c r="A6467" t="s">
        <v>521</v>
      </c>
      <c r="B6467" t="s">
        <v>647</v>
      </c>
      <c r="C6467" t="s">
        <v>535</v>
      </c>
      <c r="D6467" t="s">
        <v>525</v>
      </c>
      <c r="E6467" t="s">
        <v>519</v>
      </c>
      <c r="F6467" s="191">
        <v>45680</v>
      </c>
      <c r="G6467" t="s">
        <v>650</v>
      </c>
      <c r="H6467" s="192">
        <v>28050</v>
      </c>
      <c r="I6467" t="s">
        <v>16</v>
      </c>
      <c r="J6467"/>
      <c r="K6467"/>
      <c r="L6467">
        <v>2024</v>
      </c>
      <c r="M6467" t="s">
        <v>525</v>
      </c>
      <c r="N6467" t="s">
        <v>569</v>
      </c>
      <c r="O6467"/>
    </row>
    <row r="6468" spans="1:15" s="164" customFormat="1" ht="16" x14ac:dyDescent="0.2">
      <c r="A6468" t="s">
        <v>521</v>
      </c>
      <c r="B6468" t="s">
        <v>647</v>
      </c>
      <c r="C6468" t="s">
        <v>523</v>
      </c>
      <c r="D6468" t="s">
        <v>525</v>
      </c>
      <c r="E6468" t="s">
        <v>519</v>
      </c>
      <c r="F6468" s="191">
        <v>45680</v>
      </c>
      <c r="G6468" t="s">
        <v>650</v>
      </c>
      <c r="H6468" s="192">
        <v>957361</v>
      </c>
      <c r="I6468" t="s">
        <v>16</v>
      </c>
      <c r="J6468"/>
      <c r="K6468"/>
      <c r="L6468">
        <v>2024</v>
      </c>
      <c r="M6468" t="s">
        <v>525</v>
      </c>
      <c r="N6468" t="s">
        <v>569</v>
      </c>
      <c r="O6468"/>
    </row>
    <row r="6469" spans="1:15" s="164" customFormat="1" ht="16" x14ac:dyDescent="0.2">
      <c r="A6469" t="s">
        <v>521</v>
      </c>
      <c r="B6469" t="s">
        <v>647</v>
      </c>
      <c r="C6469" t="s">
        <v>535</v>
      </c>
      <c r="D6469" t="s">
        <v>525</v>
      </c>
      <c r="E6469" t="s">
        <v>531</v>
      </c>
      <c r="F6469" s="191">
        <v>45680</v>
      </c>
      <c r="G6469" t="s">
        <v>650</v>
      </c>
      <c r="H6469" s="192">
        <v>69190</v>
      </c>
      <c r="I6469" t="s">
        <v>16</v>
      </c>
      <c r="J6469"/>
      <c r="K6469"/>
      <c r="L6469">
        <v>2024</v>
      </c>
      <c r="M6469" t="s">
        <v>525</v>
      </c>
      <c r="N6469" t="s">
        <v>569</v>
      </c>
      <c r="O6469"/>
    </row>
    <row r="6470" spans="1:15" s="164" customFormat="1" ht="16" x14ac:dyDescent="0.2">
      <c r="A6470" t="s">
        <v>521</v>
      </c>
      <c r="B6470" t="s">
        <v>647</v>
      </c>
      <c r="C6470" t="s">
        <v>523</v>
      </c>
      <c r="D6470" t="s">
        <v>525</v>
      </c>
      <c r="E6470" t="s">
        <v>531</v>
      </c>
      <c r="F6470" s="191">
        <v>45680</v>
      </c>
      <c r="G6470" t="s">
        <v>650</v>
      </c>
      <c r="H6470" s="192">
        <v>1467847</v>
      </c>
      <c r="I6470" t="s">
        <v>16</v>
      </c>
      <c r="J6470"/>
      <c r="K6470"/>
      <c r="L6470">
        <v>2024</v>
      </c>
      <c r="M6470" t="s">
        <v>525</v>
      </c>
      <c r="N6470" t="s">
        <v>569</v>
      </c>
      <c r="O6470"/>
    </row>
    <row r="6471" spans="1:15" s="164" customFormat="1" ht="16" x14ac:dyDescent="0.2">
      <c r="A6471" t="s">
        <v>521</v>
      </c>
      <c r="B6471" t="s">
        <v>647</v>
      </c>
      <c r="C6471" t="s">
        <v>523</v>
      </c>
      <c r="D6471" t="s">
        <v>525</v>
      </c>
      <c r="E6471" t="s">
        <v>525</v>
      </c>
      <c r="F6471" s="191">
        <v>45680</v>
      </c>
      <c r="G6471" t="s">
        <v>648</v>
      </c>
      <c r="H6471" s="192">
        <v>31638</v>
      </c>
      <c r="I6471" t="s">
        <v>16</v>
      </c>
      <c r="J6471"/>
      <c r="K6471"/>
      <c r="L6471">
        <v>2024</v>
      </c>
      <c r="M6471" t="s">
        <v>525</v>
      </c>
      <c r="N6471" t="s">
        <v>569</v>
      </c>
      <c r="O6471"/>
    </row>
    <row r="6472" spans="1:15" s="164" customFormat="1" ht="16" x14ac:dyDescent="0.2">
      <c r="A6472" t="s">
        <v>521</v>
      </c>
      <c r="B6472" t="s">
        <v>647</v>
      </c>
      <c r="C6472" t="s">
        <v>535</v>
      </c>
      <c r="D6472" t="s">
        <v>525</v>
      </c>
      <c r="E6472" t="s">
        <v>531</v>
      </c>
      <c r="F6472" s="191">
        <v>45680</v>
      </c>
      <c r="G6472" t="s">
        <v>648</v>
      </c>
      <c r="H6472" s="192">
        <v>5914</v>
      </c>
      <c r="I6472" t="s">
        <v>16</v>
      </c>
      <c r="J6472"/>
      <c r="K6472"/>
      <c r="L6472">
        <v>2024</v>
      </c>
      <c r="M6472" t="s">
        <v>525</v>
      </c>
      <c r="N6472" t="s">
        <v>569</v>
      </c>
      <c r="O6472"/>
    </row>
    <row r="6473" spans="1:15" s="164" customFormat="1" ht="16" x14ac:dyDescent="0.2">
      <c r="A6473" t="s">
        <v>521</v>
      </c>
      <c r="B6473" t="s">
        <v>647</v>
      </c>
      <c r="C6473" t="s">
        <v>523</v>
      </c>
      <c r="D6473" t="s">
        <v>525</v>
      </c>
      <c r="E6473" t="s">
        <v>531</v>
      </c>
      <c r="F6473" s="191">
        <v>45680</v>
      </c>
      <c r="G6473" t="s">
        <v>648</v>
      </c>
      <c r="H6473" s="192">
        <v>10408</v>
      </c>
      <c r="I6473" t="s">
        <v>16</v>
      </c>
      <c r="J6473"/>
      <c r="K6473"/>
      <c r="L6473">
        <v>2024</v>
      </c>
      <c r="M6473" t="s">
        <v>525</v>
      </c>
      <c r="N6473" t="s">
        <v>569</v>
      </c>
      <c r="O6473"/>
    </row>
    <row r="6474" spans="1:15" s="164" customFormat="1" ht="16" x14ac:dyDescent="0.2">
      <c r="A6474" t="s">
        <v>521</v>
      </c>
      <c r="B6474" t="s">
        <v>647</v>
      </c>
      <c r="C6474" t="s">
        <v>523</v>
      </c>
      <c r="D6474" t="s">
        <v>525</v>
      </c>
      <c r="E6474" t="s">
        <v>525</v>
      </c>
      <c r="F6474" s="191">
        <v>45680</v>
      </c>
      <c r="G6474" t="s">
        <v>651</v>
      </c>
      <c r="H6474" s="192">
        <v>266930</v>
      </c>
      <c r="I6474" t="s">
        <v>16</v>
      </c>
      <c r="J6474"/>
      <c r="K6474"/>
      <c r="L6474">
        <v>2024</v>
      </c>
      <c r="M6474" t="s">
        <v>525</v>
      </c>
      <c r="N6474" t="s">
        <v>569</v>
      </c>
      <c r="O6474"/>
    </row>
    <row r="6475" spans="1:15" s="164" customFormat="1" ht="16" x14ac:dyDescent="0.2">
      <c r="A6475" t="s">
        <v>521</v>
      </c>
      <c r="B6475" t="s">
        <v>647</v>
      </c>
      <c r="C6475" t="s">
        <v>523</v>
      </c>
      <c r="D6475" t="s">
        <v>525</v>
      </c>
      <c r="E6475" t="s">
        <v>531</v>
      </c>
      <c r="F6475" s="191">
        <v>45680</v>
      </c>
      <c r="G6475" t="s">
        <v>651</v>
      </c>
      <c r="H6475" s="192">
        <v>728528</v>
      </c>
      <c r="I6475" t="s">
        <v>16</v>
      </c>
      <c r="J6475"/>
      <c r="K6475"/>
      <c r="L6475">
        <v>2024</v>
      </c>
      <c r="M6475" t="s">
        <v>525</v>
      </c>
      <c r="N6475" t="s">
        <v>569</v>
      </c>
      <c r="O6475"/>
    </row>
    <row r="6476" spans="1:15" s="164" customFormat="1" ht="16" x14ac:dyDescent="0.2">
      <c r="A6476" t="s">
        <v>521</v>
      </c>
      <c r="B6476" t="s">
        <v>647</v>
      </c>
      <c r="C6476" t="s">
        <v>523</v>
      </c>
      <c r="D6476" t="s">
        <v>525</v>
      </c>
      <c r="E6476" t="s">
        <v>525</v>
      </c>
      <c r="F6476" s="191">
        <v>45680</v>
      </c>
      <c r="G6476" t="s">
        <v>649</v>
      </c>
      <c r="H6476" s="192">
        <v>1574661</v>
      </c>
      <c r="I6476" t="s">
        <v>16</v>
      </c>
      <c r="J6476"/>
      <c r="K6476"/>
      <c r="L6476">
        <v>2024</v>
      </c>
      <c r="M6476" t="s">
        <v>525</v>
      </c>
      <c r="N6476" t="s">
        <v>569</v>
      </c>
      <c r="O6476"/>
    </row>
    <row r="6477" spans="1:15" s="164" customFormat="1" ht="16" x14ac:dyDescent="0.2">
      <c r="A6477" t="s">
        <v>521</v>
      </c>
      <c r="B6477" t="s">
        <v>647</v>
      </c>
      <c r="C6477" t="s">
        <v>523</v>
      </c>
      <c r="D6477" t="s">
        <v>525</v>
      </c>
      <c r="E6477" t="s">
        <v>531</v>
      </c>
      <c r="F6477" s="191">
        <v>45680</v>
      </c>
      <c r="G6477" t="s">
        <v>649</v>
      </c>
      <c r="H6477" s="192">
        <v>83943</v>
      </c>
      <c r="I6477" t="s">
        <v>16</v>
      </c>
      <c r="J6477"/>
      <c r="K6477"/>
      <c r="L6477">
        <v>2024</v>
      </c>
      <c r="M6477" t="s">
        <v>525</v>
      </c>
      <c r="N6477" t="s">
        <v>569</v>
      </c>
      <c r="O6477"/>
    </row>
    <row r="6478" spans="1:15" s="164" customFormat="1" ht="16" x14ac:dyDescent="0.2">
      <c r="A6478" t="s">
        <v>521</v>
      </c>
      <c r="B6478" t="s">
        <v>567</v>
      </c>
      <c r="C6478" t="s">
        <v>523</v>
      </c>
      <c r="D6478" t="s">
        <v>525</v>
      </c>
      <c r="E6478" t="s">
        <v>531</v>
      </c>
      <c r="F6478" s="191">
        <v>45680</v>
      </c>
      <c r="G6478" t="s">
        <v>568</v>
      </c>
      <c r="H6478" s="192">
        <v>373149</v>
      </c>
      <c r="I6478" t="s">
        <v>22</v>
      </c>
      <c r="J6478"/>
      <c r="K6478"/>
      <c r="L6478">
        <v>2024</v>
      </c>
      <c r="M6478" t="s">
        <v>525</v>
      </c>
      <c r="N6478" t="s">
        <v>569</v>
      </c>
      <c r="O6478"/>
    </row>
    <row r="6479" spans="1:15" s="164" customFormat="1" ht="16" x14ac:dyDescent="0.2">
      <c r="A6479" t="s">
        <v>521</v>
      </c>
      <c r="B6479" t="s">
        <v>617</v>
      </c>
      <c r="C6479" t="s">
        <v>523</v>
      </c>
      <c r="D6479" t="s">
        <v>525</v>
      </c>
      <c r="E6479" t="s">
        <v>525</v>
      </c>
      <c r="F6479" s="191">
        <v>45680</v>
      </c>
      <c r="G6479" t="s">
        <v>568</v>
      </c>
      <c r="H6479" s="192">
        <v>497042</v>
      </c>
      <c r="I6479" t="s">
        <v>22</v>
      </c>
      <c r="J6479"/>
      <c r="K6479"/>
      <c r="L6479">
        <v>2024</v>
      </c>
      <c r="M6479" t="s">
        <v>525</v>
      </c>
      <c r="N6479" t="s">
        <v>569</v>
      </c>
      <c r="O6479"/>
    </row>
    <row r="6480" spans="1:15" s="164" customFormat="1" ht="16" x14ac:dyDescent="0.2">
      <c r="A6480" t="s">
        <v>521</v>
      </c>
      <c r="B6480" t="s">
        <v>617</v>
      </c>
      <c r="C6480" t="s">
        <v>523</v>
      </c>
      <c r="D6480" t="s">
        <v>525</v>
      </c>
      <c r="E6480" t="s">
        <v>525</v>
      </c>
      <c r="F6480" s="191">
        <v>45680</v>
      </c>
      <c r="G6480" t="s">
        <v>589</v>
      </c>
      <c r="H6480" s="192">
        <v>1046952</v>
      </c>
      <c r="I6480" t="s">
        <v>22</v>
      </c>
      <c r="J6480"/>
      <c r="K6480"/>
      <c r="L6480">
        <v>2024</v>
      </c>
      <c r="M6480" t="s">
        <v>525</v>
      </c>
      <c r="N6480" t="s">
        <v>569</v>
      </c>
      <c r="O6480"/>
    </row>
    <row r="6481" spans="1:15" s="164" customFormat="1" ht="16" x14ac:dyDescent="0.2">
      <c r="A6481" t="s">
        <v>521</v>
      </c>
      <c r="B6481" t="s">
        <v>617</v>
      </c>
      <c r="C6481" t="s">
        <v>523</v>
      </c>
      <c r="D6481" t="s">
        <v>525</v>
      </c>
      <c r="E6481" t="s">
        <v>519</v>
      </c>
      <c r="F6481" s="191">
        <v>45680</v>
      </c>
      <c r="G6481" t="s">
        <v>589</v>
      </c>
      <c r="H6481" s="192">
        <v>1787500</v>
      </c>
      <c r="I6481" t="s">
        <v>22</v>
      </c>
      <c r="J6481"/>
      <c r="K6481"/>
      <c r="L6481">
        <v>2024</v>
      </c>
      <c r="M6481" t="s">
        <v>525</v>
      </c>
      <c r="N6481" t="s">
        <v>569</v>
      </c>
      <c r="O6481"/>
    </row>
    <row r="6482" spans="1:15" s="164" customFormat="1" ht="16" x14ac:dyDescent="0.2">
      <c r="A6482" t="s">
        <v>521</v>
      </c>
      <c r="B6482" t="s">
        <v>617</v>
      </c>
      <c r="C6482" t="s">
        <v>523</v>
      </c>
      <c r="D6482" t="s">
        <v>525</v>
      </c>
      <c r="E6482" t="s">
        <v>531</v>
      </c>
      <c r="F6482" s="191">
        <v>45680</v>
      </c>
      <c r="G6482" t="s">
        <v>589</v>
      </c>
      <c r="H6482" s="192">
        <v>2431000</v>
      </c>
      <c r="I6482" t="s">
        <v>22</v>
      </c>
      <c r="J6482"/>
      <c r="K6482"/>
      <c r="L6482">
        <v>2024</v>
      </c>
      <c r="M6482" t="s">
        <v>525</v>
      </c>
      <c r="N6482" t="s">
        <v>569</v>
      </c>
      <c r="O6482"/>
    </row>
    <row r="6483" spans="1:15" s="164" customFormat="1" ht="16" x14ac:dyDescent="0.2">
      <c r="A6483" t="s">
        <v>521</v>
      </c>
      <c r="B6483" t="s">
        <v>638</v>
      </c>
      <c r="C6483" t="s">
        <v>523</v>
      </c>
      <c r="D6483" t="s">
        <v>525</v>
      </c>
      <c r="E6483" t="s">
        <v>519</v>
      </c>
      <c r="F6483" s="191">
        <v>45680</v>
      </c>
      <c r="G6483" t="s">
        <v>589</v>
      </c>
      <c r="H6483" s="192">
        <v>1644500</v>
      </c>
      <c r="I6483" t="s">
        <v>22</v>
      </c>
      <c r="J6483"/>
      <c r="K6483"/>
      <c r="L6483">
        <v>2024</v>
      </c>
      <c r="M6483" t="s">
        <v>525</v>
      </c>
      <c r="N6483" t="s">
        <v>569</v>
      </c>
      <c r="O6483"/>
    </row>
    <row r="6484" spans="1:15" s="164" customFormat="1" ht="16" x14ac:dyDescent="0.2">
      <c r="A6484" t="s">
        <v>521</v>
      </c>
      <c r="B6484" t="s">
        <v>638</v>
      </c>
      <c r="C6484" t="s">
        <v>523</v>
      </c>
      <c r="D6484" t="s">
        <v>525</v>
      </c>
      <c r="E6484" t="s">
        <v>531</v>
      </c>
      <c r="F6484" s="191">
        <v>45680</v>
      </c>
      <c r="G6484" t="s">
        <v>589</v>
      </c>
      <c r="H6484" s="192">
        <v>572000</v>
      </c>
      <c r="I6484" t="s">
        <v>22</v>
      </c>
      <c r="J6484"/>
      <c r="K6484"/>
      <c r="L6484">
        <v>2024</v>
      </c>
      <c r="M6484" t="s">
        <v>525</v>
      </c>
      <c r="N6484" t="s">
        <v>569</v>
      </c>
      <c r="O6484"/>
    </row>
    <row r="6485" spans="1:15" s="164" customFormat="1" ht="16" x14ac:dyDescent="0.2">
      <c r="A6485" t="s">
        <v>521</v>
      </c>
      <c r="B6485" t="s">
        <v>603</v>
      </c>
      <c r="C6485" t="s">
        <v>523</v>
      </c>
      <c r="D6485" t="s">
        <v>525</v>
      </c>
      <c r="E6485" t="s">
        <v>525</v>
      </c>
      <c r="F6485" s="191">
        <v>45680</v>
      </c>
      <c r="G6485" t="s">
        <v>604</v>
      </c>
      <c r="H6485" s="192">
        <v>45085</v>
      </c>
      <c r="I6485" t="s">
        <v>22</v>
      </c>
      <c r="J6485"/>
      <c r="K6485"/>
      <c r="L6485">
        <v>2024</v>
      </c>
      <c r="M6485" t="s">
        <v>525</v>
      </c>
      <c r="N6485" t="s">
        <v>569</v>
      </c>
      <c r="O6485"/>
    </row>
    <row r="6486" spans="1:15" s="164" customFormat="1" ht="16" x14ac:dyDescent="0.2">
      <c r="A6486" t="s">
        <v>521</v>
      </c>
      <c r="B6486" t="s">
        <v>617</v>
      </c>
      <c r="C6486" t="s">
        <v>523</v>
      </c>
      <c r="D6486" t="s">
        <v>525</v>
      </c>
      <c r="E6486" t="s">
        <v>525</v>
      </c>
      <c r="F6486" s="191">
        <v>45680</v>
      </c>
      <c r="G6486" t="s">
        <v>23</v>
      </c>
      <c r="H6486" s="192">
        <v>556318</v>
      </c>
      <c r="I6486" t="s">
        <v>22</v>
      </c>
      <c r="J6486"/>
      <c r="K6486"/>
      <c r="L6486">
        <v>2024</v>
      </c>
      <c r="M6486" t="s">
        <v>525</v>
      </c>
      <c r="N6486" t="s">
        <v>569</v>
      </c>
      <c r="O6486"/>
    </row>
    <row r="6487" spans="1:15" s="164" customFormat="1" ht="16" x14ac:dyDescent="0.2">
      <c r="A6487" t="s">
        <v>521</v>
      </c>
      <c r="B6487" t="s">
        <v>617</v>
      </c>
      <c r="C6487" t="s">
        <v>523</v>
      </c>
      <c r="D6487" t="s">
        <v>525</v>
      </c>
      <c r="E6487" t="s">
        <v>531</v>
      </c>
      <c r="F6487" s="191">
        <v>45680</v>
      </c>
      <c r="G6487" t="s">
        <v>23</v>
      </c>
      <c r="H6487" s="192">
        <v>1406847</v>
      </c>
      <c r="I6487" t="s">
        <v>22</v>
      </c>
      <c r="J6487"/>
      <c r="K6487"/>
      <c r="L6487">
        <v>2024</v>
      </c>
      <c r="M6487" t="s">
        <v>525</v>
      </c>
      <c r="N6487" t="s">
        <v>569</v>
      </c>
      <c r="O6487"/>
    </row>
    <row r="6488" spans="1:15" s="164" customFormat="1" ht="16" x14ac:dyDescent="0.2">
      <c r="A6488" t="s">
        <v>521</v>
      </c>
      <c r="B6488" t="s">
        <v>617</v>
      </c>
      <c r="C6488" t="s">
        <v>523</v>
      </c>
      <c r="D6488" t="s">
        <v>525</v>
      </c>
      <c r="E6488" t="s">
        <v>531</v>
      </c>
      <c r="F6488" s="191">
        <v>45680</v>
      </c>
      <c r="G6488" t="s">
        <v>621</v>
      </c>
      <c r="H6488" s="192">
        <v>463914</v>
      </c>
      <c r="I6488" t="s">
        <v>22</v>
      </c>
      <c r="J6488"/>
      <c r="K6488"/>
      <c r="L6488">
        <v>2024</v>
      </c>
      <c r="M6488" t="s">
        <v>525</v>
      </c>
      <c r="N6488" t="s">
        <v>569</v>
      </c>
      <c r="O6488"/>
    </row>
    <row r="6489" spans="1:15" s="164" customFormat="1" ht="16" x14ac:dyDescent="0.2">
      <c r="A6489" t="s">
        <v>521</v>
      </c>
      <c r="B6489" t="s">
        <v>638</v>
      </c>
      <c r="C6489" t="s">
        <v>523</v>
      </c>
      <c r="D6489" t="s">
        <v>525</v>
      </c>
      <c r="E6489" t="s">
        <v>531</v>
      </c>
      <c r="F6489" s="191">
        <v>45680</v>
      </c>
      <c r="G6489" t="s">
        <v>621</v>
      </c>
      <c r="H6489" s="192">
        <v>11739</v>
      </c>
      <c r="I6489" t="s">
        <v>22</v>
      </c>
      <c r="J6489"/>
      <c r="K6489"/>
      <c r="L6489">
        <v>2024</v>
      </c>
      <c r="M6489" t="s">
        <v>525</v>
      </c>
      <c r="N6489" t="s">
        <v>569</v>
      </c>
      <c r="O6489"/>
    </row>
    <row r="6490" spans="1:15" s="164" customFormat="1" ht="16" x14ac:dyDescent="0.2">
      <c r="A6490" t="s">
        <v>521</v>
      </c>
      <c r="B6490" t="s">
        <v>617</v>
      </c>
      <c r="C6490" t="s">
        <v>523</v>
      </c>
      <c r="D6490" t="s">
        <v>525</v>
      </c>
      <c r="E6490" t="s">
        <v>531</v>
      </c>
      <c r="F6490" s="191">
        <v>45681</v>
      </c>
      <c r="G6490" t="s">
        <v>587</v>
      </c>
      <c r="H6490" s="192">
        <v>352000</v>
      </c>
      <c r="I6490" t="s">
        <v>22</v>
      </c>
      <c r="J6490"/>
      <c r="K6490"/>
      <c r="L6490">
        <v>2024</v>
      </c>
      <c r="M6490" t="s">
        <v>525</v>
      </c>
      <c r="N6490" t="s">
        <v>569</v>
      </c>
      <c r="O6490"/>
    </row>
    <row r="6491" spans="1:15" s="164" customFormat="1" ht="16" x14ac:dyDescent="0.2">
      <c r="A6491" t="s">
        <v>521</v>
      </c>
      <c r="B6491" t="s">
        <v>617</v>
      </c>
      <c r="C6491" t="s">
        <v>523</v>
      </c>
      <c r="D6491" t="s">
        <v>525</v>
      </c>
      <c r="E6491" t="s">
        <v>525</v>
      </c>
      <c r="F6491" s="191">
        <v>45681</v>
      </c>
      <c r="G6491" t="s">
        <v>589</v>
      </c>
      <c r="H6491" s="192">
        <v>75227</v>
      </c>
      <c r="I6491" t="s">
        <v>22</v>
      </c>
      <c r="J6491"/>
      <c r="K6491"/>
      <c r="L6491">
        <v>2024</v>
      </c>
      <c r="M6491" t="s">
        <v>525</v>
      </c>
      <c r="N6491" t="s">
        <v>569</v>
      </c>
      <c r="O6491"/>
    </row>
    <row r="6492" spans="1:15" s="164" customFormat="1" ht="16" x14ac:dyDescent="0.2">
      <c r="A6492" t="s">
        <v>521</v>
      </c>
      <c r="B6492" t="s">
        <v>617</v>
      </c>
      <c r="C6492" t="s">
        <v>523</v>
      </c>
      <c r="D6492" t="s">
        <v>525</v>
      </c>
      <c r="E6492" t="s">
        <v>531</v>
      </c>
      <c r="F6492" s="191">
        <v>45681</v>
      </c>
      <c r="G6492" t="s">
        <v>589</v>
      </c>
      <c r="H6492" s="192">
        <v>515592</v>
      </c>
      <c r="I6492" t="s">
        <v>22</v>
      </c>
      <c r="J6492"/>
      <c r="K6492"/>
      <c r="L6492">
        <v>2024</v>
      </c>
      <c r="M6492" t="s">
        <v>525</v>
      </c>
      <c r="N6492" t="s">
        <v>569</v>
      </c>
      <c r="O6492"/>
    </row>
    <row r="6493" spans="1:15" s="164" customFormat="1" ht="16" x14ac:dyDescent="0.2">
      <c r="A6493" t="s">
        <v>521</v>
      </c>
      <c r="B6493" t="s">
        <v>603</v>
      </c>
      <c r="C6493" t="s">
        <v>523</v>
      </c>
      <c r="D6493" t="s">
        <v>525</v>
      </c>
      <c r="E6493" t="s">
        <v>525</v>
      </c>
      <c r="F6493" s="191">
        <v>45681</v>
      </c>
      <c r="G6493" t="s">
        <v>604</v>
      </c>
      <c r="H6493" s="192">
        <v>43239</v>
      </c>
      <c r="I6493" t="s">
        <v>22</v>
      </c>
      <c r="J6493"/>
      <c r="K6493"/>
      <c r="L6493">
        <v>2024</v>
      </c>
      <c r="M6493" t="s">
        <v>525</v>
      </c>
      <c r="N6493" t="s">
        <v>569</v>
      </c>
      <c r="O6493"/>
    </row>
    <row r="6494" spans="1:15" s="164" customFormat="1" ht="16" x14ac:dyDescent="0.2">
      <c r="A6494" t="s">
        <v>521</v>
      </c>
      <c r="B6494" t="s">
        <v>617</v>
      </c>
      <c r="C6494" t="s">
        <v>523</v>
      </c>
      <c r="D6494" t="s">
        <v>525</v>
      </c>
      <c r="E6494" t="s">
        <v>525</v>
      </c>
      <c r="F6494" s="191">
        <v>45681</v>
      </c>
      <c r="G6494" t="s">
        <v>23</v>
      </c>
      <c r="H6494" s="192">
        <v>961611</v>
      </c>
      <c r="I6494" t="s">
        <v>22</v>
      </c>
      <c r="J6494"/>
      <c r="K6494"/>
      <c r="L6494">
        <v>2024</v>
      </c>
      <c r="M6494" t="s">
        <v>525</v>
      </c>
      <c r="N6494" t="s">
        <v>569</v>
      </c>
      <c r="O6494"/>
    </row>
    <row r="6495" spans="1:15" s="164" customFormat="1" ht="16" x14ac:dyDescent="0.2">
      <c r="A6495" t="s">
        <v>521</v>
      </c>
      <c r="B6495" t="s">
        <v>647</v>
      </c>
      <c r="C6495" t="s">
        <v>523</v>
      </c>
      <c r="D6495" t="s">
        <v>525</v>
      </c>
      <c r="E6495" t="s">
        <v>525</v>
      </c>
      <c r="F6495" s="191">
        <v>45681</v>
      </c>
      <c r="G6495" t="s">
        <v>650</v>
      </c>
      <c r="H6495" s="192">
        <v>492947</v>
      </c>
      <c r="I6495" t="s">
        <v>16</v>
      </c>
      <c r="J6495"/>
      <c r="K6495"/>
      <c r="L6495">
        <v>2024</v>
      </c>
      <c r="M6495" t="s">
        <v>525</v>
      </c>
      <c r="N6495" t="s">
        <v>569</v>
      </c>
      <c r="O6495"/>
    </row>
    <row r="6496" spans="1:15" s="164" customFormat="1" ht="16" x14ac:dyDescent="0.2">
      <c r="A6496" t="s">
        <v>521</v>
      </c>
      <c r="B6496" t="s">
        <v>647</v>
      </c>
      <c r="C6496" t="s">
        <v>523</v>
      </c>
      <c r="D6496" t="s">
        <v>525</v>
      </c>
      <c r="E6496" t="s">
        <v>519</v>
      </c>
      <c r="F6496" s="191">
        <v>45681</v>
      </c>
      <c r="G6496" t="s">
        <v>650</v>
      </c>
      <c r="H6496" s="192">
        <v>746834</v>
      </c>
      <c r="I6496" t="s">
        <v>16</v>
      </c>
      <c r="J6496"/>
      <c r="K6496"/>
      <c r="L6496">
        <v>2024</v>
      </c>
      <c r="M6496" t="s">
        <v>525</v>
      </c>
      <c r="N6496" t="s">
        <v>569</v>
      </c>
      <c r="O6496"/>
    </row>
    <row r="6497" spans="1:15" s="164" customFormat="1" ht="16" x14ac:dyDescent="0.2">
      <c r="A6497" t="s">
        <v>521</v>
      </c>
      <c r="B6497" t="s">
        <v>647</v>
      </c>
      <c r="C6497" t="s">
        <v>535</v>
      </c>
      <c r="D6497" t="s">
        <v>525</v>
      </c>
      <c r="E6497" t="s">
        <v>531</v>
      </c>
      <c r="F6497" s="191">
        <v>45681</v>
      </c>
      <c r="G6497" t="s">
        <v>650</v>
      </c>
      <c r="H6497" s="192">
        <v>139810</v>
      </c>
      <c r="I6497" t="s">
        <v>16</v>
      </c>
      <c r="J6497"/>
      <c r="K6497"/>
      <c r="L6497">
        <v>2024</v>
      </c>
      <c r="M6497" t="s">
        <v>525</v>
      </c>
      <c r="N6497" t="s">
        <v>569</v>
      </c>
      <c r="O6497"/>
    </row>
    <row r="6498" spans="1:15" s="164" customFormat="1" ht="16" x14ac:dyDescent="0.2">
      <c r="A6498" t="s">
        <v>521</v>
      </c>
      <c r="B6498" t="s">
        <v>647</v>
      </c>
      <c r="C6498" t="s">
        <v>523</v>
      </c>
      <c r="D6498" t="s">
        <v>525</v>
      </c>
      <c r="E6498" t="s">
        <v>531</v>
      </c>
      <c r="F6498" s="191">
        <v>45681</v>
      </c>
      <c r="G6498" t="s">
        <v>650</v>
      </c>
      <c r="H6498" s="192">
        <v>1271296</v>
      </c>
      <c r="I6498" t="s">
        <v>16</v>
      </c>
      <c r="J6498"/>
      <c r="K6498"/>
      <c r="L6498">
        <v>2024</v>
      </c>
      <c r="M6498" t="s">
        <v>525</v>
      </c>
      <c r="N6498" t="s">
        <v>569</v>
      </c>
      <c r="O6498"/>
    </row>
    <row r="6499" spans="1:15" s="164" customFormat="1" ht="16" x14ac:dyDescent="0.2">
      <c r="A6499" t="s">
        <v>521</v>
      </c>
      <c r="B6499" t="s">
        <v>647</v>
      </c>
      <c r="C6499" t="s">
        <v>523</v>
      </c>
      <c r="D6499" t="s">
        <v>525</v>
      </c>
      <c r="E6499" t="s">
        <v>525</v>
      </c>
      <c r="F6499" s="191">
        <v>45681</v>
      </c>
      <c r="G6499" t="s">
        <v>648</v>
      </c>
      <c r="H6499" s="192">
        <v>11290</v>
      </c>
      <c r="I6499" t="s">
        <v>16</v>
      </c>
      <c r="J6499"/>
      <c r="K6499"/>
      <c r="L6499">
        <v>2024</v>
      </c>
      <c r="M6499" t="s">
        <v>525</v>
      </c>
      <c r="N6499" t="s">
        <v>569</v>
      </c>
      <c r="O6499"/>
    </row>
    <row r="6500" spans="1:15" s="164" customFormat="1" ht="16" x14ac:dyDescent="0.2">
      <c r="A6500" t="s">
        <v>521</v>
      </c>
      <c r="B6500" t="s">
        <v>647</v>
      </c>
      <c r="C6500" t="s">
        <v>523</v>
      </c>
      <c r="D6500" t="s">
        <v>525</v>
      </c>
      <c r="E6500" t="s">
        <v>531</v>
      </c>
      <c r="F6500" s="191">
        <v>45681</v>
      </c>
      <c r="G6500" t="s">
        <v>648</v>
      </c>
      <c r="H6500" s="192">
        <v>26752</v>
      </c>
      <c r="I6500" t="s">
        <v>16</v>
      </c>
      <c r="J6500"/>
      <c r="K6500"/>
      <c r="L6500">
        <v>2024</v>
      </c>
      <c r="M6500" t="s">
        <v>525</v>
      </c>
      <c r="N6500" t="s">
        <v>569</v>
      </c>
      <c r="O6500"/>
    </row>
    <row r="6501" spans="1:15" s="164" customFormat="1" ht="16" x14ac:dyDescent="0.2">
      <c r="A6501" t="s">
        <v>521</v>
      </c>
      <c r="B6501" t="s">
        <v>647</v>
      </c>
      <c r="C6501" t="s">
        <v>523</v>
      </c>
      <c r="D6501" t="s">
        <v>525</v>
      </c>
      <c r="E6501" t="s">
        <v>525</v>
      </c>
      <c r="F6501" s="191">
        <v>45681</v>
      </c>
      <c r="G6501" t="s">
        <v>651</v>
      </c>
      <c r="H6501" s="192">
        <v>256025</v>
      </c>
      <c r="I6501" t="s">
        <v>16</v>
      </c>
      <c r="J6501"/>
      <c r="K6501"/>
      <c r="L6501">
        <v>2024</v>
      </c>
      <c r="M6501" t="s">
        <v>525</v>
      </c>
      <c r="N6501" t="s">
        <v>569</v>
      </c>
      <c r="O6501"/>
    </row>
    <row r="6502" spans="1:15" s="164" customFormat="1" ht="16" x14ac:dyDescent="0.2">
      <c r="A6502" t="s">
        <v>521</v>
      </c>
      <c r="B6502" t="s">
        <v>647</v>
      </c>
      <c r="C6502" t="s">
        <v>523</v>
      </c>
      <c r="D6502" t="s">
        <v>525</v>
      </c>
      <c r="E6502" t="s">
        <v>531</v>
      </c>
      <c r="F6502" s="191">
        <v>45681</v>
      </c>
      <c r="G6502" t="s">
        <v>651</v>
      </c>
      <c r="H6502" s="192">
        <v>282751</v>
      </c>
      <c r="I6502" t="s">
        <v>16</v>
      </c>
      <c r="J6502"/>
      <c r="K6502"/>
      <c r="L6502">
        <v>2024</v>
      </c>
      <c r="M6502" t="s">
        <v>525</v>
      </c>
      <c r="N6502" t="s">
        <v>569</v>
      </c>
      <c r="O6502"/>
    </row>
    <row r="6503" spans="1:15" s="164" customFormat="1" ht="16" x14ac:dyDescent="0.2">
      <c r="A6503" t="s">
        <v>521</v>
      </c>
      <c r="B6503" t="s">
        <v>647</v>
      </c>
      <c r="C6503" t="s">
        <v>523</v>
      </c>
      <c r="D6503" t="s">
        <v>525</v>
      </c>
      <c r="E6503" t="s">
        <v>525</v>
      </c>
      <c r="F6503" s="191">
        <v>45681</v>
      </c>
      <c r="G6503" t="s">
        <v>649</v>
      </c>
      <c r="H6503" s="192">
        <v>1020415</v>
      </c>
      <c r="I6503" t="s">
        <v>16</v>
      </c>
      <c r="J6503"/>
      <c r="K6503"/>
      <c r="L6503">
        <v>2024</v>
      </c>
      <c r="M6503" t="s">
        <v>525</v>
      </c>
      <c r="N6503" t="s">
        <v>569</v>
      </c>
      <c r="O6503"/>
    </row>
    <row r="6504" spans="1:15" s="164" customFormat="1" ht="16" x14ac:dyDescent="0.2">
      <c r="A6504" t="s">
        <v>521</v>
      </c>
      <c r="B6504" t="s">
        <v>647</v>
      </c>
      <c r="C6504" t="s">
        <v>523</v>
      </c>
      <c r="D6504" t="s">
        <v>525</v>
      </c>
      <c r="E6504" t="s">
        <v>531</v>
      </c>
      <c r="F6504" s="191">
        <v>45681</v>
      </c>
      <c r="G6504" t="s">
        <v>649</v>
      </c>
      <c r="H6504" s="192">
        <v>83644</v>
      </c>
      <c r="I6504" t="s">
        <v>16</v>
      </c>
      <c r="J6504"/>
      <c r="K6504"/>
      <c r="L6504">
        <v>2024</v>
      </c>
      <c r="M6504" t="s">
        <v>525</v>
      </c>
      <c r="N6504" t="s">
        <v>569</v>
      </c>
      <c r="O6504"/>
    </row>
    <row r="6505" spans="1:15" s="164" customFormat="1" ht="16" x14ac:dyDescent="0.2">
      <c r="A6505" t="s">
        <v>521</v>
      </c>
      <c r="B6505" t="s">
        <v>647</v>
      </c>
      <c r="C6505" t="s">
        <v>523</v>
      </c>
      <c r="D6505" t="s">
        <v>525</v>
      </c>
      <c r="E6505" t="s">
        <v>525</v>
      </c>
      <c r="F6505" s="191">
        <v>45684</v>
      </c>
      <c r="G6505" t="s">
        <v>650</v>
      </c>
      <c r="H6505" s="192">
        <v>87006</v>
      </c>
      <c r="I6505" t="s">
        <v>16</v>
      </c>
      <c r="J6505"/>
      <c r="K6505"/>
      <c r="L6505">
        <v>2024</v>
      </c>
      <c r="M6505" t="s">
        <v>525</v>
      </c>
      <c r="N6505" t="s">
        <v>569</v>
      </c>
      <c r="O6505"/>
    </row>
    <row r="6506" spans="1:15" s="164" customFormat="1" ht="16" x14ac:dyDescent="0.2">
      <c r="A6506" t="s">
        <v>521</v>
      </c>
      <c r="B6506" t="s">
        <v>647</v>
      </c>
      <c r="C6506" t="s">
        <v>523</v>
      </c>
      <c r="D6506" t="s">
        <v>525</v>
      </c>
      <c r="E6506" t="s">
        <v>519</v>
      </c>
      <c r="F6506" s="191">
        <v>45684</v>
      </c>
      <c r="G6506" t="s">
        <v>650</v>
      </c>
      <c r="H6506" s="192">
        <v>1079632</v>
      </c>
      <c r="I6506" t="s">
        <v>16</v>
      </c>
      <c r="J6506"/>
      <c r="K6506"/>
      <c r="L6506">
        <v>2024</v>
      </c>
      <c r="M6506" t="s">
        <v>525</v>
      </c>
      <c r="N6506" t="s">
        <v>569</v>
      </c>
      <c r="O6506"/>
    </row>
    <row r="6507" spans="1:15" s="164" customFormat="1" ht="16" x14ac:dyDescent="0.2">
      <c r="A6507" t="s">
        <v>521</v>
      </c>
      <c r="B6507" t="s">
        <v>647</v>
      </c>
      <c r="C6507" t="s">
        <v>535</v>
      </c>
      <c r="D6507" t="s">
        <v>525</v>
      </c>
      <c r="E6507" t="s">
        <v>531</v>
      </c>
      <c r="F6507" s="191">
        <v>45684</v>
      </c>
      <c r="G6507" t="s">
        <v>650</v>
      </c>
      <c r="H6507" s="192">
        <v>101875</v>
      </c>
      <c r="I6507" t="s">
        <v>16</v>
      </c>
      <c r="J6507"/>
      <c r="K6507"/>
      <c r="L6507">
        <v>2024</v>
      </c>
      <c r="M6507" t="s">
        <v>525</v>
      </c>
      <c r="N6507" t="s">
        <v>569</v>
      </c>
      <c r="O6507"/>
    </row>
    <row r="6508" spans="1:15" s="164" customFormat="1" ht="16" x14ac:dyDescent="0.2">
      <c r="A6508" t="s">
        <v>521</v>
      </c>
      <c r="B6508" t="s">
        <v>647</v>
      </c>
      <c r="C6508" t="s">
        <v>523</v>
      </c>
      <c r="D6508" t="s">
        <v>525</v>
      </c>
      <c r="E6508" t="s">
        <v>531</v>
      </c>
      <c r="F6508" s="191">
        <v>45684</v>
      </c>
      <c r="G6508" t="s">
        <v>650</v>
      </c>
      <c r="H6508" s="192">
        <v>1122260</v>
      </c>
      <c r="I6508" t="s">
        <v>16</v>
      </c>
      <c r="J6508"/>
      <c r="K6508"/>
      <c r="L6508">
        <v>2024</v>
      </c>
      <c r="M6508" t="s">
        <v>525</v>
      </c>
      <c r="N6508" t="s">
        <v>569</v>
      </c>
      <c r="O6508"/>
    </row>
    <row r="6509" spans="1:15" s="164" customFormat="1" ht="16" x14ac:dyDescent="0.2">
      <c r="A6509" t="s">
        <v>521</v>
      </c>
      <c r="B6509" t="s">
        <v>647</v>
      </c>
      <c r="C6509" t="s">
        <v>523</v>
      </c>
      <c r="D6509" t="s">
        <v>525</v>
      </c>
      <c r="E6509" t="s">
        <v>525</v>
      </c>
      <c r="F6509" s="191">
        <v>45684</v>
      </c>
      <c r="G6509" t="s">
        <v>648</v>
      </c>
      <c r="H6509" s="192">
        <v>31715</v>
      </c>
      <c r="I6509" t="s">
        <v>16</v>
      </c>
      <c r="J6509"/>
      <c r="K6509"/>
      <c r="L6509">
        <v>2024</v>
      </c>
      <c r="M6509" t="s">
        <v>525</v>
      </c>
      <c r="N6509" t="s">
        <v>569</v>
      </c>
      <c r="O6509"/>
    </row>
    <row r="6510" spans="1:15" s="164" customFormat="1" ht="16" x14ac:dyDescent="0.2">
      <c r="A6510" t="s">
        <v>521</v>
      </c>
      <c r="B6510" t="s">
        <v>647</v>
      </c>
      <c r="C6510" t="s">
        <v>535</v>
      </c>
      <c r="D6510" t="s">
        <v>525</v>
      </c>
      <c r="E6510" t="s">
        <v>531</v>
      </c>
      <c r="F6510" s="191">
        <v>45684</v>
      </c>
      <c r="G6510" t="s">
        <v>648</v>
      </c>
      <c r="H6510" s="192">
        <v>17468</v>
      </c>
      <c r="I6510" t="s">
        <v>16</v>
      </c>
      <c r="J6510"/>
      <c r="K6510"/>
      <c r="L6510">
        <v>2024</v>
      </c>
      <c r="M6510" t="s">
        <v>525</v>
      </c>
      <c r="N6510" t="s">
        <v>569</v>
      </c>
      <c r="O6510"/>
    </row>
    <row r="6511" spans="1:15" s="164" customFormat="1" ht="16" x14ac:dyDescent="0.2">
      <c r="A6511" t="s">
        <v>521</v>
      </c>
      <c r="B6511" t="s">
        <v>647</v>
      </c>
      <c r="C6511" t="s">
        <v>523</v>
      </c>
      <c r="D6511" t="s">
        <v>525</v>
      </c>
      <c r="E6511" t="s">
        <v>531</v>
      </c>
      <c r="F6511" s="191">
        <v>45684</v>
      </c>
      <c r="G6511" t="s">
        <v>648</v>
      </c>
      <c r="H6511" s="192">
        <v>2816</v>
      </c>
      <c r="I6511" t="s">
        <v>16</v>
      </c>
      <c r="J6511"/>
      <c r="K6511"/>
      <c r="L6511">
        <v>2024</v>
      </c>
      <c r="M6511" t="s">
        <v>525</v>
      </c>
      <c r="N6511" t="s">
        <v>569</v>
      </c>
      <c r="O6511"/>
    </row>
    <row r="6512" spans="1:15" s="164" customFormat="1" ht="16" x14ac:dyDescent="0.2">
      <c r="A6512" t="s">
        <v>521</v>
      </c>
      <c r="B6512" t="s">
        <v>617</v>
      </c>
      <c r="C6512" t="s">
        <v>523</v>
      </c>
      <c r="D6512" t="s">
        <v>525</v>
      </c>
      <c r="E6512" t="s">
        <v>519</v>
      </c>
      <c r="F6512" s="191">
        <v>45684</v>
      </c>
      <c r="G6512" t="s">
        <v>651</v>
      </c>
      <c r="H6512" s="192">
        <v>47164</v>
      </c>
      <c r="I6512" t="s">
        <v>16</v>
      </c>
      <c r="J6512"/>
      <c r="K6512"/>
      <c r="L6512">
        <v>2024</v>
      </c>
      <c r="M6512" t="s">
        <v>525</v>
      </c>
      <c r="N6512" t="s">
        <v>569</v>
      </c>
      <c r="O6512"/>
    </row>
    <row r="6513" spans="1:15" s="164" customFormat="1" ht="16" x14ac:dyDescent="0.2">
      <c r="A6513" t="s">
        <v>521</v>
      </c>
      <c r="B6513" t="s">
        <v>647</v>
      </c>
      <c r="C6513" t="s">
        <v>523</v>
      </c>
      <c r="D6513" t="s">
        <v>525</v>
      </c>
      <c r="E6513" t="s">
        <v>531</v>
      </c>
      <c r="F6513" s="191">
        <v>45684</v>
      </c>
      <c r="G6513" t="s">
        <v>651</v>
      </c>
      <c r="H6513" s="192">
        <v>171083</v>
      </c>
      <c r="I6513" t="s">
        <v>16</v>
      </c>
      <c r="J6513"/>
      <c r="K6513"/>
      <c r="L6513">
        <v>2024</v>
      </c>
      <c r="M6513" t="s">
        <v>525</v>
      </c>
      <c r="N6513" t="s">
        <v>569</v>
      </c>
      <c r="O6513"/>
    </row>
    <row r="6514" spans="1:15" s="164" customFormat="1" ht="16" x14ac:dyDescent="0.2">
      <c r="A6514" t="s">
        <v>521</v>
      </c>
      <c r="B6514" t="s">
        <v>647</v>
      </c>
      <c r="C6514" t="s">
        <v>523</v>
      </c>
      <c r="D6514" t="s">
        <v>525</v>
      </c>
      <c r="E6514" t="s">
        <v>525</v>
      </c>
      <c r="F6514" s="191">
        <v>45684</v>
      </c>
      <c r="G6514" t="s">
        <v>649</v>
      </c>
      <c r="H6514" s="192">
        <v>657195</v>
      </c>
      <c r="I6514" t="s">
        <v>16</v>
      </c>
      <c r="J6514"/>
      <c r="K6514"/>
      <c r="L6514">
        <v>2024</v>
      </c>
      <c r="M6514" t="s">
        <v>525</v>
      </c>
      <c r="N6514" t="s">
        <v>569</v>
      </c>
      <c r="O6514"/>
    </row>
    <row r="6515" spans="1:15" s="164" customFormat="1" ht="16" x14ac:dyDescent="0.2">
      <c r="A6515" t="s">
        <v>521</v>
      </c>
      <c r="B6515" t="s">
        <v>647</v>
      </c>
      <c r="C6515" t="s">
        <v>523</v>
      </c>
      <c r="D6515" t="s">
        <v>525</v>
      </c>
      <c r="E6515" t="s">
        <v>531</v>
      </c>
      <c r="F6515" s="191">
        <v>45684</v>
      </c>
      <c r="G6515" t="s">
        <v>649</v>
      </c>
      <c r="H6515" s="192">
        <v>1105522</v>
      </c>
      <c r="I6515" t="s">
        <v>16</v>
      </c>
      <c r="J6515"/>
      <c r="K6515"/>
      <c r="L6515">
        <v>2024</v>
      </c>
      <c r="M6515" t="s">
        <v>525</v>
      </c>
      <c r="N6515" t="s">
        <v>569</v>
      </c>
      <c r="O6515"/>
    </row>
    <row r="6516" spans="1:15" s="164" customFormat="1" ht="16" x14ac:dyDescent="0.2">
      <c r="A6516" t="s">
        <v>521</v>
      </c>
      <c r="B6516" t="s">
        <v>617</v>
      </c>
      <c r="C6516" t="s">
        <v>523</v>
      </c>
      <c r="D6516" t="s">
        <v>525</v>
      </c>
      <c r="E6516" t="s">
        <v>531</v>
      </c>
      <c r="F6516" s="191">
        <v>45684</v>
      </c>
      <c r="G6516" t="s">
        <v>620</v>
      </c>
      <c r="H6516" s="192">
        <v>380952</v>
      </c>
      <c r="I6516" t="s">
        <v>22</v>
      </c>
      <c r="J6516"/>
      <c r="K6516"/>
      <c r="L6516">
        <v>2024</v>
      </c>
      <c r="M6516" t="s">
        <v>525</v>
      </c>
      <c r="N6516" t="s">
        <v>569</v>
      </c>
      <c r="O6516"/>
    </row>
    <row r="6517" spans="1:15" s="164" customFormat="1" ht="16" x14ac:dyDescent="0.2">
      <c r="A6517" t="s">
        <v>521</v>
      </c>
      <c r="B6517" t="s">
        <v>617</v>
      </c>
      <c r="C6517" t="s">
        <v>523</v>
      </c>
      <c r="D6517" t="s">
        <v>525</v>
      </c>
      <c r="E6517" t="s">
        <v>531</v>
      </c>
      <c r="F6517" s="191">
        <v>45684</v>
      </c>
      <c r="G6517" t="s">
        <v>587</v>
      </c>
      <c r="H6517" s="192">
        <v>87463</v>
      </c>
      <c r="I6517" t="s">
        <v>22</v>
      </c>
      <c r="J6517"/>
      <c r="K6517"/>
      <c r="L6517">
        <v>2024</v>
      </c>
      <c r="M6517" t="s">
        <v>525</v>
      </c>
      <c r="N6517" t="s">
        <v>569</v>
      </c>
      <c r="O6517"/>
    </row>
    <row r="6518" spans="1:15" s="164" customFormat="1" ht="16" x14ac:dyDescent="0.2">
      <c r="A6518" t="s">
        <v>521</v>
      </c>
      <c r="B6518" t="s">
        <v>617</v>
      </c>
      <c r="C6518" t="s">
        <v>523</v>
      </c>
      <c r="D6518" t="s">
        <v>525</v>
      </c>
      <c r="E6518" t="s">
        <v>525</v>
      </c>
      <c r="F6518" s="191">
        <v>45684</v>
      </c>
      <c r="G6518" t="s">
        <v>589</v>
      </c>
      <c r="H6518" s="192">
        <v>554578</v>
      </c>
      <c r="I6518" t="s">
        <v>22</v>
      </c>
      <c r="J6518"/>
      <c r="K6518"/>
      <c r="L6518">
        <v>2024</v>
      </c>
      <c r="M6518" t="s">
        <v>525</v>
      </c>
      <c r="N6518" t="s">
        <v>569</v>
      </c>
      <c r="O6518"/>
    </row>
    <row r="6519" spans="1:15" s="164" customFormat="1" ht="16" x14ac:dyDescent="0.2">
      <c r="A6519" t="s">
        <v>521</v>
      </c>
      <c r="B6519" t="s">
        <v>617</v>
      </c>
      <c r="C6519" t="s">
        <v>523</v>
      </c>
      <c r="D6519" t="s">
        <v>525</v>
      </c>
      <c r="E6519" t="s">
        <v>531</v>
      </c>
      <c r="F6519" s="191">
        <v>45684</v>
      </c>
      <c r="G6519" t="s">
        <v>589</v>
      </c>
      <c r="H6519" s="192">
        <v>143000</v>
      </c>
      <c r="I6519" t="s">
        <v>22</v>
      </c>
      <c r="J6519"/>
      <c r="K6519"/>
      <c r="L6519">
        <v>2024</v>
      </c>
      <c r="M6519" t="s">
        <v>525</v>
      </c>
      <c r="N6519" t="s">
        <v>569</v>
      </c>
      <c r="O6519"/>
    </row>
    <row r="6520" spans="1:15" s="164" customFormat="1" ht="16" x14ac:dyDescent="0.2">
      <c r="A6520" t="s">
        <v>521</v>
      </c>
      <c r="B6520" t="s">
        <v>603</v>
      </c>
      <c r="C6520" t="s">
        <v>523</v>
      </c>
      <c r="D6520" t="s">
        <v>525</v>
      </c>
      <c r="E6520" t="s">
        <v>525</v>
      </c>
      <c r="F6520" s="191">
        <v>45684</v>
      </c>
      <c r="G6520" t="s">
        <v>604</v>
      </c>
      <c r="H6520" s="192">
        <v>8980</v>
      </c>
      <c r="I6520" t="s">
        <v>22</v>
      </c>
      <c r="J6520"/>
      <c r="K6520"/>
      <c r="L6520">
        <v>2024</v>
      </c>
      <c r="M6520" t="s">
        <v>525</v>
      </c>
      <c r="N6520" t="s">
        <v>569</v>
      </c>
      <c r="O6520"/>
    </row>
    <row r="6521" spans="1:15" s="164" customFormat="1" ht="16" x14ac:dyDescent="0.2">
      <c r="A6521" t="s">
        <v>521</v>
      </c>
      <c r="B6521" t="s">
        <v>617</v>
      </c>
      <c r="C6521" t="s">
        <v>523</v>
      </c>
      <c r="D6521" t="s">
        <v>525</v>
      </c>
      <c r="E6521" t="s">
        <v>525</v>
      </c>
      <c r="F6521" s="191">
        <v>45684</v>
      </c>
      <c r="G6521" t="s">
        <v>23</v>
      </c>
      <c r="H6521" s="192">
        <v>186971</v>
      </c>
      <c r="I6521" t="s">
        <v>22</v>
      </c>
      <c r="J6521"/>
      <c r="K6521"/>
      <c r="L6521">
        <v>2024</v>
      </c>
      <c r="M6521" t="s">
        <v>525</v>
      </c>
      <c r="N6521" t="s">
        <v>569</v>
      </c>
      <c r="O6521"/>
    </row>
    <row r="6522" spans="1:15" s="164" customFormat="1" ht="16" x14ac:dyDescent="0.2">
      <c r="A6522" t="s">
        <v>521</v>
      </c>
      <c r="B6522" t="s">
        <v>638</v>
      </c>
      <c r="C6522" t="s">
        <v>523</v>
      </c>
      <c r="D6522" t="s">
        <v>525</v>
      </c>
      <c r="E6522" t="s">
        <v>525</v>
      </c>
      <c r="F6522" s="191">
        <v>45684</v>
      </c>
      <c r="G6522" t="s">
        <v>23</v>
      </c>
      <c r="H6522" s="192">
        <v>87482</v>
      </c>
      <c r="I6522" t="s">
        <v>22</v>
      </c>
      <c r="J6522"/>
      <c r="K6522"/>
      <c r="L6522">
        <v>2024</v>
      </c>
      <c r="M6522" t="s">
        <v>525</v>
      </c>
      <c r="N6522" t="s">
        <v>569</v>
      </c>
      <c r="O6522"/>
    </row>
    <row r="6523" spans="1:15" s="164" customFormat="1" ht="16" x14ac:dyDescent="0.2">
      <c r="A6523" t="s">
        <v>521</v>
      </c>
      <c r="B6523" t="s">
        <v>647</v>
      </c>
      <c r="C6523" t="s">
        <v>523</v>
      </c>
      <c r="D6523" t="s">
        <v>525</v>
      </c>
      <c r="E6523" t="s">
        <v>525</v>
      </c>
      <c r="F6523" s="191">
        <v>45685</v>
      </c>
      <c r="G6523" t="s">
        <v>650</v>
      </c>
      <c r="H6523" s="192">
        <v>247863</v>
      </c>
      <c r="I6523" t="s">
        <v>16</v>
      </c>
      <c r="J6523"/>
      <c r="K6523"/>
      <c r="L6523">
        <v>2024</v>
      </c>
      <c r="M6523" t="s">
        <v>525</v>
      </c>
      <c r="N6523" t="s">
        <v>569</v>
      </c>
      <c r="O6523"/>
    </row>
    <row r="6524" spans="1:15" s="164" customFormat="1" ht="16" x14ac:dyDescent="0.2">
      <c r="A6524" t="s">
        <v>521</v>
      </c>
      <c r="B6524" t="s">
        <v>647</v>
      </c>
      <c r="C6524" t="s">
        <v>535</v>
      </c>
      <c r="D6524" t="s">
        <v>525</v>
      </c>
      <c r="E6524" t="s">
        <v>519</v>
      </c>
      <c r="F6524" s="191">
        <v>45685</v>
      </c>
      <c r="G6524" t="s">
        <v>650</v>
      </c>
      <c r="H6524" s="192">
        <v>18700</v>
      </c>
      <c r="I6524" t="s">
        <v>16</v>
      </c>
      <c r="J6524"/>
      <c r="K6524"/>
      <c r="L6524">
        <v>2024</v>
      </c>
      <c r="M6524" t="s">
        <v>525</v>
      </c>
      <c r="N6524" t="s">
        <v>569</v>
      </c>
      <c r="O6524"/>
    </row>
    <row r="6525" spans="1:15" s="164" customFormat="1" ht="16" x14ac:dyDescent="0.2">
      <c r="A6525" t="s">
        <v>521</v>
      </c>
      <c r="B6525" t="s">
        <v>647</v>
      </c>
      <c r="C6525" t="s">
        <v>523</v>
      </c>
      <c r="D6525" t="s">
        <v>525</v>
      </c>
      <c r="E6525" t="s">
        <v>519</v>
      </c>
      <c r="F6525" s="191">
        <v>45685</v>
      </c>
      <c r="G6525" t="s">
        <v>650</v>
      </c>
      <c r="H6525" s="192">
        <v>982854</v>
      </c>
      <c r="I6525" t="s">
        <v>16</v>
      </c>
      <c r="J6525"/>
      <c r="K6525"/>
      <c r="L6525">
        <v>2024</v>
      </c>
      <c r="M6525" t="s">
        <v>525</v>
      </c>
      <c r="N6525" t="s">
        <v>569</v>
      </c>
      <c r="O6525"/>
    </row>
    <row r="6526" spans="1:15" s="164" customFormat="1" ht="16" x14ac:dyDescent="0.2">
      <c r="A6526" t="s">
        <v>521</v>
      </c>
      <c r="B6526" t="s">
        <v>647</v>
      </c>
      <c r="C6526" t="s">
        <v>535</v>
      </c>
      <c r="D6526" t="s">
        <v>525</v>
      </c>
      <c r="E6526" t="s">
        <v>531</v>
      </c>
      <c r="F6526" s="191">
        <v>45685</v>
      </c>
      <c r="G6526" t="s">
        <v>650</v>
      </c>
      <c r="H6526" s="192">
        <v>72270</v>
      </c>
      <c r="I6526" t="s">
        <v>16</v>
      </c>
      <c r="J6526"/>
      <c r="K6526"/>
      <c r="L6526">
        <v>2024</v>
      </c>
      <c r="M6526" t="s">
        <v>525</v>
      </c>
      <c r="N6526" t="s">
        <v>569</v>
      </c>
      <c r="O6526"/>
    </row>
    <row r="6527" spans="1:15" s="164" customFormat="1" ht="16" x14ac:dyDescent="0.2">
      <c r="A6527" t="s">
        <v>521</v>
      </c>
      <c r="B6527" t="s">
        <v>647</v>
      </c>
      <c r="C6527" t="s">
        <v>523</v>
      </c>
      <c r="D6527" t="s">
        <v>525</v>
      </c>
      <c r="E6527" t="s">
        <v>531</v>
      </c>
      <c r="F6527" s="191">
        <v>45685</v>
      </c>
      <c r="G6527" t="s">
        <v>650</v>
      </c>
      <c r="H6527" s="192">
        <v>2671044</v>
      </c>
      <c r="I6527" t="s">
        <v>16</v>
      </c>
      <c r="J6527"/>
      <c r="K6527"/>
      <c r="L6527">
        <v>2024</v>
      </c>
      <c r="M6527" t="s">
        <v>525</v>
      </c>
      <c r="N6527" t="s">
        <v>569</v>
      </c>
      <c r="O6527"/>
    </row>
    <row r="6528" spans="1:15" s="164" customFormat="1" ht="16" x14ac:dyDescent="0.2">
      <c r="A6528" t="s">
        <v>521</v>
      </c>
      <c r="B6528" t="s">
        <v>647</v>
      </c>
      <c r="C6528" t="s">
        <v>523</v>
      </c>
      <c r="D6528" t="s">
        <v>525</v>
      </c>
      <c r="E6528" t="s">
        <v>525</v>
      </c>
      <c r="F6528" s="191">
        <v>45685</v>
      </c>
      <c r="G6528" t="s">
        <v>648</v>
      </c>
      <c r="H6528" s="192">
        <v>4583</v>
      </c>
      <c r="I6528" t="s">
        <v>16</v>
      </c>
      <c r="J6528"/>
      <c r="K6528"/>
      <c r="L6528">
        <v>2024</v>
      </c>
      <c r="M6528" t="s">
        <v>525</v>
      </c>
      <c r="N6528" t="s">
        <v>569</v>
      </c>
      <c r="O6528"/>
    </row>
    <row r="6529" spans="1:15" s="164" customFormat="1" ht="16" x14ac:dyDescent="0.2">
      <c r="A6529" t="s">
        <v>521</v>
      </c>
      <c r="B6529" t="s">
        <v>617</v>
      </c>
      <c r="C6529" t="s">
        <v>523</v>
      </c>
      <c r="D6529" t="s">
        <v>525</v>
      </c>
      <c r="E6529" t="s">
        <v>519</v>
      </c>
      <c r="F6529" s="191">
        <v>45685</v>
      </c>
      <c r="G6529" t="s">
        <v>651</v>
      </c>
      <c r="H6529" s="192">
        <v>141405</v>
      </c>
      <c r="I6529" t="s">
        <v>16</v>
      </c>
      <c r="J6529"/>
      <c r="K6529"/>
      <c r="L6529">
        <v>2024</v>
      </c>
      <c r="M6529" t="s">
        <v>525</v>
      </c>
      <c r="N6529" t="s">
        <v>569</v>
      </c>
      <c r="O6529"/>
    </row>
    <row r="6530" spans="1:15" s="164" customFormat="1" ht="16" x14ac:dyDescent="0.2">
      <c r="A6530" t="s">
        <v>521</v>
      </c>
      <c r="B6530" t="s">
        <v>647</v>
      </c>
      <c r="C6530" t="s">
        <v>523</v>
      </c>
      <c r="D6530" t="s">
        <v>525</v>
      </c>
      <c r="E6530" t="s">
        <v>525</v>
      </c>
      <c r="F6530" s="191">
        <v>45685</v>
      </c>
      <c r="G6530" t="s">
        <v>651</v>
      </c>
      <c r="H6530" s="192">
        <v>578090</v>
      </c>
      <c r="I6530" t="s">
        <v>16</v>
      </c>
      <c r="J6530"/>
      <c r="K6530"/>
      <c r="L6530">
        <v>2024</v>
      </c>
      <c r="M6530" t="s">
        <v>525</v>
      </c>
      <c r="N6530" t="s">
        <v>569</v>
      </c>
      <c r="O6530"/>
    </row>
    <row r="6531" spans="1:15" s="164" customFormat="1" ht="16" x14ac:dyDescent="0.2">
      <c r="A6531" t="s">
        <v>521</v>
      </c>
      <c r="B6531" t="s">
        <v>647</v>
      </c>
      <c r="C6531" t="s">
        <v>523</v>
      </c>
      <c r="D6531" t="s">
        <v>525</v>
      </c>
      <c r="E6531" t="s">
        <v>531</v>
      </c>
      <c r="F6531" s="191">
        <v>45685</v>
      </c>
      <c r="G6531" t="s">
        <v>651</v>
      </c>
      <c r="H6531" s="192">
        <v>221602</v>
      </c>
      <c r="I6531" t="s">
        <v>16</v>
      </c>
      <c r="J6531"/>
      <c r="K6531"/>
      <c r="L6531">
        <v>2024</v>
      </c>
      <c r="M6531" t="s">
        <v>525</v>
      </c>
      <c r="N6531" t="s">
        <v>569</v>
      </c>
      <c r="O6531"/>
    </row>
    <row r="6532" spans="1:15" s="164" customFormat="1" ht="16" x14ac:dyDescent="0.2">
      <c r="A6532" t="s">
        <v>521</v>
      </c>
      <c r="B6532" t="s">
        <v>647</v>
      </c>
      <c r="C6532" t="s">
        <v>523</v>
      </c>
      <c r="D6532" t="s">
        <v>525</v>
      </c>
      <c r="E6532" t="s">
        <v>525</v>
      </c>
      <c r="F6532" s="191">
        <v>45685</v>
      </c>
      <c r="G6532" t="s">
        <v>649</v>
      </c>
      <c r="H6532" s="192">
        <v>3371348</v>
      </c>
      <c r="I6532" t="s">
        <v>16</v>
      </c>
      <c r="J6532"/>
      <c r="K6532"/>
      <c r="L6532">
        <v>2024</v>
      </c>
      <c r="M6532" t="s">
        <v>525</v>
      </c>
      <c r="N6532" t="s">
        <v>569</v>
      </c>
      <c r="O6532"/>
    </row>
    <row r="6533" spans="1:15" s="164" customFormat="1" ht="16" x14ac:dyDescent="0.2">
      <c r="A6533" t="s">
        <v>521</v>
      </c>
      <c r="B6533" t="s">
        <v>647</v>
      </c>
      <c r="C6533" t="s">
        <v>523</v>
      </c>
      <c r="D6533" t="s">
        <v>525</v>
      </c>
      <c r="E6533" t="s">
        <v>531</v>
      </c>
      <c r="F6533" s="191">
        <v>45685</v>
      </c>
      <c r="G6533" t="s">
        <v>649</v>
      </c>
      <c r="H6533" s="192">
        <v>156772</v>
      </c>
      <c r="I6533" t="s">
        <v>16</v>
      </c>
      <c r="J6533"/>
      <c r="K6533"/>
      <c r="L6533">
        <v>2024</v>
      </c>
      <c r="M6533" t="s">
        <v>525</v>
      </c>
      <c r="N6533" t="s">
        <v>569</v>
      </c>
      <c r="O6533"/>
    </row>
    <row r="6534" spans="1:15" s="164" customFormat="1" ht="16" x14ac:dyDescent="0.2">
      <c r="A6534" t="s">
        <v>521</v>
      </c>
      <c r="B6534" t="s">
        <v>617</v>
      </c>
      <c r="C6534" t="s">
        <v>523</v>
      </c>
      <c r="D6534" t="s">
        <v>525</v>
      </c>
      <c r="E6534" t="s">
        <v>531</v>
      </c>
      <c r="F6534" s="191">
        <v>45685</v>
      </c>
      <c r="G6534" t="s">
        <v>619</v>
      </c>
      <c r="H6534" s="192">
        <v>292191</v>
      </c>
      <c r="I6534" t="s">
        <v>22</v>
      </c>
      <c r="J6534"/>
      <c r="K6534"/>
      <c r="L6534">
        <v>2024</v>
      </c>
      <c r="M6534" t="s">
        <v>525</v>
      </c>
      <c r="N6534" t="s">
        <v>569</v>
      </c>
      <c r="O6534"/>
    </row>
    <row r="6535" spans="1:15" s="164" customFormat="1" ht="16" x14ac:dyDescent="0.2">
      <c r="A6535" t="s">
        <v>521</v>
      </c>
      <c r="B6535" t="s">
        <v>617</v>
      </c>
      <c r="C6535" t="s">
        <v>523</v>
      </c>
      <c r="D6535" t="s">
        <v>525</v>
      </c>
      <c r="E6535" t="s">
        <v>531</v>
      </c>
      <c r="F6535" s="191">
        <v>45685</v>
      </c>
      <c r="G6535" t="s">
        <v>587</v>
      </c>
      <c r="H6535" s="192">
        <v>340560</v>
      </c>
      <c r="I6535" t="s">
        <v>22</v>
      </c>
      <c r="J6535"/>
      <c r="K6535"/>
      <c r="L6535">
        <v>2024</v>
      </c>
      <c r="M6535" t="s">
        <v>525</v>
      </c>
      <c r="N6535" t="s">
        <v>569</v>
      </c>
      <c r="O6535"/>
    </row>
    <row r="6536" spans="1:15" s="164" customFormat="1" ht="16" x14ac:dyDescent="0.2">
      <c r="A6536" t="s">
        <v>521</v>
      </c>
      <c r="B6536" t="s">
        <v>617</v>
      </c>
      <c r="C6536" t="s">
        <v>523</v>
      </c>
      <c r="D6536" t="s">
        <v>525</v>
      </c>
      <c r="E6536" t="s">
        <v>531</v>
      </c>
      <c r="F6536" s="191">
        <v>45685</v>
      </c>
      <c r="G6536" t="s">
        <v>589</v>
      </c>
      <c r="H6536" s="192">
        <v>1031184</v>
      </c>
      <c r="I6536" t="s">
        <v>22</v>
      </c>
      <c r="J6536"/>
      <c r="K6536"/>
      <c r="L6536">
        <v>2024</v>
      </c>
      <c r="M6536" t="s">
        <v>525</v>
      </c>
      <c r="N6536" t="s">
        <v>569</v>
      </c>
      <c r="O6536"/>
    </row>
    <row r="6537" spans="1:15" s="164" customFormat="1" ht="16" x14ac:dyDescent="0.2">
      <c r="A6537" t="s">
        <v>521</v>
      </c>
      <c r="B6537" t="s">
        <v>603</v>
      </c>
      <c r="C6537" t="s">
        <v>523</v>
      </c>
      <c r="D6537" t="s">
        <v>525</v>
      </c>
      <c r="E6537" t="s">
        <v>525</v>
      </c>
      <c r="F6537" s="191">
        <v>45685</v>
      </c>
      <c r="G6537" t="s">
        <v>604</v>
      </c>
      <c r="H6537" s="192">
        <v>34254</v>
      </c>
      <c r="I6537" t="s">
        <v>22</v>
      </c>
      <c r="J6537"/>
      <c r="K6537"/>
      <c r="L6537">
        <v>2024</v>
      </c>
      <c r="M6537" t="s">
        <v>525</v>
      </c>
      <c r="N6537" t="s">
        <v>569</v>
      </c>
      <c r="O6537"/>
    </row>
    <row r="6538" spans="1:15" s="164" customFormat="1" ht="16" x14ac:dyDescent="0.2">
      <c r="A6538" t="s">
        <v>521</v>
      </c>
      <c r="B6538" t="s">
        <v>638</v>
      </c>
      <c r="C6538" t="s">
        <v>523</v>
      </c>
      <c r="D6538" t="s">
        <v>525</v>
      </c>
      <c r="E6538" t="s">
        <v>531</v>
      </c>
      <c r="F6538" s="191">
        <v>45685</v>
      </c>
      <c r="G6538" t="s">
        <v>23</v>
      </c>
      <c r="H6538" s="192">
        <v>42315</v>
      </c>
      <c r="I6538" t="s">
        <v>22</v>
      </c>
      <c r="J6538"/>
      <c r="K6538"/>
      <c r="L6538">
        <v>2024</v>
      </c>
      <c r="M6538" t="s">
        <v>525</v>
      </c>
      <c r="N6538" t="s">
        <v>569</v>
      </c>
      <c r="O6538"/>
    </row>
    <row r="6539" spans="1:15" s="164" customFormat="1" ht="16" x14ac:dyDescent="0.2">
      <c r="A6539" t="s">
        <v>521</v>
      </c>
      <c r="B6539" t="s">
        <v>647</v>
      </c>
      <c r="C6539" t="s">
        <v>523</v>
      </c>
      <c r="D6539" t="s">
        <v>525</v>
      </c>
      <c r="E6539" t="s">
        <v>525</v>
      </c>
      <c r="F6539" s="191">
        <v>45686</v>
      </c>
      <c r="G6539" t="s">
        <v>650</v>
      </c>
      <c r="H6539" s="192">
        <v>307492</v>
      </c>
      <c r="I6539" t="s">
        <v>16</v>
      </c>
      <c r="J6539"/>
      <c r="K6539"/>
      <c r="L6539">
        <v>2024</v>
      </c>
      <c r="M6539" t="s">
        <v>525</v>
      </c>
      <c r="N6539" t="s">
        <v>569</v>
      </c>
      <c r="O6539"/>
    </row>
    <row r="6540" spans="1:15" s="164" customFormat="1" ht="16" x14ac:dyDescent="0.2">
      <c r="A6540" t="s">
        <v>521</v>
      </c>
      <c r="B6540" t="s">
        <v>647</v>
      </c>
      <c r="C6540" t="s">
        <v>535</v>
      </c>
      <c r="D6540" t="s">
        <v>525</v>
      </c>
      <c r="E6540" t="s">
        <v>519</v>
      </c>
      <c r="F6540" s="191">
        <v>45686</v>
      </c>
      <c r="G6540" t="s">
        <v>650</v>
      </c>
      <c r="H6540" s="192">
        <v>16830</v>
      </c>
      <c r="I6540" t="s">
        <v>16</v>
      </c>
      <c r="J6540"/>
      <c r="K6540"/>
      <c r="L6540">
        <v>2024</v>
      </c>
      <c r="M6540" t="s">
        <v>525</v>
      </c>
      <c r="N6540" t="s">
        <v>569</v>
      </c>
      <c r="O6540"/>
    </row>
    <row r="6541" spans="1:15" s="164" customFormat="1" ht="16" x14ac:dyDescent="0.2">
      <c r="A6541" t="s">
        <v>521</v>
      </c>
      <c r="B6541" t="s">
        <v>647</v>
      </c>
      <c r="C6541" t="s">
        <v>523</v>
      </c>
      <c r="D6541" t="s">
        <v>525</v>
      </c>
      <c r="E6541" t="s">
        <v>519</v>
      </c>
      <c r="F6541" s="191">
        <v>45686</v>
      </c>
      <c r="G6541" t="s">
        <v>650</v>
      </c>
      <c r="H6541" s="192">
        <v>519886</v>
      </c>
      <c r="I6541" t="s">
        <v>16</v>
      </c>
      <c r="J6541"/>
      <c r="K6541"/>
      <c r="L6541">
        <v>2024</v>
      </c>
      <c r="M6541" t="s">
        <v>525</v>
      </c>
      <c r="N6541" t="s">
        <v>569</v>
      </c>
      <c r="O6541"/>
    </row>
    <row r="6542" spans="1:15" s="164" customFormat="1" ht="16" x14ac:dyDescent="0.2">
      <c r="A6542" t="s">
        <v>521</v>
      </c>
      <c r="B6542" t="s">
        <v>647</v>
      </c>
      <c r="C6542" t="s">
        <v>535</v>
      </c>
      <c r="D6542" t="s">
        <v>525</v>
      </c>
      <c r="E6542" t="s">
        <v>531</v>
      </c>
      <c r="F6542" s="191">
        <v>45686</v>
      </c>
      <c r="G6542" t="s">
        <v>650</v>
      </c>
      <c r="H6542" s="192">
        <v>34100</v>
      </c>
      <c r="I6542" t="s">
        <v>16</v>
      </c>
      <c r="J6542"/>
      <c r="K6542"/>
      <c r="L6542">
        <v>2024</v>
      </c>
      <c r="M6542" t="s">
        <v>525</v>
      </c>
      <c r="N6542" t="s">
        <v>569</v>
      </c>
      <c r="O6542"/>
    </row>
    <row r="6543" spans="1:15" s="164" customFormat="1" ht="16" x14ac:dyDescent="0.2">
      <c r="A6543" t="s">
        <v>521</v>
      </c>
      <c r="B6543" t="s">
        <v>647</v>
      </c>
      <c r="C6543" t="s">
        <v>523</v>
      </c>
      <c r="D6543" t="s">
        <v>525</v>
      </c>
      <c r="E6543" t="s">
        <v>531</v>
      </c>
      <c r="F6543" s="191">
        <v>45686</v>
      </c>
      <c r="G6543" t="s">
        <v>650</v>
      </c>
      <c r="H6543" s="192">
        <v>1216835</v>
      </c>
      <c r="I6543" t="s">
        <v>16</v>
      </c>
      <c r="J6543"/>
      <c r="K6543"/>
      <c r="L6543">
        <v>2024</v>
      </c>
      <c r="M6543" t="s">
        <v>525</v>
      </c>
      <c r="N6543" t="s">
        <v>569</v>
      </c>
      <c r="O6543"/>
    </row>
    <row r="6544" spans="1:15" s="164" customFormat="1" ht="16" x14ac:dyDescent="0.2">
      <c r="A6544" t="s">
        <v>521</v>
      </c>
      <c r="B6544" t="s">
        <v>647</v>
      </c>
      <c r="C6544" t="s">
        <v>523</v>
      </c>
      <c r="D6544" t="s">
        <v>525</v>
      </c>
      <c r="E6544" t="s">
        <v>525</v>
      </c>
      <c r="F6544" s="191">
        <v>45686</v>
      </c>
      <c r="G6544" t="s">
        <v>648</v>
      </c>
      <c r="H6544" s="192">
        <v>175203</v>
      </c>
      <c r="I6544" t="s">
        <v>16</v>
      </c>
      <c r="J6544"/>
      <c r="K6544"/>
      <c r="L6544">
        <v>2024</v>
      </c>
      <c r="M6544" t="s">
        <v>525</v>
      </c>
      <c r="N6544" t="s">
        <v>569</v>
      </c>
      <c r="O6544"/>
    </row>
    <row r="6545" spans="1:15" s="164" customFormat="1" ht="16" x14ac:dyDescent="0.2">
      <c r="A6545" t="s">
        <v>521</v>
      </c>
      <c r="B6545" t="s">
        <v>647</v>
      </c>
      <c r="C6545" t="s">
        <v>535</v>
      </c>
      <c r="D6545" t="s">
        <v>525</v>
      </c>
      <c r="E6545" t="s">
        <v>531</v>
      </c>
      <c r="F6545" s="191">
        <v>45686</v>
      </c>
      <c r="G6545" t="s">
        <v>648</v>
      </c>
      <c r="H6545" s="192">
        <v>1478</v>
      </c>
      <c r="I6545" t="s">
        <v>16</v>
      </c>
      <c r="J6545"/>
      <c r="K6545"/>
      <c r="L6545">
        <v>2024</v>
      </c>
      <c r="M6545" t="s">
        <v>525</v>
      </c>
      <c r="N6545" t="s">
        <v>569</v>
      </c>
      <c r="O6545"/>
    </row>
    <row r="6546" spans="1:15" s="164" customFormat="1" ht="16" x14ac:dyDescent="0.2">
      <c r="A6546" t="s">
        <v>521</v>
      </c>
      <c r="B6546" t="s">
        <v>647</v>
      </c>
      <c r="C6546" t="s">
        <v>523</v>
      </c>
      <c r="D6546" t="s">
        <v>525</v>
      </c>
      <c r="E6546" t="s">
        <v>525</v>
      </c>
      <c r="F6546" s="191">
        <v>45686</v>
      </c>
      <c r="G6546" t="s">
        <v>651</v>
      </c>
      <c r="H6546" s="192">
        <v>166639</v>
      </c>
      <c r="I6546" t="s">
        <v>16</v>
      </c>
      <c r="J6546"/>
      <c r="K6546"/>
      <c r="L6546">
        <v>2024</v>
      </c>
      <c r="M6546" t="s">
        <v>525</v>
      </c>
      <c r="N6546" t="s">
        <v>569</v>
      </c>
      <c r="O6546"/>
    </row>
    <row r="6547" spans="1:15" s="164" customFormat="1" ht="16" x14ac:dyDescent="0.2">
      <c r="A6547" t="s">
        <v>521</v>
      </c>
      <c r="B6547" t="s">
        <v>647</v>
      </c>
      <c r="C6547" t="s">
        <v>523</v>
      </c>
      <c r="D6547" t="s">
        <v>525</v>
      </c>
      <c r="E6547" t="s">
        <v>531</v>
      </c>
      <c r="F6547" s="191">
        <v>45686</v>
      </c>
      <c r="G6547" t="s">
        <v>651</v>
      </c>
      <c r="H6547" s="192">
        <v>284328</v>
      </c>
      <c r="I6547" t="s">
        <v>16</v>
      </c>
      <c r="J6547"/>
      <c r="K6547"/>
      <c r="L6547">
        <v>2024</v>
      </c>
      <c r="M6547" t="s">
        <v>525</v>
      </c>
      <c r="N6547" t="s">
        <v>569</v>
      </c>
      <c r="O6547"/>
    </row>
    <row r="6548" spans="1:15" s="164" customFormat="1" ht="16" x14ac:dyDescent="0.2">
      <c r="A6548" t="s">
        <v>521</v>
      </c>
      <c r="B6548" t="s">
        <v>647</v>
      </c>
      <c r="C6548" t="s">
        <v>523</v>
      </c>
      <c r="D6548" t="s">
        <v>525</v>
      </c>
      <c r="E6548" t="s">
        <v>525</v>
      </c>
      <c r="F6548" s="191">
        <v>45686</v>
      </c>
      <c r="G6548" t="s">
        <v>649</v>
      </c>
      <c r="H6548" s="192">
        <v>311234</v>
      </c>
      <c r="I6548" t="s">
        <v>16</v>
      </c>
      <c r="J6548"/>
      <c r="K6548"/>
      <c r="L6548">
        <v>2024</v>
      </c>
      <c r="M6548" t="s">
        <v>525</v>
      </c>
      <c r="N6548" t="s">
        <v>569</v>
      </c>
      <c r="O6548"/>
    </row>
    <row r="6549" spans="1:15" s="164" customFormat="1" ht="16" x14ac:dyDescent="0.2">
      <c r="A6549" t="s">
        <v>521</v>
      </c>
      <c r="B6549" t="s">
        <v>647</v>
      </c>
      <c r="C6549" t="s">
        <v>523</v>
      </c>
      <c r="D6549" t="s">
        <v>525</v>
      </c>
      <c r="E6549" t="s">
        <v>531</v>
      </c>
      <c r="F6549" s="191">
        <v>45686</v>
      </c>
      <c r="G6549" t="s">
        <v>649</v>
      </c>
      <c r="H6549" s="192">
        <v>1296856</v>
      </c>
      <c r="I6549" t="s">
        <v>16</v>
      </c>
      <c r="J6549"/>
      <c r="K6549"/>
      <c r="L6549">
        <v>2024</v>
      </c>
      <c r="M6549" t="s">
        <v>525</v>
      </c>
      <c r="N6549" t="s">
        <v>569</v>
      </c>
      <c r="O6549"/>
    </row>
    <row r="6550" spans="1:15" s="164" customFormat="1" ht="16" x14ac:dyDescent="0.2">
      <c r="A6550" t="s">
        <v>521</v>
      </c>
      <c r="B6550" t="s">
        <v>617</v>
      </c>
      <c r="C6550" t="s">
        <v>523</v>
      </c>
      <c r="D6550" t="s">
        <v>525</v>
      </c>
      <c r="E6550" t="s">
        <v>519</v>
      </c>
      <c r="F6550" s="191">
        <v>45686</v>
      </c>
      <c r="G6550" t="s">
        <v>587</v>
      </c>
      <c r="H6550" s="192">
        <v>39184</v>
      </c>
      <c r="I6550" t="s">
        <v>22</v>
      </c>
      <c r="J6550"/>
      <c r="K6550"/>
      <c r="L6550">
        <v>2024</v>
      </c>
      <c r="M6550" t="s">
        <v>525</v>
      </c>
      <c r="N6550" t="s">
        <v>569</v>
      </c>
      <c r="O6550"/>
    </row>
    <row r="6551" spans="1:15" s="164" customFormat="1" ht="16" x14ac:dyDescent="0.2">
      <c r="A6551" t="s">
        <v>521</v>
      </c>
      <c r="B6551" t="s">
        <v>617</v>
      </c>
      <c r="C6551" t="s">
        <v>523</v>
      </c>
      <c r="D6551" t="s">
        <v>525</v>
      </c>
      <c r="E6551" t="s">
        <v>531</v>
      </c>
      <c r="F6551" s="191">
        <v>45686</v>
      </c>
      <c r="G6551" t="s">
        <v>587</v>
      </c>
      <c r="H6551" s="192">
        <v>225324</v>
      </c>
      <c r="I6551" t="s">
        <v>22</v>
      </c>
      <c r="J6551"/>
      <c r="K6551"/>
      <c r="L6551">
        <v>2024</v>
      </c>
      <c r="M6551" t="s">
        <v>525</v>
      </c>
      <c r="N6551" t="s">
        <v>569</v>
      </c>
      <c r="O6551"/>
    </row>
    <row r="6552" spans="1:15" s="164" customFormat="1" ht="16" x14ac:dyDescent="0.2">
      <c r="A6552" t="s">
        <v>521</v>
      </c>
      <c r="B6552" t="s">
        <v>617</v>
      </c>
      <c r="C6552" t="s">
        <v>523</v>
      </c>
      <c r="D6552" t="s">
        <v>525</v>
      </c>
      <c r="E6552" t="s">
        <v>531</v>
      </c>
      <c r="F6552" s="191">
        <v>45686</v>
      </c>
      <c r="G6552" t="s">
        <v>568</v>
      </c>
      <c r="H6552" s="192">
        <v>285120</v>
      </c>
      <c r="I6552" t="s">
        <v>22</v>
      </c>
      <c r="J6552"/>
      <c r="K6552"/>
      <c r="L6552">
        <v>2024</v>
      </c>
      <c r="M6552" t="s">
        <v>525</v>
      </c>
      <c r="N6552" t="s">
        <v>569</v>
      </c>
      <c r="O6552"/>
    </row>
    <row r="6553" spans="1:15" s="164" customFormat="1" ht="16" x14ac:dyDescent="0.2">
      <c r="A6553" t="s">
        <v>521</v>
      </c>
      <c r="B6553" t="s">
        <v>617</v>
      </c>
      <c r="C6553" t="s">
        <v>523</v>
      </c>
      <c r="D6553" t="s">
        <v>525</v>
      </c>
      <c r="E6553" t="s">
        <v>525</v>
      </c>
      <c r="F6553" s="191">
        <v>45686</v>
      </c>
      <c r="G6553" t="s">
        <v>589</v>
      </c>
      <c r="H6553" s="192">
        <v>262198</v>
      </c>
      <c r="I6553" t="s">
        <v>22</v>
      </c>
      <c r="J6553"/>
      <c r="K6553"/>
      <c r="L6553">
        <v>2024</v>
      </c>
      <c r="M6553" t="s">
        <v>525</v>
      </c>
      <c r="N6553" t="s">
        <v>569</v>
      </c>
      <c r="O6553"/>
    </row>
    <row r="6554" spans="1:15" s="164" customFormat="1" ht="16" x14ac:dyDescent="0.2">
      <c r="A6554" t="s">
        <v>521</v>
      </c>
      <c r="B6554" t="s">
        <v>617</v>
      </c>
      <c r="C6554" t="s">
        <v>523</v>
      </c>
      <c r="D6554" t="s">
        <v>525</v>
      </c>
      <c r="E6554" t="s">
        <v>519</v>
      </c>
      <c r="F6554" s="191">
        <v>45686</v>
      </c>
      <c r="G6554" t="s">
        <v>589</v>
      </c>
      <c r="H6554" s="192">
        <v>643500</v>
      </c>
      <c r="I6554" t="s">
        <v>22</v>
      </c>
      <c r="J6554"/>
      <c r="K6554"/>
      <c r="L6554">
        <v>2024</v>
      </c>
      <c r="M6554" t="s">
        <v>525</v>
      </c>
      <c r="N6554" t="s">
        <v>569</v>
      </c>
      <c r="O6554"/>
    </row>
    <row r="6555" spans="1:15" s="164" customFormat="1" ht="16" x14ac:dyDescent="0.2">
      <c r="A6555" t="s">
        <v>521</v>
      </c>
      <c r="B6555" t="s">
        <v>617</v>
      </c>
      <c r="C6555" t="s">
        <v>523</v>
      </c>
      <c r="D6555" t="s">
        <v>525</v>
      </c>
      <c r="E6555" t="s">
        <v>531</v>
      </c>
      <c r="F6555" s="191">
        <v>45686</v>
      </c>
      <c r="G6555" t="s">
        <v>589</v>
      </c>
      <c r="H6555" s="192">
        <v>3384278</v>
      </c>
      <c r="I6555" t="s">
        <v>22</v>
      </c>
      <c r="J6555"/>
      <c r="K6555"/>
      <c r="L6555">
        <v>2024</v>
      </c>
      <c r="M6555" t="s">
        <v>525</v>
      </c>
      <c r="N6555" t="s">
        <v>569</v>
      </c>
      <c r="O6555"/>
    </row>
    <row r="6556" spans="1:15" s="164" customFormat="1" ht="16" x14ac:dyDescent="0.2">
      <c r="A6556" t="s">
        <v>521</v>
      </c>
      <c r="B6556" t="s">
        <v>638</v>
      </c>
      <c r="C6556" t="s">
        <v>523</v>
      </c>
      <c r="D6556" t="s">
        <v>525</v>
      </c>
      <c r="E6556" t="s">
        <v>519</v>
      </c>
      <c r="F6556" s="191">
        <v>45686</v>
      </c>
      <c r="G6556" t="s">
        <v>589</v>
      </c>
      <c r="H6556" s="192">
        <v>1894750</v>
      </c>
      <c r="I6556" t="s">
        <v>22</v>
      </c>
      <c r="J6556"/>
      <c r="K6556"/>
      <c r="L6556">
        <v>2024</v>
      </c>
      <c r="M6556" t="s">
        <v>525</v>
      </c>
      <c r="N6556" t="s">
        <v>569</v>
      </c>
      <c r="O6556"/>
    </row>
    <row r="6557" spans="1:15" s="164" customFormat="1" ht="16" x14ac:dyDescent="0.2">
      <c r="A6557" t="s">
        <v>521</v>
      </c>
      <c r="B6557" t="s">
        <v>638</v>
      </c>
      <c r="C6557" t="s">
        <v>523</v>
      </c>
      <c r="D6557" t="s">
        <v>525</v>
      </c>
      <c r="E6557" t="s">
        <v>531</v>
      </c>
      <c r="F6557" s="191">
        <v>45686</v>
      </c>
      <c r="G6557" t="s">
        <v>589</v>
      </c>
      <c r="H6557" s="192">
        <v>1573000</v>
      </c>
      <c r="I6557" t="s">
        <v>22</v>
      </c>
      <c r="J6557"/>
      <c r="K6557"/>
      <c r="L6557">
        <v>2024</v>
      </c>
      <c r="M6557" t="s">
        <v>525</v>
      </c>
      <c r="N6557" t="s">
        <v>569</v>
      </c>
      <c r="O6557"/>
    </row>
    <row r="6558" spans="1:15" s="164" customFormat="1" ht="16" x14ac:dyDescent="0.2">
      <c r="A6558" t="s">
        <v>521</v>
      </c>
      <c r="B6558" t="s">
        <v>617</v>
      </c>
      <c r="C6558" t="s">
        <v>523</v>
      </c>
      <c r="D6558" t="s">
        <v>525</v>
      </c>
      <c r="E6558" t="s">
        <v>525</v>
      </c>
      <c r="F6558" s="191">
        <v>45686</v>
      </c>
      <c r="G6558" t="s">
        <v>23</v>
      </c>
      <c r="H6558" s="192">
        <v>439307</v>
      </c>
      <c r="I6558" t="s">
        <v>22</v>
      </c>
      <c r="J6558"/>
      <c r="K6558"/>
      <c r="L6558">
        <v>2024</v>
      </c>
      <c r="M6558" t="s">
        <v>525</v>
      </c>
      <c r="N6558" t="s">
        <v>569</v>
      </c>
      <c r="O6558"/>
    </row>
    <row r="6559" spans="1:15" s="164" customFormat="1" ht="16" x14ac:dyDescent="0.2">
      <c r="A6559" t="s">
        <v>521</v>
      </c>
      <c r="B6559" t="s">
        <v>617</v>
      </c>
      <c r="C6559" t="s">
        <v>523</v>
      </c>
      <c r="D6559" t="s">
        <v>525</v>
      </c>
      <c r="E6559" t="s">
        <v>531</v>
      </c>
      <c r="F6559" s="191">
        <v>45686</v>
      </c>
      <c r="G6559" t="s">
        <v>23</v>
      </c>
      <c r="H6559" s="192">
        <v>3687818</v>
      </c>
      <c r="I6559" t="s">
        <v>22</v>
      </c>
      <c r="J6559"/>
      <c r="K6559"/>
      <c r="L6559">
        <v>2024</v>
      </c>
      <c r="M6559" t="s">
        <v>525</v>
      </c>
      <c r="N6559" t="s">
        <v>569</v>
      </c>
      <c r="O6559"/>
    </row>
    <row r="6560" spans="1:15" s="164" customFormat="1" ht="16" x14ac:dyDescent="0.2">
      <c r="A6560" t="s">
        <v>521</v>
      </c>
      <c r="B6560" t="s">
        <v>638</v>
      </c>
      <c r="C6560" t="s">
        <v>523</v>
      </c>
      <c r="D6560" t="s">
        <v>525</v>
      </c>
      <c r="E6560" t="s">
        <v>525</v>
      </c>
      <c r="F6560" s="191">
        <v>45686</v>
      </c>
      <c r="G6560" t="s">
        <v>23</v>
      </c>
      <c r="H6560" s="192">
        <v>4191</v>
      </c>
      <c r="I6560" t="s">
        <v>22</v>
      </c>
      <c r="J6560"/>
      <c r="K6560"/>
      <c r="L6560">
        <v>2024</v>
      </c>
      <c r="M6560" t="s">
        <v>525</v>
      </c>
      <c r="N6560" t="s">
        <v>569</v>
      </c>
      <c r="O6560"/>
    </row>
    <row r="6561" spans="1:15" s="164" customFormat="1" ht="16" x14ac:dyDescent="0.2">
      <c r="A6561" t="s">
        <v>521</v>
      </c>
      <c r="B6561" t="s">
        <v>638</v>
      </c>
      <c r="C6561" t="s">
        <v>523</v>
      </c>
      <c r="D6561" t="s">
        <v>525</v>
      </c>
      <c r="E6561" t="s">
        <v>531</v>
      </c>
      <c r="F6561" s="191">
        <v>45686</v>
      </c>
      <c r="G6561" t="s">
        <v>23</v>
      </c>
      <c r="H6561" s="192">
        <v>38280</v>
      </c>
      <c r="I6561" t="s">
        <v>22</v>
      </c>
      <c r="J6561"/>
      <c r="K6561"/>
      <c r="L6561">
        <v>2024</v>
      </c>
      <c r="M6561" t="s">
        <v>525</v>
      </c>
      <c r="N6561" t="s">
        <v>569</v>
      </c>
      <c r="O6561"/>
    </row>
    <row r="6562" spans="1:15" s="164" customFormat="1" ht="16" x14ac:dyDescent="0.2">
      <c r="A6562" t="s">
        <v>521</v>
      </c>
      <c r="B6562" t="s">
        <v>586</v>
      </c>
      <c r="C6562" t="s">
        <v>523</v>
      </c>
      <c r="D6562" t="s">
        <v>525</v>
      </c>
      <c r="E6562" t="s">
        <v>531</v>
      </c>
      <c r="F6562" s="191">
        <v>45686</v>
      </c>
      <c r="G6562" t="s">
        <v>23</v>
      </c>
      <c r="H6562" s="192">
        <v>88077</v>
      </c>
      <c r="I6562" t="s">
        <v>22</v>
      </c>
      <c r="J6562"/>
      <c r="K6562"/>
      <c r="L6562">
        <v>2024</v>
      </c>
      <c r="M6562" t="s">
        <v>525</v>
      </c>
      <c r="N6562" t="s">
        <v>569</v>
      </c>
      <c r="O6562"/>
    </row>
    <row r="6563" spans="1:15" s="164" customFormat="1" ht="16" x14ac:dyDescent="0.2">
      <c r="A6563" t="s">
        <v>521</v>
      </c>
      <c r="B6563" t="s">
        <v>647</v>
      </c>
      <c r="C6563" t="s">
        <v>523</v>
      </c>
      <c r="D6563" t="s">
        <v>525</v>
      </c>
      <c r="E6563" t="s">
        <v>525</v>
      </c>
      <c r="F6563" s="191">
        <v>45687</v>
      </c>
      <c r="G6563" t="s">
        <v>650</v>
      </c>
      <c r="H6563" s="192">
        <v>1429606</v>
      </c>
      <c r="I6563" t="s">
        <v>16</v>
      </c>
      <c r="J6563"/>
      <c r="K6563"/>
      <c r="L6563">
        <v>2024</v>
      </c>
      <c r="M6563" t="s">
        <v>525</v>
      </c>
      <c r="N6563" t="s">
        <v>569</v>
      </c>
      <c r="O6563"/>
    </row>
    <row r="6564" spans="1:15" s="164" customFormat="1" ht="16" x14ac:dyDescent="0.2">
      <c r="A6564" t="s">
        <v>521</v>
      </c>
      <c r="B6564" t="s">
        <v>647</v>
      </c>
      <c r="C6564" t="s">
        <v>535</v>
      </c>
      <c r="D6564" t="s">
        <v>525</v>
      </c>
      <c r="E6564" t="s">
        <v>519</v>
      </c>
      <c r="F6564" s="191">
        <v>45687</v>
      </c>
      <c r="G6564" t="s">
        <v>650</v>
      </c>
      <c r="H6564" s="192">
        <v>24310</v>
      </c>
      <c r="I6564" t="s">
        <v>16</v>
      </c>
      <c r="J6564"/>
      <c r="K6564"/>
      <c r="L6564">
        <v>2024</v>
      </c>
      <c r="M6564" t="s">
        <v>525</v>
      </c>
      <c r="N6564" t="s">
        <v>569</v>
      </c>
      <c r="O6564"/>
    </row>
    <row r="6565" spans="1:15" s="164" customFormat="1" ht="16" x14ac:dyDescent="0.2">
      <c r="A6565" t="s">
        <v>521</v>
      </c>
      <c r="B6565" t="s">
        <v>647</v>
      </c>
      <c r="C6565" t="s">
        <v>523</v>
      </c>
      <c r="D6565" t="s">
        <v>525</v>
      </c>
      <c r="E6565" t="s">
        <v>519</v>
      </c>
      <c r="F6565" s="191">
        <v>45687</v>
      </c>
      <c r="G6565" t="s">
        <v>650</v>
      </c>
      <c r="H6565" s="192">
        <v>1332388</v>
      </c>
      <c r="I6565" t="s">
        <v>16</v>
      </c>
      <c r="J6565"/>
      <c r="K6565"/>
      <c r="L6565">
        <v>2024</v>
      </c>
      <c r="M6565" t="s">
        <v>525</v>
      </c>
      <c r="N6565" t="s">
        <v>569</v>
      </c>
      <c r="O6565"/>
    </row>
    <row r="6566" spans="1:15" s="164" customFormat="1" ht="16" x14ac:dyDescent="0.2">
      <c r="A6566" t="s">
        <v>521</v>
      </c>
      <c r="B6566" t="s">
        <v>647</v>
      </c>
      <c r="C6566" t="s">
        <v>535</v>
      </c>
      <c r="D6566" t="s">
        <v>525</v>
      </c>
      <c r="E6566" t="s">
        <v>531</v>
      </c>
      <c r="F6566" s="191">
        <v>45687</v>
      </c>
      <c r="G6566" t="s">
        <v>650</v>
      </c>
      <c r="H6566" s="192">
        <v>103290</v>
      </c>
      <c r="I6566" t="s">
        <v>16</v>
      </c>
      <c r="J6566"/>
      <c r="K6566"/>
      <c r="L6566">
        <v>2024</v>
      </c>
      <c r="M6566" t="s">
        <v>525</v>
      </c>
      <c r="N6566" t="s">
        <v>569</v>
      </c>
      <c r="O6566"/>
    </row>
    <row r="6567" spans="1:15" s="164" customFormat="1" ht="16" x14ac:dyDescent="0.2">
      <c r="A6567" t="s">
        <v>521</v>
      </c>
      <c r="B6567" t="s">
        <v>647</v>
      </c>
      <c r="C6567" t="s">
        <v>523</v>
      </c>
      <c r="D6567" t="s">
        <v>525</v>
      </c>
      <c r="E6567" t="s">
        <v>531</v>
      </c>
      <c r="F6567" s="191">
        <v>45687</v>
      </c>
      <c r="G6567" t="s">
        <v>650</v>
      </c>
      <c r="H6567" s="192">
        <v>1662954</v>
      </c>
      <c r="I6567" t="s">
        <v>16</v>
      </c>
      <c r="J6567"/>
      <c r="K6567"/>
      <c r="L6567">
        <v>2024</v>
      </c>
      <c r="M6567" t="s">
        <v>525</v>
      </c>
      <c r="N6567" t="s">
        <v>569</v>
      </c>
      <c r="O6567"/>
    </row>
    <row r="6568" spans="1:15" s="164" customFormat="1" ht="16" x14ac:dyDescent="0.2">
      <c r="A6568" t="s">
        <v>521</v>
      </c>
      <c r="B6568" t="s">
        <v>647</v>
      </c>
      <c r="C6568" t="s">
        <v>523</v>
      </c>
      <c r="D6568" t="s">
        <v>525</v>
      </c>
      <c r="E6568" t="s">
        <v>525</v>
      </c>
      <c r="F6568" s="191">
        <v>45687</v>
      </c>
      <c r="G6568" t="s">
        <v>648</v>
      </c>
      <c r="H6568" s="192">
        <v>11636</v>
      </c>
      <c r="I6568" t="s">
        <v>16</v>
      </c>
      <c r="J6568"/>
      <c r="K6568"/>
      <c r="L6568">
        <v>2024</v>
      </c>
      <c r="M6568" t="s">
        <v>525</v>
      </c>
      <c r="N6568" t="s">
        <v>569</v>
      </c>
      <c r="O6568"/>
    </row>
    <row r="6569" spans="1:15" s="164" customFormat="1" ht="16" x14ac:dyDescent="0.2">
      <c r="A6569" t="s">
        <v>521</v>
      </c>
      <c r="B6569" t="s">
        <v>647</v>
      </c>
      <c r="C6569" t="s">
        <v>523</v>
      </c>
      <c r="D6569" t="s">
        <v>525</v>
      </c>
      <c r="E6569" t="s">
        <v>531</v>
      </c>
      <c r="F6569" s="191">
        <v>45687</v>
      </c>
      <c r="G6569" t="s">
        <v>648</v>
      </c>
      <c r="H6569" s="192">
        <v>34417</v>
      </c>
      <c r="I6569" t="s">
        <v>16</v>
      </c>
      <c r="J6569"/>
      <c r="K6569"/>
      <c r="L6569">
        <v>2024</v>
      </c>
      <c r="M6569" t="s">
        <v>525</v>
      </c>
      <c r="N6569" t="s">
        <v>569</v>
      </c>
      <c r="O6569"/>
    </row>
    <row r="6570" spans="1:15" s="164" customFormat="1" ht="16" x14ac:dyDescent="0.2">
      <c r="A6570" t="s">
        <v>521</v>
      </c>
      <c r="B6570" t="s">
        <v>617</v>
      </c>
      <c r="C6570" t="s">
        <v>523</v>
      </c>
      <c r="D6570" t="s">
        <v>525</v>
      </c>
      <c r="E6570" t="s">
        <v>519</v>
      </c>
      <c r="F6570" s="191">
        <v>45687</v>
      </c>
      <c r="G6570" t="s">
        <v>651</v>
      </c>
      <c r="H6570" s="192">
        <v>47135</v>
      </c>
      <c r="I6570" t="s">
        <v>16</v>
      </c>
      <c r="J6570"/>
      <c r="K6570"/>
      <c r="L6570">
        <v>2024</v>
      </c>
      <c r="M6570" t="s">
        <v>525</v>
      </c>
      <c r="N6570" t="s">
        <v>569</v>
      </c>
      <c r="O6570"/>
    </row>
    <row r="6571" spans="1:15" s="164" customFormat="1" ht="16" x14ac:dyDescent="0.2">
      <c r="A6571" t="s">
        <v>521</v>
      </c>
      <c r="B6571" t="s">
        <v>647</v>
      </c>
      <c r="C6571" t="s">
        <v>523</v>
      </c>
      <c r="D6571" t="s">
        <v>525</v>
      </c>
      <c r="E6571" t="s">
        <v>525</v>
      </c>
      <c r="F6571" s="191">
        <v>45687</v>
      </c>
      <c r="G6571" t="s">
        <v>651</v>
      </c>
      <c r="H6571" s="192">
        <v>166283</v>
      </c>
      <c r="I6571" t="s">
        <v>16</v>
      </c>
      <c r="J6571"/>
      <c r="K6571"/>
      <c r="L6571">
        <v>2024</v>
      </c>
      <c r="M6571" t="s">
        <v>525</v>
      </c>
      <c r="N6571" t="s">
        <v>569</v>
      </c>
      <c r="O6571"/>
    </row>
    <row r="6572" spans="1:15" s="164" customFormat="1" ht="16" x14ac:dyDescent="0.2">
      <c r="A6572" t="s">
        <v>521</v>
      </c>
      <c r="B6572" t="s">
        <v>647</v>
      </c>
      <c r="C6572" t="s">
        <v>523</v>
      </c>
      <c r="D6572" t="s">
        <v>525</v>
      </c>
      <c r="E6572" t="s">
        <v>531</v>
      </c>
      <c r="F6572" s="191">
        <v>45687</v>
      </c>
      <c r="G6572" t="s">
        <v>651</v>
      </c>
      <c r="H6572" s="192">
        <v>912606</v>
      </c>
      <c r="I6572" t="s">
        <v>16</v>
      </c>
      <c r="J6572"/>
      <c r="K6572"/>
      <c r="L6572">
        <v>2024</v>
      </c>
      <c r="M6572" t="s">
        <v>525</v>
      </c>
      <c r="N6572" t="s">
        <v>569</v>
      </c>
      <c r="O6572"/>
    </row>
    <row r="6573" spans="1:15" s="164" customFormat="1" ht="16" x14ac:dyDescent="0.2">
      <c r="A6573" t="s">
        <v>521</v>
      </c>
      <c r="B6573" t="s">
        <v>647</v>
      </c>
      <c r="C6573" t="s">
        <v>523</v>
      </c>
      <c r="D6573" t="s">
        <v>525</v>
      </c>
      <c r="E6573" t="s">
        <v>525</v>
      </c>
      <c r="F6573" s="191">
        <v>45687</v>
      </c>
      <c r="G6573" t="s">
        <v>649</v>
      </c>
      <c r="H6573" s="192">
        <v>2573261</v>
      </c>
      <c r="I6573" t="s">
        <v>16</v>
      </c>
      <c r="J6573"/>
      <c r="K6573"/>
      <c r="L6573">
        <v>2024</v>
      </c>
      <c r="M6573" t="s">
        <v>525</v>
      </c>
      <c r="N6573" t="s">
        <v>569</v>
      </c>
      <c r="O6573"/>
    </row>
    <row r="6574" spans="1:15" s="164" customFormat="1" ht="16" x14ac:dyDescent="0.2">
      <c r="A6574" t="s">
        <v>521</v>
      </c>
      <c r="B6574" t="s">
        <v>647</v>
      </c>
      <c r="C6574" t="s">
        <v>523</v>
      </c>
      <c r="D6574" t="s">
        <v>525</v>
      </c>
      <c r="E6574" t="s">
        <v>531</v>
      </c>
      <c r="F6574" s="191">
        <v>45687</v>
      </c>
      <c r="G6574" t="s">
        <v>649</v>
      </c>
      <c r="H6574" s="192">
        <v>153967</v>
      </c>
      <c r="I6574" t="s">
        <v>16</v>
      </c>
      <c r="J6574"/>
      <c r="K6574"/>
      <c r="L6574">
        <v>2024</v>
      </c>
      <c r="M6574" t="s">
        <v>525</v>
      </c>
      <c r="N6574" t="s">
        <v>569</v>
      </c>
      <c r="O6574"/>
    </row>
    <row r="6575" spans="1:15" s="164" customFormat="1" ht="16" x14ac:dyDescent="0.2">
      <c r="A6575" t="s">
        <v>521</v>
      </c>
      <c r="B6575" t="s">
        <v>617</v>
      </c>
      <c r="C6575" t="s">
        <v>523</v>
      </c>
      <c r="D6575" t="s">
        <v>525</v>
      </c>
      <c r="E6575" t="s">
        <v>525</v>
      </c>
      <c r="F6575" s="191">
        <v>45687</v>
      </c>
      <c r="G6575" t="s">
        <v>568</v>
      </c>
      <c r="H6575" s="192">
        <v>557911</v>
      </c>
      <c r="I6575" t="s">
        <v>22</v>
      </c>
      <c r="J6575"/>
      <c r="K6575"/>
      <c r="L6575">
        <v>2024</v>
      </c>
      <c r="M6575" t="s">
        <v>525</v>
      </c>
      <c r="N6575" t="s">
        <v>569</v>
      </c>
      <c r="O6575"/>
    </row>
    <row r="6576" spans="1:15" s="164" customFormat="1" ht="16" x14ac:dyDescent="0.2">
      <c r="A6576" t="s">
        <v>521</v>
      </c>
      <c r="B6576" t="s">
        <v>586</v>
      </c>
      <c r="C6576" t="s">
        <v>523</v>
      </c>
      <c r="D6576" t="s">
        <v>525</v>
      </c>
      <c r="E6576" t="s">
        <v>525</v>
      </c>
      <c r="F6576" s="191">
        <v>45687</v>
      </c>
      <c r="G6576" t="s">
        <v>568</v>
      </c>
      <c r="H6576" s="192">
        <v>330389</v>
      </c>
      <c r="I6576" t="s">
        <v>22</v>
      </c>
      <c r="J6576"/>
      <c r="K6576"/>
      <c r="L6576">
        <v>2024</v>
      </c>
      <c r="M6576" t="s">
        <v>525</v>
      </c>
      <c r="N6576" t="s">
        <v>569</v>
      </c>
      <c r="O6576"/>
    </row>
    <row r="6577" spans="1:15" s="164" customFormat="1" ht="16" x14ac:dyDescent="0.2">
      <c r="A6577" t="s">
        <v>521</v>
      </c>
      <c r="B6577" t="s">
        <v>617</v>
      </c>
      <c r="C6577" t="s">
        <v>523</v>
      </c>
      <c r="D6577" t="s">
        <v>525</v>
      </c>
      <c r="E6577" t="s">
        <v>525</v>
      </c>
      <c r="F6577" s="191">
        <v>45687</v>
      </c>
      <c r="G6577" t="s">
        <v>589</v>
      </c>
      <c r="H6577" s="192">
        <v>446096</v>
      </c>
      <c r="I6577" t="s">
        <v>22</v>
      </c>
      <c r="J6577"/>
      <c r="K6577"/>
      <c r="L6577">
        <v>2024</v>
      </c>
      <c r="M6577" t="s">
        <v>525</v>
      </c>
      <c r="N6577" t="s">
        <v>569</v>
      </c>
      <c r="O6577"/>
    </row>
    <row r="6578" spans="1:15" s="164" customFormat="1" ht="16" x14ac:dyDescent="0.2">
      <c r="A6578" t="s">
        <v>521</v>
      </c>
      <c r="B6578" t="s">
        <v>603</v>
      </c>
      <c r="C6578" t="s">
        <v>523</v>
      </c>
      <c r="D6578" t="s">
        <v>525</v>
      </c>
      <c r="E6578" t="s">
        <v>525</v>
      </c>
      <c r="F6578" s="191">
        <v>45687</v>
      </c>
      <c r="G6578" t="s">
        <v>604</v>
      </c>
      <c r="H6578" s="192">
        <v>35132</v>
      </c>
      <c r="I6578" t="s">
        <v>22</v>
      </c>
      <c r="J6578"/>
      <c r="K6578"/>
      <c r="L6578">
        <v>2024</v>
      </c>
      <c r="M6578" t="s">
        <v>525</v>
      </c>
      <c r="N6578" t="s">
        <v>569</v>
      </c>
      <c r="O6578"/>
    </row>
    <row r="6579" spans="1:15" s="164" customFormat="1" ht="16" x14ac:dyDescent="0.2">
      <c r="A6579" t="s">
        <v>521</v>
      </c>
      <c r="B6579" t="s">
        <v>617</v>
      </c>
      <c r="C6579" t="s">
        <v>523</v>
      </c>
      <c r="D6579" t="s">
        <v>525</v>
      </c>
      <c r="E6579" t="s">
        <v>525</v>
      </c>
      <c r="F6579" s="191">
        <v>45687</v>
      </c>
      <c r="G6579" t="s">
        <v>23</v>
      </c>
      <c r="H6579" s="192">
        <v>899052</v>
      </c>
      <c r="I6579" t="s">
        <v>22</v>
      </c>
      <c r="J6579"/>
      <c r="K6579"/>
      <c r="L6579">
        <v>2024</v>
      </c>
      <c r="M6579" t="s">
        <v>525</v>
      </c>
      <c r="N6579" t="s">
        <v>569</v>
      </c>
      <c r="O6579"/>
    </row>
    <row r="6580" spans="1:15" s="164" customFormat="1" ht="16" x14ac:dyDescent="0.2">
      <c r="A6580" t="s">
        <v>521</v>
      </c>
      <c r="B6580" t="s">
        <v>617</v>
      </c>
      <c r="C6580" t="s">
        <v>523</v>
      </c>
      <c r="D6580" t="s">
        <v>525</v>
      </c>
      <c r="E6580" t="s">
        <v>531</v>
      </c>
      <c r="F6580" s="191">
        <v>45687</v>
      </c>
      <c r="G6580" t="s">
        <v>23</v>
      </c>
      <c r="H6580" s="192">
        <v>1585082</v>
      </c>
      <c r="I6580" t="s">
        <v>22</v>
      </c>
      <c r="J6580"/>
      <c r="K6580"/>
      <c r="L6580">
        <v>2024</v>
      </c>
      <c r="M6580" t="s">
        <v>525</v>
      </c>
      <c r="N6580" t="s">
        <v>569</v>
      </c>
      <c r="O6580"/>
    </row>
    <row r="6581" spans="1:15" s="164" customFormat="1" ht="16" x14ac:dyDescent="0.2">
      <c r="A6581" t="s">
        <v>521</v>
      </c>
      <c r="B6581" t="s">
        <v>586</v>
      </c>
      <c r="C6581" t="s">
        <v>523</v>
      </c>
      <c r="D6581" t="s">
        <v>525</v>
      </c>
      <c r="E6581" t="s">
        <v>531</v>
      </c>
      <c r="F6581" s="191">
        <v>45687</v>
      </c>
      <c r="G6581" t="s">
        <v>23</v>
      </c>
      <c r="H6581" s="192">
        <v>87318</v>
      </c>
      <c r="I6581" t="s">
        <v>22</v>
      </c>
      <c r="J6581"/>
      <c r="K6581"/>
      <c r="L6581">
        <v>2024</v>
      </c>
      <c r="M6581" t="s">
        <v>525</v>
      </c>
      <c r="N6581" t="s">
        <v>569</v>
      </c>
      <c r="O6581"/>
    </row>
    <row r="6582" spans="1:15" s="164" customFormat="1" ht="16" x14ac:dyDescent="0.2">
      <c r="A6582" t="s">
        <v>521</v>
      </c>
      <c r="B6582" t="s">
        <v>617</v>
      </c>
      <c r="C6582" t="s">
        <v>523</v>
      </c>
      <c r="D6582" t="s">
        <v>525</v>
      </c>
      <c r="E6582" t="s">
        <v>531</v>
      </c>
      <c r="F6582" s="191">
        <v>45687</v>
      </c>
      <c r="G6582" t="s">
        <v>621</v>
      </c>
      <c r="H6582" s="192">
        <v>440000</v>
      </c>
      <c r="I6582" t="s">
        <v>22</v>
      </c>
      <c r="J6582"/>
      <c r="K6582"/>
      <c r="L6582">
        <v>2024</v>
      </c>
      <c r="M6582" t="s">
        <v>525</v>
      </c>
      <c r="N6582" t="s">
        <v>569</v>
      </c>
      <c r="O6582"/>
    </row>
    <row r="6583" spans="1:15" s="164" customFormat="1" ht="16" x14ac:dyDescent="0.2">
      <c r="A6583" t="s">
        <v>521</v>
      </c>
      <c r="B6583" t="s">
        <v>638</v>
      </c>
      <c r="C6583" t="s">
        <v>523</v>
      </c>
      <c r="D6583" t="s">
        <v>525</v>
      </c>
      <c r="E6583" t="s">
        <v>531</v>
      </c>
      <c r="F6583" s="191">
        <v>45687</v>
      </c>
      <c r="G6583" t="s">
        <v>621</v>
      </c>
      <c r="H6583" s="192">
        <v>9750</v>
      </c>
      <c r="I6583" t="s">
        <v>22</v>
      </c>
      <c r="J6583"/>
      <c r="K6583"/>
      <c r="L6583">
        <v>2024</v>
      </c>
      <c r="M6583" t="s">
        <v>525</v>
      </c>
      <c r="N6583" t="s">
        <v>569</v>
      </c>
      <c r="O6583"/>
    </row>
    <row r="6584" spans="1:15" s="164" customFormat="1" ht="16" x14ac:dyDescent="0.2">
      <c r="A6584" t="s">
        <v>521</v>
      </c>
      <c r="B6584" t="s">
        <v>586</v>
      </c>
      <c r="C6584" t="s">
        <v>523</v>
      </c>
      <c r="D6584" t="s">
        <v>525</v>
      </c>
      <c r="E6584" t="s">
        <v>531</v>
      </c>
      <c r="F6584" s="191">
        <v>45687</v>
      </c>
      <c r="G6584" t="s">
        <v>722</v>
      </c>
      <c r="H6584" s="192">
        <v>87166</v>
      </c>
      <c r="I6584" t="s">
        <v>22</v>
      </c>
      <c r="J6584"/>
      <c r="K6584"/>
      <c r="L6584">
        <v>2024</v>
      </c>
      <c r="M6584" t="s">
        <v>525</v>
      </c>
      <c r="N6584" t="s">
        <v>569</v>
      </c>
      <c r="O6584"/>
    </row>
    <row r="6585" spans="1:15" s="164" customFormat="1" ht="16" x14ac:dyDescent="0.2">
      <c r="A6585" t="s">
        <v>521</v>
      </c>
      <c r="B6585" t="s">
        <v>617</v>
      </c>
      <c r="C6585" t="s">
        <v>523</v>
      </c>
      <c r="D6585" t="s">
        <v>525</v>
      </c>
      <c r="E6585" t="s">
        <v>531</v>
      </c>
      <c r="F6585" s="191">
        <v>45688</v>
      </c>
      <c r="G6585" t="s">
        <v>620</v>
      </c>
      <c r="H6585" s="192">
        <v>126522</v>
      </c>
      <c r="I6585" t="s">
        <v>22</v>
      </c>
      <c r="J6585"/>
      <c r="K6585"/>
      <c r="L6585">
        <v>2024</v>
      </c>
      <c r="M6585" t="s">
        <v>525</v>
      </c>
      <c r="N6585" t="s">
        <v>569</v>
      </c>
      <c r="O6585"/>
    </row>
    <row r="6586" spans="1:15" s="164" customFormat="1" ht="16" x14ac:dyDescent="0.2">
      <c r="A6586" t="s">
        <v>521</v>
      </c>
      <c r="B6586" t="s">
        <v>617</v>
      </c>
      <c r="C6586" t="s">
        <v>523</v>
      </c>
      <c r="D6586" t="s">
        <v>525</v>
      </c>
      <c r="E6586" t="s">
        <v>531</v>
      </c>
      <c r="F6586" s="191">
        <v>45688</v>
      </c>
      <c r="G6586" t="s">
        <v>587</v>
      </c>
      <c r="H6586" s="192">
        <v>424948</v>
      </c>
      <c r="I6586" t="s">
        <v>22</v>
      </c>
      <c r="J6586"/>
      <c r="K6586"/>
      <c r="L6586">
        <v>2024</v>
      </c>
      <c r="M6586" t="s">
        <v>525</v>
      </c>
      <c r="N6586" t="s">
        <v>569</v>
      </c>
      <c r="O6586"/>
    </row>
    <row r="6587" spans="1:15" s="164" customFormat="1" ht="16" x14ac:dyDescent="0.2">
      <c r="A6587" t="s">
        <v>521</v>
      </c>
      <c r="B6587" t="s">
        <v>617</v>
      </c>
      <c r="C6587" t="s">
        <v>523</v>
      </c>
      <c r="D6587" t="s">
        <v>525</v>
      </c>
      <c r="E6587" t="s">
        <v>531</v>
      </c>
      <c r="F6587" s="191">
        <v>45688</v>
      </c>
      <c r="G6587" t="s">
        <v>568</v>
      </c>
      <c r="H6587" s="192">
        <v>73656</v>
      </c>
      <c r="I6587" t="s">
        <v>22</v>
      </c>
      <c r="J6587"/>
      <c r="K6587"/>
      <c r="L6587">
        <v>2024</v>
      </c>
      <c r="M6587" t="s">
        <v>525</v>
      </c>
      <c r="N6587" t="s">
        <v>569</v>
      </c>
      <c r="O6587"/>
    </row>
    <row r="6588" spans="1:15" s="164" customFormat="1" ht="16" x14ac:dyDescent="0.2">
      <c r="A6588" t="s">
        <v>521</v>
      </c>
      <c r="B6588" t="s">
        <v>603</v>
      </c>
      <c r="C6588" t="s">
        <v>523</v>
      </c>
      <c r="D6588" t="s">
        <v>525</v>
      </c>
      <c r="E6588" t="s">
        <v>525</v>
      </c>
      <c r="F6588" s="191">
        <v>45688</v>
      </c>
      <c r="G6588" t="s">
        <v>604</v>
      </c>
      <c r="H6588" s="192">
        <v>13279</v>
      </c>
      <c r="I6588" t="s">
        <v>22</v>
      </c>
      <c r="J6588"/>
      <c r="K6588"/>
      <c r="L6588">
        <v>2024</v>
      </c>
      <c r="M6588" t="s">
        <v>525</v>
      </c>
      <c r="N6588" t="s">
        <v>569</v>
      </c>
      <c r="O6588"/>
    </row>
    <row r="6589" spans="1:15" s="164" customFormat="1" ht="16" x14ac:dyDescent="0.2">
      <c r="A6589" t="s">
        <v>521</v>
      </c>
      <c r="B6589" t="s">
        <v>617</v>
      </c>
      <c r="C6589" t="s">
        <v>523</v>
      </c>
      <c r="D6589" t="s">
        <v>525</v>
      </c>
      <c r="E6589" t="s">
        <v>525</v>
      </c>
      <c r="F6589" s="191">
        <v>45688</v>
      </c>
      <c r="G6589" t="s">
        <v>23</v>
      </c>
      <c r="H6589" s="192">
        <v>84436</v>
      </c>
      <c r="I6589" t="s">
        <v>22</v>
      </c>
      <c r="J6589"/>
      <c r="K6589"/>
      <c r="L6589">
        <v>2024</v>
      </c>
      <c r="M6589" t="s">
        <v>525</v>
      </c>
      <c r="N6589" t="s">
        <v>569</v>
      </c>
      <c r="O6589"/>
    </row>
    <row r="6590" spans="1:15" s="164" customFormat="1" ht="16" x14ac:dyDescent="0.2">
      <c r="A6590" t="s">
        <v>521</v>
      </c>
      <c r="B6590" t="s">
        <v>586</v>
      </c>
      <c r="C6590" t="s">
        <v>523</v>
      </c>
      <c r="D6590" t="s">
        <v>525</v>
      </c>
      <c r="E6590" t="s">
        <v>531</v>
      </c>
      <c r="F6590" s="191">
        <v>45688</v>
      </c>
      <c r="G6590" t="s">
        <v>23</v>
      </c>
      <c r="H6590" s="192">
        <v>176092</v>
      </c>
      <c r="I6590" t="s">
        <v>22</v>
      </c>
      <c r="J6590"/>
      <c r="K6590"/>
      <c r="L6590">
        <v>2024</v>
      </c>
      <c r="M6590" t="s">
        <v>525</v>
      </c>
      <c r="N6590" t="s">
        <v>569</v>
      </c>
      <c r="O6590"/>
    </row>
    <row r="6591" spans="1:15" s="164" customFormat="1" ht="16" x14ac:dyDescent="0.2">
      <c r="A6591" t="s">
        <v>521</v>
      </c>
      <c r="B6591" t="s">
        <v>647</v>
      </c>
      <c r="C6591" t="s">
        <v>523</v>
      </c>
      <c r="D6591" t="s">
        <v>525</v>
      </c>
      <c r="E6591" t="s">
        <v>525</v>
      </c>
      <c r="F6591" s="191">
        <v>45688</v>
      </c>
      <c r="G6591" t="s">
        <v>650</v>
      </c>
      <c r="H6591" s="192">
        <v>386833</v>
      </c>
      <c r="I6591" t="s">
        <v>16</v>
      </c>
      <c r="J6591"/>
      <c r="K6591"/>
      <c r="L6591">
        <v>2024</v>
      </c>
      <c r="M6591" t="s">
        <v>525</v>
      </c>
      <c r="N6591" t="s">
        <v>569</v>
      </c>
      <c r="O6591"/>
    </row>
    <row r="6592" spans="1:15" s="164" customFormat="1" ht="16" x14ac:dyDescent="0.2">
      <c r="A6592" t="s">
        <v>521</v>
      </c>
      <c r="B6592" t="s">
        <v>647</v>
      </c>
      <c r="C6592" t="s">
        <v>523</v>
      </c>
      <c r="D6592" t="s">
        <v>525</v>
      </c>
      <c r="E6592" t="s">
        <v>519</v>
      </c>
      <c r="F6592" s="191">
        <v>45688</v>
      </c>
      <c r="G6592" t="s">
        <v>650</v>
      </c>
      <c r="H6592" s="192">
        <v>500892</v>
      </c>
      <c r="I6592" t="s">
        <v>16</v>
      </c>
      <c r="J6592"/>
      <c r="K6592"/>
      <c r="L6592">
        <v>2024</v>
      </c>
      <c r="M6592" t="s">
        <v>525</v>
      </c>
      <c r="N6592" t="s">
        <v>569</v>
      </c>
      <c r="O6592"/>
    </row>
    <row r="6593" spans="1:15" s="164" customFormat="1" ht="16" x14ac:dyDescent="0.2">
      <c r="A6593" t="s">
        <v>521</v>
      </c>
      <c r="B6593" t="s">
        <v>647</v>
      </c>
      <c r="C6593" t="s">
        <v>535</v>
      </c>
      <c r="D6593" t="s">
        <v>525</v>
      </c>
      <c r="E6593" t="s">
        <v>531</v>
      </c>
      <c r="F6593" s="191">
        <v>45688</v>
      </c>
      <c r="G6593" t="s">
        <v>650</v>
      </c>
      <c r="H6593" s="192">
        <v>40174</v>
      </c>
      <c r="I6593" t="s">
        <v>16</v>
      </c>
      <c r="J6593"/>
      <c r="K6593"/>
      <c r="L6593">
        <v>2024</v>
      </c>
      <c r="M6593" t="s">
        <v>525</v>
      </c>
      <c r="N6593" t="s">
        <v>569</v>
      </c>
      <c r="O6593"/>
    </row>
    <row r="6594" spans="1:15" s="164" customFormat="1" ht="16" x14ac:dyDescent="0.2">
      <c r="A6594" t="s">
        <v>521</v>
      </c>
      <c r="B6594" t="s">
        <v>647</v>
      </c>
      <c r="C6594" t="s">
        <v>523</v>
      </c>
      <c r="D6594" t="s">
        <v>525</v>
      </c>
      <c r="E6594" t="s">
        <v>531</v>
      </c>
      <c r="F6594" s="191">
        <v>45688</v>
      </c>
      <c r="G6594" t="s">
        <v>650</v>
      </c>
      <c r="H6594" s="192">
        <v>896064</v>
      </c>
      <c r="I6594" t="s">
        <v>16</v>
      </c>
      <c r="J6594"/>
      <c r="K6594"/>
      <c r="L6594">
        <v>2024</v>
      </c>
      <c r="M6594" t="s">
        <v>525</v>
      </c>
      <c r="N6594" t="s">
        <v>569</v>
      </c>
      <c r="O6594"/>
    </row>
    <row r="6595" spans="1:15" s="164" customFormat="1" ht="16" x14ac:dyDescent="0.2">
      <c r="A6595" t="s">
        <v>521</v>
      </c>
      <c r="B6595" t="s">
        <v>647</v>
      </c>
      <c r="C6595" t="s">
        <v>523</v>
      </c>
      <c r="D6595" t="s">
        <v>525</v>
      </c>
      <c r="E6595" t="s">
        <v>525</v>
      </c>
      <c r="F6595" s="191">
        <v>45688</v>
      </c>
      <c r="G6595" t="s">
        <v>648</v>
      </c>
      <c r="H6595" s="192">
        <v>24385</v>
      </c>
      <c r="I6595" t="s">
        <v>16</v>
      </c>
      <c r="J6595"/>
      <c r="K6595"/>
      <c r="L6595">
        <v>2024</v>
      </c>
      <c r="M6595" t="s">
        <v>525</v>
      </c>
      <c r="N6595" t="s">
        <v>569</v>
      </c>
      <c r="O6595"/>
    </row>
    <row r="6596" spans="1:15" s="164" customFormat="1" ht="16" x14ac:dyDescent="0.2">
      <c r="A6596" t="s">
        <v>521</v>
      </c>
      <c r="B6596" t="s">
        <v>617</v>
      </c>
      <c r="C6596" t="s">
        <v>523</v>
      </c>
      <c r="D6596" t="s">
        <v>525</v>
      </c>
      <c r="E6596" t="s">
        <v>519</v>
      </c>
      <c r="F6596" s="191">
        <v>45688</v>
      </c>
      <c r="G6596" t="s">
        <v>651</v>
      </c>
      <c r="H6596" s="192">
        <v>47135</v>
      </c>
      <c r="I6596" t="s">
        <v>16</v>
      </c>
      <c r="J6596"/>
      <c r="K6596"/>
      <c r="L6596">
        <v>2024</v>
      </c>
      <c r="M6596" t="s">
        <v>525</v>
      </c>
      <c r="N6596" t="s">
        <v>569</v>
      </c>
      <c r="O6596"/>
    </row>
    <row r="6597" spans="1:15" s="164" customFormat="1" ht="16" x14ac:dyDescent="0.2">
      <c r="A6597" t="s">
        <v>521</v>
      </c>
      <c r="B6597" t="s">
        <v>647</v>
      </c>
      <c r="C6597" t="s">
        <v>523</v>
      </c>
      <c r="D6597" t="s">
        <v>525</v>
      </c>
      <c r="E6597" t="s">
        <v>525</v>
      </c>
      <c r="F6597" s="191">
        <v>45688</v>
      </c>
      <c r="G6597" t="s">
        <v>651</v>
      </c>
      <c r="H6597" s="192">
        <v>77440</v>
      </c>
      <c r="I6597" t="s">
        <v>16</v>
      </c>
      <c r="J6597"/>
      <c r="K6597"/>
      <c r="L6597">
        <v>2024</v>
      </c>
      <c r="M6597" t="s">
        <v>525</v>
      </c>
      <c r="N6597" t="s">
        <v>569</v>
      </c>
      <c r="O6597"/>
    </row>
    <row r="6598" spans="1:15" s="164" customFormat="1" ht="16" x14ac:dyDescent="0.2">
      <c r="A6598" t="s">
        <v>521</v>
      </c>
      <c r="B6598" t="s">
        <v>647</v>
      </c>
      <c r="C6598" t="s">
        <v>523</v>
      </c>
      <c r="D6598" t="s">
        <v>525</v>
      </c>
      <c r="E6598" t="s">
        <v>531</v>
      </c>
      <c r="F6598" s="191">
        <v>45688</v>
      </c>
      <c r="G6598" t="s">
        <v>651</v>
      </c>
      <c r="H6598" s="192">
        <v>134482</v>
      </c>
      <c r="I6598" t="s">
        <v>16</v>
      </c>
      <c r="J6598"/>
      <c r="K6598"/>
      <c r="L6598">
        <v>2024</v>
      </c>
      <c r="M6598" t="s">
        <v>525</v>
      </c>
      <c r="N6598" t="s">
        <v>569</v>
      </c>
      <c r="O6598"/>
    </row>
    <row r="6599" spans="1:15" s="164" customFormat="1" ht="16" x14ac:dyDescent="0.2">
      <c r="A6599" t="s">
        <v>521</v>
      </c>
      <c r="B6599" t="s">
        <v>647</v>
      </c>
      <c r="C6599" t="s">
        <v>523</v>
      </c>
      <c r="D6599" t="s">
        <v>525</v>
      </c>
      <c r="E6599" t="s">
        <v>525</v>
      </c>
      <c r="F6599" s="191">
        <v>45688</v>
      </c>
      <c r="G6599" t="s">
        <v>649</v>
      </c>
      <c r="H6599" s="192">
        <v>608276</v>
      </c>
      <c r="I6599" t="s">
        <v>16</v>
      </c>
      <c r="J6599"/>
      <c r="K6599"/>
      <c r="L6599">
        <v>2024</v>
      </c>
      <c r="M6599" t="s">
        <v>525</v>
      </c>
      <c r="N6599" t="s">
        <v>569</v>
      </c>
      <c r="O6599"/>
    </row>
    <row r="6600" spans="1:15" s="164" customFormat="1" ht="16" x14ac:dyDescent="0.2">
      <c r="A6600" t="s">
        <v>521</v>
      </c>
      <c r="B6600" t="s">
        <v>647</v>
      </c>
      <c r="C6600" t="s">
        <v>523</v>
      </c>
      <c r="D6600" t="s">
        <v>525</v>
      </c>
      <c r="E6600" t="s">
        <v>519</v>
      </c>
      <c r="F6600" s="191">
        <v>45689</v>
      </c>
      <c r="G6600" t="s">
        <v>650</v>
      </c>
      <c r="H6600" s="192">
        <v>111197</v>
      </c>
      <c r="I6600" t="s">
        <v>16</v>
      </c>
      <c r="J6600"/>
      <c r="K6600"/>
      <c r="L6600">
        <v>2024</v>
      </c>
      <c r="M6600" t="s">
        <v>525</v>
      </c>
      <c r="N6600" t="s">
        <v>569</v>
      </c>
      <c r="O6600"/>
    </row>
    <row r="6601" spans="1:15" s="164" customFormat="1" ht="16" x14ac:dyDescent="0.2">
      <c r="A6601" t="s">
        <v>521</v>
      </c>
      <c r="B6601" t="s">
        <v>647</v>
      </c>
      <c r="C6601" t="s">
        <v>523</v>
      </c>
      <c r="D6601" t="s">
        <v>525</v>
      </c>
      <c r="E6601" t="s">
        <v>517</v>
      </c>
      <c r="F6601" s="191">
        <v>45689</v>
      </c>
      <c r="G6601" t="s">
        <v>650</v>
      </c>
      <c r="H6601" s="192">
        <v>42108</v>
      </c>
      <c r="I6601" t="s">
        <v>16</v>
      </c>
      <c r="J6601"/>
      <c r="K6601"/>
      <c r="L6601">
        <v>2024</v>
      </c>
      <c r="M6601" t="s">
        <v>525</v>
      </c>
      <c r="N6601" t="s">
        <v>569</v>
      </c>
      <c r="O6601"/>
    </row>
    <row r="6602" spans="1:15" s="164" customFormat="1" ht="16" x14ac:dyDescent="0.2">
      <c r="A6602" t="s">
        <v>521</v>
      </c>
      <c r="B6602" t="s">
        <v>617</v>
      </c>
      <c r="C6602" t="s">
        <v>523</v>
      </c>
      <c r="D6602" t="s">
        <v>525</v>
      </c>
      <c r="E6602" t="s">
        <v>531</v>
      </c>
      <c r="F6602" s="191">
        <v>45691</v>
      </c>
      <c r="G6602" t="s">
        <v>619</v>
      </c>
      <c r="H6602" s="192">
        <v>345446</v>
      </c>
      <c r="I6602" t="s">
        <v>22</v>
      </c>
      <c r="J6602"/>
      <c r="K6602"/>
      <c r="L6602">
        <v>2024</v>
      </c>
      <c r="M6602" t="s">
        <v>525</v>
      </c>
      <c r="N6602" t="s">
        <v>569</v>
      </c>
      <c r="O6602"/>
    </row>
    <row r="6603" spans="1:15" s="164" customFormat="1" ht="16" x14ac:dyDescent="0.2">
      <c r="A6603" t="s">
        <v>521</v>
      </c>
      <c r="B6603" t="s">
        <v>617</v>
      </c>
      <c r="C6603" t="s">
        <v>523</v>
      </c>
      <c r="D6603" t="s">
        <v>525</v>
      </c>
      <c r="E6603" t="s">
        <v>531</v>
      </c>
      <c r="F6603" s="191">
        <v>45691</v>
      </c>
      <c r="G6603" t="s">
        <v>568</v>
      </c>
      <c r="H6603" s="192">
        <v>37066</v>
      </c>
      <c r="I6603" t="s">
        <v>22</v>
      </c>
      <c r="J6603"/>
      <c r="K6603"/>
      <c r="L6603">
        <v>2024</v>
      </c>
      <c r="M6603" t="s">
        <v>525</v>
      </c>
      <c r="N6603" t="s">
        <v>569</v>
      </c>
      <c r="O6603"/>
    </row>
    <row r="6604" spans="1:15" s="164" customFormat="1" ht="16" x14ac:dyDescent="0.2">
      <c r="A6604" t="s">
        <v>521</v>
      </c>
      <c r="B6604" t="s">
        <v>617</v>
      </c>
      <c r="C6604" t="s">
        <v>523</v>
      </c>
      <c r="D6604" t="s">
        <v>525</v>
      </c>
      <c r="E6604" t="s">
        <v>531</v>
      </c>
      <c r="F6604" s="191">
        <v>45691</v>
      </c>
      <c r="G6604" t="s">
        <v>589</v>
      </c>
      <c r="H6604" s="192">
        <v>1215324</v>
      </c>
      <c r="I6604" t="s">
        <v>22</v>
      </c>
      <c r="J6604"/>
      <c r="K6604"/>
      <c r="L6604">
        <v>2024</v>
      </c>
      <c r="M6604" t="s">
        <v>525</v>
      </c>
      <c r="N6604" t="s">
        <v>569</v>
      </c>
      <c r="O6604"/>
    </row>
    <row r="6605" spans="1:15" s="164" customFormat="1" ht="16" x14ac:dyDescent="0.2">
      <c r="A6605" t="s">
        <v>521</v>
      </c>
      <c r="B6605" t="s">
        <v>603</v>
      </c>
      <c r="C6605" t="s">
        <v>523</v>
      </c>
      <c r="D6605" t="s">
        <v>525</v>
      </c>
      <c r="E6605" t="s">
        <v>525</v>
      </c>
      <c r="F6605" s="191">
        <v>45691</v>
      </c>
      <c r="G6605" t="s">
        <v>604</v>
      </c>
      <c r="H6605" s="192">
        <v>63776</v>
      </c>
      <c r="I6605" t="s">
        <v>22</v>
      </c>
      <c r="J6605"/>
      <c r="K6605"/>
      <c r="L6605">
        <v>2024</v>
      </c>
      <c r="M6605" t="s">
        <v>525</v>
      </c>
      <c r="N6605" t="s">
        <v>569</v>
      </c>
      <c r="O6605"/>
    </row>
    <row r="6606" spans="1:15" s="164" customFormat="1" ht="16" x14ac:dyDescent="0.2">
      <c r="A6606" t="s">
        <v>521</v>
      </c>
      <c r="B6606" t="s">
        <v>617</v>
      </c>
      <c r="C6606" t="s">
        <v>523</v>
      </c>
      <c r="D6606" t="s">
        <v>525</v>
      </c>
      <c r="E6606" t="s">
        <v>531</v>
      </c>
      <c r="F6606" s="191">
        <v>45691</v>
      </c>
      <c r="G6606" t="s">
        <v>23</v>
      </c>
      <c r="H6606" s="192">
        <v>298716</v>
      </c>
      <c r="I6606" t="s">
        <v>22</v>
      </c>
      <c r="J6606"/>
      <c r="K6606"/>
      <c r="L6606">
        <v>2024</v>
      </c>
      <c r="M6606" t="s">
        <v>525</v>
      </c>
      <c r="N6606" t="s">
        <v>569</v>
      </c>
      <c r="O6606"/>
    </row>
    <row r="6607" spans="1:15" s="164" customFormat="1" ht="16" x14ac:dyDescent="0.2">
      <c r="A6607" t="s">
        <v>521</v>
      </c>
      <c r="B6607" t="s">
        <v>638</v>
      </c>
      <c r="C6607" t="s">
        <v>523</v>
      </c>
      <c r="D6607" t="s">
        <v>525</v>
      </c>
      <c r="E6607" t="s">
        <v>525</v>
      </c>
      <c r="F6607" s="191">
        <v>45691</v>
      </c>
      <c r="G6607" t="s">
        <v>23</v>
      </c>
      <c r="H6607" s="192">
        <v>43170</v>
      </c>
      <c r="I6607" t="s">
        <v>22</v>
      </c>
      <c r="J6607"/>
      <c r="K6607"/>
      <c r="L6607">
        <v>2024</v>
      </c>
      <c r="M6607" t="s">
        <v>525</v>
      </c>
      <c r="N6607" t="s">
        <v>569</v>
      </c>
      <c r="O6607"/>
    </row>
    <row r="6608" spans="1:15" s="164" customFormat="1" ht="16" x14ac:dyDescent="0.2">
      <c r="A6608" t="s">
        <v>521</v>
      </c>
      <c r="B6608" t="s">
        <v>603</v>
      </c>
      <c r="C6608" t="s">
        <v>523</v>
      </c>
      <c r="D6608" t="s">
        <v>525</v>
      </c>
      <c r="E6608" t="s">
        <v>525</v>
      </c>
      <c r="F6608" s="191">
        <v>45691</v>
      </c>
      <c r="G6608" t="s">
        <v>571</v>
      </c>
      <c r="H6608" s="192">
        <v>99</v>
      </c>
      <c r="I6608" t="s">
        <v>516</v>
      </c>
      <c r="J6608"/>
      <c r="K6608"/>
      <c r="L6608">
        <v>2024</v>
      </c>
      <c r="M6608" t="s">
        <v>525</v>
      </c>
      <c r="N6608" t="s">
        <v>569</v>
      </c>
      <c r="O6608"/>
    </row>
    <row r="6609" spans="1:15" s="164" customFormat="1" ht="16" x14ac:dyDescent="0.2">
      <c r="A6609" t="s">
        <v>521</v>
      </c>
      <c r="B6609" t="s">
        <v>647</v>
      </c>
      <c r="C6609" t="s">
        <v>523</v>
      </c>
      <c r="D6609" t="s">
        <v>525</v>
      </c>
      <c r="E6609" t="s">
        <v>525</v>
      </c>
      <c r="F6609" s="191">
        <v>45691</v>
      </c>
      <c r="G6609" t="s">
        <v>650</v>
      </c>
      <c r="H6609" s="192">
        <v>789765</v>
      </c>
      <c r="I6609" t="s">
        <v>16</v>
      </c>
      <c r="J6609"/>
      <c r="K6609"/>
      <c r="L6609">
        <v>2024</v>
      </c>
      <c r="M6609" t="s">
        <v>525</v>
      </c>
      <c r="N6609" t="s">
        <v>569</v>
      </c>
      <c r="O6609"/>
    </row>
    <row r="6610" spans="1:15" s="164" customFormat="1" ht="16" x14ac:dyDescent="0.2">
      <c r="A6610" t="s">
        <v>521</v>
      </c>
      <c r="B6610" t="s">
        <v>647</v>
      </c>
      <c r="C6610" t="s">
        <v>535</v>
      </c>
      <c r="D6610" t="s">
        <v>525</v>
      </c>
      <c r="E6610" t="s">
        <v>519</v>
      </c>
      <c r="F6610" s="191">
        <v>45691</v>
      </c>
      <c r="G6610" t="s">
        <v>650</v>
      </c>
      <c r="H6610" s="192">
        <v>22440</v>
      </c>
      <c r="I6610" t="s">
        <v>16</v>
      </c>
      <c r="J6610"/>
      <c r="K6610"/>
      <c r="L6610">
        <v>2024</v>
      </c>
      <c r="M6610" t="s">
        <v>525</v>
      </c>
      <c r="N6610" t="s">
        <v>569</v>
      </c>
      <c r="O6610"/>
    </row>
    <row r="6611" spans="1:15" s="164" customFormat="1" ht="16" x14ac:dyDescent="0.2">
      <c r="A6611" t="s">
        <v>521</v>
      </c>
      <c r="B6611" t="s">
        <v>647</v>
      </c>
      <c r="C6611" t="s">
        <v>523</v>
      </c>
      <c r="D6611" t="s">
        <v>525</v>
      </c>
      <c r="E6611" t="s">
        <v>519</v>
      </c>
      <c r="F6611" s="191">
        <v>45691</v>
      </c>
      <c r="G6611" t="s">
        <v>650</v>
      </c>
      <c r="H6611" s="192">
        <v>560251</v>
      </c>
      <c r="I6611" t="s">
        <v>16</v>
      </c>
      <c r="J6611"/>
      <c r="K6611"/>
      <c r="L6611">
        <v>2024</v>
      </c>
      <c r="M6611" t="s">
        <v>525</v>
      </c>
      <c r="N6611" t="s">
        <v>569</v>
      </c>
      <c r="O6611"/>
    </row>
    <row r="6612" spans="1:15" s="164" customFormat="1" ht="16" x14ac:dyDescent="0.2">
      <c r="A6612" t="s">
        <v>521</v>
      </c>
      <c r="B6612" t="s">
        <v>647</v>
      </c>
      <c r="C6612" t="s">
        <v>535</v>
      </c>
      <c r="D6612" t="s">
        <v>525</v>
      </c>
      <c r="E6612" t="s">
        <v>531</v>
      </c>
      <c r="F6612" s="191">
        <v>45691</v>
      </c>
      <c r="G6612" t="s">
        <v>650</v>
      </c>
      <c r="H6612" s="192">
        <v>34936</v>
      </c>
      <c r="I6612" t="s">
        <v>16</v>
      </c>
      <c r="J6612"/>
      <c r="K6612"/>
      <c r="L6612">
        <v>2024</v>
      </c>
      <c r="M6612" t="s">
        <v>525</v>
      </c>
      <c r="N6612" t="s">
        <v>569</v>
      </c>
      <c r="O6612"/>
    </row>
    <row r="6613" spans="1:15" s="164" customFormat="1" ht="16" x14ac:dyDescent="0.2">
      <c r="A6613" t="s">
        <v>521</v>
      </c>
      <c r="B6613" t="s">
        <v>647</v>
      </c>
      <c r="C6613" t="s">
        <v>523</v>
      </c>
      <c r="D6613" t="s">
        <v>525</v>
      </c>
      <c r="E6613" t="s">
        <v>531</v>
      </c>
      <c r="F6613" s="191">
        <v>45691</v>
      </c>
      <c r="G6613" t="s">
        <v>650</v>
      </c>
      <c r="H6613" s="192">
        <v>1260871</v>
      </c>
      <c r="I6613" t="s">
        <v>16</v>
      </c>
      <c r="J6613"/>
      <c r="K6613"/>
      <c r="L6613">
        <v>2024</v>
      </c>
      <c r="M6613" t="s">
        <v>525</v>
      </c>
      <c r="N6613" t="s">
        <v>569</v>
      </c>
      <c r="O6613"/>
    </row>
    <row r="6614" spans="1:15" s="164" customFormat="1" ht="16" x14ac:dyDescent="0.2">
      <c r="A6614" t="s">
        <v>521</v>
      </c>
      <c r="B6614" t="s">
        <v>647</v>
      </c>
      <c r="C6614" t="s">
        <v>523</v>
      </c>
      <c r="D6614" t="s">
        <v>525</v>
      </c>
      <c r="E6614" t="s">
        <v>525</v>
      </c>
      <c r="F6614" s="191">
        <v>45691</v>
      </c>
      <c r="G6614" t="s">
        <v>648</v>
      </c>
      <c r="H6614" s="192">
        <v>90530</v>
      </c>
      <c r="I6614" t="s">
        <v>16</v>
      </c>
      <c r="J6614"/>
      <c r="K6614"/>
      <c r="L6614">
        <v>2024</v>
      </c>
      <c r="M6614" t="s">
        <v>525</v>
      </c>
      <c r="N6614" t="s">
        <v>569</v>
      </c>
      <c r="O6614"/>
    </row>
    <row r="6615" spans="1:15" s="164" customFormat="1" ht="16" x14ac:dyDescent="0.2">
      <c r="A6615" t="s">
        <v>521</v>
      </c>
      <c r="B6615" t="s">
        <v>647</v>
      </c>
      <c r="C6615" t="s">
        <v>535</v>
      </c>
      <c r="D6615" t="s">
        <v>525</v>
      </c>
      <c r="E6615" t="s">
        <v>531</v>
      </c>
      <c r="F6615" s="191">
        <v>45691</v>
      </c>
      <c r="G6615" t="s">
        <v>648</v>
      </c>
      <c r="H6615" s="192">
        <v>17468</v>
      </c>
      <c r="I6615" t="s">
        <v>16</v>
      </c>
      <c r="J6615"/>
      <c r="K6615"/>
      <c r="L6615">
        <v>2024</v>
      </c>
      <c r="M6615" t="s">
        <v>525</v>
      </c>
      <c r="N6615" t="s">
        <v>569</v>
      </c>
      <c r="O6615"/>
    </row>
    <row r="6616" spans="1:15" s="164" customFormat="1" ht="16" x14ac:dyDescent="0.2">
      <c r="A6616" t="s">
        <v>521</v>
      </c>
      <c r="B6616" t="s">
        <v>647</v>
      </c>
      <c r="C6616" t="s">
        <v>523</v>
      </c>
      <c r="D6616" t="s">
        <v>525</v>
      </c>
      <c r="E6616" t="s">
        <v>531</v>
      </c>
      <c r="F6616" s="191">
        <v>45691</v>
      </c>
      <c r="G6616" t="s">
        <v>648</v>
      </c>
      <c r="H6616" s="192">
        <v>11827</v>
      </c>
      <c r="I6616" t="s">
        <v>16</v>
      </c>
      <c r="J6616"/>
      <c r="K6616"/>
      <c r="L6616">
        <v>2024</v>
      </c>
      <c r="M6616" t="s">
        <v>525</v>
      </c>
      <c r="N6616" t="s">
        <v>569</v>
      </c>
      <c r="O6616"/>
    </row>
    <row r="6617" spans="1:15" s="164" customFormat="1" ht="16" x14ac:dyDescent="0.2">
      <c r="A6617" t="s">
        <v>521</v>
      </c>
      <c r="B6617" t="s">
        <v>617</v>
      </c>
      <c r="C6617" t="s">
        <v>523</v>
      </c>
      <c r="D6617" t="s">
        <v>525</v>
      </c>
      <c r="E6617" t="s">
        <v>519</v>
      </c>
      <c r="F6617" s="191">
        <v>45691</v>
      </c>
      <c r="G6617" t="s">
        <v>651</v>
      </c>
      <c r="H6617" s="192">
        <v>47135</v>
      </c>
      <c r="I6617" t="s">
        <v>16</v>
      </c>
      <c r="J6617"/>
      <c r="K6617"/>
      <c r="L6617">
        <v>2024</v>
      </c>
      <c r="M6617" t="s">
        <v>525</v>
      </c>
      <c r="N6617" t="s">
        <v>569</v>
      </c>
      <c r="O6617"/>
    </row>
    <row r="6618" spans="1:15" s="164" customFormat="1" ht="16" x14ac:dyDescent="0.2">
      <c r="A6618" t="s">
        <v>521</v>
      </c>
      <c r="B6618" t="s">
        <v>647</v>
      </c>
      <c r="C6618" t="s">
        <v>523</v>
      </c>
      <c r="D6618" t="s">
        <v>525</v>
      </c>
      <c r="E6618" t="s">
        <v>531</v>
      </c>
      <c r="F6618" s="191">
        <v>45691</v>
      </c>
      <c r="G6618" t="s">
        <v>651</v>
      </c>
      <c r="H6618" s="192">
        <v>745228</v>
      </c>
      <c r="I6618" t="s">
        <v>16</v>
      </c>
      <c r="J6618"/>
      <c r="K6618"/>
      <c r="L6618">
        <v>2024</v>
      </c>
      <c r="M6618" t="s">
        <v>525</v>
      </c>
      <c r="N6618" t="s">
        <v>569</v>
      </c>
      <c r="O6618"/>
    </row>
    <row r="6619" spans="1:15" s="164" customFormat="1" ht="16" x14ac:dyDescent="0.2">
      <c r="A6619" t="s">
        <v>521</v>
      </c>
      <c r="B6619" t="s">
        <v>647</v>
      </c>
      <c r="C6619" t="s">
        <v>523</v>
      </c>
      <c r="D6619" t="s">
        <v>525</v>
      </c>
      <c r="E6619" t="s">
        <v>525</v>
      </c>
      <c r="F6619" s="191">
        <v>45691</v>
      </c>
      <c r="G6619" t="s">
        <v>649</v>
      </c>
      <c r="H6619" s="192">
        <v>777370</v>
      </c>
      <c r="I6619" t="s">
        <v>16</v>
      </c>
      <c r="J6619"/>
      <c r="K6619"/>
      <c r="L6619">
        <v>2024</v>
      </c>
      <c r="M6619" t="s">
        <v>525</v>
      </c>
      <c r="N6619" t="s">
        <v>569</v>
      </c>
      <c r="O6619"/>
    </row>
    <row r="6620" spans="1:15" s="164" customFormat="1" ht="16" x14ac:dyDescent="0.2">
      <c r="A6620" t="s">
        <v>521</v>
      </c>
      <c r="B6620" t="s">
        <v>647</v>
      </c>
      <c r="C6620" t="s">
        <v>523</v>
      </c>
      <c r="D6620" t="s">
        <v>525</v>
      </c>
      <c r="E6620" t="s">
        <v>531</v>
      </c>
      <c r="F6620" s="191">
        <v>45691</v>
      </c>
      <c r="G6620" t="s">
        <v>649</v>
      </c>
      <c r="H6620" s="192">
        <v>469414</v>
      </c>
      <c r="I6620" t="s">
        <v>16</v>
      </c>
      <c r="J6620"/>
      <c r="K6620"/>
      <c r="L6620">
        <v>2024</v>
      </c>
      <c r="M6620" t="s">
        <v>525</v>
      </c>
      <c r="N6620" t="s">
        <v>569</v>
      </c>
      <c r="O6620"/>
    </row>
    <row r="6621" spans="1:15" s="164" customFormat="1" ht="16" x14ac:dyDescent="0.2">
      <c r="A6621" t="s">
        <v>521</v>
      </c>
      <c r="B6621" t="s">
        <v>647</v>
      </c>
      <c r="C6621" t="s">
        <v>523</v>
      </c>
      <c r="D6621" t="s">
        <v>525</v>
      </c>
      <c r="E6621" t="s">
        <v>525</v>
      </c>
      <c r="F6621" s="191">
        <v>45692</v>
      </c>
      <c r="G6621" t="s">
        <v>650</v>
      </c>
      <c r="H6621" s="192">
        <v>520164</v>
      </c>
      <c r="I6621" t="s">
        <v>16</v>
      </c>
      <c r="J6621"/>
      <c r="K6621"/>
      <c r="L6621">
        <v>2024</v>
      </c>
      <c r="M6621" t="s">
        <v>525</v>
      </c>
      <c r="N6621" t="s">
        <v>569</v>
      </c>
      <c r="O6621"/>
    </row>
    <row r="6622" spans="1:15" s="164" customFormat="1" ht="16" x14ac:dyDescent="0.2">
      <c r="A6622" t="s">
        <v>521</v>
      </c>
      <c r="B6622" t="s">
        <v>647</v>
      </c>
      <c r="C6622" t="s">
        <v>523</v>
      </c>
      <c r="D6622" t="s">
        <v>525</v>
      </c>
      <c r="E6622" t="s">
        <v>519</v>
      </c>
      <c r="F6622" s="191">
        <v>45692</v>
      </c>
      <c r="G6622" t="s">
        <v>650</v>
      </c>
      <c r="H6622" s="192">
        <v>303017</v>
      </c>
      <c r="I6622" t="s">
        <v>16</v>
      </c>
      <c r="J6622"/>
      <c r="K6622"/>
      <c r="L6622">
        <v>2024</v>
      </c>
      <c r="M6622" t="s">
        <v>525</v>
      </c>
      <c r="N6622" t="s">
        <v>569</v>
      </c>
      <c r="O6622"/>
    </row>
    <row r="6623" spans="1:15" s="164" customFormat="1" ht="16" x14ac:dyDescent="0.2">
      <c r="A6623" t="s">
        <v>521</v>
      </c>
      <c r="B6623" t="s">
        <v>647</v>
      </c>
      <c r="C6623" t="s">
        <v>535</v>
      </c>
      <c r="D6623" t="s">
        <v>525</v>
      </c>
      <c r="E6623" t="s">
        <v>531</v>
      </c>
      <c r="F6623" s="191">
        <v>45692</v>
      </c>
      <c r="G6623" t="s">
        <v>650</v>
      </c>
      <c r="H6623" s="192">
        <v>92202</v>
      </c>
      <c r="I6623" t="s">
        <v>16</v>
      </c>
      <c r="J6623"/>
      <c r="K6623"/>
      <c r="L6623">
        <v>2024</v>
      </c>
      <c r="M6623" t="s">
        <v>525</v>
      </c>
      <c r="N6623" t="s">
        <v>569</v>
      </c>
      <c r="O6623"/>
    </row>
    <row r="6624" spans="1:15" s="164" customFormat="1" ht="16" x14ac:dyDescent="0.2">
      <c r="A6624" t="s">
        <v>521</v>
      </c>
      <c r="B6624" t="s">
        <v>647</v>
      </c>
      <c r="C6624" t="s">
        <v>523</v>
      </c>
      <c r="D6624" t="s">
        <v>525</v>
      </c>
      <c r="E6624" t="s">
        <v>531</v>
      </c>
      <c r="F6624" s="191">
        <v>45692</v>
      </c>
      <c r="G6624" t="s">
        <v>650</v>
      </c>
      <c r="H6624" s="192">
        <v>840825</v>
      </c>
      <c r="I6624" t="s">
        <v>16</v>
      </c>
      <c r="J6624"/>
      <c r="K6624"/>
      <c r="L6624">
        <v>2024</v>
      </c>
      <c r="M6624" t="s">
        <v>525</v>
      </c>
      <c r="N6624" t="s">
        <v>569</v>
      </c>
      <c r="O6624"/>
    </row>
    <row r="6625" spans="1:15" s="164" customFormat="1" ht="16" x14ac:dyDescent="0.2">
      <c r="A6625" t="s">
        <v>521</v>
      </c>
      <c r="B6625" t="s">
        <v>647</v>
      </c>
      <c r="C6625" t="s">
        <v>523</v>
      </c>
      <c r="D6625" t="s">
        <v>525</v>
      </c>
      <c r="E6625" t="s">
        <v>525</v>
      </c>
      <c r="F6625" s="191">
        <v>45692</v>
      </c>
      <c r="G6625" t="s">
        <v>648</v>
      </c>
      <c r="H6625" s="192">
        <v>110147</v>
      </c>
      <c r="I6625" t="s">
        <v>16</v>
      </c>
      <c r="J6625"/>
      <c r="K6625"/>
      <c r="L6625">
        <v>2024</v>
      </c>
      <c r="M6625" t="s">
        <v>525</v>
      </c>
      <c r="N6625" t="s">
        <v>569</v>
      </c>
      <c r="O6625"/>
    </row>
    <row r="6626" spans="1:15" s="164" customFormat="1" ht="16" x14ac:dyDescent="0.2">
      <c r="A6626" t="s">
        <v>521</v>
      </c>
      <c r="B6626" t="s">
        <v>617</v>
      </c>
      <c r="C6626" t="s">
        <v>523</v>
      </c>
      <c r="D6626" t="s">
        <v>525</v>
      </c>
      <c r="E6626" t="s">
        <v>519</v>
      </c>
      <c r="F6626" s="191">
        <v>45692</v>
      </c>
      <c r="G6626" t="s">
        <v>651</v>
      </c>
      <c r="H6626" s="192">
        <v>47135</v>
      </c>
      <c r="I6626" t="s">
        <v>16</v>
      </c>
      <c r="J6626"/>
      <c r="K6626"/>
      <c r="L6626">
        <v>2024</v>
      </c>
      <c r="M6626" t="s">
        <v>525</v>
      </c>
      <c r="N6626" t="s">
        <v>569</v>
      </c>
      <c r="O6626"/>
    </row>
    <row r="6627" spans="1:15" s="164" customFormat="1" ht="16" x14ac:dyDescent="0.2">
      <c r="A6627" t="s">
        <v>521</v>
      </c>
      <c r="B6627" t="s">
        <v>647</v>
      </c>
      <c r="C6627" t="s">
        <v>523</v>
      </c>
      <c r="D6627" t="s">
        <v>525</v>
      </c>
      <c r="E6627" t="s">
        <v>525</v>
      </c>
      <c r="F6627" s="191">
        <v>45692</v>
      </c>
      <c r="G6627" t="s">
        <v>651</v>
      </c>
      <c r="H6627" s="192">
        <v>711132</v>
      </c>
      <c r="I6627" t="s">
        <v>16</v>
      </c>
      <c r="J6627"/>
      <c r="K6627"/>
      <c r="L6627">
        <v>2024</v>
      </c>
      <c r="M6627" t="s">
        <v>525</v>
      </c>
      <c r="N6627" t="s">
        <v>569</v>
      </c>
      <c r="O6627"/>
    </row>
    <row r="6628" spans="1:15" s="164" customFormat="1" ht="16" x14ac:dyDescent="0.2">
      <c r="A6628" t="s">
        <v>521</v>
      </c>
      <c r="B6628" t="s">
        <v>647</v>
      </c>
      <c r="C6628" t="s">
        <v>523</v>
      </c>
      <c r="D6628" t="s">
        <v>525</v>
      </c>
      <c r="E6628" t="s">
        <v>531</v>
      </c>
      <c r="F6628" s="191">
        <v>45692</v>
      </c>
      <c r="G6628" t="s">
        <v>651</v>
      </c>
      <c r="H6628" s="192">
        <v>216326</v>
      </c>
      <c r="I6628" t="s">
        <v>16</v>
      </c>
      <c r="J6628"/>
      <c r="K6628"/>
      <c r="L6628">
        <v>2024</v>
      </c>
      <c r="M6628" t="s">
        <v>525</v>
      </c>
      <c r="N6628" t="s">
        <v>569</v>
      </c>
      <c r="O6628"/>
    </row>
    <row r="6629" spans="1:15" s="164" customFormat="1" ht="16" x14ac:dyDescent="0.2">
      <c r="A6629" t="s">
        <v>521</v>
      </c>
      <c r="B6629" t="s">
        <v>647</v>
      </c>
      <c r="C6629" t="s">
        <v>523</v>
      </c>
      <c r="D6629" t="s">
        <v>525</v>
      </c>
      <c r="E6629" t="s">
        <v>525</v>
      </c>
      <c r="F6629" s="191">
        <v>45692</v>
      </c>
      <c r="G6629" t="s">
        <v>649</v>
      </c>
      <c r="H6629" s="192">
        <v>3073367</v>
      </c>
      <c r="I6629" t="s">
        <v>16</v>
      </c>
      <c r="J6629"/>
      <c r="K6629"/>
      <c r="L6629">
        <v>2024</v>
      </c>
      <c r="M6629" t="s">
        <v>525</v>
      </c>
      <c r="N6629" t="s">
        <v>569</v>
      </c>
      <c r="O6629"/>
    </row>
    <row r="6630" spans="1:15" s="164" customFormat="1" ht="16" x14ac:dyDescent="0.2">
      <c r="A6630" t="s">
        <v>521</v>
      </c>
      <c r="B6630" t="s">
        <v>647</v>
      </c>
      <c r="C6630" t="s">
        <v>523</v>
      </c>
      <c r="D6630" t="s">
        <v>525</v>
      </c>
      <c r="E6630" t="s">
        <v>531</v>
      </c>
      <c r="F6630" s="191">
        <v>45692</v>
      </c>
      <c r="G6630" t="s">
        <v>649</v>
      </c>
      <c r="H6630" s="192">
        <v>153230</v>
      </c>
      <c r="I6630" t="s">
        <v>16</v>
      </c>
      <c r="J6630"/>
      <c r="K6630"/>
      <c r="L6630">
        <v>2024</v>
      </c>
      <c r="M6630" t="s">
        <v>525</v>
      </c>
      <c r="N6630" t="s">
        <v>569</v>
      </c>
      <c r="O6630"/>
    </row>
    <row r="6631" spans="1:15" s="164" customFormat="1" ht="16" x14ac:dyDescent="0.2">
      <c r="A6631" t="s">
        <v>521</v>
      </c>
      <c r="B6631" t="s">
        <v>638</v>
      </c>
      <c r="C6631" t="s">
        <v>523</v>
      </c>
      <c r="D6631" t="s">
        <v>525</v>
      </c>
      <c r="E6631" t="s">
        <v>519</v>
      </c>
      <c r="F6631" s="191">
        <v>45692</v>
      </c>
      <c r="G6631" t="s">
        <v>619</v>
      </c>
      <c r="H6631" s="192">
        <v>357500</v>
      </c>
      <c r="I6631" t="s">
        <v>22</v>
      </c>
      <c r="J6631"/>
      <c r="K6631"/>
      <c r="L6631">
        <v>2024</v>
      </c>
      <c r="M6631" t="s">
        <v>525</v>
      </c>
      <c r="N6631" t="s">
        <v>569</v>
      </c>
      <c r="O6631"/>
    </row>
    <row r="6632" spans="1:15" s="164" customFormat="1" ht="16" x14ac:dyDescent="0.2">
      <c r="A6632" t="s">
        <v>521</v>
      </c>
      <c r="B6632" t="s">
        <v>617</v>
      </c>
      <c r="C6632" t="s">
        <v>523</v>
      </c>
      <c r="D6632" t="s">
        <v>525</v>
      </c>
      <c r="E6632" t="s">
        <v>519</v>
      </c>
      <c r="F6632" s="191">
        <v>45692</v>
      </c>
      <c r="G6632" t="s">
        <v>587</v>
      </c>
      <c r="H6632" s="192">
        <v>43540</v>
      </c>
      <c r="I6632" t="s">
        <v>22</v>
      </c>
      <c r="J6632"/>
      <c r="K6632"/>
      <c r="L6632">
        <v>2024</v>
      </c>
      <c r="M6632" t="s">
        <v>525</v>
      </c>
      <c r="N6632" t="s">
        <v>569</v>
      </c>
      <c r="O6632"/>
    </row>
    <row r="6633" spans="1:15" s="164" customFormat="1" ht="16" x14ac:dyDescent="0.2">
      <c r="A6633" t="s">
        <v>521</v>
      </c>
      <c r="B6633" t="s">
        <v>617</v>
      </c>
      <c r="C6633" t="s">
        <v>523</v>
      </c>
      <c r="D6633" t="s">
        <v>525</v>
      </c>
      <c r="E6633" t="s">
        <v>531</v>
      </c>
      <c r="F6633" s="191">
        <v>45692</v>
      </c>
      <c r="G6633" t="s">
        <v>587</v>
      </c>
      <c r="H6633" s="192">
        <v>249480</v>
      </c>
      <c r="I6633" t="s">
        <v>22</v>
      </c>
      <c r="J6633"/>
      <c r="K6633"/>
      <c r="L6633">
        <v>2024</v>
      </c>
      <c r="M6633" t="s">
        <v>525</v>
      </c>
      <c r="N6633" t="s">
        <v>569</v>
      </c>
      <c r="O6633"/>
    </row>
    <row r="6634" spans="1:15" s="164" customFormat="1" ht="16" x14ac:dyDescent="0.2">
      <c r="A6634" t="s">
        <v>521</v>
      </c>
      <c r="B6634" t="s">
        <v>647</v>
      </c>
      <c r="C6634" t="s">
        <v>523</v>
      </c>
      <c r="D6634" t="s">
        <v>525</v>
      </c>
      <c r="E6634" t="s">
        <v>531</v>
      </c>
      <c r="F6634" s="191">
        <v>45692</v>
      </c>
      <c r="G6634" t="s">
        <v>653</v>
      </c>
      <c r="H6634" s="192">
        <v>124080</v>
      </c>
      <c r="I6634" t="s">
        <v>22</v>
      </c>
      <c r="J6634"/>
      <c r="K6634"/>
      <c r="L6634">
        <v>2024</v>
      </c>
      <c r="M6634" t="s">
        <v>525</v>
      </c>
      <c r="N6634" t="s">
        <v>569</v>
      </c>
      <c r="O6634"/>
    </row>
    <row r="6635" spans="1:15" s="164" customFormat="1" ht="16" x14ac:dyDescent="0.2">
      <c r="A6635" t="s">
        <v>521</v>
      </c>
      <c r="B6635" t="s">
        <v>567</v>
      </c>
      <c r="C6635" t="s">
        <v>523</v>
      </c>
      <c r="D6635" t="s">
        <v>525</v>
      </c>
      <c r="E6635" t="s">
        <v>525</v>
      </c>
      <c r="F6635" s="191">
        <v>45692</v>
      </c>
      <c r="G6635" t="s">
        <v>568</v>
      </c>
      <c r="H6635" s="192">
        <v>98208</v>
      </c>
      <c r="I6635" t="s">
        <v>22</v>
      </c>
      <c r="J6635"/>
      <c r="K6635"/>
      <c r="L6635">
        <v>2024</v>
      </c>
      <c r="M6635" t="s">
        <v>525</v>
      </c>
      <c r="N6635" t="s">
        <v>569</v>
      </c>
      <c r="O6635"/>
    </row>
    <row r="6636" spans="1:15" s="164" customFormat="1" ht="16" x14ac:dyDescent="0.2">
      <c r="A6636" t="s">
        <v>521</v>
      </c>
      <c r="B6636" t="s">
        <v>617</v>
      </c>
      <c r="C6636" t="s">
        <v>523</v>
      </c>
      <c r="D6636" t="s">
        <v>525</v>
      </c>
      <c r="E6636" t="s">
        <v>519</v>
      </c>
      <c r="F6636" s="191">
        <v>45692</v>
      </c>
      <c r="G6636" t="s">
        <v>568</v>
      </c>
      <c r="H6636" s="192">
        <v>536250</v>
      </c>
      <c r="I6636" t="s">
        <v>22</v>
      </c>
      <c r="J6636"/>
      <c r="K6636"/>
      <c r="L6636">
        <v>2024</v>
      </c>
      <c r="M6636" t="s">
        <v>525</v>
      </c>
      <c r="N6636" t="s">
        <v>569</v>
      </c>
      <c r="O6636"/>
    </row>
    <row r="6637" spans="1:15" s="164" customFormat="1" ht="16" x14ac:dyDescent="0.2">
      <c r="A6637" t="s">
        <v>521</v>
      </c>
      <c r="B6637" t="s">
        <v>617</v>
      </c>
      <c r="C6637" t="s">
        <v>523</v>
      </c>
      <c r="D6637" t="s">
        <v>525</v>
      </c>
      <c r="E6637" t="s">
        <v>531</v>
      </c>
      <c r="F6637" s="191">
        <v>45692</v>
      </c>
      <c r="G6637" t="s">
        <v>568</v>
      </c>
      <c r="H6637" s="192">
        <v>829382</v>
      </c>
      <c r="I6637" t="s">
        <v>22</v>
      </c>
      <c r="J6637"/>
      <c r="K6637"/>
      <c r="L6637">
        <v>2024</v>
      </c>
      <c r="M6637" t="s">
        <v>525</v>
      </c>
      <c r="N6637" t="s">
        <v>569</v>
      </c>
      <c r="O6637"/>
    </row>
    <row r="6638" spans="1:15" s="164" customFormat="1" ht="16" x14ac:dyDescent="0.2">
      <c r="A6638" t="s">
        <v>521</v>
      </c>
      <c r="B6638" t="s">
        <v>617</v>
      </c>
      <c r="C6638" t="s">
        <v>523</v>
      </c>
      <c r="D6638" t="s">
        <v>525</v>
      </c>
      <c r="E6638" t="s">
        <v>525</v>
      </c>
      <c r="F6638" s="191">
        <v>45692</v>
      </c>
      <c r="G6638" t="s">
        <v>589</v>
      </c>
      <c r="H6638" s="192">
        <v>613569</v>
      </c>
      <c r="I6638" t="s">
        <v>22</v>
      </c>
      <c r="J6638"/>
      <c r="K6638"/>
      <c r="L6638">
        <v>2024</v>
      </c>
      <c r="M6638" t="s">
        <v>525</v>
      </c>
      <c r="N6638" t="s">
        <v>569</v>
      </c>
      <c r="O6638"/>
    </row>
    <row r="6639" spans="1:15" s="164" customFormat="1" ht="16" x14ac:dyDescent="0.2">
      <c r="A6639" t="s">
        <v>521</v>
      </c>
      <c r="B6639" t="s">
        <v>617</v>
      </c>
      <c r="C6639" t="s">
        <v>523</v>
      </c>
      <c r="D6639" t="s">
        <v>525</v>
      </c>
      <c r="E6639" t="s">
        <v>531</v>
      </c>
      <c r="F6639" s="191">
        <v>45692</v>
      </c>
      <c r="G6639" t="s">
        <v>589</v>
      </c>
      <c r="H6639" s="192">
        <v>810128</v>
      </c>
      <c r="I6639" t="s">
        <v>22</v>
      </c>
      <c r="J6639"/>
      <c r="K6639"/>
      <c r="L6639">
        <v>2024</v>
      </c>
      <c r="M6639" t="s">
        <v>525</v>
      </c>
      <c r="N6639" t="s">
        <v>569</v>
      </c>
      <c r="O6639"/>
    </row>
    <row r="6640" spans="1:15" s="164" customFormat="1" ht="16" x14ac:dyDescent="0.2">
      <c r="A6640" t="s">
        <v>521</v>
      </c>
      <c r="B6640" t="s">
        <v>603</v>
      </c>
      <c r="C6640" t="s">
        <v>523</v>
      </c>
      <c r="D6640" t="s">
        <v>525</v>
      </c>
      <c r="E6640" t="s">
        <v>525</v>
      </c>
      <c r="F6640" s="191">
        <v>45692</v>
      </c>
      <c r="G6640" t="s">
        <v>604</v>
      </c>
      <c r="H6640" s="192">
        <v>13724</v>
      </c>
      <c r="I6640" t="s">
        <v>22</v>
      </c>
      <c r="J6640"/>
      <c r="K6640"/>
      <c r="L6640">
        <v>2024</v>
      </c>
      <c r="M6640" t="s">
        <v>525</v>
      </c>
      <c r="N6640" t="s">
        <v>569</v>
      </c>
      <c r="O6640"/>
    </row>
    <row r="6641" spans="1:15" s="164" customFormat="1" ht="16" x14ac:dyDescent="0.2">
      <c r="A6641" t="s">
        <v>521</v>
      </c>
      <c r="B6641" t="s">
        <v>638</v>
      </c>
      <c r="C6641" t="s">
        <v>523</v>
      </c>
      <c r="D6641" t="s">
        <v>525</v>
      </c>
      <c r="E6641" t="s">
        <v>525</v>
      </c>
      <c r="F6641" s="191">
        <v>45692</v>
      </c>
      <c r="G6641" t="s">
        <v>23</v>
      </c>
      <c r="H6641" s="192">
        <v>15646</v>
      </c>
      <c r="I6641" t="s">
        <v>22</v>
      </c>
      <c r="J6641"/>
      <c r="K6641"/>
      <c r="L6641">
        <v>2024</v>
      </c>
      <c r="M6641" t="s">
        <v>525</v>
      </c>
      <c r="N6641" t="s">
        <v>569</v>
      </c>
      <c r="O6641"/>
    </row>
    <row r="6642" spans="1:15" s="164" customFormat="1" ht="16" x14ac:dyDescent="0.2">
      <c r="A6642" t="s">
        <v>521</v>
      </c>
      <c r="B6642" t="s">
        <v>638</v>
      </c>
      <c r="C6642" t="s">
        <v>523</v>
      </c>
      <c r="D6642" t="s">
        <v>525</v>
      </c>
      <c r="E6642" t="s">
        <v>531</v>
      </c>
      <c r="F6642" s="191">
        <v>45692</v>
      </c>
      <c r="G6642" t="s">
        <v>23</v>
      </c>
      <c r="H6642" s="192">
        <v>113689</v>
      </c>
      <c r="I6642" t="s">
        <v>22</v>
      </c>
      <c r="J6642"/>
      <c r="K6642"/>
      <c r="L6642">
        <v>2024</v>
      </c>
      <c r="M6642" t="s">
        <v>525</v>
      </c>
      <c r="N6642" t="s">
        <v>569</v>
      </c>
      <c r="O6642"/>
    </row>
    <row r="6643" spans="1:15" s="164" customFormat="1" ht="16" x14ac:dyDescent="0.2">
      <c r="A6643" t="s">
        <v>521</v>
      </c>
      <c r="B6643" t="s">
        <v>586</v>
      </c>
      <c r="C6643" t="s">
        <v>523</v>
      </c>
      <c r="D6643" t="s">
        <v>525</v>
      </c>
      <c r="E6643" t="s">
        <v>531</v>
      </c>
      <c r="F6643" s="191">
        <v>45692</v>
      </c>
      <c r="G6643" t="s">
        <v>23</v>
      </c>
      <c r="H6643" s="192">
        <v>395967</v>
      </c>
      <c r="I6643" t="s">
        <v>22</v>
      </c>
      <c r="J6643"/>
      <c r="K6643"/>
      <c r="L6643">
        <v>2024</v>
      </c>
      <c r="M6643" t="s">
        <v>525</v>
      </c>
      <c r="N6643" t="s">
        <v>569</v>
      </c>
      <c r="O6643"/>
    </row>
    <row r="6644" spans="1:15" s="164" customFormat="1" ht="16" x14ac:dyDescent="0.2">
      <c r="A6644" t="s">
        <v>521</v>
      </c>
      <c r="B6644" t="s">
        <v>617</v>
      </c>
      <c r="C6644" t="s">
        <v>523</v>
      </c>
      <c r="D6644" t="s">
        <v>525</v>
      </c>
      <c r="E6644" t="s">
        <v>531</v>
      </c>
      <c r="F6644" s="191">
        <v>45692</v>
      </c>
      <c r="G6644" t="s">
        <v>621</v>
      </c>
      <c r="H6644" s="192">
        <v>42174</v>
      </c>
      <c r="I6644" t="s">
        <v>22</v>
      </c>
      <c r="J6644"/>
      <c r="K6644"/>
      <c r="L6644">
        <v>2024</v>
      </c>
      <c r="M6644" t="s">
        <v>525</v>
      </c>
      <c r="N6644" t="s">
        <v>569</v>
      </c>
      <c r="O6644"/>
    </row>
    <row r="6645" spans="1:15" s="164" customFormat="1" ht="16" x14ac:dyDescent="0.2">
      <c r="A6645" t="s">
        <v>521</v>
      </c>
      <c r="B6645" t="s">
        <v>617</v>
      </c>
      <c r="C6645" t="s">
        <v>523</v>
      </c>
      <c r="D6645" t="s">
        <v>525</v>
      </c>
      <c r="E6645" t="s">
        <v>531</v>
      </c>
      <c r="F6645" s="191">
        <v>45692</v>
      </c>
      <c r="G6645" t="s">
        <v>720</v>
      </c>
      <c r="H6645" s="192">
        <v>147550</v>
      </c>
      <c r="I6645" t="s">
        <v>22</v>
      </c>
      <c r="J6645"/>
      <c r="K6645"/>
      <c r="L6645">
        <v>2024</v>
      </c>
      <c r="M6645" t="s">
        <v>525</v>
      </c>
      <c r="N6645" t="s">
        <v>569</v>
      </c>
      <c r="O6645"/>
    </row>
    <row r="6646" spans="1:15" s="164" customFormat="1" ht="16" x14ac:dyDescent="0.2">
      <c r="A6646" t="s">
        <v>521</v>
      </c>
      <c r="B6646" t="s">
        <v>617</v>
      </c>
      <c r="C6646" t="s">
        <v>523</v>
      </c>
      <c r="D6646" t="s">
        <v>525</v>
      </c>
      <c r="E6646" t="s">
        <v>519</v>
      </c>
      <c r="F6646" s="191">
        <v>45693</v>
      </c>
      <c r="G6646" t="s">
        <v>587</v>
      </c>
      <c r="H6646" s="192">
        <v>357500</v>
      </c>
      <c r="I6646" t="s">
        <v>22</v>
      </c>
      <c r="J6646"/>
      <c r="K6646"/>
      <c r="L6646">
        <v>2024</v>
      </c>
      <c r="M6646" t="s">
        <v>525</v>
      </c>
      <c r="N6646" t="s">
        <v>569</v>
      </c>
      <c r="O6646"/>
    </row>
    <row r="6647" spans="1:15" s="164" customFormat="1" ht="16" x14ac:dyDescent="0.2">
      <c r="A6647" t="s">
        <v>521</v>
      </c>
      <c r="B6647" t="s">
        <v>647</v>
      </c>
      <c r="C6647" t="s">
        <v>523</v>
      </c>
      <c r="D6647" t="s">
        <v>525</v>
      </c>
      <c r="E6647" t="s">
        <v>531</v>
      </c>
      <c r="F6647" s="191">
        <v>45693</v>
      </c>
      <c r="G6647" t="s">
        <v>653</v>
      </c>
      <c r="H6647" s="192">
        <v>84480</v>
      </c>
      <c r="I6647" t="s">
        <v>22</v>
      </c>
      <c r="J6647"/>
      <c r="K6647"/>
      <c r="L6647">
        <v>2024</v>
      </c>
      <c r="M6647" t="s">
        <v>525</v>
      </c>
      <c r="N6647" t="s">
        <v>569</v>
      </c>
      <c r="O6647"/>
    </row>
    <row r="6648" spans="1:15" s="164" customFormat="1" ht="16" x14ac:dyDescent="0.2">
      <c r="A6648" t="s">
        <v>521</v>
      </c>
      <c r="B6648" t="s">
        <v>617</v>
      </c>
      <c r="C6648" t="s">
        <v>523</v>
      </c>
      <c r="D6648" t="s">
        <v>525</v>
      </c>
      <c r="E6648" t="s">
        <v>525</v>
      </c>
      <c r="F6648" s="191">
        <v>45693</v>
      </c>
      <c r="G6648" t="s">
        <v>568</v>
      </c>
      <c r="H6648" s="192">
        <v>241877</v>
      </c>
      <c r="I6648" t="s">
        <v>22</v>
      </c>
      <c r="J6648"/>
      <c r="K6648"/>
      <c r="L6648">
        <v>2024</v>
      </c>
      <c r="M6648" t="s">
        <v>525</v>
      </c>
      <c r="N6648" t="s">
        <v>569</v>
      </c>
      <c r="O6648"/>
    </row>
    <row r="6649" spans="1:15" s="164" customFormat="1" ht="16" x14ac:dyDescent="0.2">
      <c r="A6649" t="s">
        <v>521</v>
      </c>
      <c r="B6649" t="s">
        <v>586</v>
      </c>
      <c r="C6649" t="s">
        <v>523</v>
      </c>
      <c r="D6649" t="s">
        <v>525</v>
      </c>
      <c r="E6649" t="s">
        <v>525</v>
      </c>
      <c r="F6649" s="191">
        <v>45693</v>
      </c>
      <c r="G6649" t="s">
        <v>568</v>
      </c>
      <c r="H6649" s="192">
        <v>678172</v>
      </c>
      <c r="I6649" t="s">
        <v>22</v>
      </c>
      <c r="J6649"/>
      <c r="K6649"/>
      <c r="L6649">
        <v>2024</v>
      </c>
      <c r="M6649" t="s">
        <v>525</v>
      </c>
      <c r="N6649" t="s">
        <v>569</v>
      </c>
      <c r="O6649"/>
    </row>
    <row r="6650" spans="1:15" s="164" customFormat="1" ht="16" x14ac:dyDescent="0.2">
      <c r="A6650" t="s">
        <v>521</v>
      </c>
      <c r="B6650" t="s">
        <v>617</v>
      </c>
      <c r="C6650" t="s">
        <v>523</v>
      </c>
      <c r="D6650" t="s">
        <v>525</v>
      </c>
      <c r="E6650" t="s">
        <v>525</v>
      </c>
      <c r="F6650" s="191">
        <v>45693</v>
      </c>
      <c r="G6650" t="s">
        <v>589</v>
      </c>
      <c r="H6650" s="192">
        <v>147312</v>
      </c>
      <c r="I6650" t="s">
        <v>22</v>
      </c>
      <c r="J6650"/>
      <c r="K6650"/>
      <c r="L6650">
        <v>2024</v>
      </c>
      <c r="M6650" t="s">
        <v>525</v>
      </c>
      <c r="N6650" t="s">
        <v>569</v>
      </c>
      <c r="O6650"/>
    </row>
    <row r="6651" spans="1:15" s="164" customFormat="1" ht="16" x14ac:dyDescent="0.2">
      <c r="A6651" t="s">
        <v>521</v>
      </c>
      <c r="B6651" t="s">
        <v>617</v>
      </c>
      <c r="C6651" t="s">
        <v>523</v>
      </c>
      <c r="D6651" t="s">
        <v>525</v>
      </c>
      <c r="E6651" t="s">
        <v>519</v>
      </c>
      <c r="F6651" s="191">
        <v>45693</v>
      </c>
      <c r="G6651" t="s">
        <v>589</v>
      </c>
      <c r="H6651" s="192">
        <v>500500</v>
      </c>
      <c r="I6651" t="s">
        <v>22</v>
      </c>
      <c r="J6651"/>
      <c r="K6651"/>
      <c r="L6651">
        <v>2024</v>
      </c>
      <c r="M6651" t="s">
        <v>525</v>
      </c>
      <c r="N6651" t="s">
        <v>569</v>
      </c>
      <c r="O6651"/>
    </row>
    <row r="6652" spans="1:15" s="164" customFormat="1" ht="16" x14ac:dyDescent="0.2">
      <c r="A6652" t="s">
        <v>521</v>
      </c>
      <c r="B6652" t="s">
        <v>617</v>
      </c>
      <c r="C6652" t="s">
        <v>523</v>
      </c>
      <c r="D6652" t="s">
        <v>525</v>
      </c>
      <c r="E6652" t="s">
        <v>531</v>
      </c>
      <c r="F6652" s="191">
        <v>45693</v>
      </c>
      <c r="G6652" t="s">
        <v>589</v>
      </c>
      <c r="H6652" s="192">
        <v>4281974</v>
      </c>
      <c r="I6652" t="s">
        <v>22</v>
      </c>
      <c r="J6652"/>
      <c r="K6652"/>
      <c r="L6652">
        <v>2024</v>
      </c>
      <c r="M6652" t="s">
        <v>525</v>
      </c>
      <c r="N6652" t="s">
        <v>569</v>
      </c>
      <c r="O6652"/>
    </row>
    <row r="6653" spans="1:15" s="164" customFormat="1" ht="16" x14ac:dyDescent="0.2">
      <c r="A6653" t="s">
        <v>521</v>
      </c>
      <c r="B6653" t="s">
        <v>638</v>
      </c>
      <c r="C6653" t="s">
        <v>523</v>
      </c>
      <c r="D6653" t="s">
        <v>525</v>
      </c>
      <c r="E6653" t="s">
        <v>519</v>
      </c>
      <c r="F6653" s="191">
        <v>45693</v>
      </c>
      <c r="G6653" t="s">
        <v>589</v>
      </c>
      <c r="H6653" s="192">
        <v>679250</v>
      </c>
      <c r="I6653" t="s">
        <v>22</v>
      </c>
      <c r="J6653"/>
      <c r="K6653"/>
      <c r="L6653">
        <v>2024</v>
      </c>
      <c r="M6653" t="s">
        <v>525</v>
      </c>
      <c r="N6653" t="s">
        <v>569</v>
      </c>
      <c r="O6653"/>
    </row>
    <row r="6654" spans="1:15" s="164" customFormat="1" ht="16" x14ac:dyDescent="0.2">
      <c r="A6654" t="s">
        <v>521</v>
      </c>
      <c r="B6654" t="s">
        <v>638</v>
      </c>
      <c r="C6654" t="s">
        <v>523</v>
      </c>
      <c r="D6654" t="s">
        <v>525</v>
      </c>
      <c r="E6654" t="s">
        <v>531</v>
      </c>
      <c r="F6654" s="191">
        <v>45693</v>
      </c>
      <c r="G6654" t="s">
        <v>589</v>
      </c>
      <c r="H6654" s="192">
        <v>1108250</v>
      </c>
      <c r="I6654" t="s">
        <v>22</v>
      </c>
      <c r="J6654"/>
      <c r="K6654"/>
      <c r="L6654">
        <v>2024</v>
      </c>
      <c r="M6654" t="s">
        <v>525</v>
      </c>
      <c r="N6654" t="s">
        <v>569</v>
      </c>
      <c r="O6654"/>
    </row>
    <row r="6655" spans="1:15" s="164" customFormat="1" ht="16" x14ac:dyDescent="0.2">
      <c r="A6655" t="s">
        <v>521</v>
      </c>
      <c r="B6655" t="s">
        <v>603</v>
      </c>
      <c r="C6655" t="s">
        <v>523</v>
      </c>
      <c r="D6655" t="s">
        <v>525</v>
      </c>
      <c r="E6655" t="s">
        <v>525</v>
      </c>
      <c r="F6655" s="191">
        <v>45693</v>
      </c>
      <c r="G6655" t="s">
        <v>604</v>
      </c>
      <c r="H6655" s="192">
        <v>11528</v>
      </c>
      <c r="I6655" t="s">
        <v>22</v>
      </c>
      <c r="J6655"/>
      <c r="K6655"/>
      <c r="L6655">
        <v>2024</v>
      </c>
      <c r="M6655" t="s">
        <v>525</v>
      </c>
      <c r="N6655" t="s">
        <v>569</v>
      </c>
      <c r="O6655"/>
    </row>
    <row r="6656" spans="1:15" s="164" customFormat="1" ht="16" x14ac:dyDescent="0.2">
      <c r="A6656" t="s">
        <v>521</v>
      </c>
      <c r="B6656" t="s">
        <v>586</v>
      </c>
      <c r="C6656" t="s">
        <v>523</v>
      </c>
      <c r="D6656" t="s">
        <v>525</v>
      </c>
      <c r="E6656" t="s">
        <v>531</v>
      </c>
      <c r="F6656" s="191">
        <v>45693</v>
      </c>
      <c r="G6656" t="s">
        <v>23</v>
      </c>
      <c r="H6656" s="192">
        <v>45936</v>
      </c>
      <c r="I6656" t="s">
        <v>22</v>
      </c>
      <c r="J6656"/>
      <c r="K6656"/>
      <c r="L6656">
        <v>2024</v>
      </c>
      <c r="M6656" t="s">
        <v>525</v>
      </c>
      <c r="N6656" t="s">
        <v>569</v>
      </c>
      <c r="O6656"/>
    </row>
    <row r="6657" spans="1:15" s="164" customFormat="1" ht="16" x14ac:dyDescent="0.2">
      <c r="A6657" t="s">
        <v>521</v>
      </c>
      <c r="B6657" t="s">
        <v>647</v>
      </c>
      <c r="C6657" t="s">
        <v>523</v>
      </c>
      <c r="D6657" t="s">
        <v>525</v>
      </c>
      <c r="E6657" t="s">
        <v>525</v>
      </c>
      <c r="F6657" s="191">
        <v>45693</v>
      </c>
      <c r="G6657" t="s">
        <v>650</v>
      </c>
      <c r="H6657" s="192">
        <v>770365</v>
      </c>
      <c r="I6657" t="s">
        <v>16</v>
      </c>
      <c r="J6657"/>
      <c r="K6657"/>
      <c r="L6657">
        <v>2024</v>
      </c>
      <c r="M6657" t="s">
        <v>525</v>
      </c>
      <c r="N6657" t="s">
        <v>569</v>
      </c>
      <c r="O6657"/>
    </row>
    <row r="6658" spans="1:15" s="164" customFormat="1" ht="16" x14ac:dyDescent="0.2">
      <c r="A6658" t="s">
        <v>521</v>
      </c>
      <c r="B6658" t="s">
        <v>647</v>
      </c>
      <c r="C6658" t="s">
        <v>535</v>
      </c>
      <c r="D6658" t="s">
        <v>525</v>
      </c>
      <c r="E6658" t="s">
        <v>519</v>
      </c>
      <c r="F6658" s="191">
        <v>45693</v>
      </c>
      <c r="G6658" t="s">
        <v>650</v>
      </c>
      <c r="H6658" s="192">
        <v>33660</v>
      </c>
      <c r="I6658" t="s">
        <v>16</v>
      </c>
      <c r="J6658"/>
      <c r="K6658"/>
      <c r="L6658">
        <v>2024</v>
      </c>
      <c r="M6658" t="s">
        <v>525</v>
      </c>
      <c r="N6658" t="s">
        <v>569</v>
      </c>
      <c r="O6658"/>
    </row>
    <row r="6659" spans="1:15" s="164" customFormat="1" ht="16" x14ac:dyDescent="0.2">
      <c r="A6659" t="s">
        <v>521</v>
      </c>
      <c r="B6659" t="s">
        <v>647</v>
      </c>
      <c r="C6659" t="s">
        <v>523</v>
      </c>
      <c r="D6659" t="s">
        <v>525</v>
      </c>
      <c r="E6659" t="s">
        <v>519</v>
      </c>
      <c r="F6659" s="191">
        <v>45693</v>
      </c>
      <c r="G6659" t="s">
        <v>650</v>
      </c>
      <c r="H6659" s="192">
        <v>847176</v>
      </c>
      <c r="I6659" t="s">
        <v>16</v>
      </c>
      <c r="J6659"/>
      <c r="K6659"/>
      <c r="L6659">
        <v>2024</v>
      </c>
      <c r="M6659" t="s">
        <v>525</v>
      </c>
      <c r="N6659" t="s">
        <v>569</v>
      </c>
      <c r="O6659"/>
    </row>
    <row r="6660" spans="1:15" s="164" customFormat="1" ht="16" x14ac:dyDescent="0.2">
      <c r="A6660" t="s">
        <v>521</v>
      </c>
      <c r="B6660" t="s">
        <v>647</v>
      </c>
      <c r="C6660" t="s">
        <v>535</v>
      </c>
      <c r="D6660" t="s">
        <v>525</v>
      </c>
      <c r="E6660" t="s">
        <v>531</v>
      </c>
      <c r="F6660" s="191">
        <v>45693</v>
      </c>
      <c r="G6660" t="s">
        <v>650</v>
      </c>
      <c r="H6660" s="192">
        <v>70576</v>
      </c>
      <c r="I6660" t="s">
        <v>16</v>
      </c>
      <c r="J6660"/>
      <c r="K6660"/>
      <c r="L6660">
        <v>2024</v>
      </c>
      <c r="M6660" t="s">
        <v>525</v>
      </c>
      <c r="N6660" t="s">
        <v>569</v>
      </c>
      <c r="O6660"/>
    </row>
    <row r="6661" spans="1:15" s="164" customFormat="1" ht="16" x14ac:dyDescent="0.2">
      <c r="A6661" t="s">
        <v>521</v>
      </c>
      <c r="B6661" t="s">
        <v>647</v>
      </c>
      <c r="C6661" t="s">
        <v>523</v>
      </c>
      <c r="D6661" t="s">
        <v>525</v>
      </c>
      <c r="E6661" t="s">
        <v>531</v>
      </c>
      <c r="F6661" s="191">
        <v>45693</v>
      </c>
      <c r="G6661" t="s">
        <v>650</v>
      </c>
      <c r="H6661" s="192">
        <v>1410622</v>
      </c>
      <c r="I6661" t="s">
        <v>16</v>
      </c>
      <c r="J6661"/>
      <c r="K6661"/>
      <c r="L6661">
        <v>2024</v>
      </c>
      <c r="M6661" t="s">
        <v>525</v>
      </c>
      <c r="N6661" t="s">
        <v>569</v>
      </c>
      <c r="O6661"/>
    </row>
    <row r="6662" spans="1:15" s="164" customFormat="1" ht="16" x14ac:dyDescent="0.2">
      <c r="A6662" t="s">
        <v>521</v>
      </c>
      <c r="B6662" t="s">
        <v>647</v>
      </c>
      <c r="C6662" t="s">
        <v>523</v>
      </c>
      <c r="D6662" t="s">
        <v>525</v>
      </c>
      <c r="E6662" t="s">
        <v>525</v>
      </c>
      <c r="F6662" s="191">
        <v>45693</v>
      </c>
      <c r="G6662" t="s">
        <v>648</v>
      </c>
      <c r="H6662" s="192">
        <v>17039</v>
      </c>
      <c r="I6662" t="s">
        <v>16</v>
      </c>
      <c r="J6662"/>
      <c r="K6662"/>
      <c r="L6662">
        <v>2024</v>
      </c>
      <c r="M6662" t="s">
        <v>525</v>
      </c>
      <c r="N6662" t="s">
        <v>569</v>
      </c>
      <c r="O6662"/>
    </row>
    <row r="6663" spans="1:15" s="164" customFormat="1" ht="16" x14ac:dyDescent="0.2">
      <c r="A6663" t="s">
        <v>521</v>
      </c>
      <c r="B6663" t="s">
        <v>647</v>
      </c>
      <c r="C6663" t="s">
        <v>523</v>
      </c>
      <c r="D6663" t="s">
        <v>525</v>
      </c>
      <c r="E6663" t="s">
        <v>531</v>
      </c>
      <c r="F6663" s="191">
        <v>45693</v>
      </c>
      <c r="G6663" t="s">
        <v>648</v>
      </c>
      <c r="H6663" s="192">
        <v>21120</v>
      </c>
      <c r="I6663" t="s">
        <v>16</v>
      </c>
      <c r="J6663"/>
      <c r="K6663"/>
      <c r="L6663">
        <v>2024</v>
      </c>
      <c r="M6663" t="s">
        <v>525</v>
      </c>
      <c r="N6663" t="s">
        <v>569</v>
      </c>
      <c r="O6663"/>
    </row>
    <row r="6664" spans="1:15" s="164" customFormat="1" ht="16" x14ac:dyDescent="0.2">
      <c r="A6664" t="s">
        <v>521</v>
      </c>
      <c r="B6664" t="s">
        <v>647</v>
      </c>
      <c r="C6664" t="s">
        <v>523</v>
      </c>
      <c r="D6664" t="s">
        <v>525</v>
      </c>
      <c r="E6664" t="s">
        <v>525</v>
      </c>
      <c r="F6664" s="191">
        <v>45693</v>
      </c>
      <c r="G6664" t="s">
        <v>649</v>
      </c>
      <c r="H6664" s="192">
        <v>722110</v>
      </c>
      <c r="I6664" t="s">
        <v>16</v>
      </c>
      <c r="J6664"/>
      <c r="K6664"/>
      <c r="L6664">
        <v>2024</v>
      </c>
      <c r="M6664" t="s">
        <v>525</v>
      </c>
      <c r="N6664" t="s">
        <v>569</v>
      </c>
      <c r="O6664"/>
    </row>
    <row r="6665" spans="1:15" s="164" customFormat="1" ht="16" x14ac:dyDescent="0.2">
      <c r="A6665" t="s">
        <v>521</v>
      </c>
      <c r="B6665" t="s">
        <v>647</v>
      </c>
      <c r="C6665" t="s">
        <v>523</v>
      </c>
      <c r="D6665" t="s">
        <v>525</v>
      </c>
      <c r="E6665" t="s">
        <v>531</v>
      </c>
      <c r="F6665" s="191">
        <v>45693</v>
      </c>
      <c r="G6665" t="s">
        <v>649</v>
      </c>
      <c r="H6665" s="192">
        <v>1019150</v>
      </c>
      <c r="I6665" t="s">
        <v>16</v>
      </c>
      <c r="J6665"/>
      <c r="K6665"/>
      <c r="L6665">
        <v>2024</v>
      </c>
      <c r="M6665" t="s">
        <v>525</v>
      </c>
      <c r="N6665" t="s">
        <v>569</v>
      </c>
      <c r="O6665"/>
    </row>
    <row r="6666" spans="1:15" s="164" customFormat="1" ht="16" x14ac:dyDescent="0.2">
      <c r="A6666" t="s">
        <v>521</v>
      </c>
      <c r="B6666" t="s">
        <v>617</v>
      </c>
      <c r="C6666" t="s">
        <v>523</v>
      </c>
      <c r="D6666" t="s">
        <v>525</v>
      </c>
      <c r="E6666" t="s">
        <v>519</v>
      </c>
      <c r="F6666" s="191">
        <v>45694</v>
      </c>
      <c r="G6666" t="s">
        <v>587</v>
      </c>
      <c r="H6666" s="192">
        <v>35750</v>
      </c>
      <c r="I6666" t="s">
        <v>22</v>
      </c>
      <c r="J6666"/>
      <c r="K6666"/>
      <c r="L6666">
        <v>2024</v>
      </c>
      <c r="M6666" t="s">
        <v>525</v>
      </c>
      <c r="N6666" t="s">
        <v>569</v>
      </c>
      <c r="O6666"/>
    </row>
    <row r="6667" spans="1:15" s="164" customFormat="1" ht="16" x14ac:dyDescent="0.2">
      <c r="A6667" t="s">
        <v>521</v>
      </c>
      <c r="B6667" t="s">
        <v>617</v>
      </c>
      <c r="C6667" t="s">
        <v>523</v>
      </c>
      <c r="D6667" t="s">
        <v>525</v>
      </c>
      <c r="E6667" t="s">
        <v>531</v>
      </c>
      <c r="F6667" s="191">
        <v>45694</v>
      </c>
      <c r="G6667" t="s">
        <v>587</v>
      </c>
      <c r="H6667" s="192">
        <v>368874</v>
      </c>
      <c r="I6667" t="s">
        <v>22</v>
      </c>
      <c r="J6667"/>
      <c r="K6667"/>
      <c r="L6667">
        <v>2024</v>
      </c>
      <c r="M6667" t="s">
        <v>525</v>
      </c>
      <c r="N6667" t="s">
        <v>569</v>
      </c>
      <c r="O6667"/>
    </row>
    <row r="6668" spans="1:15" s="164" customFormat="1" ht="16" x14ac:dyDescent="0.2">
      <c r="A6668" t="s">
        <v>521</v>
      </c>
      <c r="B6668" t="s">
        <v>586</v>
      </c>
      <c r="C6668" t="s">
        <v>523</v>
      </c>
      <c r="D6668" t="s">
        <v>525</v>
      </c>
      <c r="E6668" t="s">
        <v>531</v>
      </c>
      <c r="F6668" s="191">
        <v>45694</v>
      </c>
      <c r="G6668" t="s">
        <v>587</v>
      </c>
      <c r="H6668" s="192">
        <v>129215</v>
      </c>
      <c r="I6668" t="s">
        <v>22</v>
      </c>
      <c r="J6668"/>
      <c r="K6668"/>
      <c r="L6668">
        <v>2024</v>
      </c>
      <c r="M6668" t="s">
        <v>525</v>
      </c>
      <c r="N6668" t="s">
        <v>569</v>
      </c>
      <c r="O6668"/>
    </row>
    <row r="6669" spans="1:15" s="164" customFormat="1" ht="16" x14ac:dyDescent="0.2">
      <c r="A6669" t="s">
        <v>521</v>
      </c>
      <c r="B6669" t="s">
        <v>647</v>
      </c>
      <c r="C6669" t="s">
        <v>523</v>
      </c>
      <c r="D6669" t="s">
        <v>525</v>
      </c>
      <c r="E6669" t="s">
        <v>531</v>
      </c>
      <c r="F6669" s="191">
        <v>45694</v>
      </c>
      <c r="G6669" t="s">
        <v>653</v>
      </c>
      <c r="H6669" s="192">
        <v>377520</v>
      </c>
      <c r="I6669" t="s">
        <v>22</v>
      </c>
      <c r="J6669"/>
      <c r="K6669"/>
      <c r="L6669">
        <v>2024</v>
      </c>
      <c r="M6669" t="s">
        <v>525</v>
      </c>
      <c r="N6669" t="s">
        <v>569</v>
      </c>
      <c r="O6669"/>
    </row>
    <row r="6670" spans="1:15" s="164" customFormat="1" ht="16" x14ac:dyDescent="0.2">
      <c r="A6670" t="s">
        <v>521</v>
      </c>
      <c r="B6670" t="s">
        <v>617</v>
      </c>
      <c r="C6670" t="s">
        <v>523</v>
      </c>
      <c r="D6670" t="s">
        <v>525</v>
      </c>
      <c r="E6670" t="s">
        <v>525</v>
      </c>
      <c r="F6670" s="191">
        <v>45694</v>
      </c>
      <c r="G6670" t="s">
        <v>568</v>
      </c>
      <c r="H6670" s="192">
        <v>495814</v>
      </c>
      <c r="I6670" t="s">
        <v>22</v>
      </c>
      <c r="J6670"/>
      <c r="K6670"/>
      <c r="L6670">
        <v>2024</v>
      </c>
      <c r="M6670" t="s">
        <v>525</v>
      </c>
      <c r="N6670" t="s">
        <v>569</v>
      </c>
      <c r="O6670"/>
    </row>
    <row r="6671" spans="1:15" s="164" customFormat="1" ht="16" x14ac:dyDescent="0.2">
      <c r="A6671" t="s">
        <v>521</v>
      </c>
      <c r="B6671" t="s">
        <v>617</v>
      </c>
      <c r="C6671" t="s">
        <v>523</v>
      </c>
      <c r="D6671" t="s">
        <v>525</v>
      </c>
      <c r="E6671" t="s">
        <v>525</v>
      </c>
      <c r="F6671" s="191">
        <v>45694</v>
      </c>
      <c r="G6671" t="s">
        <v>589</v>
      </c>
      <c r="H6671" s="192">
        <v>130621</v>
      </c>
      <c r="I6671" t="s">
        <v>22</v>
      </c>
      <c r="J6671"/>
      <c r="K6671"/>
      <c r="L6671">
        <v>2024</v>
      </c>
      <c r="M6671" t="s">
        <v>525</v>
      </c>
      <c r="N6671" t="s">
        <v>569</v>
      </c>
      <c r="O6671"/>
    </row>
    <row r="6672" spans="1:15" s="164" customFormat="1" ht="16" x14ac:dyDescent="0.2">
      <c r="A6672" t="s">
        <v>521</v>
      </c>
      <c r="B6672" t="s">
        <v>617</v>
      </c>
      <c r="C6672" t="s">
        <v>523</v>
      </c>
      <c r="D6672" t="s">
        <v>525</v>
      </c>
      <c r="E6672" t="s">
        <v>519</v>
      </c>
      <c r="F6672" s="191">
        <v>45694</v>
      </c>
      <c r="G6672" t="s">
        <v>589</v>
      </c>
      <c r="H6672" s="192">
        <v>357500</v>
      </c>
      <c r="I6672" t="s">
        <v>22</v>
      </c>
      <c r="J6672"/>
      <c r="K6672"/>
      <c r="L6672">
        <v>2024</v>
      </c>
      <c r="M6672" t="s">
        <v>525</v>
      </c>
      <c r="N6672" t="s">
        <v>569</v>
      </c>
      <c r="O6672"/>
    </row>
    <row r="6673" spans="1:15" s="164" customFormat="1" ht="16" x14ac:dyDescent="0.2">
      <c r="A6673" t="s">
        <v>521</v>
      </c>
      <c r="B6673" t="s">
        <v>617</v>
      </c>
      <c r="C6673" t="s">
        <v>523</v>
      </c>
      <c r="D6673" t="s">
        <v>525</v>
      </c>
      <c r="E6673" t="s">
        <v>531</v>
      </c>
      <c r="F6673" s="191">
        <v>45694</v>
      </c>
      <c r="G6673" t="s">
        <v>589</v>
      </c>
      <c r="H6673" s="192">
        <v>1608750</v>
      </c>
      <c r="I6673" t="s">
        <v>22</v>
      </c>
      <c r="J6673"/>
      <c r="K6673"/>
      <c r="L6673">
        <v>2024</v>
      </c>
      <c r="M6673" t="s">
        <v>525</v>
      </c>
      <c r="N6673" t="s">
        <v>569</v>
      </c>
      <c r="O6673"/>
    </row>
    <row r="6674" spans="1:15" s="164" customFormat="1" ht="16" x14ac:dyDescent="0.2">
      <c r="A6674" t="s">
        <v>521</v>
      </c>
      <c r="B6674" t="s">
        <v>638</v>
      </c>
      <c r="C6674" t="s">
        <v>523</v>
      </c>
      <c r="D6674" t="s">
        <v>525</v>
      </c>
      <c r="E6674" t="s">
        <v>519</v>
      </c>
      <c r="F6674" s="191">
        <v>45694</v>
      </c>
      <c r="G6674" t="s">
        <v>589</v>
      </c>
      <c r="H6674" s="192">
        <v>214500</v>
      </c>
      <c r="I6674" t="s">
        <v>22</v>
      </c>
      <c r="J6674"/>
      <c r="K6674"/>
      <c r="L6674">
        <v>2024</v>
      </c>
      <c r="M6674" t="s">
        <v>525</v>
      </c>
      <c r="N6674" t="s">
        <v>569</v>
      </c>
      <c r="O6674"/>
    </row>
    <row r="6675" spans="1:15" s="164" customFormat="1" ht="16" x14ac:dyDescent="0.2">
      <c r="A6675" t="s">
        <v>521</v>
      </c>
      <c r="B6675" t="s">
        <v>638</v>
      </c>
      <c r="C6675" t="s">
        <v>523</v>
      </c>
      <c r="D6675" t="s">
        <v>525</v>
      </c>
      <c r="E6675" t="s">
        <v>531</v>
      </c>
      <c r="F6675" s="191">
        <v>45694</v>
      </c>
      <c r="G6675" t="s">
        <v>589</v>
      </c>
      <c r="H6675" s="192">
        <v>715000</v>
      </c>
      <c r="I6675" t="s">
        <v>22</v>
      </c>
      <c r="J6675"/>
      <c r="K6675"/>
      <c r="L6675">
        <v>2024</v>
      </c>
      <c r="M6675" t="s">
        <v>525</v>
      </c>
      <c r="N6675" t="s">
        <v>569</v>
      </c>
      <c r="O6675"/>
    </row>
    <row r="6676" spans="1:15" s="164" customFormat="1" ht="16" x14ac:dyDescent="0.2">
      <c r="A6676" t="s">
        <v>521</v>
      </c>
      <c r="B6676" t="s">
        <v>617</v>
      </c>
      <c r="C6676" t="s">
        <v>523</v>
      </c>
      <c r="D6676" t="s">
        <v>525</v>
      </c>
      <c r="E6676" t="s">
        <v>525</v>
      </c>
      <c r="F6676" s="191">
        <v>45694</v>
      </c>
      <c r="G6676" t="s">
        <v>23</v>
      </c>
      <c r="H6676" s="192">
        <v>176000</v>
      </c>
      <c r="I6676" t="s">
        <v>22</v>
      </c>
      <c r="J6676"/>
      <c r="K6676"/>
      <c r="L6676">
        <v>2024</v>
      </c>
      <c r="M6676" t="s">
        <v>525</v>
      </c>
      <c r="N6676" t="s">
        <v>569</v>
      </c>
      <c r="O6676"/>
    </row>
    <row r="6677" spans="1:15" s="164" customFormat="1" ht="16" x14ac:dyDescent="0.2">
      <c r="A6677" t="s">
        <v>521</v>
      </c>
      <c r="B6677" t="s">
        <v>617</v>
      </c>
      <c r="C6677" t="s">
        <v>523</v>
      </c>
      <c r="D6677" t="s">
        <v>525</v>
      </c>
      <c r="E6677" t="s">
        <v>531</v>
      </c>
      <c r="F6677" s="191">
        <v>45694</v>
      </c>
      <c r="G6677" t="s">
        <v>23</v>
      </c>
      <c r="H6677" s="192">
        <v>1696207</v>
      </c>
      <c r="I6677" t="s">
        <v>22</v>
      </c>
      <c r="J6677"/>
      <c r="K6677"/>
      <c r="L6677">
        <v>2024</v>
      </c>
      <c r="M6677" t="s">
        <v>525</v>
      </c>
      <c r="N6677" t="s">
        <v>569</v>
      </c>
      <c r="O6677"/>
    </row>
    <row r="6678" spans="1:15" s="164" customFormat="1" ht="16" x14ac:dyDescent="0.2">
      <c r="A6678" t="s">
        <v>521</v>
      </c>
      <c r="B6678" t="s">
        <v>586</v>
      </c>
      <c r="C6678" t="s">
        <v>523</v>
      </c>
      <c r="D6678" t="s">
        <v>525</v>
      </c>
      <c r="E6678" t="s">
        <v>531</v>
      </c>
      <c r="F6678" s="191">
        <v>45694</v>
      </c>
      <c r="G6678" t="s">
        <v>23</v>
      </c>
      <c r="H6678" s="192">
        <v>135373</v>
      </c>
      <c r="I6678" t="s">
        <v>22</v>
      </c>
      <c r="J6678"/>
      <c r="K6678"/>
      <c r="L6678">
        <v>2024</v>
      </c>
      <c r="M6678" t="s">
        <v>525</v>
      </c>
      <c r="N6678" t="s">
        <v>569</v>
      </c>
      <c r="O6678"/>
    </row>
    <row r="6679" spans="1:15" s="164" customFormat="1" ht="16" x14ac:dyDescent="0.2">
      <c r="A6679" t="s">
        <v>521</v>
      </c>
      <c r="B6679" t="s">
        <v>617</v>
      </c>
      <c r="C6679" t="s">
        <v>523</v>
      </c>
      <c r="D6679" t="s">
        <v>525</v>
      </c>
      <c r="E6679" t="s">
        <v>531</v>
      </c>
      <c r="F6679" s="191">
        <v>45694</v>
      </c>
      <c r="G6679" t="s">
        <v>621</v>
      </c>
      <c r="H6679" s="192">
        <v>463914</v>
      </c>
      <c r="I6679" t="s">
        <v>22</v>
      </c>
      <c r="J6679"/>
      <c r="K6679"/>
      <c r="L6679">
        <v>2024</v>
      </c>
      <c r="M6679" t="s">
        <v>525</v>
      </c>
      <c r="N6679" t="s">
        <v>569</v>
      </c>
      <c r="O6679"/>
    </row>
    <row r="6680" spans="1:15" s="164" customFormat="1" ht="16" x14ac:dyDescent="0.2">
      <c r="A6680" t="s">
        <v>521</v>
      </c>
      <c r="B6680" t="s">
        <v>617</v>
      </c>
      <c r="C6680" t="s">
        <v>523</v>
      </c>
      <c r="D6680" t="s">
        <v>525</v>
      </c>
      <c r="E6680" t="s">
        <v>531</v>
      </c>
      <c r="F6680" s="191">
        <v>45694</v>
      </c>
      <c r="G6680" t="s">
        <v>720</v>
      </c>
      <c r="H6680" s="192">
        <v>37400</v>
      </c>
      <c r="I6680" t="s">
        <v>22</v>
      </c>
      <c r="J6680"/>
      <c r="K6680"/>
      <c r="L6680">
        <v>2024</v>
      </c>
      <c r="M6680" t="s">
        <v>525</v>
      </c>
      <c r="N6680" t="s">
        <v>569</v>
      </c>
      <c r="O6680"/>
    </row>
    <row r="6681" spans="1:15" s="164" customFormat="1" ht="16" x14ac:dyDescent="0.2">
      <c r="A6681" t="s">
        <v>521</v>
      </c>
      <c r="B6681" t="s">
        <v>647</v>
      </c>
      <c r="C6681" t="s">
        <v>523</v>
      </c>
      <c r="D6681" t="s">
        <v>525</v>
      </c>
      <c r="E6681" t="s">
        <v>525</v>
      </c>
      <c r="F6681" s="191">
        <v>45694</v>
      </c>
      <c r="G6681" t="s">
        <v>650</v>
      </c>
      <c r="H6681" s="192">
        <v>715671</v>
      </c>
      <c r="I6681" t="s">
        <v>16</v>
      </c>
      <c r="J6681"/>
      <c r="K6681"/>
      <c r="L6681">
        <v>2024</v>
      </c>
      <c r="M6681" t="s">
        <v>525</v>
      </c>
      <c r="N6681" t="s">
        <v>569</v>
      </c>
      <c r="O6681"/>
    </row>
    <row r="6682" spans="1:15" s="164" customFormat="1" ht="16" x14ac:dyDescent="0.2">
      <c r="A6682" t="s">
        <v>521</v>
      </c>
      <c r="B6682" t="s">
        <v>647</v>
      </c>
      <c r="C6682" t="s">
        <v>523</v>
      </c>
      <c r="D6682" t="s">
        <v>525</v>
      </c>
      <c r="E6682" t="s">
        <v>519</v>
      </c>
      <c r="F6682" s="191">
        <v>45694</v>
      </c>
      <c r="G6682" t="s">
        <v>650</v>
      </c>
      <c r="H6682" s="192">
        <v>95284</v>
      </c>
      <c r="I6682" t="s">
        <v>16</v>
      </c>
      <c r="J6682"/>
      <c r="K6682"/>
      <c r="L6682">
        <v>2024</v>
      </c>
      <c r="M6682" t="s">
        <v>525</v>
      </c>
      <c r="N6682" t="s">
        <v>569</v>
      </c>
      <c r="O6682"/>
    </row>
    <row r="6683" spans="1:15" s="164" customFormat="1" ht="16" x14ac:dyDescent="0.2">
      <c r="A6683" t="s">
        <v>521</v>
      </c>
      <c r="B6683" t="s">
        <v>647</v>
      </c>
      <c r="C6683" t="s">
        <v>523</v>
      </c>
      <c r="D6683" t="s">
        <v>525</v>
      </c>
      <c r="E6683" t="s">
        <v>531</v>
      </c>
      <c r="F6683" s="191">
        <v>45694</v>
      </c>
      <c r="G6683" t="s">
        <v>650</v>
      </c>
      <c r="H6683" s="192">
        <v>879120</v>
      </c>
      <c r="I6683" t="s">
        <v>16</v>
      </c>
      <c r="J6683"/>
      <c r="K6683"/>
      <c r="L6683">
        <v>2024</v>
      </c>
      <c r="M6683" t="s">
        <v>525</v>
      </c>
      <c r="N6683" t="s">
        <v>569</v>
      </c>
      <c r="O6683"/>
    </row>
    <row r="6684" spans="1:15" s="164" customFormat="1" ht="16" x14ac:dyDescent="0.2">
      <c r="A6684" t="s">
        <v>521</v>
      </c>
      <c r="B6684" t="s">
        <v>647</v>
      </c>
      <c r="C6684" t="s">
        <v>523</v>
      </c>
      <c r="D6684" t="s">
        <v>525</v>
      </c>
      <c r="E6684" t="s">
        <v>525</v>
      </c>
      <c r="F6684" s="191">
        <v>45694</v>
      </c>
      <c r="G6684" t="s">
        <v>648</v>
      </c>
      <c r="H6684" s="192">
        <v>13572</v>
      </c>
      <c r="I6684" t="s">
        <v>16</v>
      </c>
      <c r="J6684"/>
      <c r="K6684"/>
      <c r="L6684">
        <v>2024</v>
      </c>
      <c r="M6684" t="s">
        <v>525</v>
      </c>
      <c r="N6684" t="s">
        <v>569</v>
      </c>
      <c r="O6684"/>
    </row>
    <row r="6685" spans="1:15" s="164" customFormat="1" ht="16" x14ac:dyDescent="0.2">
      <c r="A6685" t="s">
        <v>521</v>
      </c>
      <c r="B6685" t="s">
        <v>647</v>
      </c>
      <c r="C6685" t="s">
        <v>523</v>
      </c>
      <c r="D6685" t="s">
        <v>525</v>
      </c>
      <c r="E6685" t="s">
        <v>531</v>
      </c>
      <c r="F6685" s="191">
        <v>45694</v>
      </c>
      <c r="G6685" t="s">
        <v>648</v>
      </c>
      <c r="H6685" s="192">
        <v>53645</v>
      </c>
      <c r="I6685" t="s">
        <v>16</v>
      </c>
      <c r="J6685"/>
      <c r="K6685"/>
      <c r="L6685">
        <v>2024</v>
      </c>
      <c r="M6685" t="s">
        <v>525</v>
      </c>
      <c r="N6685" t="s">
        <v>569</v>
      </c>
      <c r="O6685"/>
    </row>
    <row r="6686" spans="1:15" s="164" customFormat="1" ht="16" x14ac:dyDescent="0.2">
      <c r="A6686" t="s">
        <v>521</v>
      </c>
      <c r="B6686" t="s">
        <v>647</v>
      </c>
      <c r="C6686" t="s">
        <v>523</v>
      </c>
      <c r="D6686" t="s">
        <v>525</v>
      </c>
      <c r="E6686" t="s">
        <v>525</v>
      </c>
      <c r="F6686" s="191">
        <v>45694</v>
      </c>
      <c r="G6686" t="s">
        <v>651</v>
      </c>
      <c r="H6686" s="192">
        <v>39468</v>
      </c>
      <c r="I6686" t="s">
        <v>16</v>
      </c>
      <c r="J6686"/>
      <c r="K6686"/>
      <c r="L6686">
        <v>2024</v>
      </c>
      <c r="M6686" t="s">
        <v>525</v>
      </c>
      <c r="N6686" t="s">
        <v>569</v>
      </c>
      <c r="O6686"/>
    </row>
    <row r="6687" spans="1:15" s="164" customFormat="1" ht="16" x14ac:dyDescent="0.2">
      <c r="A6687" t="s">
        <v>521</v>
      </c>
      <c r="B6687" t="s">
        <v>647</v>
      </c>
      <c r="C6687" t="s">
        <v>523</v>
      </c>
      <c r="D6687" t="s">
        <v>525</v>
      </c>
      <c r="E6687" t="s">
        <v>525</v>
      </c>
      <c r="F6687" s="191">
        <v>45694</v>
      </c>
      <c r="G6687" t="s">
        <v>649</v>
      </c>
      <c r="H6687" s="192">
        <v>1985460</v>
      </c>
      <c r="I6687" t="s">
        <v>16</v>
      </c>
      <c r="J6687"/>
      <c r="K6687"/>
      <c r="L6687">
        <v>2024</v>
      </c>
      <c r="M6687" t="s">
        <v>525</v>
      </c>
      <c r="N6687" t="s">
        <v>569</v>
      </c>
      <c r="O6687"/>
    </row>
    <row r="6688" spans="1:15" s="164" customFormat="1" ht="16" x14ac:dyDescent="0.2">
      <c r="A6688" t="s">
        <v>521</v>
      </c>
      <c r="B6688" t="s">
        <v>647</v>
      </c>
      <c r="C6688" t="s">
        <v>523</v>
      </c>
      <c r="D6688" t="s">
        <v>525</v>
      </c>
      <c r="E6688" t="s">
        <v>531</v>
      </c>
      <c r="F6688" s="191">
        <v>45694</v>
      </c>
      <c r="G6688" t="s">
        <v>649</v>
      </c>
      <c r="H6688" s="192">
        <v>197626</v>
      </c>
      <c r="I6688" t="s">
        <v>16</v>
      </c>
      <c r="J6688"/>
      <c r="K6688"/>
      <c r="L6688">
        <v>2024</v>
      </c>
      <c r="M6688" t="s">
        <v>525</v>
      </c>
      <c r="N6688" t="s">
        <v>569</v>
      </c>
      <c r="O6688"/>
    </row>
    <row r="6689" spans="1:15" s="164" customFormat="1" ht="16" x14ac:dyDescent="0.2">
      <c r="A6689" t="s">
        <v>521</v>
      </c>
      <c r="B6689" t="s">
        <v>617</v>
      </c>
      <c r="C6689" t="s">
        <v>523</v>
      </c>
      <c r="D6689" t="s">
        <v>525</v>
      </c>
      <c r="E6689" t="s">
        <v>531</v>
      </c>
      <c r="F6689" s="191">
        <v>45695</v>
      </c>
      <c r="G6689" t="s">
        <v>619</v>
      </c>
      <c r="H6689" s="192">
        <v>478949</v>
      </c>
      <c r="I6689" t="s">
        <v>22</v>
      </c>
      <c r="J6689"/>
      <c r="K6689"/>
      <c r="L6689">
        <v>2024</v>
      </c>
      <c r="M6689" t="s">
        <v>525</v>
      </c>
      <c r="N6689" t="s">
        <v>569</v>
      </c>
      <c r="O6689"/>
    </row>
    <row r="6690" spans="1:15" s="164" customFormat="1" ht="16" x14ac:dyDescent="0.2">
      <c r="A6690" t="s">
        <v>521</v>
      </c>
      <c r="B6690" t="s">
        <v>617</v>
      </c>
      <c r="C6690" t="s">
        <v>523</v>
      </c>
      <c r="D6690" t="s">
        <v>525</v>
      </c>
      <c r="E6690" t="s">
        <v>531</v>
      </c>
      <c r="F6690" s="191">
        <v>45695</v>
      </c>
      <c r="G6690" t="s">
        <v>620</v>
      </c>
      <c r="H6690" s="192">
        <v>253044</v>
      </c>
      <c r="I6690" t="s">
        <v>22</v>
      </c>
      <c r="J6690"/>
      <c r="K6690"/>
      <c r="L6690">
        <v>2024</v>
      </c>
      <c r="M6690" t="s">
        <v>525</v>
      </c>
      <c r="N6690" t="s">
        <v>569</v>
      </c>
      <c r="O6690"/>
    </row>
    <row r="6691" spans="1:15" s="164" customFormat="1" ht="16" x14ac:dyDescent="0.2">
      <c r="A6691" t="s">
        <v>521</v>
      </c>
      <c r="B6691" t="s">
        <v>617</v>
      </c>
      <c r="C6691" t="s">
        <v>523</v>
      </c>
      <c r="D6691" t="s">
        <v>525</v>
      </c>
      <c r="E6691" t="s">
        <v>525</v>
      </c>
      <c r="F6691" s="191">
        <v>45695</v>
      </c>
      <c r="G6691" t="s">
        <v>568</v>
      </c>
      <c r="H6691" s="192">
        <v>37066</v>
      </c>
      <c r="I6691" t="s">
        <v>22</v>
      </c>
      <c r="J6691"/>
      <c r="K6691"/>
      <c r="L6691">
        <v>2024</v>
      </c>
      <c r="M6691" t="s">
        <v>525</v>
      </c>
      <c r="N6691" t="s">
        <v>569</v>
      </c>
      <c r="O6691"/>
    </row>
    <row r="6692" spans="1:15" s="164" customFormat="1" ht="16" x14ac:dyDescent="0.2">
      <c r="A6692" t="s">
        <v>521</v>
      </c>
      <c r="B6692" t="s">
        <v>617</v>
      </c>
      <c r="C6692" t="s">
        <v>523</v>
      </c>
      <c r="D6692" t="s">
        <v>525</v>
      </c>
      <c r="E6692" t="s">
        <v>525</v>
      </c>
      <c r="F6692" s="191">
        <v>45695</v>
      </c>
      <c r="G6692" t="s">
        <v>589</v>
      </c>
      <c r="H6692" s="192">
        <v>36828</v>
      </c>
      <c r="I6692" t="s">
        <v>22</v>
      </c>
      <c r="J6692"/>
      <c r="K6692"/>
      <c r="L6692">
        <v>2024</v>
      </c>
      <c r="M6692" t="s">
        <v>525</v>
      </c>
      <c r="N6692" t="s">
        <v>569</v>
      </c>
      <c r="O6692"/>
    </row>
    <row r="6693" spans="1:15" s="164" customFormat="1" ht="16" x14ac:dyDescent="0.2">
      <c r="A6693" t="s">
        <v>521</v>
      </c>
      <c r="B6693" t="s">
        <v>603</v>
      </c>
      <c r="C6693" t="s">
        <v>523</v>
      </c>
      <c r="D6693" t="s">
        <v>525</v>
      </c>
      <c r="E6693" t="s">
        <v>525</v>
      </c>
      <c r="F6693" s="191">
        <v>45695</v>
      </c>
      <c r="G6693" t="s">
        <v>604</v>
      </c>
      <c r="H6693" s="192">
        <v>41529</v>
      </c>
      <c r="I6693" t="s">
        <v>22</v>
      </c>
      <c r="J6693"/>
      <c r="K6693"/>
      <c r="L6693">
        <v>2024</v>
      </c>
      <c r="M6693" t="s">
        <v>525</v>
      </c>
      <c r="N6693" t="s">
        <v>569</v>
      </c>
      <c r="O6693"/>
    </row>
    <row r="6694" spans="1:15" s="164" customFormat="1" ht="16" x14ac:dyDescent="0.2">
      <c r="A6694" t="s">
        <v>521</v>
      </c>
      <c r="B6694" t="s">
        <v>617</v>
      </c>
      <c r="C6694" t="s">
        <v>523</v>
      </c>
      <c r="D6694" t="s">
        <v>525</v>
      </c>
      <c r="E6694" t="s">
        <v>531</v>
      </c>
      <c r="F6694" s="191">
        <v>45695</v>
      </c>
      <c r="G6694" t="s">
        <v>23</v>
      </c>
      <c r="H6694" s="192">
        <v>42174</v>
      </c>
      <c r="I6694" t="s">
        <v>22</v>
      </c>
      <c r="J6694"/>
      <c r="K6694"/>
      <c r="L6694">
        <v>2024</v>
      </c>
      <c r="M6694" t="s">
        <v>525</v>
      </c>
      <c r="N6694" t="s">
        <v>569</v>
      </c>
      <c r="O6694"/>
    </row>
    <row r="6695" spans="1:15" s="164" customFormat="1" ht="16" x14ac:dyDescent="0.2">
      <c r="A6695" t="s">
        <v>521</v>
      </c>
      <c r="B6695" t="s">
        <v>617</v>
      </c>
      <c r="C6695" t="s">
        <v>523</v>
      </c>
      <c r="D6695" t="s">
        <v>525</v>
      </c>
      <c r="E6695" t="s">
        <v>525</v>
      </c>
      <c r="F6695" s="191">
        <v>45695</v>
      </c>
      <c r="G6695" t="s">
        <v>621</v>
      </c>
      <c r="H6695" s="192">
        <v>112840</v>
      </c>
      <c r="I6695" t="s">
        <v>22</v>
      </c>
      <c r="J6695"/>
      <c r="K6695"/>
      <c r="L6695">
        <v>2024</v>
      </c>
      <c r="M6695" t="s">
        <v>525</v>
      </c>
      <c r="N6695" t="s">
        <v>569</v>
      </c>
      <c r="O6695"/>
    </row>
    <row r="6696" spans="1:15" s="164" customFormat="1" ht="16" x14ac:dyDescent="0.2">
      <c r="A6696" t="s">
        <v>521</v>
      </c>
      <c r="B6696" t="s">
        <v>647</v>
      </c>
      <c r="C6696" t="s">
        <v>523</v>
      </c>
      <c r="D6696" t="s">
        <v>525</v>
      </c>
      <c r="E6696" t="s">
        <v>525</v>
      </c>
      <c r="F6696" s="191">
        <v>45695</v>
      </c>
      <c r="G6696" t="s">
        <v>650</v>
      </c>
      <c r="H6696" s="192">
        <v>584511</v>
      </c>
      <c r="I6696" t="s">
        <v>16</v>
      </c>
      <c r="J6696"/>
      <c r="K6696"/>
      <c r="L6696">
        <v>2024</v>
      </c>
      <c r="M6696" t="s">
        <v>525</v>
      </c>
      <c r="N6696" t="s">
        <v>569</v>
      </c>
      <c r="O6696"/>
    </row>
    <row r="6697" spans="1:15" s="164" customFormat="1" ht="16" x14ac:dyDescent="0.2">
      <c r="A6697" t="s">
        <v>521</v>
      </c>
      <c r="B6697" t="s">
        <v>647</v>
      </c>
      <c r="C6697" t="s">
        <v>535</v>
      </c>
      <c r="D6697" t="s">
        <v>525</v>
      </c>
      <c r="E6697" t="s">
        <v>519</v>
      </c>
      <c r="F6697" s="191">
        <v>45695</v>
      </c>
      <c r="G6697" t="s">
        <v>650</v>
      </c>
      <c r="H6697" s="192">
        <v>14960</v>
      </c>
      <c r="I6697" t="s">
        <v>16</v>
      </c>
      <c r="J6697"/>
      <c r="K6697"/>
      <c r="L6697">
        <v>2024</v>
      </c>
      <c r="M6697" t="s">
        <v>525</v>
      </c>
      <c r="N6697" t="s">
        <v>569</v>
      </c>
      <c r="O6697"/>
    </row>
    <row r="6698" spans="1:15" s="164" customFormat="1" ht="16" x14ac:dyDescent="0.2">
      <c r="A6698" t="s">
        <v>521</v>
      </c>
      <c r="B6698" t="s">
        <v>647</v>
      </c>
      <c r="C6698" t="s">
        <v>523</v>
      </c>
      <c r="D6698" t="s">
        <v>525</v>
      </c>
      <c r="E6698" t="s">
        <v>519</v>
      </c>
      <c r="F6698" s="191">
        <v>45695</v>
      </c>
      <c r="G6698" t="s">
        <v>650</v>
      </c>
      <c r="H6698" s="192">
        <v>508356</v>
      </c>
      <c r="I6698" t="s">
        <v>16</v>
      </c>
      <c r="J6698"/>
      <c r="K6698"/>
      <c r="L6698">
        <v>2024</v>
      </c>
      <c r="M6698" t="s">
        <v>525</v>
      </c>
      <c r="N6698" t="s">
        <v>569</v>
      </c>
      <c r="O6698"/>
    </row>
    <row r="6699" spans="1:15" s="164" customFormat="1" ht="16" x14ac:dyDescent="0.2">
      <c r="A6699" t="s">
        <v>521</v>
      </c>
      <c r="B6699" t="s">
        <v>647</v>
      </c>
      <c r="C6699" t="s">
        <v>535</v>
      </c>
      <c r="D6699" t="s">
        <v>525</v>
      </c>
      <c r="E6699" t="s">
        <v>531</v>
      </c>
      <c r="F6699" s="191">
        <v>45695</v>
      </c>
      <c r="G6699" t="s">
        <v>650</v>
      </c>
      <c r="H6699" s="192">
        <v>34927</v>
      </c>
      <c r="I6699" t="s">
        <v>16</v>
      </c>
      <c r="J6699"/>
      <c r="K6699"/>
      <c r="L6699">
        <v>2024</v>
      </c>
      <c r="M6699" t="s">
        <v>525</v>
      </c>
      <c r="N6699" t="s">
        <v>569</v>
      </c>
      <c r="O6699"/>
    </row>
    <row r="6700" spans="1:15" s="164" customFormat="1" ht="16" x14ac:dyDescent="0.2">
      <c r="A6700" t="s">
        <v>521</v>
      </c>
      <c r="B6700" t="s">
        <v>647</v>
      </c>
      <c r="C6700" t="s">
        <v>523</v>
      </c>
      <c r="D6700" t="s">
        <v>525</v>
      </c>
      <c r="E6700" t="s">
        <v>531</v>
      </c>
      <c r="F6700" s="191">
        <v>45695</v>
      </c>
      <c r="G6700" t="s">
        <v>650</v>
      </c>
      <c r="H6700" s="192">
        <v>520166</v>
      </c>
      <c r="I6700" t="s">
        <v>16</v>
      </c>
      <c r="J6700"/>
      <c r="K6700"/>
      <c r="L6700">
        <v>2024</v>
      </c>
      <c r="M6700" t="s">
        <v>525</v>
      </c>
      <c r="N6700" t="s">
        <v>569</v>
      </c>
      <c r="O6700"/>
    </row>
    <row r="6701" spans="1:15" s="164" customFormat="1" ht="16" x14ac:dyDescent="0.2">
      <c r="A6701" t="s">
        <v>521</v>
      </c>
      <c r="B6701" t="s">
        <v>647</v>
      </c>
      <c r="C6701" t="s">
        <v>523</v>
      </c>
      <c r="D6701" t="s">
        <v>525</v>
      </c>
      <c r="E6701" t="s">
        <v>525</v>
      </c>
      <c r="F6701" s="191">
        <v>45695</v>
      </c>
      <c r="G6701" t="s">
        <v>648</v>
      </c>
      <c r="H6701" s="192">
        <v>51762</v>
      </c>
      <c r="I6701" t="s">
        <v>16</v>
      </c>
      <c r="J6701"/>
      <c r="K6701"/>
      <c r="L6701">
        <v>2024</v>
      </c>
      <c r="M6701" t="s">
        <v>525</v>
      </c>
      <c r="N6701" t="s">
        <v>569</v>
      </c>
      <c r="O6701"/>
    </row>
    <row r="6702" spans="1:15" s="164" customFormat="1" ht="16" x14ac:dyDescent="0.2">
      <c r="A6702" t="s">
        <v>521</v>
      </c>
      <c r="B6702" t="s">
        <v>647</v>
      </c>
      <c r="C6702" t="s">
        <v>523</v>
      </c>
      <c r="D6702" t="s">
        <v>525</v>
      </c>
      <c r="E6702" t="s">
        <v>531</v>
      </c>
      <c r="F6702" s="191">
        <v>45695</v>
      </c>
      <c r="G6702" t="s">
        <v>648</v>
      </c>
      <c r="H6702" s="192">
        <v>23654</v>
      </c>
      <c r="I6702" t="s">
        <v>16</v>
      </c>
      <c r="J6702"/>
      <c r="K6702"/>
      <c r="L6702">
        <v>2024</v>
      </c>
      <c r="M6702" t="s">
        <v>525</v>
      </c>
      <c r="N6702" t="s">
        <v>569</v>
      </c>
      <c r="O6702"/>
    </row>
    <row r="6703" spans="1:15" s="164" customFormat="1" ht="16" x14ac:dyDescent="0.2">
      <c r="A6703" t="s">
        <v>521</v>
      </c>
      <c r="B6703" t="s">
        <v>647</v>
      </c>
      <c r="C6703" t="s">
        <v>523</v>
      </c>
      <c r="D6703" t="s">
        <v>525</v>
      </c>
      <c r="E6703" t="s">
        <v>525</v>
      </c>
      <c r="F6703" s="191">
        <v>45695</v>
      </c>
      <c r="G6703" t="s">
        <v>651</v>
      </c>
      <c r="H6703" s="192">
        <v>170661</v>
      </c>
      <c r="I6703" t="s">
        <v>16</v>
      </c>
      <c r="J6703"/>
      <c r="K6703"/>
      <c r="L6703">
        <v>2024</v>
      </c>
      <c r="M6703" t="s">
        <v>525</v>
      </c>
      <c r="N6703" t="s">
        <v>569</v>
      </c>
      <c r="O6703"/>
    </row>
    <row r="6704" spans="1:15" s="164" customFormat="1" ht="16" x14ac:dyDescent="0.2">
      <c r="A6704" t="s">
        <v>521</v>
      </c>
      <c r="B6704" t="s">
        <v>647</v>
      </c>
      <c r="C6704" t="s">
        <v>523</v>
      </c>
      <c r="D6704" t="s">
        <v>525</v>
      </c>
      <c r="E6704" t="s">
        <v>525</v>
      </c>
      <c r="F6704" s="191">
        <v>45695</v>
      </c>
      <c r="G6704" t="s">
        <v>649</v>
      </c>
      <c r="H6704" s="192">
        <v>476104</v>
      </c>
      <c r="I6704" t="s">
        <v>16</v>
      </c>
      <c r="J6704"/>
      <c r="K6704"/>
      <c r="L6704">
        <v>2024</v>
      </c>
      <c r="M6704" t="s">
        <v>525</v>
      </c>
      <c r="N6704" t="s">
        <v>569</v>
      </c>
      <c r="O6704"/>
    </row>
    <row r="6705" spans="1:15" s="164" customFormat="1" ht="16" x14ac:dyDescent="0.2">
      <c r="A6705" t="s">
        <v>521</v>
      </c>
      <c r="B6705" t="s">
        <v>647</v>
      </c>
      <c r="C6705" t="s">
        <v>523</v>
      </c>
      <c r="D6705" t="s">
        <v>525</v>
      </c>
      <c r="E6705" t="s">
        <v>525</v>
      </c>
      <c r="F6705" s="191">
        <v>45698</v>
      </c>
      <c r="G6705" t="s">
        <v>650</v>
      </c>
      <c r="H6705" s="192">
        <v>636865</v>
      </c>
      <c r="I6705" t="s">
        <v>16</v>
      </c>
      <c r="J6705"/>
      <c r="K6705"/>
      <c r="L6705">
        <v>2024</v>
      </c>
      <c r="M6705" t="s">
        <v>525</v>
      </c>
      <c r="N6705" t="s">
        <v>569</v>
      </c>
      <c r="O6705"/>
    </row>
    <row r="6706" spans="1:15" s="164" customFormat="1" ht="16" x14ac:dyDescent="0.2">
      <c r="A6706" t="s">
        <v>521</v>
      </c>
      <c r="B6706" t="s">
        <v>647</v>
      </c>
      <c r="C6706" t="s">
        <v>535</v>
      </c>
      <c r="D6706" t="s">
        <v>525</v>
      </c>
      <c r="E6706" t="s">
        <v>519</v>
      </c>
      <c r="F6706" s="191">
        <v>45698</v>
      </c>
      <c r="G6706" t="s">
        <v>650</v>
      </c>
      <c r="H6706" s="192">
        <v>15484</v>
      </c>
      <c r="I6706" t="s">
        <v>16</v>
      </c>
      <c r="J6706"/>
      <c r="K6706"/>
      <c r="L6706">
        <v>2024</v>
      </c>
      <c r="M6706" t="s">
        <v>525</v>
      </c>
      <c r="N6706" t="s">
        <v>569</v>
      </c>
      <c r="O6706"/>
    </row>
    <row r="6707" spans="1:15" s="164" customFormat="1" ht="16" x14ac:dyDescent="0.2">
      <c r="A6707" t="s">
        <v>521</v>
      </c>
      <c r="B6707" t="s">
        <v>647</v>
      </c>
      <c r="C6707" t="s">
        <v>523</v>
      </c>
      <c r="D6707" t="s">
        <v>525</v>
      </c>
      <c r="E6707" t="s">
        <v>519</v>
      </c>
      <c r="F6707" s="191">
        <v>45698</v>
      </c>
      <c r="G6707" t="s">
        <v>650</v>
      </c>
      <c r="H6707" s="192">
        <v>341348</v>
      </c>
      <c r="I6707" t="s">
        <v>16</v>
      </c>
      <c r="J6707"/>
      <c r="K6707"/>
      <c r="L6707">
        <v>2024</v>
      </c>
      <c r="M6707" t="s">
        <v>525</v>
      </c>
      <c r="N6707" t="s">
        <v>569</v>
      </c>
      <c r="O6707"/>
    </row>
    <row r="6708" spans="1:15" s="164" customFormat="1" ht="16" x14ac:dyDescent="0.2">
      <c r="A6708" t="s">
        <v>521</v>
      </c>
      <c r="B6708" t="s">
        <v>647</v>
      </c>
      <c r="C6708" t="s">
        <v>535</v>
      </c>
      <c r="D6708" t="s">
        <v>525</v>
      </c>
      <c r="E6708" t="s">
        <v>531</v>
      </c>
      <c r="F6708" s="191">
        <v>45698</v>
      </c>
      <c r="G6708" t="s">
        <v>650</v>
      </c>
      <c r="H6708" s="192">
        <v>14289</v>
      </c>
      <c r="I6708" t="s">
        <v>16</v>
      </c>
      <c r="J6708"/>
      <c r="K6708"/>
      <c r="L6708">
        <v>2024</v>
      </c>
      <c r="M6708" t="s">
        <v>525</v>
      </c>
      <c r="N6708" t="s">
        <v>569</v>
      </c>
      <c r="O6708"/>
    </row>
    <row r="6709" spans="1:15" s="164" customFormat="1" ht="16" x14ac:dyDescent="0.2">
      <c r="A6709" t="s">
        <v>521</v>
      </c>
      <c r="B6709" t="s">
        <v>647</v>
      </c>
      <c r="C6709" t="s">
        <v>523</v>
      </c>
      <c r="D6709" t="s">
        <v>525</v>
      </c>
      <c r="E6709" t="s">
        <v>531</v>
      </c>
      <c r="F6709" s="191">
        <v>45698</v>
      </c>
      <c r="G6709" t="s">
        <v>650</v>
      </c>
      <c r="H6709" s="192">
        <v>1805883</v>
      </c>
      <c r="I6709" t="s">
        <v>16</v>
      </c>
      <c r="J6709"/>
      <c r="K6709"/>
      <c r="L6709">
        <v>2024</v>
      </c>
      <c r="M6709" t="s">
        <v>525</v>
      </c>
      <c r="N6709" t="s">
        <v>569</v>
      </c>
      <c r="O6709"/>
    </row>
    <row r="6710" spans="1:15" s="164" customFormat="1" ht="16" x14ac:dyDescent="0.2">
      <c r="A6710" t="s">
        <v>521</v>
      </c>
      <c r="B6710" t="s">
        <v>647</v>
      </c>
      <c r="C6710" t="s">
        <v>523</v>
      </c>
      <c r="D6710" t="s">
        <v>525</v>
      </c>
      <c r="E6710" t="s">
        <v>525</v>
      </c>
      <c r="F6710" s="191">
        <v>45698</v>
      </c>
      <c r="G6710" t="s">
        <v>648</v>
      </c>
      <c r="H6710" s="192">
        <v>70451</v>
      </c>
      <c r="I6710" t="s">
        <v>16</v>
      </c>
      <c r="J6710"/>
      <c r="K6710"/>
      <c r="L6710">
        <v>2024</v>
      </c>
      <c r="M6710" t="s">
        <v>525</v>
      </c>
      <c r="N6710" t="s">
        <v>569</v>
      </c>
      <c r="O6710"/>
    </row>
    <row r="6711" spans="1:15" s="164" customFormat="1" ht="16" x14ac:dyDescent="0.2">
      <c r="A6711" t="s">
        <v>521</v>
      </c>
      <c r="B6711" t="s">
        <v>647</v>
      </c>
      <c r="C6711" t="s">
        <v>523</v>
      </c>
      <c r="D6711" t="s">
        <v>525</v>
      </c>
      <c r="E6711" t="s">
        <v>531</v>
      </c>
      <c r="F6711" s="191">
        <v>45698</v>
      </c>
      <c r="G6711" t="s">
        <v>648</v>
      </c>
      <c r="H6711" s="192">
        <v>28019</v>
      </c>
      <c r="I6711" t="s">
        <v>16</v>
      </c>
      <c r="J6711"/>
      <c r="K6711"/>
      <c r="L6711">
        <v>2024</v>
      </c>
      <c r="M6711" t="s">
        <v>525</v>
      </c>
      <c r="N6711" t="s">
        <v>569</v>
      </c>
      <c r="O6711"/>
    </row>
    <row r="6712" spans="1:15" s="164" customFormat="1" ht="16" x14ac:dyDescent="0.2">
      <c r="A6712" t="s">
        <v>521</v>
      </c>
      <c r="B6712" t="s">
        <v>647</v>
      </c>
      <c r="C6712" t="s">
        <v>523</v>
      </c>
      <c r="D6712" t="s">
        <v>525</v>
      </c>
      <c r="E6712" t="s">
        <v>525</v>
      </c>
      <c r="F6712" s="191">
        <v>45698</v>
      </c>
      <c r="G6712" t="s">
        <v>649</v>
      </c>
      <c r="H6712" s="192">
        <v>505399</v>
      </c>
      <c r="I6712" t="s">
        <v>16</v>
      </c>
      <c r="J6712"/>
      <c r="K6712"/>
      <c r="L6712">
        <v>2024</v>
      </c>
      <c r="M6712" t="s">
        <v>525</v>
      </c>
      <c r="N6712" t="s">
        <v>569</v>
      </c>
      <c r="O6712"/>
    </row>
    <row r="6713" spans="1:15" s="164" customFormat="1" ht="16" x14ac:dyDescent="0.2">
      <c r="A6713" t="s">
        <v>521</v>
      </c>
      <c r="B6713" t="s">
        <v>647</v>
      </c>
      <c r="C6713" t="s">
        <v>523</v>
      </c>
      <c r="D6713" t="s">
        <v>525</v>
      </c>
      <c r="E6713" t="s">
        <v>531</v>
      </c>
      <c r="F6713" s="191">
        <v>45698</v>
      </c>
      <c r="G6713" t="s">
        <v>649</v>
      </c>
      <c r="H6713" s="192">
        <v>161095</v>
      </c>
      <c r="I6713" t="s">
        <v>16</v>
      </c>
      <c r="J6713"/>
      <c r="K6713"/>
      <c r="L6713">
        <v>2024</v>
      </c>
      <c r="M6713" t="s">
        <v>525</v>
      </c>
      <c r="N6713" t="s">
        <v>569</v>
      </c>
      <c r="O6713"/>
    </row>
    <row r="6714" spans="1:15" s="164" customFormat="1" ht="16" x14ac:dyDescent="0.2">
      <c r="A6714" t="s">
        <v>521</v>
      </c>
      <c r="B6714" t="s">
        <v>586</v>
      </c>
      <c r="C6714" t="s">
        <v>523</v>
      </c>
      <c r="D6714" t="s">
        <v>525</v>
      </c>
      <c r="E6714" t="s">
        <v>531</v>
      </c>
      <c r="F6714" s="191">
        <v>45698</v>
      </c>
      <c r="G6714" t="s">
        <v>619</v>
      </c>
      <c r="H6714" s="192">
        <v>335867</v>
      </c>
      <c r="I6714" t="s">
        <v>22</v>
      </c>
      <c r="J6714"/>
      <c r="K6714"/>
      <c r="L6714">
        <v>2024</v>
      </c>
      <c r="M6714" t="s">
        <v>525</v>
      </c>
      <c r="N6714" t="s">
        <v>569</v>
      </c>
      <c r="O6714"/>
    </row>
    <row r="6715" spans="1:15" s="164" customFormat="1" ht="16" x14ac:dyDescent="0.2">
      <c r="A6715" t="s">
        <v>521</v>
      </c>
      <c r="B6715" t="s">
        <v>617</v>
      </c>
      <c r="C6715" t="s">
        <v>523</v>
      </c>
      <c r="D6715" t="s">
        <v>525</v>
      </c>
      <c r="E6715" t="s">
        <v>531</v>
      </c>
      <c r="F6715" s="191">
        <v>45698</v>
      </c>
      <c r="G6715" t="s">
        <v>587</v>
      </c>
      <c r="H6715" s="192">
        <v>232452</v>
      </c>
      <c r="I6715" t="s">
        <v>22</v>
      </c>
      <c r="J6715"/>
      <c r="K6715"/>
      <c r="L6715">
        <v>2024</v>
      </c>
      <c r="M6715" t="s">
        <v>525</v>
      </c>
      <c r="N6715" t="s">
        <v>569</v>
      </c>
      <c r="O6715"/>
    </row>
    <row r="6716" spans="1:15" s="164" customFormat="1" ht="16" x14ac:dyDescent="0.2">
      <c r="A6716" t="s">
        <v>521</v>
      </c>
      <c r="B6716" t="s">
        <v>647</v>
      </c>
      <c r="C6716" t="s">
        <v>523</v>
      </c>
      <c r="D6716" t="s">
        <v>525</v>
      </c>
      <c r="E6716" t="s">
        <v>531</v>
      </c>
      <c r="F6716" s="191">
        <v>45698</v>
      </c>
      <c r="G6716" t="s">
        <v>653</v>
      </c>
      <c r="H6716" s="192">
        <v>79200</v>
      </c>
      <c r="I6716" t="s">
        <v>22</v>
      </c>
      <c r="J6716"/>
      <c r="K6716"/>
      <c r="L6716">
        <v>2024</v>
      </c>
      <c r="M6716" t="s">
        <v>525</v>
      </c>
      <c r="N6716" t="s">
        <v>569</v>
      </c>
      <c r="O6716"/>
    </row>
    <row r="6717" spans="1:15" s="164" customFormat="1" ht="16" x14ac:dyDescent="0.2">
      <c r="A6717" t="s">
        <v>521</v>
      </c>
      <c r="B6717" t="s">
        <v>567</v>
      </c>
      <c r="C6717" t="s">
        <v>523</v>
      </c>
      <c r="D6717" t="s">
        <v>525</v>
      </c>
      <c r="E6717" t="s">
        <v>531</v>
      </c>
      <c r="F6717" s="191">
        <v>45698</v>
      </c>
      <c r="G6717" t="s">
        <v>568</v>
      </c>
      <c r="H6717" s="192">
        <v>187862</v>
      </c>
      <c r="I6717" t="s">
        <v>22</v>
      </c>
      <c r="J6717"/>
      <c r="K6717"/>
      <c r="L6717">
        <v>2024</v>
      </c>
      <c r="M6717" t="s">
        <v>525</v>
      </c>
      <c r="N6717" t="s">
        <v>569</v>
      </c>
      <c r="O6717"/>
    </row>
    <row r="6718" spans="1:15" s="164" customFormat="1" ht="16" x14ac:dyDescent="0.2">
      <c r="A6718" t="s">
        <v>521</v>
      </c>
      <c r="B6718" t="s">
        <v>617</v>
      </c>
      <c r="C6718" t="s">
        <v>523</v>
      </c>
      <c r="D6718" t="s">
        <v>525</v>
      </c>
      <c r="E6718" t="s">
        <v>531</v>
      </c>
      <c r="F6718" s="191">
        <v>45698</v>
      </c>
      <c r="G6718" t="s">
        <v>23</v>
      </c>
      <c r="H6718" s="192">
        <v>885526</v>
      </c>
      <c r="I6718" t="s">
        <v>22</v>
      </c>
      <c r="J6718"/>
      <c r="K6718"/>
      <c r="L6718">
        <v>2024</v>
      </c>
      <c r="M6718" t="s">
        <v>525</v>
      </c>
      <c r="N6718" t="s">
        <v>569</v>
      </c>
      <c r="O6718"/>
    </row>
    <row r="6719" spans="1:15" s="164" customFormat="1" ht="16" x14ac:dyDescent="0.2">
      <c r="A6719" t="s">
        <v>521</v>
      </c>
      <c r="B6719" t="s">
        <v>647</v>
      </c>
      <c r="C6719" t="s">
        <v>523</v>
      </c>
      <c r="D6719" t="s">
        <v>525</v>
      </c>
      <c r="E6719" t="s">
        <v>525</v>
      </c>
      <c r="F6719" s="191">
        <v>45699</v>
      </c>
      <c r="G6719" t="s">
        <v>650</v>
      </c>
      <c r="H6719" s="192">
        <v>497985</v>
      </c>
      <c r="I6719" t="s">
        <v>16</v>
      </c>
      <c r="J6719"/>
      <c r="K6719"/>
      <c r="L6719">
        <v>2024</v>
      </c>
      <c r="M6719" t="s">
        <v>525</v>
      </c>
      <c r="N6719" t="s">
        <v>569</v>
      </c>
      <c r="O6719"/>
    </row>
    <row r="6720" spans="1:15" s="164" customFormat="1" ht="16" x14ac:dyDescent="0.2">
      <c r="A6720" t="s">
        <v>521</v>
      </c>
      <c r="B6720" t="s">
        <v>647</v>
      </c>
      <c r="C6720" t="s">
        <v>523</v>
      </c>
      <c r="D6720" t="s">
        <v>525</v>
      </c>
      <c r="E6720" t="s">
        <v>519</v>
      </c>
      <c r="F6720" s="191">
        <v>45699</v>
      </c>
      <c r="G6720" t="s">
        <v>650</v>
      </c>
      <c r="H6720" s="192">
        <v>288055</v>
      </c>
      <c r="I6720" t="s">
        <v>16</v>
      </c>
      <c r="J6720"/>
      <c r="K6720"/>
      <c r="L6720">
        <v>2024</v>
      </c>
      <c r="M6720" t="s">
        <v>525</v>
      </c>
      <c r="N6720" t="s">
        <v>569</v>
      </c>
      <c r="O6720"/>
    </row>
    <row r="6721" spans="1:15" s="164" customFormat="1" ht="16" x14ac:dyDescent="0.2">
      <c r="A6721" t="s">
        <v>521</v>
      </c>
      <c r="B6721" t="s">
        <v>647</v>
      </c>
      <c r="C6721" t="s">
        <v>535</v>
      </c>
      <c r="D6721" t="s">
        <v>525</v>
      </c>
      <c r="E6721" t="s">
        <v>531</v>
      </c>
      <c r="F6721" s="191">
        <v>45699</v>
      </c>
      <c r="G6721" t="s">
        <v>650</v>
      </c>
      <c r="H6721" s="192">
        <v>135740</v>
      </c>
      <c r="I6721" t="s">
        <v>16</v>
      </c>
      <c r="J6721"/>
      <c r="K6721"/>
      <c r="L6721">
        <v>2024</v>
      </c>
      <c r="M6721" t="s">
        <v>525</v>
      </c>
      <c r="N6721" t="s">
        <v>569</v>
      </c>
      <c r="O6721"/>
    </row>
    <row r="6722" spans="1:15" s="164" customFormat="1" ht="16" x14ac:dyDescent="0.2">
      <c r="A6722" t="s">
        <v>521</v>
      </c>
      <c r="B6722" t="s">
        <v>647</v>
      </c>
      <c r="C6722" t="s">
        <v>523</v>
      </c>
      <c r="D6722" t="s">
        <v>525</v>
      </c>
      <c r="E6722" t="s">
        <v>531</v>
      </c>
      <c r="F6722" s="191">
        <v>45699</v>
      </c>
      <c r="G6722" t="s">
        <v>650</v>
      </c>
      <c r="H6722" s="192">
        <v>561259</v>
      </c>
      <c r="I6722" t="s">
        <v>16</v>
      </c>
      <c r="J6722"/>
      <c r="K6722"/>
      <c r="L6722">
        <v>2024</v>
      </c>
      <c r="M6722" t="s">
        <v>525</v>
      </c>
      <c r="N6722" t="s">
        <v>569</v>
      </c>
      <c r="O6722"/>
    </row>
    <row r="6723" spans="1:15" s="164" customFormat="1" ht="16" x14ac:dyDescent="0.2">
      <c r="A6723" t="s">
        <v>521</v>
      </c>
      <c r="B6723" t="s">
        <v>647</v>
      </c>
      <c r="C6723" t="s">
        <v>523</v>
      </c>
      <c r="D6723" t="s">
        <v>525</v>
      </c>
      <c r="E6723" t="s">
        <v>525</v>
      </c>
      <c r="F6723" s="191">
        <v>45699</v>
      </c>
      <c r="G6723" t="s">
        <v>648</v>
      </c>
      <c r="H6723" s="192">
        <v>19193</v>
      </c>
      <c r="I6723" t="s">
        <v>16</v>
      </c>
      <c r="J6723"/>
      <c r="K6723"/>
      <c r="L6723">
        <v>2024</v>
      </c>
      <c r="M6723" t="s">
        <v>525</v>
      </c>
      <c r="N6723" t="s">
        <v>569</v>
      </c>
      <c r="O6723"/>
    </row>
    <row r="6724" spans="1:15" s="164" customFormat="1" ht="16" x14ac:dyDescent="0.2">
      <c r="A6724" t="s">
        <v>521</v>
      </c>
      <c r="B6724" t="s">
        <v>647</v>
      </c>
      <c r="C6724" t="s">
        <v>523</v>
      </c>
      <c r="D6724" t="s">
        <v>525</v>
      </c>
      <c r="E6724" t="s">
        <v>525</v>
      </c>
      <c r="F6724" s="191">
        <v>45699</v>
      </c>
      <c r="G6724" t="s">
        <v>651</v>
      </c>
      <c r="H6724" s="192">
        <v>491711</v>
      </c>
      <c r="I6724" t="s">
        <v>16</v>
      </c>
      <c r="J6724"/>
      <c r="K6724"/>
      <c r="L6724">
        <v>2024</v>
      </c>
      <c r="M6724" t="s">
        <v>525</v>
      </c>
      <c r="N6724" t="s">
        <v>569</v>
      </c>
      <c r="O6724"/>
    </row>
    <row r="6725" spans="1:15" s="164" customFormat="1" ht="16" x14ac:dyDescent="0.2">
      <c r="A6725" t="s">
        <v>521</v>
      </c>
      <c r="B6725" t="s">
        <v>647</v>
      </c>
      <c r="C6725" t="s">
        <v>523</v>
      </c>
      <c r="D6725" t="s">
        <v>525</v>
      </c>
      <c r="E6725" t="s">
        <v>525</v>
      </c>
      <c r="F6725" s="191">
        <v>45699</v>
      </c>
      <c r="G6725" t="s">
        <v>649</v>
      </c>
      <c r="H6725" s="192">
        <v>4194373</v>
      </c>
      <c r="I6725" t="s">
        <v>16</v>
      </c>
      <c r="J6725"/>
      <c r="K6725"/>
      <c r="L6725">
        <v>2024</v>
      </c>
      <c r="M6725" t="s">
        <v>525</v>
      </c>
      <c r="N6725" t="s">
        <v>569</v>
      </c>
      <c r="O6725"/>
    </row>
    <row r="6726" spans="1:15" s="164" customFormat="1" ht="16" x14ac:dyDescent="0.2">
      <c r="A6726" t="s">
        <v>521</v>
      </c>
      <c r="B6726" t="s">
        <v>647</v>
      </c>
      <c r="C6726" t="s">
        <v>523</v>
      </c>
      <c r="D6726" t="s">
        <v>525</v>
      </c>
      <c r="E6726" t="s">
        <v>531</v>
      </c>
      <c r="F6726" s="191">
        <v>45699</v>
      </c>
      <c r="G6726" t="s">
        <v>649</v>
      </c>
      <c r="H6726" s="192">
        <v>745690</v>
      </c>
      <c r="I6726" t="s">
        <v>16</v>
      </c>
      <c r="J6726"/>
      <c r="K6726"/>
      <c r="L6726">
        <v>2024</v>
      </c>
      <c r="M6726" t="s">
        <v>525</v>
      </c>
      <c r="N6726" t="s">
        <v>569</v>
      </c>
      <c r="O6726"/>
    </row>
    <row r="6727" spans="1:15" s="164" customFormat="1" ht="16" x14ac:dyDescent="0.2">
      <c r="A6727" t="s">
        <v>521</v>
      </c>
      <c r="B6727" t="s">
        <v>638</v>
      </c>
      <c r="C6727" t="s">
        <v>523</v>
      </c>
      <c r="D6727" t="s">
        <v>525</v>
      </c>
      <c r="E6727" t="s">
        <v>519</v>
      </c>
      <c r="F6727" s="191">
        <v>45699</v>
      </c>
      <c r="G6727" t="s">
        <v>619</v>
      </c>
      <c r="H6727" s="192">
        <v>143000</v>
      </c>
      <c r="I6727" t="s">
        <v>22</v>
      </c>
      <c r="J6727"/>
      <c r="K6727"/>
      <c r="L6727">
        <v>2024</v>
      </c>
      <c r="M6727" t="s">
        <v>525</v>
      </c>
      <c r="N6727" t="s">
        <v>569</v>
      </c>
      <c r="O6727"/>
    </row>
    <row r="6728" spans="1:15" s="164" customFormat="1" ht="16" x14ac:dyDescent="0.2">
      <c r="A6728" t="s">
        <v>521</v>
      </c>
      <c r="B6728" t="s">
        <v>617</v>
      </c>
      <c r="C6728" t="s">
        <v>523</v>
      </c>
      <c r="D6728" t="s">
        <v>525</v>
      </c>
      <c r="E6728" t="s">
        <v>519</v>
      </c>
      <c r="F6728" s="191">
        <v>45699</v>
      </c>
      <c r="G6728" t="s">
        <v>587</v>
      </c>
      <c r="H6728" s="192">
        <v>43540</v>
      </c>
      <c r="I6728" t="s">
        <v>22</v>
      </c>
      <c r="J6728"/>
      <c r="K6728"/>
      <c r="L6728">
        <v>2024</v>
      </c>
      <c r="M6728" t="s">
        <v>525</v>
      </c>
      <c r="N6728" t="s">
        <v>569</v>
      </c>
      <c r="O6728"/>
    </row>
    <row r="6729" spans="1:15" s="164" customFormat="1" ht="16" x14ac:dyDescent="0.2">
      <c r="A6729" t="s">
        <v>521</v>
      </c>
      <c r="B6729" t="s">
        <v>617</v>
      </c>
      <c r="C6729" t="s">
        <v>523</v>
      </c>
      <c r="D6729" t="s">
        <v>525</v>
      </c>
      <c r="E6729" t="s">
        <v>531</v>
      </c>
      <c r="F6729" s="191">
        <v>45699</v>
      </c>
      <c r="G6729" t="s">
        <v>587</v>
      </c>
      <c r="H6729" s="192">
        <v>118800</v>
      </c>
      <c r="I6729" t="s">
        <v>22</v>
      </c>
      <c r="J6729"/>
      <c r="K6729"/>
      <c r="L6729">
        <v>2024</v>
      </c>
      <c r="M6729" t="s">
        <v>525</v>
      </c>
      <c r="N6729" t="s">
        <v>569</v>
      </c>
      <c r="O6729"/>
    </row>
    <row r="6730" spans="1:15" s="164" customFormat="1" ht="16" x14ac:dyDescent="0.2">
      <c r="A6730" t="s">
        <v>521</v>
      </c>
      <c r="B6730" t="s">
        <v>647</v>
      </c>
      <c r="C6730" t="s">
        <v>523</v>
      </c>
      <c r="D6730" t="s">
        <v>525</v>
      </c>
      <c r="E6730" t="s">
        <v>531</v>
      </c>
      <c r="F6730" s="191">
        <v>45699</v>
      </c>
      <c r="G6730" t="s">
        <v>653</v>
      </c>
      <c r="H6730" s="192">
        <v>375716</v>
      </c>
      <c r="I6730" t="s">
        <v>22</v>
      </c>
      <c r="J6730"/>
      <c r="K6730"/>
      <c r="L6730">
        <v>2024</v>
      </c>
      <c r="M6730" t="s">
        <v>525</v>
      </c>
      <c r="N6730" t="s">
        <v>569</v>
      </c>
      <c r="O6730"/>
    </row>
    <row r="6731" spans="1:15" s="164" customFormat="1" ht="16" x14ac:dyDescent="0.2">
      <c r="A6731" t="s">
        <v>521</v>
      </c>
      <c r="B6731" t="s">
        <v>567</v>
      </c>
      <c r="C6731" t="s">
        <v>523</v>
      </c>
      <c r="D6731" t="s">
        <v>525</v>
      </c>
      <c r="E6731" t="s">
        <v>531</v>
      </c>
      <c r="F6731" s="191">
        <v>45699</v>
      </c>
      <c r="G6731" t="s">
        <v>568</v>
      </c>
      <c r="H6731" s="192">
        <v>171362</v>
      </c>
      <c r="I6731" t="s">
        <v>22</v>
      </c>
      <c r="J6731"/>
      <c r="K6731"/>
      <c r="L6731">
        <v>2024</v>
      </c>
      <c r="M6731" t="s">
        <v>525</v>
      </c>
      <c r="N6731" t="s">
        <v>569</v>
      </c>
      <c r="O6731"/>
    </row>
    <row r="6732" spans="1:15" s="164" customFormat="1" ht="16" x14ac:dyDescent="0.2">
      <c r="A6732" t="s">
        <v>521</v>
      </c>
      <c r="B6732" t="s">
        <v>617</v>
      </c>
      <c r="C6732" t="s">
        <v>523</v>
      </c>
      <c r="D6732" t="s">
        <v>525</v>
      </c>
      <c r="E6732" t="s">
        <v>531</v>
      </c>
      <c r="F6732" s="191">
        <v>45699</v>
      </c>
      <c r="G6732" t="s">
        <v>568</v>
      </c>
      <c r="H6732" s="192">
        <v>226710</v>
      </c>
      <c r="I6732" t="s">
        <v>22</v>
      </c>
      <c r="J6732"/>
      <c r="K6732"/>
      <c r="L6732">
        <v>2024</v>
      </c>
      <c r="M6732" t="s">
        <v>525</v>
      </c>
      <c r="N6732" t="s">
        <v>569</v>
      </c>
      <c r="O6732"/>
    </row>
    <row r="6733" spans="1:15" s="164" customFormat="1" ht="16" x14ac:dyDescent="0.2">
      <c r="A6733" t="s">
        <v>521</v>
      </c>
      <c r="B6733" t="s">
        <v>617</v>
      </c>
      <c r="C6733" t="s">
        <v>523</v>
      </c>
      <c r="D6733" t="s">
        <v>525</v>
      </c>
      <c r="E6733" t="s">
        <v>525</v>
      </c>
      <c r="F6733" s="191">
        <v>45699</v>
      </c>
      <c r="G6733" t="s">
        <v>589</v>
      </c>
      <c r="H6733" s="192">
        <v>79431</v>
      </c>
      <c r="I6733" t="s">
        <v>22</v>
      </c>
      <c r="J6733"/>
      <c r="K6733"/>
      <c r="L6733">
        <v>2024</v>
      </c>
      <c r="M6733" t="s">
        <v>525</v>
      </c>
      <c r="N6733" t="s">
        <v>569</v>
      </c>
      <c r="O6733"/>
    </row>
    <row r="6734" spans="1:15" s="164" customFormat="1" ht="16" x14ac:dyDescent="0.2">
      <c r="A6734" t="s">
        <v>521</v>
      </c>
      <c r="B6734" t="s">
        <v>617</v>
      </c>
      <c r="C6734" t="s">
        <v>523</v>
      </c>
      <c r="D6734" t="s">
        <v>525</v>
      </c>
      <c r="E6734" t="s">
        <v>531</v>
      </c>
      <c r="F6734" s="191">
        <v>45699</v>
      </c>
      <c r="G6734" t="s">
        <v>589</v>
      </c>
      <c r="H6734" s="192">
        <v>1469950</v>
      </c>
      <c r="I6734" t="s">
        <v>22</v>
      </c>
      <c r="J6734"/>
      <c r="K6734"/>
      <c r="L6734">
        <v>2024</v>
      </c>
      <c r="M6734" t="s">
        <v>525</v>
      </c>
      <c r="N6734" t="s">
        <v>569</v>
      </c>
      <c r="O6734"/>
    </row>
    <row r="6735" spans="1:15" s="164" customFormat="1" ht="16" x14ac:dyDescent="0.2">
      <c r="A6735" t="s">
        <v>521</v>
      </c>
      <c r="B6735" t="s">
        <v>603</v>
      </c>
      <c r="C6735" t="s">
        <v>523</v>
      </c>
      <c r="D6735" t="s">
        <v>525</v>
      </c>
      <c r="E6735" t="s">
        <v>525</v>
      </c>
      <c r="F6735" s="191">
        <v>45699</v>
      </c>
      <c r="G6735" t="s">
        <v>604</v>
      </c>
      <c r="H6735" s="192">
        <v>24691</v>
      </c>
      <c r="I6735" t="s">
        <v>22</v>
      </c>
      <c r="J6735"/>
      <c r="K6735"/>
      <c r="L6735">
        <v>2024</v>
      </c>
      <c r="M6735" t="s">
        <v>525</v>
      </c>
      <c r="N6735" t="s">
        <v>569</v>
      </c>
      <c r="O6735"/>
    </row>
    <row r="6736" spans="1:15" s="164" customFormat="1" ht="16" x14ac:dyDescent="0.2">
      <c r="A6736" t="s">
        <v>521</v>
      </c>
      <c r="B6736" t="s">
        <v>617</v>
      </c>
      <c r="C6736" t="s">
        <v>523</v>
      </c>
      <c r="D6736" t="s">
        <v>525</v>
      </c>
      <c r="E6736" t="s">
        <v>525</v>
      </c>
      <c r="F6736" s="191">
        <v>45699</v>
      </c>
      <c r="G6736" t="s">
        <v>23</v>
      </c>
      <c r="H6736" s="192">
        <v>1205910</v>
      </c>
      <c r="I6736" t="s">
        <v>22</v>
      </c>
      <c r="J6736"/>
      <c r="K6736"/>
      <c r="L6736">
        <v>2024</v>
      </c>
      <c r="M6736" t="s">
        <v>525</v>
      </c>
      <c r="N6736" t="s">
        <v>569</v>
      </c>
      <c r="O6736"/>
    </row>
    <row r="6737" spans="1:15" s="164" customFormat="1" ht="16" x14ac:dyDescent="0.2">
      <c r="A6737" t="s">
        <v>521</v>
      </c>
      <c r="B6737" t="s">
        <v>617</v>
      </c>
      <c r="C6737" t="s">
        <v>523</v>
      </c>
      <c r="D6737" t="s">
        <v>525</v>
      </c>
      <c r="E6737" t="s">
        <v>531</v>
      </c>
      <c r="F6737" s="191">
        <v>45699</v>
      </c>
      <c r="G6737" t="s">
        <v>23</v>
      </c>
      <c r="H6737" s="192">
        <v>628146</v>
      </c>
      <c r="I6737" t="s">
        <v>22</v>
      </c>
      <c r="J6737"/>
      <c r="K6737"/>
      <c r="L6737">
        <v>2024</v>
      </c>
      <c r="M6737" t="s">
        <v>525</v>
      </c>
      <c r="N6737" t="s">
        <v>569</v>
      </c>
      <c r="O6737"/>
    </row>
    <row r="6738" spans="1:15" s="164" customFormat="1" ht="16" x14ac:dyDescent="0.2">
      <c r="A6738" t="s">
        <v>521</v>
      </c>
      <c r="B6738" t="s">
        <v>617</v>
      </c>
      <c r="C6738" t="s">
        <v>523</v>
      </c>
      <c r="D6738" t="s">
        <v>525</v>
      </c>
      <c r="E6738" t="s">
        <v>525</v>
      </c>
      <c r="F6738" s="191">
        <v>45699</v>
      </c>
      <c r="G6738" t="s">
        <v>621</v>
      </c>
      <c r="H6738" s="192">
        <v>37558</v>
      </c>
      <c r="I6738" t="s">
        <v>22</v>
      </c>
      <c r="J6738"/>
      <c r="K6738"/>
      <c r="L6738">
        <v>2024</v>
      </c>
      <c r="M6738" t="s">
        <v>525</v>
      </c>
      <c r="N6738" t="s">
        <v>569</v>
      </c>
      <c r="O6738"/>
    </row>
    <row r="6739" spans="1:15" s="164" customFormat="1" ht="16" x14ac:dyDescent="0.2">
      <c r="A6739" t="s">
        <v>521</v>
      </c>
      <c r="B6739" t="s">
        <v>647</v>
      </c>
      <c r="C6739" t="s">
        <v>523</v>
      </c>
      <c r="D6739" t="s">
        <v>525</v>
      </c>
      <c r="E6739" t="s">
        <v>525</v>
      </c>
      <c r="F6739" s="191">
        <v>45700</v>
      </c>
      <c r="G6739" t="s">
        <v>650</v>
      </c>
      <c r="H6739" s="192">
        <v>1209608</v>
      </c>
      <c r="I6739" t="s">
        <v>16</v>
      </c>
      <c r="J6739"/>
      <c r="K6739"/>
      <c r="L6739">
        <v>2024</v>
      </c>
      <c r="M6739" t="s">
        <v>525</v>
      </c>
      <c r="N6739" t="s">
        <v>569</v>
      </c>
      <c r="O6739"/>
    </row>
    <row r="6740" spans="1:15" s="164" customFormat="1" ht="16" x14ac:dyDescent="0.2">
      <c r="A6740" t="s">
        <v>521</v>
      </c>
      <c r="B6740" t="s">
        <v>647</v>
      </c>
      <c r="C6740" t="s">
        <v>523</v>
      </c>
      <c r="D6740" t="s">
        <v>525</v>
      </c>
      <c r="E6740" t="s">
        <v>519</v>
      </c>
      <c r="F6740" s="191">
        <v>45700</v>
      </c>
      <c r="G6740" t="s">
        <v>650</v>
      </c>
      <c r="H6740" s="192">
        <v>122802</v>
      </c>
      <c r="I6740" t="s">
        <v>16</v>
      </c>
      <c r="J6740"/>
      <c r="K6740"/>
      <c r="L6740">
        <v>2024</v>
      </c>
      <c r="M6740" t="s">
        <v>525</v>
      </c>
      <c r="N6740" t="s">
        <v>569</v>
      </c>
      <c r="O6740"/>
    </row>
    <row r="6741" spans="1:15" s="164" customFormat="1" ht="16" x14ac:dyDescent="0.2">
      <c r="A6741" t="s">
        <v>521</v>
      </c>
      <c r="B6741" t="s">
        <v>647</v>
      </c>
      <c r="C6741" t="s">
        <v>535</v>
      </c>
      <c r="D6741" t="s">
        <v>525</v>
      </c>
      <c r="E6741" t="s">
        <v>531</v>
      </c>
      <c r="F6741" s="191">
        <v>45700</v>
      </c>
      <c r="G6741" t="s">
        <v>650</v>
      </c>
      <c r="H6741" s="192">
        <v>137016</v>
      </c>
      <c r="I6741" t="s">
        <v>16</v>
      </c>
      <c r="J6741"/>
      <c r="K6741"/>
      <c r="L6741">
        <v>2024</v>
      </c>
      <c r="M6741" t="s">
        <v>525</v>
      </c>
      <c r="N6741" t="s">
        <v>569</v>
      </c>
      <c r="O6741"/>
    </row>
    <row r="6742" spans="1:15" s="164" customFormat="1" ht="16" x14ac:dyDescent="0.2">
      <c r="A6742" t="s">
        <v>521</v>
      </c>
      <c r="B6742" t="s">
        <v>647</v>
      </c>
      <c r="C6742" t="s">
        <v>523</v>
      </c>
      <c r="D6742" t="s">
        <v>525</v>
      </c>
      <c r="E6742" t="s">
        <v>531</v>
      </c>
      <c r="F6742" s="191">
        <v>45700</v>
      </c>
      <c r="G6742" t="s">
        <v>650</v>
      </c>
      <c r="H6742" s="192">
        <v>729707</v>
      </c>
      <c r="I6742" t="s">
        <v>16</v>
      </c>
      <c r="J6742"/>
      <c r="K6742"/>
      <c r="L6742">
        <v>2024</v>
      </c>
      <c r="M6742" t="s">
        <v>525</v>
      </c>
      <c r="N6742" t="s">
        <v>569</v>
      </c>
      <c r="O6742"/>
    </row>
    <row r="6743" spans="1:15" s="164" customFormat="1" ht="16" x14ac:dyDescent="0.2">
      <c r="A6743" t="s">
        <v>521</v>
      </c>
      <c r="B6743" t="s">
        <v>647</v>
      </c>
      <c r="C6743" t="s">
        <v>523</v>
      </c>
      <c r="D6743" t="s">
        <v>525</v>
      </c>
      <c r="E6743" t="s">
        <v>525</v>
      </c>
      <c r="F6743" s="191">
        <v>45700</v>
      </c>
      <c r="G6743" t="s">
        <v>648</v>
      </c>
      <c r="H6743" s="192">
        <v>21261</v>
      </c>
      <c r="I6743" t="s">
        <v>16</v>
      </c>
      <c r="J6743"/>
      <c r="K6743"/>
      <c r="L6743">
        <v>2024</v>
      </c>
      <c r="M6743" t="s">
        <v>525</v>
      </c>
      <c r="N6743" t="s">
        <v>569</v>
      </c>
      <c r="O6743"/>
    </row>
    <row r="6744" spans="1:15" s="164" customFormat="1" ht="16" x14ac:dyDescent="0.2">
      <c r="A6744" t="s">
        <v>521</v>
      </c>
      <c r="B6744" t="s">
        <v>647</v>
      </c>
      <c r="C6744" t="s">
        <v>523</v>
      </c>
      <c r="D6744" t="s">
        <v>525</v>
      </c>
      <c r="E6744" t="s">
        <v>531</v>
      </c>
      <c r="F6744" s="191">
        <v>45700</v>
      </c>
      <c r="G6744" t="s">
        <v>648</v>
      </c>
      <c r="H6744" s="192">
        <v>63355</v>
      </c>
      <c r="I6744" t="s">
        <v>16</v>
      </c>
      <c r="J6744"/>
      <c r="K6744"/>
      <c r="L6744">
        <v>2024</v>
      </c>
      <c r="M6744" t="s">
        <v>525</v>
      </c>
      <c r="N6744" t="s">
        <v>569</v>
      </c>
      <c r="O6744"/>
    </row>
    <row r="6745" spans="1:15" s="164" customFormat="1" ht="16" x14ac:dyDescent="0.2">
      <c r="A6745" t="s">
        <v>521</v>
      </c>
      <c r="B6745" t="s">
        <v>647</v>
      </c>
      <c r="C6745" t="s">
        <v>523</v>
      </c>
      <c r="D6745" t="s">
        <v>525</v>
      </c>
      <c r="E6745" t="s">
        <v>525</v>
      </c>
      <c r="F6745" s="191">
        <v>45700</v>
      </c>
      <c r="G6745" t="s">
        <v>651</v>
      </c>
      <c r="H6745" s="192">
        <v>164463</v>
      </c>
      <c r="I6745" t="s">
        <v>16</v>
      </c>
      <c r="J6745"/>
      <c r="K6745"/>
      <c r="L6745">
        <v>2024</v>
      </c>
      <c r="M6745" t="s">
        <v>525</v>
      </c>
      <c r="N6745" t="s">
        <v>569</v>
      </c>
      <c r="O6745"/>
    </row>
    <row r="6746" spans="1:15" s="164" customFormat="1" ht="16" x14ac:dyDescent="0.2">
      <c r="A6746" t="s">
        <v>521</v>
      </c>
      <c r="B6746" t="s">
        <v>647</v>
      </c>
      <c r="C6746" t="s">
        <v>523</v>
      </c>
      <c r="D6746" t="s">
        <v>525</v>
      </c>
      <c r="E6746" t="s">
        <v>525</v>
      </c>
      <c r="F6746" s="191">
        <v>45700</v>
      </c>
      <c r="G6746" t="s">
        <v>649</v>
      </c>
      <c r="H6746" s="192">
        <v>1087761</v>
      </c>
      <c r="I6746" t="s">
        <v>16</v>
      </c>
      <c r="J6746"/>
      <c r="K6746"/>
      <c r="L6746">
        <v>2024</v>
      </c>
      <c r="M6746" t="s">
        <v>525</v>
      </c>
      <c r="N6746" t="s">
        <v>569</v>
      </c>
      <c r="O6746"/>
    </row>
    <row r="6747" spans="1:15" s="164" customFormat="1" ht="16" x14ac:dyDescent="0.2">
      <c r="A6747" t="s">
        <v>521</v>
      </c>
      <c r="B6747" t="s">
        <v>647</v>
      </c>
      <c r="C6747" t="s">
        <v>523</v>
      </c>
      <c r="D6747" t="s">
        <v>525</v>
      </c>
      <c r="E6747" t="s">
        <v>531</v>
      </c>
      <c r="F6747" s="191">
        <v>45700</v>
      </c>
      <c r="G6747" t="s">
        <v>649</v>
      </c>
      <c r="H6747" s="192">
        <v>430089</v>
      </c>
      <c r="I6747" t="s">
        <v>16</v>
      </c>
      <c r="J6747"/>
      <c r="K6747"/>
      <c r="L6747">
        <v>2024</v>
      </c>
      <c r="M6747" t="s">
        <v>525</v>
      </c>
      <c r="N6747" t="s">
        <v>569</v>
      </c>
      <c r="O6747"/>
    </row>
    <row r="6748" spans="1:15" s="164" customFormat="1" ht="16" x14ac:dyDescent="0.2">
      <c r="A6748" t="s">
        <v>521</v>
      </c>
      <c r="B6748" t="s">
        <v>617</v>
      </c>
      <c r="C6748" t="s">
        <v>523</v>
      </c>
      <c r="D6748" t="s">
        <v>525</v>
      </c>
      <c r="E6748" t="s">
        <v>531</v>
      </c>
      <c r="F6748" s="191">
        <v>45700</v>
      </c>
      <c r="G6748" t="s">
        <v>587</v>
      </c>
      <c r="H6748" s="192">
        <v>40880</v>
      </c>
      <c r="I6748" t="s">
        <v>22</v>
      </c>
      <c r="J6748"/>
      <c r="K6748"/>
      <c r="L6748">
        <v>2024</v>
      </c>
      <c r="M6748" t="s">
        <v>525</v>
      </c>
      <c r="N6748" t="s">
        <v>569</v>
      </c>
      <c r="O6748"/>
    </row>
    <row r="6749" spans="1:15" s="164" customFormat="1" ht="16" x14ac:dyDescent="0.2">
      <c r="A6749" t="s">
        <v>521</v>
      </c>
      <c r="B6749" t="s">
        <v>586</v>
      </c>
      <c r="C6749" t="s">
        <v>523</v>
      </c>
      <c r="D6749" t="s">
        <v>525</v>
      </c>
      <c r="E6749" t="s">
        <v>531</v>
      </c>
      <c r="F6749" s="191">
        <v>45700</v>
      </c>
      <c r="G6749" t="s">
        <v>587</v>
      </c>
      <c r="H6749" s="192">
        <v>100518</v>
      </c>
      <c r="I6749" t="s">
        <v>22</v>
      </c>
      <c r="J6749"/>
      <c r="K6749"/>
      <c r="L6749">
        <v>2024</v>
      </c>
      <c r="M6749" t="s">
        <v>525</v>
      </c>
      <c r="N6749" t="s">
        <v>569</v>
      </c>
      <c r="O6749"/>
    </row>
    <row r="6750" spans="1:15" s="164" customFormat="1" ht="16" x14ac:dyDescent="0.2">
      <c r="A6750" t="s">
        <v>521</v>
      </c>
      <c r="B6750" t="s">
        <v>647</v>
      </c>
      <c r="C6750" t="s">
        <v>523</v>
      </c>
      <c r="D6750" t="s">
        <v>525</v>
      </c>
      <c r="E6750" t="s">
        <v>531</v>
      </c>
      <c r="F6750" s="191">
        <v>45700</v>
      </c>
      <c r="G6750" t="s">
        <v>653</v>
      </c>
      <c r="H6750" s="192">
        <v>295680</v>
      </c>
      <c r="I6750" t="s">
        <v>22</v>
      </c>
      <c r="J6750"/>
      <c r="K6750"/>
      <c r="L6750">
        <v>2024</v>
      </c>
      <c r="M6750" t="s">
        <v>525</v>
      </c>
      <c r="N6750" t="s">
        <v>569</v>
      </c>
      <c r="O6750"/>
    </row>
    <row r="6751" spans="1:15" s="164" customFormat="1" ht="16" x14ac:dyDescent="0.2">
      <c r="A6751" t="s">
        <v>521</v>
      </c>
      <c r="B6751" t="s">
        <v>617</v>
      </c>
      <c r="C6751" t="s">
        <v>523</v>
      </c>
      <c r="D6751" t="s">
        <v>525</v>
      </c>
      <c r="E6751" t="s">
        <v>525</v>
      </c>
      <c r="F6751" s="191">
        <v>45700</v>
      </c>
      <c r="G6751" t="s">
        <v>568</v>
      </c>
      <c r="H6751" s="192">
        <v>704961</v>
      </c>
      <c r="I6751" t="s">
        <v>22</v>
      </c>
      <c r="J6751"/>
      <c r="K6751"/>
      <c r="L6751">
        <v>2024</v>
      </c>
      <c r="M6751" t="s">
        <v>525</v>
      </c>
      <c r="N6751" t="s">
        <v>569</v>
      </c>
      <c r="O6751"/>
    </row>
    <row r="6752" spans="1:15" s="164" customFormat="1" ht="16" x14ac:dyDescent="0.2">
      <c r="A6752" t="s">
        <v>521</v>
      </c>
      <c r="B6752" t="s">
        <v>586</v>
      </c>
      <c r="C6752" t="s">
        <v>523</v>
      </c>
      <c r="D6752" t="s">
        <v>525</v>
      </c>
      <c r="E6752" t="s">
        <v>525</v>
      </c>
      <c r="F6752" s="191">
        <v>45700</v>
      </c>
      <c r="G6752" t="s">
        <v>568</v>
      </c>
      <c r="H6752" s="192">
        <v>436322</v>
      </c>
      <c r="I6752" t="s">
        <v>22</v>
      </c>
      <c r="J6752"/>
      <c r="K6752"/>
      <c r="L6752">
        <v>2024</v>
      </c>
      <c r="M6752" t="s">
        <v>525</v>
      </c>
      <c r="N6752" t="s">
        <v>569</v>
      </c>
      <c r="O6752"/>
    </row>
    <row r="6753" spans="1:15" s="164" customFormat="1" ht="16" x14ac:dyDescent="0.2">
      <c r="A6753" t="s">
        <v>521</v>
      </c>
      <c r="B6753" t="s">
        <v>617</v>
      </c>
      <c r="C6753" t="s">
        <v>523</v>
      </c>
      <c r="D6753" t="s">
        <v>525</v>
      </c>
      <c r="E6753" t="s">
        <v>525</v>
      </c>
      <c r="F6753" s="191">
        <v>45700</v>
      </c>
      <c r="G6753" t="s">
        <v>589</v>
      </c>
      <c r="H6753" s="192">
        <v>2356483</v>
      </c>
      <c r="I6753" t="s">
        <v>22</v>
      </c>
      <c r="J6753"/>
      <c r="K6753"/>
      <c r="L6753">
        <v>2024</v>
      </c>
      <c r="M6753" t="s">
        <v>525</v>
      </c>
      <c r="N6753" t="s">
        <v>569</v>
      </c>
      <c r="O6753"/>
    </row>
    <row r="6754" spans="1:15" s="164" customFormat="1" ht="16" x14ac:dyDescent="0.2">
      <c r="A6754" t="s">
        <v>521</v>
      </c>
      <c r="B6754" t="s">
        <v>617</v>
      </c>
      <c r="C6754" t="s">
        <v>523</v>
      </c>
      <c r="D6754" t="s">
        <v>525</v>
      </c>
      <c r="E6754" t="s">
        <v>531</v>
      </c>
      <c r="F6754" s="191">
        <v>45700</v>
      </c>
      <c r="G6754" t="s">
        <v>589</v>
      </c>
      <c r="H6754" s="192">
        <v>1528639</v>
      </c>
      <c r="I6754" t="s">
        <v>22</v>
      </c>
      <c r="J6754"/>
      <c r="K6754"/>
      <c r="L6754">
        <v>2024</v>
      </c>
      <c r="M6754" t="s">
        <v>525</v>
      </c>
      <c r="N6754" t="s">
        <v>569</v>
      </c>
      <c r="O6754"/>
    </row>
    <row r="6755" spans="1:15" s="164" customFormat="1" ht="16" x14ac:dyDescent="0.2">
      <c r="A6755" t="s">
        <v>521</v>
      </c>
      <c r="B6755" t="s">
        <v>603</v>
      </c>
      <c r="C6755" t="s">
        <v>523</v>
      </c>
      <c r="D6755" t="s">
        <v>525</v>
      </c>
      <c r="E6755" t="s">
        <v>525</v>
      </c>
      <c r="F6755" s="191">
        <v>45700</v>
      </c>
      <c r="G6755" t="s">
        <v>604</v>
      </c>
      <c r="H6755" s="192">
        <v>11684</v>
      </c>
      <c r="I6755" t="s">
        <v>22</v>
      </c>
      <c r="J6755"/>
      <c r="K6755"/>
      <c r="L6755">
        <v>2024</v>
      </c>
      <c r="M6755" t="s">
        <v>525</v>
      </c>
      <c r="N6755" t="s">
        <v>569</v>
      </c>
      <c r="O6755"/>
    </row>
    <row r="6756" spans="1:15" s="164" customFormat="1" ht="16" x14ac:dyDescent="0.2">
      <c r="A6756" t="s">
        <v>521</v>
      </c>
      <c r="B6756" t="s">
        <v>617</v>
      </c>
      <c r="C6756" t="s">
        <v>523</v>
      </c>
      <c r="D6756" t="s">
        <v>525</v>
      </c>
      <c r="E6756" t="s">
        <v>531</v>
      </c>
      <c r="F6756" s="191">
        <v>45700</v>
      </c>
      <c r="G6756" t="s">
        <v>23</v>
      </c>
      <c r="H6756" s="192">
        <v>2311848</v>
      </c>
      <c r="I6756" t="s">
        <v>22</v>
      </c>
      <c r="J6756"/>
      <c r="K6756"/>
      <c r="L6756">
        <v>2024</v>
      </c>
      <c r="M6756" t="s">
        <v>525</v>
      </c>
      <c r="N6756" t="s">
        <v>569</v>
      </c>
      <c r="O6756"/>
    </row>
    <row r="6757" spans="1:15" s="164" customFormat="1" ht="16" x14ac:dyDescent="0.2">
      <c r="A6757" t="s">
        <v>521</v>
      </c>
      <c r="B6757" t="s">
        <v>647</v>
      </c>
      <c r="C6757" t="s">
        <v>523</v>
      </c>
      <c r="D6757" t="s">
        <v>525</v>
      </c>
      <c r="E6757" t="s">
        <v>525</v>
      </c>
      <c r="F6757" s="191">
        <v>45701</v>
      </c>
      <c r="G6757" t="s">
        <v>650</v>
      </c>
      <c r="H6757" s="192">
        <v>528700</v>
      </c>
      <c r="I6757" t="s">
        <v>16</v>
      </c>
      <c r="J6757"/>
      <c r="K6757"/>
      <c r="L6757">
        <v>2024</v>
      </c>
      <c r="M6757" t="s">
        <v>525</v>
      </c>
      <c r="N6757" t="s">
        <v>569</v>
      </c>
      <c r="O6757"/>
    </row>
    <row r="6758" spans="1:15" s="164" customFormat="1" ht="16" x14ac:dyDescent="0.2">
      <c r="A6758" t="s">
        <v>521</v>
      </c>
      <c r="B6758" t="s">
        <v>647</v>
      </c>
      <c r="C6758" t="s">
        <v>535</v>
      </c>
      <c r="D6758" t="s">
        <v>525</v>
      </c>
      <c r="E6758" t="s">
        <v>519</v>
      </c>
      <c r="F6758" s="191">
        <v>45701</v>
      </c>
      <c r="G6758" t="s">
        <v>650</v>
      </c>
      <c r="H6758" s="192">
        <v>11220</v>
      </c>
      <c r="I6758" t="s">
        <v>16</v>
      </c>
      <c r="J6758"/>
      <c r="K6758"/>
      <c r="L6758">
        <v>2024</v>
      </c>
      <c r="M6758" t="s">
        <v>525</v>
      </c>
      <c r="N6758" t="s">
        <v>569</v>
      </c>
      <c r="O6758"/>
    </row>
    <row r="6759" spans="1:15" s="164" customFormat="1" ht="16" x14ac:dyDescent="0.2">
      <c r="A6759" t="s">
        <v>521</v>
      </c>
      <c r="B6759" t="s">
        <v>647</v>
      </c>
      <c r="C6759" t="s">
        <v>523</v>
      </c>
      <c r="D6759" t="s">
        <v>525</v>
      </c>
      <c r="E6759" t="s">
        <v>519</v>
      </c>
      <c r="F6759" s="191">
        <v>45701</v>
      </c>
      <c r="G6759" t="s">
        <v>650</v>
      </c>
      <c r="H6759" s="192">
        <v>133980</v>
      </c>
      <c r="I6759" t="s">
        <v>16</v>
      </c>
      <c r="J6759"/>
      <c r="K6759"/>
      <c r="L6759">
        <v>2024</v>
      </c>
      <c r="M6759" t="s">
        <v>525</v>
      </c>
      <c r="N6759" t="s">
        <v>569</v>
      </c>
      <c r="O6759"/>
    </row>
    <row r="6760" spans="1:15" s="164" customFormat="1" ht="16" x14ac:dyDescent="0.2">
      <c r="A6760" t="s">
        <v>521</v>
      </c>
      <c r="B6760" t="s">
        <v>647</v>
      </c>
      <c r="C6760" t="s">
        <v>535</v>
      </c>
      <c r="D6760" t="s">
        <v>525</v>
      </c>
      <c r="E6760" t="s">
        <v>531</v>
      </c>
      <c r="F6760" s="191">
        <v>45701</v>
      </c>
      <c r="G6760" t="s">
        <v>650</v>
      </c>
      <c r="H6760" s="192">
        <v>34936</v>
      </c>
      <c r="I6760" t="s">
        <v>16</v>
      </c>
      <c r="J6760"/>
      <c r="K6760"/>
      <c r="L6760">
        <v>2024</v>
      </c>
      <c r="M6760" t="s">
        <v>525</v>
      </c>
      <c r="N6760" t="s">
        <v>569</v>
      </c>
      <c r="O6760"/>
    </row>
    <row r="6761" spans="1:15" s="164" customFormat="1" ht="16" x14ac:dyDescent="0.2">
      <c r="A6761" t="s">
        <v>521</v>
      </c>
      <c r="B6761" t="s">
        <v>647</v>
      </c>
      <c r="C6761" t="s">
        <v>523</v>
      </c>
      <c r="D6761" t="s">
        <v>525</v>
      </c>
      <c r="E6761" t="s">
        <v>531</v>
      </c>
      <c r="F6761" s="191">
        <v>45701</v>
      </c>
      <c r="G6761" t="s">
        <v>650</v>
      </c>
      <c r="H6761" s="192">
        <v>742964</v>
      </c>
      <c r="I6761" t="s">
        <v>16</v>
      </c>
      <c r="J6761"/>
      <c r="K6761"/>
      <c r="L6761">
        <v>2024</v>
      </c>
      <c r="M6761" t="s">
        <v>525</v>
      </c>
      <c r="N6761" t="s">
        <v>569</v>
      </c>
      <c r="O6761"/>
    </row>
    <row r="6762" spans="1:15" s="164" customFormat="1" ht="16" x14ac:dyDescent="0.2">
      <c r="A6762" t="s">
        <v>521</v>
      </c>
      <c r="B6762" t="s">
        <v>647</v>
      </c>
      <c r="C6762" t="s">
        <v>523</v>
      </c>
      <c r="D6762" t="s">
        <v>525</v>
      </c>
      <c r="E6762" t="s">
        <v>525</v>
      </c>
      <c r="F6762" s="191">
        <v>45701</v>
      </c>
      <c r="G6762" t="s">
        <v>648</v>
      </c>
      <c r="H6762" s="192">
        <v>38298</v>
      </c>
      <c r="I6762" t="s">
        <v>16</v>
      </c>
      <c r="J6762"/>
      <c r="K6762"/>
      <c r="L6762">
        <v>2024</v>
      </c>
      <c r="M6762" t="s">
        <v>525</v>
      </c>
      <c r="N6762" t="s">
        <v>569</v>
      </c>
      <c r="O6762"/>
    </row>
    <row r="6763" spans="1:15" s="164" customFormat="1" ht="16" x14ac:dyDescent="0.2">
      <c r="A6763" t="s">
        <v>521</v>
      </c>
      <c r="B6763" t="s">
        <v>647</v>
      </c>
      <c r="C6763" t="s">
        <v>523</v>
      </c>
      <c r="D6763" t="s">
        <v>525</v>
      </c>
      <c r="E6763" t="s">
        <v>531</v>
      </c>
      <c r="F6763" s="191">
        <v>45701</v>
      </c>
      <c r="G6763" t="s">
        <v>648</v>
      </c>
      <c r="H6763" s="192">
        <v>113766</v>
      </c>
      <c r="I6763" t="s">
        <v>16</v>
      </c>
      <c r="J6763"/>
      <c r="K6763"/>
      <c r="L6763">
        <v>2024</v>
      </c>
      <c r="M6763" t="s">
        <v>525</v>
      </c>
      <c r="N6763" t="s">
        <v>569</v>
      </c>
      <c r="O6763"/>
    </row>
    <row r="6764" spans="1:15" s="164" customFormat="1" ht="16" x14ac:dyDescent="0.2">
      <c r="A6764" t="s">
        <v>521</v>
      </c>
      <c r="B6764" t="s">
        <v>647</v>
      </c>
      <c r="C6764" t="s">
        <v>523</v>
      </c>
      <c r="D6764" t="s">
        <v>525</v>
      </c>
      <c r="E6764" t="s">
        <v>525</v>
      </c>
      <c r="F6764" s="191">
        <v>45701</v>
      </c>
      <c r="G6764" t="s">
        <v>649</v>
      </c>
      <c r="H6764" s="192">
        <v>1518988</v>
      </c>
      <c r="I6764" t="s">
        <v>16</v>
      </c>
      <c r="J6764"/>
      <c r="K6764"/>
      <c r="L6764">
        <v>2024</v>
      </c>
      <c r="M6764" t="s">
        <v>525</v>
      </c>
      <c r="N6764" t="s">
        <v>569</v>
      </c>
      <c r="O6764"/>
    </row>
    <row r="6765" spans="1:15" s="164" customFormat="1" ht="16" x14ac:dyDescent="0.2">
      <c r="A6765" t="s">
        <v>521</v>
      </c>
      <c r="B6765" t="s">
        <v>647</v>
      </c>
      <c r="C6765" t="s">
        <v>523</v>
      </c>
      <c r="D6765" t="s">
        <v>525</v>
      </c>
      <c r="E6765" t="s">
        <v>531</v>
      </c>
      <c r="F6765" s="191">
        <v>45701</v>
      </c>
      <c r="G6765" t="s">
        <v>649</v>
      </c>
      <c r="H6765" s="192">
        <v>80300</v>
      </c>
      <c r="I6765" t="s">
        <v>16</v>
      </c>
      <c r="J6765"/>
      <c r="K6765"/>
      <c r="L6765">
        <v>2024</v>
      </c>
      <c r="M6765" t="s">
        <v>525</v>
      </c>
      <c r="N6765" t="s">
        <v>569</v>
      </c>
      <c r="O6765"/>
    </row>
    <row r="6766" spans="1:15" s="164" customFormat="1" ht="16" x14ac:dyDescent="0.2">
      <c r="A6766" t="s">
        <v>521</v>
      </c>
      <c r="B6766" t="s">
        <v>617</v>
      </c>
      <c r="C6766" t="s">
        <v>523</v>
      </c>
      <c r="D6766" t="s">
        <v>525</v>
      </c>
      <c r="E6766" t="s">
        <v>531</v>
      </c>
      <c r="F6766" s="191">
        <v>45701</v>
      </c>
      <c r="G6766" t="s">
        <v>620</v>
      </c>
      <c r="H6766" s="192">
        <v>42174</v>
      </c>
      <c r="I6766" t="s">
        <v>22</v>
      </c>
      <c r="J6766"/>
      <c r="K6766"/>
      <c r="L6766">
        <v>2024</v>
      </c>
      <c r="M6766" t="s">
        <v>525</v>
      </c>
      <c r="N6766" t="s">
        <v>569</v>
      </c>
      <c r="O6766"/>
    </row>
    <row r="6767" spans="1:15" s="164" customFormat="1" ht="16" x14ac:dyDescent="0.2">
      <c r="A6767" t="s">
        <v>521</v>
      </c>
      <c r="B6767" t="s">
        <v>617</v>
      </c>
      <c r="C6767" t="s">
        <v>523</v>
      </c>
      <c r="D6767" t="s">
        <v>525</v>
      </c>
      <c r="E6767" t="s">
        <v>519</v>
      </c>
      <c r="F6767" s="191">
        <v>45701</v>
      </c>
      <c r="G6767" t="s">
        <v>587</v>
      </c>
      <c r="H6767" s="192">
        <v>35750</v>
      </c>
      <c r="I6767" t="s">
        <v>22</v>
      </c>
      <c r="J6767"/>
      <c r="K6767"/>
      <c r="L6767">
        <v>2024</v>
      </c>
      <c r="M6767" t="s">
        <v>525</v>
      </c>
      <c r="N6767" t="s">
        <v>569</v>
      </c>
      <c r="O6767"/>
    </row>
    <row r="6768" spans="1:15" s="164" customFormat="1" ht="16" x14ac:dyDescent="0.2">
      <c r="A6768" t="s">
        <v>521</v>
      </c>
      <c r="B6768" t="s">
        <v>586</v>
      </c>
      <c r="C6768" t="s">
        <v>523</v>
      </c>
      <c r="D6768" t="s">
        <v>525</v>
      </c>
      <c r="E6768" t="s">
        <v>531</v>
      </c>
      <c r="F6768" s="191">
        <v>45701</v>
      </c>
      <c r="G6768" t="s">
        <v>587</v>
      </c>
      <c r="H6768" s="192">
        <v>17292</v>
      </c>
      <c r="I6768" t="s">
        <v>22</v>
      </c>
      <c r="J6768"/>
      <c r="K6768"/>
      <c r="L6768">
        <v>2024</v>
      </c>
      <c r="M6768" t="s">
        <v>525</v>
      </c>
      <c r="N6768" t="s">
        <v>569</v>
      </c>
      <c r="O6768"/>
    </row>
    <row r="6769" spans="1:15" s="164" customFormat="1" ht="16" x14ac:dyDescent="0.2">
      <c r="A6769" t="s">
        <v>521</v>
      </c>
      <c r="B6769" t="s">
        <v>647</v>
      </c>
      <c r="C6769" t="s">
        <v>523</v>
      </c>
      <c r="D6769" t="s">
        <v>525</v>
      </c>
      <c r="E6769" t="s">
        <v>531</v>
      </c>
      <c r="F6769" s="191">
        <v>45701</v>
      </c>
      <c r="G6769" t="s">
        <v>653</v>
      </c>
      <c r="H6769" s="192">
        <v>79200</v>
      </c>
      <c r="I6769" t="s">
        <v>22</v>
      </c>
      <c r="J6769"/>
      <c r="K6769"/>
      <c r="L6769">
        <v>2024</v>
      </c>
      <c r="M6769" t="s">
        <v>525</v>
      </c>
      <c r="N6769" t="s">
        <v>569</v>
      </c>
      <c r="O6769"/>
    </row>
    <row r="6770" spans="1:15" s="164" customFormat="1" ht="16" x14ac:dyDescent="0.2">
      <c r="A6770" t="s">
        <v>521</v>
      </c>
      <c r="B6770" t="s">
        <v>617</v>
      </c>
      <c r="C6770" t="s">
        <v>523</v>
      </c>
      <c r="D6770" t="s">
        <v>525</v>
      </c>
      <c r="E6770" t="s">
        <v>525</v>
      </c>
      <c r="F6770" s="191">
        <v>45701</v>
      </c>
      <c r="G6770" t="s">
        <v>568</v>
      </c>
      <c r="H6770" s="192">
        <v>343618</v>
      </c>
      <c r="I6770" t="s">
        <v>22</v>
      </c>
      <c r="J6770"/>
      <c r="K6770"/>
      <c r="L6770">
        <v>2024</v>
      </c>
      <c r="M6770" t="s">
        <v>525</v>
      </c>
      <c r="N6770" t="s">
        <v>569</v>
      </c>
      <c r="O6770"/>
    </row>
    <row r="6771" spans="1:15" s="164" customFormat="1" ht="16" x14ac:dyDescent="0.2">
      <c r="A6771" t="s">
        <v>521</v>
      </c>
      <c r="B6771" t="s">
        <v>617</v>
      </c>
      <c r="C6771" t="s">
        <v>523</v>
      </c>
      <c r="D6771" t="s">
        <v>525</v>
      </c>
      <c r="E6771" t="s">
        <v>525</v>
      </c>
      <c r="F6771" s="191">
        <v>45701</v>
      </c>
      <c r="G6771" t="s">
        <v>589</v>
      </c>
      <c r="H6771" s="192">
        <v>268235</v>
      </c>
      <c r="I6771" t="s">
        <v>22</v>
      </c>
      <c r="J6771"/>
      <c r="K6771"/>
      <c r="L6771">
        <v>2024</v>
      </c>
      <c r="M6771" t="s">
        <v>525</v>
      </c>
      <c r="N6771" t="s">
        <v>569</v>
      </c>
      <c r="O6771"/>
    </row>
    <row r="6772" spans="1:15" s="164" customFormat="1" ht="16" x14ac:dyDescent="0.2">
      <c r="A6772" t="s">
        <v>521</v>
      </c>
      <c r="B6772" t="s">
        <v>617</v>
      </c>
      <c r="C6772" t="s">
        <v>523</v>
      </c>
      <c r="D6772" t="s">
        <v>525</v>
      </c>
      <c r="E6772" t="s">
        <v>519</v>
      </c>
      <c r="F6772" s="191">
        <v>45701</v>
      </c>
      <c r="G6772" t="s">
        <v>589</v>
      </c>
      <c r="H6772" s="192">
        <v>911680</v>
      </c>
      <c r="I6772" t="s">
        <v>22</v>
      </c>
      <c r="J6772"/>
      <c r="K6772"/>
      <c r="L6772">
        <v>2024</v>
      </c>
      <c r="M6772" t="s">
        <v>525</v>
      </c>
      <c r="N6772" t="s">
        <v>569</v>
      </c>
      <c r="O6772"/>
    </row>
    <row r="6773" spans="1:15" s="164" customFormat="1" ht="16" x14ac:dyDescent="0.2">
      <c r="A6773" t="s">
        <v>521</v>
      </c>
      <c r="B6773" t="s">
        <v>617</v>
      </c>
      <c r="C6773" t="s">
        <v>523</v>
      </c>
      <c r="D6773" t="s">
        <v>525</v>
      </c>
      <c r="E6773" t="s">
        <v>531</v>
      </c>
      <c r="F6773" s="191">
        <v>45701</v>
      </c>
      <c r="G6773" t="s">
        <v>589</v>
      </c>
      <c r="H6773" s="192">
        <v>3723166</v>
      </c>
      <c r="I6773" t="s">
        <v>22</v>
      </c>
      <c r="J6773"/>
      <c r="K6773"/>
      <c r="L6773">
        <v>2024</v>
      </c>
      <c r="M6773" t="s">
        <v>525</v>
      </c>
      <c r="N6773" t="s">
        <v>569</v>
      </c>
      <c r="O6773"/>
    </row>
    <row r="6774" spans="1:15" s="164" customFormat="1" ht="16" x14ac:dyDescent="0.2">
      <c r="A6774" t="s">
        <v>521</v>
      </c>
      <c r="B6774" t="s">
        <v>638</v>
      </c>
      <c r="C6774" t="s">
        <v>523</v>
      </c>
      <c r="D6774" t="s">
        <v>525</v>
      </c>
      <c r="E6774" t="s">
        <v>525</v>
      </c>
      <c r="F6774" s="191">
        <v>45701</v>
      </c>
      <c r="G6774" t="s">
        <v>589</v>
      </c>
      <c r="H6774" s="192">
        <v>32560</v>
      </c>
      <c r="I6774" t="s">
        <v>22</v>
      </c>
      <c r="J6774"/>
      <c r="K6774"/>
      <c r="L6774">
        <v>2024</v>
      </c>
      <c r="M6774" t="s">
        <v>525</v>
      </c>
      <c r="N6774" t="s">
        <v>569</v>
      </c>
      <c r="O6774"/>
    </row>
    <row r="6775" spans="1:15" s="164" customFormat="1" ht="16" x14ac:dyDescent="0.2">
      <c r="A6775" t="s">
        <v>521</v>
      </c>
      <c r="B6775" t="s">
        <v>638</v>
      </c>
      <c r="C6775" t="s">
        <v>523</v>
      </c>
      <c r="D6775" t="s">
        <v>525</v>
      </c>
      <c r="E6775" t="s">
        <v>519</v>
      </c>
      <c r="F6775" s="191">
        <v>45701</v>
      </c>
      <c r="G6775" t="s">
        <v>589</v>
      </c>
      <c r="H6775" s="192">
        <v>716320</v>
      </c>
      <c r="I6775" t="s">
        <v>22</v>
      </c>
      <c r="J6775"/>
      <c r="K6775"/>
      <c r="L6775">
        <v>2024</v>
      </c>
      <c r="M6775" t="s">
        <v>525</v>
      </c>
      <c r="N6775" t="s">
        <v>569</v>
      </c>
      <c r="O6775"/>
    </row>
    <row r="6776" spans="1:15" s="164" customFormat="1" ht="16" x14ac:dyDescent="0.2">
      <c r="A6776" t="s">
        <v>521</v>
      </c>
      <c r="B6776" t="s">
        <v>638</v>
      </c>
      <c r="C6776" t="s">
        <v>523</v>
      </c>
      <c r="D6776" t="s">
        <v>525</v>
      </c>
      <c r="E6776" t="s">
        <v>531</v>
      </c>
      <c r="F6776" s="191">
        <v>45701</v>
      </c>
      <c r="G6776" t="s">
        <v>589</v>
      </c>
      <c r="H6776" s="192">
        <v>2116400</v>
      </c>
      <c r="I6776" t="s">
        <v>22</v>
      </c>
      <c r="J6776"/>
      <c r="K6776"/>
      <c r="L6776">
        <v>2024</v>
      </c>
      <c r="M6776" t="s">
        <v>525</v>
      </c>
      <c r="N6776" t="s">
        <v>569</v>
      </c>
      <c r="O6776"/>
    </row>
    <row r="6777" spans="1:15" s="164" customFormat="1" ht="16" x14ac:dyDescent="0.2">
      <c r="A6777" t="s">
        <v>521</v>
      </c>
      <c r="B6777" t="s">
        <v>617</v>
      </c>
      <c r="C6777" t="s">
        <v>523</v>
      </c>
      <c r="D6777" t="s">
        <v>525</v>
      </c>
      <c r="E6777" t="s">
        <v>525</v>
      </c>
      <c r="F6777" s="191">
        <v>45701</v>
      </c>
      <c r="G6777" t="s">
        <v>23</v>
      </c>
      <c r="H6777" s="192">
        <v>110986</v>
      </c>
      <c r="I6777" t="s">
        <v>22</v>
      </c>
      <c r="J6777"/>
      <c r="K6777"/>
      <c r="L6777">
        <v>2024</v>
      </c>
      <c r="M6777" t="s">
        <v>525</v>
      </c>
      <c r="N6777" t="s">
        <v>569</v>
      </c>
      <c r="O6777"/>
    </row>
    <row r="6778" spans="1:15" s="164" customFormat="1" ht="16" x14ac:dyDescent="0.2">
      <c r="A6778" t="s">
        <v>521</v>
      </c>
      <c r="B6778" t="s">
        <v>617</v>
      </c>
      <c r="C6778" t="s">
        <v>523</v>
      </c>
      <c r="D6778" t="s">
        <v>525</v>
      </c>
      <c r="E6778" t="s">
        <v>531</v>
      </c>
      <c r="F6778" s="191">
        <v>45701</v>
      </c>
      <c r="G6778" t="s">
        <v>23</v>
      </c>
      <c r="H6778" s="192">
        <v>128700</v>
      </c>
      <c r="I6778" t="s">
        <v>22</v>
      </c>
      <c r="J6778"/>
      <c r="K6778"/>
      <c r="L6778">
        <v>2024</v>
      </c>
      <c r="M6778" t="s">
        <v>525</v>
      </c>
      <c r="N6778" t="s">
        <v>569</v>
      </c>
      <c r="O6778"/>
    </row>
    <row r="6779" spans="1:15" s="164" customFormat="1" ht="16" x14ac:dyDescent="0.2">
      <c r="A6779" t="s">
        <v>521</v>
      </c>
      <c r="B6779" t="s">
        <v>647</v>
      </c>
      <c r="C6779" t="s">
        <v>523</v>
      </c>
      <c r="D6779" t="s">
        <v>525</v>
      </c>
      <c r="E6779" t="s">
        <v>531</v>
      </c>
      <c r="F6779" s="191">
        <v>45701</v>
      </c>
      <c r="G6779" t="s">
        <v>23</v>
      </c>
      <c r="H6779" s="192">
        <v>80520</v>
      </c>
      <c r="I6779" t="s">
        <v>22</v>
      </c>
      <c r="J6779"/>
      <c r="K6779"/>
      <c r="L6779">
        <v>2024</v>
      </c>
      <c r="M6779" t="s">
        <v>525</v>
      </c>
      <c r="N6779" t="s">
        <v>569</v>
      </c>
      <c r="O6779"/>
    </row>
    <row r="6780" spans="1:15" s="164" customFormat="1" ht="16" x14ac:dyDescent="0.2">
      <c r="A6780" t="s">
        <v>521</v>
      </c>
      <c r="B6780" t="s">
        <v>617</v>
      </c>
      <c r="C6780" t="s">
        <v>523</v>
      </c>
      <c r="D6780" t="s">
        <v>525</v>
      </c>
      <c r="E6780" t="s">
        <v>531</v>
      </c>
      <c r="F6780" s="191">
        <v>45701</v>
      </c>
      <c r="G6780" t="s">
        <v>621</v>
      </c>
      <c r="H6780" s="192">
        <v>220000</v>
      </c>
      <c r="I6780" t="s">
        <v>22</v>
      </c>
      <c r="J6780"/>
      <c r="K6780"/>
      <c r="L6780">
        <v>2024</v>
      </c>
      <c r="M6780" t="s">
        <v>525</v>
      </c>
      <c r="N6780" t="s">
        <v>569</v>
      </c>
      <c r="O6780"/>
    </row>
    <row r="6781" spans="1:15" s="164" customFormat="1" ht="16" x14ac:dyDescent="0.2">
      <c r="A6781" t="s">
        <v>521</v>
      </c>
      <c r="B6781" t="s">
        <v>586</v>
      </c>
      <c r="C6781" t="s">
        <v>523</v>
      </c>
      <c r="D6781" t="s">
        <v>525</v>
      </c>
      <c r="E6781" t="s">
        <v>531</v>
      </c>
      <c r="F6781" s="191">
        <v>45701</v>
      </c>
      <c r="G6781" t="s">
        <v>722</v>
      </c>
      <c r="H6781" s="192">
        <v>88836</v>
      </c>
      <c r="I6781" t="s">
        <v>22</v>
      </c>
      <c r="J6781"/>
      <c r="K6781"/>
      <c r="L6781">
        <v>2024</v>
      </c>
      <c r="M6781" t="s">
        <v>525</v>
      </c>
      <c r="N6781" t="s">
        <v>569</v>
      </c>
      <c r="O6781"/>
    </row>
    <row r="6782" spans="1:15" s="164" customFormat="1" ht="16" x14ac:dyDescent="0.2">
      <c r="A6782" t="s">
        <v>521</v>
      </c>
      <c r="B6782" t="s">
        <v>647</v>
      </c>
      <c r="C6782" t="s">
        <v>523</v>
      </c>
      <c r="D6782" t="s">
        <v>525</v>
      </c>
      <c r="E6782" t="s">
        <v>525</v>
      </c>
      <c r="F6782" s="191">
        <v>45702</v>
      </c>
      <c r="G6782" t="s">
        <v>650</v>
      </c>
      <c r="H6782" s="192">
        <v>632276</v>
      </c>
      <c r="I6782" t="s">
        <v>16</v>
      </c>
      <c r="J6782"/>
      <c r="K6782"/>
      <c r="L6782">
        <v>2024</v>
      </c>
      <c r="M6782" t="s">
        <v>525</v>
      </c>
      <c r="N6782" t="s">
        <v>569</v>
      </c>
      <c r="O6782"/>
    </row>
    <row r="6783" spans="1:15" s="164" customFormat="1" ht="16" x14ac:dyDescent="0.2">
      <c r="A6783" t="s">
        <v>521</v>
      </c>
      <c r="B6783" t="s">
        <v>647</v>
      </c>
      <c r="C6783" t="s">
        <v>523</v>
      </c>
      <c r="D6783" t="s">
        <v>525</v>
      </c>
      <c r="E6783" t="s">
        <v>519</v>
      </c>
      <c r="F6783" s="191">
        <v>45702</v>
      </c>
      <c r="G6783" t="s">
        <v>650</v>
      </c>
      <c r="H6783" s="192">
        <v>92360</v>
      </c>
      <c r="I6783" t="s">
        <v>16</v>
      </c>
      <c r="J6783"/>
      <c r="K6783"/>
      <c r="L6783">
        <v>2024</v>
      </c>
      <c r="M6783" t="s">
        <v>525</v>
      </c>
      <c r="N6783" t="s">
        <v>569</v>
      </c>
      <c r="O6783"/>
    </row>
    <row r="6784" spans="1:15" s="164" customFormat="1" ht="16" x14ac:dyDescent="0.2">
      <c r="A6784" t="s">
        <v>521</v>
      </c>
      <c r="B6784" t="s">
        <v>647</v>
      </c>
      <c r="C6784" t="s">
        <v>523</v>
      </c>
      <c r="D6784" t="s">
        <v>525</v>
      </c>
      <c r="E6784" t="s">
        <v>531</v>
      </c>
      <c r="F6784" s="191">
        <v>45702</v>
      </c>
      <c r="G6784" t="s">
        <v>650</v>
      </c>
      <c r="H6784" s="192">
        <v>594609</v>
      </c>
      <c r="I6784" t="s">
        <v>16</v>
      </c>
      <c r="J6784"/>
      <c r="K6784"/>
      <c r="L6784">
        <v>2024</v>
      </c>
      <c r="M6784" t="s">
        <v>525</v>
      </c>
      <c r="N6784" t="s">
        <v>569</v>
      </c>
      <c r="O6784"/>
    </row>
    <row r="6785" spans="1:15" s="164" customFormat="1" ht="16" x14ac:dyDescent="0.2">
      <c r="A6785" t="s">
        <v>521</v>
      </c>
      <c r="B6785" t="s">
        <v>647</v>
      </c>
      <c r="C6785" t="s">
        <v>523</v>
      </c>
      <c r="D6785" t="s">
        <v>525</v>
      </c>
      <c r="E6785" t="s">
        <v>531</v>
      </c>
      <c r="F6785" s="191">
        <v>45702</v>
      </c>
      <c r="G6785" t="s">
        <v>648</v>
      </c>
      <c r="H6785" s="192">
        <v>29568</v>
      </c>
      <c r="I6785" t="s">
        <v>16</v>
      </c>
      <c r="J6785"/>
      <c r="K6785"/>
      <c r="L6785">
        <v>2024</v>
      </c>
      <c r="M6785" t="s">
        <v>525</v>
      </c>
      <c r="N6785" t="s">
        <v>569</v>
      </c>
      <c r="O6785"/>
    </row>
    <row r="6786" spans="1:15" s="164" customFormat="1" ht="16" x14ac:dyDescent="0.2">
      <c r="A6786" t="s">
        <v>521</v>
      </c>
      <c r="B6786" t="s">
        <v>647</v>
      </c>
      <c r="C6786" t="s">
        <v>523</v>
      </c>
      <c r="D6786" t="s">
        <v>525</v>
      </c>
      <c r="E6786" t="s">
        <v>525</v>
      </c>
      <c r="F6786" s="191">
        <v>45702</v>
      </c>
      <c r="G6786" t="s">
        <v>651</v>
      </c>
      <c r="H6786" s="192">
        <v>114510</v>
      </c>
      <c r="I6786" t="s">
        <v>16</v>
      </c>
      <c r="J6786"/>
      <c r="K6786"/>
      <c r="L6786">
        <v>2024</v>
      </c>
      <c r="M6786" t="s">
        <v>525</v>
      </c>
      <c r="N6786" t="s">
        <v>569</v>
      </c>
      <c r="O6786"/>
    </row>
    <row r="6787" spans="1:15" s="164" customFormat="1" ht="16" x14ac:dyDescent="0.2">
      <c r="A6787" t="s">
        <v>521</v>
      </c>
      <c r="B6787" t="s">
        <v>647</v>
      </c>
      <c r="C6787" t="s">
        <v>523</v>
      </c>
      <c r="D6787" t="s">
        <v>525</v>
      </c>
      <c r="E6787" t="s">
        <v>531</v>
      </c>
      <c r="F6787" s="191">
        <v>45702</v>
      </c>
      <c r="G6787" t="s">
        <v>651</v>
      </c>
      <c r="H6787" s="192">
        <v>272910</v>
      </c>
      <c r="I6787" t="s">
        <v>16</v>
      </c>
      <c r="J6787"/>
      <c r="K6787"/>
      <c r="L6787">
        <v>2024</v>
      </c>
      <c r="M6787" t="s">
        <v>525</v>
      </c>
      <c r="N6787" t="s">
        <v>569</v>
      </c>
      <c r="O6787"/>
    </row>
    <row r="6788" spans="1:15" s="164" customFormat="1" ht="16" x14ac:dyDescent="0.2">
      <c r="A6788" t="s">
        <v>521</v>
      </c>
      <c r="B6788" t="s">
        <v>647</v>
      </c>
      <c r="C6788" t="s">
        <v>523</v>
      </c>
      <c r="D6788" t="s">
        <v>525</v>
      </c>
      <c r="E6788" t="s">
        <v>525</v>
      </c>
      <c r="F6788" s="191">
        <v>45702</v>
      </c>
      <c r="G6788" t="s">
        <v>649</v>
      </c>
      <c r="H6788" s="192">
        <v>587323</v>
      </c>
      <c r="I6788" t="s">
        <v>16</v>
      </c>
      <c r="J6788"/>
      <c r="K6788"/>
      <c r="L6788">
        <v>2024</v>
      </c>
      <c r="M6788" t="s">
        <v>525</v>
      </c>
      <c r="N6788" t="s">
        <v>569</v>
      </c>
      <c r="O6788"/>
    </row>
    <row r="6789" spans="1:15" s="164" customFormat="1" ht="16" x14ac:dyDescent="0.2">
      <c r="A6789" t="s">
        <v>521</v>
      </c>
      <c r="B6789" t="s">
        <v>647</v>
      </c>
      <c r="C6789" t="s">
        <v>523</v>
      </c>
      <c r="D6789" t="s">
        <v>525</v>
      </c>
      <c r="E6789" t="s">
        <v>531</v>
      </c>
      <c r="F6789" s="191">
        <v>45702</v>
      </c>
      <c r="G6789" t="s">
        <v>649</v>
      </c>
      <c r="H6789" s="192">
        <v>309595</v>
      </c>
      <c r="I6789" t="s">
        <v>16</v>
      </c>
      <c r="J6789"/>
      <c r="K6789"/>
      <c r="L6789">
        <v>2024</v>
      </c>
      <c r="M6789" t="s">
        <v>525</v>
      </c>
      <c r="N6789" t="s">
        <v>569</v>
      </c>
      <c r="O6789"/>
    </row>
    <row r="6790" spans="1:15" s="164" customFormat="1" ht="16" x14ac:dyDescent="0.2">
      <c r="A6790" t="s">
        <v>521</v>
      </c>
      <c r="B6790" t="s">
        <v>617</v>
      </c>
      <c r="C6790" t="s">
        <v>523</v>
      </c>
      <c r="D6790" t="s">
        <v>525</v>
      </c>
      <c r="E6790" t="s">
        <v>531</v>
      </c>
      <c r="F6790" s="191">
        <v>45702</v>
      </c>
      <c r="G6790" t="s">
        <v>619</v>
      </c>
      <c r="H6790" s="192">
        <v>601020</v>
      </c>
      <c r="I6790" t="s">
        <v>22</v>
      </c>
      <c r="J6790"/>
      <c r="K6790"/>
      <c r="L6790">
        <v>2024</v>
      </c>
      <c r="M6790" t="s">
        <v>525</v>
      </c>
      <c r="N6790" t="s">
        <v>569</v>
      </c>
      <c r="O6790"/>
    </row>
    <row r="6791" spans="1:15" s="164" customFormat="1" ht="16" x14ac:dyDescent="0.2">
      <c r="A6791" t="s">
        <v>521</v>
      </c>
      <c r="B6791" t="s">
        <v>617</v>
      </c>
      <c r="C6791" t="s">
        <v>523</v>
      </c>
      <c r="D6791" t="s">
        <v>525</v>
      </c>
      <c r="E6791" t="s">
        <v>519</v>
      </c>
      <c r="F6791" s="191">
        <v>45702</v>
      </c>
      <c r="G6791" t="s">
        <v>587</v>
      </c>
      <c r="H6791" s="192">
        <v>286000</v>
      </c>
      <c r="I6791" t="s">
        <v>22</v>
      </c>
      <c r="J6791"/>
      <c r="K6791"/>
      <c r="L6791">
        <v>2024</v>
      </c>
      <c r="M6791" t="s">
        <v>525</v>
      </c>
      <c r="N6791" t="s">
        <v>569</v>
      </c>
      <c r="O6791"/>
    </row>
    <row r="6792" spans="1:15" s="164" customFormat="1" ht="16" x14ac:dyDescent="0.2">
      <c r="A6792" t="s">
        <v>521</v>
      </c>
      <c r="B6792" t="s">
        <v>617</v>
      </c>
      <c r="C6792" t="s">
        <v>523</v>
      </c>
      <c r="D6792" t="s">
        <v>525</v>
      </c>
      <c r="E6792" t="s">
        <v>531</v>
      </c>
      <c r="F6792" s="191">
        <v>45702</v>
      </c>
      <c r="G6792" t="s">
        <v>587</v>
      </c>
      <c r="H6792" s="192">
        <v>170280</v>
      </c>
      <c r="I6792" t="s">
        <v>22</v>
      </c>
      <c r="J6792"/>
      <c r="K6792"/>
      <c r="L6792">
        <v>2024</v>
      </c>
      <c r="M6792" t="s">
        <v>525</v>
      </c>
      <c r="N6792" t="s">
        <v>569</v>
      </c>
      <c r="O6792"/>
    </row>
    <row r="6793" spans="1:15" s="164" customFormat="1" ht="16" x14ac:dyDescent="0.2">
      <c r="A6793" t="s">
        <v>521</v>
      </c>
      <c r="B6793" t="s">
        <v>617</v>
      </c>
      <c r="C6793" t="s">
        <v>523</v>
      </c>
      <c r="D6793" t="s">
        <v>525</v>
      </c>
      <c r="E6793" t="s">
        <v>525</v>
      </c>
      <c r="F6793" s="191">
        <v>45702</v>
      </c>
      <c r="G6793" t="s">
        <v>589</v>
      </c>
      <c r="H6793" s="192">
        <v>43540</v>
      </c>
      <c r="I6793" t="s">
        <v>22</v>
      </c>
      <c r="J6793"/>
      <c r="K6793"/>
      <c r="L6793">
        <v>2024</v>
      </c>
      <c r="M6793" t="s">
        <v>525</v>
      </c>
      <c r="N6793" t="s">
        <v>569</v>
      </c>
      <c r="O6793"/>
    </row>
    <row r="6794" spans="1:15" s="164" customFormat="1" ht="16" x14ac:dyDescent="0.2">
      <c r="A6794" t="s">
        <v>521</v>
      </c>
      <c r="B6794" t="s">
        <v>686</v>
      </c>
      <c r="C6794" t="s">
        <v>523</v>
      </c>
      <c r="D6794" t="s">
        <v>525</v>
      </c>
      <c r="E6794" t="s">
        <v>525</v>
      </c>
      <c r="F6794" s="191">
        <v>45702</v>
      </c>
      <c r="G6794" t="s">
        <v>589</v>
      </c>
      <c r="H6794" s="192">
        <v>20724</v>
      </c>
      <c r="I6794" t="s">
        <v>22</v>
      </c>
      <c r="J6794"/>
      <c r="K6794"/>
      <c r="L6794">
        <v>2024</v>
      </c>
      <c r="M6794" t="s">
        <v>525</v>
      </c>
      <c r="N6794" t="s">
        <v>569</v>
      </c>
      <c r="O6794"/>
    </row>
    <row r="6795" spans="1:15" s="164" customFormat="1" ht="16" x14ac:dyDescent="0.2">
      <c r="A6795" t="s">
        <v>521</v>
      </c>
      <c r="B6795" t="s">
        <v>603</v>
      </c>
      <c r="C6795" t="s">
        <v>523</v>
      </c>
      <c r="D6795" t="s">
        <v>525</v>
      </c>
      <c r="E6795" t="s">
        <v>525</v>
      </c>
      <c r="F6795" s="191">
        <v>45702</v>
      </c>
      <c r="G6795" t="s">
        <v>604</v>
      </c>
      <c r="H6795" s="192">
        <v>10956</v>
      </c>
      <c r="I6795" t="s">
        <v>22</v>
      </c>
      <c r="J6795"/>
      <c r="K6795"/>
      <c r="L6795">
        <v>2024</v>
      </c>
      <c r="M6795" t="s">
        <v>525</v>
      </c>
      <c r="N6795" t="s">
        <v>569</v>
      </c>
      <c r="O6795"/>
    </row>
    <row r="6796" spans="1:15" s="164" customFormat="1" ht="16" x14ac:dyDescent="0.2">
      <c r="A6796" t="s">
        <v>521</v>
      </c>
      <c r="B6796" t="s">
        <v>617</v>
      </c>
      <c r="C6796" t="s">
        <v>523</v>
      </c>
      <c r="D6796" t="s">
        <v>525</v>
      </c>
      <c r="E6796" t="s">
        <v>525</v>
      </c>
      <c r="F6796" s="191">
        <v>45702</v>
      </c>
      <c r="G6796" t="s">
        <v>23</v>
      </c>
      <c r="H6796" s="192">
        <v>1251604</v>
      </c>
      <c r="I6796" t="s">
        <v>22</v>
      </c>
      <c r="J6796"/>
      <c r="K6796"/>
      <c r="L6796">
        <v>2024</v>
      </c>
      <c r="M6796" t="s">
        <v>525</v>
      </c>
      <c r="N6796" t="s">
        <v>569</v>
      </c>
      <c r="O6796"/>
    </row>
    <row r="6797" spans="1:15" s="164" customFormat="1" ht="16" x14ac:dyDescent="0.2">
      <c r="A6797" t="s">
        <v>521</v>
      </c>
      <c r="B6797" t="s">
        <v>617</v>
      </c>
      <c r="C6797" t="s">
        <v>523</v>
      </c>
      <c r="D6797" t="s">
        <v>525</v>
      </c>
      <c r="E6797" t="s">
        <v>525</v>
      </c>
      <c r="F6797" s="191">
        <v>45702</v>
      </c>
      <c r="G6797" t="s">
        <v>621</v>
      </c>
      <c r="H6797" s="192">
        <v>37613</v>
      </c>
      <c r="I6797" t="s">
        <v>22</v>
      </c>
      <c r="J6797"/>
      <c r="K6797"/>
      <c r="L6797">
        <v>2024</v>
      </c>
      <c r="M6797" t="s">
        <v>525</v>
      </c>
      <c r="N6797" t="s">
        <v>569</v>
      </c>
      <c r="O6797"/>
    </row>
    <row r="6798" spans="1:15" s="164" customFormat="1" ht="16" x14ac:dyDescent="0.2">
      <c r="A6798" t="s">
        <v>521</v>
      </c>
      <c r="B6798" t="s">
        <v>647</v>
      </c>
      <c r="C6798" t="s">
        <v>523</v>
      </c>
      <c r="D6798" t="s">
        <v>525</v>
      </c>
      <c r="E6798" t="s">
        <v>525</v>
      </c>
      <c r="F6798" s="191">
        <v>45705</v>
      </c>
      <c r="G6798" t="s">
        <v>648</v>
      </c>
      <c r="H6798" s="192">
        <v>29920</v>
      </c>
      <c r="I6798" t="s">
        <v>16</v>
      </c>
      <c r="J6798"/>
      <c r="K6798"/>
      <c r="L6798">
        <v>2024</v>
      </c>
      <c r="M6798" t="s">
        <v>525</v>
      </c>
      <c r="N6798" t="s">
        <v>569</v>
      </c>
      <c r="O6798"/>
    </row>
    <row r="6799" spans="1:15" s="164" customFormat="1" ht="16" x14ac:dyDescent="0.2">
      <c r="A6799" t="s">
        <v>521</v>
      </c>
      <c r="B6799" t="s">
        <v>586</v>
      </c>
      <c r="C6799" t="s">
        <v>523</v>
      </c>
      <c r="D6799" t="s">
        <v>525</v>
      </c>
      <c r="E6799" t="s">
        <v>531</v>
      </c>
      <c r="F6799" s="191">
        <v>45706</v>
      </c>
      <c r="G6799" t="s">
        <v>619</v>
      </c>
      <c r="H6799" s="192">
        <v>339409</v>
      </c>
      <c r="I6799" t="s">
        <v>22</v>
      </c>
      <c r="J6799"/>
      <c r="K6799"/>
      <c r="L6799">
        <v>2024</v>
      </c>
      <c r="M6799" t="s">
        <v>525</v>
      </c>
      <c r="N6799" t="s">
        <v>569</v>
      </c>
      <c r="O6799"/>
    </row>
    <row r="6800" spans="1:15" s="164" customFormat="1" ht="16" x14ac:dyDescent="0.2">
      <c r="A6800" t="s">
        <v>521</v>
      </c>
      <c r="B6800" t="s">
        <v>617</v>
      </c>
      <c r="C6800" t="s">
        <v>523</v>
      </c>
      <c r="D6800" t="s">
        <v>525</v>
      </c>
      <c r="E6800" t="s">
        <v>531</v>
      </c>
      <c r="F6800" s="191">
        <v>45706</v>
      </c>
      <c r="G6800" t="s">
        <v>620</v>
      </c>
      <c r="H6800" s="192">
        <v>210870</v>
      </c>
      <c r="I6800" t="s">
        <v>22</v>
      </c>
      <c r="J6800"/>
      <c r="K6800"/>
      <c r="L6800">
        <v>2024</v>
      </c>
      <c r="M6800" t="s">
        <v>525</v>
      </c>
      <c r="N6800" t="s">
        <v>569</v>
      </c>
      <c r="O6800"/>
    </row>
    <row r="6801" spans="1:15" s="164" customFormat="1" ht="16" x14ac:dyDescent="0.2">
      <c r="A6801" t="s">
        <v>521</v>
      </c>
      <c r="B6801" t="s">
        <v>617</v>
      </c>
      <c r="C6801" t="s">
        <v>523</v>
      </c>
      <c r="D6801" t="s">
        <v>525</v>
      </c>
      <c r="E6801" t="s">
        <v>531</v>
      </c>
      <c r="F6801" s="191">
        <v>45706</v>
      </c>
      <c r="G6801" t="s">
        <v>587</v>
      </c>
      <c r="H6801" s="192">
        <v>340560</v>
      </c>
      <c r="I6801" t="s">
        <v>22</v>
      </c>
      <c r="J6801"/>
      <c r="K6801"/>
      <c r="L6801">
        <v>2024</v>
      </c>
      <c r="M6801" t="s">
        <v>525</v>
      </c>
      <c r="N6801" t="s">
        <v>569</v>
      </c>
      <c r="O6801"/>
    </row>
    <row r="6802" spans="1:15" s="164" customFormat="1" ht="16" x14ac:dyDescent="0.2">
      <c r="A6802" t="s">
        <v>521</v>
      </c>
      <c r="B6802" t="s">
        <v>647</v>
      </c>
      <c r="C6802" t="s">
        <v>523</v>
      </c>
      <c r="D6802" t="s">
        <v>525</v>
      </c>
      <c r="E6802" t="s">
        <v>531</v>
      </c>
      <c r="F6802" s="191">
        <v>45706</v>
      </c>
      <c r="G6802" t="s">
        <v>653</v>
      </c>
      <c r="H6802" s="192">
        <v>119416</v>
      </c>
      <c r="I6802" t="s">
        <v>22</v>
      </c>
      <c r="J6802"/>
      <c r="K6802"/>
      <c r="L6802">
        <v>2024</v>
      </c>
      <c r="M6802" t="s">
        <v>525</v>
      </c>
      <c r="N6802" t="s">
        <v>569</v>
      </c>
      <c r="O6802"/>
    </row>
    <row r="6803" spans="1:15" s="164" customFormat="1" ht="16" x14ac:dyDescent="0.2">
      <c r="A6803" t="s">
        <v>521</v>
      </c>
      <c r="B6803" t="s">
        <v>567</v>
      </c>
      <c r="C6803" t="s">
        <v>523</v>
      </c>
      <c r="D6803" t="s">
        <v>525</v>
      </c>
      <c r="E6803" t="s">
        <v>531</v>
      </c>
      <c r="F6803" s="191">
        <v>45706</v>
      </c>
      <c r="G6803" t="s">
        <v>568</v>
      </c>
      <c r="H6803" s="192">
        <v>205682</v>
      </c>
      <c r="I6803" t="s">
        <v>22</v>
      </c>
      <c r="J6803"/>
      <c r="K6803"/>
      <c r="L6803">
        <v>2024</v>
      </c>
      <c r="M6803" t="s">
        <v>525</v>
      </c>
      <c r="N6803" t="s">
        <v>569</v>
      </c>
      <c r="O6803"/>
    </row>
    <row r="6804" spans="1:15" s="164" customFormat="1" ht="16" x14ac:dyDescent="0.2">
      <c r="A6804" t="s">
        <v>521</v>
      </c>
      <c r="B6804" t="s">
        <v>617</v>
      </c>
      <c r="C6804" t="s">
        <v>523</v>
      </c>
      <c r="D6804" t="s">
        <v>525</v>
      </c>
      <c r="E6804" t="s">
        <v>525</v>
      </c>
      <c r="F6804" s="191">
        <v>45706</v>
      </c>
      <c r="G6804" t="s">
        <v>568</v>
      </c>
      <c r="H6804" s="192">
        <v>37066</v>
      </c>
      <c r="I6804" t="s">
        <v>22</v>
      </c>
      <c r="J6804"/>
      <c r="K6804"/>
      <c r="L6804">
        <v>2024</v>
      </c>
      <c r="M6804" t="s">
        <v>525</v>
      </c>
      <c r="N6804" t="s">
        <v>569</v>
      </c>
      <c r="O6804"/>
    </row>
    <row r="6805" spans="1:15" s="164" customFormat="1" ht="16" x14ac:dyDescent="0.2">
      <c r="A6805" t="s">
        <v>521</v>
      </c>
      <c r="B6805" t="s">
        <v>617</v>
      </c>
      <c r="C6805" t="s">
        <v>523</v>
      </c>
      <c r="D6805" t="s">
        <v>525</v>
      </c>
      <c r="E6805" t="s">
        <v>531</v>
      </c>
      <c r="F6805" s="191">
        <v>45706</v>
      </c>
      <c r="G6805" t="s">
        <v>568</v>
      </c>
      <c r="H6805" s="192">
        <v>73656</v>
      </c>
      <c r="I6805" t="s">
        <v>22</v>
      </c>
      <c r="J6805"/>
      <c r="K6805"/>
      <c r="L6805">
        <v>2024</v>
      </c>
      <c r="M6805" t="s">
        <v>525</v>
      </c>
      <c r="N6805" t="s">
        <v>569</v>
      </c>
      <c r="O6805"/>
    </row>
    <row r="6806" spans="1:15" s="164" customFormat="1" ht="16" x14ac:dyDescent="0.2">
      <c r="A6806" t="s">
        <v>521</v>
      </c>
      <c r="B6806" t="s">
        <v>603</v>
      </c>
      <c r="C6806" t="s">
        <v>523</v>
      </c>
      <c r="D6806" t="s">
        <v>525</v>
      </c>
      <c r="E6806" t="s">
        <v>525</v>
      </c>
      <c r="F6806" s="191">
        <v>45706</v>
      </c>
      <c r="G6806" t="s">
        <v>604</v>
      </c>
      <c r="H6806" s="192">
        <v>5300</v>
      </c>
      <c r="I6806" t="s">
        <v>22</v>
      </c>
      <c r="J6806"/>
      <c r="K6806"/>
      <c r="L6806">
        <v>2024</v>
      </c>
      <c r="M6806" t="s">
        <v>525</v>
      </c>
      <c r="N6806" t="s">
        <v>569</v>
      </c>
      <c r="O6806"/>
    </row>
    <row r="6807" spans="1:15" s="164" customFormat="1" ht="16" x14ac:dyDescent="0.2">
      <c r="A6807" t="s">
        <v>521</v>
      </c>
      <c r="B6807" t="s">
        <v>638</v>
      </c>
      <c r="C6807" t="s">
        <v>523</v>
      </c>
      <c r="D6807" t="s">
        <v>525</v>
      </c>
      <c r="E6807" t="s">
        <v>525</v>
      </c>
      <c r="F6807" s="191">
        <v>45706</v>
      </c>
      <c r="G6807" t="s">
        <v>23</v>
      </c>
      <c r="H6807" s="192">
        <v>81869</v>
      </c>
      <c r="I6807" t="s">
        <v>22</v>
      </c>
      <c r="J6807"/>
      <c r="K6807"/>
      <c r="L6807">
        <v>2024</v>
      </c>
      <c r="M6807" t="s">
        <v>525</v>
      </c>
      <c r="N6807" t="s">
        <v>569</v>
      </c>
      <c r="O6807"/>
    </row>
    <row r="6808" spans="1:15" s="164" customFormat="1" ht="16" x14ac:dyDescent="0.2">
      <c r="A6808" t="s">
        <v>521</v>
      </c>
      <c r="B6808" t="s">
        <v>617</v>
      </c>
      <c r="C6808" t="s">
        <v>523</v>
      </c>
      <c r="D6808" t="s">
        <v>525</v>
      </c>
      <c r="E6808" t="s">
        <v>531</v>
      </c>
      <c r="F6808" s="191">
        <v>45706</v>
      </c>
      <c r="G6808" t="s">
        <v>720</v>
      </c>
      <c r="H6808" s="192">
        <v>184378</v>
      </c>
      <c r="I6808" t="s">
        <v>22</v>
      </c>
      <c r="J6808"/>
      <c r="K6808"/>
      <c r="L6808">
        <v>2024</v>
      </c>
      <c r="M6808" t="s">
        <v>525</v>
      </c>
      <c r="N6808" t="s">
        <v>569</v>
      </c>
      <c r="O6808"/>
    </row>
    <row r="6809" spans="1:15" s="164" customFormat="1" ht="16" x14ac:dyDescent="0.2">
      <c r="A6809" t="s">
        <v>521</v>
      </c>
      <c r="B6809" t="s">
        <v>647</v>
      </c>
      <c r="C6809" t="s">
        <v>523</v>
      </c>
      <c r="D6809" t="s">
        <v>525</v>
      </c>
      <c r="E6809" t="s">
        <v>525</v>
      </c>
      <c r="F6809" s="191">
        <v>45706</v>
      </c>
      <c r="G6809" t="s">
        <v>650</v>
      </c>
      <c r="H6809" s="192">
        <v>419617</v>
      </c>
      <c r="I6809" t="s">
        <v>16</v>
      </c>
      <c r="J6809"/>
      <c r="K6809"/>
      <c r="L6809">
        <v>2024</v>
      </c>
      <c r="M6809" t="s">
        <v>525</v>
      </c>
      <c r="N6809" t="s">
        <v>569</v>
      </c>
      <c r="O6809"/>
    </row>
    <row r="6810" spans="1:15" s="164" customFormat="1" ht="16" x14ac:dyDescent="0.2">
      <c r="A6810" t="s">
        <v>521</v>
      </c>
      <c r="B6810" t="s">
        <v>647</v>
      </c>
      <c r="C6810" t="s">
        <v>535</v>
      </c>
      <c r="D6810" t="s">
        <v>525</v>
      </c>
      <c r="E6810" t="s">
        <v>519</v>
      </c>
      <c r="F6810" s="191">
        <v>45706</v>
      </c>
      <c r="G6810" t="s">
        <v>650</v>
      </c>
      <c r="H6810" s="192">
        <v>22552</v>
      </c>
      <c r="I6810" t="s">
        <v>16</v>
      </c>
      <c r="J6810"/>
      <c r="K6810"/>
      <c r="L6810">
        <v>2024</v>
      </c>
      <c r="M6810" t="s">
        <v>525</v>
      </c>
      <c r="N6810" t="s">
        <v>569</v>
      </c>
      <c r="O6810"/>
    </row>
    <row r="6811" spans="1:15" s="164" customFormat="1" ht="16" x14ac:dyDescent="0.2">
      <c r="A6811" t="s">
        <v>521</v>
      </c>
      <c r="B6811" t="s">
        <v>647</v>
      </c>
      <c r="C6811" t="s">
        <v>523</v>
      </c>
      <c r="D6811" t="s">
        <v>525</v>
      </c>
      <c r="E6811" t="s">
        <v>519</v>
      </c>
      <c r="F6811" s="191">
        <v>45706</v>
      </c>
      <c r="G6811" t="s">
        <v>650</v>
      </c>
      <c r="H6811" s="192">
        <v>221760</v>
      </c>
      <c r="I6811" t="s">
        <v>16</v>
      </c>
      <c r="J6811"/>
      <c r="K6811"/>
      <c r="L6811">
        <v>2024</v>
      </c>
      <c r="M6811" t="s">
        <v>525</v>
      </c>
      <c r="N6811" t="s">
        <v>569</v>
      </c>
      <c r="O6811"/>
    </row>
    <row r="6812" spans="1:15" s="164" customFormat="1" ht="16" x14ac:dyDescent="0.2">
      <c r="A6812" t="s">
        <v>521</v>
      </c>
      <c r="B6812" t="s">
        <v>647</v>
      </c>
      <c r="C6812" t="s">
        <v>535</v>
      </c>
      <c r="D6812" t="s">
        <v>525</v>
      </c>
      <c r="E6812" t="s">
        <v>531</v>
      </c>
      <c r="F6812" s="191">
        <v>45706</v>
      </c>
      <c r="G6812" t="s">
        <v>650</v>
      </c>
      <c r="H6812" s="192">
        <v>16898</v>
      </c>
      <c r="I6812" t="s">
        <v>16</v>
      </c>
      <c r="J6812"/>
      <c r="K6812"/>
      <c r="L6812">
        <v>2024</v>
      </c>
      <c r="M6812" t="s">
        <v>525</v>
      </c>
      <c r="N6812" t="s">
        <v>569</v>
      </c>
      <c r="O6812"/>
    </row>
    <row r="6813" spans="1:15" s="164" customFormat="1" ht="16" x14ac:dyDescent="0.2">
      <c r="A6813" t="s">
        <v>521</v>
      </c>
      <c r="B6813" t="s">
        <v>647</v>
      </c>
      <c r="C6813" t="s">
        <v>523</v>
      </c>
      <c r="D6813" t="s">
        <v>525</v>
      </c>
      <c r="E6813" t="s">
        <v>531</v>
      </c>
      <c r="F6813" s="191">
        <v>45706</v>
      </c>
      <c r="G6813" t="s">
        <v>650</v>
      </c>
      <c r="H6813" s="192">
        <v>797251</v>
      </c>
      <c r="I6813" t="s">
        <v>16</v>
      </c>
      <c r="J6813"/>
      <c r="K6813"/>
      <c r="L6813">
        <v>2024</v>
      </c>
      <c r="M6813" t="s">
        <v>525</v>
      </c>
      <c r="N6813" t="s">
        <v>569</v>
      </c>
      <c r="O6813"/>
    </row>
    <row r="6814" spans="1:15" s="164" customFormat="1" ht="16" x14ac:dyDescent="0.2">
      <c r="A6814" t="s">
        <v>521</v>
      </c>
      <c r="B6814" t="s">
        <v>647</v>
      </c>
      <c r="C6814" t="s">
        <v>523</v>
      </c>
      <c r="D6814" t="s">
        <v>525</v>
      </c>
      <c r="E6814" t="s">
        <v>525</v>
      </c>
      <c r="F6814" s="191">
        <v>45706</v>
      </c>
      <c r="G6814" t="s">
        <v>648</v>
      </c>
      <c r="H6814" s="192">
        <v>6043</v>
      </c>
      <c r="I6814" t="s">
        <v>16</v>
      </c>
      <c r="J6814"/>
      <c r="K6814"/>
      <c r="L6814">
        <v>2024</v>
      </c>
      <c r="M6814" t="s">
        <v>525</v>
      </c>
      <c r="N6814" t="s">
        <v>569</v>
      </c>
      <c r="O6814"/>
    </row>
    <row r="6815" spans="1:15" s="164" customFormat="1" ht="16" x14ac:dyDescent="0.2">
      <c r="A6815" t="s">
        <v>521</v>
      </c>
      <c r="B6815" t="s">
        <v>647</v>
      </c>
      <c r="C6815" t="s">
        <v>523</v>
      </c>
      <c r="D6815" t="s">
        <v>525</v>
      </c>
      <c r="E6815" t="s">
        <v>531</v>
      </c>
      <c r="F6815" s="191">
        <v>45706</v>
      </c>
      <c r="G6815" t="s">
        <v>648</v>
      </c>
      <c r="H6815" s="192">
        <v>29557</v>
      </c>
      <c r="I6815" t="s">
        <v>16</v>
      </c>
      <c r="J6815"/>
      <c r="K6815"/>
      <c r="L6815">
        <v>2024</v>
      </c>
      <c r="M6815" t="s">
        <v>525</v>
      </c>
      <c r="N6815" t="s">
        <v>569</v>
      </c>
      <c r="O6815"/>
    </row>
    <row r="6816" spans="1:15" s="164" customFormat="1" ht="16" x14ac:dyDescent="0.2">
      <c r="A6816" t="s">
        <v>521</v>
      </c>
      <c r="B6816" t="s">
        <v>647</v>
      </c>
      <c r="C6816" t="s">
        <v>523</v>
      </c>
      <c r="D6816" t="s">
        <v>525</v>
      </c>
      <c r="E6816" t="s">
        <v>525</v>
      </c>
      <c r="F6816" s="191">
        <v>45706</v>
      </c>
      <c r="G6816" t="s">
        <v>651</v>
      </c>
      <c r="H6816" s="192">
        <v>476256</v>
      </c>
      <c r="I6816" t="s">
        <v>16</v>
      </c>
      <c r="J6816"/>
      <c r="K6816"/>
      <c r="L6816">
        <v>2024</v>
      </c>
      <c r="M6816" t="s">
        <v>525</v>
      </c>
      <c r="N6816" t="s">
        <v>569</v>
      </c>
      <c r="O6816"/>
    </row>
    <row r="6817" spans="1:15" s="164" customFormat="1" ht="16" x14ac:dyDescent="0.2">
      <c r="A6817" t="s">
        <v>521</v>
      </c>
      <c r="B6817" t="s">
        <v>647</v>
      </c>
      <c r="C6817" t="s">
        <v>523</v>
      </c>
      <c r="D6817" t="s">
        <v>525</v>
      </c>
      <c r="E6817" t="s">
        <v>525</v>
      </c>
      <c r="F6817" s="191">
        <v>45706</v>
      </c>
      <c r="G6817" t="s">
        <v>649</v>
      </c>
      <c r="H6817" s="192">
        <v>2510671</v>
      </c>
      <c r="I6817" t="s">
        <v>16</v>
      </c>
      <c r="J6817"/>
      <c r="K6817"/>
      <c r="L6817">
        <v>2024</v>
      </c>
      <c r="M6817" t="s">
        <v>525</v>
      </c>
      <c r="N6817" t="s">
        <v>569</v>
      </c>
      <c r="O6817"/>
    </row>
    <row r="6818" spans="1:15" s="164" customFormat="1" ht="16" x14ac:dyDescent="0.2">
      <c r="A6818" t="s">
        <v>521</v>
      </c>
      <c r="B6818" t="s">
        <v>647</v>
      </c>
      <c r="C6818" t="s">
        <v>523</v>
      </c>
      <c r="D6818" t="s">
        <v>525</v>
      </c>
      <c r="E6818" t="s">
        <v>531</v>
      </c>
      <c r="F6818" s="191">
        <v>45706</v>
      </c>
      <c r="G6818" t="s">
        <v>649</v>
      </c>
      <c r="H6818" s="192">
        <v>489269</v>
      </c>
      <c r="I6818" t="s">
        <v>16</v>
      </c>
      <c r="J6818"/>
      <c r="K6818"/>
      <c r="L6818">
        <v>2024</v>
      </c>
      <c r="M6818" t="s">
        <v>525</v>
      </c>
      <c r="N6818" t="s">
        <v>569</v>
      </c>
      <c r="O6818"/>
    </row>
    <row r="6819" spans="1:15" s="164" customFormat="1" ht="16" x14ac:dyDescent="0.2">
      <c r="A6819" t="s">
        <v>521</v>
      </c>
      <c r="B6819" t="s">
        <v>647</v>
      </c>
      <c r="C6819" t="s">
        <v>523</v>
      </c>
      <c r="D6819" t="s">
        <v>525</v>
      </c>
      <c r="E6819" t="s">
        <v>525</v>
      </c>
      <c r="F6819" s="191">
        <v>45707</v>
      </c>
      <c r="G6819" t="s">
        <v>650</v>
      </c>
      <c r="H6819" s="192">
        <v>426457</v>
      </c>
      <c r="I6819" t="s">
        <v>16</v>
      </c>
      <c r="J6819"/>
      <c r="K6819"/>
      <c r="L6819">
        <v>2024</v>
      </c>
      <c r="M6819" t="s">
        <v>525</v>
      </c>
      <c r="N6819" t="s">
        <v>569</v>
      </c>
      <c r="O6819"/>
    </row>
    <row r="6820" spans="1:15" s="164" customFormat="1" ht="16" x14ac:dyDescent="0.2">
      <c r="A6820" t="s">
        <v>521</v>
      </c>
      <c r="B6820" t="s">
        <v>647</v>
      </c>
      <c r="C6820" t="s">
        <v>523</v>
      </c>
      <c r="D6820" t="s">
        <v>525</v>
      </c>
      <c r="E6820" t="s">
        <v>519</v>
      </c>
      <c r="F6820" s="191">
        <v>45707</v>
      </c>
      <c r="G6820" t="s">
        <v>650</v>
      </c>
      <c r="H6820" s="192">
        <v>47520</v>
      </c>
      <c r="I6820" t="s">
        <v>16</v>
      </c>
      <c r="J6820"/>
      <c r="K6820"/>
      <c r="L6820">
        <v>2024</v>
      </c>
      <c r="M6820" t="s">
        <v>525</v>
      </c>
      <c r="N6820" t="s">
        <v>569</v>
      </c>
      <c r="O6820"/>
    </row>
    <row r="6821" spans="1:15" s="164" customFormat="1" ht="16" x14ac:dyDescent="0.2">
      <c r="A6821" t="s">
        <v>521</v>
      </c>
      <c r="B6821" t="s">
        <v>647</v>
      </c>
      <c r="C6821" t="s">
        <v>535</v>
      </c>
      <c r="D6821" t="s">
        <v>525</v>
      </c>
      <c r="E6821" t="s">
        <v>531</v>
      </c>
      <c r="F6821" s="191">
        <v>45707</v>
      </c>
      <c r="G6821" t="s">
        <v>650</v>
      </c>
      <c r="H6821" s="192">
        <v>70576</v>
      </c>
      <c r="I6821" t="s">
        <v>16</v>
      </c>
      <c r="J6821"/>
      <c r="K6821"/>
      <c r="L6821">
        <v>2024</v>
      </c>
      <c r="M6821" t="s">
        <v>525</v>
      </c>
      <c r="N6821" t="s">
        <v>569</v>
      </c>
      <c r="O6821"/>
    </row>
    <row r="6822" spans="1:15" s="164" customFormat="1" ht="16" x14ac:dyDescent="0.2">
      <c r="A6822" t="s">
        <v>521</v>
      </c>
      <c r="B6822" t="s">
        <v>647</v>
      </c>
      <c r="C6822" t="s">
        <v>523</v>
      </c>
      <c r="D6822" t="s">
        <v>525</v>
      </c>
      <c r="E6822" t="s">
        <v>531</v>
      </c>
      <c r="F6822" s="191">
        <v>45707</v>
      </c>
      <c r="G6822" t="s">
        <v>650</v>
      </c>
      <c r="H6822" s="192">
        <v>686891</v>
      </c>
      <c r="I6822" t="s">
        <v>16</v>
      </c>
      <c r="J6822"/>
      <c r="K6822"/>
      <c r="L6822">
        <v>2024</v>
      </c>
      <c r="M6822" t="s">
        <v>525</v>
      </c>
      <c r="N6822" t="s">
        <v>569</v>
      </c>
      <c r="O6822"/>
    </row>
    <row r="6823" spans="1:15" s="164" customFormat="1" ht="16" x14ac:dyDescent="0.2">
      <c r="A6823" t="s">
        <v>521</v>
      </c>
      <c r="B6823" t="s">
        <v>647</v>
      </c>
      <c r="C6823" t="s">
        <v>523</v>
      </c>
      <c r="D6823" t="s">
        <v>525</v>
      </c>
      <c r="E6823" t="s">
        <v>525</v>
      </c>
      <c r="F6823" s="191">
        <v>45707</v>
      </c>
      <c r="G6823" t="s">
        <v>648</v>
      </c>
      <c r="H6823" s="192">
        <v>21481</v>
      </c>
      <c r="I6823" t="s">
        <v>16</v>
      </c>
      <c r="J6823"/>
      <c r="K6823"/>
      <c r="L6823">
        <v>2024</v>
      </c>
      <c r="M6823" t="s">
        <v>525</v>
      </c>
      <c r="N6823" t="s">
        <v>569</v>
      </c>
      <c r="O6823"/>
    </row>
    <row r="6824" spans="1:15" s="164" customFormat="1" ht="16" x14ac:dyDescent="0.2">
      <c r="A6824" t="s">
        <v>521</v>
      </c>
      <c r="B6824" t="s">
        <v>647</v>
      </c>
      <c r="C6824" t="s">
        <v>523</v>
      </c>
      <c r="D6824" t="s">
        <v>525</v>
      </c>
      <c r="E6824" t="s">
        <v>525</v>
      </c>
      <c r="F6824" s="191">
        <v>45707</v>
      </c>
      <c r="G6824" t="s">
        <v>651</v>
      </c>
      <c r="H6824" s="192">
        <v>81050</v>
      </c>
      <c r="I6824" t="s">
        <v>16</v>
      </c>
      <c r="J6824"/>
      <c r="K6824"/>
      <c r="L6824">
        <v>2024</v>
      </c>
      <c r="M6824" t="s">
        <v>525</v>
      </c>
      <c r="N6824" t="s">
        <v>569</v>
      </c>
      <c r="O6824"/>
    </row>
    <row r="6825" spans="1:15" s="164" customFormat="1" ht="16" x14ac:dyDescent="0.2">
      <c r="A6825" t="s">
        <v>521</v>
      </c>
      <c r="B6825" t="s">
        <v>647</v>
      </c>
      <c r="C6825" t="s">
        <v>523</v>
      </c>
      <c r="D6825" t="s">
        <v>525</v>
      </c>
      <c r="E6825" t="s">
        <v>531</v>
      </c>
      <c r="F6825" s="191">
        <v>45707</v>
      </c>
      <c r="G6825" t="s">
        <v>651</v>
      </c>
      <c r="H6825" s="192">
        <v>261281</v>
      </c>
      <c r="I6825" t="s">
        <v>16</v>
      </c>
      <c r="J6825"/>
      <c r="K6825"/>
      <c r="L6825">
        <v>2024</v>
      </c>
      <c r="M6825" t="s">
        <v>525</v>
      </c>
      <c r="N6825" t="s">
        <v>569</v>
      </c>
      <c r="O6825"/>
    </row>
    <row r="6826" spans="1:15" s="164" customFormat="1" ht="16" x14ac:dyDescent="0.2">
      <c r="A6826" t="s">
        <v>521</v>
      </c>
      <c r="B6826" t="s">
        <v>647</v>
      </c>
      <c r="C6826" t="s">
        <v>523</v>
      </c>
      <c r="D6826" t="s">
        <v>525</v>
      </c>
      <c r="E6826" t="s">
        <v>525</v>
      </c>
      <c r="F6826" s="191">
        <v>45707</v>
      </c>
      <c r="G6826" t="s">
        <v>649</v>
      </c>
      <c r="H6826" s="192">
        <v>688576</v>
      </c>
      <c r="I6826" t="s">
        <v>16</v>
      </c>
      <c r="J6826"/>
      <c r="K6826"/>
      <c r="L6826">
        <v>2024</v>
      </c>
      <c r="M6826" t="s">
        <v>525</v>
      </c>
      <c r="N6826" t="s">
        <v>569</v>
      </c>
      <c r="O6826"/>
    </row>
    <row r="6827" spans="1:15" s="164" customFormat="1" ht="16" x14ac:dyDescent="0.2">
      <c r="A6827" t="s">
        <v>521</v>
      </c>
      <c r="B6827" t="s">
        <v>647</v>
      </c>
      <c r="C6827" t="s">
        <v>523</v>
      </c>
      <c r="D6827" t="s">
        <v>525</v>
      </c>
      <c r="E6827" t="s">
        <v>531</v>
      </c>
      <c r="F6827" s="191">
        <v>45707</v>
      </c>
      <c r="G6827" t="s">
        <v>649</v>
      </c>
      <c r="H6827" s="192">
        <v>1142218</v>
      </c>
      <c r="I6827" t="s">
        <v>16</v>
      </c>
      <c r="J6827"/>
      <c r="K6827"/>
      <c r="L6827">
        <v>2024</v>
      </c>
      <c r="M6827" t="s">
        <v>525</v>
      </c>
      <c r="N6827" t="s">
        <v>569</v>
      </c>
      <c r="O6827"/>
    </row>
    <row r="6828" spans="1:15" s="164" customFormat="1" ht="16" x14ac:dyDescent="0.2">
      <c r="A6828" t="s">
        <v>521</v>
      </c>
      <c r="B6828" t="s">
        <v>617</v>
      </c>
      <c r="C6828" t="s">
        <v>523</v>
      </c>
      <c r="D6828" t="s">
        <v>525</v>
      </c>
      <c r="E6828" t="s">
        <v>519</v>
      </c>
      <c r="F6828" s="191">
        <v>45707</v>
      </c>
      <c r="G6828" t="s">
        <v>587</v>
      </c>
      <c r="H6828" s="192">
        <v>43540</v>
      </c>
      <c r="I6828" t="s">
        <v>22</v>
      </c>
      <c r="J6828"/>
      <c r="K6828"/>
      <c r="L6828">
        <v>2024</v>
      </c>
      <c r="M6828" t="s">
        <v>525</v>
      </c>
      <c r="N6828" t="s">
        <v>569</v>
      </c>
      <c r="O6828"/>
    </row>
    <row r="6829" spans="1:15" s="164" customFormat="1" ht="16" x14ac:dyDescent="0.2">
      <c r="A6829" t="s">
        <v>521</v>
      </c>
      <c r="B6829" t="s">
        <v>617</v>
      </c>
      <c r="C6829" t="s">
        <v>523</v>
      </c>
      <c r="D6829" t="s">
        <v>525</v>
      </c>
      <c r="E6829" t="s">
        <v>531</v>
      </c>
      <c r="F6829" s="191">
        <v>45707</v>
      </c>
      <c r="G6829" t="s">
        <v>587</v>
      </c>
      <c r="H6829" s="192">
        <v>118800</v>
      </c>
      <c r="I6829" t="s">
        <v>22</v>
      </c>
      <c r="J6829"/>
      <c r="K6829"/>
      <c r="L6829">
        <v>2024</v>
      </c>
      <c r="M6829" t="s">
        <v>525</v>
      </c>
      <c r="N6829" t="s">
        <v>569</v>
      </c>
      <c r="O6829"/>
    </row>
    <row r="6830" spans="1:15" s="164" customFormat="1" ht="16" x14ac:dyDescent="0.2">
      <c r="A6830" t="s">
        <v>521</v>
      </c>
      <c r="B6830" t="s">
        <v>647</v>
      </c>
      <c r="C6830" t="s">
        <v>523</v>
      </c>
      <c r="D6830" t="s">
        <v>525</v>
      </c>
      <c r="E6830" t="s">
        <v>531</v>
      </c>
      <c r="F6830" s="191">
        <v>45707</v>
      </c>
      <c r="G6830" t="s">
        <v>653</v>
      </c>
      <c r="H6830" s="192">
        <v>206756</v>
      </c>
      <c r="I6830" t="s">
        <v>22</v>
      </c>
      <c r="J6830"/>
      <c r="K6830"/>
      <c r="L6830">
        <v>2024</v>
      </c>
      <c r="M6830" t="s">
        <v>525</v>
      </c>
      <c r="N6830" t="s">
        <v>569</v>
      </c>
      <c r="O6830"/>
    </row>
    <row r="6831" spans="1:15" s="164" customFormat="1" ht="16" x14ac:dyDescent="0.2">
      <c r="A6831" t="s">
        <v>521</v>
      </c>
      <c r="B6831" t="s">
        <v>617</v>
      </c>
      <c r="C6831" t="s">
        <v>523</v>
      </c>
      <c r="D6831" t="s">
        <v>525</v>
      </c>
      <c r="E6831" t="s">
        <v>531</v>
      </c>
      <c r="F6831" s="191">
        <v>45707</v>
      </c>
      <c r="G6831" t="s">
        <v>568</v>
      </c>
      <c r="H6831" s="192">
        <v>344098</v>
      </c>
      <c r="I6831" t="s">
        <v>22</v>
      </c>
      <c r="J6831"/>
      <c r="K6831"/>
      <c r="L6831">
        <v>2024</v>
      </c>
      <c r="M6831" t="s">
        <v>525</v>
      </c>
      <c r="N6831" t="s">
        <v>569</v>
      </c>
      <c r="O6831"/>
    </row>
    <row r="6832" spans="1:15" s="164" customFormat="1" ht="16" x14ac:dyDescent="0.2">
      <c r="A6832" t="s">
        <v>521</v>
      </c>
      <c r="B6832" t="s">
        <v>617</v>
      </c>
      <c r="C6832" t="s">
        <v>523</v>
      </c>
      <c r="D6832" t="s">
        <v>525</v>
      </c>
      <c r="E6832" t="s">
        <v>525</v>
      </c>
      <c r="F6832" s="191">
        <v>45707</v>
      </c>
      <c r="G6832" t="s">
        <v>589</v>
      </c>
      <c r="H6832" s="192">
        <v>43540</v>
      </c>
      <c r="I6832" t="s">
        <v>22</v>
      </c>
      <c r="J6832"/>
      <c r="K6832"/>
      <c r="L6832">
        <v>2024</v>
      </c>
      <c r="M6832" t="s">
        <v>525</v>
      </c>
      <c r="N6832" t="s">
        <v>569</v>
      </c>
      <c r="O6832"/>
    </row>
    <row r="6833" spans="1:15" s="164" customFormat="1" ht="16" x14ac:dyDescent="0.2">
      <c r="A6833" t="s">
        <v>521</v>
      </c>
      <c r="B6833" t="s">
        <v>617</v>
      </c>
      <c r="C6833" t="s">
        <v>523</v>
      </c>
      <c r="D6833" t="s">
        <v>525</v>
      </c>
      <c r="E6833" t="s">
        <v>531</v>
      </c>
      <c r="F6833" s="191">
        <v>45707</v>
      </c>
      <c r="G6833" t="s">
        <v>589</v>
      </c>
      <c r="H6833" s="192">
        <v>2636040</v>
      </c>
      <c r="I6833" t="s">
        <v>22</v>
      </c>
      <c r="J6833"/>
      <c r="K6833"/>
      <c r="L6833">
        <v>2024</v>
      </c>
      <c r="M6833" t="s">
        <v>525</v>
      </c>
      <c r="N6833" t="s">
        <v>569</v>
      </c>
      <c r="O6833"/>
    </row>
    <row r="6834" spans="1:15" s="164" customFormat="1" ht="16" x14ac:dyDescent="0.2">
      <c r="A6834" t="s">
        <v>521</v>
      </c>
      <c r="B6834" t="s">
        <v>603</v>
      </c>
      <c r="C6834" t="s">
        <v>523</v>
      </c>
      <c r="D6834" t="s">
        <v>525</v>
      </c>
      <c r="E6834" t="s">
        <v>525</v>
      </c>
      <c r="F6834" s="191">
        <v>45707</v>
      </c>
      <c r="G6834" t="s">
        <v>604</v>
      </c>
      <c r="H6834" s="192">
        <v>20247</v>
      </c>
      <c r="I6834" t="s">
        <v>22</v>
      </c>
      <c r="J6834"/>
      <c r="K6834"/>
      <c r="L6834">
        <v>2024</v>
      </c>
      <c r="M6834" t="s">
        <v>525</v>
      </c>
      <c r="N6834" t="s">
        <v>569</v>
      </c>
      <c r="O6834"/>
    </row>
    <row r="6835" spans="1:15" s="164" customFormat="1" ht="16" x14ac:dyDescent="0.2">
      <c r="A6835" t="s">
        <v>521</v>
      </c>
      <c r="B6835" t="s">
        <v>617</v>
      </c>
      <c r="C6835" t="s">
        <v>523</v>
      </c>
      <c r="D6835" t="s">
        <v>525</v>
      </c>
      <c r="E6835" t="s">
        <v>531</v>
      </c>
      <c r="F6835" s="191">
        <v>45707</v>
      </c>
      <c r="G6835" t="s">
        <v>23</v>
      </c>
      <c r="H6835" s="192">
        <v>1488432</v>
      </c>
      <c r="I6835" t="s">
        <v>22</v>
      </c>
      <c r="J6835"/>
      <c r="K6835"/>
      <c r="L6835">
        <v>2024</v>
      </c>
      <c r="M6835" t="s">
        <v>525</v>
      </c>
      <c r="N6835" t="s">
        <v>569</v>
      </c>
      <c r="O6835"/>
    </row>
    <row r="6836" spans="1:15" s="164" customFormat="1" ht="16" x14ac:dyDescent="0.2">
      <c r="A6836" t="s">
        <v>521</v>
      </c>
      <c r="B6836" t="s">
        <v>617</v>
      </c>
      <c r="C6836" t="s">
        <v>523</v>
      </c>
      <c r="D6836" t="s">
        <v>525</v>
      </c>
      <c r="E6836" t="s">
        <v>531</v>
      </c>
      <c r="F6836" s="191">
        <v>45707</v>
      </c>
      <c r="G6836" t="s">
        <v>720</v>
      </c>
      <c r="H6836" s="192">
        <v>39600</v>
      </c>
      <c r="I6836" t="s">
        <v>22</v>
      </c>
      <c r="J6836"/>
      <c r="K6836"/>
      <c r="L6836">
        <v>2024</v>
      </c>
      <c r="M6836" t="s">
        <v>525</v>
      </c>
      <c r="N6836" t="s">
        <v>569</v>
      </c>
      <c r="O6836"/>
    </row>
    <row r="6837" spans="1:15" s="164" customFormat="1" ht="16" x14ac:dyDescent="0.2">
      <c r="A6837" t="s">
        <v>521</v>
      </c>
      <c r="B6837" t="s">
        <v>647</v>
      </c>
      <c r="C6837" t="s">
        <v>523</v>
      </c>
      <c r="D6837" t="s">
        <v>525</v>
      </c>
      <c r="E6837" t="s">
        <v>525</v>
      </c>
      <c r="F6837" s="191">
        <v>45708</v>
      </c>
      <c r="G6837" t="s">
        <v>650</v>
      </c>
      <c r="H6837" s="192">
        <v>741244</v>
      </c>
      <c r="I6837" t="s">
        <v>16</v>
      </c>
      <c r="J6837"/>
      <c r="K6837"/>
      <c r="L6837">
        <v>2024</v>
      </c>
      <c r="M6837" t="s">
        <v>525</v>
      </c>
      <c r="N6837" t="s">
        <v>569</v>
      </c>
      <c r="O6837"/>
    </row>
    <row r="6838" spans="1:15" s="164" customFormat="1" ht="16" x14ac:dyDescent="0.2">
      <c r="A6838" t="s">
        <v>521</v>
      </c>
      <c r="B6838" t="s">
        <v>647</v>
      </c>
      <c r="C6838" t="s">
        <v>535</v>
      </c>
      <c r="D6838" t="s">
        <v>525</v>
      </c>
      <c r="E6838" t="s">
        <v>519</v>
      </c>
      <c r="F6838" s="191">
        <v>45708</v>
      </c>
      <c r="G6838" t="s">
        <v>650</v>
      </c>
      <c r="H6838" s="192">
        <v>23674</v>
      </c>
      <c r="I6838" t="s">
        <v>16</v>
      </c>
      <c r="J6838"/>
      <c r="K6838"/>
      <c r="L6838">
        <v>2024</v>
      </c>
      <c r="M6838" t="s">
        <v>525</v>
      </c>
      <c r="N6838" t="s">
        <v>569</v>
      </c>
      <c r="O6838"/>
    </row>
    <row r="6839" spans="1:15" s="164" customFormat="1" ht="16" x14ac:dyDescent="0.2">
      <c r="A6839" t="s">
        <v>521</v>
      </c>
      <c r="B6839" t="s">
        <v>647</v>
      </c>
      <c r="C6839" t="s">
        <v>523</v>
      </c>
      <c r="D6839" t="s">
        <v>525</v>
      </c>
      <c r="E6839" t="s">
        <v>519</v>
      </c>
      <c r="F6839" s="191">
        <v>45708</v>
      </c>
      <c r="G6839" t="s">
        <v>650</v>
      </c>
      <c r="H6839" s="192">
        <v>95203</v>
      </c>
      <c r="I6839" t="s">
        <v>16</v>
      </c>
      <c r="J6839"/>
      <c r="K6839"/>
      <c r="L6839">
        <v>2024</v>
      </c>
      <c r="M6839" t="s">
        <v>525</v>
      </c>
      <c r="N6839" t="s">
        <v>569</v>
      </c>
      <c r="O6839"/>
    </row>
    <row r="6840" spans="1:15" s="164" customFormat="1" ht="16" x14ac:dyDescent="0.2">
      <c r="A6840" t="s">
        <v>521</v>
      </c>
      <c r="B6840" t="s">
        <v>647</v>
      </c>
      <c r="C6840" t="s">
        <v>535</v>
      </c>
      <c r="D6840" t="s">
        <v>525</v>
      </c>
      <c r="E6840" t="s">
        <v>531</v>
      </c>
      <c r="F6840" s="191">
        <v>45708</v>
      </c>
      <c r="G6840" t="s">
        <v>650</v>
      </c>
      <c r="H6840" s="192">
        <v>68376</v>
      </c>
      <c r="I6840" t="s">
        <v>16</v>
      </c>
      <c r="J6840"/>
      <c r="K6840"/>
      <c r="L6840">
        <v>2024</v>
      </c>
      <c r="M6840" t="s">
        <v>525</v>
      </c>
      <c r="N6840" t="s">
        <v>569</v>
      </c>
      <c r="O6840"/>
    </row>
    <row r="6841" spans="1:15" s="164" customFormat="1" ht="16" x14ac:dyDescent="0.2">
      <c r="A6841" t="s">
        <v>521</v>
      </c>
      <c r="B6841" t="s">
        <v>647</v>
      </c>
      <c r="C6841" t="s">
        <v>523</v>
      </c>
      <c r="D6841" t="s">
        <v>525</v>
      </c>
      <c r="E6841" t="s">
        <v>531</v>
      </c>
      <c r="F6841" s="191">
        <v>45708</v>
      </c>
      <c r="G6841" t="s">
        <v>650</v>
      </c>
      <c r="H6841" s="192">
        <v>983884</v>
      </c>
      <c r="I6841" t="s">
        <v>16</v>
      </c>
      <c r="J6841"/>
      <c r="K6841"/>
      <c r="L6841">
        <v>2024</v>
      </c>
      <c r="M6841" t="s">
        <v>525</v>
      </c>
      <c r="N6841" t="s">
        <v>569</v>
      </c>
      <c r="O6841"/>
    </row>
    <row r="6842" spans="1:15" s="164" customFormat="1" ht="16" x14ac:dyDescent="0.2">
      <c r="A6842" t="s">
        <v>521</v>
      </c>
      <c r="B6842" t="s">
        <v>647</v>
      </c>
      <c r="C6842" t="s">
        <v>523</v>
      </c>
      <c r="D6842" t="s">
        <v>525</v>
      </c>
      <c r="E6842" t="s">
        <v>525</v>
      </c>
      <c r="F6842" s="191">
        <v>45708</v>
      </c>
      <c r="G6842" t="s">
        <v>648</v>
      </c>
      <c r="H6842" s="192">
        <v>90987</v>
      </c>
      <c r="I6842" t="s">
        <v>16</v>
      </c>
      <c r="J6842"/>
      <c r="K6842"/>
      <c r="L6842">
        <v>2024</v>
      </c>
      <c r="M6842" t="s">
        <v>525</v>
      </c>
      <c r="N6842" t="s">
        <v>569</v>
      </c>
      <c r="O6842"/>
    </row>
    <row r="6843" spans="1:15" s="164" customFormat="1" ht="16" x14ac:dyDescent="0.2">
      <c r="A6843" t="s">
        <v>521</v>
      </c>
      <c r="B6843" t="s">
        <v>647</v>
      </c>
      <c r="C6843" t="s">
        <v>523</v>
      </c>
      <c r="D6843" t="s">
        <v>525</v>
      </c>
      <c r="E6843" t="s">
        <v>531</v>
      </c>
      <c r="F6843" s="191">
        <v>45708</v>
      </c>
      <c r="G6843" t="s">
        <v>648</v>
      </c>
      <c r="H6843" s="192">
        <v>36608</v>
      </c>
      <c r="I6843" t="s">
        <v>16</v>
      </c>
      <c r="J6843"/>
      <c r="K6843"/>
      <c r="L6843">
        <v>2024</v>
      </c>
      <c r="M6843" t="s">
        <v>525</v>
      </c>
      <c r="N6843" t="s">
        <v>569</v>
      </c>
      <c r="O6843"/>
    </row>
    <row r="6844" spans="1:15" s="164" customFormat="1" ht="16" x14ac:dyDescent="0.2">
      <c r="A6844" t="s">
        <v>521</v>
      </c>
      <c r="B6844" t="s">
        <v>647</v>
      </c>
      <c r="C6844" t="s">
        <v>523</v>
      </c>
      <c r="D6844" t="s">
        <v>525</v>
      </c>
      <c r="E6844" t="s">
        <v>525</v>
      </c>
      <c r="F6844" s="191">
        <v>45708</v>
      </c>
      <c r="G6844" t="s">
        <v>651</v>
      </c>
      <c r="H6844" s="192">
        <v>204488</v>
      </c>
      <c r="I6844" t="s">
        <v>16</v>
      </c>
      <c r="J6844"/>
      <c r="K6844"/>
      <c r="L6844">
        <v>2024</v>
      </c>
      <c r="M6844" t="s">
        <v>525</v>
      </c>
      <c r="N6844" t="s">
        <v>569</v>
      </c>
      <c r="O6844"/>
    </row>
    <row r="6845" spans="1:15" s="164" customFormat="1" ht="16" x14ac:dyDescent="0.2">
      <c r="A6845" t="s">
        <v>521</v>
      </c>
      <c r="B6845" t="s">
        <v>647</v>
      </c>
      <c r="C6845" t="s">
        <v>523</v>
      </c>
      <c r="D6845" t="s">
        <v>525</v>
      </c>
      <c r="E6845" t="s">
        <v>531</v>
      </c>
      <c r="F6845" s="191">
        <v>45708</v>
      </c>
      <c r="G6845" t="s">
        <v>651</v>
      </c>
      <c r="H6845" s="192">
        <v>498960</v>
      </c>
      <c r="I6845" t="s">
        <v>16</v>
      </c>
      <c r="J6845"/>
      <c r="K6845"/>
      <c r="L6845">
        <v>2024</v>
      </c>
      <c r="M6845" t="s">
        <v>525</v>
      </c>
      <c r="N6845" t="s">
        <v>569</v>
      </c>
      <c r="O6845"/>
    </row>
    <row r="6846" spans="1:15" s="164" customFormat="1" ht="16" x14ac:dyDescent="0.2">
      <c r="A6846" t="s">
        <v>521</v>
      </c>
      <c r="B6846" t="s">
        <v>647</v>
      </c>
      <c r="C6846" t="s">
        <v>523</v>
      </c>
      <c r="D6846" t="s">
        <v>525</v>
      </c>
      <c r="E6846" t="s">
        <v>525</v>
      </c>
      <c r="F6846" s="191">
        <v>45708</v>
      </c>
      <c r="G6846" t="s">
        <v>649</v>
      </c>
      <c r="H6846" s="192">
        <v>943611</v>
      </c>
      <c r="I6846" t="s">
        <v>16</v>
      </c>
      <c r="J6846"/>
      <c r="K6846"/>
      <c r="L6846">
        <v>2024</v>
      </c>
      <c r="M6846" t="s">
        <v>525</v>
      </c>
      <c r="N6846" t="s">
        <v>569</v>
      </c>
      <c r="O6846"/>
    </row>
    <row r="6847" spans="1:15" s="164" customFormat="1" ht="16" x14ac:dyDescent="0.2">
      <c r="A6847" t="s">
        <v>521</v>
      </c>
      <c r="B6847" t="s">
        <v>638</v>
      </c>
      <c r="C6847" t="s">
        <v>523</v>
      </c>
      <c r="D6847" t="s">
        <v>525</v>
      </c>
      <c r="E6847" t="s">
        <v>519</v>
      </c>
      <c r="F6847" s="191">
        <v>45708</v>
      </c>
      <c r="G6847" t="s">
        <v>619</v>
      </c>
      <c r="H6847" s="192">
        <v>107250</v>
      </c>
      <c r="I6847" t="s">
        <v>22</v>
      </c>
      <c r="J6847"/>
      <c r="K6847"/>
      <c r="L6847">
        <v>2024</v>
      </c>
      <c r="M6847" t="s">
        <v>525</v>
      </c>
      <c r="N6847" t="s">
        <v>569</v>
      </c>
      <c r="O6847"/>
    </row>
    <row r="6848" spans="1:15" s="164" customFormat="1" ht="16" x14ac:dyDescent="0.2">
      <c r="A6848" t="s">
        <v>521</v>
      </c>
      <c r="B6848" t="s">
        <v>647</v>
      </c>
      <c r="C6848" t="s">
        <v>523</v>
      </c>
      <c r="D6848" t="s">
        <v>525</v>
      </c>
      <c r="E6848" t="s">
        <v>531</v>
      </c>
      <c r="F6848" s="191">
        <v>45708</v>
      </c>
      <c r="G6848" t="s">
        <v>653</v>
      </c>
      <c r="H6848" s="192">
        <v>80432</v>
      </c>
      <c r="I6848" t="s">
        <v>22</v>
      </c>
      <c r="J6848"/>
      <c r="K6848"/>
      <c r="L6848">
        <v>2024</v>
      </c>
      <c r="M6848" t="s">
        <v>525</v>
      </c>
      <c r="N6848" t="s">
        <v>569</v>
      </c>
      <c r="O6848"/>
    </row>
    <row r="6849" spans="1:15" s="164" customFormat="1" ht="16" x14ac:dyDescent="0.2">
      <c r="A6849" t="s">
        <v>521</v>
      </c>
      <c r="B6849" t="s">
        <v>617</v>
      </c>
      <c r="C6849" t="s">
        <v>523</v>
      </c>
      <c r="D6849" t="s">
        <v>525</v>
      </c>
      <c r="E6849" t="s">
        <v>525</v>
      </c>
      <c r="F6849" s="191">
        <v>45708</v>
      </c>
      <c r="G6849" t="s">
        <v>568</v>
      </c>
      <c r="H6849" s="192">
        <v>710851</v>
      </c>
      <c r="I6849" t="s">
        <v>22</v>
      </c>
      <c r="J6849"/>
      <c r="K6849"/>
      <c r="L6849">
        <v>2024</v>
      </c>
      <c r="M6849" t="s">
        <v>525</v>
      </c>
      <c r="N6849" t="s">
        <v>569</v>
      </c>
      <c r="O6849"/>
    </row>
    <row r="6850" spans="1:15" s="164" customFormat="1" ht="16" x14ac:dyDescent="0.2">
      <c r="A6850" t="s">
        <v>521</v>
      </c>
      <c r="B6850" t="s">
        <v>617</v>
      </c>
      <c r="C6850" t="s">
        <v>523</v>
      </c>
      <c r="D6850" t="s">
        <v>525</v>
      </c>
      <c r="E6850" t="s">
        <v>519</v>
      </c>
      <c r="F6850" s="191">
        <v>45708</v>
      </c>
      <c r="G6850" t="s">
        <v>568</v>
      </c>
      <c r="H6850" s="192">
        <v>250250</v>
      </c>
      <c r="I6850" t="s">
        <v>22</v>
      </c>
      <c r="J6850"/>
      <c r="K6850"/>
      <c r="L6850">
        <v>2024</v>
      </c>
      <c r="M6850" t="s">
        <v>525</v>
      </c>
      <c r="N6850" t="s">
        <v>569</v>
      </c>
      <c r="O6850"/>
    </row>
    <row r="6851" spans="1:15" s="164" customFormat="1" ht="16" x14ac:dyDescent="0.2">
      <c r="A6851" t="s">
        <v>521</v>
      </c>
      <c r="B6851" t="s">
        <v>617</v>
      </c>
      <c r="C6851" t="s">
        <v>523</v>
      </c>
      <c r="D6851" t="s">
        <v>525</v>
      </c>
      <c r="E6851" t="s">
        <v>531</v>
      </c>
      <c r="F6851" s="191">
        <v>45708</v>
      </c>
      <c r="G6851" t="s">
        <v>568</v>
      </c>
      <c r="H6851" s="192">
        <v>683892</v>
      </c>
      <c r="I6851" t="s">
        <v>22</v>
      </c>
      <c r="J6851"/>
      <c r="K6851"/>
      <c r="L6851">
        <v>2024</v>
      </c>
      <c r="M6851" t="s">
        <v>525</v>
      </c>
      <c r="N6851" t="s">
        <v>569</v>
      </c>
      <c r="O6851"/>
    </row>
    <row r="6852" spans="1:15" s="164" customFormat="1" ht="16" x14ac:dyDescent="0.2">
      <c r="A6852" t="s">
        <v>521</v>
      </c>
      <c r="B6852" t="s">
        <v>638</v>
      </c>
      <c r="C6852" t="s">
        <v>523</v>
      </c>
      <c r="D6852" t="s">
        <v>525</v>
      </c>
      <c r="E6852" t="s">
        <v>519</v>
      </c>
      <c r="F6852" s="191">
        <v>45708</v>
      </c>
      <c r="G6852" t="s">
        <v>568</v>
      </c>
      <c r="H6852" s="192">
        <v>786500</v>
      </c>
      <c r="I6852" t="s">
        <v>22</v>
      </c>
      <c r="J6852"/>
      <c r="K6852"/>
      <c r="L6852">
        <v>2024</v>
      </c>
      <c r="M6852" t="s">
        <v>525</v>
      </c>
      <c r="N6852" t="s">
        <v>569</v>
      </c>
      <c r="O6852"/>
    </row>
    <row r="6853" spans="1:15" s="164" customFormat="1" ht="16" x14ac:dyDescent="0.2">
      <c r="A6853" t="s">
        <v>521</v>
      </c>
      <c r="B6853" t="s">
        <v>586</v>
      </c>
      <c r="C6853" t="s">
        <v>523</v>
      </c>
      <c r="D6853" t="s">
        <v>525</v>
      </c>
      <c r="E6853" t="s">
        <v>525</v>
      </c>
      <c r="F6853" s="191">
        <v>45708</v>
      </c>
      <c r="G6853" t="s">
        <v>568</v>
      </c>
      <c r="H6853" s="192">
        <v>472397</v>
      </c>
      <c r="I6853" t="s">
        <v>22</v>
      </c>
      <c r="J6853"/>
      <c r="K6853"/>
      <c r="L6853">
        <v>2024</v>
      </c>
      <c r="M6853" t="s">
        <v>525</v>
      </c>
      <c r="N6853" t="s">
        <v>569</v>
      </c>
      <c r="O6853"/>
    </row>
    <row r="6854" spans="1:15" s="164" customFormat="1" ht="16" x14ac:dyDescent="0.2">
      <c r="A6854" t="s">
        <v>521</v>
      </c>
      <c r="B6854" t="s">
        <v>617</v>
      </c>
      <c r="C6854" t="s">
        <v>523</v>
      </c>
      <c r="D6854" t="s">
        <v>525</v>
      </c>
      <c r="E6854" t="s">
        <v>531</v>
      </c>
      <c r="F6854" s="191">
        <v>45708</v>
      </c>
      <c r="G6854" t="s">
        <v>589</v>
      </c>
      <c r="H6854" s="192">
        <v>242880</v>
      </c>
      <c r="I6854" t="s">
        <v>22</v>
      </c>
      <c r="J6854"/>
      <c r="K6854"/>
      <c r="L6854">
        <v>2024</v>
      </c>
      <c r="M6854" t="s">
        <v>525</v>
      </c>
      <c r="N6854" t="s">
        <v>569</v>
      </c>
      <c r="O6854"/>
    </row>
    <row r="6855" spans="1:15" s="164" customFormat="1" ht="16" x14ac:dyDescent="0.2">
      <c r="A6855" t="s">
        <v>521</v>
      </c>
      <c r="B6855" t="s">
        <v>603</v>
      </c>
      <c r="C6855" t="s">
        <v>523</v>
      </c>
      <c r="D6855" t="s">
        <v>525</v>
      </c>
      <c r="E6855" t="s">
        <v>525</v>
      </c>
      <c r="F6855" s="191">
        <v>45708</v>
      </c>
      <c r="G6855" t="s">
        <v>604</v>
      </c>
      <c r="H6855" s="192">
        <v>40988</v>
      </c>
      <c r="I6855" t="s">
        <v>22</v>
      </c>
      <c r="J6855"/>
      <c r="K6855"/>
      <c r="L6855">
        <v>2024</v>
      </c>
      <c r="M6855" t="s">
        <v>525</v>
      </c>
      <c r="N6855" t="s">
        <v>569</v>
      </c>
      <c r="O6855"/>
    </row>
    <row r="6856" spans="1:15" s="164" customFormat="1" ht="16" x14ac:dyDescent="0.2">
      <c r="A6856" t="s">
        <v>521</v>
      </c>
      <c r="B6856" t="s">
        <v>617</v>
      </c>
      <c r="C6856" t="s">
        <v>523</v>
      </c>
      <c r="D6856" t="s">
        <v>525</v>
      </c>
      <c r="E6856" t="s">
        <v>525</v>
      </c>
      <c r="F6856" s="191">
        <v>45708</v>
      </c>
      <c r="G6856" t="s">
        <v>23</v>
      </c>
      <c r="H6856" s="192">
        <v>446827</v>
      </c>
      <c r="I6856" t="s">
        <v>22</v>
      </c>
      <c r="J6856"/>
      <c r="K6856"/>
      <c r="L6856">
        <v>2024</v>
      </c>
      <c r="M6856" t="s">
        <v>525</v>
      </c>
      <c r="N6856" t="s">
        <v>569</v>
      </c>
      <c r="O6856"/>
    </row>
    <row r="6857" spans="1:15" s="164" customFormat="1" ht="16" x14ac:dyDescent="0.2">
      <c r="A6857" t="s">
        <v>521</v>
      </c>
      <c r="B6857" t="s">
        <v>617</v>
      </c>
      <c r="C6857" t="s">
        <v>523</v>
      </c>
      <c r="D6857" t="s">
        <v>525</v>
      </c>
      <c r="E6857" t="s">
        <v>531</v>
      </c>
      <c r="F6857" s="191">
        <v>45708</v>
      </c>
      <c r="G6857" t="s">
        <v>23</v>
      </c>
      <c r="H6857" s="192">
        <v>158400</v>
      </c>
      <c r="I6857" t="s">
        <v>22</v>
      </c>
      <c r="J6857"/>
      <c r="K6857"/>
      <c r="L6857">
        <v>2024</v>
      </c>
      <c r="M6857" t="s">
        <v>525</v>
      </c>
      <c r="N6857" t="s">
        <v>569</v>
      </c>
      <c r="O6857"/>
    </row>
    <row r="6858" spans="1:15" s="164" customFormat="1" ht="16" x14ac:dyDescent="0.2">
      <c r="A6858" t="s">
        <v>521</v>
      </c>
      <c r="B6858" t="s">
        <v>586</v>
      </c>
      <c r="C6858" t="s">
        <v>523</v>
      </c>
      <c r="D6858" t="s">
        <v>525</v>
      </c>
      <c r="E6858" t="s">
        <v>531</v>
      </c>
      <c r="F6858" s="191">
        <v>45708</v>
      </c>
      <c r="G6858" t="s">
        <v>23</v>
      </c>
      <c r="H6858" s="192">
        <v>154405</v>
      </c>
      <c r="I6858" t="s">
        <v>22</v>
      </c>
      <c r="J6858"/>
      <c r="K6858"/>
      <c r="L6858">
        <v>2024</v>
      </c>
      <c r="M6858" t="s">
        <v>525</v>
      </c>
      <c r="N6858" t="s">
        <v>569</v>
      </c>
      <c r="O6858"/>
    </row>
    <row r="6859" spans="1:15" s="164" customFormat="1" ht="16" x14ac:dyDescent="0.2">
      <c r="A6859" t="s">
        <v>521</v>
      </c>
      <c r="B6859" t="s">
        <v>617</v>
      </c>
      <c r="C6859" t="s">
        <v>523</v>
      </c>
      <c r="D6859" t="s">
        <v>525</v>
      </c>
      <c r="E6859" t="s">
        <v>531</v>
      </c>
      <c r="F6859" s="191">
        <v>45708</v>
      </c>
      <c r="G6859" t="s">
        <v>720</v>
      </c>
      <c r="H6859" s="192">
        <v>203940</v>
      </c>
      <c r="I6859" t="s">
        <v>22</v>
      </c>
      <c r="J6859"/>
      <c r="K6859"/>
      <c r="L6859">
        <v>2024</v>
      </c>
      <c r="M6859" t="s">
        <v>525</v>
      </c>
      <c r="N6859" t="s">
        <v>569</v>
      </c>
      <c r="O6859"/>
    </row>
    <row r="6860" spans="1:15" s="164" customFormat="1" ht="16" x14ac:dyDescent="0.2">
      <c r="A6860" t="s">
        <v>521</v>
      </c>
      <c r="B6860" t="s">
        <v>617</v>
      </c>
      <c r="C6860" t="s">
        <v>523</v>
      </c>
      <c r="D6860" t="s">
        <v>525</v>
      </c>
      <c r="E6860" t="s">
        <v>519</v>
      </c>
      <c r="F6860" s="191">
        <v>45709</v>
      </c>
      <c r="G6860" t="s">
        <v>587</v>
      </c>
      <c r="H6860" s="192">
        <v>71500</v>
      </c>
      <c r="I6860" t="s">
        <v>22</v>
      </c>
      <c r="J6860"/>
      <c r="K6860"/>
      <c r="L6860">
        <v>2024</v>
      </c>
      <c r="M6860" t="s">
        <v>525</v>
      </c>
      <c r="N6860" t="s">
        <v>569</v>
      </c>
      <c r="O6860"/>
    </row>
    <row r="6861" spans="1:15" s="164" customFormat="1" ht="16" x14ac:dyDescent="0.2">
      <c r="A6861" t="s">
        <v>521</v>
      </c>
      <c r="B6861" t="s">
        <v>617</v>
      </c>
      <c r="C6861" t="s">
        <v>523</v>
      </c>
      <c r="D6861" t="s">
        <v>525</v>
      </c>
      <c r="E6861" t="s">
        <v>531</v>
      </c>
      <c r="F6861" s="191">
        <v>45709</v>
      </c>
      <c r="G6861" t="s">
        <v>587</v>
      </c>
      <c r="H6861" s="192">
        <v>84216</v>
      </c>
      <c r="I6861" t="s">
        <v>22</v>
      </c>
      <c r="J6861"/>
      <c r="K6861"/>
      <c r="L6861">
        <v>2024</v>
      </c>
      <c r="M6861" t="s">
        <v>525</v>
      </c>
      <c r="N6861" t="s">
        <v>569</v>
      </c>
      <c r="O6861"/>
    </row>
    <row r="6862" spans="1:15" s="164" customFormat="1" ht="16" x14ac:dyDescent="0.2">
      <c r="A6862" t="s">
        <v>521</v>
      </c>
      <c r="B6862" t="s">
        <v>586</v>
      </c>
      <c r="C6862" t="s">
        <v>523</v>
      </c>
      <c r="D6862" t="s">
        <v>525</v>
      </c>
      <c r="E6862" t="s">
        <v>531</v>
      </c>
      <c r="F6862" s="191">
        <v>45709</v>
      </c>
      <c r="G6862" t="s">
        <v>587</v>
      </c>
      <c r="H6862" s="192">
        <v>152731</v>
      </c>
      <c r="I6862" t="s">
        <v>22</v>
      </c>
      <c r="J6862"/>
      <c r="K6862"/>
      <c r="L6862">
        <v>2024</v>
      </c>
      <c r="M6862" t="s">
        <v>525</v>
      </c>
      <c r="N6862" t="s">
        <v>569</v>
      </c>
      <c r="O6862"/>
    </row>
    <row r="6863" spans="1:15" s="164" customFormat="1" ht="16" x14ac:dyDescent="0.2">
      <c r="A6863" t="s">
        <v>521</v>
      </c>
      <c r="B6863" t="s">
        <v>647</v>
      </c>
      <c r="C6863" t="s">
        <v>523</v>
      </c>
      <c r="D6863" t="s">
        <v>525</v>
      </c>
      <c r="E6863" t="s">
        <v>531</v>
      </c>
      <c r="F6863" s="191">
        <v>45709</v>
      </c>
      <c r="G6863" t="s">
        <v>653</v>
      </c>
      <c r="H6863" s="192">
        <v>163185</v>
      </c>
      <c r="I6863" t="s">
        <v>22</v>
      </c>
      <c r="J6863"/>
      <c r="K6863"/>
      <c r="L6863">
        <v>2024</v>
      </c>
      <c r="M6863" t="s">
        <v>525</v>
      </c>
      <c r="N6863" t="s">
        <v>569</v>
      </c>
      <c r="O6863"/>
    </row>
    <row r="6864" spans="1:15" s="164" customFormat="1" ht="16" x14ac:dyDescent="0.2">
      <c r="A6864" t="s">
        <v>521</v>
      </c>
      <c r="B6864" t="s">
        <v>617</v>
      </c>
      <c r="C6864" t="s">
        <v>523</v>
      </c>
      <c r="D6864" t="s">
        <v>525</v>
      </c>
      <c r="E6864" t="s">
        <v>525</v>
      </c>
      <c r="F6864" s="191">
        <v>45709</v>
      </c>
      <c r="G6864" t="s">
        <v>589</v>
      </c>
      <c r="H6864" s="192">
        <v>43540</v>
      </c>
      <c r="I6864" t="s">
        <v>22</v>
      </c>
      <c r="J6864"/>
      <c r="K6864"/>
      <c r="L6864">
        <v>2024</v>
      </c>
      <c r="M6864" t="s">
        <v>525</v>
      </c>
      <c r="N6864" t="s">
        <v>569</v>
      </c>
      <c r="O6864"/>
    </row>
    <row r="6865" spans="1:15" s="164" customFormat="1" ht="16" x14ac:dyDescent="0.2">
      <c r="A6865" t="s">
        <v>521</v>
      </c>
      <c r="B6865" t="s">
        <v>617</v>
      </c>
      <c r="C6865" t="s">
        <v>523</v>
      </c>
      <c r="D6865" t="s">
        <v>525</v>
      </c>
      <c r="E6865" t="s">
        <v>519</v>
      </c>
      <c r="F6865" s="191">
        <v>45709</v>
      </c>
      <c r="G6865" t="s">
        <v>589</v>
      </c>
      <c r="H6865" s="192">
        <v>536917</v>
      </c>
      <c r="I6865" t="s">
        <v>22</v>
      </c>
      <c r="J6865"/>
      <c r="K6865"/>
      <c r="L6865">
        <v>2024</v>
      </c>
      <c r="M6865" t="s">
        <v>525</v>
      </c>
      <c r="N6865" t="s">
        <v>569</v>
      </c>
      <c r="O6865"/>
    </row>
    <row r="6866" spans="1:15" s="164" customFormat="1" ht="16" x14ac:dyDescent="0.2">
      <c r="A6866" t="s">
        <v>521</v>
      </c>
      <c r="B6866" t="s">
        <v>617</v>
      </c>
      <c r="C6866" t="s">
        <v>523</v>
      </c>
      <c r="D6866" t="s">
        <v>525</v>
      </c>
      <c r="E6866" t="s">
        <v>531</v>
      </c>
      <c r="F6866" s="191">
        <v>45709</v>
      </c>
      <c r="G6866" t="s">
        <v>589</v>
      </c>
      <c r="H6866" s="192">
        <v>1599840</v>
      </c>
      <c r="I6866" t="s">
        <v>22</v>
      </c>
      <c r="J6866"/>
      <c r="K6866"/>
      <c r="L6866">
        <v>2024</v>
      </c>
      <c r="M6866" t="s">
        <v>525</v>
      </c>
      <c r="N6866" t="s">
        <v>569</v>
      </c>
      <c r="O6866"/>
    </row>
    <row r="6867" spans="1:15" s="164" customFormat="1" ht="16" x14ac:dyDescent="0.2">
      <c r="A6867" t="s">
        <v>521</v>
      </c>
      <c r="B6867" t="s">
        <v>638</v>
      </c>
      <c r="C6867" t="s">
        <v>523</v>
      </c>
      <c r="D6867" t="s">
        <v>525</v>
      </c>
      <c r="E6867" t="s">
        <v>519</v>
      </c>
      <c r="F6867" s="191">
        <v>45709</v>
      </c>
      <c r="G6867" t="s">
        <v>589</v>
      </c>
      <c r="H6867" s="192">
        <v>1237280</v>
      </c>
      <c r="I6867" t="s">
        <v>22</v>
      </c>
      <c r="J6867"/>
      <c r="K6867"/>
      <c r="L6867">
        <v>2024</v>
      </c>
      <c r="M6867" t="s">
        <v>525</v>
      </c>
      <c r="N6867" t="s">
        <v>569</v>
      </c>
      <c r="O6867"/>
    </row>
    <row r="6868" spans="1:15" s="164" customFormat="1" ht="16" x14ac:dyDescent="0.2">
      <c r="A6868" t="s">
        <v>521</v>
      </c>
      <c r="B6868" t="s">
        <v>638</v>
      </c>
      <c r="C6868" t="s">
        <v>523</v>
      </c>
      <c r="D6868" t="s">
        <v>525</v>
      </c>
      <c r="E6868" t="s">
        <v>531</v>
      </c>
      <c r="F6868" s="191">
        <v>45709</v>
      </c>
      <c r="G6868" t="s">
        <v>589</v>
      </c>
      <c r="H6868" s="192">
        <v>2376880</v>
      </c>
      <c r="I6868" t="s">
        <v>22</v>
      </c>
      <c r="J6868"/>
      <c r="K6868"/>
      <c r="L6868">
        <v>2024</v>
      </c>
      <c r="M6868" t="s">
        <v>525</v>
      </c>
      <c r="N6868" t="s">
        <v>569</v>
      </c>
      <c r="O6868"/>
    </row>
    <row r="6869" spans="1:15" s="164" customFormat="1" ht="16" x14ac:dyDescent="0.2">
      <c r="A6869" t="s">
        <v>521</v>
      </c>
      <c r="B6869" t="s">
        <v>603</v>
      </c>
      <c r="C6869" t="s">
        <v>523</v>
      </c>
      <c r="D6869" t="s">
        <v>525</v>
      </c>
      <c r="E6869" t="s">
        <v>525</v>
      </c>
      <c r="F6869" s="191">
        <v>45709</v>
      </c>
      <c r="G6869" t="s">
        <v>604</v>
      </c>
      <c r="H6869" s="192">
        <v>34327</v>
      </c>
      <c r="I6869" t="s">
        <v>22</v>
      </c>
      <c r="J6869"/>
      <c r="K6869"/>
      <c r="L6869">
        <v>2024</v>
      </c>
      <c r="M6869" t="s">
        <v>525</v>
      </c>
      <c r="N6869" t="s">
        <v>569</v>
      </c>
      <c r="O6869"/>
    </row>
    <row r="6870" spans="1:15" s="164" customFormat="1" ht="16" x14ac:dyDescent="0.2">
      <c r="A6870" t="s">
        <v>521</v>
      </c>
      <c r="B6870" t="s">
        <v>617</v>
      </c>
      <c r="C6870" t="s">
        <v>523</v>
      </c>
      <c r="D6870" t="s">
        <v>525</v>
      </c>
      <c r="E6870" t="s">
        <v>531</v>
      </c>
      <c r="F6870" s="191">
        <v>45709</v>
      </c>
      <c r="G6870" t="s">
        <v>23</v>
      </c>
      <c r="H6870" s="192">
        <v>44000</v>
      </c>
      <c r="I6870" t="s">
        <v>22</v>
      </c>
      <c r="J6870"/>
      <c r="K6870"/>
      <c r="L6870">
        <v>2024</v>
      </c>
      <c r="M6870" t="s">
        <v>525</v>
      </c>
      <c r="N6870" t="s">
        <v>569</v>
      </c>
      <c r="O6870"/>
    </row>
    <row r="6871" spans="1:15" s="164" customFormat="1" ht="16" x14ac:dyDescent="0.2">
      <c r="A6871" t="s">
        <v>521</v>
      </c>
      <c r="B6871" t="s">
        <v>647</v>
      </c>
      <c r="C6871" t="s">
        <v>523</v>
      </c>
      <c r="D6871" t="s">
        <v>525</v>
      </c>
      <c r="E6871" t="s">
        <v>531</v>
      </c>
      <c r="F6871" s="191">
        <v>45709</v>
      </c>
      <c r="G6871" t="s">
        <v>23</v>
      </c>
      <c r="H6871" s="192">
        <v>38280</v>
      </c>
      <c r="I6871" t="s">
        <v>22</v>
      </c>
      <c r="J6871"/>
      <c r="K6871"/>
      <c r="L6871">
        <v>2024</v>
      </c>
      <c r="M6871" t="s">
        <v>525</v>
      </c>
      <c r="N6871" t="s">
        <v>569</v>
      </c>
      <c r="O6871"/>
    </row>
    <row r="6872" spans="1:15" s="164" customFormat="1" ht="16" x14ac:dyDescent="0.2">
      <c r="A6872" t="s">
        <v>521</v>
      </c>
      <c r="B6872" t="s">
        <v>617</v>
      </c>
      <c r="C6872" t="s">
        <v>523</v>
      </c>
      <c r="D6872" t="s">
        <v>525</v>
      </c>
      <c r="E6872" t="s">
        <v>525</v>
      </c>
      <c r="F6872" s="191">
        <v>45709</v>
      </c>
      <c r="G6872" t="s">
        <v>621</v>
      </c>
      <c r="H6872" s="192">
        <v>112785</v>
      </c>
      <c r="I6872" t="s">
        <v>22</v>
      </c>
      <c r="J6872"/>
      <c r="K6872"/>
      <c r="L6872">
        <v>2024</v>
      </c>
      <c r="M6872" t="s">
        <v>525</v>
      </c>
      <c r="N6872" t="s">
        <v>569</v>
      </c>
      <c r="O6872"/>
    </row>
    <row r="6873" spans="1:15" s="164" customFormat="1" ht="16" x14ac:dyDescent="0.2">
      <c r="A6873" t="s">
        <v>521</v>
      </c>
      <c r="B6873" t="s">
        <v>617</v>
      </c>
      <c r="C6873" t="s">
        <v>523</v>
      </c>
      <c r="D6873" t="s">
        <v>525</v>
      </c>
      <c r="E6873" t="s">
        <v>531</v>
      </c>
      <c r="F6873" s="191">
        <v>45709</v>
      </c>
      <c r="G6873" t="s">
        <v>621</v>
      </c>
      <c r="H6873" s="192">
        <v>715000</v>
      </c>
      <c r="I6873" t="s">
        <v>22</v>
      </c>
      <c r="J6873"/>
      <c r="K6873"/>
      <c r="L6873">
        <v>2024</v>
      </c>
      <c r="M6873" t="s">
        <v>525</v>
      </c>
      <c r="N6873" t="s">
        <v>569</v>
      </c>
      <c r="O6873"/>
    </row>
    <row r="6874" spans="1:15" s="164" customFormat="1" ht="16" x14ac:dyDescent="0.2">
      <c r="A6874" t="s">
        <v>521</v>
      </c>
      <c r="B6874" t="s">
        <v>638</v>
      </c>
      <c r="C6874" t="s">
        <v>523</v>
      </c>
      <c r="D6874" t="s">
        <v>525</v>
      </c>
      <c r="E6874" t="s">
        <v>519</v>
      </c>
      <c r="F6874" s="191">
        <v>45709</v>
      </c>
      <c r="G6874" t="s">
        <v>621</v>
      </c>
      <c r="H6874" s="192">
        <v>107250</v>
      </c>
      <c r="I6874" t="s">
        <v>22</v>
      </c>
      <c r="J6874"/>
      <c r="K6874"/>
      <c r="L6874">
        <v>2024</v>
      </c>
      <c r="M6874" t="s">
        <v>525</v>
      </c>
      <c r="N6874" t="s">
        <v>569</v>
      </c>
      <c r="O6874"/>
    </row>
    <row r="6875" spans="1:15" s="164" customFormat="1" ht="16" x14ac:dyDescent="0.2">
      <c r="A6875" t="s">
        <v>521</v>
      </c>
      <c r="B6875" t="s">
        <v>638</v>
      </c>
      <c r="C6875" t="s">
        <v>523</v>
      </c>
      <c r="D6875" t="s">
        <v>525</v>
      </c>
      <c r="E6875" t="s">
        <v>531</v>
      </c>
      <c r="F6875" s="191">
        <v>45709</v>
      </c>
      <c r="G6875" t="s">
        <v>621</v>
      </c>
      <c r="H6875" s="192">
        <v>250250</v>
      </c>
      <c r="I6875" t="s">
        <v>22</v>
      </c>
      <c r="J6875"/>
      <c r="K6875"/>
      <c r="L6875">
        <v>2024</v>
      </c>
      <c r="M6875" t="s">
        <v>525</v>
      </c>
      <c r="N6875" t="s">
        <v>569</v>
      </c>
      <c r="O6875"/>
    </row>
    <row r="6876" spans="1:15" s="164" customFormat="1" ht="16" x14ac:dyDescent="0.2">
      <c r="A6876" t="s">
        <v>521</v>
      </c>
      <c r="B6876" t="s">
        <v>586</v>
      </c>
      <c r="C6876" t="s">
        <v>523</v>
      </c>
      <c r="D6876" t="s">
        <v>525</v>
      </c>
      <c r="E6876" t="s">
        <v>531</v>
      </c>
      <c r="F6876" s="191">
        <v>45709</v>
      </c>
      <c r="G6876" t="s">
        <v>722</v>
      </c>
      <c r="H6876" s="192">
        <v>131397</v>
      </c>
      <c r="I6876" t="s">
        <v>22</v>
      </c>
      <c r="J6876"/>
      <c r="K6876"/>
      <c r="L6876">
        <v>2024</v>
      </c>
      <c r="M6876" t="s">
        <v>525</v>
      </c>
      <c r="N6876" t="s">
        <v>569</v>
      </c>
      <c r="O6876"/>
    </row>
    <row r="6877" spans="1:15" s="164" customFormat="1" ht="16" x14ac:dyDescent="0.2">
      <c r="A6877" t="s">
        <v>521</v>
      </c>
      <c r="B6877" t="s">
        <v>647</v>
      </c>
      <c r="C6877" t="s">
        <v>523</v>
      </c>
      <c r="D6877" t="s">
        <v>525</v>
      </c>
      <c r="E6877" t="s">
        <v>525</v>
      </c>
      <c r="F6877" s="191">
        <v>45709</v>
      </c>
      <c r="G6877" t="s">
        <v>650</v>
      </c>
      <c r="H6877" s="192">
        <v>892384</v>
      </c>
      <c r="I6877" t="s">
        <v>16</v>
      </c>
      <c r="J6877"/>
      <c r="K6877"/>
      <c r="L6877">
        <v>2024</v>
      </c>
      <c r="M6877" t="s">
        <v>525</v>
      </c>
      <c r="N6877" t="s">
        <v>569</v>
      </c>
      <c r="O6877"/>
    </row>
    <row r="6878" spans="1:15" s="164" customFormat="1" ht="16" x14ac:dyDescent="0.2">
      <c r="A6878" t="s">
        <v>521</v>
      </c>
      <c r="B6878" t="s">
        <v>647</v>
      </c>
      <c r="C6878" t="s">
        <v>535</v>
      </c>
      <c r="D6878" t="s">
        <v>525</v>
      </c>
      <c r="E6878" t="s">
        <v>519</v>
      </c>
      <c r="F6878" s="191">
        <v>45709</v>
      </c>
      <c r="G6878" t="s">
        <v>650</v>
      </c>
      <c r="H6878" s="192">
        <v>16157</v>
      </c>
      <c r="I6878" t="s">
        <v>16</v>
      </c>
      <c r="J6878"/>
      <c r="K6878"/>
      <c r="L6878">
        <v>2024</v>
      </c>
      <c r="M6878" t="s">
        <v>525</v>
      </c>
      <c r="N6878" t="s">
        <v>569</v>
      </c>
      <c r="O6878"/>
    </row>
    <row r="6879" spans="1:15" s="164" customFormat="1" ht="16" x14ac:dyDescent="0.2">
      <c r="A6879" t="s">
        <v>521</v>
      </c>
      <c r="B6879" t="s">
        <v>647</v>
      </c>
      <c r="C6879" t="s">
        <v>523</v>
      </c>
      <c r="D6879" t="s">
        <v>525</v>
      </c>
      <c r="E6879" t="s">
        <v>519</v>
      </c>
      <c r="F6879" s="191">
        <v>45709</v>
      </c>
      <c r="G6879" t="s">
        <v>650</v>
      </c>
      <c r="H6879" s="192">
        <v>2695</v>
      </c>
      <c r="I6879" t="s">
        <v>16</v>
      </c>
      <c r="J6879"/>
      <c r="K6879"/>
      <c r="L6879">
        <v>2024</v>
      </c>
      <c r="M6879" t="s">
        <v>525</v>
      </c>
      <c r="N6879" t="s">
        <v>569</v>
      </c>
      <c r="O6879"/>
    </row>
    <row r="6880" spans="1:15" s="164" customFormat="1" ht="16" x14ac:dyDescent="0.2">
      <c r="A6880" t="s">
        <v>521</v>
      </c>
      <c r="B6880" t="s">
        <v>647</v>
      </c>
      <c r="C6880" t="s">
        <v>535</v>
      </c>
      <c r="D6880" t="s">
        <v>525</v>
      </c>
      <c r="E6880" t="s">
        <v>531</v>
      </c>
      <c r="F6880" s="191">
        <v>45709</v>
      </c>
      <c r="G6880" t="s">
        <v>650</v>
      </c>
      <c r="H6880" s="192">
        <v>70466</v>
      </c>
      <c r="I6880" t="s">
        <v>16</v>
      </c>
      <c r="J6880"/>
      <c r="K6880"/>
      <c r="L6880">
        <v>2024</v>
      </c>
      <c r="M6880" t="s">
        <v>525</v>
      </c>
      <c r="N6880" t="s">
        <v>569</v>
      </c>
      <c r="O6880"/>
    </row>
    <row r="6881" spans="1:15" s="164" customFormat="1" ht="16" x14ac:dyDescent="0.2">
      <c r="A6881" t="s">
        <v>521</v>
      </c>
      <c r="B6881" t="s">
        <v>647</v>
      </c>
      <c r="C6881" t="s">
        <v>523</v>
      </c>
      <c r="D6881" t="s">
        <v>525</v>
      </c>
      <c r="E6881" t="s">
        <v>531</v>
      </c>
      <c r="F6881" s="191">
        <v>45709</v>
      </c>
      <c r="G6881" t="s">
        <v>650</v>
      </c>
      <c r="H6881" s="192">
        <v>822908</v>
      </c>
      <c r="I6881" t="s">
        <v>16</v>
      </c>
      <c r="J6881"/>
      <c r="K6881"/>
      <c r="L6881">
        <v>2024</v>
      </c>
      <c r="M6881" t="s">
        <v>525</v>
      </c>
      <c r="N6881" t="s">
        <v>569</v>
      </c>
      <c r="O6881"/>
    </row>
    <row r="6882" spans="1:15" s="164" customFormat="1" ht="16" x14ac:dyDescent="0.2">
      <c r="A6882" t="s">
        <v>521</v>
      </c>
      <c r="B6882" t="s">
        <v>647</v>
      </c>
      <c r="C6882" t="s">
        <v>523</v>
      </c>
      <c r="D6882" t="s">
        <v>525</v>
      </c>
      <c r="E6882" t="s">
        <v>525</v>
      </c>
      <c r="F6882" s="191">
        <v>45709</v>
      </c>
      <c r="G6882" t="s">
        <v>648</v>
      </c>
      <c r="H6882" s="192">
        <v>67923</v>
      </c>
      <c r="I6882" t="s">
        <v>16</v>
      </c>
      <c r="J6882"/>
      <c r="K6882"/>
      <c r="L6882">
        <v>2024</v>
      </c>
      <c r="M6882" t="s">
        <v>525</v>
      </c>
      <c r="N6882" t="s">
        <v>569</v>
      </c>
      <c r="O6882"/>
    </row>
    <row r="6883" spans="1:15" s="164" customFormat="1" ht="16" x14ac:dyDescent="0.2">
      <c r="A6883" t="s">
        <v>521</v>
      </c>
      <c r="B6883" t="s">
        <v>647</v>
      </c>
      <c r="C6883" t="s">
        <v>523</v>
      </c>
      <c r="D6883" t="s">
        <v>525</v>
      </c>
      <c r="E6883" t="s">
        <v>531</v>
      </c>
      <c r="F6883" s="191">
        <v>45709</v>
      </c>
      <c r="G6883" t="s">
        <v>648</v>
      </c>
      <c r="H6883" s="192">
        <v>61107</v>
      </c>
      <c r="I6883" t="s">
        <v>16</v>
      </c>
      <c r="J6883"/>
      <c r="K6883"/>
      <c r="L6883">
        <v>2024</v>
      </c>
      <c r="M6883" t="s">
        <v>525</v>
      </c>
      <c r="N6883" t="s">
        <v>569</v>
      </c>
      <c r="O6883"/>
    </row>
    <row r="6884" spans="1:15" s="164" customFormat="1" ht="16" x14ac:dyDescent="0.2">
      <c r="A6884" t="s">
        <v>521</v>
      </c>
      <c r="B6884" t="s">
        <v>647</v>
      </c>
      <c r="C6884" t="s">
        <v>523</v>
      </c>
      <c r="D6884" t="s">
        <v>525</v>
      </c>
      <c r="E6884" t="s">
        <v>525</v>
      </c>
      <c r="F6884" s="191">
        <v>45709</v>
      </c>
      <c r="G6884" t="s">
        <v>651</v>
      </c>
      <c r="H6884" s="192">
        <v>93254</v>
      </c>
      <c r="I6884" t="s">
        <v>16</v>
      </c>
      <c r="J6884"/>
      <c r="K6884"/>
      <c r="L6884">
        <v>2024</v>
      </c>
      <c r="M6884" t="s">
        <v>525</v>
      </c>
      <c r="N6884" t="s">
        <v>569</v>
      </c>
      <c r="O6884"/>
    </row>
    <row r="6885" spans="1:15" s="164" customFormat="1" ht="16" x14ac:dyDescent="0.2">
      <c r="A6885" t="s">
        <v>521</v>
      </c>
      <c r="B6885" t="s">
        <v>647</v>
      </c>
      <c r="C6885" t="s">
        <v>523</v>
      </c>
      <c r="D6885" t="s">
        <v>525</v>
      </c>
      <c r="E6885" t="s">
        <v>525</v>
      </c>
      <c r="F6885" s="191">
        <v>45709</v>
      </c>
      <c r="G6885" t="s">
        <v>649</v>
      </c>
      <c r="H6885" s="192">
        <v>840961</v>
      </c>
      <c r="I6885" t="s">
        <v>16</v>
      </c>
      <c r="J6885"/>
      <c r="K6885"/>
      <c r="L6885">
        <v>2024</v>
      </c>
      <c r="M6885" t="s">
        <v>525</v>
      </c>
      <c r="N6885" t="s">
        <v>569</v>
      </c>
      <c r="O6885"/>
    </row>
    <row r="6886" spans="1:15" s="164" customFormat="1" ht="16" x14ac:dyDescent="0.2">
      <c r="A6886" t="s">
        <v>521</v>
      </c>
      <c r="B6886" t="s">
        <v>647</v>
      </c>
      <c r="C6886" t="s">
        <v>523</v>
      </c>
      <c r="D6886" t="s">
        <v>525</v>
      </c>
      <c r="E6886" t="s">
        <v>531</v>
      </c>
      <c r="F6886" s="191">
        <v>45709</v>
      </c>
      <c r="G6886" t="s">
        <v>649</v>
      </c>
      <c r="H6886" s="192">
        <v>222222</v>
      </c>
      <c r="I6886" t="s">
        <v>16</v>
      </c>
      <c r="J6886"/>
      <c r="K6886"/>
      <c r="L6886">
        <v>2024</v>
      </c>
      <c r="M6886" t="s">
        <v>525</v>
      </c>
      <c r="N6886" t="s">
        <v>569</v>
      </c>
      <c r="O6886"/>
    </row>
    <row r="6887" spans="1:15" s="164" customFormat="1" ht="16" x14ac:dyDescent="0.2">
      <c r="A6887" t="s">
        <v>521</v>
      </c>
      <c r="B6887" t="s">
        <v>647</v>
      </c>
      <c r="C6887" t="s">
        <v>523</v>
      </c>
      <c r="D6887" t="s">
        <v>525</v>
      </c>
      <c r="E6887" t="s">
        <v>525</v>
      </c>
      <c r="F6887" s="191">
        <v>45712</v>
      </c>
      <c r="G6887" t="s">
        <v>650</v>
      </c>
      <c r="H6887" s="192">
        <v>332297</v>
      </c>
      <c r="I6887" t="s">
        <v>16</v>
      </c>
      <c r="J6887"/>
      <c r="K6887"/>
      <c r="L6887">
        <v>2024</v>
      </c>
      <c r="M6887" t="s">
        <v>525</v>
      </c>
      <c r="N6887" t="s">
        <v>569</v>
      </c>
      <c r="O6887"/>
    </row>
    <row r="6888" spans="1:15" s="164" customFormat="1" ht="16" x14ac:dyDescent="0.2">
      <c r="A6888" t="s">
        <v>521</v>
      </c>
      <c r="B6888" t="s">
        <v>647</v>
      </c>
      <c r="C6888" t="s">
        <v>535</v>
      </c>
      <c r="D6888" t="s">
        <v>525</v>
      </c>
      <c r="E6888" t="s">
        <v>519</v>
      </c>
      <c r="F6888" s="191">
        <v>45712</v>
      </c>
      <c r="G6888" t="s">
        <v>650</v>
      </c>
      <c r="H6888" s="192">
        <v>6486</v>
      </c>
      <c r="I6888" t="s">
        <v>16</v>
      </c>
      <c r="J6888"/>
      <c r="K6888"/>
      <c r="L6888">
        <v>2024</v>
      </c>
      <c r="M6888" t="s">
        <v>525</v>
      </c>
      <c r="N6888" t="s">
        <v>569</v>
      </c>
      <c r="O6888"/>
    </row>
    <row r="6889" spans="1:15" s="164" customFormat="1" ht="16" x14ac:dyDescent="0.2">
      <c r="A6889" t="s">
        <v>521</v>
      </c>
      <c r="B6889" t="s">
        <v>647</v>
      </c>
      <c r="C6889" t="s">
        <v>523</v>
      </c>
      <c r="D6889" t="s">
        <v>525</v>
      </c>
      <c r="E6889" t="s">
        <v>519</v>
      </c>
      <c r="F6889" s="191">
        <v>45712</v>
      </c>
      <c r="G6889" t="s">
        <v>650</v>
      </c>
      <c r="H6889" s="192">
        <v>174240</v>
      </c>
      <c r="I6889" t="s">
        <v>16</v>
      </c>
      <c r="J6889"/>
      <c r="K6889"/>
      <c r="L6889">
        <v>2024</v>
      </c>
      <c r="M6889" t="s">
        <v>525</v>
      </c>
      <c r="N6889" t="s">
        <v>569</v>
      </c>
      <c r="O6889"/>
    </row>
    <row r="6890" spans="1:15" s="164" customFormat="1" ht="16" x14ac:dyDescent="0.2">
      <c r="A6890" t="s">
        <v>521</v>
      </c>
      <c r="B6890" t="s">
        <v>647</v>
      </c>
      <c r="C6890" t="s">
        <v>523</v>
      </c>
      <c r="D6890" t="s">
        <v>525</v>
      </c>
      <c r="E6890" t="s">
        <v>531</v>
      </c>
      <c r="F6890" s="191">
        <v>45712</v>
      </c>
      <c r="G6890" t="s">
        <v>650</v>
      </c>
      <c r="H6890" s="192">
        <v>825108</v>
      </c>
      <c r="I6890" t="s">
        <v>16</v>
      </c>
      <c r="J6890"/>
      <c r="K6890"/>
      <c r="L6890">
        <v>2024</v>
      </c>
      <c r="M6890" t="s">
        <v>525</v>
      </c>
      <c r="N6890" t="s">
        <v>569</v>
      </c>
      <c r="O6890"/>
    </row>
    <row r="6891" spans="1:15" s="164" customFormat="1" ht="16" x14ac:dyDescent="0.2">
      <c r="A6891" t="s">
        <v>521</v>
      </c>
      <c r="B6891" t="s">
        <v>647</v>
      </c>
      <c r="C6891" t="s">
        <v>523</v>
      </c>
      <c r="D6891" t="s">
        <v>525</v>
      </c>
      <c r="E6891" t="s">
        <v>531</v>
      </c>
      <c r="F6891" s="191">
        <v>45712</v>
      </c>
      <c r="G6891" t="s">
        <v>648</v>
      </c>
      <c r="H6891" s="192">
        <v>29568</v>
      </c>
      <c r="I6891" t="s">
        <v>16</v>
      </c>
      <c r="J6891"/>
      <c r="K6891"/>
      <c r="L6891">
        <v>2024</v>
      </c>
      <c r="M6891" t="s">
        <v>525</v>
      </c>
      <c r="N6891" t="s">
        <v>569</v>
      </c>
      <c r="O6891"/>
    </row>
    <row r="6892" spans="1:15" s="164" customFormat="1" ht="16" x14ac:dyDescent="0.2">
      <c r="A6892" t="s">
        <v>521</v>
      </c>
      <c r="B6892" t="s">
        <v>647</v>
      </c>
      <c r="C6892" t="s">
        <v>523</v>
      </c>
      <c r="D6892" t="s">
        <v>525</v>
      </c>
      <c r="E6892" t="s">
        <v>525</v>
      </c>
      <c r="F6892" s="191">
        <v>45712</v>
      </c>
      <c r="G6892" t="s">
        <v>658</v>
      </c>
      <c r="H6892" s="192">
        <v>18480</v>
      </c>
      <c r="I6892" t="s">
        <v>16</v>
      </c>
      <c r="J6892"/>
      <c r="K6892"/>
      <c r="L6892">
        <v>2024</v>
      </c>
      <c r="M6892" t="s">
        <v>525</v>
      </c>
      <c r="N6892" t="s">
        <v>569</v>
      </c>
      <c r="O6892"/>
    </row>
    <row r="6893" spans="1:15" s="164" customFormat="1" ht="16" x14ac:dyDescent="0.2">
      <c r="A6893" t="s">
        <v>521</v>
      </c>
      <c r="B6893" t="s">
        <v>647</v>
      </c>
      <c r="C6893" t="s">
        <v>523</v>
      </c>
      <c r="D6893" t="s">
        <v>525</v>
      </c>
      <c r="E6893" t="s">
        <v>525</v>
      </c>
      <c r="F6893" s="191">
        <v>45712</v>
      </c>
      <c r="G6893" t="s">
        <v>649</v>
      </c>
      <c r="H6893" s="192">
        <v>229154</v>
      </c>
      <c r="I6893" t="s">
        <v>16</v>
      </c>
      <c r="J6893"/>
      <c r="K6893"/>
      <c r="L6893">
        <v>2024</v>
      </c>
      <c r="M6893" t="s">
        <v>525</v>
      </c>
      <c r="N6893" t="s">
        <v>569</v>
      </c>
      <c r="O6893"/>
    </row>
    <row r="6894" spans="1:15" s="164" customFormat="1" ht="16" x14ac:dyDescent="0.2">
      <c r="A6894" t="s">
        <v>521</v>
      </c>
      <c r="B6894" t="s">
        <v>647</v>
      </c>
      <c r="C6894" t="s">
        <v>523</v>
      </c>
      <c r="D6894" t="s">
        <v>525</v>
      </c>
      <c r="E6894" t="s">
        <v>531</v>
      </c>
      <c r="F6894" s="191">
        <v>45712</v>
      </c>
      <c r="G6894" t="s">
        <v>649</v>
      </c>
      <c r="H6894" s="192">
        <v>459679</v>
      </c>
      <c r="I6894" t="s">
        <v>16</v>
      </c>
      <c r="J6894"/>
      <c r="K6894"/>
      <c r="L6894">
        <v>2024</v>
      </c>
      <c r="M6894" t="s">
        <v>525</v>
      </c>
      <c r="N6894" t="s">
        <v>569</v>
      </c>
      <c r="O6894"/>
    </row>
    <row r="6895" spans="1:15" s="164" customFormat="1" ht="16" x14ac:dyDescent="0.2">
      <c r="A6895" t="s">
        <v>521</v>
      </c>
      <c r="B6895" t="s">
        <v>647</v>
      </c>
      <c r="C6895" t="s">
        <v>523</v>
      </c>
      <c r="D6895" t="s">
        <v>525</v>
      </c>
      <c r="E6895" t="s">
        <v>531</v>
      </c>
      <c r="F6895" s="191">
        <v>45712</v>
      </c>
      <c r="G6895" t="s">
        <v>652</v>
      </c>
      <c r="H6895" s="192">
        <v>747142</v>
      </c>
      <c r="I6895" t="s">
        <v>16</v>
      </c>
      <c r="J6895"/>
      <c r="K6895"/>
      <c r="L6895">
        <v>2024</v>
      </c>
      <c r="M6895" t="s">
        <v>525</v>
      </c>
      <c r="N6895" t="s">
        <v>569</v>
      </c>
      <c r="O6895"/>
    </row>
    <row r="6896" spans="1:15" s="164" customFormat="1" ht="16" x14ac:dyDescent="0.2">
      <c r="A6896" t="s">
        <v>521</v>
      </c>
      <c r="B6896" t="s">
        <v>617</v>
      </c>
      <c r="C6896" t="s">
        <v>523</v>
      </c>
      <c r="D6896" t="s">
        <v>525</v>
      </c>
      <c r="E6896" t="s">
        <v>519</v>
      </c>
      <c r="F6896" s="191">
        <v>45712</v>
      </c>
      <c r="G6896" t="s">
        <v>587</v>
      </c>
      <c r="H6896" s="192">
        <v>143000</v>
      </c>
      <c r="I6896" t="s">
        <v>22</v>
      </c>
      <c r="J6896"/>
      <c r="K6896"/>
      <c r="L6896">
        <v>2024</v>
      </c>
      <c r="M6896" t="s">
        <v>525</v>
      </c>
      <c r="N6896" t="s">
        <v>569</v>
      </c>
      <c r="O6896"/>
    </row>
    <row r="6897" spans="1:15" s="164" customFormat="1" ht="16" x14ac:dyDescent="0.2">
      <c r="A6897" t="s">
        <v>521</v>
      </c>
      <c r="B6897" t="s">
        <v>617</v>
      </c>
      <c r="C6897" t="s">
        <v>523</v>
      </c>
      <c r="D6897" t="s">
        <v>525</v>
      </c>
      <c r="E6897" t="s">
        <v>531</v>
      </c>
      <c r="F6897" s="191">
        <v>45712</v>
      </c>
      <c r="G6897" t="s">
        <v>587</v>
      </c>
      <c r="H6897" s="192">
        <v>42174</v>
      </c>
      <c r="I6897" t="s">
        <v>22</v>
      </c>
      <c r="J6897"/>
      <c r="K6897"/>
      <c r="L6897">
        <v>2024</v>
      </c>
      <c r="M6897" t="s">
        <v>525</v>
      </c>
      <c r="N6897" t="s">
        <v>569</v>
      </c>
      <c r="O6897"/>
    </row>
    <row r="6898" spans="1:15" s="164" customFormat="1" ht="16" x14ac:dyDescent="0.2">
      <c r="A6898" t="s">
        <v>521</v>
      </c>
      <c r="B6898" t="s">
        <v>617</v>
      </c>
      <c r="C6898" t="s">
        <v>523</v>
      </c>
      <c r="D6898" t="s">
        <v>525</v>
      </c>
      <c r="E6898" t="s">
        <v>525</v>
      </c>
      <c r="F6898" s="191">
        <v>45712</v>
      </c>
      <c r="G6898" t="s">
        <v>589</v>
      </c>
      <c r="H6898" s="192">
        <v>1223916</v>
      </c>
      <c r="I6898" t="s">
        <v>22</v>
      </c>
      <c r="J6898"/>
      <c r="K6898"/>
      <c r="L6898">
        <v>2024</v>
      </c>
      <c r="M6898" t="s">
        <v>525</v>
      </c>
      <c r="N6898" t="s">
        <v>569</v>
      </c>
      <c r="O6898"/>
    </row>
    <row r="6899" spans="1:15" s="164" customFormat="1" ht="16" x14ac:dyDescent="0.2">
      <c r="A6899" t="s">
        <v>521</v>
      </c>
      <c r="B6899" t="s">
        <v>617</v>
      </c>
      <c r="C6899" t="s">
        <v>523</v>
      </c>
      <c r="D6899" t="s">
        <v>525</v>
      </c>
      <c r="E6899" t="s">
        <v>525</v>
      </c>
      <c r="F6899" s="191">
        <v>45712</v>
      </c>
      <c r="G6899" t="s">
        <v>23</v>
      </c>
      <c r="H6899" s="192">
        <v>171600</v>
      </c>
      <c r="I6899" t="s">
        <v>22</v>
      </c>
      <c r="J6899"/>
      <c r="K6899"/>
      <c r="L6899">
        <v>2024</v>
      </c>
      <c r="M6899" t="s">
        <v>525</v>
      </c>
      <c r="N6899" t="s">
        <v>569</v>
      </c>
      <c r="O6899"/>
    </row>
    <row r="6900" spans="1:15" s="164" customFormat="1" ht="16" x14ac:dyDescent="0.2">
      <c r="A6900" t="s">
        <v>521</v>
      </c>
      <c r="B6900" t="s">
        <v>617</v>
      </c>
      <c r="C6900" t="s">
        <v>523</v>
      </c>
      <c r="D6900" t="s">
        <v>525</v>
      </c>
      <c r="E6900" t="s">
        <v>531</v>
      </c>
      <c r="F6900" s="191">
        <v>45712</v>
      </c>
      <c r="G6900" t="s">
        <v>23</v>
      </c>
      <c r="H6900" s="192">
        <v>3382029</v>
      </c>
      <c r="I6900" t="s">
        <v>22</v>
      </c>
      <c r="J6900"/>
      <c r="K6900"/>
      <c r="L6900">
        <v>2024</v>
      </c>
      <c r="M6900" t="s">
        <v>525</v>
      </c>
      <c r="N6900" t="s">
        <v>569</v>
      </c>
      <c r="O6900"/>
    </row>
    <row r="6901" spans="1:15" s="164" customFormat="1" ht="16" x14ac:dyDescent="0.2">
      <c r="A6901" t="s">
        <v>521</v>
      </c>
      <c r="B6901" t="s">
        <v>647</v>
      </c>
      <c r="C6901" t="s">
        <v>523</v>
      </c>
      <c r="D6901" t="s">
        <v>525</v>
      </c>
      <c r="E6901" t="s">
        <v>531</v>
      </c>
      <c r="F6901" s="191">
        <v>45712</v>
      </c>
      <c r="G6901" t="s">
        <v>23</v>
      </c>
      <c r="H6901" s="192">
        <v>42240</v>
      </c>
      <c r="I6901" t="s">
        <v>22</v>
      </c>
      <c r="J6901"/>
      <c r="K6901"/>
      <c r="L6901">
        <v>2024</v>
      </c>
      <c r="M6901" t="s">
        <v>525</v>
      </c>
      <c r="N6901" t="s">
        <v>569</v>
      </c>
      <c r="O6901"/>
    </row>
    <row r="6902" spans="1:15" s="164" customFormat="1" ht="16" x14ac:dyDescent="0.2">
      <c r="A6902" t="s">
        <v>521</v>
      </c>
      <c r="B6902" t="s">
        <v>617</v>
      </c>
      <c r="C6902" t="s">
        <v>523</v>
      </c>
      <c r="D6902" t="s">
        <v>525</v>
      </c>
      <c r="E6902" t="s">
        <v>531</v>
      </c>
      <c r="F6902" s="191">
        <v>45712</v>
      </c>
      <c r="G6902" t="s">
        <v>621</v>
      </c>
      <c r="H6902" s="192">
        <v>132000</v>
      </c>
      <c r="I6902" t="s">
        <v>22</v>
      </c>
      <c r="J6902"/>
      <c r="K6902"/>
      <c r="L6902">
        <v>2024</v>
      </c>
      <c r="M6902" t="s">
        <v>525</v>
      </c>
      <c r="N6902" t="s">
        <v>569</v>
      </c>
      <c r="O6902"/>
    </row>
    <row r="6903" spans="1:15" s="164" customFormat="1" ht="16" x14ac:dyDescent="0.2">
      <c r="A6903" t="s">
        <v>521</v>
      </c>
      <c r="B6903" t="s">
        <v>617</v>
      </c>
      <c r="C6903" t="s">
        <v>523</v>
      </c>
      <c r="D6903" t="s">
        <v>525</v>
      </c>
      <c r="E6903" t="s">
        <v>525</v>
      </c>
      <c r="F6903" s="191">
        <v>45712</v>
      </c>
      <c r="G6903" t="s">
        <v>723</v>
      </c>
      <c r="H6903" s="192">
        <v>39537</v>
      </c>
      <c r="I6903" t="s">
        <v>22</v>
      </c>
      <c r="J6903"/>
      <c r="K6903"/>
      <c r="L6903">
        <v>2024</v>
      </c>
      <c r="M6903" t="s">
        <v>525</v>
      </c>
      <c r="N6903" t="s">
        <v>569</v>
      </c>
      <c r="O6903"/>
    </row>
    <row r="6904" spans="1:15" s="164" customFormat="1" ht="16" x14ac:dyDescent="0.2">
      <c r="A6904" t="s">
        <v>521</v>
      </c>
      <c r="B6904" t="s">
        <v>647</v>
      </c>
      <c r="C6904" t="s">
        <v>523</v>
      </c>
      <c r="D6904" t="s">
        <v>525</v>
      </c>
      <c r="E6904" t="s">
        <v>525</v>
      </c>
      <c r="F6904" s="191">
        <v>45713</v>
      </c>
      <c r="G6904" t="s">
        <v>650</v>
      </c>
      <c r="H6904" s="192">
        <v>301231</v>
      </c>
      <c r="I6904" t="s">
        <v>16</v>
      </c>
      <c r="J6904"/>
      <c r="K6904"/>
      <c r="L6904">
        <v>2024</v>
      </c>
      <c r="M6904" t="s">
        <v>525</v>
      </c>
      <c r="N6904" t="s">
        <v>569</v>
      </c>
      <c r="O6904"/>
    </row>
    <row r="6905" spans="1:15" s="164" customFormat="1" ht="16" x14ac:dyDescent="0.2">
      <c r="A6905" t="s">
        <v>521</v>
      </c>
      <c r="B6905" t="s">
        <v>647</v>
      </c>
      <c r="C6905" t="s">
        <v>523</v>
      </c>
      <c r="D6905" t="s">
        <v>525</v>
      </c>
      <c r="E6905" t="s">
        <v>519</v>
      </c>
      <c r="F6905" s="191">
        <v>45713</v>
      </c>
      <c r="G6905" t="s">
        <v>650</v>
      </c>
      <c r="H6905" s="192">
        <v>312730</v>
      </c>
      <c r="I6905" t="s">
        <v>16</v>
      </c>
      <c r="J6905"/>
      <c r="K6905"/>
      <c r="L6905">
        <v>2024</v>
      </c>
      <c r="M6905" t="s">
        <v>525</v>
      </c>
      <c r="N6905" t="s">
        <v>569</v>
      </c>
      <c r="O6905"/>
    </row>
    <row r="6906" spans="1:15" s="164" customFormat="1" ht="16" x14ac:dyDescent="0.2">
      <c r="A6906" t="s">
        <v>521</v>
      </c>
      <c r="B6906" t="s">
        <v>647</v>
      </c>
      <c r="C6906" t="s">
        <v>535</v>
      </c>
      <c r="D6906" t="s">
        <v>525</v>
      </c>
      <c r="E6906" t="s">
        <v>531</v>
      </c>
      <c r="F6906" s="191">
        <v>45713</v>
      </c>
      <c r="G6906" t="s">
        <v>650</v>
      </c>
      <c r="H6906" s="192">
        <v>67870</v>
      </c>
      <c r="I6906" t="s">
        <v>16</v>
      </c>
      <c r="J6906"/>
      <c r="K6906"/>
      <c r="L6906">
        <v>2024</v>
      </c>
      <c r="M6906" t="s">
        <v>525</v>
      </c>
      <c r="N6906" t="s">
        <v>569</v>
      </c>
      <c r="O6906"/>
    </row>
    <row r="6907" spans="1:15" s="164" customFormat="1" ht="16" x14ac:dyDescent="0.2">
      <c r="A6907" t="s">
        <v>521</v>
      </c>
      <c r="B6907" t="s">
        <v>647</v>
      </c>
      <c r="C6907" t="s">
        <v>523</v>
      </c>
      <c r="D6907" t="s">
        <v>525</v>
      </c>
      <c r="E6907" t="s">
        <v>531</v>
      </c>
      <c r="F6907" s="191">
        <v>45713</v>
      </c>
      <c r="G6907" t="s">
        <v>650</v>
      </c>
      <c r="H6907" s="192">
        <v>2467540</v>
      </c>
      <c r="I6907" t="s">
        <v>16</v>
      </c>
      <c r="J6907"/>
      <c r="K6907"/>
      <c r="L6907">
        <v>2024</v>
      </c>
      <c r="M6907" t="s">
        <v>525</v>
      </c>
      <c r="N6907" t="s">
        <v>569</v>
      </c>
      <c r="O6907"/>
    </row>
    <row r="6908" spans="1:15" s="164" customFormat="1" ht="16" x14ac:dyDescent="0.2">
      <c r="A6908" t="s">
        <v>521</v>
      </c>
      <c r="B6908" t="s">
        <v>647</v>
      </c>
      <c r="C6908" t="s">
        <v>523</v>
      </c>
      <c r="D6908" t="s">
        <v>525</v>
      </c>
      <c r="E6908" t="s">
        <v>525</v>
      </c>
      <c r="F6908" s="191">
        <v>45713</v>
      </c>
      <c r="G6908" t="s">
        <v>648</v>
      </c>
      <c r="H6908" s="192">
        <v>76546</v>
      </c>
      <c r="I6908" t="s">
        <v>16</v>
      </c>
      <c r="J6908"/>
      <c r="K6908"/>
      <c r="L6908">
        <v>2024</v>
      </c>
      <c r="M6908" t="s">
        <v>525</v>
      </c>
      <c r="N6908" t="s">
        <v>569</v>
      </c>
      <c r="O6908"/>
    </row>
    <row r="6909" spans="1:15" s="164" customFormat="1" ht="16" x14ac:dyDescent="0.2">
      <c r="A6909" t="s">
        <v>521</v>
      </c>
      <c r="B6909" t="s">
        <v>647</v>
      </c>
      <c r="C6909" t="s">
        <v>523</v>
      </c>
      <c r="D6909" t="s">
        <v>525</v>
      </c>
      <c r="E6909" t="s">
        <v>531</v>
      </c>
      <c r="F6909" s="191">
        <v>45713</v>
      </c>
      <c r="G6909" t="s">
        <v>648</v>
      </c>
      <c r="H6909" s="192">
        <v>182635</v>
      </c>
      <c r="I6909" t="s">
        <v>16</v>
      </c>
      <c r="J6909"/>
      <c r="K6909"/>
      <c r="L6909">
        <v>2024</v>
      </c>
      <c r="M6909" t="s">
        <v>525</v>
      </c>
      <c r="N6909" t="s">
        <v>569</v>
      </c>
      <c r="O6909"/>
    </row>
    <row r="6910" spans="1:15" s="164" customFormat="1" ht="16" x14ac:dyDescent="0.2">
      <c r="A6910" t="s">
        <v>521</v>
      </c>
      <c r="B6910" t="s">
        <v>647</v>
      </c>
      <c r="C6910" t="s">
        <v>523</v>
      </c>
      <c r="D6910" t="s">
        <v>525</v>
      </c>
      <c r="E6910" t="s">
        <v>525</v>
      </c>
      <c r="F6910" s="191">
        <v>45713</v>
      </c>
      <c r="G6910" t="s">
        <v>651</v>
      </c>
      <c r="H6910" s="192">
        <v>562782</v>
      </c>
      <c r="I6910" t="s">
        <v>16</v>
      </c>
      <c r="J6910"/>
      <c r="K6910"/>
      <c r="L6910">
        <v>2024</v>
      </c>
      <c r="M6910" t="s">
        <v>525</v>
      </c>
      <c r="N6910" t="s">
        <v>569</v>
      </c>
      <c r="O6910"/>
    </row>
    <row r="6911" spans="1:15" s="164" customFormat="1" ht="16" x14ac:dyDescent="0.2">
      <c r="A6911" t="s">
        <v>521</v>
      </c>
      <c r="B6911" t="s">
        <v>647</v>
      </c>
      <c r="C6911" t="s">
        <v>523</v>
      </c>
      <c r="D6911" t="s">
        <v>525</v>
      </c>
      <c r="E6911" t="s">
        <v>531</v>
      </c>
      <c r="F6911" s="191">
        <v>45713</v>
      </c>
      <c r="G6911" t="s">
        <v>651</v>
      </c>
      <c r="H6911" s="192">
        <v>122511</v>
      </c>
      <c r="I6911" t="s">
        <v>16</v>
      </c>
      <c r="J6911"/>
      <c r="K6911"/>
      <c r="L6911">
        <v>2024</v>
      </c>
      <c r="M6911" t="s">
        <v>525</v>
      </c>
      <c r="N6911" t="s">
        <v>569</v>
      </c>
      <c r="O6911"/>
    </row>
    <row r="6912" spans="1:15" s="164" customFormat="1" ht="16" x14ac:dyDescent="0.2">
      <c r="A6912" t="s">
        <v>521</v>
      </c>
      <c r="B6912" t="s">
        <v>647</v>
      </c>
      <c r="C6912" t="s">
        <v>523</v>
      </c>
      <c r="D6912" t="s">
        <v>525</v>
      </c>
      <c r="E6912" t="s">
        <v>525</v>
      </c>
      <c r="F6912" s="191">
        <v>45713</v>
      </c>
      <c r="G6912" t="s">
        <v>649</v>
      </c>
      <c r="H6912" s="192">
        <v>2757581</v>
      </c>
      <c r="I6912" t="s">
        <v>16</v>
      </c>
      <c r="J6912"/>
      <c r="K6912"/>
      <c r="L6912">
        <v>2024</v>
      </c>
      <c r="M6912" t="s">
        <v>525</v>
      </c>
      <c r="N6912" t="s">
        <v>569</v>
      </c>
      <c r="O6912"/>
    </row>
    <row r="6913" spans="1:15" s="164" customFormat="1" ht="16" x14ac:dyDescent="0.2">
      <c r="A6913" t="s">
        <v>521</v>
      </c>
      <c r="B6913" t="s">
        <v>647</v>
      </c>
      <c r="C6913" t="s">
        <v>523</v>
      </c>
      <c r="D6913" t="s">
        <v>525</v>
      </c>
      <c r="E6913" t="s">
        <v>531</v>
      </c>
      <c r="F6913" s="191">
        <v>45713</v>
      </c>
      <c r="G6913" t="s">
        <v>649</v>
      </c>
      <c r="H6913" s="192">
        <v>154814</v>
      </c>
      <c r="I6913" t="s">
        <v>16</v>
      </c>
      <c r="J6913"/>
      <c r="K6913"/>
      <c r="L6913">
        <v>2024</v>
      </c>
      <c r="M6913" t="s">
        <v>525</v>
      </c>
      <c r="N6913" t="s">
        <v>569</v>
      </c>
      <c r="O6913"/>
    </row>
    <row r="6914" spans="1:15" s="164" customFormat="1" ht="16" x14ac:dyDescent="0.2">
      <c r="A6914" t="s">
        <v>521</v>
      </c>
      <c r="B6914" t="s">
        <v>647</v>
      </c>
      <c r="C6914" t="s">
        <v>523</v>
      </c>
      <c r="D6914" t="s">
        <v>525</v>
      </c>
      <c r="E6914" t="s">
        <v>531</v>
      </c>
      <c r="F6914" s="191">
        <v>45713</v>
      </c>
      <c r="G6914" t="s">
        <v>652</v>
      </c>
      <c r="H6914" s="192">
        <v>395054</v>
      </c>
      <c r="I6914" t="s">
        <v>16</v>
      </c>
      <c r="J6914"/>
      <c r="K6914"/>
      <c r="L6914">
        <v>2024</v>
      </c>
      <c r="M6914" t="s">
        <v>525</v>
      </c>
      <c r="N6914" t="s">
        <v>569</v>
      </c>
      <c r="O6914"/>
    </row>
    <row r="6915" spans="1:15" s="164" customFormat="1" ht="16" x14ac:dyDescent="0.2">
      <c r="A6915" t="s">
        <v>521</v>
      </c>
      <c r="B6915" t="s">
        <v>617</v>
      </c>
      <c r="C6915" t="s">
        <v>523</v>
      </c>
      <c r="D6915" t="s">
        <v>525</v>
      </c>
      <c r="E6915" t="s">
        <v>531</v>
      </c>
      <c r="F6915" s="191">
        <v>45713</v>
      </c>
      <c r="G6915" t="s">
        <v>619</v>
      </c>
      <c r="H6915" s="192">
        <v>36868</v>
      </c>
      <c r="I6915" t="s">
        <v>22</v>
      </c>
      <c r="J6915"/>
      <c r="K6915"/>
      <c r="L6915">
        <v>2024</v>
      </c>
      <c r="M6915" t="s">
        <v>525</v>
      </c>
      <c r="N6915" t="s">
        <v>569</v>
      </c>
      <c r="O6915"/>
    </row>
    <row r="6916" spans="1:15" s="164" customFormat="1" ht="16" x14ac:dyDescent="0.2">
      <c r="A6916" t="s">
        <v>521</v>
      </c>
      <c r="B6916" t="s">
        <v>647</v>
      </c>
      <c r="C6916" t="s">
        <v>523</v>
      </c>
      <c r="D6916" t="s">
        <v>525</v>
      </c>
      <c r="E6916" t="s">
        <v>531</v>
      </c>
      <c r="F6916" s="191">
        <v>45713</v>
      </c>
      <c r="G6916" t="s">
        <v>653</v>
      </c>
      <c r="H6916" s="192">
        <v>333872</v>
      </c>
      <c r="I6916" t="s">
        <v>22</v>
      </c>
      <c r="J6916"/>
      <c r="K6916"/>
      <c r="L6916">
        <v>2024</v>
      </c>
      <c r="M6916" t="s">
        <v>525</v>
      </c>
      <c r="N6916" t="s">
        <v>569</v>
      </c>
      <c r="O6916"/>
    </row>
    <row r="6917" spans="1:15" s="164" customFormat="1" ht="16" x14ac:dyDescent="0.2">
      <c r="A6917" t="s">
        <v>521</v>
      </c>
      <c r="B6917" t="s">
        <v>617</v>
      </c>
      <c r="C6917" t="s">
        <v>523</v>
      </c>
      <c r="D6917" t="s">
        <v>525</v>
      </c>
      <c r="E6917" t="s">
        <v>525</v>
      </c>
      <c r="F6917" s="191">
        <v>45713</v>
      </c>
      <c r="G6917" t="s">
        <v>589</v>
      </c>
      <c r="H6917" s="192">
        <v>259668</v>
      </c>
      <c r="I6917" t="s">
        <v>22</v>
      </c>
      <c r="J6917"/>
      <c r="K6917"/>
      <c r="L6917">
        <v>2024</v>
      </c>
      <c r="M6917" t="s">
        <v>525</v>
      </c>
      <c r="N6917" t="s">
        <v>569</v>
      </c>
      <c r="O6917"/>
    </row>
    <row r="6918" spans="1:15" s="164" customFormat="1" ht="16" x14ac:dyDescent="0.2">
      <c r="A6918" t="s">
        <v>521</v>
      </c>
      <c r="B6918" t="s">
        <v>603</v>
      </c>
      <c r="C6918" t="s">
        <v>523</v>
      </c>
      <c r="D6918" t="s">
        <v>525</v>
      </c>
      <c r="E6918" t="s">
        <v>525</v>
      </c>
      <c r="F6918" s="191">
        <v>45713</v>
      </c>
      <c r="G6918" t="s">
        <v>604</v>
      </c>
      <c r="H6918" s="192">
        <v>6816</v>
      </c>
      <c r="I6918" t="s">
        <v>22</v>
      </c>
      <c r="J6918"/>
      <c r="K6918"/>
      <c r="L6918">
        <v>2024</v>
      </c>
      <c r="M6918" t="s">
        <v>525</v>
      </c>
      <c r="N6918" t="s">
        <v>569</v>
      </c>
      <c r="O6918"/>
    </row>
    <row r="6919" spans="1:15" s="164" customFormat="1" ht="16" x14ac:dyDescent="0.2">
      <c r="A6919" t="s">
        <v>521</v>
      </c>
      <c r="B6919" t="s">
        <v>617</v>
      </c>
      <c r="C6919" t="s">
        <v>523</v>
      </c>
      <c r="D6919" t="s">
        <v>525</v>
      </c>
      <c r="E6919" t="s">
        <v>525</v>
      </c>
      <c r="F6919" s="191">
        <v>45713</v>
      </c>
      <c r="G6919" t="s">
        <v>23</v>
      </c>
      <c r="H6919" s="192">
        <v>968717</v>
      </c>
      <c r="I6919" t="s">
        <v>22</v>
      </c>
      <c r="J6919"/>
      <c r="K6919"/>
      <c r="L6919">
        <v>2024</v>
      </c>
      <c r="M6919" t="s">
        <v>525</v>
      </c>
      <c r="N6919" t="s">
        <v>569</v>
      </c>
      <c r="O6919"/>
    </row>
    <row r="6920" spans="1:15" s="164" customFormat="1" ht="16" x14ac:dyDescent="0.2">
      <c r="A6920" t="s">
        <v>521</v>
      </c>
      <c r="B6920" t="s">
        <v>617</v>
      </c>
      <c r="C6920" t="s">
        <v>523</v>
      </c>
      <c r="D6920" t="s">
        <v>525</v>
      </c>
      <c r="E6920" t="s">
        <v>531</v>
      </c>
      <c r="F6920" s="191">
        <v>45713</v>
      </c>
      <c r="G6920" t="s">
        <v>23</v>
      </c>
      <c r="H6920" s="192">
        <v>124300</v>
      </c>
      <c r="I6920" t="s">
        <v>22</v>
      </c>
      <c r="J6920"/>
      <c r="K6920"/>
      <c r="L6920">
        <v>2024</v>
      </c>
      <c r="M6920" t="s">
        <v>525</v>
      </c>
      <c r="N6920" t="s">
        <v>569</v>
      </c>
      <c r="O6920"/>
    </row>
    <row r="6921" spans="1:15" s="164" customFormat="1" ht="16" x14ac:dyDescent="0.2">
      <c r="A6921" t="s">
        <v>521</v>
      </c>
      <c r="B6921" t="s">
        <v>586</v>
      </c>
      <c r="C6921" t="s">
        <v>523</v>
      </c>
      <c r="D6921" t="s">
        <v>525</v>
      </c>
      <c r="E6921" t="s">
        <v>531</v>
      </c>
      <c r="F6921" s="191">
        <v>45713</v>
      </c>
      <c r="G6921" t="s">
        <v>23</v>
      </c>
      <c r="H6921" s="192">
        <v>97297</v>
      </c>
      <c r="I6921" t="s">
        <v>22</v>
      </c>
      <c r="J6921"/>
      <c r="K6921"/>
      <c r="L6921">
        <v>2024</v>
      </c>
      <c r="M6921" t="s">
        <v>525</v>
      </c>
      <c r="N6921" t="s">
        <v>569</v>
      </c>
      <c r="O6921"/>
    </row>
    <row r="6922" spans="1:15" s="164" customFormat="1" ht="16" x14ac:dyDescent="0.2">
      <c r="A6922" t="s">
        <v>521</v>
      </c>
      <c r="B6922" t="s">
        <v>638</v>
      </c>
      <c r="C6922" t="s">
        <v>523</v>
      </c>
      <c r="D6922" t="s">
        <v>525</v>
      </c>
      <c r="E6922" t="s">
        <v>519</v>
      </c>
      <c r="F6922" s="191">
        <v>45714</v>
      </c>
      <c r="G6922" t="s">
        <v>619</v>
      </c>
      <c r="H6922" s="192">
        <v>250250</v>
      </c>
      <c r="I6922" t="s">
        <v>22</v>
      </c>
      <c r="J6922"/>
      <c r="K6922"/>
      <c r="L6922">
        <v>2024</v>
      </c>
      <c r="M6922" t="s">
        <v>525</v>
      </c>
      <c r="N6922" t="s">
        <v>569</v>
      </c>
      <c r="O6922"/>
    </row>
    <row r="6923" spans="1:15" s="164" customFormat="1" ht="16" x14ac:dyDescent="0.2">
      <c r="A6923" t="s">
        <v>521</v>
      </c>
      <c r="B6923" t="s">
        <v>617</v>
      </c>
      <c r="C6923" t="s">
        <v>523</v>
      </c>
      <c r="D6923" t="s">
        <v>525</v>
      </c>
      <c r="E6923" t="s">
        <v>519</v>
      </c>
      <c r="F6923" s="191">
        <v>45714</v>
      </c>
      <c r="G6923" t="s">
        <v>587</v>
      </c>
      <c r="H6923" s="192">
        <v>35750</v>
      </c>
      <c r="I6923" t="s">
        <v>22</v>
      </c>
      <c r="J6923"/>
      <c r="K6923"/>
      <c r="L6923">
        <v>2024</v>
      </c>
      <c r="M6923" t="s">
        <v>525</v>
      </c>
      <c r="N6923" t="s">
        <v>569</v>
      </c>
      <c r="O6923"/>
    </row>
    <row r="6924" spans="1:15" s="164" customFormat="1" ht="16" x14ac:dyDescent="0.2">
      <c r="A6924" t="s">
        <v>521</v>
      </c>
      <c r="B6924" t="s">
        <v>617</v>
      </c>
      <c r="C6924" t="s">
        <v>523</v>
      </c>
      <c r="D6924" t="s">
        <v>525</v>
      </c>
      <c r="E6924" t="s">
        <v>531</v>
      </c>
      <c r="F6924" s="191">
        <v>45714</v>
      </c>
      <c r="G6924" t="s">
        <v>587</v>
      </c>
      <c r="H6924" s="192">
        <v>435600</v>
      </c>
      <c r="I6924" t="s">
        <v>22</v>
      </c>
      <c r="J6924"/>
      <c r="K6924"/>
      <c r="L6924">
        <v>2024</v>
      </c>
      <c r="M6924" t="s">
        <v>525</v>
      </c>
      <c r="N6924" t="s">
        <v>569</v>
      </c>
      <c r="O6924"/>
    </row>
    <row r="6925" spans="1:15" s="164" customFormat="1" ht="16" x14ac:dyDescent="0.2">
      <c r="A6925" t="s">
        <v>521</v>
      </c>
      <c r="B6925" t="s">
        <v>647</v>
      </c>
      <c r="C6925" t="s">
        <v>523</v>
      </c>
      <c r="D6925" t="s">
        <v>525</v>
      </c>
      <c r="E6925" t="s">
        <v>531</v>
      </c>
      <c r="F6925" s="191">
        <v>45714</v>
      </c>
      <c r="G6925" t="s">
        <v>653</v>
      </c>
      <c r="H6925" s="192">
        <v>659021</v>
      </c>
      <c r="I6925" t="s">
        <v>22</v>
      </c>
      <c r="J6925"/>
      <c r="K6925"/>
      <c r="L6925">
        <v>2024</v>
      </c>
      <c r="M6925" t="s">
        <v>525</v>
      </c>
      <c r="N6925" t="s">
        <v>569</v>
      </c>
      <c r="O6925"/>
    </row>
    <row r="6926" spans="1:15" s="164" customFormat="1" ht="16" x14ac:dyDescent="0.2">
      <c r="A6926" t="s">
        <v>521</v>
      </c>
      <c r="B6926" t="s">
        <v>567</v>
      </c>
      <c r="C6926" t="s">
        <v>523</v>
      </c>
      <c r="D6926" t="s">
        <v>525</v>
      </c>
      <c r="E6926" t="s">
        <v>531</v>
      </c>
      <c r="F6926" s="191">
        <v>45714</v>
      </c>
      <c r="G6926" t="s">
        <v>568</v>
      </c>
      <c r="H6926" s="192">
        <v>132106</v>
      </c>
      <c r="I6926" t="s">
        <v>22</v>
      </c>
      <c r="J6926"/>
      <c r="K6926"/>
      <c r="L6926">
        <v>2024</v>
      </c>
      <c r="M6926" t="s">
        <v>525</v>
      </c>
      <c r="N6926" t="s">
        <v>569</v>
      </c>
      <c r="O6926"/>
    </row>
    <row r="6927" spans="1:15" s="164" customFormat="1" ht="16" x14ac:dyDescent="0.2">
      <c r="A6927" t="s">
        <v>521</v>
      </c>
      <c r="B6927" t="s">
        <v>617</v>
      </c>
      <c r="C6927" t="s">
        <v>523</v>
      </c>
      <c r="D6927" t="s">
        <v>525</v>
      </c>
      <c r="E6927" t="s">
        <v>531</v>
      </c>
      <c r="F6927" s="191">
        <v>45714</v>
      </c>
      <c r="G6927" t="s">
        <v>568</v>
      </c>
      <c r="H6927" s="192">
        <v>81693</v>
      </c>
      <c r="I6927" t="s">
        <v>22</v>
      </c>
      <c r="J6927"/>
      <c r="K6927"/>
      <c r="L6927">
        <v>2024</v>
      </c>
      <c r="M6927" t="s">
        <v>525</v>
      </c>
      <c r="N6927" t="s">
        <v>569</v>
      </c>
      <c r="O6927"/>
    </row>
    <row r="6928" spans="1:15" s="164" customFormat="1" ht="16" x14ac:dyDescent="0.2">
      <c r="A6928" t="s">
        <v>521</v>
      </c>
      <c r="B6928" t="s">
        <v>638</v>
      </c>
      <c r="C6928" t="s">
        <v>523</v>
      </c>
      <c r="D6928" t="s">
        <v>525</v>
      </c>
      <c r="E6928" t="s">
        <v>519</v>
      </c>
      <c r="F6928" s="191">
        <v>45714</v>
      </c>
      <c r="G6928" t="s">
        <v>568</v>
      </c>
      <c r="H6928" s="192">
        <v>393250</v>
      </c>
      <c r="I6928" t="s">
        <v>22</v>
      </c>
      <c r="J6928"/>
      <c r="K6928"/>
      <c r="L6928">
        <v>2024</v>
      </c>
      <c r="M6928" t="s">
        <v>525</v>
      </c>
      <c r="N6928" t="s">
        <v>569</v>
      </c>
      <c r="O6928"/>
    </row>
    <row r="6929" spans="1:15" s="164" customFormat="1" ht="16" x14ac:dyDescent="0.2">
      <c r="A6929" t="s">
        <v>521</v>
      </c>
      <c r="B6929" t="s">
        <v>617</v>
      </c>
      <c r="C6929" t="s">
        <v>523</v>
      </c>
      <c r="D6929" t="s">
        <v>525</v>
      </c>
      <c r="E6929" t="s">
        <v>525</v>
      </c>
      <c r="F6929" s="191">
        <v>45714</v>
      </c>
      <c r="G6929" t="s">
        <v>589</v>
      </c>
      <c r="H6929" s="192">
        <v>630843</v>
      </c>
      <c r="I6929" t="s">
        <v>22</v>
      </c>
      <c r="J6929"/>
      <c r="K6929"/>
      <c r="L6929">
        <v>2024</v>
      </c>
      <c r="M6929" t="s">
        <v>525</v>
      </c>
      <c r="N6929" t="s">
        <v>569</v>
      </c>
      <c r="O6929"/>
    </row>
    <row r="6930" spans="1:15" s="164" customFormat="1" ht="16" x14ac:dyDescent="0.2">
      <c r="A6930" t="s">
        <v>521</v>
      </c>
      <c r="B6930" t="s">
        <v>617</v>
      </c>
      <c r="C6930" t="s">
        <v>523</v>
      </c>
      <c r="D6930" t="s">
        <v>525</v>
      </c>
      <c r="E6930" t="s">
        <v>531</v>
      </c>
      <c r="F6930" s="191">
        <v>45714</v>
      </c>
      <c r="G6930" t="s">
        <v>589</v>
      </c>
      <c r="H6930" s="192">
        <v>2565772</v>
      </c>
      <c r="I6930" t="s">
        <v>22</v>
      </c>
      <c r="J6930"/>
      <c r="K6930"/>
      <c r="L6930">
        <v>2024</v>
      </c>
      <c r="M6930" t="s">
        <v>525</v>
      </c>
      <c r="N6930" t="s">
        <v>569</v>
      </c>
      <c r="O6930"/>
    </row>
    <row r="6931" spans="1:15" s="164" customFormat="1" ht="16" x14ac:dyDescent="0.2">
      <c r="A6931" t="s">
        <v>521</v>
      </c>
      <c r="B6931" t="s">
        <v>603</v>
      </c>
      <c r="C6931" t="s">
        <v>523</v>
      </c>
      <c r="D6931" t="s">
        <v>525</v>
      </c>
      <c r="E6931" t="s">
        <v>525</v>
      </c>
      <c r="F6931" s="191">
        <v>45714</v>
      </c>
      <c r="G6931" t="s">
        <v>604</v>
      </c>
      <c r="H6931" s="192">
        <v>5289</v>
      </c>
      <c r="I6931" t="s">
        <v>22</v>
      </c>
      <c r="J6931"/>
      <c r="K6931"/>
      <c r="L6931">
        <v>2024</v>
      </c>
      <c r="M6931" t="s">
        <v>525</v>
      </c>
      <c r="N6931" t="s">
        <v>569</v>
      </c>
      <c r="O6931"/>
    </row>
    <row r="6932" spans="1:15" s="164" customFormat="1" ht="16" x14ac:dyDescent="0.2">
      <c r="A6932" t="s">
        <v>521</v>
      </c>
      <c r="B6932" t="s">
        <v>638</v>
      </c>
      <c r="C6932" t="s">
        <v>523</v>
      </c>
      <c r="D6932" t="s">
        <v>525</v>
      </c>
      <c r="E6932" t="s">
        <v>525</v>
      </c>
      <c r="F6932" s="191">
        <v>45714</v>
      </c>
      <c r="G6932" t="s">
        <v>23</v>
      </c>
      <c r="H6932" s="192">
        <v>43309</v>
      </c>
      <c r="I6932" t="s">
        <v>22</v>
      </c>
      <c r="J6932"/>
      <c r="K6932"/>
      <c r="L6932">
        <v>2024</v>
      </c>
      <c r="M6932" t="s">
        <v>525</v>
      </c>
      <c r="N6932" t="s">
        <v>569</v>
      </c>
      <c r="O6932"/>
    </row>
    <row r="6933" spans="1:15" s="164" customFormat="1" ht="16" x14ac:dyDescent="0.2">
      <c r="A6933" t="s">
        <v>521</v>
      </c>
      <c r="B6933" t="s">
        <v>686</v>
      </c>
      <c r="C6933" t="s">
        <v>523</v>
      </c>
      <c r="D6933" t="s">
        <v>525</v>
      </c>
      <c r="E6933" t="s">
        <v>525</v>
      </c>
      <c r="F6933" s="191">
        <v>45714</v>
      </c>
      <c r="G6933" t="s">
        <v>23</v>
      </c>
      <c r="H6933" s="192">
        <v>27456</v>
      </c>
      <c r="I6933" t="s">
        <v>22</v>
      </c>
      <c r="J6933"/>
      <c r="K6933"/>
      <c r="L6933">
        <v>2024</v>
      </c>
      <c r="M6933" t="s">
        <v>525</v>
      </c>
      <c r="N6933" t="s">
        <v>569</v>
      </c>
      <c r="O6933"/>
    </row>
    <row r="6934" spans="1:15" s="164" customFormat="1" ht="16" x14ac:dyDescent="0.2">
      <c r="A6934" t="s">
        <v>521</v>
      </c>
      <c r="B6934" t="s">
        <v>617</v>
      </c>
      <c r="C6934" t="s">
        <v>523</v>
      </c>
      <c r="D6934" t="s">
        <v>525</v>
      </c>
      <c r="E6934" t="s">
        <v>525</v>
      </c>
      <c r="F6934" s="191">
        <v>45714</v>
      </c>
      <c r="G6934" t="s">
        <v>621</v>
      </c>
      <c r="H6934" s="192">
        <v>150399</v>
      </c>
      <c r="I6934" t="s">
        <v>22</v>
      </c>
      <c r="J6934"/>
      <c r="K6934"/>
      <c r="L6934">
        <v>2024</v>
      </c>
      <c r="M6934" t="s">
        <v>525</v>
      </c>
      <c r="N6934" t="s">
        <v>569</v>
      </c>
      <c r="O6934"/>
    </row>
    <row r="6935" spans="1:15" s="164" customFormat="1" ht="16" x14ac:dyDescent="0.2">
      <c r="A6935" t="s">
        <v>521</v>
      </c>
      <c r="B6935" t="s">
        <v>647</v>
      </c>
      <c r="C6935" t="s">
        <v>523</v>
      </c>
      <c r="D6935" t="s">
        <v>525</v>
      </c>
      <c r="E6935" t="s">
        <v>525</v>
      </c>
      <c r="F6935" s="191">
        <v>45714</v>
      </c>
      <c r="G6935" t="s">
        <v>650</v>
      </c>
      <c r="H6935" s="192">
        <v>378767</v>
      </c>
      <c r="I6935" t="s">
        <v>16</v>
      </c>
      <c r="J6935"/>
      <c r="K6935"/>
      <c r="L6935">
        <v>2024</v>
      </c>
      <c r="M6935" t="s">
        <v>525</v>
      </c>
      <c r="N6935" t="s">
        <v>569</v>
      </c>
      <c r="O6935"/>
    </row>
    <row r="6936" spans="1:15" s="164" customFormat="1" ht="16" x14ac:dyDescent="0.2">
      <c r="A6936" t="s">
        <v>521</v>
      </c>
      <c r="B6936" t="s">
        <v>647</v>
      </c>
      <c r="C6936" t="s">
        <v>523</v>
      </c>
      <c r="D6936" t="s">
        <v>525</v>
      </c>
      <c r="E6936" t="s">
        <v>519</v>
      </c>
      <c r="F6936" s="191">
        <v>45714</v>
      </c>
      <c r="G6936" t="s">
        <v>650</v>
      </c>
      <c r="H6936" s="192">
        <v>40682</v>
      </c>
      <c r="I6936" t="s">
        <v>16</v>
      </c>
      <c r="J6936"/>
      <c r="K6936"/>
      <c r="L6936">
        <v>2024</v>
      </c>
      <c r="M6936" t="s">
        <v>525</v>
      </c>
      <c r="N6936" t="s">
        <v>569</v>
      </c>
      <c r="O6936"/>
    </row>
    <row r="6937" spans="1:15" s="164" customFormat="1" ht="16" x14ac:dyDescent="0.2">
      <c r="A6937" t="s">
        <v>521</v>
      </c>
      <c r="B6937" t="s">
        <v>647</v>
      </c>
      <c r="C6937" t="s">
        <v>535</v>
      </c>
      <c r="D6937" t="s">
        <v>525</v>
      </c>
      <c r="E6937" t="s">
        <v>531</v>
      </c>
      <c r="F6937" s="191">
        <v>45714</v>
      </c>
      <c r="G6937" t="s">
        <v>650</v>
      </c>
      <c r="H6937" s="192">
        <v>138270</v>
      </c>
      <c r="I6937" t="s">
        <v>16</v>
      </c>
      <c r="J6937"/>
      <c r="K6937"/>
      <c r="L6937">
        <v>2024</v>
      </c>
      <c r="M6937" t="s">
        <v>525</v>
      </c>
      <c r="N6937" t="s">
        <v>569</v>
      </c>
      <c r="O6937"/>
    </row>
    <row r="6938" spans="1:15" s="164" customFormat="1" ht="16" x14ac:dyDescent="0.2">
      <c r="A6938" t="s">
        <v>521</v>
      </c>
      <c r="B6938" t="s">
        <v>647</v>
      </c>
      <c r="C6938" t="s">
        <v>523</v>
      </c>
      <c r="D6938" t="s">
        <v>525</v>
      </c>
      <c r="E6938" t="s">
        <v>531</v>
      </c>
      <c r="F6938" s="191">
        <v>45714</v>
      </c>
      <c r="G6938" t="s">
        <v>650</v>
      </c>
      <c r="H6938" s="192">
        <v>1283902</v>
      </c>
      <c r="I6938" t="s">
        <v>16</v>
      </c>
      <c r="J6938"/>
      <c r="K6938"/>
      <c r="L6938">
        <v>2024</v>
      </c>
      <c r="M6938" t="s">
        <v>525</v>
      </c>
      <c r="N6938" t="s">
        <v>569</v>
      </c>
      <c r="O6938"/>
    </row>
    <row r="6939" spans="1:15" s="164" customFormat="1" ht="16" x14ac:dyDescent="0.2">
      <c r="A6939" t="s">
        <v>521</v>
      </c>
      <c r="B6939" t="s">
        <v>647</v>
      </c>
      <c r="C6939" t="s">
        <v>523</v>
      </c>
      <c r="D6939" t="s">
        <v>525</v>
      </c>
      <c r="E6939" t="s">
        <v>525</v>
      </c>
      <c r="F6939" s="191">
        <v>45714</v>
      </c>
      <c r="G6939" t="s">
        <v>648</v>
      </c>
      <c r="H6939" s="192">
        <v>14109</v>
      </c>
      <c r="I6939" t="s">
        <v>16</v>
      </c>
      <c r="J6939"/>
      <c r="K6939"/>
      <c r="L6939">
        <v>2024</v>
      </c>
      <c r="M6939" t="s">
        <v>525</v>
      </c>
      <c r="N6939" t="s">
        <v>569</v>
      </c>
      <c r="O6939"/>
    </row>
    <row r="6940" spans="1:15" s="164" customFormat="1" ht="16" x14ac:dyDescent="0.2">
      <c r="A6940" t="s">
        <v>521</v>
      </c>
      <c r="B6940" t="s">
        <v>647</v>
      </c>
      <c r="C6940" t="s">
        <v>523</v>
      </c>
      <c r="D6940" t="s">
        <v>525</v>
      </c>
      <c r="E6940" t="s">
        <v>531</v>
      </c>
      <c r="F6940" s="191">
        <v>45714</v>
      </c>
      <c r="G6940" t="s">
        <v>648</v>
      </c>
      <c r="H6940" s="192">
        <v>54208</v>
      </c>
      <c r="I6940" t="s">
        <v>16</v>
      </c>
      <c r="J6940"/>
      <c r="K6940"/>
      <c r="L6940">
        <v>2024</v>
      </c>
      <c r="M6940" t="s">
        <v>525</v>
      </c>
      <c r="N6940" t="s">
        <v>569</v>
      </c>
      <c r="O6940"/>
    </row>
    <row r="6941" spans="1:15" s="164" customFormat="1" ht="16" x14ac:dyDescent="0.2">
      <c r="A6941" t="s">
        <v>521</v>
      </c>
      <c r="B6941" t="s">
        <v>647</v>
      </c>
      <c r="C6941" t="s">
        <v>523</v>
      </c>
      <c r="D6941" t="s">
        <v>525</v>
      </c>
      <c r="E6941" t="s">
        <v>525</v>
      </c>
      <c r="F6941" s="191">
        <v>45714</v>
      </c>
      <c r="G6941" t="s">
        <v>658</v>
      </c>
      <c r="H6941" s="192">
        <v>15400</v>
      </c>
      <c r="I6941" t="s">
        <v>16</v>
      </c>
      <c r="J6941"/>
      <c r="K6941"/>
      <c r="L6941">
        <v>2024</v>
      </c>
      <c r="M6941" t="s">
        <v>525</v>
      </c>
      <c r="N6941" t="s">
        <v>569</v>
      </c>
      <c r="O6941"/>
    </row>
    <row r="6942" spans="1:15" s="164" customFormat="1" ht="16" x14ac:dyDescent="0.2">
      <c r="A6942" t="s">
        <v>521</v>
      </c>
      <c r="B6942" t="s">
        <v>647</v>
      </c>
      <c r="C6942" t="s">
        <v>523</v>
      </c>
      <c r="D6942" t="s">
        <v>525</v>
      </c>
      <c r="E6942" t="s">
        <v>525</v>
      </c>
      <c r="F6942" s="191">
        <v>45714</v>
      </c>
      <c r="G6942" t="s">
        <v>649</v>
      </c>
      <c r="H6942" s="192">
        <v>466479</v>
      </c>
      <c r="I6942" t="s">
        <v>16</v>
      </c>
      <c r="J6942"/>
      <c r="K6942"/>
      <c r="L6942">
        <v>2024</v>
      </c>
      <c r="M6942" t="s">
        <v>525</v>
      </c>
      <c r="N6942" t="s">
        <v>569</v>
      </c>
      <c r="O6942"/>
    </row>
    <row r="6943" spans="1:15" s="164" customFormat="1" ht="16" x14ac:dyDescent="0.2">
      <c r="A6943" t="s">
        <v>521</v>
      </c>
      <c r="B6943" t="s">
        <v>647</v>
      </c>
      <c r="C6943" t="s">
        <v>523</v>
      </c>
      <c r="D6943" t="s">
        <v>525</v>
      </c>
      <c r="E6943" t="s">
        <v>531</v>
      </c>
      <c r="F6943" s="191">
        <v>45714</v>
      </c>
      <c r="G6943" t="s">
        <v>649</v>
      </c>
      <c r="H6943" s="192">
        <v>1549988</v>
      </c>
      <c r="I6943" t="s">
        <v>16</v>
      </c>
      <c r="J6943"/>
      <c r="K6943"/>
      <c r="L6943">
        <v>2024</v>
      </c>
      <c r="M6943" t="s">
        <v>525</v>
      </c>
      <c r="N6943" t="s">
        <v>569</v>
      </c>
      <c r="O6943"/>
    </row>
    <row r="6944" spans="1:15" s="164" customFormat="1" ht="16" x14ac:dyDescent="0.2">
      <c r="A6944" t="s">
        <v>521</v>
      </c>
      <c r="B6944" t="s">
        <v>647</v>
      </c>
      <c r="C6944" t="s">
        <v>523</v>
      </c>
      <c r="D6944" t="s">
        <v>525</v>
      </c>
      <c r="E6944" t="s">
        <v>531</v>
      </c>
      <c r="F6944" s="191">
        <v>45714</v>
      </c>
      <c r="G6944" t="s">
        <v>652</v>
      </c>
      <c r="H6944" s="192">
        <v>175450</v>
      </c>
      <c r="I6944" t="s">
        <v>16</v>
      </c>
      <c r="J6944"/>
      <c r="K6944"/>
      <c r="L6944">
        <v>2024</v>
      </c>
      <c r="M6944" t="s">
        <v>525</v>
      </c>
      <c r="N6944" t="s">
        <v>569</v>
      </c>
      <c r="O6944"/>
    </row>
    <row r="6945" spans="1:15" s="164" customFormat="1" ht="16" x14ac:dyDescent="0.2">
      <c r="A6945" t="s">
        <v>521</v>
      </c>
      <c r="B6945" t="s">
        <v>586</v>
      </c>
      <c r="C6945" t="s">
        <v>523</v>
      </c>
      <c r="D6945" t="s">
        <v>525</v>
      </c>
      <c r="E6945" t="s">
        <v>531</v>
      </c>
      <c r="F6945" s="191">
        <v>45715</v>
      </c>
      <c r="G6945" t="s">
        <v>619</v>
      </c>
      <c r="H6945" s="192">
        <v>22986</v>
      </c>
      <c r="I6945" t="s">
        <v>22</v>
      </c>
      <c r="J6945"/>
      <c r="K6945"/>
      <c r="L6945">
        <v>2024</v>
      </c>
      <c r="M6945" t="s">
        <v>525</v>
      </c>
      <c r="N6945" t="s">
        <v>569</v>
      </c>
      <c r="O6945"/>
    </row>
    <row r="6946" spans="1:15" s="164" customFormat="1" ht="16" x14ac:dyDescent="0.2">
      <c r="A6946" t="s">
        <v>521</v>
      </c>
      <c r="B6946" t="s">
        <v>647</v>
      </c>
      <c r="C6946" t="s">
        <v>523</v>
      </c>
      <c r="D6946" t="s">
        <v>525</v>
      </c>
      <c r="E6946" t="s">
        <v>525</v>
      </c>
      <c r="F6946" s="191">
        <v>45715</v>
      </c>
      <c r="G6946" t="s">
        <v>650</v>
      </c>
      <c r="H6946" s="192">
        <v>1805047</v>
      </c>
      <c r="I6946" t="s">
        <v>16</v>
      </c>
      <c r="J6946"/>
      <c r="K6946"/>
      <c r="L6946">
        <v>2024</v>
      </c>
      <c r="M6946" t="s">
        <v>525</v>
      </c>
      <c r="N6946" t="s">
        <v>569</v>
      </c>
      <c r="O6946"/>
    </row>
    <row r="6947" spans="1:15" s="164" customFormat="1" ht="16" x14ac:dyDescent="0.2">
      <c r="A6947" t="s">
        <v>521</v>
      </c>
      <c r="B6947" t="s">
        <v>617</v>
      </c>
      <c r="C6947" t="s">
        <v>523</v>
      </c>
      <c r="D6947" t="s">
        <v>525</v>
      </c>
      <c r="E6947" t="s">
        <v>531</v>
      </c>
      <c r="F6947" s="191">
        <v>45715</v>
      </c>
      <c r="G6947" t="s">
        <v>587</v>
      </c>
      <c r="H6947" s="192">
        <v>88000</v>
      </c>
      <c r="I6947" t="s">
        <v>22</v>
      </c>
      <c r="J6947"/>
      <c r="K6947"/>
      <c r="L6947">
        <v>2024</v>
      </c>
      <c r="M6947" t="s">
        <v>525</v>
      </c>
      <c r="N6947" t="s">
        <v>569</v>
      </c>
      <c r="O6947"/>
    </row>
    <row r="6948" spans="1:15" s="164" customFormat="1" ht="16" x14ac:dyDescent="0.2">
      <c r="A6948" t="s">
        <v>521</v>
      </c>
      <c r="B6948" t="s">
        <v>647</v>
      </c>
      <c r="C6948" t="s">
        <v>523</v>
      </c>
      <c r="D6948" t="s">
        <v>525</v>
      </c>
      <c r="E6948" t="s">
        <v>519</v>
      </c>
      <c r="F6948" s="191">
        <v>45715</v>
      </c>
      <c r="G6948" t="s">
        <v>650</v>
      </c>
      <c r="H6948" s="192">
        <v>52228</v>
      </c>
      <c r="I6948" t="s">
        <v>16</v>
      </c>
      <c r="J6948"/>
      <c r="K6948"/>
      <c r="L6948">
        <v>2024</v>
      </c>
      <c r="M6948" t="s">
        <v>525</v>
      </c>
      <c r="N6948" t="s">
        <v>569</v>
      </c>
      <c r="O6948"/>
    </row>
    <row r="6949" spans="1:15" s="164" customFormat="1" ht="16" x14ac:dyDescent="0.2">
      <c r="A6949" t="s">
        <v>521</v>
      </c>
      <c r="B6949" t="s">
        <v>647</v>
      </c>
      <c r="C6949" t="s">
        <v>523</v>
      </c>
      <c r="D6949" t="s">
        <v>525</v>
      </c>
      <c r="E6949" t="s">
        <v>531</v>
      </c>
      <c r="F6949" s="191">
        <v>45715</v>
      </c>
      <c r="G6949" t="s">
        <v>653</v>
      </c>
      <c r="H6949" s="192">
        <v>671154</v>
      </c>
      <c r="I6949" t="s">
        <v>22</v>
      </c>
      <c r="J6949"/>
      <c r="K6949"/>
      <c r="L6949">
        <v>2024</v>
      </c>
      <c r="M6949" t="s">
        <v>525</v>
      </c>
      <c r="N6949" t="s">
        <v>569</v>
      </c>
      <c r="O6949"/>
    </row>
    <row r="6950" spans="1:15" s="164" customFormat="1" ht="16" x14ac:dyDescent="0.2">
      <c r="A6950" t="s">
        <v>521</v>
      </c>
      <c r="B6950" t="s">
        <v>647</v>
      </c>
      <c r="C6950" t="s">
        <v>535</v>
      </c>
      <c r="D6950" t="s">
        <v>525</v>
      </c>
      <c r="E6950" t="s">
        <v>531</v>
      </c>
      <c r="F6950" s="191">
        <v>45715</v>
      </c>
      <c r="G6950" t="s">
        <v>650</v>
      </c>
      <c r="H6950" s="192">
        <v>155452</v>
      </c>
      <c r="I6950" t="s">
        <v>16</v>
      </c>
      <c r="J6950"/>
      <c r="K6950"/>
      <c r="L6950">
        <v>2024</v>
      </c>
      <c r="M6950" t="s">
        <v>525</v>
      </c>
      <c r="N6950" t="s">
        <v>569</v>
      </c>
      <c r="O6950"/>
    </row>
    <row r="6951" spans="1:15" s="164" customFormat="1" ht="16" x14ac:dyDescent="0.2">
      <c r="A6951" t="s">
        <v>521</v>
      </c>
      <c r="B6951" t="s">
        <v>617</v>
      </c>
      <c r="C6951" t="s">
        <v>523</v>
      </c>
      <c r="D6951" t="s">
        <v>525</v>
      </c>
      <c r="E6951" t="s">
        <v>525</v>
      </c>
      <c r="F6951" s="191">
        <v>45715</v>
      </c>
      <c r="G6951" t="s">
        <v>568</v>
      </c>
      <c r="H6951" s="192">
        <v>774972</v>
      </c>
      <c r="I6951" t="s">
        <v>22</v>
      </c>
      <c r="J6951"/>
      <c r="K6951"/>
      <c r="L6951">
        <v>2024</v>
      </c>
      <c r="M6951" t="s">
        <v>525</v>
      </c>
      <c r="N6951" t="s">
        <v>569</v>
      </c>
      <c r="O6951"/>
    </row>
    <row r="6952" spans="1:15" s="164" customFormat="1" ht="16" x14ac:dyDescent="0.2">
      <c r="A6952" t="s">
        <v>521</v>
      </c>
      <c r="B6952" t="s">
        <v>647</v>
      </c>
      <c r="C6952" t="s">
        <v>523</v>
      </c>
      <c r="D6952" t="s">
        <v>525</v>
      </c>
      <c r="E6952" t="s">
        <v>531</v>
      </c>
      <c r="F6952" s="191">
        <v>45715</v>
      </c>
      <c r="G6952" t="s">
        <v>650</v>
      </c>
      <c r="H6952" s="192">
        <v>1718099</v>
      </c>
      <c r="I6952" t="s">
        <v>16</v>
      </c>
      <c r="J6952"/>
      <c r="K6952"/>
      <c r="L6952">
        <v>2024</v>
      </c>
      <c r="M6952" t="s">
        <v>525</v>
      </c>
      <c r="N6952" t="s">
        <v>569</v>
      </c>
      <c r="O6952"/>
    </row>
    <row r="6953" spans="1:15" s="164" customFormat="1" ht="16" x14ac:dyDescent="0.2">
      <c r="A6953" t="s">
        <v>521</v>
      </c>
      <c r="B6953" t="s">
        <v>617</v>
      </c>
      <c r="C6953" t="s">
        <v>523</v>
      </c>
      <c r="D6953" t="s">
        <v>525</v>
      </c>
      <c r="E6953" t="s">
        <v>519</v>
      </c>
      <c r="F6953" s="191">
        <v>45715</v>
      </c>
      <c r="G6953" t="s">
        <v>568</v>
      </c>
      <c r="H6953" s="192">
        <v>35750</v>
      </c>
      <c r="I6953" t="s">
        <v>22</v>
      </c>
      <c r="J6953"/>
      <c r="K6953"/>
      <c r="L6953">
        <v>2024</v>
      </c>
      <c r="M6953" t="s">
        <v>525</v>
      </c>
      <c r="N6953" t="s">
        <v>569</v>
      </c>
      <c r="O6953"/>
    </row>
    <row r="6954" spans="1:15" s="164" customFormat="1" ht="16" x14ac:dyDescent="0.2">
      <c r="A6954" t="s">
        <v>521</v>
      </c>
      <c r="B6954" t="s">
        <v>647</v>
      </c>
      <c r="C6954" t="s">
        <v>523</v>
      </c>
      <c r="D6954" t="s">
        <v>525</v>
      </c>
      <c r="E6954" t="s">
        <v>525</v>
      </c>
      <c r="F6954" s="191">
        <v>45715</v>
      </c>
      <c r="G6954" t="s">
        <v>648</v>
      </c>
      <c r="H6954" s="192">
        <v>18128</v>
      </c>
      <c r="I6954" t="s">
        <v>16</v>
      </c>
      <c r="J6954"/>
      <c r="K6954"/>
      <c r="L6954">
        <v>2024</v>
      </c>
      <c r="M6954" t="s">
        <v>525</v>
      </c>
      <c r="N6954" t="s">
        <v>569</v>
      </c>
      <c r="O6954"/>
    </row>
    <row r="6955" spans="1:15" s="164" customFormat="1" ht="16" x14ac:dyDescent="0.2">
      <c r="A6955" t="s">
        <v>521</v>
      </c>
      <c r="B6955" t="s">
        <v>617</v>
      </c>
      <c r="C6955" t="s">
        <v>523</v>
      </c>
      <c r="D6955" t="s">
        <v>525</v>
      </c>
      <c r="E6955" t="s">
        <v>531</v>
      </c>
      <c r="F6955" s="191">
        <v>45715</v>
      </c>
      <c r="G6955" t="s">
        <v>568</v>
      </c>
      <c r="H6955" s="192">
        <v>283800</v>
      </c>
      <c r="I6955" t="s">
        <v>22</v>
      </c>
      <c r="J6955"/>
      <c r="K6955"/>
      <c r="L6955">
        <v>2024</v>
      </c>
      <c r="M6955" t="s">
        <v>525</v>
      </c>
      <c r="N6955" t="s">
        <v>569</v>
      </c>
      <c r="O6955"/>
    </row>
    <row r="6956" spans="1:15" s="164" customFormat="1" ht="16" x14ac:dyDescent="0.2">
      <c r="A6956" t="s">
        <v>521</v>
      </c>
      <c r="B6956" t="s">
        <v>647</v>
      </c>
      <c r="C6956" t="s">
        <v>523</v>
      </c>
      <c r="D6956" t="s">
        <v>525</v>
      </c>
      <c r="E6956" t="s">
        <v>531</v>
      </c>
      <c r="F6956" s="191">
        <v>45715</v>
      </c>
      <c r="G6956" t="s">
        <v>648</v>
      </c>
      <c r="H6956" s="192">
        <v>61389</v>
      </c>
      <c r="I6956" t="s">
        <v>16</v>
      </c>
      <c r="J6956"/>
      <c r="K6956"/>
      <c r="L6956">
        <v>2024</v>
      </c>
      <c r="M6956" t="s">
        <v>525</v>
      </c>
      <c r="N6956" t="s">
        <v>569</v>
      </c>
      <c r="O6956"/>
    </row>
    <row r="6957" spans="1:15" s="164" customFormat="1" ht="16" x14ac:dyDescent="0.2">
      <c r="A6957" t="s">
        <v>521</v>
      </c>
      <c r="B6957" t="s">
        <v>586</v>
      </c>
      <c r="C6957" t="s">
        <v>523</v>
      </c>
      <c r="D6957" t="s">
        <v>525</v>
      </c>
      <c r="E6957" t="s">
        <v>525</v>
      </c>
      <c r="F6957" s="191">
        <v>45715</v>
      </c>
      <c r="G6957" t="s">
        <v>568</v>
      </c>
      <c r="H6957" s="192">
        <v>470446</v>
      </c>
      <c r="I6957" t="s">
        <v>22</v>
      </c>
      <c r="J6957"/>
      <c r="K6957"/>
      <c r="L6957">
        <v>2024</v>
      </c>
      <c r="M6957" t="s">
        <v>525</v>
      </c>
      <c r="N6957" t="s">
        <v>569</v>
      </c>
      <c r="O6957"/>
    </row>
    <row r="6958" spans="1:15" s="164" customFormat="1" ht="16" x14ac:dyDescent="0.2">
      <c r="A6958" t="s">
        <v>521</v>
      </c>
      <c r="B6958" t="s">
        <v>647</v>
      </c>
      <c r="C6958" t="s">
        <v>523</v>
      </c>
      <c r="D6958" t="s">
        <v>525</v>
      </c>
      <c r="E6958" t="s">
        <v>525</v>
      </c>
      <c r="F6958" s="191">
        <v>45715</v>
      </c>
      <c r="G6958" t="s">
        <v>651</v>
      </c>
      <c r="H6958" s="192">
        <v>247350</v>
      </c>
      <c r="I6958" t="s">
        <v>16</v>
      </c>
      <c r="J6958"/>
      <c r="K6958"/>
      <c r="L6958">
        <v>2024</v>
      </c>
      <c r="M6958" t="s">
        <v>525</v>
      </c>
      <c r="N6958" t="s">
        <v>569</v>
      </c>
      <c r="O6958"/>
    </row>
    <row r="6959" spans="1:15" s="164" customFormat="1" ht="16" x14ac:dyDescent="0.2">
      <c r="A6959" t="s">
        <v>521</v>
      </c>
      <c r="B6959" t="s">
        <v>617</v>
      </c>
      <c r="C6959" t="s">
        <v>523</v>
      </c>
      <c r="D6959" t="s">
        <v>525</v>
      </c>
      <c r="E6959" t="s">
        <v>525</v>
      </c>
      <c r="F6959" s="191">
        <v>45715</v>
      </c>
      <c r="G6959" t="s">
        <v>589</v>
      </c>
      <c r="H6959" s="192">
        <v>258560</v>
      </c>
      <c r="I6959" t="s">
        <v>22</v>
      </c>
      <c r="J6959"/>
      <c r="K6959"/>
      <c r="L6959">
        <v>2024</v>
      </c>
      <c r="M6959" t="s">
        <v>525</v>
      </c>
      <c r="N6959" t="s">
        <v>569</v>
      </c>
      <c r="O6959"/>
    </row>
    <row r="6960" spans="1:15" s="164" customFormat="1" ht="16" x14ac:dyDescent="0.2">
      <c r="A6960" t="s">
        <v>521</v>
      </c>
      <c r="B6960" t="s">
        <v>647</v>
      </c>
      <c r="C6960" t="s">
        <v>523</v>
      </c>
      <c r="D6960" t="s">
        <v>525</v>
      </c>
      <c r="E6960" t="s">
        <v>531</v>
      </c>
      <c r="F6960" s="191">
        <v>45715</v>
      </c>
      <c r="G6960" t="s">
        <v>651</v>
      </c>
      <c r="H6960" s="192">
        <v>266706</v>
      </c>
      <c r="I6960" t="s">
        <v>16</v>
      </c>
      <c r="J6960"/>
      <c r="K6960"/>
      <c r="L6960">
        <v>2024</v>
      </c>
      <c r="M6960" t="s">
        <v>525</v>
      </c>
      <c r="N6960" t="s">
        <v>569</v>
      </c>
      <c r="O6960"/>
    </row>
    <row r="6961" spans="1:15" s="164" customFormat="1" ht="16" x14ac:dyDescent="0.2">
      <c r="A6961" t="s">
        <v>521</v>
      </c>
      <c r="B6961" t="s">
        <v>617</v>
      </c>
      <c r="C6961" t="s">
        <v>523</v>
      </c>
      <c r="D6961" t="s">
        <v>525</v>
      </c>
      <c r="E6961" t="s">
        <v>519</v>
      </c>
      <c r="F6961" s="191">
        <v>45715</v>
      </c>
      <c r="G6961" t="s">
        <v>589</v>
      </c>
      <c r="H6961" s="192">
        <v>97680</v>
      </c>
      <c r="I6961" t="s">
        <v>22</v>
      </c>
      <c r="J6961"/>
      <c r="K6961"/>
      <c r="L6961">
        <v>2024</v>
      </c>
      <c r="M6961" t="s">
        <v>525</v>
      </c>
      <c r="N6961" t="s">
        <v>569</v>
      </c>
      <c r="O6961"/>
    </row>
    <row r="6962" spans="1:15" s="164" customFormat="1" ht="16" x14ac:dyDescent="0.2">
      <c r="A6962" t="s">
        <v>521</v>
      </c>
      <c r="B6962" t="s">
        <v>647</v>
      </c>
      <c r="C6962" t="s">
        <v>523</v>
      </c>
      <c r="D6962" t="s">
        <v>525</v>
      </c>
      <c r="E6962" t="s">
        <v>525</v>
      </c>
      <c r="F6962" s="191">
        <v>45715</v>
      </c>
      <c r="G6962" t="s">
        <v>649</v>
      </c>
      <c r="H6962" s="192">
        <v>1140487</v>
      </c>
      <c r="I6962" t="s">
        <v>16</v>
      </c>
      <c r="J6962"/>
      <c r="K6962"/>
      <c r="L6962">
        <v>2024</v>
      </c>
      <c r="M6962" t="s">
        <v>525</v>
      </c>
      <c r="N6962" t="s">
        <v>569</v>
      </c>
      <c r="O6962"/>
    </row>
    <row r="6963" spans="1:15" s="164" customFormat="1" ht="16" x14ac:dyDescent="0.2">
      <c r="A6963" t="s">
        <v>521</v>
      </c>
      <c r="B6963" t="s">
        <v>617</v>
      </c>
      <c r="C6963" t="s">
        <v>523</v>
      </c>
      <c r="D6963" t="s">
        <v>525</v>
      </c>
      <c r="E6963" t="s">
        <v>531</v>
      </c>
      <c r="F6963" s="191">
        <v>45715</v>
      </c>
      <c r="G6963" t="s">
        <v>589</v>
      </c>
      <c r="H6963" s="192">
        <v>2722500</v>
      </c>
      <c r="I6963" t="s">
        <v>22</v>
      </c>
      <c r="J6963"/>
      <c r="K6963"/>
      <c r="L6963">
        <v>2024</v>
      </c>
      <c r="M6963" t="s">
        <v>525</v>
      </c>
      <c r="N6963" t="s">
        <v>569</v>
      </c>
      <c r="O6963"/>
    </row>
    <row r="6964" spans="1:15" s="164" customFormat="1" ht="16" x14ac:dyDescent="0.2">
      <c r="A6964" t="s">
        <v>521</v>
      </c>
      <c r="B6964" t="s">
        <v>647</v>
      </c>
      <c r="C6964" t="s">
        <v>523</v>
      </c>
      <c r="D6964" t="s">
        <v>525</v>
      </c>
      <c r="E6964" t="s">
        <v>531</v>
      </c>
      <c r="F6964" s="191">
        <v>45715</v>
      </c>
      <c r="G6964" t="s">
        <v>649</v>
      </c>
      <c r="H6964" s="192">
        <v>153230</v>
      </c>
      <c r="I6964" t="s">
        <v>16</v>
      </c>
      <c r="J6964"/>
      <c r="K6964"/>
      <c r="L6964">
        <v>2024</v>
      </c>
      <c r="M6964" t="s">
        <v>525</v>
      </c>
      <c r="N6964" t="s">
        <v>569</v>
      </c>
      <c r="O6964"/>
    </row>
    <row r="6965" spans="1:15" s="164" customFormat="1" ht="16" x14ac:dyDescent="0.2">
      <c r="A6965" t="s">
        <v>521</v>
      </c>
      <c r="B6965" t="s">
        <v>638</v>
      </c>
      <c r="C6965" t="s">
        <v>523</v>
      </c>
      <c r="D6965" t="s">
        <v>525</v>
      </c>
      <c r="E6965" t="s">
        <v>525</v>
      </c>
      <c r="F6965" s="191">
        <v>45715</v>
      </c>
      <c r="G6965" t="s">
        <v>589</v>
      </c>
      <c r="H6965" s="192">
        <v>83952</v>
      </c>
      <c r="I6965" t="s">
        <v>22</v>
      </c>
      <c r="J6965"/>
      <c r="K6965"/>
      <c r="L6965">
        <v>2024</v>
      </c>
      <c r="M6965" t="s">
        <v>525</v>
      </c>
      <c r="N6965" t="s">
        <v>569</v>
      </c>
      <c r="O6965"/>
    </row>
    <row r="6966" spans="1:15" s="164" customFormat="1" ht="16" x14ac:dyDescent="0.2">
      <c r="A6966" t="s">
        <v>521</v>
      </c>
      <c r="B6966" t="s">
        <v>638</v>
      </c>
      <c r="C6966" t="s">
        <v>523</v>
      </c>
      <c r="D6966" t="s">
        <v>525</v>
      </c>
      <c r="E6966" t="s">
        <v>519</v>
      </c>
      <c r="F6966" s="191">
        <v>45715</v>
      </c>
      <c r="G6966" t="s">
        <v>589</v>
      </c>
      <c r="H6966" s="192">
        <v>651200</v>
      </c>
      <c r="I6966" t="s">
        <v>22</v>
      </c>
      <c r="J6966"/>
      <c r="K6966"/>
      <c r="L6966">
        <v>2024</v>
      </c>
      <c r="M6966" t="s">
        <v>525</v>
      </c>
      <c r="N6966" t="s">
        <v>569</v>
      </c>
      <c r="O6966"/>
    </row>
    <row r="6967" spans="1:15" s="164" customFormat="1" ht="16" x14ac:dyDescent="0.2">
      <c r="A6967" t="s">
        <v>521</v>
      </c>
      <c r="B6967" t="s">
        <v>638</v>
      </c>
      <c r="C6967" t="s">
        <v>523</v>
      </c>
      <c r="D6967" t="s">
        <v>525</v>
      </c>
      <c r="E6967" t="s">
        <v>531</v>
      </c>
      <c r="F6967" s="191">
        <v>45715</v>
      </c>
      <c r="G6967" t="s">
        <v>589</v>
      </c>
      <c r="H6967" s="192">
        <v>1074480</v>
      </c>
      <c r="I6967" t="s">
        <v>22</v>
      </c>
      <c r="J6967"/>
      <c r="K6967"/>
      <c r="L6967">
        <v>2024</v>
      </c>
      <c r="M6967" t="s">
        <v>525</v>
      </c>
      <c r="N6967" t="s">
        <v>569</v>
      </c>
      <c r="O6967"/>
    </row>
    <row r="6968" spans="1:15" s="164" customFormat="1" ht="16" x14ac:dyDescent="0.2">
      <c r="A6968" t="s">
        <v>521</v>
      </c>
      <c r="B6968" t="s">
        <v>603</v>
      </c>
      <c r="C6968" t="s">
        <v>523</v>
      </c>
      <c r="D6968" t="s">
        <v>525</v>
      </c>
      <c r="E6968" t="s">
        <v>525</v>
      </c>
      <c r="F6968" s="191">
        <v>45715</v>
      </c>
      <c r="G6968" t="s">
        <v>604</v>
      </c>
      <c r="H6968" s="192">
        <v>15468</v>
      </c>
      <c r="I6968" t="s">
        <v>22</v>
      </c>
      <c r="J6968"/>
      <c r="K6968"/>
      <c r="L6968">
        <v>2024</v>
      </c>
      <c r="M6968" t="s">
        <v>525</v>
      </c>
      <c r="N6968" t="s">
        <v>569</v>
      </c>
      <c r="O6968"/>
    </row>
    <row r="6969" spans="1:15" s="164" customFormat="1" ht="16" x14ac:dyDescent="0.2">
      <c r="A6969" t="s">
        <v>521</v>
      </c>
      <c r="B6969" t="s">
        <v>617</v>
      </c>
      <c r="C6969" t="s">
        <v>523</v>
      </c>
      <c r="D6969" t="s">
        <v>525</v>
      </c>
      <c r="E6969" t="s">
        <v>525</v>
      </c>
      <c r="F6969" s="191">
        <v>45715</v>
      </c>
      <c r="G6969" t="s">
        <v>23</v>
      </c>
      <c r="H6969" s="192">
        <v>112073</v>
      </c>
      <c r="I6969" t="s">
        <v>22</v>
      </c>
      <c r="J6969"/>
      <c r="K6969"/>
      <c r="L6969">
        <v>2024</v>
      </c>
      <c r="M6969" t="s">
        <v>525</v>
      </c>
      <c r="N6969" t="s">
        <v>569</v>
      </c>
      <c r="O6969"/>
    </row>
    <row r="6970" spans="1:15" s="164" customFormat="1" ht="16" x14ac:dyDescent="0.2">
      <c r="A6970" t="s">
        <v>521</v>
      </c>
      <c r="B6970" t="s">
        <v>617</v>
      </c>
      <c r="C6970" t="s">
        <v>523</v>
      </c>
      <c r="D6970" t="s">
        <v>525</v>
      </c>
      <c r="E6970" t="s">
        <v>531</v>
      </c>
      <c r="F6970" s="191">
        <v>45715</v>
      </c>
      <c r="G6970" t="s">
        <v>23</v>
      </c>
      <c r="H6970" s="192">
        <v>725322</v>
      </c>
      <c r="I6970" t="s">
        <v>22</v>
      </c>
      <c r="J6970"/>
      <c r="K6970"/>
      <c r="L6970">
        <v>2024</v>
      </c>
      <c r="M6970" t="s">
        <v>525</v>
      </c>
      <c r="N6970" t="s">
        <v>569</v>
      </c>
      <c r="O6970"/>
    </row>
    <row r="6971" spans="1:15" s="164" customFormat="1" ht="16" x14ac:dyDescent="0.2">
      <c r="A6971" t="s">
        <v>521</v>
      </c>
      <c r="B6971" t="s">
        <v>638</v>
      </c>
      <c r="C6971" t="s">
        <v>523</v>
      </c>
      <c r="D6971" t="s">
        <v>525</v>
      </c>
      <c r="E6971" t="s">
        <v>531</v>
      </c>
      <c r="F6971" s="191">
        <v>45715</v>
      </c>
      <c r="G6971" t="s">
        <v>23</v>
      </c>
      <c r="H6971" s="192">
        <v>42315</v>
      </c>
      <c r="I6971" t="s">
        <v>22</v>
      </c>
      <c r="J6971"/>
      <c r="K6971"/>
      <c r="L6971">
        <v>2024</v>
      </c>
      <c r="M6971" t="s">
        <v>525</v>
      </c>
      <c r="N6971" t="s">
        <v>569</v>
      </c>
      <c r="O6971"/>
    </row>
    <row r="6972" spans="1:15" s="164" customFormat="1" ht="16" x14ac:dyDescent="0.2">
      <c r="A6972" t="s">
        <v>521</v>
      </c>
      <c r="B6972" t="s">
        <v>617</v>
      </c>
      <c r="C6972" t="s">
        <v>523</v>
      </c>
      <c r="D6972" t="s">
        <v>525</v>
      </c>
      <c r="E6972" t="s">
        <v>531</v>
      </c>
      <c r="F6972" s="191">
        <v>45715</v>
      </c>
      <c r="G6972" t="s">
        <v>621</v>
      </c>
      <c r="H6972" s="192">
        <v>214500</v>
      </c>
      <c r="I6972" t="s">
        <v>22</v>
      </c>
      <c r="J6972"/>
      <c r="K6972"/>
      <c r="L6972">
        <v>2024</v>
      </c>
      <c r="M6972" t="s">
        <v>525</v>
      </c>
      <c r="N6972" t="s">
        <v>569</v>
      </c>
      <c r="O6972"/>
    </row>
    <row r="6973" spans="1:15" s="164" customFormat="1" ht="16" x14ac:dyDescent="0.2">
      <c r="A6973" t="s">
        <v>521</v>
      </c>
      <c r="B6973" t="s">
        <v>586</v>
      </c>
      <c r="C6973" t="s">
        <v>523</v>
      </c>
      <c r="D6973" t="s">
        <v>525</v>
      </c>
      <c r="E6973" t="s">
        <v>531</v>
      </c>
      <c r="F6973" s="191">
        <v>45715</v>
      </c>
      <c r="G6973" t="s">
        <v>722</v>
      </c>
      <c r="H6973" s="192">
        <v>44418</v>
      </c>
      <c r="I6973" t="s">
        <v>22</v>
      </c>
      <c r="J6973"/>
      <c r="K6973"/>
      <c r="L6973">
        <v>2024</v>
      </c>
      <c r="M6973" t="s">
        <v>525</v>
      </c>
      <c r="N6973" t="s">
        <v>569</v>
      </c>
      <c r="O6973"/>
    </row>
    <row r="6974" spans="1:15" s="164" customFormat="1" ht="16" x14ac:dyDescent="0.2">
      <c r="A6974" t="s">
        <v>521</v>
      </c>
      <c r="B6974" t="s">
        <v>647</v>
      </c>
      <c r="C6974" t="s">
        <v>523</v>
      </c>
      <c r="D6974" t="s">
        <v>525</v>
      </c>
      <c r="E6974" t="s">
        <v>525</v>
      </c>
      <c r="F6974" s="191">
        <v>45716</v>
      </c>
      <c r="G6974" t="s">
        <v>650</v>
      </c>
      <c r="H6974" s="192">
        <v>601902</v>
      </c>
      <c r="I6974" t="s">
        <v>16</v>
      </c>
      <c r="J6974"/>
      <c r="K6974"/>
      <c r="L6974">
        <v>2024</v>
      </c>
      <c r="M6974" t="s">
        <v>525</v>
      </c>
      <c r="N6974" t="s">
        <v>569</v>
      </c>
      <c r="O6974"/>
    </row>
    <row r="6975" spans="1:15" s="164" customFormat="1" ht="16" x14ac:dyDescent="0.2">
      <c r="A6975" t="s">
        <v>521</v>
      </c>
      <c r="B6975" t="s">
        <v>647</v>
      </c>
      <c r="C6975" t="s">
        <v>523</v>
      </c>
      <c r="D6975" t="s">
        <v>525</v>
      </c>
      <c r="E6975" t="s">
        <v>519</v>
      </c>
      <c r="F6975" s="191">
        <v>45716</v>
      </c>
      <c r="G6975" t="s">
        <v>650</v>
      </c>
      <c r="H6975" s="192">
        <v>25210</v>
      </c>
      <c r="I6975" t="s">
        <v>16</v>
      </c>
      <c r="J6975"/>
      <c r="K6975"/>
      <c r="L6975">
        <v>2024</v>
      </c>
      <c r="M6975" t="s">
        <v>525</v>
      </c>
      <c r="N6975" t="s">
        <v>569</v>
      </c>
      <c r="O6975"/>
    </row>
    <row r="6976" spans="1:15" s="164" customFormat="1" ht="16" x14ac:dyDescent="0.2">
      <c r="A6976" t="s">
        <v>521</v>
      </c>
      <c r="B6976" t="s">
        <v>647</v>
      </c>
      <c r="C6976" t="s">
        <v>523</v>
      </c>
      <c r="D6976" t="s">
        <v>525</v>
      </c>
      <c r="E6976" t="s">
        <v>531</v>
      </c>
      <c r="F6976" s="191">
        <v>45716</v>
      </c>
      <c r="G6976" t="s">
        <v>650</v>
      </c>
      <c r="H6976" s="192">
        <v>1098909</v>
      </c>
      <c r="I6976" t="s">
        <v>16</v>
      </c>
      <c r="J6976"/>
      <c r="K6976"/>
      <c r="L6976">
        <v>2024</v>
      </c>
      <c r="M6976" t="s">
        <v>525</v>
      </c>
      <c r="N6976" t="s">
        <v>569</v>
      </c>
      <c r="O6976"/>
    </row>
    <row r="6977" spans="1:15" s="164" customFormat="1" ht="16" x14ac:dyDescent="0.2">
      <c r="A6977" t="s">
        <v>521</v>
      </c>
      <c r="B6977" t="s">
        <v>647</v>
      </c>
      <c r="C6977" t="s">
        <v>523</v>
      </c>
      <c r="D6977" t="s">
        <v>525</v>
      </c>
      <c r="E6977" t="s">
        <v>525</v>
      </c>
      <c r="F6977" s="191">
        <v>45716</v>
      </c>
      <c r="G6977" t="s">
        <v>648</v>
      </c>
      <c r="H6977" s="192">
        <v>145112</v>
      </c>
      <c r="I6977" t="s">
        <v>16</v>
      </c>
      <c r="J6977"/>
      <c r="K6977"/>
      <c r="L6977">
        <v>2024</v>
      </c>
      <c r="M6977" t="s">
        <v>525</v>
      </c>
      <c r="N6977" t="s">
        <v>569</v>
      </c>
      <c r="O6977"/>
    </row>
    <row r="6978" spans="1:15" s="164" customFormat="1" ht="16" x14ac:dyDescent="0.2">
      <c r="A6978" t="s">
        <v>521</v>
      </c>
      <c r="B6978" t="s">
        <v>647</v>
      </c>
      <c r="C6978" t="s">
        <v>523</v>
      </c>
      <c r="D6978" t="s">
        <v>525</v>
      </c>
      <c r="E6978" t="s">
        <v>531</v>
      </c>
      <c r="F6978" s="191">
        <v>45716</v>
      </c>
      <c r="G6978" t="s">
        <v>648</v>
      </c>
      <c r="H6978" s="192">
        <v>78558</v>
      </c>
      <c r="I6978" t="s">
        <v>16</v>
      </c>
      <c r="J6978"/>
      <c r="K6978"/>
      <c r="L6978">
        <v>2024</v>
      </c>
      <c r="M6978" t="s">
        <v>525</v>
      </c>
      <c r="N6978" t="s">
        <v>569</v>
      </c>
      <c r="O6978"/>
    </row>
    <row r="6979" spans="1:15" s="164" customFormat="1" ht="16" x14ac:dyDescent="0.2">
      <c r="A6979" t="s">
        <v>521</v>
      </c>
      <c r="B6979" t="s">
        <v>647</v>
      </c>
      <c r="C6979" t="s">
        <v>523</v>
      </c>
      <c r="D6979" t="s">
        <v>525</v>
      </c>
      <c r="E6979" t="s">
        <v>525</v>
      </c>
      <c r="F6979" s="191">
        <v>45716</v>
      </c>
      <c r="G6979" t="s">
        <v>658</v>
      </c>
      <c r="H6979" s="192">
        <v>27170</v>
      </c>
      <c r="I6979" t="s">
        <v>16</v>
      </c>
      <c r="J6979"/>
      <c r="K6979"/>
      <c r="L6979">
        <v>2024</v>
      </c>
      <c r="M6979" t="s">
        <v>525</v>
      </c>
      <c r="N6979" t="s">
        <v>569</v>
      </c>
      <c r="O6979"/>
    </row>
    <row r="6980" spans="1:15" s="164" customFormat="1" ht="16" x14ac:dyDescent="0.2">
      <c r="A6980" t="s">
        <v>521</v>
      </c>
      <c r="B6980" t="s">
        <v>647</v>
      </c>
      <c r="C6980" t="s">
        <v>523</v>
      </c>
      <c r="D6980" t="s">
        <v>525</v>
      </c>
      <c r="E6980" t="s">
        <v>525</v>
      </c>
      <c r="F6980" s="191">
        <v>45716</v>
      </c>
      <c r="G6980" t="s">
        <v>651</v>
      </c>
      <c r="H6980" s="192">
        <v>73361</v>
      </c>
      <c r="I6980" t="s">
        <v>16</v>
      </c>
      <c r="J6980"/>
      <c r="K6980"/>
      <c r="L6980">
        <v>2024</v>
      </c>
      <c r="M6980" t="s">
        <v>525</v>
      </c>
      <c r="N6980" t="s">
        <v>569</v>
      </c>
      <c r="O6980"/>
    </row>
    <row r="6981" spans="1:15" s="164" customFormat="1" ht="16" x14ac:dyDescent="0.2">
      <c r="A6981" t="s">
        <v>521</v>
      </c>
      <c r="B6981" t="s">
        <v>647</v>
      </c>
      <c r="C6981" t="s">
        <v>523</v>
      </c>
      <c r="D6981" t="s">
        <v>525</v>
      </c>
      <c r="E6981" t="s">
        <v>525</v>
      </c>
      <c r="F6981" s="191">
        <v>45716</v>
      </c>
      <c r="G6981" t="s">
        <v>649</v>
      </c>
      <c r="H6981" s="192">
        <v>233376</v>
      </c>
      <c r="I6981" t="s">
        <v>16</v>
      </c>
      <c r="J6981"/>
      <c r="K6981"/>
      <c r="L6981">
        <v>2024</v>
      </c>
      <c r="M6981" t="s">
        <v>525</v>
      </c>
      <c r="N6981" t="s">
        <v>569</v>
      </c>
      <c r="O6981"/>
    </row>
    <row r="6982" spans="1:15" s="164" customFormat="1" ht="16" x14ac:dyDescent="0.2">
      <c r="A6982" t="s">
        <v>521</v>
      </c>
      <c r="B6982" t="s">
        <v>647</v>
      </c>
      <c r="C6982" t="s">
        <v>523</v>
      </c>
      <c r="D6982" t="s">
        <v>525</v>
      </c>
      <c r="E6982" t="s">
        <v>531</v>
      </c>
      <c r="F6982" s="191">
        <v>45716</v>
      </c>
      <c r="G6982" t="s">
        <v>649</v>
      </c>
      <c r="H6982" s="192">
        <v>91366</v>
      </c>
      <c r="I6982" t="s">
        <v>16</v>
      </c>
      <c r="J6982"/>
      <c r="K6982"/>
      <c r="L6982">
        <v>2024</v>
      </c>
      <c r="M6982" t="s">
        <v>525</v>
      </c>
      <c r="N6982" t="s">
        <v>569</v>
      </c>
      <c r="O6982"/>
    </row>
    <row r="6983" spans="1:15" s="164" customFormat="1" ht="16" x14ac:dyDescent="0.2">
      <c r="A6983" t="s">
        <v>521</v>
      </c>
      <c r="B6983" t="s">
        <v>617</v>
      </c>
      <c r="C6983" t="s">
        <v>523</v>
      </c>
      <c r="D6983" t="s">
        <v>525</v>
      </c>
      <c r="E6983" t="s">
        <v>531</v>
      </c>
      <c r="F6983" s="191">
        <v>45716</v>
      </c>
      <c r="G6983" t="s">
        <v>620</v>
      </c>
      <c r="H6983" s="192">
        <v>128700</v>
      </c>
      <c r="I6983" t="s">
        <v>22</v>
      </c>
      <c r="J6983"/>
      <c r="K6983"/>
      <c r="L6983">
        <v>2024</v>
      </c>
      <c r="M6983" t="s">
        <v>525</v>
      </c>
      <c r="N6983" t="s">
        <v>569</v>
      </c>
      <c r="O6983"/>
    </row>
    <row r="6984" spans="1:15" s="164" customFormat="1" ht="16" x14ac:dyDescent="0.2">
      <c r="A6984" t="s">
        <v>521</v>
      </c>
      <c r="B6984" t="s">
        <v>617</v>
      </c>
      <c r="C6984" t="s">
        <v>523</v>
      </c>
      <c r="D6984" t="s">
        <v>525</v>
      </c>
      <c r="E6984" t="s">
        <v>531</v>
      </c>
      <c r="F6984" s="191">
        <v>45716</v>
      </c>
      <c r="G6984" t="s">
        <v>724</v>
      </c>
      <c r="H6984" s="192">
        <v>736560</v>
      </c>
      <c r="I6984" t="s">
        <v>22</v>
      </c>
      <c r="J6984"/>
      <c r="K6984"/>
      <c r="L6984">
        <v>2024</v>
      </c>
      <c r="M6984" t="s">
        <v>525</v>
      </c>
      <c r="N6984" t="s">
        <v>569</v>
      </c>
      <c r="O6984"/>
    </row>
    <row r="6985" spans="1:15" s="164" customFormat="1" ht="16" x14ac:dyDescent="0.2">
      <c r="A6985" t="s">
        <v>521</v>
      </c>
      <c r="B6985" t="s">
        <v>617</v>
      </c>
      <c r="C6985" t="s">
        <v>523</v>
      </c>
      <c r="D6985" t="s">
        <v>525</v>
      </c>
      <c r="E6985" t="s">
        <v>531</v>
      </c>
      <c r="F6985" s="191">
        <v>45716</v>
      </c>
      <c r="G6985" t="s">
        <v>587</v>
      </c>
      <c r="H6985" s="192">
        <v>126522</v>
      </c>
      <c r="I6985" t="s">
        <v>22</v>
      </c>
      <c r="J6985"/>
      <c r="K6985"/>
      <c r="L6985">
        <v>2024</v>
      </c>
      <c r="M6985" t="s">
        <v>525</v>
      </c>
      <c r="N6985" t="s">
        <v>569</v>
      </c>
      <c r="O6985"/>
    </row>
    <row r="6986" spans="1:15" s="164" customFormat="1" ht="16" x14ac:dyDescent="0.2">
      <c r="A6986" t="s">
        <v>521</v>
      </c>
      <c r="B6986" t="s">
        <v>586</v>
      </c>
      <c r="C6986" t="s">
        <v>523</v>
      </c>
      <c r="D6986" t="s">
        <v>525</v>
      </c>
      <c r="E6986" t="s">
        <v>531</v>
      </c>
      <c r="F6986" s="191">
        <v>45716</v>
      </c>
      <c r="G6986" t="s">
        <v>587</v>
      </c>
      <c r="H6986" s="192">
        <v>122177</v>
      </c>
      <c r="I6986" t="s">
        <v>22</v>
      </c>
      <c r="J6986"/>
      <c r="K6986"/>
      <c r="L6986">
        <v>2024</v>
      </c>
      <c r="M6986" t="s">
        <v>525</v>
      </c>
      <c r="N6986" t="s">
        <v>569</v>
      </c>
      <c r="O6986"/>
    </row>
    <row r="6987" spans="1:15" s="164" customFormat="1" ht="16" x14ac:dyDescent="0.2">
      <c r="A6987" t="s">
        <v>521</v>
      </c>
      <c r="B6987" t="s">
        <v>647</v>
      </c>
      <c r="C6987" t="s">
        <v>523</v>
      </c>
      <c r="D6987" t="s">
        <v>525</v>
      </c>
      <c r="E6987" t="s">
        <v>531</v>
      </c>
      <c r="F6987" s="191">
        <v>45716</v>
      </c>
      <c r="G6987" t="s">
        <v>653</v>
      </c>
      <c r="H6987" s="192">
        <v>486889</v>
      </c>
      <c r="I6987" t="s">
        <v>22</v>
      </c>
      <c r="J6987"/>
      <c r="K6987"/>
      <c r="L6987">
        <v>2024</v>
      </c>
      <c r="M6987" t="s">
        <v>525</v>
      </c>
      <c r="N6987" t="s">
        <v>569</v>
      </c>
      <c r="O6987"/>
    </row>
    <row r="6988" spans="1:15" s="164" customFormat="1" ht="16" x14ac:dyDescent="0.2">
      <c r="A6988" t="s">
        <v>521</v>
      </c>
      <c r="B6988" t="s">
        <v>617</v>
      </c>
      <c r="C6988" t="s">
        <v>523</v>
      </c>
      <c r="D6988" t="s">
        <v>525</v>
      </c>
      <c r="E6988" t="s">
        <v>525</v>
      </c>
      <c r="F6988" s="191">
        <v>45716</v>
      </c>
      <c r="G6988" t="s">
        <v>568</v>
      </c>
      <c r="H6988" s="192">
        <v>75227</v>
      </c>
      <c r="I6988" t="s">
        <v>22</v>
      </c>
      <c r="J6988"/>
      <c r="K6988"/>
      <c r="L6988">
        <v>2024</v>
      </c>
      <c r="M6988" t="s">
        <v>525</v>
      </c>
      <c r="N6988" t="s">
        <v>569</v>
      </c>
      <c r="O6988"/>
    </row>
    <row r="6989" spans="1:15" s="164" customFormat="1" ht="16" x14ac:dyDescent="0.2">
      <c r="A6989" t="s">
        <v>521</v>
      </c>
      <c r="B6989" t="s">
        <v>617</v>
      </c>
      <c r="C6989" t="s">
        <v>523</v>
      </c>
      <c r="D6989" t="s">
        <v>525</v>
      </c>
      <c r="E6989" t="s">
        <v>531</v>
      </c>
      <c r="F6989" s="191">
        <v>45716</v>
      </c>
      <c r="G6989" t="s">
        <v>568</v>
      </c>
      <c r="H6989" s="192">
        <v>80784</v>
      </c>
      <c r="I6989" t="s">
        <v>22</v>
      </c>
      <c r="J6989"/>
      <c r="K6989"/>
      <c r="L6989">
        <v>2024</v>
      </c>
      <c r="M6989" t="s">
        <v>525</v>
      </c>
      <c r="N6989" t="s">
        <v>569</v>
      </c>
      <c r="O6989"/>
    </row>
    <row r="6990" spans="1:15" s="164" customFormat="1" ht="16" x14ac:dyDescent="0.2">
      <c r="A6990" t="s">
        <v>521</v>
      </c>
      <c r="B6990" t="s">
        <v>617</v>
      </c>
      <c r="C6990" t="s">
        <v>523</v>
      </c>
      <c r="D6990" t="s">
        <v>525</v>
      </c>
      <c r="E6990" t="s">
        <v>525</v>
      </c>
      <c r="F6990" s="191">
        <v>45716</v>
      </c>
      <c r="G6990" t="s">
        <v>589</v>
      </c>
      <c r="H6990" s="192">
        <v>379460</v>
      </c>
      <c r="I6990" t="s">
        <v>22</v>
      </c>
      <c r="J6990"/>
      <c r="K6990"/>
      <c r="L6990">
        <v>2024</v>
      </c>
      <c r="M6990" t="s">
        <v>525</v>
      </c>
      <c r="N6990" t="s">
        <v>569</v>
      </c>
      <c r="O6990"/>
    </row>
    <row r="6991" spans="1:15" s="164" customFormat="1" ht="16" x14ac:dyDescent="0.2">
      <c r="A6991" t="s">
        <v>521</v>
      </c>
      <c r="B6991" t="s">
        <v>603</v>
      </c>
      <c r="C6991" t="s">
        <v>523</v>
      </c>
      <c r="D6991" t="s">
        <v>525</v>
      </c>
      <c r="E6991" t="s">
        <v>525</v>
      </c>
      <c r="F6991" s="191">
        <v>45716</v>
      </c>
      <c r="G6991" t="s">
        <v>604</v>
      </c>
      <c r="H6991" s="192">
        <v>10030</v>
      </c>
      <c r="I6991" t="s">
        <v>22</v>
      </c>
      <c r="J6991"/>
      <c r="K6991"/>
      <c r="L6991">
        <v>2024</v>
      </c>
      <c r="M6991" t="s">
        <v>525</v>
      </c>
      <c r="N6991" t="s">
        <v>569</v>
      </c>
      <c r="O6991"/>
    </row>
    <row r="6992" spans="1:15" s="164" customFormat="1" ht="16" x14ac:dyDescent="0.2">
      <c r="A6992" t="s">
        <v>521</v>
      </c>
      <c r="B6992" t="s">
        <v>647</v>
      </c>
      <c r="C6992" t="s">
        <v>523</v>
      </c>
      <c r="D6992" t="s">
        <v>525</v>
      </c>
      <c r="E6992" t="s">
        <v>531</v>
      </c>
      <c r="F6992" s="191">
        <v>45716</v>
      </c>
      <c r="G6992" t="s">
        <v>23</v>
      </c>
      <c r="H6992" s="192">
        <v>80520</v>
      </c>
      <c r="I6992" t="s">
        <v>22</v>
      </c>
      <c r="J6992"/>
      <c r="K6992"/>
      <c r="L6992">
        <v>2024</v>
      </c>
      <c r="M6992" t="s">
        <v>525</v>
      </c>
      <c r="N6992" t="s">
        <v>569</v>
      </c>
      <c r="O6992"/>
    </row>
    <row r="6993" spans="1:15" s="164" customFormat="1" ht="16" x14ac:dyDescent="0.2">
      <c r="A6993" t="s">
        <v>521</v>
      </c>
      <c r="B6993" t="s">
        <v>586</v>
      </c>
      <c r="C6993" t="s">
        <v>523</v>
      </c>
      <c r="D6993" t="s">
        <v>525</v>
      </c>
      <c r="E6993" t="s">
        <v>531</v>
      </c>
      <c r="F6993" s="191">
        <v>45716</v>
      </c>
      <c r="G6993" t="s">
        <v>23</v>
      </c>
      <c r="H6993" s="192">
        <v>130086</v>
      </c>
      <c r="I6993" t="s">
        <v>22</v>
      </c>
      <c r="J6993"/>
      <c r="K6993"/>
      <c r="L6993">
        <v>2024</v>
      </c>
      <c r="M6993" t="s">
        <v>525</v>
      </c>
      <c r="N6993" t="s">
        <v>569</v>
      </c>
      <c r="O6993"/>
    </row>
    <row r="6994" spans="1:15" s="164" customFormat="1" ht="16" x14ac:dyDescent="0.2">
      <c r="A6994" t="s">
        <v>521</v>
      </c>
      <c r="B6994" t="s">
        <v>617</v>
      </c>
      <c r="C6994" t="s">
        <v>523</v>
      </c>
      <c r="D6994" t="s">
        <v>525</v>
      </c>
      <c r="E6994" t="s">
        <v>531</v>
      </c>
      <c r="F6994" s="191">
        <v>45716</v>
      </c>
      <c r="G6994" t="s">
        <v>621</v>
      </c>
      <c r="H6994" s="192">
        <v>132000</v>
      </c>
      <c r="I6994" t="s">
        <v>22</v>
      </c>
      <c r="J6994"/>
      <c r="K6994"/>
      <c r="L6994">
        <v>2024</v>
      </c>
      <c r="M6994" t="s">
        <v>525</v>
      </c>
      <c r="N6994" t="s">
        <v>569</v>
      </c>
      <c r="O6994"/>
    </row>
    <row r="6995" spans="1:15" s="164" customFormat="1" ht="16" x14ac:dyDescent="0.2">
      <c r="A6995" t="s">
        <v>521</v>
      </c>
      <c r="B6995" t="s">
        <v>617</v>
      </c>
      <c r="C6995" t="s">
        <v>523</v>
      </c>
      <c r="D6995" t="s">
        <v>525</v>
      </c>
      <c r="E6995" t="s">
        <v>531</v>
      </c>
      <c r="F6995" s="191">
        <v>45719</v>
      </c>
      <c r="G6995" t="s">
        <v>619</v>
      </c>
      <c r="H6995" s="192">
        <v>118580</v>
      </c>
      <c r="I6995" t="s">
        <v>22</v>
      </c>
      <c r="J6995"/>
      <c r="K6995"/>
      <c r="L6995">
        <v>2024</v>
      </c>
      <c r="M6995" t="s">
        <v>525</v>
      </c>
      <c r="N6995" t="s">
        <v>569</v>
      </c>
      <c r="O6995"/>
    </row>
    <row r="6996" spans="1:15" s="164" customFormat="1" ht="16" x14ac:dyDescent="0.2">
      <c r="A6996" t="s">
        <v>521</v>
      </c>
      <c r="B6996" t="s">
        <v>586</v>
      </c>
      <c r="C6996" t="s">
        <v>523</v>
      </c>
      <c r="D6996" t="s">
        <v>525</v>
      </c>
      <c r="E6996" t="s">
        <v>531</v>
      </c>
      <c r="F6996" s="191">
        <v>45719</v>
      </c>
      <c r="G6996" t="s">
        <v>619</v>
      </c>
      <c r="H6996" s="192">
        <v>288288</v>
      </c>
      <c r="I6996" t="s">
        <v>22</v>
      </c>
      <c r="J6996"/>
      <c r="K6996"/>
      <c r="L6996">
        <v>2024</v>
      </c>
      <c r="M6996" t="s">
        <v>525</v>
      </c>
      <c r="N6996" t="s">
        <v>569</v>
      </c>
      <c r="O6996"/>
    </row>
    <row r="6997" spans="1:15" s="164" customFormat="1" ht="16" x14ac:dyDescent="0.2">
      <c r="A6997" t="s">
        <v>521</v>
      </c>
      <c r="B6997" t="s">
        <v>617</v>
      </c>
      <c r="C6997" t="s">
        <v>523</v>
      </c>
      <c r="D6997" t="s">
        <v>525</v>
      </c>
      <c r="E6997" t="s">
        <v>531</v>
      </c>
      <c r="F6997" s="191">
        <v>45719</v>
      </c>
      <c r="G6997" t="s">
        <v>724</v>
      </c>
      <c r="H6997" s="192">
        <v>73656</v>
      </c>
      <c r="I6997" t="s">
        <v>22</v>
      </c>
      <c r="J6997"/>
      <c r="K6997"/>
      <c r="L6997">
        <v>2024</v>
      </c>
      <c r="M6997" t="s">
        <v>525</v>
      </c>
      <c r="N6997" t="s">
        <v>569</v>
      </c>
      <c r="O6997"/>
    </row>
    <row r="6998" spans="1:15" s="164" customFormat="1" ht="16" x14ac:dyDescent="0.2">
      <c r="A6998" t="s">
        <v>521</v>
      </c>
      <c r="B6998" t="s">
        <v>647</v>
      </c>
      <c r="C6998" t="s">
        <v>523</v>
      </c>
      <c r="D6998" t="s">
        <v>525</v>
      </c>
      <c r="E6998" t="s">
        <v>531</v>
      </c>
      <c r="F6998" s="191">
        <v>45719</v>
      </c>
      <c r="G6998" t="s">
        <v>653</v>
      </c>
      <c r="H6998" s="192">
        <v>80036</v>
      </c>
      <c r="I6998" t="s">
        <v>22</v>
      </c>
      <c r="J6998"/>
      <c r="K6998"/>
      <c r="L6998">
        <v>2024</v>
      </c>
      <c r="M6998" t="s">
        <v>525</v>
      </c>
      <c r="N6998" t="s">
        <v>569</v>
      </c>
      <c r="O6998"/>
    </row>
    <row r="6999" spans="1:15" s="164" customFormat="1" ht="16" x14ac:dyDescent="0.2">
      <c r="A6999" t="s">
        <v>521</v>
      </c>
      <c r="B6999" t="s">
        <v>617</v>
      </c>
      <c r="C6999" t="s">
        <v>523</v>
      </c>
      <c r="D6999" t="s">
        <v>525</v>
      </c>
      <c r="E6999" t="s">
        <v>525</v>
      </c>
      <c r="F6999" s="191">
        <v>45719</v>
      </c>
      <c r="G6999" t="s">
        <v>568</v>
      </c>
      <c r="H6999" s="192">
        <v>37613</v>
      </c>
      <c r="I6999" t="s">
        <v>22</v>
      </c>
      <c r="J6999"/>
      <c r="K6999"/>
      <c r="L6999">
        <v>2024</v>
      </c>
      <c r="M6999" t="s">
        <v>525</v>
      </c>
      <c r="N6999" t="s">
        <v>569</v>
      </c>
      <c r="O6999"/>
    </row>
    <row r="7000" spans="1:15" s="164" customFormat="1" ht="16" x14ac:dyDescent="0.2">
      <c r="A7000" t="s">
        <v>521</v>
      </c>
      <c r="B7000" t="s">
        <v>617</v>
      </c>
      <c r="C7000" t="s">
        <v>523</v>
      </c>
      <c r="D7000" t="s">
        <v>525</v>
      </c>
      <c r="E7000" t="s">
        <v>531</v>
      </c>
      <c r="F7000" s="191">
        <v>45719</v>
      </c>
      <c r="G7000" t="s">
        <v>589</v>
      </c>
      <c r="H7000" s="192">
        <v>964392</v>
      </c>
      <c r="I7000" t="s">
        <v>22</v>
      </c>
      <c r="J7000"/>
      <c r="K7000"/>
      <c r="L7000">
        <v>2024</v>
      </c>
      <c r="M7000" t="s">
        <v>525</v>
      </c>
      <c r="N7000" t="s">
        <v>569</v>
      </c>
      <c r="O7000"/>
    </row>
    <row r="7001" spans="1:15" s="164" customFormat="1" ht="16" x14ac:dyDescent="0.2">
      <c r="A7001" t="s">
        <v>521</v>
      </c>
      <c r="B7001" t="s">
        <v>617</v>
      </c>
      <c r="C7001" t="s">
        <v>523</v>
      </c>
      <c r="D7001" t="s">
        <v>525</v>
      </c>
      <c r="E7001" t="s">
        <v>525</v>
      </c>
      <c r="F7001" s="191">
        <v>45719</v>
      </c>
      <c r="G7001" t="s">
        <v>23</v>
      </c>
      <c r="H7001" s="192">
        <v>203293</v>
      </c>
      <c r="I7001" t="s">
        <v>22</v>
      </c>
      <c r="J7001"/>
      <c r="K7001"/>
      <c r="L7001">
        <v>2024</v>
      </c>
      <c r="M7001" t="s">
        <v>525</v>
      </c>
      <c r="N7001" t="s">
        <v>569</v>
      </c>
      <c r="O7001"/>
    </row>
    <row r="7002" spans="1:15" s="164" customFormat="1" ht="16" x14ac:dyDescent="0.2">
      <c r="A7002" t="s">
        <v>521</v>
      </c>
      <c r="B7002" t="s">
        <v>617</v>
      </c>
      <c r="C7002" t="s">
        <v>523</v>
      </c>
      <c r="D7002" t="s">
        <v>525</v>
      </c>
      <c r="E7002" t="s">
        <v>531</v>
      </c>
      <c r="F7002" s="191">
        <v>45719</v>
      </c>
      <c r="G7002" t="s">
        <v>23</v>
      </c>
      <c r="H7002" s="192">
        <v>1675003</v>
      </c>
      <c r="I7002" t="s">
        <v>22</v>
      </c>
      <c r="J7002"/>
      <c r="K7002"/>
      <c r="L7002">
        <v>2024</v>
      </c>
      <c r="M7002" t="s">
        <v>525</v>
      </c>
      <c r="N7002" t="s">
        <v>569</v>
      </c>
      <c r="O7002"/>
    </row>
    <row r="7003" spans="1:15" s="164" customFormat="1" ht="16" x14ac:dyDescent="0.2">
      <c r="A7003" t="s">
        <v>521</v>
      </c>
      <c r="B7003" t="s">
        <v>617</v>
      </c>
      <c r="C7003" t="s">
        <v>523</v>
      </c>
      <c r="D7003" t="s">
        <v>525</v>
      </c>
      <c r="E7003" t="s">
        <v>531</v>
      </c>
      <c r="F7003" s="191">
        <v>45719</v>
      </c>
      <c r="G7003" t="s">
        <v>720</v>
      </c>
      <c r="H7003" s="192">
        <v>187000</v>
      </c>
      <c r="I7003" t="s">
        <v>22</v>
      </c>
      <c r="J7003"/>
      <c r="K7003"/>
      <c r="L7003">
        <v>2024</v>
      </c>
      <c r="M7003" t="s">
        <v>525</v>
      </c>
      <c r="N7003" t="s">
        <v>569</v>
      </c>
      <c r="O7003"/>
    </row>
    <row r="7004" spans="1:15" s="164" customFormat="1" ht="16" x14ac:dyDescent="0.2">
      <c r="A7004" t="s">
        <v>521</v>
      </c>
      <c r="B7004" t="s">
        <v>647</v>
      </c>
      <c r="C7004" t="s">
        <v>523</v>
      </c>
      <c r="D7004" t="s">
        <v>525</v>
      </c>
      <c r="E7004" t="s">
        <v>525</v>
      </c>
      <c r="F7004" s="191">
        <v>45719</v>
      </c>
      <c r="G7004" t="s">
        <v>650</v>
      </c>
      <c r="H7004" s="192">
        <v>2373116</v>
      </c>
      <c r="I7004" t="s">
        <v>16</v>
      </c>
      <c r="J7004"/>
      <c r="K7004"/>
      <c r="L7004">
        <v>2024</v>
      </c>
      <c r="M7004" t="s">
        <v>525</v>
      </c>
      <c r="N7004" t="s">
        <v>569</v>
      </c>
      <c r="O7004"/>
    </row>
    <row r="7005" spans="1:15" s="164" customFormat="1" ht="16" x14ac:dyDescent="0.2">
      <c r="A7005" t="s">
        <v>521</v>
      </c>
      <c r="B7005" t="s">
        <v>647</v>
      </c>
      <c r="C7005" t="s">
        <v>535</v>
      </c>
      <c r="D7005" t="s">
        <v>525</v>
      </c>
      <c r="E7005" t="s">
        <v>519</v>
      </c>
      <c r="F7005" s="191">
        <v>45719</v>
      </c>
      <c r="G7005" t="s">
        <v>650</v>
      </c>
      <c r="H7005" s="192">
        <v>14960</v>
      </c>
      <c r="I7005" t="s">
        <v>16</v>
      </c>
      <c r="J7005"/>
      <c r="K7005"/>
      <c r="L7005">
        <v>2024</v>
      </c>
      <c r="M7005" t="s">
        <v>525</v>
      </c>
      <c r="N7005" t="s">
        <v>569</v>
      </c>
      <c r="O7005"/>
    </row>
    <row r="7006" spans="1:15" s="164" customFormat="1" ht="16" x14ac:dyDescent="0.2">
      <c r="A7006" t="s">
        <v>521</v>
      </c>
      <c r="B7006" t="s">
        <v>647</v>
      </c>
      <c r="C7006" t="s">
        <v>523</v>
      </c>
      <c r="D7006" t="s">
        <v>525</v>
      </c>
      <c r="E7006" t="s">
        <v>519</v>
      </c>
      <c r="F7006" s="191">
        <v>45719</v>
      </c>
      <c r="G7006" t="s">
        <v>650</v>
      </c>
      <c r="H7006" s="192">
        <v>162653</v>
      </c>
      <c r="I7006" t="s">
        <v>16</v>
      </c>
      <c r="J7006"/>
      <c r="K7006"/>
      <c r="L7006">
        <v>2024</v>
      </c>
      <c r="M7006" t="s">
        <v>525</v>
      </c>
      <c r="N7006" t="s">
        <v>569</v>
      </c>
      <c r="O7006"/>
    </row>
    <row r="7007" spans="1:15" s="164" customFormat="1" ht="16" x14ac:dyDescent="0.2">
      <c r="A7007" t="s">
        <v>521</v>
      </c>
      <c r="B7007" t="s">
        <v>647</v>
      </c>
      <c r="C7007" t="s">
        <v>523</v>
      </c>
      <c r="D7007" t="s">
        <v>525</v>
      </c>
      <c r="E7007" t="s">
        <v>531</v>
      </c>
      <c r="F7007" s="191">
        <v>45719</v>
      </c>
      <c r="G7007" t="s">
        <v>650</v>
      </c>
      <c r="H7007" s="192">
        <v>2434144</v>
      </c>
      <c r="I7007" t="s">
        <v>16</v>
      </c>
      <c r="J7007"/>
      <c r="K7007"/>
      <c r="L7007">
        <v>2024</v>
      </c>
      <c r="M7007" t="s">
        <v>525</v>
      </c>
      <c r="N7007" t="s">
        <v>569</v>
      </c>
      <c r="O7007"/>
    </row>
    <row r="7008" spans="1:15" s="164" customFormat="1" ht="16" x14ac:dyDescent="0.2">
      <c r="A7008" t="s">
        <v>521</v>
      </c>
      <c r="B7008" t="s">
        <v>647</v>
      </c>
      <c r="C7008" t="s">
        <v>523</v>
      </c>
      <c r="D7008" t="s">
        <v>525</v>
      </c>
      <c r="E7008" t="s">
        <v>525</v>
      </c>
      <c r="F7008" s="191">
        <v>45719</v>
      </c>
      <c r="G7008" t="s">
        <v>648</v>
      </c>
      <c r="H7008" s="192">
        <v>1063</v>
      </c>
      <c r="I7008" t="s">
        <v>16</v>
      </c>
      <c r="J7008"/>
      <c r="K7008"/>
      <c r="L7008">
        <v>2024</v>
      </c>
      <c r="M7008" t="s">
        <v>525</v>
      </c>
      <c r="N7008" t="s">
        <v>569</v>
      </c>
      <c r="O7008"/>
    </row>
    <row r="7009" spans="1:15" s="164" customFormat="1" ht="16" x14ac:dyDescent="0.2">
      <c r="A7009" t="s">
        <v>521</v>
      </c>
      <c r="B7009" t="s">
        <v>647</v>
      </c>
      <c r="C7009" t="s">
        <v>523</v>
      </c>
      <c r="D7009" t="s">
        <v>525</v>
      </c>
      <c r="E7009" t="s">
        <v>531</v>
      </c>
      <c r="F7009" s="191">
        <v>45719</v>
      </c>
      <c r="G7009" t="s">
        <v>648</v>
      </c>
      <c r="H7009" s="192">
        <v>124573</v>
      </c>
      <c r="I7009" t="s">
        <v>16</v>
      </c>
      <c r="J7009"/>
      <c r="K7009"/>
      <c r="L7009">
        <v>2024</v>
      </c>
      <c r="M7009" t="s">
        <v>525</v>
      </c>
      <c r="N7009" t="s">
        <v>569</v>
      </c>
      <c r="O7009"/>
    </row>
    <row r="7010" spans="1:15" s="164" customFormat="1" ht="16" x14ac:dyDescent="0.2">
      <c r="A7010" t="s">
        <v>521</v>
      </c>
      <c r="B7010" t="s">
        <v>647</v>
      </c>
      <c r="C7010" t="s">
        <v>523</v>
      </c>
      <c r="D7010" t="s">
        <v>525</v>
      </c>
      <c r="E7010" t="s">
        <v>525</v>
      </c>
      <c r="F7010" s="191">
        <v>45719</v>
      </c>
      <c r="G7010" t="s">
        <v>658</v>
      </c>
      <c r="H7010" s="192">
        <v>1540</v>
      </c>
      <c r="I7010" t="s">
        <v>16</v>
      </c>
      <c r="J7010"/>
      <c r="K7010"/>
      <c r="L7010">
        <v>2024</v>
      </c>
      <c r="M7010" t="s">
        <v>525</v>
      </c>
      <c r="N7010" t="s">
        <v>569</v>
      </c>
      <c r="O7010"/>
    </row>
    <row r="7011" spans="1:15" s="164" customFormat="1" ht="16" x14ac:dyDescent="0.2">
      <c r="A7011" t="s">
        <v>521</v>
      </c>
      <c r="B7011" t="s">
        <v>647</v>
      </c>
      <c r="C7011" t="s">
        <v>523</v>
      </c>
      <c r="D7011" t="s">
        <v>525</v>
      </c>
      <c r="E7011" t="s">
        <v>525</v>
      </c>
      <c r="F7011" s="191">
        <v>45719</v>
      </c>
      <c r="G7011" t="s">
        <v>651</v>
      </c>
      <c r="H7011" s="192">
        <v>41912</v>
      </c>
      <c r="I7011" t="s">
        <v>16</v>
      </c>
      <c r="J7011"/>
      <c r="K7011"/>
      <c r="L7011">
        <v>2024</v>
      </c>
      <c r="M7011" t="s">
        <v>525</v>
      </c>
      <c r="N7011" t="s">
        <v>569</v>
      </c>
      <c r="O7011"/>
    </row>
    <row r="7012" spans="1:15" s="164" customFormat="1" ht="16" x14ac:dyDescent="0.2">
      <c r="A7012" t="s">
        <v>521</v>
      </c>
      <c r="B7012" t="s">
        <v>647</v>
      </c>
      <c r="C7012" t="s">
        <v>523</v>
      </c>
      <c r="D7012" t="s">
        <v>525</v>
      </c>
      <c r="E7012" t="s">
        <v>531</v>
      </c>
      <c r="F7012" s="191">
        <v>45719</v>
      </c>
      <c r="G7012" t="s">
        <v>651</v>
      </c>
      <c r="H7012" s="192">
        <v>264992</v>
      </c>
      <c r="I7012" t="s">
        <v>16</v>
      </c>
      <c r="J7012"/>
      <c r="K7012"/>
      <c r="L7012">
        <v>2024</v>
      </c>
      <c r="M7012" t="s">
        <v>525</v>
      </c>
      <c r="N7012" t="s">
        <v>569</v>
      </c>
      <c r="O7012"/>
    </row>
    <row r="7013" spans="1:15" s="164" customFormat="1" ht="16" x14ac:dyDescent="0.2">
      <c r="A7013" t="s">
        <v>521</v>
      </c>
      <c r="B7013" t="s">
        <v>647</v>
      </c>
      <c r="C7013" t="s">
        <v>523</v>
      </c>
      <c r="D7013" t="s">
        <v>525</v>
      </c>
      <c r="E7013" t="s">
        <v>525</v>
      </c>
      <c r="F7013" s="191">
        <v>45719</v>
      </c>
      <c r="G7013" t="s">
        <v>649</v>
      </c>
      <c r="H7013" s="192">
        <v>410128</v>
      </c>
      <c r="I7013" t="s">
        <v>16</v>
      </c>
      <c r="J7013"/>
      <c r="K7013"/>
      <c r="L7013">
        <v>2024</v>
      </c>
      <c r="M7013" t="s">
        <v>525</v>
      </c>
      <c r="N7013" t="s">
        <v>569</v>
      </c>
      <c r="O7013"/>
    </row>
    <row r="7014" spans="1:15" s="164" customFormat="1" ht="16" x14ac:dyDescent="0.2">
      <c r="A7014" t="s">
        <v>521</v>
      </c>
      <c r="B7014" t="s">
        <v>647</v>
      </c>
      <c r="C7014" t="s">
        <v>523</v>
      </c>
      <c r="D7014" t="s">
        <v>525</v>
      </c>
      <c r="E7014" t="s">
        <v>531</v>
      </c>
      <c r="F7014" s="191">
        <v>45719</v>
      </c>
      <c r="G7014" t="s">
        <v>649</v>
      </c>
      <c r="H7014" s="192">
        <v>555577</v>
      </c>
      <c r="I7014" t="s">
        <v>16</v>
      </c>
      <c r="J7014"/>
      <c r="K7014"/>
      <c r="L7014">
        <v>2024</v>
      </c>
      <c r="M7014" t="s">
        <v>525</v>
      </c>
      <c r="N7014" t="s">
        <v>569</v>
      </c>
      <c r="O7014"/>
    </row>
    <row r="7015" spans="1:15" s="164" customFormat="1" ht="16" x14ac:dyDescent="0.2">
      <c r="A7015" t="s">
        <v>521</v>
      </c>
      <c r="B7015" t="s">
        <v>647</v>
      </c>
      <c r="C7015" t="s">
        <v>523</v>
      </c>
      <c r="D7015" t="s">
        <v>525</v>
      </c>
      <c r="E7015" t="s">
        <v>531</v>
      </c>
      <c r="F7015" s="191">
        <v>45719</v>
      </c>
      <c r="G7015" t="s">
        <v>652</v>
      </c>
      <c r="H7015" s="192">
        <v>257083</v>
      </c>
      <c r="I7015" t="s">
        <v>16</v>
      </c>
      <c r="J7015"/>
      <c r="K7015"/>
      <c r="L7015">
        <v>2024</v>
      </c>
      <c r="M7015" t="s">
        <v>525</v>
      </c>
      <c r="N7015" t="s">
        <v>569</v>
      </c>
      <c r="O7015"/>
    </row>
    <row r="7016" spans="1:15" s="164" customFormat="1" ht="16" x14ac:dyDescent="0.2">
      <c r="A7016" t="s">
        <v>521</v>
      </c>
      <c r="B7016" t="s">
        <v>647</v>
      </c>
      <c r="C7016" t="s">
        <v>523</v>
      </c>
      <c r="D7016" t="s">
        <v>525</v>
      </c>
      <c r="E7016" t="s">
        <v>525</v>
      </c>
      <c r="F7016" s="191">
        <v>45720</v>
      </c>
      <c r="G7016" t="s">
        <v>650</v>
      </c>
      <c r="H7016" s="192">
        <v>665766</v>
      </c>
      <c r="I7016" t="s">
        <v>16</v>
      </c>
      <c r="J7016"/>
      <c r="K7016"/>
      <c r="L7016">
        <v>2024</v>
      </c>
      <c r="M7016" t="s">
        <v>525</v>
      </c>
      <c r="N7016" t="s">
        <v>569</v>
      </c>
      <c r="O7016"/>
    </row>
    <row r="7017" spans="1:15" s="164" customFormat="1" ht="16" x14ac:dyDescent="0.2">
      <c r="A7017" t="s">
        <v>521</v>
      </c>
      <c r="B7017" t="s">
        <v>647</v>
      </c>
      <c r="C7017" t="s">
        <v>535</v>
      </c>
      <c r="D7017" t="s">
        <v>525</v>
      </c>
      <c r="E7017" t="s">
        <v>519</v>
      </c>
      <c r="F7017" s="191">
        <v>45720</v>
      </c>
      <c r="G7017" t="s">
        <v>650</v>
      </c>
      <c r="H7017" s="192">
        <v>89760</v>
      </c>
      <c r="I7017" t="s">
        <v>16</v>
      </c>
      <c r="J7017"/>
      <c r="K7017"/>
      <c r="L7017">
        <v>2024</v>
      </c>
      <c r="M7017" t="s">
        <v>525</v>
      </c>
      <c r="N7017" t="s">
        <v>569</v>
      </c>
      <c r="O7017"/>
    </row>
    <row r="7018" spans="1:15" s="164" customFormat="1" ht="16" x14ac:dyDescent="0.2">
      <c r="A7018" t="s">
        <v>521</v>
      </c>
      <c r="B7018" t="s">
        <v>647</v>
      </c>
      <c r="C7018" t="s">
        <v>523</v>
      </c>
      <c r="D7018" t="s">
        <v>525</v>
      </c>
      <c r="E7018" t="s">
        <v>519</v>
      </c>
      <c r="F7018" s="191">
        <v>45720</v>
      </c>
      <c r="G7018" t="s">
        <v>650</v>
      </c>
      <c r="H7018" s="192">
        <v>50118</v>
      </c>
      <c r="I7018" t="s">
        <v>16</v>
      </c>
      <c r="J7018"/>
      <c r="K7018"/>
      <c r="L7018">
        <v>2024</v>
      </c>
      <c r="M7018" t="s">
        <v>525</v>
      </c>
      <c r="N7018" t="s">
        <v>569</v>
      </c>
      <c r="O7018"/>
    </row>
    <row r="7019" spans="1:15" s="164" customFormat="1" ht="16" x14ac:dyDescent="0.2">
      <c r="A7019" t="s">
        <v>521</v>
      </c>
      <c r="B7019" t="s">
        <v>647</v>
      </c>
      <c r="C7019" t="s">
        <v>535</v>
      </c>
      <c r="D7019" t="s">
        <v>525</v>
      </c>
      <c r="E7019" t="s">
        <v>531</v>
      </c>
      <c r="F7019" s="191">
        <v>45720</v>
      </c>
      <c r="G7019" t="s">
        <v>650</v>
      </c>
      <c r="H7019" s="192">
        <v>66198</v>
      </c>
      <c r="I7019" t="s">
        <v>16</v>
      </c>
      <c r="J7019"/>
      <c r="K7019"/>
      <c r="L7019">
        <v>2024</v>
      </c>
      <c r="M7019" t="s">
        <v>525</v>
      </c>
      <c r="N7019" t="s">
        <v>569</v>
      </c>
      <c r="O7019"/>
    </row>
    <row r="7020" spans="1:15" s="164" customFormat="1" ht="16" x14ac:dyDescent="0.2">
      <c r="A7020" t="s">
        <v>521</v>
      </c>
      <c r="B7020" t="s">
        <v>647</v>
      </c>
      <c r="C7020" t="s">
        <v>523</v>
      </c>
      <c r="D7020" t="s">
        <v>525</v>
      </c>
      <c r="E7020" t="s">
        <v>531</v>
      </c>
      <c r="F7020" s="191">
        <v>45720</v>
      </c>
      <c r="G7020" t="s">
        <v>650</v>
      </c>
      <c r="H7020" s="192">
        <v>1149170</v>
      </c>
      <c r="I7020" t="s">
        <v>16</v>
      </c>
      <c r="J7020"/>
      <c r="K7020"/>
      <c r="L7020">
        <v>2024</v>
      </c>
      <c r="M7020" t="s">
        <v>525</v>
      </c>
      <c r="N7020" t="s">
        <v>569</v>
      </c>
      <c r="O7020"/>
    </row>
    <row r="7021" spans="1:15" s="164" customFormat="1" ht="16" x14ac:dyDescent="0.2">
      <c r="A7021" t="s">
        <v>521</v>
      </c>
      <c r="B7021" t="s">
        <v>647</v>
      </c>
      <c r="C7021" t="s">
        <v>523</v>
      </c>
      <c r="D7021" t="s">
        <v>525</v>
      </c>
      <c r="E7021" t="s">
        <v>525</v>
      </c>
      <c r="F7021" s="191">
        <v>45720</v>
      </c>
      <c r="G7021" t="s">
        <v>648</v>
      </c>
      <c r="H7021" s="192">
        <v>3716</v>
      </c>
      <c r="I7021" t="s">
        <v>16</v>
      </c>
      <c r="J7021"/>
      <c r="K7021"/>
      <c r="L7021">
        <v>2024</v>
      </c>
      <c r="M7021" t="s">
        <v>525</v>
      </c>
      <c r="N7021" t="s">
        <v>569</v>
      </c>
      <c r="O7021"/>
    </row>
    <row r="7022" spans="1:15" s="164" customFormat="1" ht="16" x14ac:dyDescent="0.2">
      <c r="A7022" t="s">
        <v>521</v>
      </c>
      <c r="B7022" t="s">
        <v>647</v>
      </c>
      <c r="C7022" t="s">
        <v>523</v>
      </c>
      <c r="D7022" t="s">
        <v>525</v>
      </c>
      <c r="E7022" t="s">
        <v>531</v>
      </c>
      <c r="F7022" s="191">
        <v>45720</v>
      </c>
      <c r="G7022" t="s">
        <v>648</v>
      </c>
      <c r="H7022" s="192">
        <v>81136</v>
      </c>
      <c r="I7022" t="s">
        <v>16</v>
      </c>
      <c r="J7022"/>
      <c r="K7022"/>
      <c r="L7022">
        <v>2024</v>
      </c>
      <c r="M7022" t="s">
        <v>525</v>
      </c>
      <c r="N7022" t="s">
        <v>569</v>
      </c>
      <c r="O7022"/>
    </row>
    <row r="7023" spans="1:15" s="164" customFormat="1" ht="16" x14ac:dyDescent="0.2">
      <c r="A7023" t="s">
        <v>521</v>
      </c>
      <c r="B7023" t="s">
        <v>647</v>
      </c>
      <c r="C7023" t="s">
        <v>523</v>
      </c>
      <c r="D7023" t="s">
        <v>525</v>
      </c>
      <c r="E7023" t="s">
        <v>525</v>
      </c>
      <c r="F7023" s="191">
        <v>45720</v>
      </c>
      <c r="G7023" t="s">
        <v>651</v>
      </c>
      <c r="H7023" s="192">
        <v>623597</v>
      </c>
      <c r="I7023" t="s">
        <v>16</v>
      </c>
      <c r="J7023"/>
      <c r="K7023"/>
      <c r="L7023">
        <v>2024</v>
      </c>
      <c r="M7023" t="s">
        <v>525</v>
      </c>
      <c r="N7023" t="s">
        <v>569</v>
      </c>
      <c r="O7023"/>
    </row>
    <row r="7024" spans="1:15" s="164" customFormat="1" ht="16" x14ac:dyDescent="0.2">
      <c r="A7024" t="s">
        <v>521</v>
      </c>
      <c r="B7024" t="s">
        <v>647</v>
      </c>
      <c r="C7024" t="s">
        <v>523</v>
      </c>
      <c r="D7024" t="s">
        <v>525</v>
      </c>
      <c r="E7024" t="s">
        <v>531</v>
      </c>
      <c r="F7024" s="191">
        <v>45720</v>
      </c>
      <c r="G7024" t="s">
        <v>651</v>
      </c>
      <c r="H7024" s="192">
        <v>438086</v>
      </c>
      <c r="I7024" t="s">
        <v>16</v>
      </c>
      <c r="J7024"/>
      <c r="K7024"/>
      <c r="L7024">
        <v>2024</v>
      </c>
      <c r="M7024" t="s">
        <v>525</v>
      </c>
      <c r="N7024" t="s">
        <v>569</v>
      </c>
      <c r="O7024"/>
    </row>
    <row r="7025" spans="1:15" s="164" customFormat="1" ht="16" x14ac:dyDescent="0.2">
      <c r="A7025" t="s">
        <v>521</v>
      </c>
      <c r="B7025" t="s">
        <v>647</v>
      </c>
      <c r="C7025" t="s">
        <v>523</v>
      </c>
      <c r="D7025" t="s">
        <v>525</v>
      </c>
      <c r="E7025" t="s">
        <v>525</v>
      </c>
      <c r="F7025" s="191">
        <v>45720</v>
      </c>
      <c r="G7025" t="s">
        <v>649</v>
      </c>
      <c r="H7025" s="192">
        <v>4981959</v>
      </c>
      <c r="I7025" t="s">
        <v>16</v>
      </c>
      <c r="J7025"/>
      <c r="K7025"/>
      <c r="L7025">
        <v>2024</v>
      </c>
      <c r="M7025" t="s">
        <v>525</v>
      </c>
      <c r="N7025" t="s">
        <v>569</v>
      </c>
      <c r="O7025"/>
    </row>
    <row r="7026" spans="1:15" s="164" customFormat="1" ht="16" x14ac:dyDescent="0.2">
      <c r="A7026" t="s">
        <v>521</v>
      </c>
      <c r="B7026" t="s">
        <v>647</v>
      </c>
      <c r="C7026" t="s">
        <v>523</v>
      </c>
      <c r="D7026" t="s">
        <v>525</v>
      </c>
      <c r="E7026" t="s">
        <v>531</v>
      </c>
      <c r="F7026" s="191">
        <v>45720</v>
      </c>
      <c r="G7026" t="s">
        <v>649</v>
      </c>
      <c r="H7026" s="192">
        <v>472417</v>
      </c>
      <c r="I7026" t="s">
        <v>16</v>
      </c>
      <c r="J7026"/>
      <c r="K7026"/>
      <c r="L7026">
        <v>2024</v>
      </c>
      <c r="M7026" t="s">
        <v>525</v>
      </c>
      <c r="N7026" t="s">
        <v>569</v>
      </c>
      <c r="O7026"/>
    </row>
    <row r="7027" spans="1:15" s="164" customFormat="1" ht="16" x14ac:dyDescent="0.2">
      <c r="A7027" t="s">
        <v>521</v>
      </c>
      <c r="B7027" t="s">
        <v>647</v>
      </c>
      <c r="C7027" t="s">
        <v>523</v>
      </c>
      <c r="D7027" t="s">
        <v>525</v>
      </c>
      <c r="E7027" t="s">
        <v>531</v>
      </c>
      <c r="F7027" s="191">
        <v>45720</v>
      </c>
      <c r="G7027" t="s">
        <v>652</v>
      </c>
      <c r="H7027" s="192">
        <v>338514</v>
      </c>
      <c r="I7027" t="s">
        <v>16</v>
      </c>
      <c r="J7027"/>
      <c r="K7027"/>
      <c r="L7027">
        <v>2024</v>
      </c>
      <c r="M7027" t="s">
        <v>525</v>
      </c>
      <c r="N7027" t="s">
        <v>569</v>
      </c>
      <c r="O7027"/>
    </row>
    <row r="7028" spans="1:15" s="164" customFormat="1" ht="16" x14ac:dyDescent="0.2">
      <c r="A7028" t="s">
        <v>521</v>
      </c>
      <c r="B7028" t="s">
        <v>638</v>
      </c>
      <c r="C7028" t="s">
        <v>523</v>
      </c>
      <c r="D7028" t="s">
        <v>525</v>
      </c>
      <c r="E7028" t="s">
        <v>519</v>
      </c>
      <c r="F7028" s="191">
        <v>45720</v>
      </c>
      <c r="G7028" t="s">
        <v>619</v>
      </c>
      <c r="H7028" s="192">
        <v>250250</v>
      </c>
      <c r="I7028" t="s">
        <v>22</v>
      </c>
      <c r="J7028"/>
      <c r="K7028"/>
      <c r="L7028">
        <v>2024</v>
      </c>
      <c r="M7028" t="s">
        <v>525</v>
      </c>
      <c r="N7028" t="s">
        <v>569</v>
      </c>
      <c r="O7028"/>
    </row>
    <row r="7029" spans="1:15" s="164" customFormat="1" ht="16" x14ac:dyDescent="0.2">
      <c r="A7029" t="s">
        <v>521</v>
      </c>
      <c r="B7029" t="s">
        <v>647</v>
      </c>
      <c r="C7029" t="s">
        <v>523</v>
      </c>
      <c r="D7029" t="s">
        <v>525</v>
      </c>
      <c r="E7029" t="s">
        <v>531</v>
      </c>
      <c r="F7029" s="191">
        <v>45720</v>
      </c>
      <c r="G7029" t="s">
        <v>653</v>
      </c>
      <c r="H7029" s="192">
        <v>81444</v>
      </c>
      <c r="I7029" t="s">
        <v>22</v>
      </c>
      <c r="J7029"/>
      <c r="K7029"/>
      <c r="L7029">
        <v>2024</v>
      </c>
      <c r="M7029" t="s">
        <v>525</v>
      </c>
      <c r="N7029" t="s">
        <v>569</v>
      </c>
      <c r="O7029"/>
    </row>
    <row r="7030" spans="1:15" s="164" customFormat="1" ht="16" x14ac:dyDescent="0.2">
      <c r="A7030" t="s">
        <v>521</v>
      </c>
      <c r="B7030" t="s">
        <v>617</v>
      </c>
      <c r="C7030" t="s">
        <v>523</v>
      </c>
      <c r="D7030" t="s">
        <v>525</v>
      </c>
      <c r="E7030" t="s">
        <v>531</v>
      </c>
      <c r="F7030" s="191">
        <v>45720</v>
      </c>
      <c r="G7030" t="s">
        <v>568</v>
      </c>
      <c r="H7030" s="192">
        <v>77440</v>
      </c>
      <c r="I7030" t="s">
        <v>22</v>
      </c>
      <c r="J7030"/>
      <c r="K7030"/>
      <c r="L7030">
        <v>2024</v>
      </c>
      <c r="M7030" t="s">
        <v>525</v>
      </c>
      <c r="N7030" t="s">
        <v>569</v>
      </c>
      <c r="O7030"/>
    </row>
    <row r="7031" spans="1:15" s="164" customFormat="1" ht="16" x14ac:dyDescent="0.2">
      <c r="A7031" t="s">
        <v>521</v>
      </c>
      <c r="B7031" t="s">
        <v>638</v>
      </c>
      <c r="C7031" t="s">
        <v>523</v>
      </c>
      <c r="D7031" t="s">
        <v>525</v>
      </c>
      <c r="E7031" t="s">
        <v>525</v>
      </c>
      <c r="F7031" s="191">
        <v>45720</v>
      </c>
      <c r="G7031" t="s">
        <v>589</v>
      </c>
      <c r="H7031" s="192">
        <v>41976</v>
      </c>
      <c r="I7031" t="s">
        <v>22</v>
      </c>
      <c r="J7031"/>
      <c r="K7031"/>
      <c r="L7031">
        <v>2024</v>
      </c>
      <c r="M7031" t="s">
        <v>525</v>
      </c>
      <c r="N7031" t="s">
        <v>569</v>
      </c>
      <c r="O7031"/>
    </row>
    <row r="7032" spans="1:15" s="164" customFormat="1" ht="16" x14ac:dyDescent="0.2">
      <c r="A7032" t="s">
        <v>521</v>
      </c>
      <c r="B7032" t="s">
        <v>603</v>
      </c>
      <c r="C7032" t="s">
        <v>523</v>
      </c>
      <c r="D7032" t="s">
        <v>525</v>
      </c>
      <c r="E7032" t="s">
        <v>525</v>
      </c>
      <c r="F7032" s="191">
        <v>45720</v>
      </c>
      <c r="G7032" t="s">
        <v>604</v>
      </c>
      <c r="H7032" s="192">
        <v>4490</v>
      </c>
      <c r="I7032" t="s">
        <v>22</v>
      </c>
      <c r="J7032"/>
      <c r="K7032"/>
      <c r="L7032">
        <v>2024</v>
      </c>
      <c r="M7032" t="s">
        <v>525</v>
      </c>
      <c r="N7032" t="s">
        <v>569</v>
      </c>
      <c r="O7032"/>
    </row>
    <row r="7033" spans="1:15" s="164" customFormat="1" ht="16" x14ac:dyDescent="0.2">
      <c r="A7033" t="s">
        <v>521</v>
      </c>
      <c r="B7033" t="s">
        <v>617</v>
      </c>
      <c r="C7033" t="s">
        <v>523</v>
      </c>
      <c r="D7033" t="s">
        <v>525</v>
      </c>
      <c r="E7033" t="s">
        <v>525</v>
      </c>
      <c r="F7033" s="191">
        <v>45720</v>
      </c>
      <c r="G7033" t="s">
        <v>23</v>
      </c>
      <c r="H7033" s="192">
        <v>633655</v>
      </c>
      <c r="I7033" t="s">
        <v>22</v>
      </c>
      <c r="J7033"/>
      <c r="K7033"/>
      <c r="L7033">
        <v>2024</v>
      </c>
      <c r="M7033" t="s">
        <v>525</v>
      </c>
      <c r="N7033" t="s">
        <v>569</v>
      </c>
      <c r="O7033"/>
    </row>
    <row r="7034" spans="1:15" s="164" customFormat="1" ht="16" x14ac:dyDescent="0.2">
      <c r="A7034" t="s">
        <v>521</v>
      </c>
      <c r="B7034" t="s">
        <v>617</v>
      </c>
      <c r="C7034" t="s">
        <v>523</v>
      </c>
      <c r="D7034" t="s">
        <v>525</v>
      </c>
      <c r="E7034" t="s">
        <v>531</v>
      </c>
      <c r="F7034" s="191">
        <v>45720</v>
      </c>
      <c r="G7034" t="s">
        <v>23</v>
      </c>
      <c r="H7034" s="192">
        <v>53900</v>
      </c>
      <c r="I7034" t="s">
        <v>22</v>
      </c>
      <c r="J7034"/>
      <c r="K7034"/>
      <c r="L7034">
        <v>2024</v>
      </c>
      <c r="M7034" t="s">
        <v>525</v>
      </c>
      <c r="N7034" t="s">
        <v>569</v>
      </c>
      <c r="O7034"/>
    </row>
    <row r="7035" spans="1:15" s="164" customFormat="1" ht="16" x14ac:dyDescent="0.2">
      <c r="A7035" t="s">
        <v>521</v>
      </c>
      <c r="B7035" t="s">
        <v>617</v>
      </c>
      <c r="C7035" t="s">
        <v>523</v>
      </c>
      <c r="D7035" t="s">
        <v>525</v>
      </c>
      <c r="E7035" t="s">
        <v>531</v>
      </c>
      <c r="F7035" s="191">
        <v>45721</v>
      </c>
      <c r="G7035" t="s">
        <v>587</v>
      </c>
      <c r="H7035" s="192">
        <v>118800</v>
      </c>
      <c r="I7035" t="s">
        <v>22</v>
      </c>
      <c r="J7035"/>
      <c r="K7035"/>
      <c r="L7035">
        <v>2024</v>
      </c>
      <c r="M7035" t="s">
        <v>525</v>
      </c>
      <c r="N7035" t="s">
        <v>569</v>
      </c>
      <c r="O7035"/>
    </row>
    <row r="7036" spans="1:15" s="164" customFormat="1" ht="16" x14ac:dyDescent="0.2">
      <c r="A7036" t="s">
        <v>521</v>
      </c>
      <c r="B7036" t="s">
        <v>586</v>
      </c>
      <c r="C7036" t="s">
        <v>523</v>
      </c>
      <c r="D7036" t="s">
        <v>525</v>
      </c>
      <c r="E7036" t="s">
        <v>531</v>
      </c>
      <c r="F7036" s="191">
        <v>45721</v>
      </c>
      <c r="G7036" t="s">
        <v>587</v>
      </c>
      <c r="H7036" s="192">
        <v>87318</v>
      </c>
      <c r="I7036" t="s">
        <v>22</v>
      </c>
      <c r="J7036"/>
      <c r="K7036"/>
      <c r="L7036">
        <v>2024</v>
      </c>
      <c r="M7036" t="s">
        <v>525</v>
      </c>
      <c r="N7036" t="s">
        <v>569</v>
      </c>
      <c r="O7036"/>
    </row>
    <row r="7037" spans="1:15" s="164" customFormat="1" ht="16" x14ac:dyDescent="0.2">
      <c r="A7037" t="s">
        <v>521</v>
      </c>
      <c r="B7037" t="s">
        <v>647</v>
      </c>
      <c r="C7037" t="s">
        <v>523</v>
      </c>
      <c r="D7037" t="s">
        <v>525</v>
      </c>
      <c r="E7037" t="s">
        <v>531</v>
      </c>
      <c r="F7037" s="191">
        <v>45721</v>
      </c>
      <c r="G7037" t="s">
        <v>653</v>
      </c>
      <c r="H7037" s="192">
        <v>290840</v>
      </c>
      <c r="I7037" t="s">
        <v>22</v>
      </c>
      <c r="J7037"/>
      <c r="K7037"/>
      <c r="L7037">
        <v>2024</v>
      </c>
      <c r="M7037" t="s">
        <v>525</v>
      </c>
      <c r="N7037" t="s">
        <v>569</v>
      </c>
      <c r="O7037"/>
    </row>
    <row r="7038" spans="1:15" s="164" customFormat="1" ht="16" x14ac:dyDescent="0.2">
      <c r="A7038" t="s">
        <v>521</v>
      </c>
      <c r="B7038" t="s">
        <v>617</v>
      </c>
      <c r="C7038" t="s">
        <v>523</v>
      </c>
      <c r="D7038" t="s">
        <v>525</v>
      </c>
      <c r="E7038" t="s">
        <v>525</v>
      </c>
      <c r="F7038" s="191">
        <v>45721</v>
      </c>
      <c r="G7038" t="s">
        <v>568</v>
      </c>
      <c r="H7038" s="192">
        <v>261254</v>
      </c>
      <c r="I7038" t="s">
        <v>22</v>
      </c>
      <c r="J7038"/>
      <c r="K7038"/>
      <c r="L7038">
        <v>2024</v>
      </c>
      <c r="M7038" t="s">
        <v>525</v>
      </c>
      <c r="N7038" t="s">
        <v>569</v>
      </c>
      <c r="O7038"/>
    </row>
    <row r="7039" spans="1:15" s="164" customFormat="1" ht="16" x14ac:dyDescent="0.2">
      <c r="A7039" t="s">
        <v>521</v>
      </c>
      <c r="B7039" t="s">
        <v>617</v>
      </c>
      <c r="C7039" t="s">
        <v>523</v>
      </c>
      <c r="D7039" t="s">
        <v>525</v>
      </c>
      <c r="E7039" t="s">
        <v>531</v>
      </c>
      <c r="F7039" s="191">
        <v>45721</v>
      </c>
      <c r="G7039" t="s">
        <v>568</v>
      </c>
      <c r="H7039" s="192">
        <v>243672</v>
      </c>
      <c r="I7039" t="s">
        <v>22</v>
      </c>
      <c r="J7039"/>
      <c r="K7039"/>
      <c r="L7039">
        <v>2024</v>
      </c>
      <c r="M7039" t="s">
        <v>525</v>
      </c>
      <c r="N7039" t="s">
        <v>569</v>
      </c>
      <c r="O7039"/>
    </row>
    <row r="7040" spans="1:15" s="164" customFormat="1" ht="16" x14ac:dyDescent="0.2">
      <c r="A7040" t="s">
        <v>521</v>
      </c>
      <c r="B7040" t="s">
        <v>638</v>
      </c>
      <c r="C7040" t="s">
        <v>523</v>
      </c>
      <c r="D7040" t="s">
        <v>525</v>
      </c>
      <c r="E7040" t="s">
        <v>519</v>
      </c>
      <c r="F7040" s="191">
        <v>45721</v>
      </c>
      <c r="G7040" t="s">
        <v>568</v>
      </c>
      <c r="H7040" s="192">
        <v>357500</v>
      </c>
      <c r="I7040" t="s">
        <v>22</v>
      </c>
      <c r="J7040"/>
      <c r="K7040"/>
      <c r="L7040">
        <v>2024</v>
      </c>
      <c r="M7040" t="s">
        <v>525</v>
      </c>
      <c r="N7040" t="s">
        <v>569</v>
      </c>
      <c r="O7040"/>
    </row>
    <row r="7041" spans="1:15" s="164" customFormat="1" ht="16" x14ac:dyDescent="0.2">
      <c r="A7041" t="s">
        <v>521</v>
      </c>
      <c r="B7041" t="s">
        <v>638</v>
      </c>
      <c r="C7041" t="s">
        <v>523</v>
      </c>
      <c r="D7041" t="s">
        <v>525</v>
      </c>
      <c r="E7041" t="s">
        <v>531</v>
      </c>
      <c r="F7041" s="191">
        <v>45721</v>
      </c>
      <c r="G7041" t="s">
        <v>568</v>
      </c>
      <c r="H7041" s="192">
        <v>357500</v>
      </c>
      <c r="I7041" t="s">
        <v>22</v>
      </c>
      <c r="J7041"/>
      <c r="K7041"/>
      <c r="L7041">
        <v>2024</v>
      </c>
      <c r="M7041" t="s">
        <v>525</v>
      </c>
      <c r="N7041" t="s">
        <v>569</v>
      </c>
      <c r="O7041"/>
    </row>
    <row r="7042" spans="1:15" s="164" customFormat="1" ht="16" x14ac:dyDescent="0.2">
      <c r="A7042" t="s">
        <v>521</v>
      </c>
      <c r="B7042" t="s">
        <v>586</v>
      </c>
      <c r="C7042" t="s">
        <v>523</v>
      </c>
      <c r="D7042" t="s">
        <v>525</v>
      </c>
      <c r="E7042" t="s">
        <v>525</v>
      </c>
      <c r="F7042" s="191">
        <v>45721</v>
      </c>
      <c r="G7042" t="s">
        <v>568</v>
      </c>
      <c r="H7042" s="192">
        <v>1543344</v>
      </c>
      <c r="I7042" t="s">
        <v>22</v>
      </c>
      <c r="J7042"/>
      <c r="K7042"/>
      <c r="L7042">
        <v>2024</v>
      </c>
      <c r="M7042" t="s">
        <v>525</v>
      </c>
      <c r="N7042" t="s">
        <v>569</v>
      </c>
      <c r="O7042"/>
    </row>
    <row r="7043" spans="1:15" s="164" customFormat="1" ht="16" x14ac:dyDescent="0.2">
      <c r="A7043" t="s">
        <v>521</v>
      </c>
      <c r="B7043" t="s">
        <v>617</v>
      </c>
      <c r="C7043" t="s">
        <v>523</v>
      </c>
      <c r="D7043" t="s">
        <v>525</v>
      </c>
      <c r="E7043" t="s">
        <v>531</v>
      </c>
      <c r="F7043" s="191">
        <v>45721</v>
      </c>
      <c r="G7043" t="s">
        <v>589</v>
      </c>
      <c r="H7043" s="192">
        <v>1798658</v>
      </c>
      <c r="I7043" t="s">
        <v>22</v>
      </c>
      <c r="J7043"/>
      <c r="K7043"/>
      <c r="L7043">
        <v>2024</v>
      </c>
      <c r="M7043" t="s">
        <v>525</v>
      </c>
      <c r="N7043" t="s">
        <v>569</v>
      </c>
      <c r="O7043"/>
    </row>
    <row r="7044" spans="1:15" s="164" customFormat="1" ht="16" x14ac:dyDescent="0.2">
      <c r="A7044" t="s">
        <v>521</v>
      </c>
      <c r="B7044" t="s">
        <v>617</v>
      </c>
      <c r="C7044" t="s">
        <v>523</v>
      </c>
      <c r="D7044" t="s">
        <v>525</v>
      </c>
      <c r="E7044" t="s">
        <v>525</v>
      </c>
      <c r="F7044" s="191">
        <v>45721</v>
      </c>
      <c r="G7044" t="s">
        <v>23</v>
      </c>
      <c r="H7044" s="192">
        <v>596908</v>
      </c>
      <c r="I7044" t="s">
        <v>22</v>
      </c>
      <c r="J7044"/>
      <c r="K7044"/>
      <c r="L7044">
        <v>2024</v>
      </c>
      <c r="M7044" t="s">
        <v>525</v>
      </c>
      <c r="N7044" t="s">
        <v>569</v>
      </c>
      <c r="O7044"/>
    </row>
    <row r="7045" spans="1:15" s="164" customFormat="1" ht="16" x14ac:dyDescent="0.2">
      <c r="A7045" t="s">
        <v>521</v>
      </c>
      <c r="B7045" t="s">
        <v>617</v>
      </c>
      <c r="C7045" t="s">
        <v>523</v>
      </c>
      <c r="D7045" t="s">
        <v>525</v>
      </c>
      <c r="E7045" t="s">
        <v>531</v>
      </c>
      <c r="F7045" s="191">
        <v>45721</v>
      </c>
      <c r="G7045" t="s">
        <v>23</v>
      </c>
      <c r="H7045" s="192">
        <v>1544860</v>
      </c>
      <c r="I7045" t="s">
        <v>22</v>
      </c>
      <c r="J7045"/>
      <c r="K7045"/>
      <c r="L7045">
        <v>2024</v>
      </c>
      <c r="M7045" t="s">
        <v>525</v>
      </c>
      <c r="N7045" t="s">
        <v>569</v>
      </c>
      <c r="O7045"/>
    </row>
    <row r="7046" spans="1:15" s="164" customFormat="1" ht="16" x14ac:dyDescent="0.2">
      <c r="A7046" t="s">
        <v>521</v>
      </c>
      <c r="B7046" t="s">
        <v>638</v>
      </c>
      <c r="C7046" t="s">
        <v>523</v>
      </c>
      <c r="D7046" t="s">
        <v>525</v>
      </c>
      <c r="E7046" t="s">
        <v>531</v>
      </c>
      <c r="F7046" s="191">
        <v>45721</v>
      </c>
      <c r="G7046" t="s">
        <v>23</v>
      </c>
      <c r="H7046" s="192">
        <v>86603</v>
      </c>
      <c r="I7046" t="s">
        <v>22</v>
      </c>
      <c r="J7046"/>
      <c r="K7046"/>
      <c r="L7046">
        <v>2024</v>
      </c>
      <c r="M7046" t="s">
        <v>525</v>
      </c>
      <c r="N7046" t="s">
        <v>569</v>
      </c>
      <c r="O7046"/>
    </row>
    <row r="7047" spans="1:15" s="164" customFormat="1" ht="16" x14ac:dyDescent="0.2">
      <c r="A7047" t="s">
        <v>521</v>
      </c>
      <c r="B7047" t="s">
        <v>617</v>
      </c>
      <c r="C7047" t="s">
        <v>523</v>
      </c>
      <c r="D7047" t="s">
        <v>525</v>
      </c>
      <c r="E7047" t="s">
        <v>531</v>
      </c>
      <c r="F7047" s="191">
        <v>45721</v>
      </c>
      <c r="G7047" t="s">
        <v>720</v>
      </c>
      <c r="H7047" s="192">
        <v>37400</v>
      </c>
      <c r="I7047" t="s">
        <v>22</v>
      </c>
      <c r="J7047"/>
      <c r="K7047"/>
      <c r="L7047">
        <v>2024</v>
      </c>
      <c r="M7047" t="s">
        <v>525</v>
      </c>
      <c r="N7047" t="s">
        <v>569</v>
      </c>
      <c r="O7047"/>
    </row>
    <row r="7048" spans="1:15" s="164" customFormat="1" ht="16" x14ac:dyDescent="0.2">
      <c r="A7048" t="s">
        <v>521</v>
      </c>
      <c r="B7048" t="s">
        <v>647</v>
      </c>
      <c r="C7048" t="s">
        <v>523</v>
      </c>
      <c r="D7048" t="s">
        <v>525</v>
      </c>
      <c r="E7048" t="s">
        <v>525</v>
      </c>
      <c r="F7048" s="191">
        <v>45721</v>
      </c>
      <c r="G7048" t="s">
        <v>650</v>
      </c>
      <c r="H7048" s="192">
        <v>307674</v>
      </c>
      <c r="I7048" t="s">
        <v>16</v>
      </c>
      <c r="J7048"/>
      <c r="K7048"/>
      <c r="L7048">
        <v>2024</v>
      </c>
      <c r="M7048" t="s">
        <v>525</v>
      </c>
      <c r="N7048" t="s">
        <v>569</v>
      </c>
      <c r="O7048"/>
    </row>
    <row r="7049" spans="1:15" s="164" customFormat="1" ht="16" x14ac:dyDescent="0.2">
      <c r="A7049" t="s">
        <v>521</v>
      </c>
      <c r="B7049" t="s">
        <v>647</v>
      </c>
      <c r="C7049" t="s">
        <v>535</v>
      </c>
      <c r="D7049" t="s">
        <v>525</v>
      </c>
      <c r="E7049" t="s">
        <v>519</v>
      </c>
      <c r="F7049" s="191">
        <v>45721</v>
      </c>
      <c r="G7049" t="s">
        <v>650</v>
      </c>
      <c r="H7049" s="192">
        <v>7480</v>
      </c>
      <c r="I7049" t="s">
        <v>16</v>
      </c>
      <c r="J7049"/>
      <c r="K7049"/>
      <c r="L7049">
        <v>2024</v>
      </c>
      <c r="M7049" t="s">
        <v>525</v>
      </c>
      <c r="N7049" t="s">
        <v>569</v>
      </c>
      <c r="O7049"/>
    </row>
    <row r="7050" spans="1:15" s="164" customFormat="1" ht="16" x14ac:dyDescent="0.2">
      <c r="A7050" t="s">
        <v>521</v>
      </c>
      <c r="B7050" t="s">
        <v>647</v>
      </c>
      <c r="C7050" t="s">
        <v>523</v>
      </c>
      <c r="D7050" t="s">
        <v>525</v>
      </c>
      <c r="E7050" t="s">
        <v>519</v>
      </c>
      <c r="F7050" s="191">
        <v>45721</v>
      </c>
      <c r="G7050" t="s">
        <v>650</v>
      </c>
      <c r="H7050" s="192">
        <v>20570</v>
      </c>
      <c r="I7050" t="s">
        <v>16</v>
      </c>
      <c r="J7050"/>
      <c r="K7050"/>
      <c r="L7050">
        <v>2024</v>
      </c>
      <c r="M7050" t="s">
        <v>525</v>
      </c>
      <c r="N7050" t="s">
        <v>569</v>
      </c>
      <c r="O7050"/>
    </row>
    <row r="7051" spans="1:15" s="164" customFormat="1" ht="16" x14ac:dyDescent="0.2">
      <c r="A7051" t="s">
        <v>521</v>
      </c>
      <c r="B7051" t="s">
        <v>647</v>
      </c>
      <c r="C7051" t="s">
        <v>535</v>
      </c>
      <c r="D7051" t="s">
        <v>525</v>
      </c>
      <c r="E7051" t="s">
        <v>531</v>
      </c>
      <c r="F7051" s="191">
        <v>45721</v>
      </c>
      <c r="G7051" t="s">
        <v>650</v>
      </c>
      <c r="H7051" s="192">
        <v>41250</v>
      </c>
      <c r="I7051" t="s">
        <v>16</v>
      </c>
      <c r="J7051"/>
      <c r="K7051"/>
      <c r="L7051">
        <v>2024</v>
      </c>
      <c r="M7051" t="s">
        <v>525</v>
      </c>
      <c r="N7051" t="s">
        <v>569</v>
      </c>
      <c r="O7051"/>
    </row>
    <row r="7052" spans="1:15" s="164" customFormat="1" ht="16" x14ac:dyDescent="0.2">
      <c r="A7052" t="s">
        <v>521</v>
      </c>
      <c r="B7052" t="s">
        <v>647</v>
      </c>
      <c r="C7052" t="s">
        <v>523</v>
      </c>
      <c r="D7052" t="s">
        <v>525</v>
      </c>
      <c r="E7052" t="s">
        <v>531</v>
      </c>
      <c r="F7052" s="191">
        <v>45721</v>
      </c>
      <c r="G7052" t="s">
        <v>650</v>
      </c>
      <c r="H7052" s="192">
        <v>538925</v>
      </c>
      <c r="I7052" t="s">
        <v>16</v>
      </c>
      <c r="J7052"/>
      <c r="K7052"/>
      <c r="L7052">
        <v>2024</v>
      </c>
      <c r="M7052" t="s">
        <v>525</v>
      </c>
      <c r="N7052" t="s">
        <v>569</v>
      </c>
      <c r="O7052"/>
    </row>
    <row r="7053" spans="1:15" s="164" customFormat="1" ht="16" x14ac:dyDescent="0.2">
      <c r="A7053" t="s">
        <v>521</v>
      </c>
      <c r="B7053" t="s">
        <v>647</v>
      </c>
      <c r="C7053" t="s">
        <v>523</v>
      </c>
      <c r="D7053" t="s">
        <v>525</v>
      </c>
      <c r="E7053" t="s">
        <v>525</v>
      </c>
      <c r="F7053" s="191">
        <v>45721</v>
      </c>
      <c r="G7053" t="s">
        <v>648</v>
      </c>
      <c r="H7053" s="192">
        <v>4783</v>
      </c>
      <c r="I7053" t="s">
        <v>16</v>
      </c>
      <c r="J7053"/>
      <c r="K7053"/>
      <c r="L7053">
        <v>2024</v>
      </c>
      <c r="M7053" t="s">
        <v>525</v>
      </c>
      <c r="N7053" t="s">
        <v>569</v>
      </c>
      <c r="O7053"/>
    </row>
    <row r="7054" spans="1:15" s="164" customFormat="1" ht="16" x14ac:dyDescent="0.2">
      <c r="A7054" t="s">
        <v>521</v>
      </c>
      <c r="B7054" t="s">
        <v>647</v>
      </c>
      <c r="C7054" t="s">
        <v>523</v>
      </c>
      <c r="D7054" t="s">
        <v>525</v>
      </c>
      <c r="E7054" t="s">
        <v>531</v>
      </c>
      <c r="F7054" s="191">
        <v>45721</v>
      </c>
      <c r="G7054" t="s">
        <v>648</v>
      </c>
      <c r="H7054" s="192">
        <v>40973</v>
      </c>
      <c r="I7054" t="s">
        <v>16</v>
      </c>
      <c r="J7054"/>
      <c r="K7054"/>
      <c r="L7054">
        <v>2024</v>
      </c>
      <c r="M7054" t="s">
        <v>525</v>
      </c>
      <c r="N7054" t="s">
        <v>569</v>
      </c>
      <c r="O7054"/>
    </row>
    <row r="7055" spans="1:15" s="164" customFormat="1" ht="16" x14ac:dyDescent="0.2">
      <c r="A7055" t="s">
        <v>521</v>
      </c>
      <c r="B7055" t="s">
        <v>647</v>
      </c>
      <c r="C7055" t="s">
        <v>523</v>
      </c>
      <c r="D7055" t="s">
        <v>525</v>
      </c>
      <c r="E7055" t="s">
        <v>525</v>
      </c>
      <c r="F7055" s="191">
        <v>45721</v>
      </c>
      <c r="G7055" t="s">
        <v>649</v>
      </c>
      <c r="H7055" s="192">
        <v>937829</v>
      </c>
      <c r="I7055" t="s">
        <v>16</v>
      </c>
      <c r="J7055"/>
      <c r="K7055"/>
      <c r="L7055">
        <v>2024</v>
      </c>
      <c r="M7055" t="s">
        <v>525</v>
      </c>
      <c r="N7055" t="s">
        <v>569</v>
      </c>
      <c r="O7055"/>
    </row>
    <row r="7056" spans="1:15" s="164" customFormat="1" ht="16" x14ac:dyDescent="0.2">
      <c r="A7056" t="s">
        <v>521</v>
      </c>
      <c r="B7056" t="s">
        <v>647</v>
      </c>
      <c r="C7056" t="s">
        <v>523</v>
      </c>
      <c r="D7056" t="s">
        <v>525</v>
      </c>
      <c r="E7056" t="s">
        <v>531</v>
      </c>
      <c r="F7056" s="191">
        <v>45721</v>
      </c>
      <c r="G7056" t="s">
        <v>649</v>
      </c>
      <c r="H7056" s="192">
        <v>2021822</v>
      </c>
      <c r="I7056" t="s">
        <v>16</v>
      </c>
      <c r="J7056"/>
      <c r="K7056"/>
      <c r="L7056">
        <v>2024</v>
      </c>
      <c r="M7056" t="s">
        <v>525</v>
      </c>
      <c r="N7056" t="s">
        <v>569</v>
      </c>
      <c r="O7056"/>
    </row>
    <row r="7057" spans="1:15" s="164" customFormat="1" ht="16" x14ac:dyDescent="0.2">
      <c r="A7057" t="s">
        <v>521</v>
      </c>
      <c r="B7057" t="s">
        <v>647</v>
      </c>
      <c r="C7057" t="s">
        <v>523</v>
      </c>
      <c r="D7057" t="s">
        <v>525</v>
      </c>
      <c r="E7057" t="s">
        <v>531</v>
      </c>
      <c r="F7057" s="191">
        <v>45721</v>
      </c>
      <c r="G7057" t="s">
        <v>652</v>
      </c>
      <c r="H7057" s="192">
        <v>172480</v>
      </c>
      <c r="I7057" t="s">
        <v>16</v>
      </c>
      <c r="J7057"/>
      <c r="K7057"/>
      <c r="L7057">
        <v>2024</v>
      </c>
      <c r="M7057" t="s">
        <v>525</v>
      </c>
      <c r="N7057" t="s">
        <v>569</v>
      </c>
      <c r="O7057"/>
    </row>
    <row r="7058" spans="1:15" s="164" customFormat="1" ht="16" x14ac:dyDescent="0.2">
      <c r="A7058" t="s">
        <v>521</v>
      </c>
      <c r="B7058" t="s">
        <v>647</v>
      </c>
      <c r="C7058" t="s">
        <v>523</v>
      </c>
      <c r="D7058" t="s">
        <v>525</v>
      </c>
      <c r="E7058" t="s">
        <v>525</v>
      </c>
      <c r="F7058" s="191">
        <v>45722</v>
      </c>
      <c r="G7058" t="s">
        <v>650</v>
      </c>
      <c r="H7058" s="192">
        <v>715147</v>
      </c>
      <c r="I7058" t="s">
        <v>16</v>
      </c>
      <c r="J7058"/>
      <c r="K7058"/>
      <c r="L7058">
        <v>2024</v>
      </c>
      <c r="M7058" t="s">
        <v>525</v>
      </c>
      <c r="N7058" t="s">
        <v>569</v>
      </c>
      <c r="O7058"/>
    </row>
    <row r="7059" spans="1:15" s="164" customFormat="1" ht="16" x14ac:dyDescent="0.2">
      <c r="A7059" t="s">
        <v>521</v>
      </c>
      <c r="B7059" t="s">
        <v>647</v>
      </c>
      <c r="C7059" t="s">
        <v>523</v>
      </c>
      <c r="D7059" t="s">
        <v>525</v>
      </c>
      <c r="E7059" t="s">
        <v>519</v>
      </c>
      <c r="F7059" s="191">
        <v>45722</v>
      </c>
      <c r="G7059" t="s">
        <v>650</v>
      </c>
      <c r="H7059" s="192">
        <v>11880</v>
      </c>
      <c r="I7059" t="s">
        <v>16</v>
      </c>
      <c r="J7059"/>
      <c r="K7059"/>
      <c r="L7059">
        <v>2024</v>
      </c>
      <c r="M7059" t="s">
        <v>525</v>
      </c>
      <c r="N7059" t="s">
        <v>569</v>
      </c>
      <c r="O7059"/>
    </row>
    <row r="7060" spans="1:15" s="164" customFormat="1" ht="16" x14ac:dyDescent="0.2">
      <c r="A7060" t="s">
        <v>521</v>
      </c>
      <c r="B7060" t="s">
        <v>647</v>
      </c>
      <c r="C7060" t="s">
        <v>535</v>
      </c>
      <c r="D7060" t="s">
        <v>525</v>
      </c>
      <c r="E7060" t="s">
        <v>531</v>
      </c>
      <c r="F7060" s="191">
        <v>45722</v>
      </c>
      <c r="G7060" t="s">
        <v>650</v>
      </c>
      <c r="H7060" s="192">
        <v>47850</v>
      </c>
      <c r="I7060" t="s">
        <v>16</v>
      </c>
      <c r="J7060"/>
      <c r="K7060"/>
      <c r="L7060">
        <v>2024</v>
      </c>
      <c r="M7060" t="s">
        <v>525</v>
      </c>
      <c r="N7060" t="s">
        <v>569</v>
      </c>
      <c r="O7060"/>
    </row>
    <row r="7061" spans="1:15" s="164" customFormat="1" ht="16" x14ac:dyDescent="0.2">
      <c r="A7061" t="s">
        <v>521</v>
      </c>
      <c r="B7061" t="s">
        <v>647</v>
      </c>
      <c r="C7061" t="s">
        <v>523</v>
      </c>
      <c r="D7061" t="s">
        <v>525</v>
      </c>
      <c r="E7061" t="s">
        <v>531</v>
      </c>
      <c r="F7061" s="191">
        <v>45722</v>
      </c>
      <c r="G7061" t="s">
        <v>650</v>
      </c>
      <c r="H7061" s="192">
        <v>709654</v>
      </c>
      <c r="I7061" t="s">
        <v>16</v>
      </c>
      <c r="J7061"/>
      <c r="K7061"/>
      <c r="L7061">
        <v>2024</v>
      </c>
      <c r="M7061" t="s">
        <v>525</v>
      </c>
      <c r="N7061" t="s">
        <v>569</v>
      </c>
      <c r="O7061"/>
    </row>
    <row r="7062" spans="1:15" s="164" customFormat="1" ht="16" x14ac:dyDescent="0.2">
      <c r="A7062" t="s">
        <v>521</v>
      </c>
      <c r="B7062" t="s">
        <v>647</v>
      </c>
      <c r="C7062" t="s">
        <v>523</v>
      </c>
      <c r="D7062" t="s">
        <v>525</v>
      </c>
      <c r="E7062" t="s">
        <v>525</v>
      </c>
      <c r="F7062" s="191">
        <v>45722</v>
      </c>
      <c r="G7062" t="s">
        <v>648</v>
      </c>
      <c r="H7062" s="192">
        <v>100637</v>
      </c>
      <c r="I7062" t="s">
        <v>16</v>
      </c>
      <c r="J7062"/>
      <c r="K7062"/>
      <c r="L7062">
        <v>2024</v>
      </c>
      <c r="M7062" t="s">
        <v>525</v>
      </c>
      <c r="N7062" t="s">
        <v>569</v>
      </c>
      <c r="O7062"/>
    </row>
    <row r="7063" spans="1:15" s="164" customFormat="1" ht="16" x14ac:dyDescent="0.2">
      <c r="A7063" t="s">
        <v>521</v>
      </c>
      <c r="B7063" t="s">
        <v>647</v>
      </c>
      <c r="C7063" t="s">
        <v>523</v>
      </c>
      <c r="D7063" t="s">
        <v>525</v>
      </c>
      <c r="E7063" t="s">
        <v>531</v>
      </c>
      <c r="F7063" s="191">
        <v>45722</v>
      </c>
      <c r="G7063" t="s">
        <v>648</v>
      </c>
      <c r="H7063" s="192">
        <v>89232</v>
      </c>
      <c r="I7063" t="s">
        <v>16</v>
      </c>
      <c r="J7063"/>
      <c r="K7063"/>
      <c r="L7063">
        <v>2024</v>
      </c>
      <c r="M7063" t="s">
        <v>525</v>
      </c>
      <c r="N7063" t="s">
        <v>569</v>
      </c>
      <c r="O7063"/>
    </row>
    <row r="7064" spans="1:15" s="164" customFormat="1" ht="16" x14ac:dyDescent="0.2">
      <c r="A7064" t="s">
        <v>521</v>
      </c>
      <c r="B7064" t="s">
        <v>647</v>
      </c>
      <c r="C7064" t="s">
        <v>523</v>
      </c>
      <c r="D7064" t="s">
        <v>525</v>
      </c>
      <c r="E7064" t="s">
        <v>525</v>
      </c>
      <c r="F7064" s="191">
        <v>45722</v>
      </c>
      <c r="G7064" t="s">
        <v>651</v>
      </c>
      <c r="H7064" s="192">
        <v>83714</v>
      </c>
      <c r="I7064" t="s">
        <v>16</v>
      </c>
      <c r="J7064"/>
      <c r="K7064"/>
      <c r="L7064">
        <v>2024</v>
      </c>
      <c r="M7064" t="s">
        <v>525</v>
      </c>
      <c r="N7064" t="s">
        <v>569</v>
      </c>
      <c r="O7064"/>
    </row>
    <row r="7065" spans="1:15" s="164" customFormat="1" ht="16" x14ac:dyDescent="0.2">
      <c r="A7065" t="s">
        <v>521</v>
      </c>
      <c r="B7065" t="s">
        <v>647</v>
      </c>
      <c r="C7065" t="s">
        <v>523</v>
      </c>
      <c r="D7065" t="s">
        <v>525</v>
      </c>
      <c r="E7065" t="s">
        <v>525</v>
      </c>
      <c r="F7065" s="191">
        <v>45722</v>
      </c>
      <c r="G7065" t="s">
        <v>649</v>
      </c>
      <c r="H7065" s="192">
        <v>631884</v>
      </c>
      <c r="I7065" t="s">
        <v>16</v>
      </c>
      <c r="J7065"/>
      <c r="K7065"/>
      <c r="L7065">
        <v>2024</v>
      </c>
      <c r="M7065" t="s">
        <v>525</v>
      </c>
      <c r="N7065" t="s">
        <v>569</v>
      </c>
      <c r="O7065"/>
    </row>
    <row r="7066" spans="1:15" s="164" customFormat="1" ht="16" x14ac:dyDescent="0.2">
      <c r="A7066" t="s">
        <v>521</v>
      </c>
      <c r="B7066" t="s">
        <v>647</v>
      </c>
      <c r="C7066" t="s">
        <v>523</v>
      </c>
      <c r="D7066" t="s">
        <v>525</v>
      </c>
      <c r="E7066" t="s">
        <v>531</v>
      </c>
      <c r="F7066" s="191">
        <v>45722</v>
      </c>
      <c r="G7066" t="s">
        <v>649</v>
      </c>
      <c r="H7066" s="192">
        <v>78298</v>
      </c>
      <c r="I7066" t="s">
        <v>16</v>
      </c>
      <c r="J7066"/>
      <c r="K7066"/>
      <c r="L7066">
        <v>2024</v>
      </c>
      <c r="M7066" t="s">
        <v>525</v>
      </c>
      <c r="N7066" t="s">
        <v>569</v>
      </c>
      <c r="O7066"/>
    </row>
    <row r="7067" spans="1:15" s="164" customFormat="1" ht="16" x14ac:dyDescent="0.2">
      <c r="A7067" t="s">
        <v>521</v>
      </c>
      <c r="B7067" t="s">
        <v>617</v>
      </c>
      <c r="C7067" t="s">
        <v>523</v>
      </c>
      <c r="D7067" t="s">
        <v>525</v>
      </c>
      <c r="E7067" t="s">
        <v>531</v>
      </c>
      <c r="F7067" s="191">
        <v>45722</v>
      </c>
      <c r="G7067" t="s">
        <v>587</v>
      </c>
      <c r="H7067" s="192">
        <v>42766</v>
      </c>
      <c r="I7067" t="s">
        <v>22</v>
      </c>
      <c r="J7067"/>
      <c r="K7067"/>
      <c r="L7067">
        <v>2024</v>
      </c>
      <c r="M7067" t="s">
        <v>525</v>
      </c>
      <c r="N7067" t="s">
        <v>569</v>
      </c>
      <c r="O7067"/>
    </row>
    <row r="7068" spans="1:15" s="164" customFormat="1" ht="16" x14ac:dyDescent="0.2">
      <c r="A7068" t="s">
        <v>521</v>
      </c>
      <c r="B7068" t="s">
        <v>647</v>
      </c>
      <c r="C7068" t="s">
        <v>523</v>
      </c>
      <c r="D7068" t="s">
        <v>525</v>
      </c>
      <c r="E7068" t="s">
        <v>531</v>
      </c>
      <c r="F7068" s="191">
        <v>45722</v>
      </c>
      <c r="G7068" t="s">
        <v>653</v>
      </c>
      <c r="H7068" s="192">
        <v>333168</v>
      </c>
      <c r="I7068" t="s">
        <v>22</v>
      </c>
      <c r="J7068"/>
      <c r="K7068"/>
      <c r="L7068">
        <v>2024</v>
      </c>
      <c r="M7068" t="s">
        <v>525</v>
      </c>
      <c r="N7068" t="s">
        <v>569</v>
      </c>
      <c r="O7068"/>
    </row>
    <row r="7069" spans="1:15" s="164" customFormat="1" ht="16" x14ac:dyDescent="0.2">
      <c r="A7069" t="s">
        <v>521</v>
      </c>
      <c r="B7069" t="s">
        <v>617</v>
      </c>
      <c r="C7069" t="s">
        <v>523</v>
      </c>
      <c r="D7069" t="s">
        <v>525</v>
      </c>
      <c r="E7069" t="s">
        <v>531</v>
      </c>
      <c r="F7069" s="191">
        <v>45722</v>
      </c>
      <c r="G7069" t="s">
        <v>589</v>
      </c>
      <c r="H7069" s="192">
        <v>48609</v>
      </c>
      <c r="I7069" t="s">
        <v>22</v>
      </c>
      <c r="J7069"/>
      <c r="K7069"/>
      <c r="L7069">
        <v>2024</v>
      </c>
      <c r="M7069" t="s">
        <v>525</v>
      </c>
      <c r="N7069" t="s">
        <v>569</v>
      </c>
      <c r="O7069"/>
    </row>
    <row r="7070" spans="1:15" s="164" customFormat="1" ht="16" x14ac:dyDescent="0.2">
      <c r="A7070" t="s">
        <v>521</v>
      </c>
      <c r="B7070" t="s">
        <v>603</v>
      </c>
      <c r="C7070" t="s">
        <v>523</v>
      </c>
      <c r="D7070" t="s">
        <v>525</v>
      </c>
      <c r="E7070" t="s">
        <v>525</v>
      </c>
      <c r="F7070" s="191">
        <v>45722</v>
      </c>
      <c r="G7070" t="s">
        <v>604</v>
      </c>
      <c r="H7070" s="192">
        <v>22992</v>
      </c>
      <c r="I7070" t="s">
        <v>22</v>
      </c>
      <c r="J7070"/>
      <c r="K7070"/>
      <c r="L7070">
        <v>2024</v>
      </c>
      <c r="M7070" t="s">
        <v>525</v>
      </c>
      <c r="N7070" t="s">
        <v>569</v>
      </c>
      <c r="O7070"/>
    </row>
    <row r="7071" spans="1:15" s="164" customFormat="1" ht="16" x14ac:dyDescent="0.2">
      <c r="A7071" t="s">
        <v>521</v>
      </c>
      <c r="B7071" t="s">
        <v>617</v>
      </c>
      <c r="C7071" t="s">
        <v>523</v>
      </c>
      <c r="D7071" t="s">
        <v>525</v>
      </c>
      <c r="E7071" t="s">
        <v>525</v>
      </c>
      <c r="F7071" s="191">
        <v>45722</v>
      </c>
      <c r="G7071" t="s">
        <v>23</v>
      </c>
      <c r="H7071" s="192">
        <v>39600</v>
      </c>
      <c r="I7071" t="s">
        <v>22</v>
      </c>
      <c r="J7071"/>
      <c r="K7071"/>
      <c r="L7071">
        <v>2024</v>
      </c>
      <c r="M7071" t="s">
        <v>525</v>
      </c>
      <c r="N7071" t="s">
        <v>569</v>
      </c>
      <c r="O7071"/>
    </row>
    <row r="7072" spans="1:15" s="164" customFormat="1" ht="16" x14ac:dyDescent="0.2">
      <c r="A7072" t="s">
        <v>521</v>
      </c>
      <c r="B7072" t="s">
        <v>617</v>
      </c>
      <c r="C7072" t="s">
        <v>523</v>
      </c>
      <c r="D7072" t="s">
        <v>525</v>
      </c>
      <c r="E7072" t="s">
        <v>531</v>
      </c>
      <c r="F7072" s="191">
        <v>45722</v>
      </c>
      <c r="G7072" t="s">
        <v>23</v>
      </c>
      <c r="H7072" s="192">
        <v>31676</v>
      </c>
      <c r="I7072" t="s">
        <v>22</v>
      </c>
      <c r="J7072"/>
      <c r="K7072"/>
      <c r="L7072">
        <v>2024</v>
      </c>
      <c r="M7072" t="s">
        <v>525</v>
      </c>
      <c r="N7072" t="s">
        <v>569</v>
      </c>
      <c r="O7072"/>
    </row>
    <row r="7073" spans="1:15" s="164" customFormat="1" ht="16" x14ac:dyDescent="0.2">
      <c r="A7073" t="s">
        <v>521</v>
      </c>
      <c r="B7073" t="s">
        <v>586</v>
      </c>
      <c r="C7073" t="s">
        <v>523</v>
      </c>
      <c r="D7073" t="s">
        <v>525</v>
      </c>
      <c r="E7073" t="s">
        <v>531</v>
      </c>
      <c r="F7073" s="191">
        <v>45722</v>
      </c>
      <c r="G7073" t="s">
        <v>23</v>
      </c>
      <c r="H7073" s="192">
        <v>130086</v>
      </c>
      <c r="I7073" t="s">
        <v>22</v>
      </c>
      <c r="J7073"/>
      <c r="K7073"/>
      <c r="L7073">
        <v>2024</v>
      </c>
      <c r="M7073" t="s">
        <v>525</v>
      </c>
      <c r="N7073" t="s">
        <v>569</v>
      </c>
      <c r="O7073"/>
    </row>
    <row r="7074" spans="1:15" s="164" customFormat="1" ht="16" x14ac:dyDescent="0.2">
      <c r="A7074" t="s">
        <v>521</v>
      </c>
      <c r="B7074" t="s">
        <v>617</v>
      </c>
      <c r="C7074" t="s">
        <v>523</v>
      </c>
      <c r="D7074" t="s">
        <v>525</v>
      </c>
      <c r="E7074" t="s">
        <v>531</v>
      </c>
      <c r="F7074" s="191">
        <v>45722</v>
      </c>
      <c r="G7074" t="s">
        <v>720</v>
      </c>
      <c r="H7074" s="192">
        <v>147312</v>
      </c>
      <c r="I7074" t="s">
        <v>22</v>
      </c>
      <c r="J7074"/>
      <c r="K7074"/>
      <c r="L7074">
        <v>2024</v>
      </c>
      <c r="M7074" t="s">
        <v>525</v>
      </c>
      <c r="N7074" t="s">
        <v>569</v>
      </c>
      <c r="O7074"/>
    </row>
    <row r="7075" spans="1:15" s="164" customFormat="1" ht="16" x14ac:dyDescent="0.2">
      <c r="A7075" t="s">
        <v>521</v>
      </c>
      <c r="B7075" t="s">
        <v>586</v>
      </c>
      <c r="C7075" t="s">
        <v>523</v>
      </c>
      <c r="D7075" t="s">
        <v>525</v>
      </c>
      <c r="E7075" t="s">
        <v>531</v>
      </c>
      <c r="F7075" s="191">
        <v>45722</v>
      </c>
      <c r="G7075" t="s">
        <v>722</v>
      </c>
      <c r="H7075" s="192">
        <v>461864</v>
      </c>
      <c r="I7075" t="s">
        <v>22</v>
      </c>
      <c r="J7075"/>
      <c r="K7075"/>
      <c r="L7075">
        <v>2024</v>
      </c>
      <c r="M7075" t="s">
        <v>525</v>
      </c>
      <c r="N7075" t="s">
        <v>569</v>
      </c>
      <c r="O7075"/>
    </row>
    <row r="7076" spans="1:15" s="164" customFormat="1" ht="16" x14ac:dyDescent="0.2">
      <c r="A7076" t="s">
        <v>521</v>
      </c>
      <c r="B7076" t="s">
        <v>617</v>
      </c>
      <c r="C7076" t="s">
        <v>523</v>
      </c>
      <c r="D7076" t="s">
        <v>525</v>
      </c>
      <c r="E7076" t="s">
        <v>531</v>
      </c>
      <c r="F7076" s="191">
        <v>45723</v>
      </c>
      <c r="G7076" t="s">
        <v>587</v>
      </c>
      <c r="H7076" s="192">
        <v>264000</v>
      </c>
      <c r="I7076" t="s">
        <v>22</v>
      </c>
      <c r="J7076"/>
      <c r="K7076"/>
      <c r="L7076">
        <v>2024</v>
      </c>
      <c r="M7076" t="s">
        <v>525</v>
      </c>
      <c r="N7076" t="s">
        <v>569</v>
      </c>
      <c r="O7076"/>
    </row>
    <row r="7077" spans="1:15" s="164" customFormat="1" ht="16" x14ac:dyDescent="0.2">
      <c r="A7077" t="s">
        <v>521</v>
      </c>
      <c r="B7077" t="s">
        <v>586</v>
      </c>
      <c r="C7077" t="s">
        <v>523</v>
      </c>
      <c r="D7077" t="s">
        <v>525</v>
      </c>
      <c r="E7077" t="s">
        <v>531</v>
      </c>
      <c r="F7077" s="191">
        <v>45723</v>
      </c>
      <c r="G7077" t="s">
        <v>587</v>
      </c>
      <c r="H7077" s="192">
        <v>63965</v>
      </c>
      <c r="I7077" t="s">
        <v>22</v>
      </c>
      <c r="J7077"/>
      <c r="K7077"/>
      <c r="L7077">
        <v>2024</v>
      </c>
      <c r="M7077" t="s">
        <v>525</v>
      </c>
      <c r="N7077" t="s">
        <v>569</v>
      </c>
      <c r="O7077"/>
    </row>
    <row r="7078" spans="1:15" s="164" customFormat="1" ht="16" x14ac:dyDescent="0.2">
      <c r="A7078" t="s">
        <v>521</v>
      </c>
      <c r="B7078" t="s">
        <v>647</v>
      </c>
      <c r="C7078" t="s">
        <v>523</v>
      </c>
      <c r="D7078" t="s">
        <v>525</v>
      </c>
      <c r="E7078" t="s">
        <v>531</v>
      </c>
      <c r="F7078" s="191">
        <v>45723</v>
      </c>
      <c r="G7078" t="s">
        <v>653</v>
      </c>
      <c r="H7078" s="192">
        <v>124608</v>
      </c>
      <c r="I7078" t="s">
        <v>22</v>
      </c>
      <c r="J7078"/>
      <c r="K7078"/>
      <c r="L7078">
        <v>2024</v>
      </c>
      <c r="M7078" t="s">
        <v>525</v>
      </c>
      <c r="N7078" t="s">
        <v>569</v>
      </c>
      <c r="O7078"/>
    </row>
    <row r="7079" spans="1:15" s="164" customFormat="1" ht="16" x14ac:dyDescent="0.2">
      <c r="A7079" t="s">
        <v>521</v>
      </c>
      <c r="B7079" t="s">
        <v>617</v>
      </c>
      <c r="C7079" t="s">
        <v>523</v>
      </c>
      <c r="D7079" t="s">
        <v>525</v>
      </c>
      <c r="E7079" t="s">
        <v>525</v>
      </c>
      <c r="F7079" s="191">
        <v>45723</v>
      </c>
      <c r="G7079" t="s">
        <v>568</v>
      </c>
      <c r="H7079" s="192">
        <v>46083</v>
      </c>
      <c r="I7079" t="s">
        <v>22</v>
      </c>
      <c r="J7079"/>
      <c r="K7079"/>
      <c r="L7079">
        <v>2024</v>
      </c>
      <c r="M7079" t="s">
        <v>525</v>
      </c>
      <c r="N7079" t="s">
        <v>569</v>
      </c>
      <c r="O7079"/>
    </row>
    <row r="7080" spans="1:15" s="164" customFormat="1" ht="16" x14ac:dyDescent="0.2">
      <c r="A7080" t="s">
        <v>521</v>
      </c>
      <c r="B7080" t="s">
        <v>617</v>
      </c>
      <c r="C7080" t="s">
        <v>523</v>
      </c>
      <c r="D7080" t="s">
        <v>525</v>
      </c>
      <c r="E7080" t="s">
        <v>519</v>
      </c>
      <c r="F7080" s="191">
        <v>45723</v>
      </c>
      <c r="G7080" t="s">
        <v>568</v>
      </c>
      <c r="H7080" s="192">
        <v>286000</v>
      </c>
      <c r="I7080" t="s">
        <v>22</v>
      </c>
      <c r="J7080"/>
      <c r="K7080"/>
      <c r="L7080">
        <v>2024</v>
      </c>
      <c r="M7080" t="s">
        <v>525</v>
      </c>
      <c r="N7080" t="s">
        <v>569</v>
      </c>
      <c r="O7080"/>
    </row>
    <row r="7081" spans="1:15" s="164" customFormat="1" ht="16" x14ac:dyDescent="0.2">
      <c r="A7081" t="s">
        <v>521</v>
      </c>
      <c r="B7081" t="s">
        <v>617</v>
      </c>
      <c r="C7081" t="s">
        <v>523</v>
      </c>
      <c r="D7081" t="s">
        <v>525</v>
      </c>
      <c r="E7081" t="s">
        <v>531</v>
      </c>
      <c r="F7081" s="191">
        <v>45723</v>
      </c>
      <c r="G7081" t="s">
        <v>568</v>
      </c>
      <c r="H7081" s="192">
        <v>143000</v>
      </c>
      <c r="I7081" t="s">
        <v>22</v>
      </c>
      <c r="J7081"/>
      <c r="K7081"/>
      <c r="L7081">
        <v>2024</v>
      </c>
      <c r="M7081" t="s">
        <v>525</v>
      </c>
      <c r="N7081" t="s">
        <v>569</v>
      </c>
      <c r="O7081"/>
    </row>
    <row r="7082" spans="1:15" s="164" customFormat="1" ht="16" x14ac:dyDescent="0.2">
      <c r="A7082" t="s">
        <v>521</v>
      </c>
      <c r="B7082" t="s">
        <v>617</v>
      </c>
      <c r="C7082" t="s">
        <v>523</v>
      </c>
      <c r="D7082" t="s">
        <v>525</v>
      </c>
      <c r="E7082" t="s">
        <v>519</v>
      </c>
      <c r="F7082" s="191">
        <v>45723</v>
      </c>
      <c r="G7082" t="s">
        <v>589</v>
      </c>
      <c r="H7082" s="192">
        <v>553520</v>
      </c>
      <c r="I7082" t="s">
        <v>22</v>
      </c>
      <c r="J7082"/>
      <c r="K7082"/>
      <c r="L7082">
        <v>2024</v>
      </c>
      <c r="M7082" t="s">
        <v>525</v>
      </c>
      <c r="N7082" t="s">
        <v>569</v>
      </c>
      <c r="O7082"/>
    </row>
    <row r="7083" spans="1:15" s="164" customFormat="1" ht="16" x14ac:dyDescent="0.2">
      <c r="A7083" t="s">
        <v>521</v>
      </c>
      <c r="B7083" t="s">
        <v>617</v>
      </c>
      <c r="C7083" t="s">
        <v>523</v>
      </c>
      <c r="D7083" t="s">
        <v>525</v>
      </c>
      <c r="E7083" t="s">
        <v>531</v>
      </c>
      <c r="F7083" s="191">
        <v>45723</v>
      </c>
      <c r="G7083" t="s">
        <v>589</v>
      </c>
      <c r="H7083" s="192">
        <v>1725680</v>
      </c>
      <c r="I7083" t="s">
        <v>22</v>
      </c>
      <c r="J7083"/>
      <c r="K7083"/>
      <c r="L7083">
        <v>2024</v>
      </c>
      <c r="M7083" t="s">
        <v>525</v>
      </c>
      <c r="N7083" t="s">
        <v>569</v>
      </c>
      <c r="O7083"/>
    </row>
    <row r="7084" spans="1:15" s="164" customFormat="1" ht="16" x14ac:dyDescent="0.2">
      <c r="A7084" t="s">
        <v>521</v>
      </c>
      <c r="B7084" t="s">
        <v>638</v>
      </c>
      <c r="C7084" t="s">
        <v>523</v>
      </c>
      <c r="D7084" t="s">
        <v>525</v>
      </c>
      <c r="E7084" t="s">
        <v>519</v>
      </c>
      <c r="F7084" s="191">
        <v>45723</v>
      </c>
      <c r="G7084" t="s">
        <v>589</v>
      </c>
      <c r="H7084" s="192">
        <v>1367520</v>
      </c>
      <c r="I7084" t="s">
        <v>22</v>
      </c>
      <c r="J7084"/>
      <c r="K7084"/>
      <c r="L7084">
        <v>2024</v>
      </c>
      <c r="M7084" t="s">
        <v>525</v>
      </c>
      <c r="N7084" t="s">
        <v>569</v>
      </c>
      <c r="O7084"/>
    </row>
    <row r="7085" spans="1:15" s="164" customFormat="1" ht="16" x14ac:dyDescent="0.2">
      <c r="A7085" t="s">
        <v>521</v>
      </c>
      <c r="B7085" t="s">
        <v>638</v>
      </c>
      <c r="C7085" t="s">
        <v>523</v>
      </c>
      <c r="D7085" t="s">
        <v>525</v>
      </c>
      <c r="E7085" t="s">
        <v>531</v>
      </c>
      <c r="F7085" s="191">
        <v>45723</v>
      </c>
      <c r="G7085" t="s">
        <v>589</v>
      </c>
      <c r="H7085" s="192">
        <v>1758240</v>
      </c>
      <c r="I7085" t="s">
        <v>22</v>
      </c>
      <c r="J7085"/>
      <c r="K7085"/>
      <c r="L7085">
        <v>2024</v>
      </c>
      <c r="M7085" t="s">
        <v>525</v>
      </c>
      <c r="N7085" t="s">
        <v>569</v>
      </c>
      <c r="O7085"/>
    </row>
    <row r="7086" spans="1:15" s="164" customFormat="1" ht="16" x14ac:dyDescent="0.2">
      <c r="A7086" t="s">
        <v>521</v>
      </c>
      <c r="B7086" t="s">
        <v>686</v>
      </c>
      <c r="C7086" t="s">
        <v>523</v>
      </c>
      <c r="D7086" t="s">
        <v>525</v>
      </c>
      <c r="E7086" t="s">
        <v>525</v>
      </c>
      <c r="F7086" s="191">
        <v>45723</v>
      </c>
      <c r="G7086" t="s">
        <v>589</v>
      </c>
      <c r="H7086" s="192">
        <v>89166</v>
      </c>
      <c r="I7086" t="s">
        <v>22</v>
      </c>
      <c r="J7086"/>
      <c r="K7086"/>
      <c r="L7086">
        <v>2024</v>
      </c>
      <c r="M7086" t="s">
        <v>525</v>
      </c>
      <c r="N7086" t="s">
        <v>569</v>
      </c>
      <c r="O7086"/>
    </row>
    <row r="7087" spans="1:15" s="164" customFormat="1" ht="16" x14ac:dyDescent="0.2">
      <c r="A7087" t="s">
        <v>521</v>
      </c>
      <c r="B7087" t="s">
        <v>617</v>
      </c>
      <c r="C7087" t="s">
        <v>523</v>
      </c>
      <c r="D7087" t="s">
        <v>525</v>
      </c>
      <c r="E7087" t="s">
        <v>525</v>
      </c>
      <c r="F7087" s="191">
        <v>45723</v>
      </c>
      <c r="G7087" t="s">
        <v>23</v>
      </c>
      <c r="H7087" s="192">
        <v>43540</v>
      </c>
      <c r="I7087" t="s">
        <v>22</v>
      </c>
      <c r="J7087"/>
      <c r="K7087"/>
      <c r="L7087">
        <v>2024</v>
      </c>
      <c r="M7087" t="s">
        <v>525</v>
      </c>
      <c r="N7087" t="s">
        <v>569</v>
      </c>
      <c r="O7087"/>
    </row>
    <row r="7088" spans="1:15" s="164" customFormat="1" ht="16" x14ac:dyDescent="0.2">
      <c r="A7088" t="s">
        <v>521</v>
      </c>
      <c r="B7088" t="s">
        <v>617</v>
      </c>
      <c r="C7088" t="s">
        <v>523</v>
      </c>
      <c r="D7088" t="s">
        <v>525</v>
      </c>
      <c r="E7088" t="s">
        <v>531</v>
      </c>
      <c r="F7088" s="191">
        <v>45723</v>
      </c>
      <c r="G7088" t="s">
        <v>621</v>
      </c>
      <c r="H7088" s="192">
        <v>975150</v>
      </c>
      <c r="I7088" t="s">
        <v>22</v>
      </c>
      <c r="J7088"/>
      <c r="K7088"/>
      <c r="L7088">
        <v>2024</v>
      </c>
      <c r="M7088" t="s">
        <v>525</v>
      </c>
      <c r="N7088" t="s">
        <v>569</v>
      </c>
      <c r="O7088"/>
    </row>
    <row r="7089" spans="1:15" s="164" customFormat="1" ht="16" x14ac:dyDescent="0.2">
      <c r="A7089" t="s">
        <v>521</v>
      </c>
      <c r="B7089" t="s">
        <v>638</v>
      </c>
      <c r="C7089" t="s">
        <v>523</v>
      </c>
      <c r="D7089" t="s">
        <v>525</v>
      </c>
      <c r="E7089" t="s">
        <v>531</v>
      </c>
      <c r="F7089" s="191">
        <v>45723</v>
      </c>
      <c r="G7089" t="s">
        <v>621</v>
      </c>
      <c r="H7089" s="192">
        <v>357500</v>
      </c>
      <c r="I7089" t="s">
        <v>22</v>
      </c>
      <c r="J7089"/>
      <c r="K7089"/>
      <c r="L7089">
        <v>2024</v>
      </c>
      <c r="M7089" t="s">
        <v>525</v>
      </c>
      <c r="N7089" t="s">
        <v>569</v>
      </c>
      <c r="O7089"/>
    </row>
    <row r="7090" spans="1:15" s="164" customFormat="1" ht="16" x14ac:dyDescent="0.2">
      <c r="A7090" t="s">
        <v>521</v>
      </c>
      <c r="B7090" t="s">
        <v>647</v>
      </c>
      <c r="C7090" t="s">
        <v>523</v>
      </c>
      <c r="D7090" t="s">
        <v>525</v>
      </c>
      <c r="E7090" t="s">
        <v>525</v>
      </c>
      <c r="F7090" s="191">
        <v>45723</v>
      </c>
      <c r="G7090" t="s">
        <v>650</v>
      </c>
      <c r="H7090" s="192">
        <v>87120</v>
      </c>
      <c r="I7090" t="s">
        <v>16</v>
      </c>
      <c r="J7090"/>
      <c r="K7090"/>
      <c r="L7090">
        <v>2024</v>
      </c>
      <c r="M7090" t="s">
        <v>525</v>
      </c>
      <c r="N7090" t="s">
        <v>569</v>
      </c>
      <c r="O7090"/>
    </row>
    <row r="7091" spans="1:15" s="164" customFormat="1" ht="16" x14ac:dyDescent="0.2">
      <c r="A7091" t="s">
        <v>521</v>
      </c>
      <c r="B7091" t="s">
        <v>647</v>
      </c>
      <c r="C7091" t="s">
        <v>523</v>
      </c>
      <c r="D7091" t="s">
        <v>525</v>
      </c>
      <c r="E7091" t="s">
        <v>519</v>
      </c>
      <c r="F7091" s="191">
        <v>45723</v>
      </c>
      <c r="G7091" t="s">
        <v>650</v>
      </c>
      <c r="H7091" s="192">
        <v>103840</v>
      </c>
      <c r="I7091" t="s">
        <v>16</v>
      </c>
      <c r="J7091"/>
      <c r="K7091"/>
      <c r="L7091">
        <v>2024</v>
      </c>
      <c r="M7091" t="s">
        <v>525</v>
      </c>
      <c r="N7091" t="s">
        <v>569</v>
      </c>
      <c r="O7091"/>
    </row>
    <row r="7092" spans="1:15" s="164" customFormat="1" ht="16" x14ac:dyDescent="0.2">
      <c r="A7092" t="s">
        <v>521</v>
      </c>
      <c r="B7092" t="s">
        <v>647</v>
      </c>
      <c r="C7092" t="s">
        <v>523</v>
      </c>
      <c r="D7092" t="s">
        <v>525</v>
      </c>
      <c r="E7092" t="s">
        <v>531</v>
      </c>
      <c r="F7092" s="191">
        <v>45723</v>
      </c>
      <c r="G7092" t="s">
        <v>650</v>
      </c>
      <c r="H7092" s="192">
        <v>1250531</v>
      </c>
      <c r="I7092" t="s">
        <v>16</v>
      </c>
      <c r="J7092"/>
      <c r="K7092"/>
      <c r="L7092">
        <v>2024</v>
      </c>
      <c r="M7092" t="s">
        <v>525</v>
      </c>
      <c r="N7092" t="s">
        <v>569</v>
      </c>
      <c r="O7092"/>
    </row>
    <row r="7093" spans="1:15" s="164" customFormat="1" ht="16" x14ac:dyDescent="0.2">
      <c r="A7093" t="s">
        <v>521</v>
      </c>
      <c r="B7093" t="s">
        <v>647</v>
      </c>
      <c r="C7093" t="s">
        <v>523</v>
      </c>
      <c r="D7093" t="s">
        <v>525</v>
      </c>
      <c r="E7093" t="s">
        <v>525</v>
      </c>
      <c r="F7093" s="191">
        <v>45723</v>
      </c>
      <c r="G7093" t="s">
        <v>648</v>
      </c>
      <c r="H7093" s="192">
        <v>70611</v>
      </c>
      <c r="I7093" t="s">
        <v>16</v>
      </c>
      <c r="J7093"/>
      <c r="K7093"/>
      <c r="L7093">
        <v>2024</v>
      </c>
      <c r="M7093" t="s">
        <v>525</v>
      </c>
      <c r="N7093" t="s">
        <v>569</v>
      </c>
      <c r="O7093"/>
    </row>
    <row r="7094" spans="1:15" s="164" customFormat="1" ht="16" x14ac:dyDescent="0.2">
      <c r="A7094" t="s">
        <v>521</v>
      </c>
      <c r="B7094" t="s">
        <v>647</v>
      </c>
      <c r="C7094" t="s">
        <v>523</v>
      </c>
      <c r="D7094" t="s">
        <v>525</v>
      </c>
      <c r="E7094" t="s">
        <v>531</v>
      </c>
      <c r="F7094" s="191">
        <v>45723</v>
      </c>
      <c r="G7094" t="s">
        <v>648</v>
      </c>
      <c r="H7094" s="192">
        <v>31539</v>
      </c>
      <c r="I7094" t="s">
        <v>16</v>
      </c>
      <c r="J7094"/>
      <c r="K7094"/>
      <c r="L7094">
        <v>2024</v>
      </c>
      <c r="M7094" t="s">
        <v>525</v>
      </c>
      <c r="N7094" t="s">
        <v>569</v>
      </c>
      <c r="O7094"/>
    </row>
    <row r="7095" spans="1:15" s="164" customFormat="1" ht="16" x14ac:dyDescent="0.2">
      <c r="A7095" t="s">
        <v>521</v>
      </c>
      <c r="B7095" t="s">
        <v>647</v>
      </c>
      <c r="C7095" t="s">
        <v>523</v>
      </c>
      <c r="D7095" t="s">
        <v>525</v>
      </c>
      <c r="E7095" t="s">
        <v>525</v>
      </c>
      <c r="F7095" s="191">
        <v>45723</v>
      </c>
      <c r="G7095" t="s">
        <v>651</v>
      </c>
      <c r="H7095" s="192">
        <v>41758</v>
      </c>
      <c r="I7095" t="s">
        <v>16</v>
      </c>
      <c r="J7095"/>
      <c r="K7095"/>
      <c r="L7095">
        <v>2024</v>
      </c>
      <c r="M7095" t="s">
        <v>525</v>
      </c>
      <c r="N7095" t="s">
        <v>569</v>
      </c>
      <c r="O7095"/>
    </row>
    <row r="7096" spans="1:15" s="164" customFormat="1" ht="16" x14ac:dyDescent="0.2">
      <c r="A7096" t="s">
        <v>521</v>
      </c>
      <c r="B7096" t="s">
        <v>647</v>
      </c>
      <c r="C7096" t="s">
        <v>523</v>
      </c>
      <c r="D7096" t="s">
        <v>525</v>
      </c>
      <c r="E7096" t="s">
        <v>525</v>
      </c>
      <c r="F7096" s="191">
        <v>45723</v>
      </c>
      <c r="G7096" t="s">
        <v>649</v>
      </c>
      <c r="H7096" s="192">
        <v>357478</v>
      </c>
      <c r="I7096" t="s">
        <v>16</v>
      </c>
      <c r="J7096"/>
      <c r="K7096"/>
      <c r="L7096">
        <v>2024</v>
      </c>
      <c r="M7096" t="s">
        <v>525</v>
      </c>
      <c r="N7096" t="s">
        <v>569</v>
      </c>
      <c r="O7096"/>
    </row>
    <row r="7097" spans="1:15" s="164" customFormat="1" ht="16" x14ac:dyDescent="0.2">
      <c r="A7097" t="s">
        <v>521</v>
      </c>
      <c r="B7097" t="s">
        <v>647</v>
      </c>
      <c r="C7097" t="s">
        <v>523</v>
      </c>
      <c r="D7097" t="s">
        <v>525</v>
      </c>
      <c r="E7097" t="s">
        <v>531</v>
      </c>
      <c r="F7097" s="191">
        <v>45723</v>
      </c>
      <c r="G7097" t="s">
        <v>649</v>
      </c>
      <c r="H7097" s="192">
        <v>81675</v>
      </c>
      <c r="I7097" t="s">
        <v>16</v>
      </c>
      <c r="J7097"/>
      <c r="K7097"/>
      <c r="L7097">
        <v>2024</v>
      </c>
      <c r="M7097" t="s">
        <v>525</v>
      </c>
      <c r="N7097" t="s">
        <v>569</v>
      </c>
      <c r="O7097"/>
    </row>
    <row r="7098" spans="1:15" s="164" customFormat="1" ht="16" x14ac:dyDescent="0.2">
      <c r="A7098" t="s">
        <v>521</v>
      </c>
      <c r="B7098" t="s">
        <v>647</v>
      </c>
      <c r="C7098" t="s">
        <v>523</v>
      </c>
      <c r="D7098" t="s">
        <v>525</v>
      </c>
      <c r="E7098" t="s">
        <v>525</v>
      </c>
      <c r="F7098" s="191">
        <v>45726</v>
      </c>
      <c r="G7098" t="s">
        <v>650</v>
      </c>
      <c r="H7098" s="192">
        <v>39435</v>
      </c>
      <c r="I7098" t="s">
        <v>16</v>
      </c>
      <c r="J7098"/>
      <c r="K7098"/>
      <c r="L7098">
        <v>2024</v>
      </c>
      <c r="M7098" t="s">
        <v>525</v>
      </c>
      <c r="N7098" t="s">
        <v>569</v>
      </c>
      <c r="O7098"/>
    </row>
    <row r="7099" spans="1:15" s="164" customFormat="1" ht="16" x14ac:dyDescent="0.2">
      <c r="A7099" t="s">
        <v>521</v>
      </c>
      <c r="B7099" t="s">
        <v>647</v>
      </c>
      <c r="C7099" t="s">
        <v>523</v>
      </c>
      <c r="D7099" t="s">
        <v>525</v>
      </c>
      <c r="E7099" t="s">
        <v>519</v>
      </c>
      <c r="F7099" s="191">
        <v>45726</v>
      </c>
      <c r="G7099" t="s">
        <v>650</v>
      </c>
      <c r="H7099" s="192">
        <v>26620</v>
      </c>
      <c r="I7099" t="s">
        <v>16</v>
      </c>
      <c r="J7099"/>
      <c r="K7099"/>
      <c r="L7099">
        <v>2024</v>
      </c>
      <c r="M7099" t="s">
        <v>525</v>
      </c>
      <c r="N7099" t="s">
        <v>569</v>
      </c>
      <c r="O7099"/>
    </row>
    <row r="7100" spans="1:15" s="164" customFormat="1" ht="16" x14ac:dyDescent="0.2">
      <c r="A7100" t="s">
        <v>521</v>
      </c>
      <c r="B7100" t="s">
        <v>647</v>
      </c>
      <c r="C7100" t="s">
        <v>523</v>
      </c>
      <c r="D7100" t="s">
        <v>525</v>
      </c>
      <c r="E7100" t="s">
        <v>531</v>
      </c>
      <c r="F7100" s="191">
        <v>45726</v>
      </c>
      <c r="G7100" t="s">
        <v>650</v>
      </c>
      <c r="H7100" s="192">
        <v>1417682</v>
      </c>
      <c r="I7100" t="s">
        <v>16</v>
      </c>
      <c r="J7100"/>
      <c r="K7100"/>
      <c r="L7100">
        <v>2024</v>
      </c>
      <c r="M7100" t="s">
        <v>525</v>
      </c>
      <c r="N7100" t="s">
        <v>569</v>
      </c>
      <c r="O7100"/>
    </row>
    <row r="7101" spans="1:15" s="164" customFormat="1" ht="16" x14ac:dyDescent="0.2">
      <c r="A7101" t="s">
        <v>521</v>
      </c>
      <c r="B7101" t="s">
        <v>647</v>
      </c>
      <c r="C7101" t="s">
        <v>523</v>
      </c>
      <c r="D7101" t="s">
        <v>525</v>
      </c>
      <c r="E7101" t="s">
        <v>525</v>
      </c>
      <c r="F7101" s="191">
        <v>45726</v>
      </c>
      <c r="G7101" t="s">
        <v>648</v>
      </c>
      <c r="H7101" s="192">
        <v>8217</v>
      </c>
      <c r="I7101" t="s">
        <v>16</v>
      </c>
      <c r="J7101"/>
      <c r="K7101"/>
      <c r="L7101">
        <v>2024</v>
      </c>
      <c r="M7101" t="s">
        <v>525</v>
      </c>
      <c r="N7101" t="s">
        <v>569</v>
      </c>
      <c r="O7101"/>
    </row>
    <row r="7102" spans="1:15" s="164" customFormat="1" ht="16" x14ac:dyDescent="0.2">
      <c r="A7102" t="s">
        <v>521</v>
      </c>
      <c r="B7102" t="s">
        <v>647</v>
      </c>
      <c r="C7102" t="s">
        <v>523</v>
      </c>
      <c r="D7102" t="s">
        <v>525</v>
      </c>
      <c r="E7102" t="s">
        <v>525</v>
      </c>
      <c r="F7102" s="191">
        <v>45726</v>
      </c>
      <c r="G7102" t="s">
        <v>651</v>
      </c>
      <c r="H7102" s="192">
        <v>128317</v>
      </c>
      <c r="I7102" t="s">
        <v>16</v>
      </c>
      <c r="J7102"/>
      <c r="K7102"/>
      <c r="L7102">
        <v>2024</v>
      </c>
      <c r="M7102" t="s">
        <v>525</v>
      </c>
      <c r="N7102" t="s">
        <v>569</v>
      </c>
      <c r="O7102"/>
    </row>
    <row r="7103" spans="1:15" s="164" customFormat="1" ht="16" x14ac:dyDescent="0.2">
      <c r="A7103" t="s">
        <v>521</v>
      </c>
      <c r="B7103" t="s">
        <v>647</v>
      </c>
      <c r="C7103" t="s">
        <v>523</v>
      </c>
      <c r="D7103" t="s">
        <v>525</v>
      </c>
      <c r="E7103" t="s">
        <v>525</v>
      </c>
      <c r="F7103" s="191">
        <v>45726</v>
      </c>
      <c r="G7103" t="s">
        <v>649</v>
      </c>
      <c r="H7103" s="192">
        <v>1019403</v>
      </c>
      <c r="I7103" t="s">
        <v>16</v>
      </c>
      <c r="J7103"/>
      <c r="K7103"/>
      <c r="L7103">
        <v>2024</v>
      </c>
      <c r="M7103" t="s">
        <v>525</v>
      </c>
      <c r="N7103" t="s">
        <v>569</v>
      </c>
      <c r="O7103"/>
    </row>
    <row r="7104" spans="1:15" s="164" customFormat="1" ht="16" x14ac:dyDescent="0.2">
      <c r="A7104" t="s">
        <v>521</v>
      </c>
      <c r="B7104" t="s">
        <v>647</v>
      </c>
      <c r="C7104" t="s">
        <v>523</v>
      </c>
      <c r="D7104" t="s">
        <v>525</v>
      </c>
      <c r="E7104" t="s">
        <v>531</v>
      </c>
      <c r="F7104" s="191">
        <v>45726</v>
      </c>
      <c r="G7104" t="s">
        <v>649</v>
      </c>
      <c r="H7104" s="192">
        <v>485551</v>
      </c>
      <c r="I7104" t="s">
        <v>16</v>
      </c>
      <c r="J7104"/>
      <c r="K7104"/>
      <c r="L7104">
        <v>2024</v>
      </c>
      <c r="M7104" t="s">
        <v>525</v>
      </c>
      <c r="N7104" t="s">
        <v>569</v>
      </c>
      <c r="O7104"/>
    </row>
    <row r="7105" spans="1:15" s="164" customFormat="1" ht="16" x14ac:dyDescent="0.2">
      <c r="A7105" t="s">
        <v>521</v>
      </c>
      <c r="B7105" t="s">
        <v>647</v>
      </c>
      <c r="C7105" t="s">
        <v>523</v>
      </c>
      <c r="D7105" t="s">
        <v>525</v>
      </c>
      <c r="E7105" t="s">
        <v>531</v>
      </c>
      <c r="F7105" s="191">
        <v>45726</v>
      </c>
      <c r="G7105" t="s">
        <v>652</v>
      </c>
      <c r="H7105" s="192">
        <v>746020</v>
      </c>
      <c r="I7105" t="s">
        <v>16</v>
      </c>
      <c r="J7105"/>
      <c r="K7105"/>
      <c r="L7105">
        <v>2024</v>
      </c>
      <c r="M7105" t="s">
        <v>525</v>
      </c>
      <c r="N7105" t="s">
        <v>569</v>
      </c>
      <c r="O7105"/>
    </row>
    <row r="7106" spans="1:15" s="164" customFormat="1" ht="16" x14ac:dyDescent="0.2">
      <c r="A7106" t="s">
        <v>521</v>
      </c>
      <c r="B7106" t="s">
        <v>647</v>
      </c>
      <c r="C7106" t="s">
        <v>523</v>
      </c>
      <c r="D7106" t="s">
        <v>525</v>
      </c>
      <c r="E7106" t="s">
        <v>525</v>
      </c>
      <c r="F7106" s="191">
        <v>45726</v>
      </c>
      <c r="G7106" t="s">
        <v>656</v>
      </c>
      <c r="H7106" s="192">
        <v>49896</v>
      </c>
      <c r="I7106" t="s">
        <v>16</v>
      </c>
      <c r="J7106"/>
      <c r="K7106"/>
      <c r="L7106">
        <v>2024</v>
      </c>
      <c r="M7106" t="s">
        <v>525</v>
      </c>
      <c r="N7106" t="s">
        <v>569</v>
      </c>
      <c r="O7106"/>
    </row>
    <row r="7107" spans="1:15" s="164" customFormat="1" ht="16" x14ac:dyDescent="0.2">
      <c r="A7107" t="s">
        <v>521</v>
      </c>
      <c r="B7107" t="s">
        <v>617</v>
      </c>
      <c r="C7107" t="s">
        <v>523</v>
      </c>
      <c r="D7107" t="s">
        <v>525</v>
      </c>
      <c r="E7107" t="s">
        <v>531</v>
      </c>
      <c r="F7107" s="191">
        <v>45726</v>
      </c>
      <c r="G7107" t="s">
        <v>619</v>
      </c>
      <c r="H7107" s="192">
        <v>166360</v>
      </c>
      <c r="I7107" t="s">
        <v>22</v>
      </c>
      <c r="J7107"/>
      <c r="K7107"/>
      <c r="L7107">
        <v>2024</v>
      </c>
      <c r="M7107" t="s">
        <v>525</v>
      </c>
      <c r="N7107" t="s">
        <v>569</v>
      </c>
      <c r="O7107"/>
    </row>
    <row r="7108" spans="1:15" s="164" customFormat="1" ht="16" x14ac:dyDescent="0.2">
      <c r="A7108" t="s">
        <v>521</v>
      </c>
      <c r="B7108" t="s">
        <v>586</v>
      </c>
      <c r="C7108" t="s">
        <v>523</v>
      </c>
      <c r="D7108" t="s">
        <v>525</v>
      </c>
      <c r="E7108" t="s">
        <v>531</v>
      </c>
      <c r="F7108" s="191">
        <v>45726</v>
      </c>
      <c r="G7108" t="s">
        <v>619</v>
      </c>
      <c r="H7108" s="192">
        <v>323330</v>
      </c>
      <c r="I7108" t="s">
        <v>22</v>
      </c>
      <c r="J7108"/>
      <c r="K7108"/>
      <c r="L7108">
        <v>2024</v>
      </c>
      <c r="M7108" t="s">
        <v>525</v>
      </c>
      <c r="N7108" t="s">
        <v>569</v>
      </c>
      <c r="O7108"/>
    </row>
    <row r="7109" spans="1:15" s="164" customFormat="1" ht="16" x14ac:dyDescent="0.2">
      <c r="A7109" t="s">
        <v>521</v>
      </c>
      <c r="B7109" t="s">
        <v>617</v>
      </c>
      <c r="C7109" t="s">
        <v>523</v>
      </c>
      <c r="D7109" t="s">
        <v>525</v>
      </c>
      <c r="E7109" t="s">
        <v>531</v>
      </c>
      <c r="F7109" s="191">
        <v>45726</v>
      </c>
      <c r="G7109" t="s">
        <v>587</v>
      </c>
      <c r="H7109" s="192">
        <v>132000</v>
      </c>
      <c r="I7109" t="s">
        <v>22</v>
      </c>
      <c r="J7109"/>
      <c r="K7109"/>
      <c r="L7109">
        <v>2024</v>
      </c>
      <c r="M7109" t="s">
        <v>525</v>
      </c>
      <c r="N7109" t="s">
        <v>569</v>
      </c>
      <c r="O7109"/>
    </row>
    <row r="7110" spans="1:15" s="164" customFormat="1" ht="16" x14ac:dyDescent="0.2">
      <c r="A7110" t="s">
        <v>521</v>
      </c>
      <c r="B7110" t="s">
        <v>567</v>
      </c>
      <c r="C7110" t="s">
        <v>523</v>
      </c>
      <c r="D7110" t="s">
        <v>525</v>
      </c>
      <c r="E7110" t="s">
        <v>531</v>
      </c>
      <c r="F7110" s="191">
        <v>45726</v>
      </c>
      <c r="G7110" t="s">
        <v>568</v>
      </c>
      <c r="H7110" s="192">
        <v>18216</v>
      </c>
      <c r="I7110" t="s">
        <v>22</v>
      </c>
      <c r="J7110"/>
      <c r="K7110"/>
      <c r="L7110">
        <v>2024</v>
      </c>
      <c r="M7110" t="s">
        <v>525</v>
      </c>
      <c r="N7110" t="s">
        <v>569</v>
      </c>
      <c r="O7110"/>
    </row>
    <row r="7111" spans="1:15" s="164" customFormat="1" ht="16" x14ac:dyDescent="0.2">
      <c r="A7111" t="s">
        <v>521</v>
      </c>
      <c r="B7111" t="s">
        <v>638</v>
      </c>
      <c r="C7111" t="s">
        <v>523</v>
      </c>
      <c r="D7111" t="s">
        <v>525</v>
      </c>
      <c r="E7111" t="s">
        <v>525</v>
      </c>
      <c r="F7111" s="191">
        <v>45726</v>
      </c>
      <c r="G7111" t="s">
        <v>589</v>
      </c>
      <c r="H7111" s="192">
        <v>41976</v>
      </c>
      <c r="I7111" t="s">
        <v>22</v>
      </c>
      <c r="J7111"/>
      <c r="K7111"/>
      <c r="L7111">
        <v>2024</v>
      </c>
      <c r="M7111" t="s">
        <v>525</v>
      </c>
      <c r="N7111" t="s">
        <v>569</v>
      </c>
      <c r="O7111"/>
    </row>
    <row r="7112" spans="1:15" s="164" customFormat="1" ht="16" x14ac:dyDescent="0.2">
      <c r="A7112" t="s">
        <v>521</v>
      </c>
      <c r="B7112" t="s">
        <v>617</v>
      </c>
      <c r="C7112" t="s">
        <v>523</v>
      </c>
      <c r="D7112" t="s">
        <v>525</v>
      </c>
      <c r="E7112" t="s">
        <v>525</v>
      </c>
      <c r="F7112" s="191">
        <v>45726</v>
      </c>
      <c r="G7112" t="s">
        <v>621</v>
      </c>
      <c r="H7112" s="192">
        <v>112292</v>
      </c>
      <c r="I7112" t="s">
        <v>22</v>
      </c>
      <c r="J7112"/>
      <c r="K7112"/>
      <c r="L7112">
        <v>2024</v>
      </c>
      <c r="M7112" t="s">
        <v>525</v>
      </c>
      <c r="N7112" t="s">
        <v>569</v>
      </c>
      <c r="O7112"/>
    </row>
    <row r="7113" spans="1:15" s="164" customFormat="1" ht="16" x14ac:dyDescent="0.2">
      <c r="A7113" t="s">
        <v>521</v>
      </c>
      <c r="B7113" t="s">
        <v>638</v>
      </c>
      <c r="C7113" t="s">
        <v>523</v>
      </c>
      <c r="D7113" t="s">
        <v>525</v>
      </c>
      <c r="E7113" t="s">
        <v>531</v>
      </c>
      <c r="F7113" s="191">
        <v>45726</v>
      </c>
      <c r="G7113" t="s">
        <v>722</v>
      </c>
      <c r="H7113" s="192">
        <v>16509</v>
      </c>
      <c r="I7113" t="s">
        <v>22</v>
      </c>
      <c r="J7113"/>
      <c r="K7113"/>
      <c r="L7113">
        <v>2024</v>
      </c>
      <c r="M7113" t="s">
        <v>525</v>
      </c>
      <c r="N7113" t="s">
        <v>569</v>
      </c>
      <c r="O7113"/>
    </row>
    <row r="7114" spans="1:15" s="164" customFormat="1" ht="16" x14ac:dyDescent="0.2">
      <c r="A7114" t="s">
        <v>521</v>
      </c>
      <c r="B7114" t="s">
        <v>647</v>
      </c>
      <c r="C7114" t="s">
        <v>523</v>
      </c>
      <c r="D7114" t="s">
        <v>525</v>
      </c>
      <c r="E7114" t="s">
        <v>525</v>
      </c>
      <c r="F7114" s="191">
        <v>45727</v>
      </c>
      <c r="G7114" t="s">
        <v>650</v>
      </c>
      <c r="H7114" s="192">
        <v>685320</v>
      </c>
      <c r="I7114" t="s">
        <v>16</v>
      </c>
      <c r="J7114"/>
      <c r="K7114"/>
      <c r="L7114">
        <v>2024</v>
      </c>
      <c r="M7114" t="s">
        <v>525</v>
      </c>
      <c r="N7114" t="s">
        <v>569</v>
      </c>
      <c r="O7114"/>
    </row>
    <row r="7115" spans="1:15" s="164" customFormat="1" ht="16" x14ac:dyDescent="0.2">
      <c r="A7115" t="s">
        <v>521</v>
      </c>
      <c r="B7115" t="s">
        <v>647</v>
      </c>
      <c r="C7115" t="s">
        <v>523</v>
      </c>
      <c r="D7115" t="s">
        <v>525</v>
      </c>
      <c r="E7115" t="s">
        <v>519</v>
      </c>
      <c r="F7115" s="191">
        <v>45727</v>
      </c>
      <c r="G7115" t="s">
        <v>650</v>
      </c>
      <c r="H7115" s="192">
        <v>217118</v>
      </c>
      <c r="I7115" t="s">
        <v>16</v>
      </c>
      <c r="J7115"/>
      <c r="K7115"/>
      <c r="L7115">
        <v>2024</v>
      </c>
      <c r="M7115" t="s">
        <v>525</v>
      </c>
      <c r="N7115" t="s">
        <v>569</v>
      </c>
      <c r="O7115"/>
    </row>
    <row r="7116" spans="1:15" s="164" customFormat="1" ht="16" x14ac:dyDescent="0.2">
      <c r="A7116" t="s">
        <v>521</v>
      </c>
      <c r="B7116" t="s">
        <v>647</v>
      </c>
      <c r="C7116" t="s">
        <v>523</v>
      </c>
      <c r="D7116" t="s">
        <v>525</v>
      </c>
      <c r="E7116" t="s">
        <v>531</v>
      </c>
      <c r="F7116" s="191">
        <v>45727</v>
      </c>
      <c r="G7116" t="s">
        <v>650</v>
      </c>
      <c r="H7116" s="192">
        <v>1548268</v>
      </c>
      <c r="I7116" t="s">
        <v>16</v>
      </c>
      <c r="J7116"/>
      <c r="K7116"/>
      <c r="L7116">
        <v>2024</v>
      </c>
      <c r="M7116" t="s">
        <v>525</v>
      </c>
      <c r="N7116" t="s">
        <v>569</v>
      </c>
      <c r="O7116"/>
    </row>
    <row r="7117" spans="1:15" s="164" customFormat="1" ht="16" x14ac:dyDescent="0.2">
      <c r="A7117" t="s">
        <v>521</v>
      </c>
      <c r="B7117" t="s">
        <v>647</v>
      </c>
      <c r="C7117" t="s">
        <v>523</v>
      </c>
      <c r="D7117" t="s">
        <v>525</v>
      </c>
      <c r="E7117" t="s">
        <v>525</v>
      </c>
      <c r="F7117" s="191">
        <v>45727</v>
      </c>
      <c r="G7117" t="s">
        <v>648</v>
      </c>
      <c r="H7117" s="192">
        <v>187874</v>
      </c>
      <c r="I7117" t="s">
        <v>16</v>
      </c>
      <c r="J7117"/>
      <c r="K7117"/>
      <c r="L7117">
        <v>2024</v>
      </c>
      <c r="M7117" t="s">
        <v>525</v>
      </c>
      <c r="N7117" t="s">
        <v>569</v>
      </c>
      <c r="O7117"/>
    </row>
    <row r="7118" spans="1:15" s="164" customFormat="1" ht="16" x14ac:dyDescent="0.2">
      <c r="A7118" t="s">
        <v>521</v>
      </c>
      <c r="B7118" t="s">
        <v>647</v>
      </c>
      <c r="C7118" t="s">
        <v>523</v>
      </c>
      <c r="D7118" t="s">
        <v>525</v>
      </c>
      <c r="E7118" t="s">
        <v>531</v>
      </c>
      <c r="F7118" s="191">
        <v>45727</v>
      </c>
      <c r="G7118" t="s">
        <v>648</v>
      </c>
      <c r="H7118" s="192">
        <v>165968</v>
      </c>
      <c r="I7118" t="s">
        <v>16</v>
      </c>
      <c r="J7118"/>
      <c r="K7118"/>
      <c r="L7118">
        <v>2024</v>
      </c>
      <c r="M7118" t="s">
        <v>525</v>
      </c>
      <c r="N7118" t="s">
        <v>569</v>
      </c>
      <c r="O7118"/>
    </row>
    <row r="7119" spans="1:15" s="164" customFormat="1" ht="16" x14ac:dyDescent="0.2">
      <c r="A7119" t="s">
        <v>521</v>
      </c>
      <c r="B7119" t="s">
        <v>647</v>
      </c>
      <c r="C7119" t="s">
        <v>523</v>
      </c>
      <c r="D7119" t="s">
        <v>525</v>
      </c>
      <c r="E7119" t="s">
        <v>525</v>
      </c>
      <c r="F7119" s="191">
        <v>45727</v>
      </c>
      <c r="G7119" t="s">
        <v>651</v>
      </c>
      <c r="H7119" s="192">
        <v>465870</v>
      </c>
      <c r="I7119" t="s">
        <v>16</v>
      </c>
      <c r="J7119"/>
      <c r="K7119"/>
      <c r="L7119">
        <v>2024</v>
      </c>
      <c r="M7119" t="s">
        <v>525</v>
      </c>
      <c r="N7119" t="s">
        <v>569</v>
      </c>
      <c r="O7119"/>
    </row>
    <row r="7120" spans="1:15" s="164" customFormat="1" ht="16" x14ac:dyDescent="0.2">
      <c r="A7120" t="s">
        <v>521</v>
      </c>
      <c r="B7120" t="s">
        <v>647</v>
      </c>
      <c r="C7120" t="s">
        <v>523</v>
      </c>
      <c r="D7120" t="s">
        <v>525</v>
      </c>
      <c r="E7120" t="s">
        <v>525</v>
      </c>
      <c r="F7120" s="191">
        <v>45727</v>
      </c>
      <c r="G7120" t="s">
        <v>649</v>
      </c>
      <c r="H7120" s="192">
        <v>5113068</v>
      </c>
      <c r="I7120" t="s">
        <v>16</v>
      </c>
      <c r="J7120"/>
      <c r="K7120"/>
      <c r="L7120">
        <v>2024</v>
      </c>
      <c r="M7120" t="s">
        <v>525</v>
      </c>
      <c r="N7120" t="s">
        <v>569</v>
      </c>
      <c r="O7120"/>
    </row>
    <row r="7121" spans="1:15" s="164" customFormat="1" ht="16" x14ac:dyDescent="0.2">
      <c r="A7121" t="s">
        <v>521</v>
      </c>
      <c r="B7121" t="s">
        <v>647</v>
      </c>
      <c r="C7121" t="s">
        <v>523</v>
      </c>
      <c r="D7121" t="s">
        <v>525</v>
      </c>
      <c r="E7121" t="s">
        <v>525</v>
      </c>
      <c r="F7121" s="191">
        <v>45727</v>
      </c>
      <c r="G7121" t="s">
        <v>652</v>
      </c>
      <c r="H7121" s="192">
        <v>89540</v>
      </c>
      <c r="I7121" t="s">
        <v>16</v>
      </c>
      <c r="J7121"/>
      <c r="K7121"/>
      <c r="L7121">
        <v>2024</v>
      </c>
      <c r="M7121" t="s">
        <v>525</v>
      </c>
      <c r="N7121" t="s">
        <v>569</v>
      </c>
      <c r="O7121"/>
    </row>
    <row r="7122" spans="1:15" s="164" customFormat="1" ht="16" x14ac:dyDescent="0.2">
      <c r="A7122" t="s">
        <v>521</v>
      </c>
      <c r="B7122" t="s">
        <v>647</v>
      </c>
      <c r="C7122" t="s">
        <v>523</v>
      </c>
      <c r="D7122" t="s">
        <v>525</v>
      </c>
      <c r="E7122" t="s">
        <v>525</v>
      </c>
      <c r="F7122" s="191">
        <v>45727</v>
      </c>
      <c r="G7122" t="s">
        <v>656</v>
      </c>
      <c r="H7122" s="192">
        <v>149688</v>
      </c>
      <c r="I7122" t="s">
        <v>16</v>
      </c>
      <c r="J7122"/>
      <c r="K7122"/>
      <c r="L7122">
        <v>2024</v>
      </c>
      <c r="M7122" t="s">
        <v>525</v>
      </c>
      <c r="N7122" t="s">
        <v>569</v>
      </c>
      <c r="O7122"/>
    </row>
    <row r="7123" spans="1:15" s="164" customFormat="1" ht="16" x14ac:dyDescent="0.2">
      <c r="A7123" t="s">
        <v>521</v>
      </c>
      <c r="B7123" t="s">
        <v>638</v>
      </c>
      <c r="C7123" t="s">
        <v>523</v>
      </c>
      <c r="D7123" t="s">
        <v>525</v>
      </c>
      <c r="E7123" t="s">
        <v>519</v>
      </c>
      <c r="F7123" s="191">
        <v>45727</v>
      </c>
      <c r="G7123" t="s">
        <v>619</v>
      </c>
      <c r="H7123" s="192">
        <v>214500</v>
      </c>
      <c r="I7123" t="s">
        <v>22</v>
      </c>
      <c r="J7123"/>
      <c r="K7123"/>
      <c r="L7123">
        <v>2024</v>
      </c>
      <c r="M7123" t="s">
        <v>525</v>
      </c>
      <c r="N7123" t="s">
        <v>569</v>
      </c>
      <c r="O7123"/>
    </row>
    <row r="7124" spans="1:15" s="164" customFormat="1" ht="16" x14ac:dyDescent="0.2">
      <c r="A7124" t="s">
        <v>521</v>
      </c>
      <c r="B7124" t="s">
        <v>617</v>
      </c>
      <c r="C7124" t="s">
        <v>523</v>
      </c>
      <c r="D7124" t="s">
        <v>525</v>
      </c>
      <c r="E7124" t="s">
        <v>531</v>
      </c>
      <c r="F7124" s="191">
        <v>45727</v>
      </c>
      <c r="G7124" t="s">
        <v>620</v>
      </c>
      <c r="H7124" s="192">
        <v>132000</v>
      </c>
      <c r="I7124" t="s">
        <v>22</v>
      </c>
      <c r="J7124"/>
      <c r="K7124"/>
      <c r="L7124">
        <v>2024</v>
      </c>
      <c r="M7124" t="s">
        <v>525</v>
      </c>
      <c r="N7124" t="s">
        <v>569</v>
      </c>
      <c r="O7124"/>
    </row>
    <row r="7125" spans="1:15" s="164" customFormat="1" ht="16" x14ac:dyDescent="0.2">
      <c r="A7125" t="s">
        <v>521</v>
      </c>
      <c r="B7125" t="s">
        <v>617</v>
      </c>
      <c r="C7125" t="s">
        <v>523</v>
      </c>
      <c r="D7125" t="s">
        <v>525</v>
      </c>
      <c r="E7125" t="s">
        <v>531</v>
      </c>
      <c r="F7125" s="191">
        <v>45727</v>
      </c>
      <c r="G7125" t="s">
        <v>587</v>
      </c>
      <c r="H7125" s="192">
        <v>132000</v>
      </c>
      <c r="I7125" t="s">
        <v>22</v>
      </c>
      <c r="J7125"/>
      <c r="K7125"/>
      <c r="L7125">
        <v>2024</v>
      </c>
      <c r="M7125" t="s">
        <v>525</v>
      </c>
      <c r="N7125" t="s">
        <v>569</v>
      </c>
      <c r="O7125"/>
    </row>
    <row r="7126" spans="1:15" s="164" customFormat="1" ht="16" x14ac:dyDescent="0.2">
      <c r="A7126" t="s">
        <v>521</v>
      </c>
      <c r="B7126" t="s">
        <v>647</v>
      </c>
      <c r="C7126" t="s">
        <v>523</v>
      </c>
      <c r="D7126" t="s">
        <v>525</v>
      </c>
      <c r="E7126" t="s">
        <v>531</v>
      </c>
      <c r="F7126" s="191">
        <v>45727</v>
      </c>
      <c r="G7126" t="s">
        <v>653</v>
      </c>
      <c r="H7126" s="192">
        <v>160499</v>
      </c>
      <c r="I7126" t="s">
        <v>22</v>
      </c>
      <c r="J7126"/>
      <c r="K7126"/>
      <c r="L7126">
        <v>2024</v>
      </c>
      <c r="M7126" t="s">
        <v>525</v>
      </c>
      <c r="N7126" t="s">
        <v>569</v>
      </c>
      <c r="O7126"/>
    </row>
    <row r="7127" spans="1:15" s="164" customFormat="1" ht="16" x14ac:dyDescent="0.2">
      <c r="A7127" t="s">
        <v>521</v>
      </c>
      <c r="B7127" t="s">
        <v>567</v>
      </c>
      <c r="C7127" t="s">
        <v>523</v>
      </c>
      <c r="D7127" t="s">
        <v>525</v>
      </c>
      <c r="E7127" t="s">
        <v>531</v>
      </c>
      <c r="F7127" s="191">
        <v>45727</v>
      </c>
      <c r="G7127" t="s">
        <v>568</v>
      </c>
      <c r="H7127" s="192">
        <v>38016</v>
      </c>
      <c r="I7127" t="s">
        <v>22</v>
      </c>
      <c r="J7127"/>
      <c r="K7127"/>
      <c r="L7127">
        <v>2024</v>
      </c>
      <c r="M7127" t="s">
        <v>525</v>
      </c>
      <c r="N7127" t="s">
        <v>569</v>
      </c>
      <c r="O7127"/>
    </row>
    <row r="7128" spans="1:15" s="164" customFormat="1" ht="16" x14ac:dyDescent="0.2">
      <c r="A7128" t="s">
        <v>521</v>
      </c>
      <c r="B7128" t="s">
        <v>617</v>
      </c>
      <c r="C7128" t="s">
        <v>523</v>
      </c>
      <c r="D7128" t="s">
        <v>525</v>
      </c>
      <c r="E7128" t="s">
        <v>519</v>
      </c>
      <c r="F7128" s="191">
        <v>45727</v>
      </c>
      <c r="G7128" t="s">
        <v>568</v>
      </c>
      <c r="H7128" s="192">
        <v>286000</v>
      </c>
      <c r="I7128" t="s">
        <v>22</v>
      </c>
      <c r="J7128"/>
      <c r="K7128"/>
      <c r="L7128">
        <v>2024</v>
      </c>
      <c r="M7128" t="s">
        <v>525</v>
      </c>
      <c r="N7128" t="s">
        <v>569</v>
      </c>
      <c r="O7128"/>
    </row>
    <row r="7129" spans="1:15" s="164" customFormat="1" ht="16" x14ac:dyDescent="0.2">
      <c r="A7129" t="s">
        <v>521</v>
      </c>
      <c r="B7129" t="s">
        <v>617</v>
      </c>
      <c r="C7129" t="s">
        <v>523</v>
      </c>
      <c r="D7129" t="s">
        <v>525</v>
      </c>
      <c r="E7129" t="s">
        <v>531</v>
      </c>
      <c r="F7129" s="191">
        <v>45727</v>
      </c>
      <c r="G7129" t="s">
        <v>568</v>
      </c>
      <c r="H7129" s="192">
        <v>640310</v>
      </c>
      <c r="I7129" t="s">
        <v>22</v>
      </c>
      <c r="J7129"/>
      <c r="K7129"/>
      <c r="L7129">
        <v>2024</v>
      </c>
      <c r="M7129" t="s">
        <v>525</v>
      </c>
      <c r="N7129" t="s">
        <v>569</v>
      </c>
      <c r="O7129"/>
    </row>
    <row r="7130" spans="1:15" s="164" customFormat="1" ht="16" x14ac:dyDescent="0.2">
      <c r="A7130" t="s">
        <v>521</v>
      </c>
      <c r="B7130" t="s">
        <v>617</v>
      </c>
      <c r="C7130" t="s">
        <v>523</v>
      </c>
      <c r="D7130" t="s">
        <v>525</v>
      </c>
      <c r="E7130" t="s">
        <v>525</v>
      </c>
      <c r="F7130" s="191">
        <v>45727</v>
      </c>
      <c r="G7130" t="s">
        <v>589</v>
      </c>
      <c r="H7130" s="192">
        <v>5817</v>
      </c>
      <c r="I7130" t="s">
        <v>22</v>
      </c>
      <c r="J7130"/>
      <c r="K7130"/>
      <c r="L7130">
        <v>2024</v>
      </c>
      <c r="M7130" t="s">
        <v>525</v>
      </c>
      <c r="N7130" t="s">
        <v>569</v>
      </c>
      <c r="O7130"/>
    </row>
    <row r="7131" spans="1:15" s="164" customFormat="1" ht="16" x14ac:dyDescent="0.2">
      <c r="A7131" t="s">
        <v>521</v>
      </c>
      <c r="B7131" t="s">
        <v>617</v>
      </c>
      <c r="C7131" t="s">
        <v>523</v>
      </c>
      <c r="D7131" t="s">
        <v>525</v>
      </c>
      <c r="E7131" t="s">
        <v>531</v>
      </c>
      <c r="F7131" s="191">
        <v>45727</v>
      </c>
      <c r="G7131" t="s">
        <v>589</v>
      </c>
      <c r="H7131" s="192">
        <v>475200</v>
      </c>
      <c r="I7131" t="s">
        <v>22</v>
      </c>
      <c r="J7131"/>
      <c r="K7131"/>
      <c r="L7131">
        <v>2024</v>
      </c>
      <c r="M7131" t="s">
        <v>525</v>
      </c>
      <c r="N7131" t="s">
        <v>569</v>
      </c>
      <c r="O7131"/>
    </row>
    <row r="7132" spans="1:15" s="164" customFormat="1" ht="16" x14ac:dyDescent="0.2">
      <c r="A7132" t="s">
        <v>521</v>
      </c>
      <c r="B7132" t="s">
        <v>638</v>
      </c>
      <c r="C7132" t="s">
        <v>523</v>
      </c>
      <c r="D7132" t="s">
        <v>525</v>
      </c>
      <c r="E7132" t="s">
        <v>525</v>
      </c>
      <c r="F7132" s="191">
        <v>45727</v>
      </c>
      <c r="G7132" t="s">
        <v>23</v>
      </c>
      <c r="H7132" s="192">
        <v>44148</v>
      </c>
      <c r="I7132" t="s">
        <v>22</v>
      </c>
      <c r="J7132"/>
      <c r="K7132"/>
      <c r="L7132">
        <v>2024</v>
      </c>
      <c r="M7132" t="s">
        <v>525</v>
      </c>
      <c r="N7132" t="s">
        <v>569</v>
      </c>
      <c r="O7132"/>
    </row>
    <row r="7133" spans="1:15" s="164" customFormat="1" ht="16" x14ac:dyDescent="0.2">
      <c r="A7133" t="s">
        <v>521</v>
      </c>
      <c r="B7133" t="s">
        <v>647</v>
      </c>
      <c r="C7133" t="s">
        <v>523</v>
      </c>
      <c r="D7133" t="s">
        <v>525</v>
      </c>
      <c r="E7133" t="s">
        <v>531</v>
      </c>
      <c r="F7133" s="191">
        <v>45727</v>
      </c>
      <c r="G7133" t="s">
        <v>23</v>
      </c>
      <c r="H7133" s="192">
        <v>80520</v>
      </c>
      <c r="I7133" t="s">
        <v>22</v>
      </c>
      <c r="J7133"/>
      <c r="K7133"/>
      <c r="L7133">
        <v>2024</v>
      </c>
      <c r="M7133" t="s">
        <v>525</v>
      </c>
      <c r="N7133" t="s">
        <v>569</v>
      </c>
      <c r="O7133"/>
    </row>
    <row r="7134" spans="1:15" s="164" customFormat="1" ht="16" x14ac:dyDescent="0.2">
      <c r="A7134" t="s">
        <v>521</v>
      </c>
      <c r="B7134" t="s">
        <v>617</v>
      </c>
      <c r="C7134" t="s">
        <v>523</v>
      </c>
      <c r="D7134" t="s">
        <v>525</v>
      </c>
      <c r="E7134" t="s">
        <v>531</v>
      </c>
      <c r="F7134" s="191">
        <v>45727</v>
      </c>
      <c r="G7134" t="s">
        <v>720</v>
      </c>
      <c r="H7134" s="192">
        <v>198418</v>
      </c>
      <c r="I7134" t="s">
        <v>22</v>
      </c>
      <c r="J7134"/>
      <c r="K7134"/>
      <c r="L7134">
        <v>2024</v>
      </c>
      <c r="M7134" t="s">
        <v>525</v>
      </c>
      <c r="N7134" t="s">
        <v>569</v>
      </c>
      <c r="O7134"/>
    </row>
    <row r="7135" spans="1:15" s="164" customFormat="1" ht="16" x14ac:dyDescent="0.2">
      <c r="A7135" t="s">
        <v>521</v>
      </c>
      <c r="B7135" t="s">
        <v>647</v>
      </c>
      <c r="C7135" t="s">
        <v>523</v>
      </c>
      <c r="D7135" t="s">
        <v>525</v>
      </c>
      <c r="E7135" t="s">
        <v>525</v>
      </c>
      <c r="F7135" s="191">
        <v>45728</v>
      </c>
      <c r="G7135" t="s">
        <v>650</v>
      </c>
      <c r="H7135" s="192">
        <v>622424</v>
      </c>
      <c r="I7135" t="s">
        <v>16</v>
      </c>
      <c r="J7135"/>
      <c r="K7135"/>
      <c r="L7135">
        <v>2024</v>
      </c>
      <c r="M7135" t="s">
        <v>525</v>
      </c>
      <c r="N7135" t="s">
        <v>569</v>
      </c>
      <c r="O7135"/>
    </row>
    <row r="7136" spans="1:15" s="164" customFormat="1" ht="16" x14ac:dyDescent="0.2">
      <c r="A7136" t="s">
        <v>521</v>
      </c>
      <c r="B7136" t="s">
        <v>647</v>
      </c>
      <c r="C7136" t="s">
        <v>535</v>
      </c>
      <c r="D7136" t="s">
        <v>525</v>
      </c>
      <c r="E7136" t="s">
        <v>531</v>
      </c>
      <c r="F7136" s="191">
        <v>45728</v>
      </c>
      <c r="G7136" t="s">
        <v>650</v>
      </c>
      <c r="H7136" s="192">
        <v>46310</v>
      </c>
      <c r="I7136" t="s">
        <v>16</v>
      </c>
      <c r="J7136"/>
      <c r="K7136"/>
      <c r="L7136">
        <v>2024</v>
      </c>
      <c r="M7136" t="s">
        <v>525</v>
      </c>
      <c r="N7136" t="s">
        <v>569</v>
      </c>
      <c r="O7136"/>
    </row>
    <row r="7137" spans="1:15" s="164" customFormat="1" ht="16" x14ac:dyDescent="0.2">
      <c r="A7137" t="s">
        <v>521</v>
      </c>
      <c r="B7137" t="s">
        <v>647</v>
      </c>
      <c r="C7137" t="s">
        <v>523</v>
      </c>
      <c r="D7137" t="s">
        <v>525</v>
      </c>
      <c r="E7137" t="s">
        <v>525</v>
      </c>
      <c r="F7137" s="191">
        <v>45728</v>
      </c>
      <c r="G7137" t="s">
        <v>648</v>
      </c>
      <c r="H7137" s="192">
        <v>45170</v>
      </c>
      <c r="I7137" t="s">
        <v>16</v>
      </c>
      <c r="J7137"/>
      <c r="K7137"/>
      <c r="L7137">
        <v>2024</v>
      </c>
      <c r="M7137" t="s">
        <v>525</v>
      </c>
      <c r="N7137" t="s">
        <v>569</v>
      </c>
      <c r="O7137"/>
    </row>
    <row r="7138" spans="1:15" s="164" customFormat="1" ht="16" x14ac:dyDescent="0.2">
      <c r="A7138" t="s">
        <v>521</v>
      </c>
      <c r="B7138" t="s">
        <v>647</v>
      </c>
      <c r="C7138" t="s">
        <v>523</v>
      </c>
      <c r="D7138" t="s">
        <v>525</v>
      </c>
      <c r="E7138" t="s">
        <v>525</v>
      </c>
      <c r="F7138" s="191">
        <v>45728</v>
      </c>
      <c r="G7138" t="s">
        <v>651</v>
      </c>
      <c r="H7138" s="192">
        <v>146623</v>
      </c>
      <c r="I7138" t="s">
        <v>16</v>
      </c>
      <c r="J7138"/>
      <c r="K7138"/>
      <c r="L7138">
        <v>2024</v>
      </c>
      <c r="M7138" t="s">
        <v>525</v>
      </c>
      <c r="N7138" t="s">
        <v>569</v>
      </c>
      <c r="O7138"/>
    </row>
    <row r="7139" spans="1:15" s="164" customFormat="1" ht="16" x14ac:dyDescent="0.2">
      <c r="A7139" t="s">
        <v>521</v>
      </c>
      <c r="B7139" t="s">
        <v>647</v>
      </c>
      <c r="C7139" t="s">
        <v>523</v>
      </c>
      <c r="D7139" t="s">
        <v>525</v>
      </c>
      <c r="E7139" t="s">
        <v>525</v>
      </c>
      <c r="F7139" s="191">
        <v>45728</v>
      </c>
      <c r="G7139" t="s">
        <v>649</v>
      </c>
      <c r="H7139" s="192">
        <v>929617</v>
      </c>
      <c r="I7139" t="s">
        <v>16</v>
      </c>
      <c r="J7139"/>
      <c r="K7139"/>
      <c r="L7139">
        <v>2024</v>
      </c>
      <c r="M7139" t="s">
        <v>525</v>
      </c>
      <c r="N7139" t="s">
        <v>569</v>
      </c>
      <c r="O7139"/>
    </row>
    <row r="7140" spans="1:15" s="164" customFormat="1" ht="16" x14ac:dyDescent="0.2">
      <c r="A7140" t="s">
        <v>521</v>
      </c>
      <c r="B7140" t="s">
        <v>647</v>
      </c>
      <c r="C7140" t="s">
        <v>523</v>
      </c>
      <c r="D7140" t="s">
        <v>525</v>
      </c>
      <c r="E7140" t="s">
        <v>531</v>
      </c>
      <c r="F7140" s="191">
        <v>45728</v>
      </c>
      <c r="G7140" t="s">
        <v>649</v>
      </c>
      <c r="H7140" s="192">
        <v>885159</v>
      </c>
      <c r="I7140" t="s">
        <v>16</v>
      </c>
      <c r="J7140"/>
      <c r="K7140"/>
      <c r="L7140">
        <v>2024</v>
      </c>
      <c r="M7140" t="s">
        <v>525</v>
      </c>
      <c r="N7140" t="s">
        <v>569</v>
      </c>
      <c r="O7140"/>
    </row>
    <row r="7141" spans="1:15" s="164" customFormat="1" ht="16" x14ac:dyDescent="0.2">
      <c r="A7141" t="s">
        <v>521</v>
      </c>
      <c r="B7141" t="s">
        <v>647</v>
      </c>
      <c r="C7141" t="s">
        <v>523</v>
      </c>
      <c r="D7141" t="s">
        <v>525</v>
      </c>
      <c r="E7141" t="s">
        <v>531</v>
      </c>
      <c r="F7141" s="191">
        <v>45728</v>
      </c>
      <c r="G7141" t="s">
        <v>652</v>
      </c>
      <c r="H7141" s="192">
        <v>93830</v>
      </c>
      <c r="I7141" t="s">
        <v>16</v>
      </c>
      <c r="J7141"/>
      <c r="K7141"/>
      <c r="L7141">
        <v>2024</v>
      </c>
      <c r="M7141" t="s">
        <v>525</v>
      </c>
      <c r="N7141" t="s">
        <v>569</v>
      </c>
      <c r="O7141"/>
    </row>
    <row r="7142" spans="1:15" s="164" customFormat="1" ht="16" x14ac:dyDescent="0.2">
      <c r="A7142" t="s">
        <v>521</v>
      </c>
      <c r="B7142" t="s">
        <v>647</v>
      </c>
      <c r="C7142" t="s">
        <v>523</v>
      </c>
      <c r="D7142" t="s">
        <v>525</v>
      </c>
      <c r="E7142" t="s">
        <v>525</v>
      </c>
      <c r="F7142" s="191">
        <v>45728</v>
      </c>
      <c r="G7142" t="s">
        <v>656</v>
      </c>
      <c r="H7142" s="192">
        <v>149688</v>
      </c>
      <c r="I7142" t="s">
        <v>16</v>
      </c>
      <c r="J7142"/>
      <c r="K7142"/>
      <c r="L7142">
        <v>2024</v>
      </c>
      <c r="M7142" t="s">
        <v>525</v>
      </c>
      <c r="N7142" t="s">
        <v>569</v>
      </c>
      <c r="O7142"/>
    </row>
    <row r="7143" spans="1:15" s="164" customFormat="1" ht="16" x14ac:dyDescent="0.2">
      <c r="A7143" t="s">
        <v>521</v>
      </c>
      <c r="B7143" t="s">
        <v>617</v>
      </c>
      <c r="C7143" t="s">
        <v>523</v>
      </c>
      <c r="D7143" t="s">
        <v>525</v>
      </c>
      <c r="E7143" t="s">
        <v>531</v>
      </c>
      <c r="F7143" s="191">
        <v>45728</v>
      </c>
      <c r="G7143" t="s">
        <v>587</v>
      </c>
      <c r="H7143" s="192">
        <v>195536</v>
      </c>
      <c r="I7143" t="s">
        <v>22</v>
      </c>
      <c r="J7143"/>
      <c r="K7143"/>
      <c r="L7143">
        <v>2024</v>
      </c>
      <c r="M7143" t="s">
        <v>525</v>
      </c>
      <c r="N7143" t="s">
        <v>569</v>
      </c>
      <c r="O7143"/>
    </row>
    <row r="7144" spans="1:15" s="164" customFormat="1" ht="16" x14ac:dyDescent="0.2">
      <c r="A7144" t="s">
        <v>521</v>
      </c>
      <c r="B7144" t="s">
        <v>647</v>
      </c>
      <c r="C7144" t="s">
        <v>523</v>
      </c>
      <c r="D7144" t="s">
        <v>525</v>
      </c>
      <c r="E7144" t="s">
        <v>531</v>
      </c>
      <c r="F7144" s="191">
        <v>45728</v>
      </c>
      <c r="G7144" t="s">
        <v>653</v>
      </c>
      <c r="H7144" s="192">
        <v>334565</v>
      </c>
      <c r="I7144" t="s">
        <v>22</v>
      </c>
      <c r="J7144"/>
      <c r="K7144"/>
      <c r="L7144">
        <v>2024</v>
      </c>
      <c r="M7144" t="s">
        <v>525</v>
      </c>
      <c r="N7144" t="s">
        <v>569</v>
      </c>
      <c r="O7144"/>
    </row>
    <row r="7145" spans="1:15" s="164" customFormat="1" ht="16" x14ac:dyDescent="0.2">
      <c r="A7145" t="s">
        <v>521</v>
      </c>
      <c r="B7145" t="s">
        <v>617</v>
      </c>
      <c r="C7145" t="s">
        <v>523</v>
      </c>
      <c r="D7145" t="s">
        <v>525</v>
      </c>
      <c r="E7145" t="s">
        <v>525</v>
      </c>
      <c r="F7145" s="191">
        <v>45728</v>
      </c>
      <c r="G7145" t="s">
        <v>568</v>
      </c>
      <c r="H7145" s="192">
        <v>77158</v>
      </c>
      <c r="I7145" t="s">
        <v>22</v>
      </c>
      <c r="J7145"/>
      <c r="K7145"/>
      <c r="L7145">
        <v>2024</v>
      </c>
      <c r="M7145" t="s">
        <v>525</v>
      </c>
      <c r="N7145" t="s">
        <v>569</v>
      </c>
      <c r="O7145"/>
    </row>
    <row r="7146" spans="1:15" s="164" customFormat="1" ht="16" x14ac:dyDescent="0.2">
      <c r="A7146" t="s">
        <v>521</v>
      </c>
      <c r="B7146" t="s">
        <v>617</v>
      </c>
      <c r="C7146" t="s">
        <v>523</v>
      </c>
      <c r="D7146" t="s">
        <v>525</v>
      </c>
      <c r="E7146" t="s">
        <v>531</v>
      </c>
      <c r="F7146" s="191">
        <v>45728</v>
      </c>
      <c r="G7146" t="s">
        <v>568</v>
      </c>
      <c r="H7146" s="192">
        <v>384701</v>
      </c>
      <c r="I7146" t="s">
        <v>22</v>
      </c>
      <c r="J7146"/>
      <c r="K7146"/>
      <c r="L7146">
        <v>2024</v>
      </c>
      <c r="M7146" t="s">
        <v>525</v>
      </c>
      <c r="N7146" t="s">
        <v>569</v>
      </c>
      <c r="O7146"/>
    </row>
    <row r="7147" spans="1:15" s="164" customFormat="1" ht="16" x14ac:dyDescent="0.2">
      <c r="A7147" t="s">
        <v>521</v>
      </c>
      <c r="B7147" t="s">
        <v>586</v>
      </c>
      <c r="C7147" t="s">
        <v>523</v>
      </c>
      <c r="D7147" t="s">
        <v>525</v>
      </c>
      <c r="E7147" t="s">
        <v>525</v>
      </c>
      <c r="F7147" s="191">
        <v>45728</v>
      </c>
      <c r="G7147" t="s">
        <v>568</v>
      </c>
      <c r="H7147" s="192">
        <v>1956951</v>
      </c>
      <c r="I7147" t="s">
        <v>22</v>
      </c>
      <c r="J7147"/>
      <c r="K7147"/>
      <c r="L7147">
        <v>2024</v>
      </c>
      <c r="M7147" t="s">
        <v>525</v>
      </c>
      <c r="N7147" t="s">
        <v>569</v>
      </c>
      <c r="O7147"/>
    </row>
    <row r="7148" spans="1:15" s="164" customFormat="1" ht="16" x14ac:dyDescent="0.2">
      <c r="A7148" t="s">
        <v>521</v>
      </c>
      <c r="B7148" t="s">
        <v>617</v>
      </c>
      <c r="C7148" t="s">
        <v>523</v>
      </c>
      <c r="D7148" t="s">
        <v>525</v>
      </c>
      <c r="E7148" t="s">
        <v>525</v>
      </c>
      <c r="F7148" s="191">
        <v>45728</v>
      </c>
      <c r="G7148" t="s">
        <v>589</v>
      </c>
      <c r="H7148" s="192">
        <v>163810</v>
      </c>
      <c r="I7148" t="s">
        <v>22</v>
      </c>
      <c r="J7148"/>
      <c r="K7148"/>
      <c r="L7148">
        <v>2024</v>
      </c>
      <c r="M7148" t="s">
        <v>525</v>
      </c>
      <c r="N7148" t="s">
        <v>569</v>
      </c>
      <c r="O7148"/>
    </row>
    <row r="7149" spans="1:15" s="164" customFormat="1" ht="16" x14ac:dyDescent="0.2">
      <c r="A7149" t="s">
        <v>521</v>
      </c>
      <c r="B7149" t="s">
        <v>617</v>
      </c>
      <c r="C7149" t="s">
        <v>523</v>
      </c>
      <c r="D7149" t="s">
        <v>525</v>
      </c>
      <c r="E7149" t="s">
        <v>531</v>
      </c>
      <c r="F7149" s="191">
        <v>45728</v>
      </c>
      <c r="G7149" t="s">
        <v>589</v>
      </c>
      <c r="H7149" s="192">
        <v>48609</v>
      </c>
      <c r="I7149" t="s">
        <v>22</v>
      </c>
      <c r="J7149"/>
      <c r="K7149"/>
      <c r="L7149">
        <v>2024</v>
      </c>
      <c r="M7149" t="s">
        <v>525</v>
      </c>
      <c r="N7149" t="s">
        <v>569</v>
      </c>
      <c r="O7149"/>
    </row>
    <row r="7150" spans="1:15" s="164" customFormat="1" ht="16" x14ac:dyDescent="0.2">
      <c r="A7150" t="s">
        <v>521</v>
      </c>
      <c r="B7150" t="s">
        <v>638</v>
      </c>
      <c r="C7150" t="s">
        <v>523</v>
      </c>
      <c r="D7150" t="s">
        <v>525</v>
      </c>
      <c r="E7150" t="s">
        <v>525</v>
      </c>
      <c r="F7150" s="191">
        <v>45728</v>
      </c>
      <c r="G7150" t="s">
        <v>589</v>
      </c>
      <c r="H7150" s="192">
        <v>41976</v>
      </c>
      <c r="I7150" t="s">
        <v>22</v>
      </c>
      <c r="J7150"/>
      <c r="K7150"/>
      <c r="L7150">
        <v>2024</v>
      </c>
      <c r="M7150" t="s">
        <v>525</v>
      </c>
      <c r="N7150" t="s">
        <v>569</v>
      </c>
      <c r="O7150"/>
    </row>
    <row r="7151" spans="1:15" s="164" customFormat="1" ht="16" x14ac:dyDescent="0.2">
      <c r="A7151" t="s">
        <v>521</v>
      </c>
      <c r="B7151" t="s">
        <v>617</v>
      </c>
      <c r="C7151" t="s">
        <v>523</v>
      </c>
      <c r="D7151" t="s">
        <v>525</v>
      </c>
      <c r="E7151" t="s">
        <v>525</v>
      </c>
      <c r="F7151" s="191">
        <v>45728</v>
      </c>
      <c r="G7151" t="s">
        <v>23</v>
      </c>
      <c r="H7151" s="192">
        <v>1272814</v>
      </c>
      <c r="I7151" t="s">
        <v>22</v>
      </c>
      <c r="J7151"/>
      <c r="K7151"/>
      <c r="L7151">
        <v>2024</v>
      </c>
      <c r="M7151" t="s">
        <v>525</v>
      </c>
      <c r="N7151" t="s">
        <v>569</v>
      </c>
      <c r="O7151"/>
    </row>
    <row r="7152" spans="1:15" s="164" customFormat="1" ht="16" x14ac:dyDescent="0.2">
      <c r="A7152" t="s">
        <v>521</v>
      </c>
      <c r="B7152" t="s">
        <v>617</v>
      </c>
      <c r="C7152" t="s">
        <v>523</v>
      </c>
      <c r="D7152" t="s">
        <v>525</v>
      </c>
      <c r="E7152" t="s">
        <v>531</v>
      </c>
      <c r="F7152" s="191">
        <v>45728</v>
      </c>
      <c r="G7152" t="s">
        <v>23</v>
      </c>
      <c r="H7152" s="192">
        <v>3296392</v>
      </c>
      <c r="I7152" t="s">
        <v>22</v>
      </c>
      <c r="J7152"/>
      <c r="K7152"/>
      <c r="L7152">
        <v>2024</v>
      </c>
      <c r="M7152" t="s">
        <v>525</v>
      </c>
      <c r="N7152" t="s">
        <v>569</v>
      </c>
      <c r="O7152"/>
    </row>
    <row r="7153" spans="1:15" s="164" customFormat="1" ht="16" x14ac:dyDescent="0.2">
      <c r="A7153" t="s">
        <v>521</v>
      </c>
      <c r="B7153" t="s">
        <v>647</v>
      </c>
      <c r="C7153" t="s">
        <v>523</v>
      </c>
      <c r="D7153" t="s">
        <v>525</v>
      </c>
      <c r="E7153" t="s">
        <v>531</v>
      </c>
      <c r="F7153" s="191">
        <v>45728</v>
      </c>
      <c r="G7153" t="s">
        <v>23</v>
      </c>
      <c r="H7153" s="192">
        <v>37620</v>
      </c>
      <c r="I7153" t="s">
        <v>22</v>
      </c>
      <c r="J7153"/>
      <c r="K7153"/>
      <c r="L7153">
        <v>2024</v>
      </c>
      <c r="M7153" t="s">
        <v>525</v>
      </c>
      <c r="N7153" t="s">
        <v>569</v>
      </c>
      <c r="O7153"/>
    </row>
    <row r="7154" spans="1:15" s="164" customFormat="1" ht="16" x14ac:dyDescent="0.2">
      <c r="A7154" t="s">
        <v>521</v>
      </c>
      <c r="B7154" t="s">
        <v>586</v>
      </c>
      <c r="C7154" t="s">
        <v>523</v>
      </c>
      <c r="D7154" t="s">
        <v>525</v>
      </c>
      <c r="E7154" t="s">
        <v>531</v>
      </c>
      <c r="F7154" s="191">
        <v>45728</v>
      </c>
      <c r="G7154" t="s">
        <v>722</v>
      </c>
      <c r="H7154" s="192">
        <v>88836</v>
      </c>
      <c r="I7154" t="s">
        <v>22</v>
      </c>
      <c r="J7154"/>
      <c r="K7154"/>
      <c r="L7154">
        <v>2024</v>
      </c>
      <c r="M7154" t="s">
        <v>525</v>
      </c>
      <c r="N7154" t="s">
        <v>569</v>
      </c>
      <c r="O7154"/>
    </row>
    <row r="7155" spans="1:15" s="164" customFormat="1" ht="16" x14ac:dyDescent="0.2">
      <c r="A7155" t="s">
        <v>521</v>
      </c>
      <c r="B7155" t="s">
        <v>586</v>
      </c>
      <c r="C7155" t="s">
        <v>523</v>
      </c>
      <c r="D7155" t="s">
        <v>525</v>
      </c>
      <c r="E7155" t="s">
        <v>531</v>
      </c>
      <c r="F7155" s="191">
        <v>45729</v>
      </c>
      <c r="G7155" t="s">
        <v>587</v>
      </c>
      <c r="H7155" s="192">
        <v>162474</v>
      </c>
      <c r="I7155" t="s">
        <v>22</v>
      </c>
      <c r="J7155"/>
      <c r="K7155"/>
      <c r="L7155">
        <v>2024</v>
      </c>
      <c r="M7155" t="s">
        <v>525</v>
      </c>
      <c r="N7155" t="s">
        <v>569</v>
      </c>
      <c r="O7155"/>
    </row>
    <row r="7156" spans="1:15" s="164" customFormat="1" ht="16" x14ac:dyDescent="0.2">
      <c r="A7156" t="s">
        <v>521</v>
      </c>
      <c r="B7156" t="s">
        <v>647</v>
      </c>
      <c r="C7156" t="s">
        <v>523</v>
      </c>
      <c r="D7156" t="s">
        <v>525</v>
      </c>
      <c r="E7156" t="s">
        <v>531</v>
      </c>
      <c r="F7156" s="191">
        <v>45729</v>
      </c>
      <c r="G7156" t="s">
        <v>653</v>
      </c>
      <c r="H7156" s="192">
        <v>161304</v>
      </c>
      <c r="I7156" t="s">
        <v>22</v>
      </c>
      <c r="J7156"/>
      <c r="K7156"/>
      <c r="L7156">
        <v>2024</v>
      </c>
      <c r="M7156" t="s">
        <v>525</v>
      </c>
      <c r="N7156" t="s">
        <v>569</v>
      </c>
      <c r="O7156"/>
    </row>
    <row r="7157" spans="1:15" s="164" customFormat="1" ht="16" x14ac:dyDescent="0.2">
      <c r="A7157" t="s">
        <v>521</v>
      </c>
      <c r="B7157" t="s">
        <v>617</v>
      </c>
      <c r="C7157" t="s">
        <v>523</v>
      </c>
      <c r="D7157" t="s">
        <v>525</v>
      </c>
      <c r="E7157" t="s">
        <v>525</v>
      </c>
      <c r="F7157" s="191">
        <v>45729</v>
      </c>
      <c r="G7157" t="s">
        <v>568</v>
      </c>
      <c r="H7157" s="192">
        <v>74481</v>
      </c>
      <c r="I7157" t="s">
        <v>22</v>
      </c>
      <c r="J7157"/>
      <c r="K7157"/>
      <c r="L7157">
        <v>2024</v>
      </c>
      <c r="M7157" t="s">
        <v>525</v>
      </c>
      <c r="N7157" t="s">
        <v>569</v>
      </c>
      <c r="O7157"/>
    </row>
    <row r="7158" spans="1:15" s="164" customFormat="1" ht="16" x14ac:dyDescent="0.2">
      <c r="A7158" t="s">
        <v>521</v>
      </c>
      <c r="B7158" t="s">
        <v>586</v>
      </c>
      <c r="C7158" t="s">
        <v>523</v>
      </c>
      <c r="D7158" t="s">
        <v>525</v>
      </c>
      <c r="E7158" t="s">
        <v>531</v>
      </c>
      <c r="F7158" s="191">
        <v>45729</v>
      </c>
      <c r="G7158" t="s">
        <v>589</v>
      </c>
      <c r="H7158" s="192">
        <v>87014</v>
      </c>
      <c r="I7158" t="s">
        <v>22</v>
      </c>
      <c r="J7158"/>
      <c r="K7158"/>
      <c r="L7158">
        <v>2024</v>
      </c>
      <c r="M7158" t="s">
        <v>525</v>
      </c>
      <c r="N7158" t="s">
        <v>569</v>
      </c>
      <c r="O7158"/>
    </row>
    <row r="7159" spans="1:15" s="164" customFormat="1" ht="16" x14ac:dyDescent="0.2">
      <c r="A7159" t="s">
        <v>521</v>
      </c>
      <c r="B7159" t="s">
        <v>603</v>
      </c>
      <c r="C7159" t="s">
        <v>523</v>
      </c>
      <c r="D7159" t="s">
        <v>525</v>
      </c>
      <c r="E7159" t="s">
        <v>525</v>
      </c>
      <c r="F7159" s="191">
        <v>45729</v>
      </c>
      <c r="G7159" t="s">
        <v>604</v>
      </c>
      <c r="H7159" s="192">
        <v>17684</v>
      </c>
      <c r="I7159" t="s">
        <v>22</v>
      </c>
      <c r="J7159"/>
      <c r="K7159"/>
      <c r="L7159">
        <v>2024</v>
      </c>
      <c r="M7159" t="s">
        <v>525</v>
      </c>
      <c r="N7159" t="s">
        <v>569</v>
      </c>
      <c r="O7159"/>
    </row>
    <row r="7160" spans="1:15" s="164" customFormat="1" ht="16" x14ac:dyDescent="0.2">
      <c r="A7160" t="s">
        <v>521</v>
      </c>
      <c r="B7160" t="s">
        <v>617</v>
      </c>
      <c r="C7160" t="s">
        <v>523</v>
      </c>
      <c r="D7160" t="s">
        <v>525</v>
      </c>
      <c r="E7160" t="s">
        <v>531</v>
      </c>
      <c r="F7160" s="191">
        <v>45729</v>
      </c>
      <c r="G7160" t="s">
        <v>23</v>
      </c>
      <c r="H7160" s="192">
        <v>167200</v>
      </c>
      <c r="I7160" t="s">
        <v>22</v>
      </c>
      <c r="J7160"/>
      <c r="K7160"/>
      <c r="L7160">
        <v>2024</v>
      </c>
      <c r="M7160" t="s">
        <v>525</v>
      </c>
      <c r="N7160" t="s">
        <v>569</v>
      </c>
      <c r="O7160"/>
    </row>
    <row r="7161" spans="1:15" s="164" customFormat="1" ht="16" x14ac:dyDescent="0.2">
      <c r="A7161" t="s">
        <v>521</v>
      </c>
      <c r="B7161" t="s">
        <v>617</v>
      </c>
      <c r="C7161" t="s">
        <v>523</v>
      </c>
      <c r="D7161" t="s">
        <v>525</v>
      </c>
      <c r="E7161" t="s">
        <v>531</v>
      </c>
      <c r="F7161" s="191">
        <v>45729</v>
      </c>
      <c r="G7161" t="s">
        <v>621</v>
      </c>
      <c r="H7161" s="192">
        <v>708400</v>
      </c>
      <c r="I7161" t="s">
        <v>22</v>
      </c>
      <c r="J7161"/>
      <c r="K7161"/>
      <c r="L7161">
        <v>2024</v>
      </c>
      <c r="M7161" t="s">
        <v>525</v>
      </c>
      <c r="N7161" t="s">
        <v>569</v>
      </c>
      <c r="O7161"/>
    </row>
    <row r="7162" spans="1:15" s="164" customFormat="1" ht="16" x14ac:dyDescent="0.2">
      <c r="A7162" t="s">
        <v>521</v>
      </c>
      <c r="B7162" t="s">
        <v>647</v>
      </c>
      <c r="C7162" t="s">
        <v>523</v>
      </c>
      <c r="D7162" t="s">
        <v>525</v>
      </c>
      <c r="E7162" t="s">
        <v>525</v>
      </c>
      <c r="F7162" s="191">
        <v>45729</v>
      </c>
      <c r="G7162" t="s">
        <v>649</v>
      </c>
      <c r="H7162" s="192">
        <v>1945086</v>
      </c>
      <c r="I7162" t="s">
        <v>16</v>
      </c>
      <c r="J7162"/>
      <c r="K7162"/>
      <c r="L7162">
        <v>2024</v>
      </c>
      <c r="M7162" t="s">
        <v>525</v>
      </c>
      <c r="N7162" t="s">
        <v>569</v>
      </c>
      <c r="O7162"/>
    </row>
    <row r="7163" spans="1:15" s="164" customFormat="1" ht="16" x14ac:dyDescent="0.2">
      <c r="A7163" t="s">
        <v>521</v>
      </c>
      <c r="B7163" t="s">
        <v>647</v>
      </c>
      <c r="C7163" t="s">
        <v>523</v>
      </c>
      <c r="D7163" t="s">
        <v>525</v>
      </c>
      <c r="E7163" t="s">
        <v>531</v>
      </c>
      <c r="F7163" s="191">
        <v>45729</v>
      </c>
      <c r="G7163" t="s">
        <v>649</v>
      </c>
      <c r="H7163" s="192">
        <v>153824</v>
      </c>
      <c r="I7163" t="s">
        <v>16</v>
      </c>
      <c r="J7163"/>
      <c r="K7163"/>
      <c r="L7163">
        <v>2024</v>
      </c>
      <c r="M7163" t="s">
        <v>525</v>
      </c>
      <c r="N7163" t="s">
        <v>569</v>
      </c>
      <c r="O7163"/>
    </row>
    <row r="7164" spans="1:15" s="164" customFormat="1" ht="16" x14ac:dyDescent="0.2">
      <c r="A7164" t="s">
        <v>521</v>
      </c>
      <c r="B7164" t="s">
        <v>647</v>
      </c>
      <c r="C7164" t="s">
        <v>523</v>
      </c>
      <c r="D7164" t="s">
        <v>525</v>
      </c>
      <c r="E7164" t="s">
        <v>525</v>
      </c>
      <c r="F7164" s="191">
        <v>45729</v>
      </c>
      <c r="G7164" t="s">
        <v>656</v>
      </c>
      <c r="H7164" s="192">
        <v>99792</v>
      </c>
      <c r="I7164" t="s">
        <v>16</v>
      </c>
      <c r="J7164"/>
      <c r="K7164"/>
      <c r="L7164">
        <v>2024</v>
      </c>
      <c r="M7164" t="s">
        <v>525</v>
      </c>
      <c r="N7164" t="s">
        <v>569</v>
      </c>
      <c r="O7164"/>
    </row>
    <row r="7165" spans="1:15" s="164" customFormat="1" ht="16" x14ac:dyDescent="0.2">
      <c r="A7165" t="s">
        <v>521</v>
      </c>
      <c r="B7165" t="s">
        <v>647</v>
      </c>
      <c r="C7165" t="s">
        <v>523</v>
      </c>
      <c r="D7165" t="s">
        <v>525</v>
      </c>
      <c r="E7165" t="s">
        <v>525</v>
      </c>
      <c r="F7165" s="191">
        <v>45729</v>
      </c>
      <c r="G7165" t="s">
        <v>650</v>
      </c>
      <c r="H7165" s="192">
        <v>381315</v>
      </c>
      <c r="I7165" t="s">
        <v>16</v>
      </c>
      <c r="J7165"/>
      <c r="K7165"/>
      <c r="L7165">
        <v>2024</v>
      </c>
      <c r="M7165" t="s">
        <v>525</v>
      </c>
      <c r="N7165" t="s">
        <v>569</v>
      </c>
      <c r="O7165"/>
    </row>
    <row r="7166" spans="1:15" s="164" customFormat="1" ht="16" x14ac:dyDescent="0.2">
      <c r="A7166" t="s">
        <v>521</v>
      </c>
      <c r="B7166" t="s">
        <v>647</v>
      </c>
      <c r="C7166" t="s">
        <v>523</v>
      </c>
      <c r="D7166" t="s">
        <v>525</v>
      </c>
      <c r="E7166" t="s">
        <v>531</v>
      </c>
      <c r="F7166" s="191">
        <v>45729</v>
      </c>
      <c r="G7166" t="s">
        <v>650</v>
      </c>
      <c r="H7166" s="192">
        <v>41144</v>
      </c>
      <c r="I7166" t="s">
        <v>16</v>
      </c>
      <c r="J7166"/>
      <c r="K7166"/>
      <c r="L7166">
        <v>2024</v>
      </c>
      <c r="M7166" t="s">
        <v>525</v>
      </c>
      <c r="N7166" t="s">
        <v>569</v>
      </c>
      <c r="O7166"/>
    </row>
    <row r="7167" spans="1:15" s="164" customFormat="1" ht="16" x14ac:dyDescent="0.2">
      <c r="A7167" t="s">
        <v>521</v>
      </c>
      <c r="B7167" t="s">
        <v>647</v>
      </c>
      <c r="C7167" t="s">
        <v>523</v>
      </c>
      <c r="D7167" t="s">
        <v>525</v>
      </c>
      <c r="E7167" t="s">
        <v>525</v>
      </c>
      <c r="F7167" s="191">
        <v>45729</v>
      </c>
      <c r="G7167" t="s">
        <v>648</v>
      </c>
      <c r="H7167" s="192">
        <v>7405</v>
      </c>
      <c r="I7167" t="s">
        <v>16</v>
      </c>
      <c r="J7167"/>
      <c r="K7167"/>
      <c r="L7167">
        <v>2024</v>
      </c>
      <c r="M7167" t="s">
        <v>525</v>
      </c>
      <c r="N7167" t="s">
        <v>569</v>
      </c>
      <c r="O7167"/>
    </row>
    <row r="7168" spans="1:15" s="164" customFormat="1" ht="16" x14ac:dyDescent="0.2">
      <c r="A7168" t="s">
        <v>521</v>
      </c>
      <c r="B7168" t="s">
        <v>647</v>
      </c>
      <c r="C7168" t="s">
        <v>523</v>
      </c>
      <c r="D7168" t="s">
        <v>525</v>
      </c>
      <c r="E7168" t="s">
        <v>525</v>
      </c>
      <c r="F7168" s="191">
        <v>45729</v>
      </c>
      <c r="G7168" t="s">
        <v>651</v>
      </c>
      <c r="H7168" s="192">
        <v>46103</v>
      </c>
      <c r="I7168" t="s">
        <v>16</v>
      </c>
      <c r="J7168"/>
      <c r="K7168"/>
      <c r="L7168">
        <v>2024</v>
      </c>
      <c r="M7168" t="s">
        <v>525</v>
      </c>
      <c r="N7168" t="s">
        <v>569</v>
      </c>
      <c r="O7168"/>
    </row>
    <row r="7169" spans="1:15" s="164" customFormat="1" ht="16" x14ac:dyDescent="0.2">
      <c r="A7169" t="s">
        <v>521</v>
      </c>
      <c r="B7169" t="s">
        <v>647</v>
      </c>
      <c r="C7169" t="s">
        <v>523</v>
      </c>
      <c r="D7169" t="s">
        <v>525</v>
      </c>
      <c r="E7169" t="s">
        <v>525</v>
      </c>
      <c r="F7169" s="191">
        <v>45730</v>
      </c>
      <c r="G7169" t="s">
        <v>650</v>
      </c>
      <c r="H7169" s="192">
        <v>386496</v>
      </c>
      <c r="I7169" t="s">
        <v>16</v>
      </c>
      <c r="J7169"/>
      <c r="K7169"/>
      <c r="L7169">
        <v>2024</v>
      </c>
      <c r="M7169" t="s">
        <v>525</v>
      </c>
      <c r="N7169" t="s">
        <v>569</v>
      </c>
      <c r="O7169"/>
    </row>
    <row r="7170" spans="1:15" s="164" customFormat="1" ht="16" x14ac:dyDescent="0.2">
      <c r="A7170" t="s">
        <v>521</v>
      </c>
      <c r="B7170" t="s">
        <v>647</v>
      </c>
      <c r="C7170" t="s">
        <v>523</v>
      </c>
      <c r="D7170" t="s">
        <v>525</v>
      </c>
      <c r="E7170" t="s">
        <v>531</v>
      </c>
      <c r="F7170" s="191">
        <v>45730</v>
      </c>
      <c r="G7170" t="s">
        <v>650</v>
      </c>
      <c r="H7170" s="192">
        <v>84216</v>
      </c>
      <c r="I7170" t="s">
        <v>16</v>
      </c>
      <c r="J7170"/>
      <c r="K7170"/>
      <c r="L7170">
        <v>2024</v>
      </c>
      <c r="M7170" t="s">
        <v>525</v>
      </c>
      <c r="N7170" t="s">
        <v>569</v>
      </c>
      <c r="O7170"/>
    </row>
    <row r="7171" spans="1:15" s="164" customFormat="1" ht="16" x14ac:dyDescent="0.2">
      <c r="A7171" t="s">
        <v>521</v>
      </c>
      <c r="B7171" t="s">
        <v>647</v>
      </c>
      <c r="C7171" t="s">
        <v>523</v>
      </c>
      <c r="D7171" t="s">
        <v>525</v>
      </c>
      <c r="E7171" t="s">
        <v>525</v>
      </c>
      <c r="F7171" s="191">
        <v>45730</v>
      </c>
      <c r="G7171" t="s">
        <v>648</v>
      </c>
      <c r="H7171" s="192">
        <v>28424</v>
      </c>
      <c r="I7171" t="s">
        <v>16</v>
      </c>
      <c r="J7171"/>
      <c r="K7171"/>
      <c r="L7171">
        <v>2024</v>
      </c>
      <c r="M7171" t="s">
        <v>525</v>
      </c>
      <c r="N7171" t="s">
        <v>569</v>
      </c>
      <c r="O7171"/>
    </row>
    <row r="7172" spans="1:15" s="164" customFormat="1" ht="16" x14ac:dyDescent="0.2">
      <c r="A7172" t="s">
        <v>521</v>
      </c>
      <c r="B7172" t="s">
        <v>647</v>
      </c>
      <c r="C7172" t="s">
        <v>523</v>
      </c>
      <c r="D7172" t="s">
        <v>525</v>
      </c>
      <c r="E7172" t="s">
        <v>531</v>
      </c>
      <c r="F7172" s="191">
        <v>45730</v>
      </c>
      <c r="G7172" t="s">
        <v>648</v>
      </c>
      <c r="H7172" s="192">
        <v>46409</v>
      </c>
      <c r="I7172" t="s">
        <v>16</v>
      </c>
      <c r="J7172"/>
      <c r="K7172"/>
      <c r="L7172">
        <v>2024</v>
      </c>
      <c r="M7172" t="s">
        <v>525</v>
      </c>
      <c r="N7172" t="s">
        <v>569</v>
      </c>
      <c r="O7172"/>
    </row>
    <row r="7173" spans="1:15" s="164" customFormat="1" ht="16" x14ac:dyDescent="0.2">
      <c r="A7173" t="s">
        <v>521</v>
      </c>
      <c r="B7173" t="s">
        <v>617</v>
      </c>
      <c r="C7173" t="s">
        <v>523</v>
      </c>
      <c r="D7173" t="s">
        <v>525</v>
      </c>
      <c r="E7173" t="s">
        <v>525</v>
      </c>
      <c r="F7173" s="191">
        <v>45730</v>
      </c>
      <c r="G7173" t="s">
        <v>578</v>
      </c>
      <c r="H7173" s="192">
        <v>7</v>
      </c>
      <c r="I7173" t="s">
        <v>16</v>
      </c>
      <c r="J7173"/>
      <c r="K7173"/>
      <c r="L7173">
        <v>2024</v>
      </c>
      <c r="M7173" t="s">
        <v>525</v>
      </c>
      <c r="N7173" t="s">
        <v>569</v>
      </c>
      <c r="O7173"/>
    </row>
    <row r="7174" spans="1:15" s="164" customFormat="1" ht="16" x14ac:dyDescent="0.2">
      <c r="A7174" t="s">
        <v>521</v>
      </c>
      <c r="B7174" t="s">
        <v>647</v>
      </c>
      <c r="C7174" t="s">
        <v>523</v>
      </c>
      <c r="D7174" t="s">
        <v>525</v>
      </c>
      <c r="E7174" t="s">
        <v>525</v>
      </c>
      <c r="F7174" s="191">
        <v>45730</v>
      </c>
      <c r="G7174" t="s">
        <v>651</v>
      </c>
      <c r="H7174" s="192">
        <v>206074</v>
      </c>
      <c r="I7174" t="s">
        <v>16</v>
      </c>
      <c r="J7174"/>
      <c r="K7174"/>
      <c r="L7174">
        <v>2024</v>
      </c>
      <c r="M7174" t="s">
        <v>525</v>
      </c>
      <c r="N7174" t="s">
        <v>569</v>
      </c>
      <c r="O7174"/>
    </row>
    <row r="7175" spans="1:15" s="164" customFormat="1" ht="16" x14ac:dyDescent="0.2">
      <c r="A7175" t="s">
        <v>521</v>
      </c>
      <c r="B7175" t="s">
        <v>647</v>
      </c>
      <c r="C7175" t="s">
        <v>523</v>
      </c>
      <c r="D7175" t="s">
        <v>525</v>
      </c>
      <c r="E7175" t="s">
        <v>525</v>
      </c>
      <c r="F7175" s="191">
        <v>45730</v>
      </c>
      <c r="G7175" t="s">
        <v>649</v>
      </c>
      <c r="H7175" s="192">
        <v>1067638</v>
      </c>
      <c r="I7175" t="s">
        <v>16</v>
      </c>
      <c r="J7175"/>
      <c r="K7175"/>
      <c r="L7175">
        <v>2024</v>
      </c>
      <c r="M7175" t="s">
        <v>525</v>
      </c>
      <c r="N7175" t="s">
        <v>569</v>
      </c>
      <c r="O7175"/>
    </row>
    <row r="7176" spans="1:15" s="164" customFormat="1" ht="16" x14ac:dyDescent="0.2">
      <c r="A7176" t="s">
        <v>521</v>
      </c>
      <c r="B7176" t="s">
        <v>647</v>
      </c>
      <c r="C7176" t="s">
        <v>523</v>
      </c>
      <c r="D7176" t="s">
        <v>525</v>
      </c>
      <c r="E7176" t="s">
        <v>525</v>
      </c>
      <c r="F7176" s="191">
        <v>45730</v>
      </c>
      <c r="G7176" t="s">
        <v>656</v>
      </c>
      <c r="H7176" s="192">
        <v>299376</v>
      </c>
      <c r="I7176" t="s">
        <v>16</v>
      </c>
      <c r="J7176"/>
      <c r="K7176"/>
      <c r="L7176">
        <v>2024</v>
      </c>
      <c r="M7176" t="s">
        <v>525</v>
      </c>
      <c r="N7176" t="s">
        <v>569</v>
      </c>
      <c r="O7176"/>
    </row>
    <row r="7177" spans="1:15" s="164" customFormat="1" ht="16" x14ac:dyDescent="0.2">
      <c r="A7177" t="s">
        <v>521</v>
      </c>
      <c r="B7177" t="s">
        <v>617</v>
      </c>
      <c r="C7177" t="s">
        <v>523</v>
      </c>
      <c r="D7177" t="s">
        <v>525</v>
      </c>
      <c r="E7177" t="s">
        <v>519</v>
      </c>
      <c r="F7177" s="191">
        <v>45730</v>
      </c>
      <c r="G7177" t="s">
        <v>587</v>
      </c>
      <c r="H7177" s="192">
        <v>178750</v>
      </c>
      <c r="I7177" t="s">
        <v>22</v>
      </c>
      <c r="J7177"/>
      <c r="K7177"/>
      <c r="L7177">
        <v>2024</v>
      </c>
      <c r="M7177" t="s">
        <v>525</v>
      </c>
      <c r="N7177" t="s">
        <v>569</v>
      </c>
      <c r="O7177"/>
    </row>
    <row r="7178" spans="1:15" s="164" customFormat="1" ht="16" x14ac:dyDescent="0.2">
      <c r="A7178" t="s">
        <v>521</v>
      </c>
      <c r="B7178" t="s">
        <v>617</v>
      </c>
      <c r="C7178" t="s">
        <v>523</v>
      </c>
      <c r="D7178" t="s">
        <v>525</v>
      </c>
      <c r="E7178" t="s">
        <v>531</v>
      </c>
      <c r="F7178" s="191">
        <v>45730</v>
      </c>
      <c r="G7178" t="s">
        <v>587</v>
      </c>
      <c r="H7178" s="192">
        <v>352000</v>
      </c>
      <c r="I7178" t="s">
        <v>22</v>
      </c>
      <c r="J7178"/>
      <c r="K7178"/>
      <c r="L7178">
        <v>2024</v>
      </c>
      <c r="M7178" t="s">
        <v>525</v>
      </c>
      <c r="N7178" t="s">
        <v>569</v>
      </c>
      <c r="O7178"/>
    </row>
    <row r="7179" spans="1:15" s="164" customFormat="1" ht="16" x14ac:dyDescent="0.2">
      <c r="A7179" t="s">
        <v>521</v>
      </c>
      <c r="B7179" t="s">
        <v>647</v>
      </c>
      <c r="C7179" t="s">
        <v>523</v>
      </c>
      <c r="D7179" t="s">
        <v>525</v>
      </c>
      <c r="E7179" t="s">
        <v>531</v>
      </c>
      <c r="F7179" s="191">
        <v>45730</v>
      </c>
      <c r="G7179" t="s">
        <v>653</v>
      </c>
      <c r="H7179" s="192">
        <v>377542</v>
      </c>
      <c r="I7179" t="s">
        <v>22</v>
      </c>
      <c r="J7179"/>
      <c r="K7179"/>
      <c r="L7179">
        <v>2024</v>
      </c>
      <c r="M7179" t="s">
        <v>525</v>
      </c>
      <c r="N7179" t="s">
        <v>569</v>
      </c>
      <c r="O7179"/>
    </row>
    <row r="7180" spans="1:15" s="164" customFormat="1" ht="16" x14ac:dyDescent="0.2">
      <c r="A7180" t="s">
        <v>521</v>
      </c>
      <c r="B7180" t="s">
        <v>617</v>
      </c>
      <c r="C7180" t="s">
        <v>523</v>
      </c>
      <c r="D7180" t="s">
        <v>525</v>
      </c>
      <c r="E7180" t="s">
        <v>525</v>
      </c>
      <c r="F7180" s="191">
        <v>45730</v>
      </c>
      <c r="G7180" t="s">
        <v>568</v>
      </c>
      <c r="H7180" s="192">
        <v>75227</v>
      </c>
      <c r="I7180" t="s">
        <v>22</v>
      </c>
      <c r="J7180"/>
      <c r="K7180"/>
      <c r="L7180">
        <v>2024</v>
      </c>
      <c r="M7180" t="s">
        <v>525</v>
      </c>
      <c r="N7180" t="s">
        <v>569</v>
      </c>
      <c r="O7180"/>
    </row>
    <row r="7181" spans="1:15" s="164" customFormat="1" ht="16" x14ac:dyDescent="0.2">
      <c r="A7181" t="s">
        <v>521</v>
      </c>
      <c r="B7181" t="s">
        <v>617</v>
      </c>
      <c r="C7181" t="s">
        <v>523</v>
      </c>
      <c r="D7181" t="s">
        <v>525</v>
      </c>
      <c r="E7181" t="s">
        <v>519</v>
      </c>
      <c r="F7181" s="191">
        <v>45730</v>
      </c>
      <c r="G7181" t="s">
        <v>568</v>
      </c>
      <c r="H7181" s="192">
        <v>250250</v>
      </c>
      <c r="I7181" t="s">
        <v>22</v>
      </c>
      <c r="J7181"/>
      <c r="K7181"/>
      <c r="L7181">
        <v>2024</v>
      </c>
      <c r="M7181" t="s">
        <v>525</v>
      </c>
      <c r="N7181" t="s">
        <v>569</v>
      </c>
      <c r="O7181"/>
    </row>
    <row r="7182" spans="1:15" s="164" customFormat="1" ht="16" x14ac:dyDescent="0.2">
      <c r="A7182" t="s">
        <v>521</v>
      </c>
      <c r="B7182" t="s">
        <v>617</v>
      </c>
      <c r="C7182" t="s">
        <v>523</v>
      </c>
      <c r="D7182" t="s">
        <v>525</v>
      </c>
      <c r="E7182" t="s">
        <v>531</v>
      </c>
      <c r="F7182" s="191">
        <v>45730</v>
      </c>
      <c r="G7182" t="s">
        <v>568</v>
      </c>
      <c r="H7182" s="192">
        <v>429000</v>
      </c>
      <c r="I7182" t="s">
        <v>22</v>
      </c>
      <c r="J7182"/>
      <c r="K7182"/>
      <c r="L7182">
        <v>2024</v>
      </c>
      <c r="M7182" t="s">
        <v>525</v>
      </c>
      <c r="N7182" t="s">
        <v>569</v>
      </c>
      <c r="O7182"/>
    </row>
    <row r="7183" spans="1:15" s="164" customFormat="1" ht="16" x14ac:dyDescent="0.2">
      <c r="A7183" t="s">
        <v>521</v>
      </c>
      <c r="B7183" t="s">
        <v>638</v>
      </c>
      <c r="C7183" t="s">
        <v>523</v>
      </c>
      <c r="D7183" t="s">
        <v>525</v>
      </c>
      <c r="E7183" t="s">
        <v>519</v>
      </c>
      <c r="F7183" s="191">
        <v>45730</v>
      </c>
      <c r="G7183" t="s">
        <v>568</v>
      </c>
      <c r="H7183" s="192">
        <v>178750</v>
      </c>
      <c r="I7183" t="s">
        <v>22</v>
      </c>
      <c r="J7183"/>
      <c r="K7183"/>
      <c r="L7183">
        <v>2024</v>
      </c>
      <c r="M7183" t="s">
        <v>525</v>
      </c>
      <c r="N7183" t="s">
        <v>569</v>
      </c>
      <c r="O7183"/>
    </row>
    <row r="7184" spans="1:15" s="164" customFormat="1" ht="16" x14ac:dyDescent="0.2">
      <c r="A7184" t="s">
        <v>521</v>
      </c>
      <c r="B7184" t="s">
        <v>638</v>
      </c>
      <c r="C7184" t="s">
        <v>523</v>
      </c>
      <c r="D7184" t="s">
        <v>525</v>
      </c>
      <c r="E7184" t="s">
        <v>531</v>
      </c>
      <c r="F7184" s="191">
        <v>45730</v>
      </c>
      <c r="G7184" t="s">
        <v>568</v>
      </c>
      <c r="H7184" s="192">
        <v>500500</v>
      </c>
      <c r="I7184" t="s">
        <v>22</v>
      </c>
      <c r="J7184"/>
      <c r="K7184"/>
      <c r="L7184">
        <v>2024</v>
      </c>
      <c r="M7184" t="s">
        <v>525</v>
      </c>
      <c r="N7184" t="s">
        <v>569</v>
      </c>
      <c r="O7184"/>
    </row>
    <row r="7185" spans="1:15" s="164" customFormat="1" ht="16" x14ac:dyDescent="0.2">
      <c r="A7185" t="s">
        <v>521</v>
      </c>
      <c r="B7185" t="s">
        <v>617</v>
      </c>
      <c r="C7185" t="s">
        <v>523</v>
      </c>
      <c r="D7185" t="s">
        <v>525</v>
      </c>
      <c r="E7185" t="s">
        <v>519</v>
      </c>
      <c r="F7185" s="191">
        <v>45730</v>
      </c>
      <c r="G7185" t="s">
        <v>589</v>
      </c>
      <c r="H7185" s="192">
        <v>1269840</v>
      </c>
      <c r="I7185" t="s">
        <v>22</v>
      </c>
      <c r="J7185"/>
      <c r="K7185"/>
      <c r="L7185">
        <v>2024</v>
      </c>
      <c r="M7185" t="s">
        <v>525</v>
      </c>
      <c r="N7185" t="s">
        <v>569</v>
      </c>
      <c r="O7185"/>
    </row>
    <row r="7186" spans="1:15" s="164" customFormat="1" ht="16" x14ac:dyDescent="0.2">
      <c r="A7186" t="s">
        <v>521</v>
      </c>
      <c r="B7186" t="s">
        <v>617</v>
      </c>
      <c r="C7186" t="s">
        <v>523</v>
      </c>
      <c r="D7186" t="s">
        <v>525</v>
      </c>
      <c r="E7186" t="s">
        <v>531</v>
      </c>
      <c r="F7186" s="191">
        <v>45730</v>
      </c>
      <c r="G7186" t="s">
        <v>589</v>
      </c>
      <c r="H7186" s="192">
        <v>1074480</v>
      </c>
      <c r="I7186" t="s">
        <v>22</v>
      </c>
      <c r="J7186"/>
      <c r="K7186"/>
      <c r="L7186">
        <v>2024</v>
      </c>
      <c r="M7186" t="s">
        <v>525</v>
      </c>
      <c r="N7186" t="s">
        <v>569</v>
      </c>
      <c r="O7186"/>
    </row>
    <row r="7187" spans="1:15" s="164" customFormat="1" ht="16" x14ac:dyDescent="0.2">
      <c r="A7187" t="s">
        <v>521</v>
      </c>
      <c r="B7187" t="s">
        <v>638</v>
      </c>
      <c r="C7187" t="s">
        <v>523</v>
      </c>
      <c r="D7187" t="s">
        <v>525</v>
      </c>
      <c r="E7187" t="s">
        <v>519</v>
      </c>
      <c r="F7187" s="191">
        <v>45730</v>
      </c>
      <c r="G7187" t="s">
        <v>589</v>
      </c>
      <c r="H7187" s="192">
        <v>651200</v>
      </c>
      <c r="I7187" t="s">
        <v>22</v>
      </c>
      <c r="J7187"/>
      <c r="K7187"/>
      <c r="L7187">
        <v>2024</v>
      </c>
      <c r="M7187" t="s">
        <v>525</v>
      </c>
      <c r="N7187" t="s">
        <v>569</v>
      </c>
      <c r="O7187"/>
    </row>
    <row r="7188" spans="1:15" s="164" customFormat="1" ht="16" x14ac:dyDescent="0.2">
      <c r="A7188" t="s">
        <v>521</v>
      </c>
      <c r="B7188" t="s">
        <v>638</v>
      </c>
      <c r="C7188" t="s">
        <v>523</v>
      </c>
      <c r="D7188" t="s">
        <v>525</v>
      </c>
      <c r="E7188" t="s">
        <v>531</v>
      </c>
      <c r="F7188" s="191">
        <v>45730</v>
      </c>
      <c r="G7188" t="s">
        <v>589</v>
      </c>
      <c r="H7188" s="192">
        <v>1465200</v>
      </c>
      <c r="I7188" t="s">
        <v>22</v>
      </c>
      <c r="J7188"/>
      <c r="K7188"/>
      <c r="L7188">
        <v>2024</v>
      </c>
      <c r="M7188" t="s">
        <v>525</v>
      </c>
      <c r="N7188" t="s">
        <v>569</v>
      </c>
      <c r="O7188"/>
    </row>
    <row r="7189" spans="1:15" s="164" customFormat="1" ht="16" x14ac:dyDescent="0.2">
      <c r="A7189" t="s">
        <v>521</v>
      </c>
      <c r="B7189" t="s">
        <v>686</v>
      </c>
      <c r="C7189" t="s">
        <v>523</v>
      </c>
      <c r="D7189" t="s">
        <v>525</v>
      </c>
      <c r="E7189" t="s">
        <v>525</v>
      </c>
      <c r="F7189" s="191">
        <v>45730</v>
      </c>
      <c r="G7189" t="s">
        <v>589</v>
      </c>
      <c r="H7189" s="192">
        <v>87714</v>
      </c>
      <c r="I7189" t="s">
        <v>22</v>
      </c>
      <c r="J7189"/>
      <c r="K7189"/>
      <c r="L7189">
        <v>2024</v>
      </c>
      <c r="M7189" t="s">
        <v>525</v>
      </c>
      <c r="N7189" t="s">
        <v>569</v>
      </c>
      <c r="O7189"/>
    </row>
    <row r="7190" spans="1:15" s="164" customFormat="1" ht="16" x14ac:dyDescent="0.2">
      <c r="A7190" t="s">
        <v>521</v>
      </c>
      <c r="B7190" t="s">
        <v>603</v>
      </c>
      <c r="C7190" t="s">
        <v>523</v>
      </c>
      <c r="D7190" t="s">
        <v>525</v>
      </c>
      <c r="E7190" t="s">
        <v>525</v>
      </c>
      <c r="F7190" s="191">
        <v>45730</v>
      </c>
      <c r="G7190" t="s">
        <v>604</v>
      </c>
      <c r="H7190" s="192">
        <v>65085</v>
      </c>
      <c r="I7190" t="s">
        <v>22</v>
      </c>
      <c r="J7190"/>
      <c r="K7190"/>
      <c r="L7190">
        <v>2024</v>
      </c>
      <c r="M7190" t="s">
        <v>525</v>
      </c>
      <c r="N7190" t="s">
        <v>569</v>
      </c>
      <c r="O7190"/>
    </row>
    <row r="7191" spans="1:15" s="164" customFormat="1" ht="16" x14ac:dyDescent="0.2">
      <c r="A7191" t="s">
        <v>521</v>
      </c>
      <c r="B7191" t="s">
        <v>617</v>
      </c>
      <c r="C7191" t="s">
        <v>523</v>
      </c>
      <c r="D7191" t="s">
        <v>525</v>
      </c>
      <c r="E7191" t="s">
        <v>525</v>
      </c>
      <c r="F7191" s="191">
        <v>45730</v>
      </c>
      <c r="G7191" t="s">
        <v>23</v>
      </c>
      <c r="H7191" s="192">
        <v>37066</v>
      </c>
      <c r="I7191" t="s">
        <v>22</v>
      </c>
      <c r="J7191"/>
      <c r="K7191"/>
      <c r="L7191">
        <v>2024</v>
      </c>
      <c r="M7191" t="s">
        <v>525</v>
      </c>
      <c r="N7191" t="s">
        <v>569</v>
      </c>
      <c r="O7191"/>
    </row>
    <row r="7192" spans="1:15" s="164" customFormat="1" ht="16" x14ac:dyDescent="0.2">
      <c r="A7192" t="s">
        <v>521</v>
      </c>
      <c r="B7192" t="s">
        <v>586</v>
      </c>
      <c r="C7192" t="s">
        <v>523</v>
      </c>
      <c r="D7192" t="s">
        <v>525</v>
      </c>
      <c r="E7192" t="s">
        <v>531</v>
      </c>
      <c r="F7192" s="191">
        <v>45730</v>
      </c>
      <c r="G7192" t="s">
        <v>23</v>
      </c>
      <c r="H7192" s="192">
        <v>43362</v>
      </c>
      <c r="I7192" t="s">
        <v>22</v>
      </c>
      <c r="J7192"/>
      <c r="K7192"/>
      <c r="L7192">
        <v>2024</v>
      </c>
      <c r="M7192" t="s">
        <v>525</v>
      </c>
      <c r="N7192" t="s">
        <v>569</v>
      </c>
      <c r="O7192"/>
    </row>
    <row r="7193" spans="1:15" s="164" customFormat="1" ht="16" x14ac:dyDescent="0.2">
      <c r="A7193" t="s">
        <v>521</v>
      </c>
      <c r="B7193" t="s">
        <v>617</v>
      </c>
      <c r="C7193" t="s">
        <v>523</v>
      </c>
      <c r="D7193" t="s">
        <v>525</v>
      </c>
      <c r="E7193" t="s">
        <v>525</v>
      </c>
      <c r="F7193" s="191">
        <v>45730</v>
      </c>
      <c r="G7193" t="s">
        <v>621</v>
      </c>
      <c r="H7193" s="192">
        <v>188067</v>
      </c>
      <c r="I7193" t="s">
        <v>22</v>
      </c>
      <c r="J7193"/>
      <c r="K7193"/>
      <c r="L7193">
        <v>2024</v>
      </c>
      <c r="M7193" t="s">
        <v>525</v>
      </c>
      <c r="N7193" t="s">
        <v>569</v>
      </c>
      <c r="O7193"/>
    </row>
    <row r="7194" spans="1:15" s="164" customFormat="1" ht="16" x14ac:dyDescent="0.2">
      <c r="A7194" t="s">
        <v>521</v>
      </c>
      <c r="B7194" t="s">
        <v>647</v>
      </c>
      <c r="C7194" t="s">
        <v>523</v>
      </c>
      <c r="D7194" t="s">
        <v>525</v>
      </c>
      <c r="E7194" t="s">
        <v>525</v>
      </c>
      <c r="F7194" s="191">
        <v>45733</v>
      </c>
      <c r="G7194" t="s">
        <v>650</v>
      </c>
      <c r="H7194" s="192">
        <v>207143</v>
      </c>
      <c r="I7194" t="s">
        <v>16</v>
      </c>
      <c r="J7194"/>
      <c r="K7194"/>
      <c r="L7194">
        <v>2024</v>
      </c>
      <c r="M7194" t="s">
        <v>525</v>
      </c>
      <c r="N7194" t="s">
        <v>569</v>
      </c>
      <c r="O7194"/>
    </row>
    <row r="7195" spans="1:15" s="164" customFormat="1" ht="16" x14ac:dyDescent="0.2">
      <c r="A7195" t="s">
        <v>521</v>
      </c>
      <c r="B7195" t="s">
        <v>647</v>
      </c>
      <c r="C7195" t="s">
        <v>535</v>
      </c>
      <c r="D7195" t="s">
        <v>525</v>
      </c>
      <c r="E7195" t="s">
        <v>519</v>
      </c>
      <c r="F7195" s="191">
        <v>45733</v>
      </c>
      <c r="G7195" t="s">
        <v>650</v>
      </c>
      <c r="H7195" s="192">
        <v>3927</v>
      </c>
      <c r="I7195" t="s">
        <v>16</v>
      </c>
      <c r="J7195"/>
      <c r="K7195"/>
      <c r="L7195">
        <v>2024</v>
      </c>
      <c r="M7195" t="s">
        <v>525</v>
      </c>
      <c r="N7195" t="s">
        <v>569</v>
      </c>
      <c r="O7195"/>
    </row>
    <row r="7196" spans="1:15" s="164" customFormat="1" ht="16" x14ac:dyDescent="0.2">
      <c r="A7196" t="s">
        <v>521</v>
      </c>
      <c r="B7196" t="s">
        <v>647</v>
      </c>
      <c r="C7196" t="s">
        <v>523</v>
      </c>
      <c r="D7196" t="s">
        <v>525</v>
      </c>
      <c r="E7196" t="s">
        <v>519</v>
      </c>
      <c r="F7196" s="191">
        <v>45733</v>
      </c>
      <c r="G7196" t="s">
        <v>650</v>
      </c>
      <c r="H7196" s="192">
        <v>87120</v>
      </c>
      <c r="I7196" t="s">
        <v>16</v>
      </c>
      <c r="J7196"/>
      <c r="K7196"/>
      <c r="L7196">
        <v>2024</v>
      </c>
      <c r="M7196" t="s">
        <v>525</v>
      </c>
      <c r="N7196" t="s">
        <v>569</v>
      </c>
      <c r="O7196"/>
    </row>
    <row r="7197" spans="1:15" s="164" customFormat="1" ht="16" x14ac:dyDescent="0.2">
      <c r="A7197" t="s">
        <v>521</v>
      </c>
      <c r="B7197" t="s">
        <v>647</v>
      </c>
      <c r="C7197" t="s">
        <v>523</v>
      </c>
      <c r="D7197" t="s">
        <v>525</v>
      </c>
      <c r="E7197" t="s">
        <v>531</v>
      </c>
      <c r="F7197" s="191">
        <v>45733</v>
      </c>
      <c r="G7197" t="s">
        <v>650</v>
      </c>
      <c r="H7197" s="192">
        <v>854590</v>
      </c>
      <c r="I7197" t="s">
        <v>16</v>
      </c>
      <c r="J7197"/>
      <c r="K7197"/>
      <c r="L7197">
        <v>2024</v>
      </c>
      <c r="M7197" t="s">
        <v>525</v>
      </c>
      <c r="N7197" t="s">
        <v>569</v>
      </c>
      <c r="O7197"/>
    </row>
    <row r="7198" spans="1:15" s="164" customFormat="1" ht="16" x14ac:dyDescent="0.2">
      <c r="A7198" t="s">
        <v>521</v>
      </c>
      <c r="B7198" t="s">
        <v>647</v>
      </c>
      <c r="C7198" t="s">
        <v>523</v>
      </c>
      <c r="D7198" t="s">
        <v>525</v>
      </c>
      <c r="E7198" t="s">
        <v>525</v>
      </c>
      <c r="F7198" s="191">
        <v>45733</v>
      </c>
      <c r="G7198" t="s">
        <v>648</v>
      </c>
      <c r="H7198" s="192">
        <v>2251</v>
      </c>
      <c r="I7198" t="s">
        <v>16</v>
      </c>
      <c r="J7198"/>
      <c r="K7198"/>
      <c r="L7198">
        <v>2024</v>
      </c>
      <c r="M7198" t="s">
        <v>525</v>
      </c>
      <c r="N7198" t="s">
        <v>569</v>
      </c>
      <c r="O7198"/>
    </row>
    <row r="7199" spans="1:15" s="164" customFormat="1" ht="16" x14ac:dyDescent="0.2">
      <c r="A7199" t="s">
        <v>521</v>
      </c>
      <c r="B7199" t="s">
        <v>647</v>
      </c>
      <c r="C7199" t="s">
        <v>523</v>
      </c>
      <c r="D7199" t="s">
        <v>525</v>
      </c>
      <c r="E7199" t="s">
        <v>525</v>
      </c>
      <c r="F7199" s="191">
        <v>45733</v>
      </c>
      <c r="G7199" t="s">
        <v>651</v>
      </c>
      <c r="H7199" s="192">
        <v>197780</v>
      </c>
      <c r="I7199" t="s">
        <v>16</v>
      </c>
      <c r="J7199"/>
      <c r="K7199"/>
      <c r="L7199">
        <v>2024</v>
      </c>
      <c r="M7199" t="s">
        <v>525</v>
      </c>
      <c r="N7199" t="s">
        <v>569</v>
      </c>
      <c r="O7199"/>
    </row>
    <row r="7200" spans="1:15" s="164" customFormat="1" ht="16" x14ac:dyDescent="0.2">
      <c r="A7200" t="s">
        <v>521</v>
      </c>
      <c r="B7200" t="s">
        <v>647</v>
      </c>
      <c r="C7200" t="s">
        <v>523</v>
      </c>
      <c r="D7200" t="s">
        <v>525</v>
      </c>
      <c r="E7200" t="s">
        <v>525</v>
      </c>
      <c r="F7200" s="191">
        <v>45733</v>
      </c>
      <c r="G7200" t="s">
        <v>649</v>
      </c>
      <c r="H7200" s="192">
        <v>1933050</v>
      </c>
      <c r="I7200" t="s">
        <v>16</v>
      </c>
      <c r="J7200"/>
      <c r="K7200"/>
      <c r="L7200">
        <v>2024</v>
      </c>
      <c r="M7200" t="s">
        <v>525</v>
      </c>
      <c r="N7200" t="s">
        <v>569</v>
      </c>
      <c r="O7200"/>
    </row>
    <row r="7201" spans="1:15" s="164" customFormat="1" ht="16" x14ac:dyDescent="0.2">
      <c r="A7201" t="s">
        <v>521</v>
      </c>
      <c r="B7201" t="s">
        <v>647</v>
      </c>
      <c r="C7201" t="s">
        <v>523</v>
      </c>
      <c r="D7201" t="s">
        <v>525</v>
      </c>
      <c r="E7201" t="s">
        <v>531</v>
      </c>
      <c r="F7201" s="191">
        <v>45733</v>
      </c>
      <c r="G7201" t="s">
        <v>649</v>
      </c>
      <c r="H7201" s="192">
        <v>1811832</v>
      </c>
      <c r="I7201" t="s">
        <v>16</v>
      </c>
      <c r="J7201"/>
      <c r="K7201"/>
      <c r="L7201">
        <v>2024</v>
      </c>
      <c r="M7201" t="s">
        <v>525</v>
      </c>
      <c r="N7201" t="s">
        <v>569</v>
      </c>
      <c r="O7201"/>
    </row>
    <row r="7202" spans="1:15" s="164" customFormat="1" ht="16" x14ac:dyDescent="0.2">
      <c r="A7202" t="s">
        <v>521</v>
      </c>
      <c r="B7202" t="s">
        <v>647</v>
      </c>
      <c r="C7202" t="s">
        <v>523</v>
      </c>
      <c r="D7202" t="s">
        <v>525</v>
      </c>
      <c r="E7202" t="s">
        <v>531</v>
      </c>
      <c r="F7202" s="191">
        <v>45733</v>
      </c>
      <c r="G7202" t="s">
        <v>652</v>
      </c>
      <c r="H7202" s="192">
        <v>1275318</v>
      </c>
      <c r="I7202" t="s">
        <v>16</v>
      </c>
      <c r="J7202"/>
      <c r="K7202"/>
      <c r="L7202">
        <v>2024</v>
      </c>
      <c r="M7202" t="s">
        <v>525</v>
      </c>
      <c r="N7202" t="s">
        <v>569</v>
      </c>
      <c r="O7202"/>
    </row>
    <row r="7203" spans="1:15" s="164" customFormat="1" ht="16" x14ac:dyDescent="0.2">
      <c r="A7203" t="s">
        <v>521</v>
      </c>
      <c r="B7203" t="s">
        <v>647</v>
      </c>
      <c r="C7203" t="s">
        <v>523</v>
      </c>
      <c r="D7203" t="s">
        <v>525</v>
      </c>
      <c r="E7203" t="s">
        <v>525</v>
      </c>
      <c r="F7203" s="191">
        <v>45733</v>
      </c>
      <c r="G7203" t="s">
        <v>656</v>
      </c>
      <c r="H7203" s="192">
        <v>149688</v>
      </c>
      <c r="I7203" t="s">
        <v>16</v>
      </c>
      <c r="J7203"/>
      <c r="K7203"/>
      <c r="L7203">
        <v>2024</v>
      </c>
      <c r="M7203" t="s">
        <v>525</v>
      </c>
      <c r="N7203" t="s">
        <v>569</v>
      </c>
      <c r="O7203"/>
    </row>
    <row r="7204" spans="1:15" s="164" customFormat="1" ht="16" x14ac:dyDescent="0.2">
      <c r="A7204" t="s">
        <v>521</v>
      </c>
      <c r="B7204" t="s">
        <v>617</v>
      </c>
      <c r="C7204" t="s">
        <v>523</v>
      </c>
      <c r="D7204" t="s">
        <v>525</v>
      </c>
      <c r="E7204" t="s">
        <v>531</v>
      </c>
      <c r="F7204" s="191">
        <v>45733</v>
      </c>
      <c r="G7204" t="s">
        <v>619</v>
      </c>
      <c r="H7204" s="192">
        <v>75814</v>
      </c>
      <c r="I7204" t="s">
        <v>22</v>
      </c>
      <c r="J7204"/>
      <c r="K7204"/>
      <c r="L7204">
        <v>2024</v>
      </c>
      <c r="M7204" t="s">
        <v>525</v>
      </c>
      <c r="N7204" t="s">
        <v>569</v>
      </c>
      <c r="O7204"/>
    </row>
    <row r="7205" spans="1:15" s="164" customFormat="1" ht="16" x14ac:dyDescent="0.2">
      <c r="A7205" t="s">
        <v>521</v>
      </c>
      <c r="B7205" t="s">
        <v>586</v>
      </c>
      <c r="C7205" t="s">
        <v>523</v>
      </c>
      <c r="D7205" t="s">
        <v>525</v>
      </c>
      <c r="E7205" t="s">
        <v>531</v>
      </c>
      <c r="F7205" s="191">
        <v>45733</v>
      </c>
      <c r="G7205" t="s">
        <v>619</v>
      </c>
      <c r="H7205" s="192">
        <v>516384</v>
      </c>
      <c r="I7205" t="s">
        <v>22</v>
      </c>
      <c r="J7205"/>
      <c r="K7205"/>
      <c r="L7205">
        <v>2024</v>
      </c>
      <c r="M7205" t="s">
        <v>525</v>
      </c>
      <c r="N7205" t="s">
        <v>569</v>
      </c>
      <c r="O7205"/>
    </row>
    <row r="7206" spans="1:15" s="164" customFormat="1" ht="16" x14ac:dyDescent="0.2">
      <c r="A7206" t="s">
        <v>521</v>
      </c>
      <c r="B7206" t="s">
        <v>647</v>
      </c>
      <c r="C7206" t="s">
        <v>523</v>
      </c>
      <c r="D7206" t="s">
        <v>525</v>
      </c>
      <c r="E7206" t="s">
        <v>531</v>
      </c>
      <c r="F7206" s="191">
        <v>45733</v>
      </c>
      <c r="G7206" t="s">
        <v>653</v>
      </c>
      <c r="H7206" s="192">
        <v>161801</v>
      </c>
      <c r="I7206" t="s">
        <v>22</v>
      </c>
      <c r="J7206"/>
      <c r="K7206"/>
      <c r="L7206">
        <v>2024</v>
      </c>
      <c r="M7206" t="s">
        <v>525</v>
      </c>
      <c r="N7206" t="s">
        <v>569</v>
      </c>
      <c r="O7206"/>
    </row>
    <row r="7207" spans="1:15" s="164" customFormat="1" ht="16" x14ac:dyDescent="0.2">
      <c r="A7207" t="s">
        <v>521</v>
      </c>
      <c r="B7207" t="s">
        <v>617</v>
      </c>
      <c r="C7207" t="s">
        <v>523</v>
      </c>
      <c r="D7207" t="s">
        <v>525</v>
      </c>
      <c r="E7207" t="s">
        <v>531</v>
      </c>
      <c r="F7207" s="191">
        <v>45733</v>
      </c>
      <c r="G7207" t="s">
        <v>589</v>
      </c>
      <c r="H7207" s="192">
        <v>570141</v>
      </c>
      <c r="I7207" t="s">
        <v>22</v>
      </c>
      <c r="J7207"/>
      <c r="K7207"/>
      <c r="L7207">
        <v>2024</v>
      </c>
      <c r="M7207" t="s">
        <v>525</v>
      </c>
      <c r="N7207" t="s">
        <v>569</v>
      </c>
      <c r="O7207"/>
    </row>
    <row r="7208" spans="1:15" s="164" customFormat="1" ht="16" x14ac:dyDescent="0.2">
      <c r="A7208" t="s">
        <v>521</v>
      </c>
      <c r="B7208" t="s">
        <v>638</v>
      </c>
      <c r="C7208" t="s">
        <v>523</v>
      </c>
      <c r="D7208" t="s">
        <v>525</v>
      </c>
      <c r="E7208" t="s">
        <v>525</v>
      </c>
      <c r="F7208" s="191">
        <v>45733</v>
      </c>
      <c r="G7208" t="s">
        <v>589</v>
      </c>
      <c r="H7208" s="192">
        <v>83952</v>
      </c>
      <c r="I7208" t="s">
        <v>22</v>
      </c>
      <c r="J7208"/>
      <c r="K7208"/>
      <c r="L7208">
        <v>2024</v>
      </c>
      <c r="M7208" t="s">
        <v>525</v>
      </c>
      <c r="N7208" t="s">
        <v>569</v>
      </c>
      <c r="O7208"/>
    </row>
    <row r="7209" spans="1:15" s="164" customFormat="1" ht="16" x14ac:dyDescent="0.2">
      <c r="A7209" t="s">
        <v>521</v>
      </c>
      <c r="B7209" t="s">
        <v>638</v>
      </c>
      <c r="C7209" t="s">
        <v>523</v>
      </c>
      <c r="D7209" t="s">
        <v>525</v>
      </c>
      <c r="E7209" t="s">
        <v>531</v>
      </c>
      <c r="F7209" s="191">
        <v>45733</v>
      </c>
      <c r="G7209" t="s">
        <v>722</v>
      </c>
      <c r="H7209" s="192">
        <v>20020</v>
      </c>
      <c r="I7209" t="s">
        <v>22</v>
      </c>
      <c r="J7209"/>
      <c r="K7209"/>
      <c r="L7209">
        <v>2024</v>
      </c>
      <c r="M7209" t="s">
        <v>525</v>
      </c>
      <c r="N7209" t="s">
        <v>569</v>
      </c>
      <c r="O7209"/>
    </row>
    <row r="7210" spans="1:15" s="164" customFormat="1" ht="16" x14ac:dyDescent="0.2">
      <c r="A7210" t="s">
        <v>521</v>
      </c>
      <c r="B7210" t="s">
        <v>617</v>
      </c>
      <c r="C7210" t="s">
        <v>523</v>
      </c>
      <c r="D7210" t="s">
        <v>525</v>
      </c>
      <c r="E7210" t="s">
        <v>531</v>
      </c>
      <c r="F7210" s="191">
        <v>45734</v>
      </c>
      <c r="G7210" t="s">
        <v>589</v>
      </c>
      <c r="H7210" s="192">
        <v>913631</v>
      </c>
      <c r="I7210" t="s">
        <v>22</v>
      </c>
      <c r="J7210"/>
      <c r="K7210"/>
      <c r="L7210">
        <v>2024</v>
      </c>
      <c r="M7210" t="s">
        <v>525</v>
      </c>
      <c r="N7210" t="s">
        <v>569</v>
      </c>
      <c r="O7210"/>
    </row>
    <row r="7211" spans="1:15" s="164" customFormat="1" ht="16" x14ac:dyDescent="0.2">
      <c r="A7211" t="s">
        <v>521</v>
      </c>
      <c r="B7211" t="s">
        <v>617</v>
      </c>
      <c r="C7211" t="s">
        <v>523</v>
      </c>
      <c r="D7211" t="s">
        <v>525</v>
      </c>
      <c r="E7211" t="s">
        <v>531</v>
      </c>
      <c r="F7211" s="191">
        <v>45734</v>
      </c>
      <c r="G7211" t="s">
        <v>23</v>
      </c>
      <c r="H7211" s="192">
        <v>40920</v>
      </c>
      <c r="I7211" t="s">
        <v>22</v>
      </c>
      <c r="J7211"/>
      <c r="K7211"/>
      <c r="L7211">
        <v>2024</v>
      </c>
      <c r="M7211" t="s">
        <v>525</v>
      </c>
      <c r="N7211" t="s">
        <v>569</v>
      </c>
      <c r="O7211"/>
    </row>
    <row r="7212" spans="1:15" s="164" customFormat="1" ht="16" x14ac:dyDescent="0.2">
      <c r="A7212" t="s">
        <v>521</v>
      </c>
      <c r="B7212" t="s">
        <v>647</v>
      </c>
      <c r="C7212" t="s">
        <v>523</v>
      </c>
      <c r="D7212" t="s">
        <v>525</v>
      </c>
      <c r="E7212" t="s">
        <v>525</v>
      </c>
      <c r="F7212" s="191">
        <v>45734</v>
      </c>
      <c r="G7212" t="s">
        <v>650</v>
      </c>
      <c r="H7212" s="192">
        <v>495997</v>
      </c>
      <c r="I7212" t="s">
        <v>16</v>
      </c>
      <c r="J7212"/>
      <c r="K7212"/>
      <c r="L7212">
        <v>2024</v>
      </c>
      <c r="M7212" t="s">
        <v>525</v>
      </c>
      <c r="N7212" t="s">
        <v>569</v>
      </c>
      <c r="O7212"/>
    </row>
    <row r="7213" spans="1:15" s="164" customFormat="1" ht="16" x14ac:dyDescent="0.2">
      <c r="A7213" t="s">
        <v>521</v>
      </c>
      <c r="B7213" t="s">
        <v>647</v>
      </c>
      <c r="C7213" t="s">
        <v>535</v>
      </c>
      <c r="D7213" t="s">
        <v>525</v>
      </c>
      <c r="E7213" t="s">
        <v>519</v>
      </c>
      <c r="F7213" s="191">
        <v>45734</v>
      </c>
      <c r="G7213" t="s">
        <v>650</v>
      </c>
      <c r="H7213" s="192">
        <v>13090</v>
      </c>
      <c r="I7213" t="s">
        <v>16</v>
      </c>
      <c r="J7213"/>
      <c r="K7213"/>
      <c r="L7213">
        <v>2024</v>
      </c>
      <c r="M7213" t="s">
        <v>525</v>
      </c>
      <c r="N7213" t="s">
        <v>569</v>
      </c>
      <c r="O7213"/>
    </row>
    <row r="7214" spans="1:15" s="164" customFormat="1" ht="16" x14ac:dyDescent="0.2">
      <c r="A7214" t="s">
        <v>521</v>
      </c>
      <c r="B7214" t="s">
        <v>647</v>
      </c>
      <c r="C7214" t="s">
        <v>523</v>
      </c>
      <c r="D7214" t="s">
        <v>525</v>
      </c>
      <c r="E7214" t="s">
        <v>531</v>
      </c>
      <c r="F7214" s="191">
        <v>45734</v>
      </c>
      <c r="G7214" t="s">
        <v>650</v>
      </c>
      <c r="H7214" s="192">
        <v>1696512</v>
      </c>
      <c r="I7214" t="s">
        <v>16</v>
      </c>
      <c r="J7214"/>
      <c r="K7214"/>
      <c r="L7214">
        <v>2024</v>
      </c>
      <c r="M7214" t="s">
        <v>525</v>
      </c>
      <c r="N7214" t="s">
        <v>569</v>
      </c>
      <c r="O7214"/>
    </row>
    <row r="7215" spans="1:15" s="164" customFormat="1" ht="16" x14ac:dyDescent="0.2">
      <c r="A7215" t="s">
        <v>521</v>
      </c>
      <c r="B7215" t="s">
        <v>647</v>
      </c>
      <c r="C7215" t="s">
        <v>523</v>
      </c>
      <c r="D7215" t="s">
        <v>525</v>
      </c>
      <c r="E7215" t="s">
        <v>525</v>
      </c>
      <c r="F7215" s="191">
        <v>45734</v>
      </c>
      <c r="G7215" t="s">
        <v>648</v>
      </c>
      <c r="H7215" s="192">
        <v>153201</v>
      </c>
      <c r="I7215" t="s">
        <v>16</v>
      </c>
      <c r="J7215"/>
      <c r="K7215"/>
      <c r="L7215">
        <v>2024</v>
      </c>
      <c r="M7215" t="s">
        <v>525</v>
      </c>
      <c r="N7215" t="s">
        <v>569</v>
      </c>
      <c r="O7215"/>
    </row>
    <row r="7216" spans="1:15" s="164" customFormat="1" ht="16" x14ac:dyDescent="0.2">
      <c r="A7216" t="s">
        <v>521</v>
      </c>
      <c r="B7216" t="s">
        <v>647</v>
      </c>
      <c r="C7216" t="s">
        <v>523</v>
      </c>
      <c r="D7216" t="s">
        <v>525</v>
      </c>
      <c r="E7216" t="s">
        <v>531</v>
      </c>
      <c r="F7216" s="191">
        <v>45734</v>
      </c>
      <c r="G7216" t="s">
        <v>648</v>
      </c>
      <c r="H7216" s="192">
        <v>184701</v>
      </c>
      <c r="I7216" t="s">
        <v>16</v>
      </c>
      <c r="J7216"/>
      <c r="K7216"/>
      <c r="L7216">
        <v>2024</v>
      </c>
      <c r="M7216" t="s">
        <v>525</v>
      </c>
      <c r="N7216" t="s">
        <v>569</v>
      </c>
      <c r="O7216"/>
    </row>
    <row r="7217" spans="1:15" s="164" customFormat="1" ht="16" x14ac:dyDescent="0.2">
      <c r="A7217" t="s">
        <v>521</v>
      </c>
      <c r="B7217" t="s">
        <v>647</v>
      </c>
      <c r="C7217" t="s">
        <v>523</v>
      </c>
      <c r="D7217" t="s">
        <v>525</v>
      </c>
      <c r="E7217" t="s">
        <v>525</v>
      </c>
      <c r="F7217" s="191">
        <v>45734</v>
      </c>
      <c r="G7217" t="s">
        <v>651</v>
      </c>
      <c r="H7217" s="192">
        <v>364034</v>
      </c>
      <c r="I7217" t="s">
        <v>16</v>
      </c>
      <c r="J7217"/>
      <c r="K7217"/>
      <c r="L7217">
        <v>2024</v>
      </c>
      <c r="M7217" t="s">
        <v>525</v>
      </c>
      <c r="N7217" t="s">
        <v>569</v>
      </c>
      <c r="O7217"/>
    </row>
    <row r="7218" spans="1:15" s="164" customFormat="1" ht="16" x14ac:dyDescent="0.2">
      <c r="A7218" t="s">
        <v>521</v>
      </c>
      <c r="B7218" t="s">
        <v>647</v>
      </c>
      <c r="C7218" t="s">
        <v>523</v>
      </c>
      <c r="D7218" t="s">
        <v>525</v>
      </c>
      <c r="E7218" t="s">
        <v>531</v>
      </c>
      <c r="F7218" s="191">
        <v>45734</v>
      </c>
      <c r="G7218" t="s">
        <v>651</v>
      </c>
      <c r="H7218" s="192">
        <v>40737</v>
      </c>
      <c r="I7218" t="s">
        <v>16</v>
      </c>
      <c r="J7218"/>
      <c r="K7218"/>
      <c r="L7218">
        <v>2024</v>
      </c>
      <c r="M7218" t="s">
        <v>525</v>
      </c>
      <c r="N7218" t="s">
        <v>569</v>
      </c>
      <c r="O7218"/>
    </row>
    <row r="7219" spans="1:15" s="164" customFormat="1" ht="16" x14ac:dyDescent="0.2">
      <c r="A7219" t="s">
        <v>521</v>
      </c>
      <c r="B7219" t="s">
        <v>647</v>
      </c>
      <c r="C7219" t="s">
        <v>523</v>
      </c>
      <c r="D7219" t="s">
        <v>525</v>
      </c>
      <c r="E7219" t="s">
        <v>525</v>
      </c>
      <c r="F7219" s="191">
        <v>45734</v>
      </c>
      <c r="G7219" t="s">
        <v>649</v>
      </c>
      <c r="H7219" s="192">
        <v>7298038</v>
      </c>
      <c r="I7219" t="s">
        <v>16</v>
      </c>
      <c r="J7219"/>
      <c r="K7219"/>
      <c r="L7219">
        <v>2024</v>
      </c>
      <c r="M7219" t="s">
        <v>525</v>
      </c>
      <c r="N7219" t="s">
        <v>569</v>
      </c>
      <c r="O7219"/>
    </row>
    <row r="7220" spans="1:15" s="164" customFormat="1" ht="16" x14ac:dyDescent="0.2">
      <c r="A7220" t="s">
        <v>521</v>
      </c>
      <c r="B7220" t="s">
        <v>647</v>
      </c>
      <c r="C7220" t="s">
        <v>523</v>
      </c>
      <c r="D7220" t="s">
        <v>525</v>
      </c>
      <c r="E7220" t="s">
        <v>531</v>
      </c>
      <c r="F7220" s="191">
        <v>45734</v>
      </c>
      <c r="G7220" t="s">
        <v>649</v>
      </c>
      <c r="H7220" s="192">
        <v>482383</v>
      </c>
      <c r="I7220" t="s">
        <v>16</v>
      </c>
      <c r="J7220"/>
      <c r="K7220"/>
      <c r="L7220">
        <v>2024</v>
      </c>
      <c r="M7220" t="s">
        <v>525</v>
      </c>
      <c r="N7220" t="s">
        <v>569</v>
      </c>
      <c r="O7220"/>
    </row>
    <row r="7221" spans="1:15" s="164" customFormat="1" ht="16" x14ac:dyDescent="0.2">
      <c r="A7221" t="s">
        <v>521</v>
      </c>
      <c r="B7221" t="s">
        <v>647</v>
      </c>
      <c r="C7221" t="s">
        <v>523</v>
      </c>
      <c r="D7221" t="s">
        <v>525</v>
      </c>
      <c r="E7221" t="s">
        <v>525</v>
      </c>
      <c r="F7221" s="191">
        <v>45734</v>
      </c>
      <c r="G7221" t="s">
        <v>652</v>
      </c>
      <c r="H7221" s="192">
        <v>93434</v>
      </c>
      <c r="I7221" t="s">
        <v>16</v>
      </c>
      <c r="J7221"/>
      <c r="K7221"/>
      <c r="L7221">
        <v>2024</v>
      </c>
      <c r="M7221" t="s">
        <v>525</v>
      </c>
      <c r="N7221" t="s">
        <v>569</v>
      </c>
      <c r="O7221"/>
    </row>
    <row r="7222" spans="1:15" s="164" customFormat="1" ht="16" x14ac:dyDescent="0.2">
      <c r="A7222" t="s">
        <v>521</v>
      </c>
      <c r="B7222" t="s">
        <v>647</v>
      </c>
      <c r="C7222" t="s">
        <v>523</v>
      </c>
      <c r="D7222" t="s">
        <v>525</v>
      </c>
      <c r="E7222" t="s">
        <v>531</v>
      </c>
      <c r="F7222" s="191">
        <v>45734</v>
      </c>
      <c r="G7222" t="s">
        <v>652</v>
      </c>
      <c r="H7222" s="192">
        <v>170324</v>
      </c>
      <c r="I7222" t="s">
        <v>16</v>
      </c>
      <c r="J7222"/>
      <c r="K7222"/>
      <c r="L7222">
        <v>2024</v>
      </c>
      <c r="M7222" t="s">
        <v>525</v>
      </c>
      <c r="N7222" t="s">
        <v>569</v>
      </c>
      <c r="O7222"/>
    </row>
    <row r="7223" spans="1:15" s="164" customFormat="1" ht="16" x14ac:dyDescent="0.2">
      <c r="A7223" t="s">
        <v>521</v>
      </c>
      <c r="B7223" t="s">
        <v>647</v>
      </c>
      <c r="C7223" t="s">
        <v>523</v>
      </c>
      <c r="D7223" t="s">
        <v>525</v>
      </c>
      <c r="E7223" t="s">
        <v>525</v>
      </c>
      <c r="F7223" s="191">
        <v>45734</v>
      </c>
      <c r="G7223" t="s">
        <v>656</v>
      </c>
      <c r="H7223" s="192">
        <v>149688</v>
      </c>
      <c r="I7223" t="s">
        <v>16</v>
      </c>
      <c r="J7223"/>
      <c r="K7223"/>
      <c r="L7223">
        <v>2024</v>
      </c>
      <c r="M7223" t="s">
        <v>525</v>
      </c>
      <c r="N7223" t="s">
        <v>569</v>
      </c>
      <c r="O7223"/>
    </row>
    <row r="7224" spans="1:15" s="164" customFormat="1" ht="16" x14ac:dyDescent="0.2">
      <c r="A7224" t="s">
        <v>521</v>
      </c>
      <c r="B7224" t="s">
        <v>609</v>
      </c>
      <c r="C7224" t="s">
        <v>523</v>
      </c>
      <c r="D7224" t="s">
        <v>530</v>
      </c>
      <c r="E7224" t="s">
        <v>517</v>
      </c>
      <c r="F7224" s="191">
        <v>45734</v>
      </c>
      <c r="G7224" t="s">
        <v>25</v>
      </c>
      <c r="H7224" s="192">
        <v>156800</v>
      </c>
      <c r="I7224" t="s">
        <v>16</v>
      </c>
      <c r="J7224">
        <v>392</v>
      </c>
      <c r="K7224"/>
      <c r="L7224">
        <v>2025</v>
      </c>
      <c r="M7224" t="s">
        <v>525</v>
      </c>
      <c r="N7224" t="s">
        <v>526</v>
      </c>
      <c r="O7224"/>
    </row>
    <row r="7225" spans="1:15" s="164" customFormat="1" ht="16" x14ac:dyDescent="0.2">
      <c r="A7225" t="s">
        <v>521</v>
      </c>
      <c r="B7225" t="s">
        <v>647</v>
      </c>
      <c r="C7225" t="s">
        <v>523</v>
      </c>
      <c r="D7225" t="s">
        <v>525</v>
      </c>
      <c r="E7225" t="s">
        <v>525</v>
      </c>
      <c r="F7225" s="191">
        <v>45735</v>
      </c>
      <c r="G7225" t="s">
        <v>650</v>
      </c>
      <c r="H7225" s="192">
        <v>408351</v>
      </c>
      <c r="I7225" t="s">
        <v>16</v>
      </c>
      <c r="J7225"/>
      <c r="K7225"/>
      <c r="L7225">
        <v>2024</v>
      </c>
      <c r="M7225" t="s">
        <v>525</v>
      </c>
      <c r="N7225" t="s">
        <v>569</v>
      </c>
      <c r="O7225"/>
    </row>
    <row r="7226" spans="1:15" s="164" customFormat="1" ht="16" x14ac:dyDescent="0.2">
      <c r="A7226" t="s">
        <v>521</v>
      </c>
      <c r="B7226" t="s">
        <v>647</v>
      </c>
      <c r="C7226" t="s">
        <v>535</v>
      </c>
      <c r="D7226" t="s">
        <v>525</v>
      </c>
      <c r="E7226" t="s">
        <v>519</v>
      </c>
      <c r="F7226" s="191">
        <v>45735</v>
      </c>
      <c r="G7226" t="s">
        <v>650</v>
      </c>
      <c r="H7226" s="192">
        <v>30331</v>
      </c>
      <c r="I7226" t="s">
        <v>16</v>
      </c>
      <c r="J7226"/>
      <c r="K7226"/>
      <c r="L7226">
        <v>2024</v>
      </c>
      <c r="M7226" t="s">
        <v>525</v>
      </c>
      <c r="N7226" t="s">
        <v>569</v>
      </c>
      <c r="O7226"/>
    </row>
    <row r="7227" spans="1:15" s="164" customFormat="1" ht="16" x14ac:dyDescent="0.2">
      <c r="A7227" t="s">
        <v>521</v>
      </c>
      <c r="B7227" t="s">
        <v>647</v>
      </c>
      <c r="C7227" t="s">
        <v>523</v>
      </c>
      <c r="D7227" t="s">
        <v>525</v>
      </c>
      <c r="E7227" t="s">
        <v>519</v>
      </c>
      <c r="F7227" s="191">
        <v>45735</v>
      </c>
      <c r="G7227" t="s">
        <v>650</v>
      </c>
      <c r="H7227" s="192">
        <v>116281</v>
      </c>
      <c r="I7227" t="s">
        <v>16</v>
      </c>
      <c r="J7227"/>
      <c r="K7227"/>
      <c r="L7227">
        <v>2024</v>
      </c>
      <c r="M7227" t="s">
        <v>525</v>
      </c>
      <c r="N7227" t="s">
        <v>569</v>
      </c>
      <c r="O7227"/>
    </row>
    <row r="7228" spans="1:15" s="164" customFormat="1" ht="16" x14ac:dyDescent="0.2">
      <c r="A7228" t="s">
        <v>521</v>
      </c>
      <c r="B7228" t="s">
        <v>647</v>
      </c>
      <c r="C7228" t="s">
        <v>523</v>
      </c>
      <c r="D7228" t="s">
        <v>525</v>
      </c>
      <c r="E7228" t="s">
        <v>531</v>
      </c>
      <c r="F7228" s="191">
        <v>45735</v>
      </c>
      <c r="G7228" t="s">
        <v>650</v>
      </c>
      <c r="H7228" s="192">
        <v>2722412</v>
      </c>
      <c r="I7228" t="s">
        <v>16</v>
      </c>
      <c r="J7228"/>
      <c r="K7228"/>
      <c r="L7228">
        <v>2024</v>
      </c>
      <c r="M7228" t="s">
        <v>525</v>
      </c>
      <c r="N7228" t="s">
        <v>569</v>
      </c>
      <c r="O7228"/>
    </row>
    <row r="7229" spans="1:15" s="164" customFormat="1" ht="16" x14ac:dyDescent="0.2">
      <c r="A7229" t="s">
        <v>521</v>
      </c>
      <c r="B7229" t="s">
        <v>647</v>
      </c>
      <c r="C7229" t="s">
        <v>523</v>
      </c>
      <c r="D7229" t="s">
        <v>525</v>
      </c>
      <c r="E7229" t="s">
        <v>525</v>
      </c>
      <c r="F7229" s="191">
        <v>45735</v>
      </c>
      <c r="G7229" t="s">
        <v>648</v>
      </c>
      <c r="H7229" s="192">
        <v>82566</v>
      </c>
      <c r="I7229" t="s">
        <v>16</v>
      </c>
      <c r="J7229"/>
      <c r="K7229"/>
      <c r="L7229">
        <v>2024</v>
      </c>
      <c r="M7229" t="s">
        <v>525</v>
      </c>
      <c r="N7229" t="s">
        <v>569</v>
      </c>
      <c r="O7229"/>
    </row>
    <row r="7230" spans="1:15" s="164" customFormat="1" ht="16" x14ac:dyDescent="0.2">
      <c r="A7230" t="s">
        <v>521</v>
      </c>
      <c r="B7230" t="s">
        <v>647</v>
      </c>
      <c r="C7230" t="s">
        <v>523</v>
      </c>
      <c r="D7230" t="s">
        <v>525</v>
      </c>
      <c r="E7230" t="s">
        <v>531</v>
      </c>
      <c r="F7230" s="191">
        <v>45735</v>
      </c>
      <c r="G7230" t="s">
        <v>648</v>
      </c>
      <c r="H7230" s="192">
        <v>97574</v>
      </c>
      <c r="I7230" t="s">
        <v>16</v>
      </c>
      <c r="J7230"/>
      <c r="K7230"/>
      <c r="L7230">
        <v>2024</v>
      </c>
      <c r="M7230" t="s">
        <v>525</v>
      </c>
      <c r="N7230" t="s">
        <v>569</v>
      </c>
      <c r="O7230"/>
    </row>
    <row r="7231" spans="1:15" s="164" customFormat="1" ht="16" x14ac:dyDescent="0.2">
      <c r="A7231" t="s">
        <v>521</v>
      </c>
      <c r="B7231" t="s">
        <v>647</v>
      </c>
      <c r="C7231" t="s">
        <v>523</v>
      </c>
      <c r="D7231" t="s">
        <v>525</v>
      </c>
      <c r="E7231" t="s">
        <v>525</v>
      </c>
      <c r="F7231" s="191">
        <v>45735</v>
      </c>
      <c r="G7231" t="s">
        <v>658</v>
      </c>
      <c r="H7231" s="192">
        <v>19360</v>
      </c>
      <c r="I7231" t="s">
        <v>16</v>
      </c>
      <c r="J7231"/>
      <c r="K7231"/>
      <c r="L7231">
        <v>2024</v>
      </c>
      <c r="M7231" t="s">
        <v>525</v>
      </c>
      <c r="N7231" t="s">
        <v>569</v>
      </c>
      <c r="O7231"/>
    </row>
    <row r="7232" spans="1:15" s="164" customFormat="1" ht="16" x14ac:dyDescent="0.2">
      <c r="A7232" t="s">
        <v>521</v>
      </c>
      <c r="B7232" t="s">
        <v>647</v>
      </c>
      <c r="C7232" t="s">
        <v>523</v>
      </c>
      <c r="D7232" t="s">
        <v>525</v>
      </c>
      <c r="E7232" t="s">
        <v>525</v>
      </c>
      <c r="F7232" s="191">
        <v>45735</v>
      </c>
      <c r="G7232" t="s">
        <v>651</v>
      </c>
      <c r="H7232" s="192">
        <v>38760</v>
      </c>
      <c r="I7232" t="s">
        <v>16</v>
      </c>
      <c r="J7232"/>
      <c r="K7232"/>
      <c r="L7232">
        <v>2024</v>
      </c>
      <c r="M7232" t="s">
        <v>525</v>
      </c>
      <c r="N7232" t="s">
        <v>569</v>
      </c>
      <c r="O7232"/>
    </row>
    <row r="7233" spans="1:15" s="164" customFormat="1" ht="16" x14ac:dyDescent="0.2">
      <c r="A7233" t="s">
        <v>521</v>
      </c>
      <c r="B7233" t="s">
        <v>647</v>
      </c>
      <c r="C7233" t="s">
        <v>523</v>
      </c>
      <c r="D7233" t="s">
        <v>525</v>
      </c>
      <c r="E7233" t="s">
        <v>531</v>
      </c>
      <c r="F7233" s="191">
        <v>45735</v>
      </c>
      <c r="G7233" t="s">
        <v>651</v>
      </c>
      <c r="H7233" s="192">
        <v>676073</v>
      </c>
      <c r="I7233" t="s">
        <v>16</v>
      </c>
      <c r="J7233"/>
      <c r="K7233"/>
      <c r="L7233">
        <v>2024</v>
      </c>
      <c r="M7233" t="s">
        <v>525</v>
      </c>
      <c r="N7233" t="s">
        <v>569</v>
      </c>
      <c r="O7233"/>
    </row>
    <row r="7234" spans="1:15" s="164" customFormat="1" ht="16" x14ac:dyDescent="0.2">
      <c r="A7234" t="s">
        <v>521</v>
      </c>
      <c r="B7234" t="s">
        <v>647</v>
      </c>
      <c r="C7234" t="s">
        <v>523</v>
      </c>
      <c r="D7234" t="s">
        <v>525</v>
      </c>
      <c r="E7234" t="s">
        <v>525</v>
      </c>
      <c r="F7234" s="191">
        <v>45735</v>
      </c>
      <c r="G7234" t="s">
        <v>649</v>
      </c>
      <c r="H7234" s="192">
        <v>2837993</v>
      </c>
      <c r="I7234" t="s">
        <v>16</v>
      </c>
      <c r="J7234"/>
      <c r="K7234"/>
      <c r="L7234">
        <v>2024</v>
      </c>
      <c r="M7234" t="s">
        <v>525</v>
      </c>
      <c r="N7234" t="s">
        <v>569</v>
      </c>
      <c r="O7234"/>
    </row>
    <row r="7235" spans="1:15" s="164" customFormat="1" ht="16" x14ac:dyDescent="0.2">
      <c r="A7235" t="s">
        <v>521</v>
      </c>
      <c r="B7235" t="s">
        <v>647</v>
      </c>
      <c r="C7235" t="s">
        <v>523</v>
      </c>
      <c r="D7235" t="s">
        <v>525</v>
      </c>
      <c r="E7235" t="s">
        <v>531</v>
      </c>
      <c r="F7235" s="191">
        <v>45735</v>
      </c>
      <c r="G7235" t="s">
        <v>649</v>
      </c>
      <c r="H7235" s="192">
        <v>1917916</v>
      </c>
      <c r="I7235" t="s">
        <v>16</v>
      </c>
      <c r="J7235"/>
      <c r="K7235"/>
      <c r="L7235">
        <v>2024</v>
      </c>
      <c r="M7235" t="s">
        <v>525</v>
      </c>
      <c r="N7235" t="s">
        <v>569</v>
      </c>
      <c r="O7235"/>
    </row>
    <row r="7236" spans="1:15" s="164" customFormat="1" ht="16" x14ac:dyDescent="0.2">
      <c r="A7236" t="s">
        <v>521</v>
      </c>
      <c r="B7236" t="s">
        <v>647</v>
      </c>
      <c r="C7236" t="s">
        <v>523</v>
      </c>
      <c r="D7236" t="s">
        <v>525</v>
      </c>
      <c r="E7236" t="s">
        <v>531</v>
      </c>
      <c r="F7236" s="191">
        <v>45735</v>
      </c>
      <c r="G7236" t="s">
        <v>652</v>
      </c>
      <c r="H7236" s="192">
        <v>2393050</v>
      </c>
      <c r="I7236" t="s">
        <v>16</v>
      </c>
      <c r="J7236"/>
      <c r="K7236"/>
      <c r="L7236">
        <v>2024</v>
      </c>
      <c r="M7236" t="s">
        <v>525</v>
      </c>
      <c r="N7236" t="s">
        <v>569</v>
      </c>
      <c r="O7236"/>
    </row>
    <row r="7237" spans="1:15" s="164" customFormat="1" ht="16" x14ac:dyDescent="0.2">
      <c r="A7237" t="s">
        <v>521</v>
      </c>
      <c r="B7237" t="s">
        <v>647</v>
      </c>
      <c r="C7237" t="s">
        <v>523</v>
      </c>
      <c r="D7237" t="s">
        <v>525</v>
      </c>
      <c r="E7237" t="s">
        <v>525</v>
      </c>
      <c r="F7237" s="191">
        <v>45735</v>
      </c>
      <c r="G7237" t="s">
        <v>656</v>
      </c>
      <c r="H7237" s="192">
        <v>199584</v>
      </c>
      <c r="I7237" t="s">
        <v>16</v>
      </c>
      <c r="J7237"/>
      <c r="K7237"/>
      <c r="L7237">
        <v>2024</v>
      </c>
      <c r="M7237" t="s">
        <v>525</v>
      </c>
      <c r="N7237" t="s">
        <v>569</v>
      </c>
      <c r="O7237"/>
    </row>
    <row r="7238" spans="1:15" s="164" customFormat="1" ht="16" x14ac:dyDescent="0.2">
      <c r="A7238" t="s">
        <v>521</v>
      </c>
      <c r="B7238" t="s">
        <v>617</v>
      </c>
      <c r="C7238" t="s">
        <v>523</v>
      </c>
      <c r="D7238" t="s">
        <v>525</v>
      </c>
      <c r="E7238" t="s">
        <v>519</v>
      </c>
      <c r="F7238" s="191">
        <v>45735</v>
      </c>
      <c r="G7238" t="s">
        <v>619</v>
      </c>
      <c r="H7238" s="192">
        <v>250250</v>
      </c>
      <c r="I7238" t="s">
        <v>22</v>
      </c>
      <c r="J7238"/>
      <c r="K7238"/>
      <c r="L7238">
        <v>2024</v>
      </c>
      <c r="M7238" t="s">
        <v>525</v>
      </c>
      <c r="N7238" t="s">
        <v>569</v>
      </c>
      <c r="O7238"/>
    </row>
    <row r="7239" spans="1:15" s="164" customFormat="1" ht="16" x14ac:dyDescent="0.2">
      <c r="A7239" t="s">
        <v>521</v>
      </c>
      <c r="B7239" t="s">
        <v>617</v>
      </c>
      <c r="C7239" t="s">
        <v>523</v>
      </c>
      <c r="D7239" t="s">
        <v>525</v>
      </c>
      <c r="E7239" t="s">
        <v>531</v>
      </c>
      <c r="F7239" s="191">
        <v>45735</v>
      </c>
      <c r="G7239" t="s">
        <v>587</v>
      </c>
      <c r="H7239" s="192">
        <v>118800</v>
      </c>
      <c r="I7239" t="s">
        <v>22</v>
      </c>
      <c r="J7239"/>
      <c r="K7239"/>
      <c r="L7239">
        <v>2024</v>
      </c>
      <c r="M7239" t="s">
        <v>525</v>
      </c>
      <c r="N7239" t="s">
        <v>569</v>
      </c>
      <c r="O7239"/>
    </row>
    <row r="7240" spans="1:15" s="164" customFormat="1" ht="16" x14ac:dyDescent="0.2">
      <c r="A7240" t="s">
        <v>521</v>
      </c>
      <c r="B7240" t="s">
        <v>586</v>
      </c>
      <c r="C7240" t="s">
        <v>523</v>
      </c>
      <c r="D7240" t="s">
        <v>525</v>
      </c>
      <c r="E7240" t="s">
        <v>531</v>
      </c>
      <c r="F7240" s="191">
        <v>45735</v>
      </c>
      <c r="G7240" t="s">
        <v>587</v>
      </c>
      <c r="H7240" s="192">
        <v>129914</v>
      </c>
      <c r="I7240" t="s">
        <v>22</v>
      </c>
      <c r="J7240"/>
      <c r="K7240"/>
      <c r="L7240">
        <v>2024</v>
      </c>
      <c r="M7240" t="s">
        <v>525</v>
      </c>
      <c r="N7240" t="s">
        <v>569</v>
      </c>
      <c r="O7240"/>
    </row>
    <row r="7241" spans="1:15" s="164" customFormat="1" ht="16" x14ac:dyDescent="0.2">
      <c r="A7241" t="s">
        <v>521</v>
      </c>
      <c r="B7241" t="s">
        <v>647</v>
      </c>
      <c r="C7241" t="s">
        <v>523</v>
      </c>
      <c r="D7241" t="s">
        <v>525</v>
      </c>
      <c r="E7241" t="s">
        <v>531</v>
      </c>
      <c r="F7241" s="191">
        <v>45735</v>
      </c>
      <c r="G7241" t="s">
        <v>653</v>
      </c>
      <c r="H7241" s="192">
        <v>504108</v>
      </c>
      <c r="I7241" t="s">
        <v>22</v>
      </c>
      <c r="J7241"/>
      <c r="K7241"/>
      <c r="L7241">
        <v>2024</v>
      </c>
      <c r="M7241" t="s">
        <v>525</v>
      </c>
      <c r="N7241" t="s">
        <v>569</v>
      </c>
      <c r="O7241"/>
    </row>
    <row r="7242" spans="1:15" s="164" customFormat="1" ht="16" x14ac:dyDescent="0.2">
      <c r="A7242" t="s">
        <v>521</v>
      </c>
      <c r="B7242" t="s">
        <v>617</v>
      </c>
      <c r="C7242" t="s">
        <v>523</v>
      </c>
      <c r="D7242" t="s">
        <v>525</v>
      </c>
      <c r="E7242" t="s">
        <v>525</v>
      </c>
      <c r="F7242" s="191">
        <v>45735</v>
      </c>
      <c r="G7242" t="s">
        <v>568</v>
      </c>
      <c r="H7242" s="192">
        <v>158160</v>
      </c>
      <c r="I7242" t="s">
        <v>22</v>
      </c>
      <c r="J7242"/>
      <c r="K7242"/>
      <c r="L7242">
        <v>2024</v>
      </c>
      <c r="M7242" t="s">
        <v>525</v>
      </c>
      <c r="N7242" t="s">
        <v>569</v>
      </c>
      <c r="O7242"/>
    </row>
    <row r="7243" spans="1:15" s="164" customFormat="1" ht="16" x14ac:dyDescent="0.2">
      <c r="A7243" t="s">
        <v>521</v>
      </c>
      <c r="B7243" t="s">
        <v>617</v>
      </c>
      <c r="C7243" t="s">
        <v>523</v>
      </c>
      <c r="D7243" t="s">
        <v>525</v>
      </c>
      <c r="E7243" t="s">
        <v>519</v>
      </c>
      <c r="F7243" s="191">
        <v>45735</v>
      </c>
      <c r="G7243" t="s">
        <v>568</v>
      </c>
      <c r="H7243" s="192">
        <v>286000</v>
      </c>
      <c r="I7243" t="s">
        <v>22</v>
      </c>
      <c r="J7243"/>
      <c r="K7243"/>
      <c r="L7243">
        <v>2024</v>
      </c>
      <c r="M7243" t="s">
        <v>525</v>
      </c>
      <c r="N7243" t="s">
        <v>569</v>
      </c>
      <c r="O7243"/>
    </row>
    <row r="7244" spans="1:15" s="164" customFormat="1" ht="16" x14ac:dyDescent="0.2">
      <c r="A7244" t="s">
        <v>521</v>
      </c>
      <c r="B7244" t="s">
        <v>617</v>
      </c>
      <c r="C7244" t="s">
        <v>523</v>
      </c>
      <c r="D7244" t="s">
        <v>525</v>
      </c>
      <c r="E7244" t="s">
        <v>531</v>
      </c>
      <c r="F7244" s="191">
        <v>45735</v>
      </c>
      <c r="G7244" t="s">
        <v>568</v>
      </c>
      <c r="H7244" s="192">
        <v>118800</v>
      </c>
      <c r="I7244" t="s">
        <v>22</v>
      </c>
      <c r="J7244"/>
      <c r="K7244"/>
      <c r="L7244">
        <v>2024</v>
      </c>
      <c r="M7244" t="s">
        <v>525</v>
      </c>
      <c r="N7244" t="s">
        <v>569</v>
      </c>
      <c r="O7244"/>
    </row>
    <row r="7245" spans="1:15" s="164" customFormat="1" ht="16" x14ac:dyDescent="0.2">
      <c r="A7245" t="s">
        <v>521</v>
      </c>
      <c r="B7245" t="s">
        <v>638</v>
      </c>
      <c r="C7245" t="s">
        <v>523</v>
      </c>
      <c r="D7245" t="s">
        <v>525</v>
      </c>
      <c r="E7245" t="s">
        <v>519</v>
      </c>
      <c r="F7245" s="191">
        <v>45735</v>
      </c>
      <c r="G7245" t="s">
        <v>568</v>
      </c>
      <c r="H7245" s="192">
        <v>965250</v>
      </c>
      <c r="I7245" t="s">
        <v>22</v>
      </c>
      <c r="J7245"/>
      <c r="K7245"/>
      <c r="L7245">
        <v>2024</v>
      </c>
      <c r="M7245" t="s">
        <v>525</v>
      </c>
      <c r="N7245" t="s">
        <v>569</v>
      </c>
      <c r="O7245"/>
    </row>
    <row r="7246" spans="1:15" s="164" customFormat="1" ht="16" x14ac:dyDescent="0.2">
      <c r="A7246" t="s">
        <v>521</v>
      </c>
      <c r="B7246" t="s">
        <v>638</v>
      </c>
      <c r="C7246" t="s">
        <v>523</v>
      </c>
      <c r="D7246" t="s">
        <v>525</v>
      </c>
      <c r="E7246" t="s">
        <v>531</v>
      </c>
      <c r="F7246" s="191">
        <v>45735</v>
      </c>
      <c r="G7246" t="s">
        <v>568</v>
      </c>
      <c r="H7246" s="192">
        <v>393250</v>
      </c>
      <c r="I7246" t="s">
        <v>22</v>
      </c>
      <c r="J7246"/>
      <c r="K7246"/>
      <c r="L7246">
        <v>2024</v>
      </c>
      <c r="M7246" t="s">
        <v>525</v>
      </c>
      <c r="N7246" t="s">
        <v>569</v>
      </c>
      <c r="O7246"/>
    </row>
    <row r="7247" spans="1:15" s="164" customFormat="1" ht="16" x14ac:dyDescent="0.2">
      <c r="A7247" t="s">
        <v>521</v>
      </c>
      <c r="B7247" t="s">
        <v>586</v>
      </c>
      <c r="C7247" t="s">
        <v>523</v>
      </c>
      <c r="D7247" t="s">
        <v>525</v>
      </c>
      <c r="E7247" t="s">
        <v>525</v>
      </c>
      <c r="F7247" s="191">
        <v>45735</v>
      </c>
      <c r="G7247" t="s">
        <v>568</v>
      </c>
      <c r="H7247" s="192">
        <v>1502882</v>
      </c>
      <c r="I7247" t="s">
        <v>22</v>
      </c>
      <c r="J7247"/>
      <c r="K7247"/>
      <c r="L7247">
        <v>2024</v>
      </c>
      <c r="M7247" t="s">
        <v>525</v>
      </c>
      <c r="N7247" t="s">
        <v>569</v>
      </c>
      <c r="O7247"/>
    </row>
    <row r="7248" spans="1:15" s="164" customFormat="1" ht="16" x14ac:dyDescent="0.2">
      <c r="A7248" t="s">
        <v>521</v>
      </c>
      <c r="B7248" t="s">
        <v>617</v>
      </c>
      <c r="C7248" t="s">
        <v>523</v>
      </c>
      <c r="D7248" t="s">
        <v>525</v>
      </c>
      <c r="E7248" t="s">
        <v>525</v>
      </c>
      <c r="F7248" s="191">
        <v>45735</v>
      </c>
      <c r="G7248" t="s">
        <v>589</v>
      </c>
      <c r="H7248" s="192">
        <v>418033</v>
      </c>
      <c r="I7248" t="s">
        <v>22</v>
      </c>
      <c r="J7248"/>
      <c r="K7248"/>
      <c r="L7248">
        <v>2024</v>
      </c>
      <c r="M7248" t="s">
        <v>525</v>
      </c>
      <c r="N7248" t="s">
        <v>569</v>
      </c>
      <c r="O7248"/>
    </row>
    <row r="7249" spans="1:15" s="164" customFormat="1" ht="16" x14ac:dyDescent="0.2">
      <c r="A7249" t="s">
        <v>521</v>
      </c>
      <c r="B7249" t="s">
        <v>617</v>
      </c>
      <c r="C7249" t="s">
        <v>523</v>
      </c>
      <c r="D7249" t="s">
        <v>525</v>
      </c>
      <c r="E7249" t="s">
        <v>531</v>
      </c>
      <c r="F7249" s="191">
        <v>45735</v>
      </c>
      <c r="G7249" t="s">
        <v>589</v>
      </c>
      <c r="H7249" s="192">
        <v>1240140</v>
      </c>
      <c r="I7249" t="s">
        <v>22</v>
      </c>
      <c r="J7249"/>
      <c r="K7249"/>
      <c r="L7249">
        <v>2024</v>
      </c>
      <c r="M7249" t="s">
        <v>525</v>
      </c>
      <c r="N7249" t="s">
        <v>569</v>
      </c>
      <c r="O7249"/>
    </row>
    <row r="7250" spans="1:15" s="164" customFormat="1" ht="16" x14ac:dyDescent="0.2">
      <c r="A7250" t="s">
        <v>521</v>
      </c>
      <c r="B7250" t="s">
        <v>603</v>
      </c>
      <c r="C7250" t="s">
        <v>523</v>
      </c>
      <c r="D7250" t="s">
        <v>525</v>
      </c>
      <c r="E7250" t="s">
        <v>525</v>
      </c>
      <c r="F7250" s="191">
        <v>45735</v>
      </c>
      <c r="G7250" t="s">
        <v>604</v>
      </c>
      <c r="H7250" s="192">
        <v>14062</v>
      </c>
      <c r="I7250" t="s">
        <v>22</v>
      </c>
      <c r="J7250"/>
      <c r="K7250"/>
      <c r="L7250">
        <v>2024</v>
      </c>
      <c r="M7250" t="s">
        <v>525</v>
      </c>
      <c r="N7250" t="s">
        <v>569</v>
      </c>
      <c r="O7250"/>
    </row>
    <row r="7251" spans="1:15" s="164" customFormat="1" ht="16" x14ac:dyDescent="0.2">
      <c r="A7251" t="s">
        <v>521</v>
      </c>
      <c r="B7251" t="s">
        <v>617</v>
      </c>
      <c r="C7251" t="s">
        <v>523</v>
      </c>
      <c r="D7251" t="s">
        <v>525</v>
      </c>
      <c r="E7251" t="s">
        <v>525</v>
      </c>
      <c r="F7251" s="191">
        <v>45735</v>
      </c>
      <c r="G7251" t="s">
        <v>23</v>
      </c>
      <c r="H7251" s="192">
        <v>310702</v>
      </c>
      <c r="I7251" t="s">
        <v>22</v>
      </c>
      <c r="J7251"/>
      <c r="K7251"/>
      <c r="L7251">
        <v>2024</v>
      </c>
      <c r="M7251" t="s">
        <v>525</v>
      </c>
      <c r="N7251" t="s">
        <v>569</v>
      </c>
      <c r="O7251"/>
    </row>
    <row r="7252" spans="1:15" s="164" customFormat="1" ht="16" x14ac:dyDescent="0.2">
      <c r="A7252" t="s">
        <v>521</v>
      </c>
      <c r="B7252" t="s">
        <v>617</v>
      </c>
      <c r="C7252" t="s">
        <v>523</v>
      </c>
      <c r="D7252" t="s">
        <v>525</v>
      </c>
      <c r="E7252" t="s">
        <v>531</v>
      </c>
      <c r="F7252" s="191">
        <v>45735</v>
      </c>
      <c r="G7252" t="s">
        <v>23</v>
      </c>
      <c r="H7252" s="192">
        <v>2123354</v>
      </c>
      <c r="I7252" t="s">
        <v>22</v>
      </c>
      <c r="J7252"/>
      <c r="K7252"/>
      <c r="L7252">
        <v>2024</v>
      </c>
      <c r="M7252" t="s">
        <v>525</v>
      </c>
      <c r="N7252" t="s">
        <v>569</v>
      </c>
      <c r="O7252"/>
    </row>
    <row r="7253" spans="1:15" s="164" customFormat="1" ht="16" x14ac:dyDescent="0.2">
      <c r="A7253" t="s">
        <v>521</v>
      </c>
      <c r="B7253" t="s">
        <v>647</v>
      </c>
      <c r="C7253" t="s">
        <v>523</v>
      </c>
      <c r="D7253" t="s">
        <v>525</v>
      </c>
      <c r="E7253" t="s">
        <v>531</v>
      </c>
      <c r="F7253" s="191">
        <v>45735</v>
      </c>
      <c r="G7253" t="s">
        <v>23</v>
      </c>
      <c r="H7253" s="192">
        <v>122760</v>
      </c>
      <c r="I7253" t="s">
        <v>22</v>
      </c>
      <c r="J7253"/>
      <c r="K7253"/>
      <c r="L7253">
        <v>2024</v>
      </c>
      <c r="M7253" t="s">
        <v>525</v>
      </c>
      <c r="N7253" t="s">
        <v>569</v>
      </c>
      <c r="O7253"/>
    </row>
    <row r="7254" spans="1:15" s="164" customFormat="1" ht="16" x14ac:dyDescent="0.2">
      <c r="A7254" t="s">
        <v>521</v>
      </c>
      <c r="B7254" t="s">
        <v>647</v>
      </c>
      <c r="C7254" t="s">
        <v>523</v>
      </c>
      <c r="D7254" t="s">
        <v>525</v>
      </c>
      <c r="E7254" t="s">
        <v>525</v>
      </c>
      <c r="F7254" s="191">
        <v>45736</v>
      </c>
      <c r="G7254" t="s">
        <v>650</v>
      </c>
      <c r="H7254" s="192">
        <v>1106640</v>
      </c>
      <c r="I7254" t="s">
        <v>16</v>
      </c>
      <c r="J7254"/>
      <c r="K7254"/>
      <c r="L7254">
        <v>2024</v>
      </c>
      <c r="M7254" t="s">
        <v>525</v>
      </c>
      <c r="N7254" t="s">
        <v>569</v>
      </c>
      <c r="O7254"/>
    </row>
    <row r="7255" spans="1:15" s="164" customFormat="1" ht="16" x14ac:dyDescent="0.2">
      <c r="A7255" t="s">
        <v>521</v>
      </c>
      <c r="B7255" t="s">
        <v>647</v>
      </c>
      <c r="C7255" t="s">
        <v>523</v>
      </c>
      <c r="D7255" t="s">
        <v>525</v>
      </c>
      <c r="E7255" t="s">
        <v>519</v>
      </c>
      <c r="F7255" s="191">
        <v>45736</v>
      </c>
      <c r="G7255" t="s">
        <v>650</v>
      </c>
      <c r="H7255" s="192">
        <v>144747</v>
      </c>
      <c r="I7255" t="s">
        <v>16</v>
      </c>
      <c r="J7255"/>
      <c r="K7255"/>
      <c r="L7255">
        <v>2024</v>
      </c>
      <c r="M7255" t="s">
        <v>525</v>
      </c>
      <c r="N7255" t="s">
        <v>569</v>
      </c>
      <c r="O7255"/>
    </row>
    <row r="7256" spans="1:15" s="164" customFormat="1" ht="16" x14ac:dyDescent="0.2">
      <c r="A7256" t="s">
        <v>521</v>
      </c>
      <c r="B7256" t="s">
        <v>647</v>
      </c>
      <c r="C7256" t="s">
        <v>523</v>
      </c>
      <c r="D7256" t="s">
        <v>525</v>
      </c>
      <c r="E7256" t="s">
        <v>531</v>
      </c>
      <c r="F7256" s="191">
        <v>45736</v>
      </c>
      <c r="G7256" t="s">
        <v>650</v>
      </c>
      <c r="H7256" s="192">
        <v>1613141</v>
      </c>
      <c r="I7256" t="s">
        <v>16</v>
      </c>
      <c r="J7256"/>
      <c r="K7256"/>
      <c r="L7256">
        <v>2024</v>
      </c>
      <c r="M7256" t="s">
        <v>525</v>
      </c>
      <c r="N7256" t="s">
        <v>569</v>
      </c>
      <c r="O7256"/>
    </row>
    <row r="7257" spans="1:15" s="164" customFormat="1" ht="16" x14ac:dyDescent="0.2">
      <c r="A7257" t="s">
        <v>521</v>
      </c>
      <c r="B7257" t="s">
        <v>647</v>
      </c>
      <c r="C7257" t="s">
        <v>523</v>
      </c>
      <c r="D7257" t="s">
        <v>525</v>
      </c>
      <c r="E7257" t="s">
        <v>525</v>
      </c>
      <c r="F7257" s="191">
        <v>45736</v>
      </c>
      <c r="G7257" t="s">
        <v>648</v>
      </c>
      <c r="H7257" s="192">
        <v>7698</v>
      </c>
      <c r="I7257" t="s">
        <v>16</v>
      </c>
      <c r="J7257"/>
      <c r="K7257"/>
      <c r="L7257">
        <v>2024</v>
      </c>
      <c r="M7257" t="s">
        <v>525</v>
      </c>
      <c r="N7257" t="s">
        <v>569</v>
      </c>
      <c r="O7257"/>
    </row>
    <row r="7258" spans="1:15" s="164" customFormat="1" ht="16" x14ac:dyDescent="0.2">
      <c r="A7258" t="s">
        <v>521</v>
      </c>
      <c r="B7258" t="s">
        <v>647</v>
      </c>
      <c r="C7258" t="s">
        <v>523</v>
      </c>
      <c r="D7258" t="s">
        <v>525</v>
      </c>
      <c r="E7258" t="s">
        <v>531</v>
      </c>
      <c r="F7258" s="191">
        <v>45736</v>
      </c>
      <c r="G7258" t="s">
        <v>648</v>
      </c>
      <c r="H7258" s="192">
        <v>112622</v>
      </c>
      <c r="I7258" t="s">
        <v>16</v>
      </c>
      <c r="J7258"/>
      <c r="K7258"/>
      <c r="L7258">
        <v>2024</v>
      </c>
      <c r="M7258" t="s">
        <v>525</v>
      </c>
      <c r="N7258" t="s">
        <v>569</v>
      </c>
      <c r="O7258"/>
    </row>
    <row r="7259" spans="1:15" s="164" customFormat="1" ht="16" x14ac:dyDescent="0.2">
      <c r="A7259" t="s">
        <v>521</v>
      </c>
      <c r="B7259" t="s">
        <v>647</v>
      </c>
      <c r="C7259" t="s">
        <v>523</v>
      </c>
      <c r="D7259" t="s">
        <v>525</v>
      </c>
      <c r="E7259" t="s">
        <v>525</v>
      </c>
      <c r="F7259" s="191">
        <v>45736</v>
      </c>
      <c r="G7259" t="s">
        <v>651</v>
      </c>
      <c r="H7259" s="192">
        <v>100800</v>
      </c>
      <c r="I7259" t="s">
        <v>16</v>
      </c>
      <c r="J7259"/>
      <c r="K7259"/>
      <c r="L7259">
        <v>2024</v>
      </c>
      <c r="M7259" t="s">
        <v>525</v>
      </c>
      <c r="N7259" t="s">
        <v>569</v>
      </c>
      <c r="O7259"/>
    </row>
    <row r="7260" spans="1:15" s="164" customFormat="1" ht="16" x14ac:dyDescent="0.2">
      <c r="A7260" t="s">
        <v>521</v>
      </c>
      <c r="B7260" t="s">
        <v>647</v>
      </c>
      <c r="C7260" t="s">
        <v>523</v>
      </c>
      <c r="D7260" t="s">
        <v>525</v>
      </c>
      <c r="E7260" t="s">
        <v>531</v>
      </c>
      <c r="F7260" s="191">
        <v>45736</v>
      </c>
      <c r="G7260" t="s">
        <v>651</v>
      </c>
      <c r="H7260" s="192">
        <v>135872</v>
      </c>
      <c r="I7260" t="s">
        <v>16</v>
      </c>
      <c r="J7260"/>
      <c r="K7260"/>
      <c r="L7260">
        <v>2024</v>
      </c>
      <c r="M7260" t="s">
        <v>525</v>
      </c>
      <c r="N7260" t="s">
        <v>569</v>
      </c>
      <c r="O7260"/>
    </row>
    <row r="7261" spans="1:15" s="164" customFormat="1" ht="16" x14ac:dyDescent="0.2">
      <c r="A7261" t="s">
        <v>521</v>
      </c>
      <c r="B7261" t="s">
        <v>647</v>
      </c>
      <c r="C7261" t="s">
        <v>523</v>
      </c>
      <c r="D7261" t="s">
        <v>525</v>
      </c>
      <c r="E7261" t="s">
        <v>525</v>
      </c>
      <c r="F7261" s="191">
        <v>45736</v>
      </c>
      <c r="G7261" t="s">
        <v>649</v>
      </c>
      <c r="H7261" s="192">
        <v>3058774</v>
      </c>
      <c r="I7261" t="s">
        <v>16</v>
      </c>
      <c r="J7261"/>
      <c r="K7261"/>
      <c r="L7261">
        <v>2024</v>
      </c>
      <c r="M7261" t="s">
        <v>525</v>
      </c>
      <c r="N7261" t="s">
        <v>569</v>
      </c>
      <c r="O7261"/>
    </row>
    <row r="7262" spans="1:15" s="164" customFormat="1" ht="16" x14ac:dyDescent="0.2">
      <c r="A7262" t="s">
        <v>521</v>
      </c>
      <c r="B7262" t="s">
        <v>647</v>
      </c>
      <c r="C7262" t="s">
        <v>523</v>
      </c>
      <c r="D7262" t="s">
        <v>525</v>
      </c>
      <c r="E7262" t="s">
        <v>531</v>
      </c>
      <c r="F7262" s="191">
        <v>45736</v>
      </c>
      <c r="G7262" t="s">
        <v>649</v>
      </c>
      <c r="H7262" s="192">
        <v>277563</v>
      </c>
      <c r="I7262" t="s">
        <v>16</v>
      </c>
      <c r="J7262"/>
      <c r="K7262"/>
      <c r="L7262">
        <v>2024</v>
      </c>
      <c r="M7262" t="s">
        <v>525</v>
      </c>
      <c r="N7262" t="s">
        <v>569</v>
      </c>
      <c r="O7262"/>
    </row>
    <row r="7263" spans="1:15" s="164" customFormat="1" ht="16" x14ac:dyDescent="0.2">
      <c r="A7263" t="s">
        <v>521</v>
      </c>
      <c r="B7263" t="s">
        <v>647</v>
      </c>
      <c r="C7263" t="s">
        <v>523</v>
      </c>
      <c r="D7263" t="s">
        <v>525</v>
      </c>
      <c r="E7263" t="s">
        <v>525</v>
      </c>
      <c r="F7263" s="191">
        <v>45736</v>
      </c>
      <c r="G7263" t="s">
        <v>656</v>
      </c>
      <c r="H7263" s="192">
        <v>249480</v>
      </c>
      <c r="I7263" t="s">
        <v>16</v>
      </c>
      <c r="J7263"/>
      <c r="K7263"/>
      <c r="L7263">
        <v>2024</v>
      </c>
      <c r="M7263" t="s">
        <v>525</v>
      </c>
      <c r="N7263" t="s">
        <v>569</v>
      </c>
      <c r="O7263"/>
    </row>
    <row r="7264" spans="1:15" s="164" customFormat="1" ht="16" x14ac:dyDescent="0.2">
      <c r="A7264" t="s">
        <v>521</v>
      </c>
      <c r="B7264" t="s">
        <v>586</v>
      </c>
      <c r="C7264" t="s">
        <v>523</v>
      </c>
      <c r="D7264" t="s">
        <v>525</v>
      </c>
      <c r="E7264" t="s">
        <v>531</v>
      </c>
      <c r="F7264" s="191">
        <v>45736</v>
      </c>
      <c r="G7264" t="s">
        <v>587</v>
      </c>
      <c r="H7264" s="192">
        <v>196238</v>
      </c>
      <c r="I7264" t="s">
        <v>22</v>
      </c>
      <c r="J7264"/>
      <c r="K7264"/>
      <c r="L7264">
        <v>2024</v>
      </c>
      <c r="M7264" t="s">
        <v>525</v>
      </c>
      <c r="N7264" t="s">
        <v>569</v>
      </c>
      <c r="O7264"/>
    </row>
    <row r="7265" spans="1:15" s="164" customFormat="1" ht="16" x14ac:dyDescent="0.2">
      <c r="A7265" t="s">
        <v>521</v>
      </c>
      <c r="B7265" t="s">
        <v>647</v>
      </c>
      <c r="C7265" t="s">
        <v>523</v>
      </c>
      <c r="D7265" t="s">
        <v>525</v>
      </c>
      <c r="E7265" t="s">
        <v>531</v>
      </c>
      <c r="F7265" s="191">
        <v>45736</v>
      </c>
      <c r="G7265" t="s">
        <v>653</v>
      </c>
      <c r="H7265" s="192">
        <v>665951</v>
      </c>
      <c r="I7265" t="s">
        <v>22</v>
      </c>
      <c r="J7265"/>
      <c r="K7265"/>
      <c r="L7265">
        <v>2024</v>
      </c>
      <c r="M7265" t="s">
        <v>525</v>
      </c>
      <c r="N7265" t="s">
        <v>569</v>
      </c>
      <c r="O7265"/>
    </row>
    <row r="7266" spans="1:15" s="164" customFormat="1" ht="16" x14ac:dyDescent="0.2">
      <c r="A7266" t="s">
        <v>521</v>
      </c>
      <c r="B7266" t="s">
        <v>617</v>
      </c>
      <c r="C7266" t="s">
        <v>523</v>
      </c>
      <c r="D7266" t="s">
        <v>525</v>
      </c>
      <c r="E7266" t="s">
        <v>525</v>
      </c>
      <c r="F7266" s="191">
        <v>45736</v>
      </c>
      <c r="G7266" t="s">
        <v>589</v>
      </c>
      <c r="H7266" s="192">
        <v>37066</v>
      </c>
      <c r="I7266" t="s">
        <v>22</v>
      </c>
      <c r="J7266"/>
      <c r="K7266"/>
      <c r="L7266">
        <v>2024</v>
      </c>
      <c r="M7266" t="s">
        <v>525</v>
      </c>
      <c r="N7266" t="s">
        <v>569</v>
      </c>
      <c r="O7266"/>
    </row>
    <row r="7267" spans="1:15" s="164" customFormat="1" ht="16" x14ac:dyDescent="0.2">
      <c r="A7267" t="s">
        <v>521</v>
      </c>
      <c r="B7267" t="s">
        <v>617</v>
      </c>
      <c r="C7267" t="s">
        <v>523</v>
      </c>
      <c r="D7267" t="s">
        <v>525</v>
      </c>
      <c r="E7267" t="s">
        <v>531</v>
      </c>
      <c r="F7267" s="191">
        <v>45736</v>
      </c>
      <c r="G7267" t="s">
        <v>589</v>
      </c>
      <c r="H7267" s="192">
        <v>1064316</v>
      </c>
      <c r="I7267" t="s">
        <v>22</v>
      </c>
      <c r="J7267"/>
      <c r="K7267"/>
      <c r="L7267">
        <v>2024</v>
      </c>
      <c r="M7267" t="s">
        <v>525</v>
      </c>
      <c r="N7267" t="s">
        <v>569</v>
      </c>
      <c r="O7267"/>
    </row>
    <row r="7268" spans="1:15" s="164" customFormat="1" ht="16" x14ac:dyDescent="0.2">
      <c r="A7268" t="s">
        <v>521</v>
      </c>
      <c r="B7268" t="s">
        <v>638</v>
      </c>
      <c r="C7268" t="s">
        <v>523</v>
      </c>
      <c r="D7268" t="s">
        <v>525</v>
      </c>
      <c r="E7268" t="s">
        <v>531</v>
      </c>
      <c r="F7268" s="191">
        <v>45736</v>
      </c>
      <c r="G7268" t="s">
        <v>589</v>
      </c>
      <c r="H7268" s="192">
        <v>39294</v>
      </c>
      <c r="I7268" t="s">
        <v>22</v>
      </c>
      <c r="J7268"/>
      <c r="K7268"/>
      <c r="L7268">
        <v>2024</v>
      </c>
      <c r="M7268" t="s">
        <v>525</v>
      </c>
      <c r="N7268" t="s">
        <v>569</v>
      </c>
      <c r="O7268"/>
    </row>
    <row r="7269" spans="1:15" s="164" customFormat="1" ht="16" x14ac:dyDescent="0.2">
      <c r="A7269" t="s">
        <v>521</v>
      </c>
      <c r="B7269" t="s">
        <v>586</v>
      </c>
      <c r="C7269" t="s">
        <v>523</v>
      </c>
      <c r="D7269" t="s">
        <v>525</v>
      </c>
      <c r="E7269" t="s">
        <v>531</v>
      </c>
      <c r="F7269" s="191">
        <v>45736</v>
      </c>
      <c r="G7269" t="s">
        <v>589</v>
      </c>
      <c r="H7269" s="192">
        <v>90354</v>
      </c>
      <c r="I7269" t="s">
        <v>22</v>
      </c>
      <c r="J7269"/>
      <c r="K7269"/>
      <c r="L7269">
        <v>2024</v>
      </c>
      <c r="M7269" t="s">
        <v>525</v>
      </c>
      <c r="N7269" t="s">
        <v>569</v>
      </c>
      <c r="O7269"/>
    </row>
    <row r="7270" spans="1:15" s="164" customFormat="1" ht="16" x14ac:dyDescent="0.2">
      <c r="A7270" t="s">
        <v>521</v>
      </c>
      <c r="B7270" t="s">
        <v>603</v>
      </c>
      <c r="C7270" t="s">
        <v>523</v>
      </c>
      <c r="D7270" t="s">
        <v>525</v>
      </c>
      <c r="E7270" t="s">
        <v>525</v>
      </c>
      <c r="F7270" s="191">
        <v>45736</v>
      </c>
      <c r="G7270" t="s">
        <v>604</v>
      </c>
      <c r="H7270" s="192">
        <v>2</v>
      </c>
      <c r="I7270" t="s">
        <v>22</v>
      </c>
      <c r="J7270"/>
      <c r="K7270"/>
      <c r="L7270">
        <v>2024</v>
      </c>
      <c r="M7270" t="s">
        <v>525</v>
      </c>
      <c r="N7270" t="s">
        <v>569</v>
      </c>
      <c r="O7270"/>
    </row>
    <row r="7271" spans="1:15" s="164" customFormat="1" ht="16" x14ac:dyDescent="0.2">
      <c r="A7271" t="s">
        <v>521</v>
      </c>
      <c r="B7271" t="s">
        <v>617</v>
      </c>
      <c r="C7271" t="s">
        <v>523</v>
      </c>
      <c r="D7271" t="s">
        <v>525</v>
      </c>
      <c r="E7271" t="s">
        <v>525</v>
      </c>
      <c r="F7271" s="191">
        <v>45736</v>
      </c>
      <c r="G7271" t="s">
        <v>23</v>
      </c>
      <c r="H7271" s="192">
        <v>303591</v>
      </c>
      <c r="I7271" t="s">
        <v>22</v>
      </c>
      <c r="J7271"/>
      <c r="K7271"/>
      <c r="L7271">
        <v>2024</v>
      </c>
      <c r="M7271" t="s">
        <v>525</v>
      </c>
      <c r="N7271" t="s">
        <v>569</v>
      </c>
      <c r="O7271"/>
    </row>
    <row r="7272" spans="1:15" s="164" customFormat="1" ht="16" x14ac:dyDescent="0.2">
      <c r="A7272" t="s">
        <v>521</v>
      </c>
      <c r="B7272" t="s">
        <v>586</v>
      </c>
      <c r="C7272" t="s">
        <v>523</v>
      </c>
      <c r="D7272" t="s">
        <v>525</v>
      </c>
      <c r="E7272" t="s">
        <v>531</v>
      </c>
      <c r="F7272" s="191">
        <v>45736</v>
      </c>
      <c r="G7272" t="s">
        <v>23</v>
      </c>
      <c r="H7272" s="192">
        <v>85274</v>
      </c>
      <c r="I7272" t="s">
        <v>22</v>
      </c>
      <c r="J7272"/>
      <c r="K7272"/>
      <c r="L7272">
        <v>2024</v>
      </c>
      <c r="M7272" t="s">
        <v>525</v>
      </c>
      <c r="N7272" t="s">
        <v>569</v>
      </c>
      <c r="O7272"/>
    </row>
    <row r="7273" spans="1:15" s="164" customFormat="1" ht="16" x14ac:dyDescent="0.2">
      <c r="A7273" t="s">
        <v>521</v>
      </c>
      <c r="B7273" t="s">
        <v>617</v>
      </c>
      <c r="C7273" t="s">
        <v>523</v>
      </c>
      <c r="D7273" t="s">
        <v>525</v>
      </c>
      <c r="E7273" t="s">
        <v>531</v>
      </c>
      <c r="F7273" s="191">
        <v>45736</v>
      </c>
      <c r="G7273" t="s">
        <v>621</v>
      </c>
      <c r="H7273" s="192">
        <v>880000</v>
      </c>
      <c r="I7273" t="s">
        <v>22</v>
      </c>
      <c r="J7273"/>
      <c r="K7273"/>
      <c r="L7273">
        <v>2024</v>
      </c>
      <c r="M7273" t="s">
        <v>525</v>
      </c>
      <c r="N7273" t="s">
        <v>569</v>
      </c>
      <c r="O7273"/>
    </row>
    <row r="7274" spans="1:15" s="164" customFormat="1" ht="16" x14ac:dyDescent="0.2">
      <c r="A7274" t="s">
        <v>521</v>
      </c>
      <c r="B7274" t="s">
        <v>586</v>
      </c>
      <c r="C7274" t="s">
        <v>523</v>
      </c>
      <c r="D7274" t="s">
        <v>525</v>
      </c>
      <c r="E7274" t="s">
        <v>531</v>
      </c>
      <c r="F7274" s="191">
        <v>45736</v>
      </c>
      <c r="G7274" t="s">
        <v>722</v>
      </c>
      <c r="H7274" s="192">
        <v>360041</v>
      </c>
      <c r="I7274" t="s">
        <v>22</v>
      </c>
      <c r="J7274"/>
      <c r="K7274"/>
      <c r="L7274">
        <v>2024</v>
      </c>
      <c r="M7274" t="s">
        <v>525</v>
      </c>
      <c r="N7274" t="s">
        <v>569</v>
      </c>
      <c r="O7274"/>
    </row>
    <row r="7275" spans="1:15" s="164" customFormat="1" ht="16" x14ac:dyDescent="0.2">
      <c r="A7275" t="s">
        <v>521</v>
      </c>
      <c r="B7275" t="s">
        <v>617</v>
      </c>
      <c r="C7275" t="s">
        <v>523</v>
      </c>
      <c r="D7275" t="s">
        <v>525</v>
      </c>
      <c r="E7275" t="s">
        <v>519</v>
      </c>
      <c r="F7275" s="191">
        <v>45737</v>
      </c>
      <c r="G7275" t="s">
        <v>587</v>
      </c>
      <c r="H7275" s="192">
        <v>250250</v>
      </c>
      <c r="I7275" t="s">
        <v>22</v>
      </c>
      <c r="J7275"/>
      <c r="K7275"/>
      <c r="L7275">
        <v>2024</v>
      </c>
      <c r="M7275" t="s">
        <v>525</v>
      </c>
      <c r="N7275" t="s">
        <v>569</v>
      </c>
      <c r="O7275"/>
    </row>
    <row r="7276" spans="1:15" s="164" customFormat="1" ht="16" x14ac:dyDescent="0.2">
      <c r="A7276" t="s">
        <v>521</v>
      </c>
      <c r="B7276" t="s">
        <v>617</v>
      </c>
      <c r="C7276" t="s">
        <v>523</v>
      </c>
      <c r="D7276" t="s">
        <v>525</v>
      </c>
      <c r="E7276" t="s">
        <v>531</v>
      </c>
      <c r="F7276" s="191">
        <v>45737</v>
      </c>
      <c r="G7276" t="s">
        <v>587</v>
      </c>
      <c r="H7276" s="192">
        <v>264000</v>
      </c>
      <c r="I7276" t="s">
        <v>22</v>
      </c>
      <c r="J7276"/>
      <c r="K7276"/>
      <c r="L7276">
        <v>2024</v>
      </c>
      <c r="M7276" t="s">
        <v>525</v>
      </c>
      <c r="N7276" t="s">
        <v>569</v>
      </c>
      <c r="O7276"/>
    </row>
    <row r="7277" spans="1:15" s="164" customFormat="1" ht="16" x14ac:dyDescent="0.2">
      <c r="A7277" t="s">
        <v>521</v>
      </c>
      <c r="B7277" t="s">
        <v>617</v>
      </c>
      <c r="C7277" t="s">
        <v>523</v>
      </c>
      <c r="D7277" t="s">
        <v>525</v>
      </c>
      <c r="E7277" t="s">
        <v>525</v>
      </c>
      <c r="F7277" s="191">
        <v>45737</v>
      </c>
      <c r="G7277" t="s">
        <v>568</v>
      </c>
      <c r="H7277" s="192">
        <v>186971</v>
      </c>
      <c r="I7277" t="s">
        <v>22</v>
      </c>
      <c r="J7277"/>
      <c r="K7277"/>
      <c r="L7277">
        <v>2024</v>
      </c>
      <c r="M7277" t="s">
        <v>525</v>
      </c>
      <c r="N7277" t="s">
        <v>569</v>
      </c>
      <c r="O7277"/>
    </row>
    <row r="7278" spans="1:15" s="164" customFormat="1" ht="16" x14ac:dyDescent="0.2">
      <c r="A7278" t="s">
        <v>521</v>
      </c>
      <c r="B7278" t="s">
        <v>617</v>
      </c>
      <c r="C7278" t="s">
        <v>523</v>
      </c>
      <c r="D7278" t="s">
        <v>525</v>
      </c>
      <c r="E7278" t="s">
        <v>519</v>
      </c>
      <c r="F7278" s="191">
        <v>45737</v>
      </c>
      <c r="G7278" t="s">
        <v>589</v>
      </c>
      <c r="H7278" s="192">
        <v>1269840</v>
      </c>
      <c r="I7278" t="s">
        <v>22</v>
      </c>
      <c r="J7278"/>
      <c r="K7278"/>
      <c r="L7278">
        <v>2024</v>
      </c>
      <c r="M7278" t="s">
        <v>525</v>
      </c>
      <c r="N7278" t="s">
        <v>569</v>
      </c>
      <c r="O7278"/>
    </row>
    <row r="7279" spans="1:15" s="164" customFormat="1" ht="16" x14ac:dyDescent="0.2">
      <c r="A7279" t="s">
        <v>521</v>
      </c>
      <c r="B7279" t="s">
        <v>617</v>
      </c>
      <c r="C7279" t="s">
        <v>523</v>
      </c>
      <c r="D7279" t="s">
        <v>525</v>
      </c>
      <c r="E7279" t="s">
        <v>531</v>
      </c>
      <c r="F7279" s="191">
        <v>45737</v>
      </c>
      <c r="G7279" t="s">
        <v>589</v>
      </c>
      <c r="H7279" s="192">
        <v>1247695</v>
      </c>
      <c r="I7279" t="s">
        <v>22</v>
      </c>
      <c r="J7279"/>
      <c r="K7279"/>
      <c r="L7279">
        <v>2024</v>
      </c>
      <c r="M7279" t="s">
        <v>525</v>
      </c>
      <c r="N7279" t="s">
        <v>569</v>
      </c>
      <c r="O7279"/>
    </row>
    <row r="7280" spans="1:15" s="164" customFormat="1" ht="16" x14ac:dyDescent="0.2">
      <c r="A7280" t="s">
        <v>521</v>
      </c>
      <c r="B7280" t="s">
        <v>638</v>
      </c>
      <c r="C7280" t="s">
        <v>523</v>
      </c>
      <c r="D7280" t="s">
        <v>525</v>
      </c>
      <c r="E7280" t="s">
        <v>519</v>
      </c>
      <c r="F7280" s="191">
        <v>45737</v>
      </c>
      <c r="G7280" t="s">
        <v>589</v>
      </c>
      <c r="H7280" s="192">
        <v>338360</v>
      </c>
      <c r="I7280" t="s">
        <v>22</v>
      </c>
      <c r="J7280"/>
      <c r="K7280"/>
      <c r="L7280">
        <v>2024</v>
      </c>
      <c r="M7280" t="s">
        <v>525</v>
      </c>
      <c r="N7280" t="s">
        <v>569</v>
      </c>
      <c r="O7280"/>
    </row>
    <row r="7281" spans="1:15" s="164" customFormat="1" ht="16" x14ac:dyDescent="0.2">
      <c r="A7281" t="s">
        <v>521</v>
      </c>
      <c r="B7281" t="s">
        <v>638</v>
      </c>
      <c r="C7281" t="s">
        <v>523</v>
      </c>
      <c r="D7281" t="s">
        <v>525</v>
      </c>
      <c r="E7281" t="s">
        <v>531</v>
      </c>
      <c r="F7281" s="191">
        <v>45737</v>
      </c>
      <c r="G7281" t="s">
        <v>589</v>
      </c>
      <c r="H7281" s="192">
        <v>2492380</v>
      </c>
      <c r="I7281" t="s">
        <v>22</v>
      </c>
      <c r="J7281"/>
      <c r="K7281"/>
      <c r="L7281">
        <v>2024</v>
      </c>
      <c r="M7281" t="s">
        <v>525</v>
      </c>
      <c r="N7281" t="s">
        <v>569</v>
      </c>
      <c r="O7281"/>
    </row>
    <row r="7282" spans="1:15" s="164" customFormat="1" ht="16" x14ac:dyDescent="0.2">
      <c r="A7282" t="s">
        <v>521</v>
      </c>
      <c r="B7282" t="s">
        <v>686</v>
      </c>
      <c r="C7282" t="s">
        <v>523</v>
      </c>
      <c r="D7282" t="s">
        <v>525</v>
      </c>
      <c r="E7282" t="s">
        <v>525</v>
      </c>
      <c r="F7282" s="191">
        <v>45737</v>
      </c>
      <c r="G7282" t="s">
        <v>589</v>
      </c>
      <c r="H7282" s="192">
        <v>185170</v>
      </c>
      <c r="I7282" t="s">
        <v>22</v>
      </c>
      <c r="J7282"/>
      <c r="K7282"/>
      <c r="L7282">
        <v>2024</v>
      </c>
      <c r="M7282" t="s">
        <v>525</v>
      </c>
      <c r="N7282" t="s">
        <v>569</v>
      </c>
      <c r="O7282"/>
    </row>
    <row r="7283" spans="1:15" s="164" customFormat="1" ht="16" x14ac:dyDescent="0.2">
      <c r="A7283" t="s">
        <v>521</v>
      </c>
      <c r="B7283" t="s">
        <v>586</v>
      </c>
      <c r="C7283" t="s">
        <v>523</v>
      </c>
      <c r="D7283" t="s">
        <v>525</v>
      </c>
      <c r="E7283" t="s">
        <v>531</v>
      </c>
      <c r="F7283" s="191">
        <v>45737</v>
      </c>
      <c r="G7283" t="s">
        <v>589</v>
      </c>
      <c r="H7283" s="192">
        <v>131736</v>
      </c>
      <c r="I7283" t="s">
        <v>22</v>
      </c>
      <c r="J7283"/>
      <c r="K7283"/>
      <c r="L7283">
        <v>2024</v>
      </c>
      <c r="M7283" t="s">
        <v>525</v>
      </c>
      <c r="N7283" t="s">
        <v>569</v>
      </c>
      <c r="O7283"/>
    </row>
    <row r="7284" spans="1:15" s="164" customFormat="1" ht="16" x14ac:dyDescent="0.2">
      <c r="A7284" t="s">
        <v>521</v>
      </c>
      <c r="B7284" t="s">
        <v>603</v>
      </c>
      <c r="C7284" t="s">
        <v>523</v>
      </c>
      <c r="D7284" t="s">
        <v>525</v>
      </c>
      <c r="E7284" t="s">
        <v>525</v>
      </c>
      <c r="F7284" s="191">
        <v>45737</v>
      </c>
      <c r="G7284" t="s">
        <v>604</v>
      </c>
      <c r="H7284" s="192">
        <v>36619</v>
      </c>
      <c r="I7284" t="s">
        <v>22</v>
      </c>
      <c r="J7284"/>
      <c r="K7284"/>
      <c r="L7284">
        <v>2024</v>
      </c>
      <c r="M7284" t="s">
        <v>525</v>
      </c>
      <c r="N7284" t="s">
        <v>569</v>
      </c>
      <c r="O7284"/>
    </row>
    <row r="7285" spans="1:15" s="164" customFormat="1" ht="16" x14ac:dyDescent="0.2">
      <c r="A7285" t="s">
        <v>521</v>
      </c>
      <c r="B7285" t="s">
        <v>617</v>
      </c>
      <c r="C7285" t="s">
        <v>523</v>
      </c>
      <c r="D7285" t="s">
        <v>525</v>
      </c>
      <c r="E7285" t="s">
        <v>525</v>
      </c>
      <c r="F7285" s="191">
        <v>45737</v>
      </c>
      <c r="G7285" t="s">
        <v>23</v>
      </c>
      <c r="H7285" s="192">
        <v>792044</v>
      </c>
      <c r="I7285" t="s">
        <v>22</v>
      </c>
      <c r="J7285"/>
      <c r="K7285"/>
      <c r="L7285">
        <v>2024</v>
      </c>
      <c r="M7285" t="s">
        <v>525</v>
      </c>
      <c r="N7285" t="s">
        <v>569</v>
      </c>
      <c r="O7285"/>
    </row>
    <row r="7286" spans="1:15" s="164" customFormat="1" ht="16" x14ac:dyDescent="0.2">
      <c r="A7286" t="s">
        <v>521</v>
      </c>
      <c r="B7286" t="s">
        <v>617</v>
      </c>
      <c r="C7286" t="s">
        <v>523</v>
      </c>
      <c r="D7286" t="s">
        <v>525</v>
      </c>
      <c r="E7286" t="s">
        <v>531</v>
      </c>
      <c r="F7286" s="191">
        <v>45737</v>
      </c>
      <c r="G7286" t="s">
        <v>23</v>
      </c>
      <c r="H7286" s="192">
        <v>1557992</v>
      </c>
      <c r="I7286" t="s">
        <v>22</v>
      </c>
      <c r="J7286"/>
      <c r="K7286"/>
      <c r="L7286">
        <v>2024</v>
      </c>
      <c r="M7286" t="s">
        <v>525</v>
      </c>
      <c r="N7286" t="s">
        <v>569</v>
      </c>
      <c r="O7286"/>
    </row>
    <row r="7287" spans="1:15" s="164" customFormat="1" ht="16" x14ac:dyDescent="0.2">
      <c r="A7287" t="s">
        <v>521</v>
      </c>
      <c r="B7287" t="s">
        <v>647</v>
      </c>
      <c r="C7287" t="s">
        <v>523</v>
      </c>
      <c r="D7287" t="s">
        <v>525</v>
      </c>
      <c r="E7287" t="s">
        <v>525</v>
      </c>
      <c r="F7287" s="191">
        <v>45737</v>
      </c>
      <c r="G7287" t="s">
        <v>650</v>
      </c>
      <c r="H7287" s="192">
        <v>790856</v>
      </c>
      <c r="I7287" t="s">
        <v>16</v>
      </c>
      <c r="J7287"/>
      <c r="K7287"/>
      <c r="L7287">
        <v>2024</v>
      </c>
      <c r="M7287" t="s">
        <v>525</v>
      </c>
      <c r="N7287" t="s">
        <v>569</v>
      </c>
      <c r="O7287"/>
    </row>
    <row r="7288" spans="1:15" s="164" customFormat="1" ht="16" x14ac:dyDescent="0.2">
      <c r="A7288" t="s">
        <v>521</v>
      </c>
      <c r="B7288" t="s">
        <v>647</v>
      </c>
      <c r="C7288" t="s">
        <v>535</v>
      </c>
      <c r="D7288" t="s">
        <v>525</v>
      </c>
      <c r="E7288" t="s">
        <v>519</v>
      </c>
      <c r="F7288" s="191">
        <v>45737</v>
      </c>
      <c r="G7288" t="s">
        <v>650</v>
      </c>
      <c r="H7288" s="192">
        <v>22440</v>
      </c>
      <c r="I7288" t="s">
        <v>16</v>
      </c>
      <c r="J7288"/>
      <c r="K7288"/>
      <c r="L7288">
        <v>2024</v>
      </c>
      <c r="M7288" t="s">
        <v>525</v>
      </c>
      <c r="N7288" t="s">
        <v>569</v>
      </c>
      <c r="O7288"/>
    </row>
    <row r="7289" spans="1:15" s="164" customFormat="1" ht="16" x14ac:dyDescent="0.2">
      <c r="A7289" t="s">
        <v>521</v>
      </c>
      <c r="B7289" t="s">
        <v>647</v>
      </c>
      <c r="C7289" t="s">
        <v>523</v>
      </c>
      <c r="D7289" t="s">
        <v>525</v>
      </c>
      <c r="E7289" t="s">
        <v>519</v>
      </c>
      <c r="F7289" s="191">
        <v>45737</v>
      </c>
      <c r="G7289" t="s">
        <v>650</v>
      </c>
      <c r="H7289" s="192">
        <v>146331</v>
      </c>
      <c r="I7289" t="s">
        <v>16</v>
      </c>
      <c r="J7289"/>
      <c r="K7289"/>
      <c r="L7289">
        <v>2024</v>
      </c>
      <c r="M7289" t="s">
        <v>525</v>
      </c>
      <c r="N7289" t="s">
        <v>569</v>
      </c>
      <c r="O7289"/>
    </row>
    <row r="7290" spans="1:15" s="164" customFormat="1" ht="16" x14ac:dyDescent="0.2">
      <c r="A7290" t="s">
        <v>521</v>
      </c>
      <c r="B7290" t="s">
        <v>647</v>
      </c>
      <c r="C7290" t="s">
        <v>523</v>
      </c>
      <c r="D7290" t="s">
        <v>525</v>
      </c>
      <c r="E7290" t="s">
        <v>531</v>
      </c>
      <c r="F7290" s="191">
        <v>45737</v>
      </c>
      <c r="G7290" t="s">
        <v>650</v>
      </c>
      <c r="H7290" s="192">
        <v>1326536</v>
      </c>
      <c r="I7290" t="s">
        <v>16</v>
      </c>
      <c r="J7290"/>
      <c r="K7290"/>
      <c r="L7290">
        <v>2024</v>
      </c>
      <c r="M7290" t="s">
        <v>525</v>
      </c>
      <c r="N7290" t="s">
        <v>569</v>
      </c>
      <c r="O7290"/>
    </row>
    <row r="7291" spans="1:15" s="164" customFormat="1" ht="16" x14ac:dyDescent="0.2">
      <c r="A7291" t="s">
        <v>521</v>
      </c>
      <c r="B7291" t="s">
        <v>647</v>
      </c>
      <c r="C7291" t="s">
        <v>523</v>
      </c>
      <c r="D7291" t="s">
        <v>525</v>
      </c>
      <c r="E7291" t="s">
        <v>525</v>
      </c>
      <c r="F7291" s="191">
        <v>45737</v>
      </c>
      <c r="G7291" t="s">
        <v>648</v>
      </c>
      <c r="H7291" s="192">
        <v>82597</v>
      </c>
      <c r="I7291" t="s">
        <v>16</v>
      </c>
      <c r="J7291"/>
      <c r="K7291"/>
      <c r="L7291">
        <v>2024</v>
      </c>
      <c r="M7291" t="s">
        <v>525</v>
      </c>
      <c r="N7291" t="s">
        <v>569</v>
      </c>
      <c r="O7291"/>
    </row>
    <row r="7292" spans="1:15" s="164" customFormat="1" ht="16" x14ac:dyDescent="0.2">
      <c r="A7292" t="s">
        <v>521</v>
      </c>
      <c r="B7292" t="s">
        <v>647</v>
      </c>
      <c r="C7292" t="s">
        <v>523</v>
      </c>
      <c r="D7292" t="s">
        <v>525</v>
      </c>
      <c r="E7292" t="s">
        <v>531</v>
      </c>
      <c r="F7292" s="191">
        <v>45737</v>
      </c>
      <c r="G7292" t="s">
        <v>648</v>
      </c>
      <c r="H7292" s="192">
        <v>65872</v>
      </c>
      <c r="I7292" t="s">
        <v>16</v>
      </c>
      <c r="J7292"/>
      <c r="K7292"/>
      <c r="L7292">
        <v>2024</v>
      </c>
      <c r="M7292" t="s">
        <v>525</v>
      </c>
      <c r="N7292" t="s">
        <v>569</v>
      </c>
      <c r="O7292"/>
    </row>
    <row r="7293" spans="1:15" s="164" customFormat="1" ht="16" x14ac:dyDescent="0.2">
      <c r="A7293" t="s">
        <v>521</v>
      </c>
      <c r="B7293" t="s">
        <v>647</v>
      </c>
      <c r="C7293" t="s">
        <v>523</v>
      </c>
      <c r="D7293" t="s">
        <v>525</v>
      </c>
      <c r="E7293" t="s">
        <v>525</v>
      </c>
      <c r="F7293" s="191">
        <v>45737</v>
      </c>
      <c r="G7293" t="s">
        <v>651</v>
      </c>
      <c r="H7293" s="192">
        <v>157725</v>
      </c>
      <c r="I7293" t="s">
        <v>16</v>
      </c>
      <c r="J7293"/>
      <c r="K7293"/>
      <c r="L7293">
        <v>2024</v>
      </c>
      <c r="M7293" t="s">
        <v>525</v>
      </c>
      <c r="N7293" t="s">
        <v>569</v>
      </c>
      <c r="O7293"/>
    </row>
    <row r="7294" spans="1:15" s="164" customFormat="1" ht="16" x14ac:dyDescent="0.2">
      <c r="A7294" t="s">
        <v>521</v>
      </c>
      <c r="B7294" t="s">
        <v>647</v>
      </c>
      <c r="C7294" t="s">
        <v>523</v>
      </c>
      <c r="D7294" t="s">
        <v>525</v>
      </c>
      <c r="E7294" t="s">
        <v>531</v>
      </c>
      <c r="F7294" s="191">
        <v>45737</v>
      </c>
      <c r="G7294" t="s">
        <v>651</v>
      </c>
      <c r="H7294" s="192">
        <v>87173</v>
      </c>
      <c r="I7294" t="s">
        <v>16</v>
      </c>
      <c r="J7294"/>
      <c r="K7294"/>
      <c r="L7294">
        <v>2024</v>
      </c>
      <c r="M7294" t="s">
        <v>525</v>
      </c>
      <c r="N7294" t="s">
        <v>569</v>
      </c>
      <c r="O7294"/>
    </row>
    <row r="7295" spans="1:15" s="164" customFormat="1" ht="16" x14ac:dyDescent="0.2">
      <c r="A7295" t="s">
        <v>521</v>
      </c>
      <c r="B7295" t="s">
        <v>647</v>
      </c>
      <c r="C7295" t="s">
        <v>523</v>
      </c>
      <c r="D7295" t="s">
        <v>525</v>
      </c>
      <c r="E7295" t="s">
        <v>525</v>
      </c>
      <c r="F7295" s="191">
        <v>45737</v>
      </c>
      <c r="G7295" t="s">
        <v>649</v>
      </c>
      <c r="H7295" s="192">
        <v>591866</v>
      </c>
      <c r="I7295" t="s">
        <v>16</v>
      </c>
      <c r="J7295"/>
      <c r="K7295"/>
      <c r="L7295">
        <v>2024</v>
      </c>
      <c r="M7295" t="s">
        <v>525</v>
      </c>
      <c r="N7295" t="s">
        <v>569</v>
      </c>
      <c r="O7295"/>
    </row>
    <row r="7296" spans="1:15" s="164" customFormat="1" ht="16" x14ac:dyDescent="0.2">
      <c r="A7296" t="s">
        <v>521</v>
      </c>
      <c r="B7296" t="s">
        <v>647</v>
      </c>
      <c r="C7296" t="s">
        <v>523</v>
      </c>
      <c r="D7296" t="s">
        <v>525</v>
      </c>
      <c r="E7296" t="s">
        <v>531</v>
      </c>
      <c r="F7296" s="191">
        <v>45737</v>
      </c>
      <c r="G7296" t="s">
        <v>649</v>
      </c>
      <c r="H7296" s="192">
        <v>230890</v>
      </c>
      <c r="I7296" t="s">
        <v>16</v>
      </c>
      <c r="J7296"/>
      <c r="K7296"/>
      <c r="L7296">
        <v>2024</v>
      </c>
      <c r="M7296" t="s">
        <v>525</v>
      </c>
      <c r="N7296" t="s">
        <v>569</v>
      </c>
      <c r="O7296"/>
    </row>
    <row r="7297" spans="1:15" s="164" customFormat="1" ht="16" x14ac:dyDescent="0.2">
      <c r="A7297" t="s">
        <v>521</v>
      </c>
      <c r="B7297" t="s">
        <v>647</v>
      </c>
      <c r="C7297" t="s">
        <v>523</v>
      </c>
      <c r="D7297" t="s">
        <v>525</v>
      </c>
      <c r="E7297" t="s">
        <v>525</v>
      </c>
      <c r="F7297" s="191">
        <v>45737</v>
      </c>
      <c r="G7297" t="s">
        <v>656</v>
      </c>
      <c r="H7297" s="192">
        <v>99792</v>
      </c>
      <c r="I7297" t="s">
        <v>16</v>
      </c>
      <c r="J7297"/>
      <c r="K7297"/>
      <c r="L7297">
        <v>2024</v>
      </c>
      <c r="M7297" t="s">
        <v>525</v>
      </c>
      <c r="N7297" t="s">
        <v>569</v>
      </c>
      <c r="O7297"/>
    </row>
    <row r="7298" spans="1:15" s="164" customFormat="1" ht="16" x14ac:dyDescent="0.2">
      <c r="A7298" t="s">
        <v>521</v>
      </c>
      <c r="B7298" t="s">
        <v>609</v>
      </c>
      <c r="C7298" t="s">
        <v>523</v>
      </c>
      <c r="D7298" t="s">
        <v>530</v>
      </c>
      <c r="E7298" t="s">
        <v>517</v>
      </c>
      <c r="F7298" s="191">
        <v>45737</v>
      </c>
      <c r="G7298" t="s">
        <v>25</v>
      </c>
      <c r="H7298" s="192">
        <v>179200</v>
      </c>
      <c r="I7298" t="s">
        <v>16</v>
      </c>
      <c r="J7298">
        <v>448</v>
      </c>
      <c r="K7298"/>
      <c r="L7298">
        <v>2025</v>
      </c>
      <c r="M7298" t="s">
        <v>525</v>
      </c>
      <c r="N7298" t="s">
        <v>526</v>
      </c>
      <c r="O7298"/>
    </row>
    <row r="7299" spans="1:15" s="164" customFormat="1" ht="16" x14ac:dyDescent="0.2">
      <c r="A7299" t="s">
        <v>521</v>
      </c>
      <c r="B7299" t="s">
        <v>647</v>
      </c>
      <c r="C7299" t="s">
        <v>523</v>
      </c>
      <c r="D7299" t="s">
        <v>525</v>
      </c>
      <c r="E7299" t="s">
        <v>525</v>
      </c>
      <c r="F7299" s="191">
        <v>45738</v>
      </c>
      <c r="G7299" t="s">
        <v>649</v>
      </c>
      <c r="H7299" s="192">
        <v>159412</v>
      </c>
      <c r="I7299" t="s">
        <v>16</v>
      </c>
      <c r="J7299"/>
      <c r="K7299"/>
      <c r="L7299">
        <v>2024</v>
      </c>
      <c r="M7299" t="s">
        <v>525</v>
      </c>
      <c r="N7299" t="s">
        <v>569</v>
      </c>
      <c r="O7299"/>
    </row>
    <row r="7300" spans="1:15" s="164" customFormat="1" ht="16" x14ac:dyDescent="0.2">
      <c r="A7300" t="s">
        <v>521</v>
      </c>
      <c r="B7300" t="s">
        <v>609</v>
      </c>
      <c r="C7300" t="s">
        <v>523</v>
      </c>
      <c r="D7300" t="s">
        <v>530</v>
      </c>
      <c r="E7300" t="s">
        <v>517</v>
      </c>
      <c r="F7300" s="191">
        <v>45738</v>
      </c>
      <c r="G7300" t="s">
        <v>25</v>
      </c>
      <c r="H7300" s="192">
        <v>201600</v>
      </c>
      <c r="I7300" t="s">
        <v>16</v>
      </c>
      <c r="J7300">
        <v>504</v>
      </c>
      <c r="K7300"/>
      <c r="L7300">
        <v>2025</v>
      </c>
      <c r="M7300" t="s">
        <v>525</v>
      </c>
      <c r="N7300" t="s">
        <v>526</v>
      </c>
      <c r="O7300"/>
    </row>
    <row r="7301" spans="1:15" s="164" customFormat="1" ht="16" x14ac:dyDescent="0.2">
      <c r="A7301" t="s">
        <v>521</v>
      </c>
      <c r="B7301" t="s">
        <v>609</v>
      </c>
      <c r="C7301" t="s">
        <v>523</v>
      </c>
      <c r="D7301" t="s">
        <v>530</v>
      </c>
      <c r="E7301" t="s">
        <v>517</v>
      </c>
      <c r="F7301" s="191">
        <v>45738</v>
      </c>
      <c r="G7301" t="s">
        <v>25</v>
      </c>
      <c r="H7301" s="192">
        <v>172032</v>
      </c>
      <c r="I7301" t="s">
        <v>16</v>
      </c>
      <c r="J7301"/>
      <c r="K7301"/>
      <c r="L7301">
        <v>2025</v>
      </c>
      <c r="M7301" t="s">
        <v>525</v>
      </c>
      <c r="N7301" t="s">
        <v>526</v>
      </c>
      <c r="O7301" t="s">
        <v>937</v>
      </c>
    </row>
    <row r="7302" spans="1:15" s="164" customFormat="1" ht="16" x14ac:dyDescent="0.2">
      <c r="A7302" t="s">
        <v>521</v>
      </c>
      <c r="B7302" t="s">
        <v>609</v>
      </c>
      <c r="C7302" t="s">
        <v>523</v>
      </c>
      <c r="D7302" t="s">
        <v>530</v>
      </c>
      <c r="E7302" t="s">
        <v>517</v>
      </c>
      <c r="F7302" s="191">
        <v>45739</v>
      </c>
      <c r="G7302" t="s">
        <v>25</v>
      </c>
      <c r="H7302" s="192">
        <v>224000</v>
      </c>
      <c r="I7302" t="s">
        <v>16</v>
      </c>
      <c r="J7302">
        <v>560</v>
      </c>
      <c r="K7302"/>
      <c r="L7302">
        <v>2025</v>
      </c>
      <c r="M7302" t="s">
        <v>525</v>
      </c>
      <c r="N7302" t="s">
        <v>526</v>
      </c>
      <c r="O7302"/>
    </row>
    <row r="7303" spans="1:15" s="164" customFormat="1" ht="16" x14ac:dyDescent="0.2">
      <c r="A7303" t="s">
        <v>521</v>
      </c>
      <c r="B7303" t="s">
        <v>647</v>
      </c>
      <c r="C7303" t="s">
        <v>523</v>
      </c>
      <c r="D7303" t="s">
        <v>525</v>
      </c>
      <c r="E7303" t="s">
        <v>525</v>
      </c>
      <c r="F7303" s="191">
        <v>45740</v>
      </c>
      <c r="G7303" t="s">
        <v>650</v>
      </c>
      <c r="H7303" s="192">
        <v>587112</v>
      </c>
      <c r="I7303" t="s">
        <v>16</v>
      </c>
      <c r="J7303"/>
      <c r="K7303"/>
      <c r="L7303">
        <v>2024</v>
      </c>
      <c r="M7303" t="s">
        <v>525</v>
      </c>
      <c r="N7303" t="s">
        <v>569</v>
      </c>
      <c r="O7303"/>
    </row>
    <row r="7304" spans="1:15" s="164" customFormat="1" ht="16" x14ac:dyDescent="0.2">
      <c r="A7304" t="s">
        <v>521</v>
      </c>
      <c r="B7304" t="s">
        <v>647</v>
      </c>
      <c r="C7304" t="s">
        <v>523</v>
      </c>
      <c r="D7304" t="s">
        <v>525</v>
      </c>
      <c r="E7304" t="s">
        <v>519</v>
      </c>
      <c r="F7304" s="191">
        <v>45740</v>
      </c>
      <c r="G7304" t="s">
        <v>650</v>
      </c>
      <c r="H7304" s="192">
        <v>17580</v>
      </c>
      <c r="I7304" t="s">
        <v>16</v>
      </c>
      <c r="J7304"/>
      <c r="K7304"/>
      <c r="L7304">
        <v>2024</v>
      </c>
      <c r="M7304" t="s">
        <v>525</v>
      </c>
      <c r="N7304" t="s">
        <v>569</v>
      </c>
      <c r="O7304"/>
    </row>
    <row r="7305" spans="1:15" s="164" customFormat="1" ht="16" x14ac:dyDescent="0.2">
      <c r="A7305" t="s">
        <v>521</v>
      </c>
      <c r="B7305" t="s">
        <v>647</v>
      </c>
      <c r="C7305" t="s">
        <v>523</v>
      </c>
      <c r="D7305" t="s">
        <v>525</v>
      </c>
      <c r="E7305" t="s">
        <v>531</v>
      </c>
      <c r="F7305" s="191">
        <v>45740</v>
      </c>
      <c r="G7305" t="s">
        <v>650</v>
      </c>
      <c r="H7305" s="192">
        <v>1696574</v>
      </c>
      <c r="I7305" t="s">
        <v>16</v>
      </c>
      <c r="J7305"/>
      <c r="K7305"/>
      <c r="L7305">
        <v>2024</v>
      </c>
      <c r="M7305" t="s">
        <v>525</v>
      </c>
      <c r="N7305" t="s">
        <v>569</v>
      </c>
      <c r="O7305"/>
    </row>
    <row r="7306" spans="1:15" s="164" customFormat="1" ht="16" x14ac:dyDescent="0.2">
      <c r="A7306" t="s">
        <v>521</v>
      </c>
      <c r="B7306" t="s">
        <v>647</v>
      </c>
      <c r="C7306" t="s">
        <v>523</v>
      </c>
      <c r="D7306" t="s">
        <v>525</v>
      </c>
      <c r="E7306" t="s">
        <v>525</v>
      </c>
      <c r="F7306" s="191">
        <v>45740</v>
      </c>
      <c r="G7306" t="s">
        <v>648</v>
      </c>
      <c r="H7306" s="192">
        <v>21555</v>
      </c>
      <c r="I7306" t="s">
        <v>16</v>
      </c>
      <c r="J7306"/>
      <c r="K7306"/>
      <c r="L7306">
        <v>2024</v>
      </c>
      <c r="M7306" t="s">
        <v>525</v>
      </c>
      <c r="N7306" t="s">
        <v>569</v>
      </c>
      <c r="O7306"/>
    </row>
    <row r="7307" spans="1:15" s="164" customFormat="1" ht="16" x14ac:dyDescent="0.2">
      <c r="A7307" t="s">
        <v>521</v>
      </c>
      <c r="B7307" t="s">
        <v>647</v>
      </c>
      <c r="C7307" t="s">
        <v>523</v>
      </c>
      <c r="D7307" t="s">
        <v>525</v>
      </c>
      <c r="E7307" t="s">
        <v>531</v>
      </c>
      <c r="F7307" s="191">
        <v>45740</v>
      </c>
      <c r="G7307" t="s">
        <v>648</v>
      </c>
      <c r="H7307" s="192">
        <v>35482</v>
      </c>
      <c r="I7307" t="s">
        <v>16</v>
      </c>
      <c r="J7307"/>
      <c r="K7307"/>
      <c r="L7307">
        <v>2024</v>
      </c>
      <c r="M7307" t="s">
        <v>525</v>
      </c>
      <c r="N7307" t="s">
        <v>569</v>
      </c>
      <c r="O7307"/>
    </row>
    <row r="7308" spans="1:15" s="164" customFormat="1" ht="16" x14ac:dyDescent="0.2">
      <c r="A7308" t="s">
        <v>521</v>
      </c>
      <c r="B7308" t="s">
        <v>647</v>
      </c>
      <c r="C7308" t="s">
        <v>523</v>
      </c>
      <c r="D7308" t="s">
        <v>525</v>
      </c>
      <c r="E7308" t="s">
        <v>531</v>
      </c>
      <c r="F7308" s="191">
        <v>45740</v>
      </c>
      <c r="G7308" t="s">
        <v>651</v>
      </c>
      <c r="H7308" s="192">
        <v>131617</v>
      </c>
      <c r="I7308" t="s">
        <v>16</v>
      </c>
      <c r="J7308"/>
      <c r="K7308"/>
      <c r="L7308">
        <v>2024</v>
      </c>
      <c r="M7308" t="s">
        <v>525</v>
      </c>
      <c r="N7308" t="s">
        <v>569</v>
      </c>
      <c r="O7308"/>
    </row>
    <row r="7309" spans="1:15" s="164" customFormat="1" ht="16" x14ac:dyDescent="0.2">
      <c r="A7309" t="s">
        <v>521</v>
      </c>
      <c r="B7309" t="s">
        <v>647</v>
      </c>
      <c r="C7309" t="s">
        <v>523</v>
      </c>
      <c r="D7309" t="s">
        <v>525</v>
      </c>
      <c r="E7309" t="s">
        <v>525</v>
      </c>
      <c r="F7309" s="191">
        <v>45740</v>
      </c>
      <c r="G7309" t="s">
        <v>649</v>
      </c>
      <c r="H7309" s="192">
        <v>667346</v>
      </c>
      <c r="I7309" t="s">
        <v>16</v>
      </c>
      <c r="J7309"/>
      <c r="K7309"/>
      <c r="L7309">
        <v>2024</v>
      </c>
      <c r="M7309" t="s">
        <v>525</v>
      </c>
      <c r="N7309" t="s">
        <v>569</v>
      </c>
      <c r="O7309"/>
    </row>
    <row r="7310" spans="1:15" s="164" customFormat="1" ht="16" x14ac:dyDescent="0.2">
      <c r="A7310" t="s">
        <v>521</v>
      </c>
      <c r="B7310" t="s">
        <v>647</v>
      </c>
      <c r="C7310" t="s">
        <v>523</v>
      </c>
      <c r="D7310" t="s">
        <v>525</v>
      </c>
      <c r="E7310" t="s">
        <v>531</v>
      </c>
      <c r="F7310" s="191">
        <v>45740</v>
      </c>
      <c r="G7310" t="s">
        <v>649</v>
      </c>
      <c r="H7310" s="192">
        <v>660737</v>
      </c>
      <c r="I7310" t="s">
        <v>16</v>
      </c>
      <c r="J7310"/>
      <c r="K7310"/>
      <c r="L7310">
        <v>2024</v>
      </c>
      <c r="M7310" t="s">
        <v>525</v>
      </c>
      <c r="N7310" t="s">
        <v>569</v>
      </c>
      <c r="O7310"/>
    </row>
    <row r="7311" spans="1:15" s="164" customFormat="1" ht="16" x14ac:dyDescent="0.2">
      <c r="A7311" t="s">
        <v>521</v>
      </c>
      <c r="B7311" t="s">
        <v>647</v>
      </c>
      <c r="C7311" t="s">
        <v>523</v>
      </c>
      <c r="D7311" t="s">
        <v>525</v>
      </c>
      <c r="E7311" t="s">
        <v>531</v>
      </c>
      <c r="F7311" s="191">
        <v>45740</v>
      </c>
      <c r="G7311" t="s">
        <v>652</v>
      </c>
      <c r="H7311" s="192">
        <v>303380</v>
      </c>
      <c r="I7311" t="s">
        <v>16</v>
      </c>
      <c r="J7311"/>
      <c r="K7311"/>
      <c r="L7311">
        <v>2024</v>
      </c>
      <c r="M7311" t="s">
        <v>525</v>
      </c>
      <c r="N7311" t="s">
        <v>569</v>
      </c>
      <c r="O7311"/>
    </row>
    <row r="7312" spans="1:15" s="164" customFormat="1" ht="16" x14ac:dyDescent="0.2">
      <c r="A7312" t="s">
        <v>521</v>
      </c>
      <c r="B7312" t="s">
        <v>647</v>
      </c>
      <c r="C7312" t="s">
        <v>523</v>
      </c>
      <c r="D7312" t="s">
        <v>525</v>
      </c>
      <c r="E7312" t="s">
        <v>525</v>
      </c>
      <c r="F7312" s="191">
        <v>45740</v>
      </c>
      <c r="G7312" t="s">
        <v>656</v>
      </c>
      <c r="H7312" s="192">
        <v>49896</v>
      </c>
      <c r="I7312" t="s">
        <v>16</v>
      </c>
      <c r="J7312"/>
      <c r="K7312"/>
      <c r="L7312">
        <v>2024</v>
      </c>
      <c r="M7312" t="s">
        <v>525</v>
      </c>
      <c r="N7312" t="s">
        <v>569</v>
      </c>
      <c r="O7312"/>
    </row>
    <row r="7313" spans="1:15" s="164" customFormat="1" ht="16" x14ac:dyDescent="0.2">
      <c r="A7313" t="s">
        <v>521</v>
      </c>
      <c r="B7313" t="s">
        <v>617</v>
      </c>
      <c r="C7313" t="s">
        <v>523</v>
      </c>
      <c r="D7313" t="s">
        <v>525</v>
      </c>
      <c r="E7313" t="s">
        <v>531</v>
      </c>
      <c r="F7313" s="191">
        <v>45740</v>
      </c>
      <c r="G7313" t="s">
        <v>619</v>
      </c>
      <c r="H7313" s="192">
        <v>74048</v>
      </c>
      <c r="I7313" t="s">
        <v>22</v>
      </c>
      <c r="J7313"/>
      <c r="K7313"/>
      <c r="L7313">
        <v>2024</v>
      </c>
      <c r="M7313" t="s">
        <v>525</v>
      </c>
      <c r="N7313" t="s">
        <v>569</v>
      </c>
      <c r="O7313"/>
    </row>
    <row r="7314" spans="1:15" s="164" customFormat="1" ht="16" x14ac:dyDescent="0.2">
      <c r="A7314" t="s">
        <v>521</v>
      </c>
      <c r="B7314" t="s">
        <v>586</v>
      </c>
      <c r="C7314" t="s">
        <v>523</v>
      </c>
      <c r="D7314" t="s">
        <v>525</v>
      </c>
      <c r="E7314" t="s">
        <v>531</v>
      </c>
      <c r="F7314" s="191">
        <v>45740</v>
      </c>
      <c r="G7314" t="s">
        <v>619</v>
      </c>
      <c r="H7314" s="192">
        <v>360096</v>
      </c>
      <c r="I7314" t="s">
        <v>22</v>
      </c>
      <c r="J7314"/>
      <c r="K7314"/>
      <c r="L7314">
        <v>2024</v>
      </c>
      <c r="M7314" t="s">
        <v>525</v>
      </c>
      <c r="N7314" t="s">
        <v>569</v>
      </c>
      <c r="O7314"/>
    </row>
    <row r="7315" spans="1:15" s="164" customFormat="1" ht="16" x14ac:dyDescent="0.2">
      <c r="A7315" t="s">
        <v>521</v>
      </c>
      <c r="B7315" t="s">
        <v>617</v>
      </c>
      <c r="C7315" t="s">
        <v>523</v>
      </c>
      <c r="D7315" t="s">
        <v>525</v>
      </c>
      <c r="E7315" t="s">
        <v>531</v>
      </c>
      <c r="F7315" s="191">
        <v>45740</v>
      </c>
      <c r="G7315" t="s">
        <v>620</v>
      </c>
      <c r="H7315" s="192">
        <v>214500</v>
      </c>
      <c r="I7315" t="s">
        <v>22</v>
      </c>
      <c r="J7315"/>
      <c r="K7315"/>
      <c r="L7315">
        <v>2024</v>
      </c>
      <c r="M7315" t="s">
        <v>525</v>
      </c>
      <c r="N7315" t="s">
        <v>569</v>
      </c>
      <c r="O7315"/>
    </row>
    <row r="7316" spans="1:15" s="164" customFormat="1" ht="16" x14ac:dyDescent="0.2">
      <c r="A7316" t="s">
        <v>521</v>
      </c>
      <c r="B7316" t="s">
        <v>647</v>
      </c>
      <c r="C7316" t="s">
        <v>523</v>
      </c>
      <c r="D7316" t="s">
        <v>525</v>
      </c>
      <c r="E7316" t="s">
        <v>531</v>
      </c>
      <c r="F7316" s="191">
        <v>45740</v>
      </c>
      <c r="G7316" t="s">
        <v>653</v>
      </c>
      <c r="H7316" s="192">
        <v>201060</v>
      </c>
      <c r="I7316" t="s">
        <v>22</v>
      </c>
      <c r="J7316"/>
      <c r="K7316"/>
      <c r="L7316">
        <v>2024</v>
      </c>
      <c r="M7316" t="s">
        <v>525</v>
      </c>
      <c r="N7316" t="s">
        <v>569</v>
      </c>
      <c r="O7316"/>
    </row>
    <row r="7317" spans="1:15" s="164" customFormat="1" ht="16" x14ac:dyDescent="0.2">
      <c r="A7317" t="s">
        <v>521</v>
      </c>
      <c r="B7317" t="s">
        <v>617</v>
      </c>
      <c r="C7317" t="s">
        <v>523</v>
      </c>
      <c r="D7317" t="s">
        <v>525</v>
      </c>
      <c r="E7317" t="s">
        <v>525</v>
      </c>
      <c r="F7317" s="191">
        <v>45740</v>
      </c>
      <c r="G7317" t="s">
        <v>568</v>
      </c>
      <c r="H7317" s="192">
        <v>58210</v>
      </c>
      <c r="I7317" t="s">
        <v>22</v>
      </c>
      <c r="J7317"/>
      <c r="K7317"/>
      <c r="L7317">
        <v>2024</v>
      </c>
      <c r="M7317" t="s">
        <v>525</v>
      </c>
      <c r="N7317" t="s">
        <v>569</v>
      </c>
      <c r="O7317"/>
    </row>
    <row r="7318" spans="1:15" s="164" customFormat="1" ht="16" x14ac:dyDescent="0.2">
      <c r="A7318" t="s">
        <v>521</v>
      </c>
      <c r="B7318" t="s">
        <v>617</v>
      </c>
      <c r="C7318" t="s">
        <v>523</v>
      </c>
      <c r="D7318" t="s">
        <v>525</v>
      </c>
      <c r="E7318" t="s">
        <v>531</v>
      </c>
      <c r="F7318" s="191">
        <v>45740</v>
      </c>
      <c r="G7318" t="s">
        <v>589</v>
      </c>
      <c r="H7318" s="192">
        <v>441320</v>
      </c>
      <c r="I7318" t="s">
        <v>22</v>
      </c>
      <c r="J7318"/>
      <c r="K7318"/>
      <c r="L7318">
        <v>2024</v>
      </c>
      <c r="M7318" t="s">
        <v>525</v>
      </c>
      <c r="N7318" t="s">
        <v>569</v>
      </c>
      <c r="O7318"/>
    </row>
    <row r="7319" spans="1:15" s="164" customFormat="1" ht="16" x14ac:dyDescent="0.2">
      <c r="A7319" t="s">
        <v>521</v>
      </c>
      <c r="B7319" t="s">
        <v>586</v>
      </c>
      <c r="C7319" t="s">
        <v>523</v>
      </c>
      <c r="D7319" t="s">
        <v>525</v>
      </c>
      <c r="E7319" t="s">
        <v>531</v>
      </c>
      <c r="F7319" s="191">
        <v>45740</v>
      </c>
      <c r="G7319" t="s">
        <v>589</v>
      </c>
      <c r="H7319" s="192">
        <v>45936</v>
      </c>
      <c r="I7319" t="s">
        <v>22</v>
      </c>
      <c r="J7319"/>
      <c r="K7319"/>
      <c r="L7319">
        <v>2024</v>
      </c>
      <c r="M7319" t="s">
        <v>525</v>
      </c>
      <c r="N7319" t="s">
        <v>569</v>
      </c>
      <c r="O7319"/>
    </row>
    <row r="7320" spans="1:15" s="164" customFormat="1" ht="16" x14ac:dyDescent="0.2">
      <c r="A7320" t="s">
        <v>521</v>
      </c>
      <c r="B7320" t="s">
        <v>603</v>
      </c>
      <c r="C7320" t="s">
        <v>523</v>
      </c>
      <c r="D7320" t="s">
        <v>525</v>
      </c>
      <c r="E7320" t="s">
        <v>525</v>
      </c>
      <c r="F7320" s="191">
        <v>45740</v>
      </c>
      <c r="G7320" t="s">
        <v>604</v>
      </c>
      <c r="H7320" s="192">
        <v>1657</v>
      </c>
      <c r="I7320" t="s">
        <v>22</v>
      </c>
      <c r="J7320"/>
      <c r="K7320"/>
      <c r="L7320">
        <v>2024</v>
      </c>
      <c r="M7320" t="s">
        <v>525</v>
      </c>
      <c r="N7320" t="s">
        <v>569</v>
      </c>
      <c r="O7320"/>
    </row>
    <row r="7321" spans="1:15" s="164" customFormat="1" ht="16" x14ac:dyDescent="0.2">
      <c r="A7321" t="s">
        <v>521</v>
      </c>
      <c r="B7321" t="s">
        <v>617</v>
      </c>
      <c r="C7321" t="s">
        <v>523</v>
      </c>
      <c r="D7321" t="s">
        <v>525</v>
      </c>
      <c r="E7321" t="s">
        <v>525</v>
      </c>
      <c r="F7321" s="191">
        <v>45740</v>
      </c>
      <c r="G7321" t="s">
        <v>23</v>
      </c>
      <c r="H7321" s="192">
        <v>171600</v>
      </c>
      <c r="I7321" t="s">
        <v>22</v>
      </c>
      <c r="J7321"/>
      <c r="K7321"/>
      <c r="L7321">
        <v>2024</v>
      </c>
      <c r="M7321" t="s">
        <v>525</v>
      </c>
      <c r="N7321" t="s">
        <v>569</v>
      </c>
      <c r="O7321"/>
    </row>
    <row r="7322" spans="1:15" s="164" customFormat="1" ht="16" x14ac:dyDescent="0.2">
      <c r="A7322" t="s">
        <v>521</v>
      </c>
      <c r="B7322" t="s">
        <v>609</v>
      </c>
      <c r="C7322" t="s">
        <v>523</v>
      </c>
      <c r="D7322" t="s">
        <v>530</v>
      </c>
      <c r="E7322" t="s">
        <v>517</v>
      </c>
      <c r="F7322" s="191">
        <v>45740</v>
      </c>
      <c r="G7322" t="s">
        <v>25</v>
      </c>
      <c r="H7322" s="192">
        <v>268800</v>
      </c>
      <c r="I7322" t="s">
        <v>16</v>
      </c>
      <c r="J7322">
        <v>671</v>
      </c>
      <c r="K7322"/>
      <c r="L7322">
        <v>2025</v>
      </c>
      <c r="M7322" t="s">
        <v>525</v>
      </c>
      <c r="N7322" t="s">
        <v>526</v>
      </c>
      <c r="O7322"/>
    </row>
    <row r="7323" spans="1:15" s="164" customFormat="1" ht="16" x14ac:dyDescent="0.2">
      <c r="A7323" t="s">
        <v>521</v>
      </c>
      <c r="B7323" t="s">
        <v>647</v>
      </c>
      <c r="C7323" t="s">
        <v>523</v>
      </c>
      <c r="D7323" t="s">
        <v>525</v>
      </c>
      <c r="E7323" t="s">
        <v>525</v>
      </c>
      <c r="F7323" s="191">
        <v>45741</v>
      </c>
      <c r="G7323" t="s">
        <v>650</v>
      </c>
      <c r="H7323" s="192">
        <v>489942</v>
      </c>
      <c r="I7323" t="s">
        <v>16</v>
      </c>
      <c r="J7323"/>
      <c r="K7323"/>
      <c r="L7323">
        <v>2024</v>
      </c>
      <c r="M7323" t="s">
        <v>525</v>
      </c>
      <c r="N7323" t="s">
        <v>569</v>
      </c>
      <c r="O7323"/>
    </row>
    <row r="7324" spans="1:15" s="164" customFormat="1" ht="16" x14ac:dyDescent="0.2">
      <c r="A7324" t="s">
        <v>521</v>
      </c>
      <c r="B7324" t="s">
        <v>609</v>
      </c>
      <c r="C7324" t="s">
        <v>523</v>
      </c>
      <c r="D7324" t="s">
        <v>530</v>
      </c>
      <c r="E7324" t="s">
        <v>517</v>
      </c>
      <c r="F7324" s="191">
        <v>45741</v>
      </c>
      <c r="G7324" t="s">
        <v>25</v>
      </c>
      <c r="H7324" s="192">
        <v>336000</v>
      </c>
      <c r="I7324" t="s">
        <v>16</v>
      </c>
      <c r="J7324">
        <v>840</v>
      </c>
      <c r="K7324"/>
      <c r="L7324">
        <v>2025</v>
      </c>
      <c r="M7324" t="s">
        <v>525</v>
      </c>
      <c r="N7324" t="s">
        <v>526</v>
      </c>
      <c r="O7324"/>
    </row>
    <row r="7325" spans="1:15" s="164" customFormat="1" ht="16" x14ac:dyDescent="0.2">
      <c r="A7325" t="s">
        <v>521</v>
      </c>
      <c r="B7325" t="s">
        <v>647</v>
      </c>
      <c r="C7325" t="s">
        <v>535</v>
      </c>
      <c r="D7325" t="s">
        <v>525</v>
      </c>
      <c r="E7325" t="s">
        <v>519</v>
      </c>
      <c r="F7325" s="191">
        <v>45741</v>
      </c>
      <c r="G7325" t="s">
        <v>650</v>
      </c>
      <c r="H7325" s="192">
        <v>6545</v>
      </c>
      <c r="I7325" t="s">
        <v>16</v>
      </c>
      <c r="J7325"/>
      <c r="K7325"/>
      <c r="L7325">
        <v>2024</v>
      </c>
      <c r="M7325" t="s">
        <v>525</v>
      </c>
      <c r="N7325" t="s">
        <v>569</v>
      </c>
      <c r="O7325"/>
    </row>
    <row r="7326" spans="1:15" s="164" customFormat="1" ht="16" x14ac:dyDescent="0.2">
      <c r="A7326" t="s">
        <v>521</v>
      </c>
      <c r="B7326" t="s">
        <v>647</v>
      </c>
      <c r="C7326" t="s">
        <v>523</v>
      </c>
      <c r="D7326" t="s">
        <v>525</v>
      </c>
      <c r="E7326" t="s">
        <v>519</v>
      </c>
      <c r="F7326" s="191">
        <v>45741</v>
      </c>
      <c r="G7326" t="s">
        <v>650</v>
      </c>
      <c r="H7326" s="192">
        <v>94380</v>
      </c>
      <c r="I7326" t="s">
        <v>16</v>
      </c>
      <c r="J7326"/>
      <c r="K7326"/>
      <c r="L7326">
        <v>2024</v>
      </c>
      <c r="M7326" t="s">
        <v>525</v>
      </c>
      <c r="N7326" t="s">
        <v>569</v>
      </c>
      <c r="O7326"/>
    </row>
    <row r="7327" spans="1:15" s="164" customFormat="1" ht="16" x14ac:dyDescent="0.2">
      <c r="A7327" t="s">
        <v>521</v>
      </c>
      <c r="B7327" t="s">
        <v>647</v>
      </c>
      <c r="C7327" t="s">
        <v>523</v>
      </c>
      <c r="D7327" t="s">
        <v>525</v>
      </c>
      <c r="E7327" t="s">
        <v>531</v>
      </c>
      <c r="F7327" s="191">
        <v>45741</v>
      </c>
      <c r="G7327" t="s">
        <v>650</v>
      </c>
      <c r="H7327" s="192">
        <v>999953</v>
      </c>
      <c r="I7327" t="s">
        <v>16</v>
      </c>
      <c r="J7327"/>
      <c r="K7327"/>
      <c r="L7327">
        <v>2024</v>
      </c>
      <c r="M7327" t="s">
        <v>525</v>
      </c>
      <c r="N7327" t="s">
        <v>569</v>
      </c>
      <c r="O7327"/>
    </row>
    <row r="7328" spans="1:15" s="164" customFormat="1" ht="16" x14ac:dyDescent="0.2">
      <c r="A7328" t="s">
        <v>521</v>
      </c>
      <c r="B7328" t="s">
        <v>647</v>
      </c>
      <c r="C7328" t="s">
        <v>523</v>
      </c>
      <c r="D7328" t="s">
        <v>525</v>
      </c>
      <c r="E7328" t="s">
        <v>525</v>
      </c>
      <c r="F7328" s="191">
        <v>45741</v>
      </c>
      <c r="G7328" t="s">
        <v>648</v>
      </c>
      <c r="H7328" s="192">
        <v>92453</v>
      </c>
      <c r="I7328" t="s">
        <v>16</v>
      </c>
      <c r="J7328"/>
      <c r="K7328"/>
      <c r="L7328">
        <v>2024</v>
      </c>
      <c r="M7328" t="s">
        <v>525</v>
      </c>
      <c r="N7328" t="s">
        <v>569</v>
      </c>
      <c r="O7328"/>
    </row>
    <row r="7329" spans="1:15" s="164" customFormat="1" ht="16" x14ac:dyDescent="0.2">
      <c r="A7329" t="s">
        <v>521</v>
      </c>
      <c r="B7329" t="s">
        <v>647</v>
      </c>
      <c r="C7329" t="s">
        <v>523</v>
      </c>
      <c r="D7329" t="s">
        <v>525</v>
      </c>
      <c r="E7329" t="s">
        <v>531</v>
      </c>
      <c r="F7329" s="191">
        <v>45741</v>
      </c>
      <c r="G7329" t="s">
        <v>648</v>
      </c>
      <c r="H7329" s="192">
        <v>181188</v>
      </c>
      <c r="I7329" t="s">
        <v>16</v>
      </c>
      <c r="J7329"/>
      <c r="K7329"/>
      <c r="L7329">
        <v>2024</v>
      </c>
      <c r="M7329" t="s">
        <v>525</v>
      </c>
      <c r="N7329" t="s">
        <v>569</v>
      </c>
      <c r="O7329"/>
    </row>
    <row r="7330" spans="1:15" s="164" customFormat="1" ht="16" x14ac:dyDescent="0.2">
      <c r="A7330" t="s">
        <v>521</v>
      </c>
      <c r="B7330" t="s">
        <v>647</v>
      </c>
      <c r="C7330" t="s">
        <v>523</v>
      </c>
      <c r="D7330" t="s">
        <v>525</v>
      </c>
      <c r="E7330" t="s">
        <v>525</v>
      </c>
      <c r="F7330" s="191">
        <v>45741</v>
      </c>
      <c r="G7330" t="s">
        <v>651</v>
      </c>
      <c r="H7330" s="192">
        <v>168872</v>
      </c>
      <c r="I7330" t="s">
        <v>16</v>
      </c>
      <c r="J7330"/>
      <c r="K7330"/>
      <c r="L7330">
        <v>2024</v>
      </c>
      <c r="M7330" t="s">
        <v>525</v>
      </c>
      <c r="N7330" t="s">
        <v>569</v>
      </c>
      <c r="O7330"/>
    </row>
    <row r="7331" spans="1:15" s="164" customFormat="1" ht="16" x14ac:dyDescent="0.2">
      <c r="A7331" t="s">
        <v>521</v>
      </c>
      <c r="B7331" t="s">
        <v>647</v>
      </c>
      <c r="C7331" t="s">
        <v>523</v>
      </c>
      <c r="D7331" t="s">
        <v>525</v>
      </c>
      <c r="E7331" t="s">
        <v>531</v>
      </c>
      <c r="F7331" s="191">
        <v>45741</v>
      </c>
      <c r="G7331" t="s">
        <v>651</v>
      </c>
      <c r="H7331" s="192">
        <v>221760</v>
      </c>
      <c r="I7331" t="s">
        <v>16</v>
      </c>
      <c r="J7331"/>
      <c r="K7331"/>
      <c r="L7331">
        <v>2024</v>
      </c>
      <c r="M7331" t="s">
        <v>525</v>
      </c>
      <c r="N7331" t="s">
        <v>569</v>
      </c>
      <c r="O7331"/>
    </row>
    <row r="7332" spans="1:15" s="164" customFormat="1" ht="16" x14ac:dyDescent="0.2">
      <c r="A7332" t="s">
        <v>521</v>
      </c>
      <c r="B7332" t="s">
        <v>647</v>
      </c>
      <c r="C7332" t="s">
        <v>523</v>
      </c>
      <c r="D7332" t="s">
        <v>525</v>
      </c>
      <c r="E7332" t="s">
        <v>525</v>
      </c>
      <c r="F7332" s="191">
        <v>45741</v>
      </c>
      <c r="G7332" t="s">
        <v>649</v>
      </c>
      <c r="H7332" s="192">
        <v>6940437</v>
      </c>
      <c r="I7332" t="s">
        <v>16</v>
      </c>
      <c r="J7332"/>
      <c r="K7332"/>
      <c r="L7332">
        <v>2024</v>
      </c>
      <c r="M7332" t="s">
        <v>525</v>
      </c>
      <c r="N7332" t="s">
        <v>569</v>
      </c>
      <c r="O7332"/>
    </row>
    <row r="7333" spans="1:15" s="164" customFormat="1" ht="16" x14ac:dyDescent="0.2">
      <c r="A7333" t="s">
        <v>521</v>
      </c>
      <c r="B7333" t="s">
        <v>647</v>
      </c>
      <c r="C7333" t="s">
        <v>523</v>
      </c>
      <c r="D7333" t="s">
        <v>525</v>
      </c>
      <c r="E7333" t="s">
        <v>531</v>
      </c>
      <c r="F7333" s="191">
        <v>45741</v>
      </c>
      <c r="G7333" t="s">
        <v>649</v>
      </c>
      <c r="H7333" s="192">
        <v>469106</v>
      </c>
      <c r="I7333" t="s">
        <v>16</v>
      </c>
      <c r="J7333"/>
      <c r="K7333"/>
      <c r="L7333">
        <v>2024</v>
      </c>
      <c r="M7333" t="s">
        <v>525</v>
      </c>
      <c r="N7333" t="s">
        <v>569</v>
      </c>
      <c r="O7333"/>
    </row>
    <row r="7334" spans="1:15" s="164" customFormat="1" ht="16" x14ac:dyDescent="0.2">
      <c r="A7334" t="s">
        <v>521</v>
      </c>
      <c r="B7334" t="s">
        <v>647</v>
      </c>
      <c r="C7334" t="s">
        <v>523</v>
      </c>
      <c r="D7334" t="s">
        <v>525</v>
      </c>
      <c r="E7334" t="s">
        <v>531</v>
      </c>
      <c r="F7334" s="191">
        <v>45741</v>
      </c>
      <c r="G7334" t="s">
        <v>652</v>
      </c>
      <c r="H7334" s="192">
        <v>220418</v>
      </c>
      <c r="I7334" t="s">
        <v>16</v>
      </c>
      <c r="J7334"/>
      <c r="K7334"/>
      <c r="L7334">
        <v>2024</v>
      </c>
      <c r="M7334" t="s">
        <v>525</v>
      </c>
      <c r="N7334" t="s">
        <v>569</v>
      </c>
      <c r="O7334"/>
    </row>
    <row r="7335" spans="1:15" s="164" customFormat="1" ht="16" x14ac:dyDescent="0.2">
      <c r="A7335" t="s">
        <v>521</v>
      </c>
      <c r="B7335" t="s">
        <v>647</v>
      </c>
      <c r="C7335" t="s">
        <v>523</v>
      </c>
      <c r="D7335" t="s">
        <v>525</v>
      </c>
      <c r="E7335" t="s">
        <v>525</v>
      </c>
      <c r="F7335" s="191">
        <v>45741</v>
      </c>
      <c r="G7335" t="s">
        <v>656</v>
      </c>
      <c r="H7335" s="192">
        <v>99792</v>
      </c>
      <c r="I7335" t="s">
        <v>16</v>
      </c>
      <c r="J7335"/>
      <c r="K7335"/>
      <c r="L7335">
        <v>2024</v>
      </c>
      <c r="M7335" t="s">
        <v>525</v>
      </c>
      <c r="N7335" t="s">
        <v>569</v>
      </c>
      <c r="O7335"/>
    </row>
    <row r="7336" spans="1:15" s="164" customFormat="1" ht="16" x14ac:dyDescent="0.2">
      <c r="A7336" t="s">
        <v>521</v>
      </c>
      <c r="B7336" t="s">
        <v>638</v>
      </c>
      <c r="C7336" t="s">
        <v>523</v>
      </c>
      <c r="D7336" t="s">
        <v>525</v>
      </c>
      <c r="E7336" t="s">
        <v>519</v>
      </c>
      <c r="F7336" s="191">
        <v>45741</v>
      </c>
      <c r="G7336" t="s">
        <v>619</v>
      </c>
      <c r="H7336" s="192">
        <v>178750</v>
      </c>
      <c r="I7336" t="s">
        <v>22</v>
      </c>
      <c r="J7336"/>
      <c r="K7336"/>
      <c r="L7336">
        <v>2024</v>
      </c>
      <c r="M7336" t="s">
        <v>525</v>
      </c>
      <c r="N7336" t="s">
        <v>569</v>
      </c>
      <c r="O7336"/>
    </row>
    <row r="7337" spans="1:15" s="164" customFormat="1" ht="16" x14ac:dyDescent="0.2">
      <c r="A7337" t="s">
        <v>521</v>
      </c>
      <c r="B7337" t="s">
        <v>617</v>
      </c>
      <c r="C7337" t="s">
        <v>523</v>
      </c>
      <c r="D7337" t="s">
        <v>525</v>
      </c>
      <c r="E7337" t="s">
        <v>531</v>
      </c>
      <c r="F7337" s="191">
        <v>45741</v>
      </c>
      <c r="G7337" t="s">
        <v>587</v>
      </c>
      <c r="H7337" s="192">
        <v>198000</v>
      </c>
      <c r="I7337" t="s">
        <v>22</v>
      </c>
      <c r="J7337"/>
      <c r="K7337"/>
      <c r="L7337">
        <v>2024</v>
      </c>
      <c r="M7337" t="s">
        <v>525</v>
      </c>
      <c r="N7337" t="s">
        <v>569</v>
      </c>
      <c r="O7337"/>
    </row>
    <row r="7338" spans="1:15" s="164" customFormat="1" ht="16" x14ac:dyDescent="0.2">
      <c r="A7338" t="s">
        <v>521</v>
      </c>
      <c r="B7338" t="s">
        <v>586</v>
      </c>
      <c r="C7338" t="s">
        <v>523</v>
      </c>
      <c r="D7338" t="s">
        <v>525</v>
      </c>
      <c r="E7338" t="s">
        <v>531</v>
      </c>
      <c r="F7338" s="191">
        <v>45741</v>
      </c>
      <c r="G7338" t="s">
        <v>587</v>
      </c>
      <c r="H7338" s="192">
        <v>309408</v>
      </c>
      <c r="I7338" t="s">
        <v>22</v>
      </c>
      <c r="J7338"/>
      <c r="K7338"/>
      <c r="L7338">
        <v>2024</v>
      </c>
      <c r="M7338" t="s">
        <v>525</v>
      </c>
      <c r="N7338" t="s">
        <v>569</v>
      </c>
      <c r="O7338"/>
    </row>
    <row r="7339" spans="1:15" s="164" customFormat="1" ht="16" x14ac:dyDescent="0.2">
      <c r="A7339" t="s">
        <v>521</v>
      </c>
      <c r="B7339" t="s">
        <v>617</v>
      </c>
      <c r="C7339" t="s">
        <v>523</v>
      </c>
      <c r="D7339" t="s">
        <v>525</v>
      </c>
      <c r="E7339" t="s">
        <v>519</v>
      </c>
      <c r="F7339" s="191">
        <v>45741</v>
      </c>
      <c r="G7339" t="s">
        <v>568</v>
      </c>
      <c r="H7339" s="192">
        <v>71500</v>
      </c>
      <c r="I7339" t="s">
        <v>22</v>
      </c>
      <c r="J7339"/>
      <c r="K7339"/>
      <c r="L7339">
        <v>2024</v>
      </c>
      <c r="M7339" t="s">
        <v>525</v>
      </c>
      <c r="N7339" t="s">
        <v>569</v>
      </c>
      <c r="O7339"/>
    </row>
    <row r="7340" spans="1:15" s="164" customFormat="1" ht="16" x14ac:dyDescent="0.2">
      <c r="A7340" t="s">
        <v>521</v>
      </c>
      <c r="B7340" t="s">
        <v>638</v>
      </c>
      <c r="C7340" t="s">
        <v>523</v>
      </c>
      <c r="D7340" t="s">
        <v>525</v>
      </c>
      <c r="E7340" t="s">
        <v>519</v>
      </c>
      <c r="F7340" s="191">
        <v>45741</v>
      </c>
      <c r="G7340" t="s">
        <v>568</v>
      </c>
      <c r="H7340" s="192">
        <v>357500</v>
      </c>
      <c r="I7340" t="s">
        <v>22</v>
      </c>
      <c r="J7340"/>
      <c r="K7340"/>
      <c r="L7340">
        <v>2024</v>
      </c>
      <c r="M7340" t="s">
        <v>525</v>
      </c>
      <c r="N7340" t="s">
        <v>569</v>
      </c>
      <c r="O7340"/>
    </row>
    <row r="7341" spans="1:15" s="164" customFormat="1" ht="16" x14ac:dyDescent="0.2">
      <c r="A7341" t="s">
        <v>521</v>
      </c>
      <c r="B7341" t="s">
        <v>638</v>
      </c>
      <c r="C7341" t="s">
        <v>523</v>
      </c>
      <c r="D7341" t="s">
        <v>525</v>
      </c>
      <c r="E7341" t="s">
        <v>531</v>
      </c>
      <c r="F7341" s="191">
        <v>45741</v>
      </c>
      <c r="G7341" t="s">
        <v>568</v>
      </c>
      <c r="H7341" s="192">
        <v>250250</v>
      </c>
      <c r="I7341" t="s">
        <v>22</v>
      </c>
      <c r="J7341"/>
      <c r="K7341"/>
      <c r="L7341">
        <v>2024</v>
      </c>
      <c r="M7341" t="s">
        <v>525</v>
      </c>
      <c r="N7341" t="s">
        <v>569</v>
      </c>
      <c r="O7341"/>
    </row>
    <row r="7342" spans="1:15" s="164" customFormat="1" ht="16" x14ac:dyDescent="0.2">
      <c r="A7342" t="s">
        <v>521</v>
      </c>
      <c r="B7342" t="s">
        <v>617</v>
      </c>
      <c r="C7342" t="s">
        <v>523</v>
      </c>
      <c r="D7342" t="s">
        <v>525</v>
      </c>
      <c r="E7342" t="s">
        <v>525</v>
      </c>
      <c r="F7342" s="191">
        <v>45741</v>
      </c>
      <c r="G7342" t="s">
        <v>589</v>
      </c>
      <c r="H7342" s="192">
        <v>261650</v>
      </c>
      <c r="I7342" t="s">
        <v>22</v>
      </c>
      <c r="J7342"/>
      <c r="K7342"/>
      <c r="L7342">
        <v>2024</v>
      </c>
      <c r="M7342" t="s">
        <v>525</v>
      </c>
      <c r="N7342" t="s">
        <v>569</v>
      </c>
      <c r="O7342"/>
    </row>
    <row r="7343" spans="1:15" s="164" customFormat="1" ht="16" x14ac:dyDescent="0.2">
      <c r="A7343" t="s">
        <v>521</v>
      </c>
      <c r="B7343" t="s">
        <v>617</v>
      </c>
      <c r="C7343" t="s">
        <v>523</v>
      </c>
      <c r="D7343" t="s">
        <v>525</v>
      </c>
      <c r="E7343" t="s">
        <v>531</v>
      </c>
      <c r="F7343" s="191">
        <v>45741</v>
      </c>
      <c r="G7343" t="s">
        <v>589</v>
      </c>
      <c r="H7343" s="192">
        <v>450443</v>
      </c>
      <c r="I7343" t="s">
        <v>22</v>
      </c>
      <c r="J7343"/>
      <c r="K7343"/>
      <c r="L7343">
        <v>2024</v>
      </c>
      <c r="M7343" t="s">
        <v>525</v>
      </c>
      <c r="N7343" t="s">
        <v>569</v>
      </c>
      <c r="O7343"/>
    </row>
    <row r="7344" spans="1:15" s="164" customFormat="1" ht="16" x14ac:dyDescent="0.2">
      <c r="A7344" t="s">
        <v>521</v>
      </c>
      <c r="B7344" t="s">
        <v>686</v>
      </c>
      <c r="C7344" t="s">
        <v>523</v>
      </c>
      <c r="D7344" t="s">
        <v>525</v>
      </c>
      <c r="E7344" t="s">
        <v>525</v>
      </c>
      <c r="F7344" s="191">
        <v>45741</v>
      </c>
      <c r="G7344" t="s">
        <v>589</v>
      </c>
      <c r="H7344" s="192">
        <v>6970</v>
      </c>
      <c r="I7344" t="s">
        <v>22</v>
      </c>
      <c r="J7344"/>
      <c r="K7344"/>
      <c r="L7344">
        <v>2024</v>
      </c>
      <c r="M7344" t="s">
        <v>525</v>
      </c>
      <c r="N7344" t="s">
        <v>569</v>
      </c>
      <c r="O7344"/>
    </row>
    <row r="7345" spans="1:15" s="164" customFormat="1" ht="16" x14ac:dyDescent="0.2">
      <c r="A7345" t="s">
        <v>521</v>
      </c>
      <c r="B7345" t="s">
        <v>638</v>
      </c>
      <c r="C7345" t="s">
        <v>523</v>
      </c>
      <c r="D7345" t="s">
        <v>525</v>
      </c>
      <c r="E7345" t="s">
        <v>525</v>
      </c>
      <c r="F7345" s="191">
        <v>45741</v>
      </c>
      <c r="G7345" t="s">
        <v>23</v>
      </c>
      <c r="H7345" s="192">
        <v>131465</v>
      </c>
      <c r="I7345" t="s">
        <v>22</v>
      </c>
      <c r="J7345"/>
      <c r="K7345"/>
      <c r="L7345">
        <v>2024</v>
      </c>
      <c r="M7345" t="s">
        <v>525</v>
      </c>
      <c r="N7345" t="s">
        <v>569</v>
      </c>
      <c r="O7345"/>
    </row>
    <row r="7346" spans="1:15" s="164" customFormat="1" ht="16" x14ac:dyDescent="0.2">
      <c r="A7346" t="s">
        <v>521</v>
      </c>
      <c r="B7346" t="s">
        <v>617</v>
      </c>
      <c r="C7346" t="s">
        <v>523</v>
      </c>
      <c r="D7346" t="s">
        <v>525</v>
      </c>
      <c r="E7346" t="s">
        <v>531</v>
      </c>
      <c r="F7346" s="191">
        <v>45741</v>
      </c>
      <c r="G7346" t="s">
        <v>720</v>
      </c>
      <c r="H7346" s="192">
        <v>198000</v>
      </c>
      <c r="I7346" t="s">
        <v>22</v>
      </c>
      <c r="J7346"/>
      <c r="K7346"/>
      <c r="L7346">
        <v>2024</v>
      </c>
      <c r="M7346" t="s">
        <v>525</v>
      </c>
      <c r="N7346" t="s">
        <v>569</v>
      </c>
      <c r="O7346"/>
    </row>
    <row r="7347" spans="1:15" s="164" customFormat="1" ht="16" x14ac:dyDescent="0.2">
      <c r="A7347" t="s">
        <v>521</v>
      </c>
      <c r="B7347" t="s">
        <v>617</v>
      </c>
      <c r="C7347" t="s">
        <v>523</v>
      </c>
      <c r="D7347" t="s">
        <v>525</v>
      </c>
      <c r="E7347" t="s">
        <v>519</v>
      </c>
      <c r="F7347" s="191">
        <v>45742</v>
      </c>
      <c r="G7347" t="s">
        <v>587</v>
      </c>
      <c r="H7347" s="192">
        <v>178750</v>
      </c>
      <c r="I7347" t="s">
        <v>22</v>
      </c>
      <c r="J7347"/>
      <c r="K7347"/>
      <c r="L7347">
        <v>2024</v>
      </c>
      <c r="M7347" t="s">
        <v>525</v>
      </c>
      <c r="N7347" t="s">
        <v>569</v>
      </c>
      <c r="O7347"/>
    </row>
    <row r="7348" spans="1:15" s="164" customFormat="1" ht="16" x14ac:dyDescent="0.2">
      <c r="A7348" t="s">
        <v>521</v>
      </c>
      <c r="B7348" t="s">
        <v>647</v>
      </c>
      <c r="C7348" t="s">
        <v>523</v>
      </c>
      <c r="D7348" t="s">
        <v>525</v>
      </c>
      <c r="E7348" t="s">
        <v>531</v>
      </c>
      <c r="F7348" s="191">
        <v>45742</v>
      </c>
      <c r="G7348" t="s">
        <v>653</v>
      </c>
      <c r="H7348" s="192">
        <v>500247</v>
      </c>
      <c r="I7348" t="s">
        <v>22</v>
      </c>
      <c r="J7348"/>
      <c r="K7348"/>
      <c r="L7348">
        <v>2024</v>
      </c>
      <c r="M7348" t="s">
        <v>525</v>
      </c>
      <c r="N7348" t="s">
        <v>569</v>
      </c>
      <c r="O7348"/>
    </row>
    <row r="7349" spans="1:15" s="164" customFormat="1" ht="16" x14ac:dyDescent="0.2">
      <c r="A7349" t="s">
        <v>521</v>
      </c>
      <c r="B7349" t="s">
        <v>617</v>
      </c>
      <c r="C7349" t="s">
        <v>523</v>
      </c>
      <c r="D7349" t="s">
        <v>525</v>
      </c>
      <c r="E7349" t="s">
        <v>525</v>
      </c>
      <c r="F7349" s="191">
        <v>45742</v>
      </c>
      <c r="G7349" t="s">
        <v>568</v>
      </c>
      <c r="H7349" s="192">
        <v>396101</v>
      </c>
      <c r="I7349" t="s">
        <v>22</v>
      </c>
      <c r="J7349"/>
      <c r="K7349"/>
      <c r="L7349">
        <v>2024</v>
      </c>
      <c r="M7349" t="s">
        <v>525</v>
      </c>
      <c r="N7349" t="s">
        <v>569</v>
      </c>
      <c r="O7349"/>
    </row>
    <row r="7350" spans="1:15" s="164" customFormat="1" ht="16" x14ac:dyDescent="0.2">
      <c r="A7350" t="s">
        <v>521</v>
      </c>
      <c r="B7350" t="s">
        <v>617</v>
      </c>
      <c r="C7350" t="s">
        <v>523</v>
      </c>
      <c r="D7350" t="s">
        <v>525</v>
      </c>
      <c r="E7350" t="s">
        <v>531</v>
      </c>
      <c r="F7350" s="191">
        <v>45742</v>
      </c>
      <c r="G7350" t="s">
        <v>568</v>
      </c>
      <c r="H7350" s="192">
        <v>170016</v>
      </c>
      <c r="I7350" t="s">
        <v>22</v>
      </c>
      <c r="J7350"/>
      <c r="K7350"/>
      <c r="L7350">
        <v>2024</v>
      </c>
      <c r="M7350" t="s">
        <v>525</v>
      </c>
      <c r="N7350" t="s">
        <v>569</v>
      </c>
      <c r="O7350"/>
    </row>
    <row r="7351" spans="1:15" s="164" customFormat="1" ht="16" x14ac:dyDescent="0.2">
      <c r="A7351" t="s">
        <v>521</v>
      </c>
      <c r="B7351" t="s">
        <v>586</v>
      </c>
      <c r="C7351" t="s">
        <v>523</v>
      </c>
      <c r="D7351" t="s">
        <v>525</v>
      </c>
      <c r="E7351" t="s">
        <v>525</v>
      </c>
      <c r="F7351" s="191">
        <v>45742</v>
      </c>
      <c r="G7351" t="s">
        <v>568</v>
      </c>
      <c r="H7351" s="192">
        <v>1278105</v>
      </c>
      <c r="I7351" t="s">
        <v>22</v>
      </c>
      <c r="J7351"/>
      <c r="K7351"/>
      <c r="L7351">
        <v>2024</v>
      </c>
      <c r="M7351" t="s">
        <v>525</v>
      </c>
      <c r="N7351" t="s">
        <v>569</v>
      </c>
      <c r="O7351"/>
    </row>
    <row r="7352" spans="1:15" s="164" customFormat="1" ht="16" x14ac:dyDescent="0.2">
      <c r="A7352" t="s">
        <v>521</v>
      </c>
      <c r="B7352" t="s">
        <v>617</v>
      </c>
      <c r="C7352" t="s">
        <v>523</v>
      </c>
      <c r="D7352" t="s">
        <v>525</v>
      </c>
      <c r="E7352" t="s">
        <v>531</v>
      </c>
      <c r="F7352" s="191">
        <v>45742</v>
      </c>
      <c r="G7352" t="s">
        <v>589</v>
      </c>
      <c r="H7352" s="192">
        <v>86313</v>
      </c>
      <c r="I7352" t="s">
        <v>22</v>
      </c>
      <c r="J7352"/>
      <c r="K7352"/>
      <c r="L7352">
        <v>2024</v>
      </c>
      <c r="M7352" t="s">
        <v>525</v>
      </c>
      <c r="N7352" t="s">
        <v>569</v>
      </c>
      <c r="O7352"/>
    </row>
    <row r="7353" spans="1:15" s="164" customFormat="1" ht="16" x14ac:dyDescent="0.2">
      <c r="A7353" t="s">
        <v>521</v>
      </c>
      <c r="B7353" t="s">
        <v>638</v>
      </c>
      <c r="C7353" t="s">
        <v>523</v>
      </c>
      <c r="D7353" t="s">
        <v>525</v>
      </c>
      <c r="E7353" t="s">
        <v>525</v>
      </c>
      <c r="F7353" s="191">
        <v>45742</v>
      </c>
      <c r="G7353" t="s">
        <v>589</v>
      </c>
      <c r="H7353" s="192">
        <v>41976</v>
      </c>
      <c r="I7353" t="s">
        <v>22</v>
      </c>
      <c r="J7353"/>
      <c r="K7353"/>
      <c r="L7353">
        <v>2024</v>
      </c>
      <c r="M7353" t="s">
        <v>525</v>
      </c>
      <c r="N7353" t="s">
        <v>569</v>
      </c>
      <c r="O7353"/>
    </row>
    <row r="7354" spans="1:15" s="164" customFormat="1" ht="16" x14ac:dyDescent="0.2">
      <c r="A7354" t="s">
        <v>521</v>
      </c>
      <c r="B7354" t="s">
        <v>647</v>
      </c>
      <c r="C7354" t="s">
        <v>523</v>
      </c>
      <c r="D7354" t="s">
        <v>525</v>
      </c>
      <c r="E7354" t="s">
        <v>525</v>
      </c>
      <c r="F7354" s="191">
        <v>45742</v>
      </c>
      <c r="G7354" t="s">
        <v>650</v>
      </c>
      <c r="H7354" s="192">
        <v>694839</v>
      </c>
      <c r="I7354" t="s">
        <v>16</v>
      </c>
      <c r="J7354"/>
      <c r="K7354"/>
      <c r="L7354">
        <v>2024</v>
      </c>
      <c r="M7354" t="s">
        <v>525</v>
      </c>
      <c r="N7354" t="s">
        <v>569</v>
      </c>
      <c r="O7354"/>
    </row>
    <row r="7355" spans="1:15" s="164" customFormat="1" ht="16" x14ac:dyDescent="0.2">
      <c r="A7355" t="s">
        <v>521</v>
      </c>
      <c r="B7355" t="s">
        <v>647</v>
      </c>
      <c r="C7355" t="s">
        <v>523</v>
      </c>
      <c r="D7355" t="s">
        <v>525</v>
      </c>
      <c r="E7355" t="s">
        <v>519</v>
      </c>
      <c r="F7355" s="191">
        <v>45742</v>
      </c>
      <c r="G7355" t="s">
        <v>650</v>
      </c>
      <c r="H7355" s="192">
        <v>465010</v>
      </c>
      <c r="I7355" t="s">
        <v>16</v>
      </c>
      <c r="J7355"/>
      <c r="K7355"/>
      <c r="L7355">
        <v>2024</v>
      </c>
      <c r="M7355" t="s">
        <v>525</v>
      </c>
      <c r="N7355" t="s">
        <v>569</v>
      </c>
      <c r="O7355"/>
    </row>
    <row r="7356" spans="1:15" s="164" customFormat="1" ht="16" x14ac:dyDescent="0.2">
      <c r="A7356" t="s">
        <v>521</v>
      </c>
      <c r="B7356" t="s">
        <v>647</v>
      </c>
      <c r="C7356" t="s">
        <v>523</v>
      </c>
      <c r="D7356" t="s">
        <v>525</v>
      </c>
      <c r="E7356" t="s">
        <v>531</v>
      </c>
      <c r="F7356" s="191">
        <v>45742</v>
      </c>
      <c r="G7356" t="s">
        <v>650</v>
      </c>
      <c r="H7356" s="192">
        <v>2105761</v>
      </c>
      <c r="I7356" t="s">
        <v>16</v>
      </c>
      <c r="J7356"/>
      <c r="K7356"/>
      <c r="L7356">
        <v>2024</v>
      </c>
      <c r="M7356" t="s">
        <v>525</v>
      </c>
      <c r="N7356" t="s">
        <v>569</v>
      </c>
      <c r="O7356"/>
    </row>
    <row r="7357" spans="1:15" s="164" customFormat="1" ht="16" x14ac:dyDescent="0.2">
      <c r="A7357" t="s">
        <v>521</v>
      </c>
      <c r="B7357" t="s">
        <v>647</v>
      </c>
      <c r="C7357" t="s">
        <v>523</v>
      </c>
      <c r="D7357" t="s">
        <v>525</v>
      </c>
      <c r="E7357" t="s">
        <v>525</v>
      </c>
      <c r="F7357" s="191">
        <v>45742</v>
      </c>
      <c r="G7357" t="s">
        <v>648</v>
      </c>
      <c r="H7357" s="192">
        <v>7696</v>
      </c>
      <c r="I7357" t="s">
        <v>16</v>
      </c>
      <c r="J7357"/>
      <c r="K7357"/>
      <c r="L7357">
        <v>2024</v>
      </c>
      <c r="M7357" t="s">
        <v>525</v>
      </c>
      <c r="N7357" t="s">
        <v>569</v>
      </c>
      <c r="O7357"/>
    </row>
    <row r="7358" spans="1:15" s="164" customFormat="1" ht="16" x14ac:dyDescent="0.2">
      <c r="A7358" t="s">
        <v>521</v>
      </c>
      <c r="B7358" t="s">
        <v>647</v>
      </c>
      <c r="C7358" t="s">
        <v>523</v>
      </c>
      <c r="D7358" t="s">
        <v>525</v>
      </c>
      <c r="E7358" t="s">
        <v>531</v>
      </c>
      <c r="F7358" s="191">
        <v>45742</v>
      </c>
      <c r="G7358" t="s">
        <v>648</v>
      </c>
      <c r="H7358" s="192">
        <v>73502</v>
      </c>
      <c r="I7358" t="s">
        <v>16</v>
      </c>
      <c r="J7358"/>
      <c r="K7358"/>
      <c r="L7358">
        <v>2024</v>
      </c>
      <c r="M7358" t="s">
        <v>525</v>
      </c>
      <c r="N7358" t="s">
        <v>569</v>
      </c>
      <c r="O7358"/>
    </row>
    <row r="7359" spans="1:15" s="164" customFormat="1" ht="16" x14ac:dyDescent="0.2">
      <c r="A7359" t="s">
        <v>521</v>
      </c>
      <c r="B7359" t="s">
        <v>647</v>
      </c>
      <c r="C7359" t="s">
        <v>523</v>
      </c>
      <c r="D7359" t="s">
        <v>525</v>
      </c>
      <c r="E7359" t="s">
        <v>525</v>
      </c>
      <c r="F7359" s="191">
        <v>45742</v>
      </c>
      <c r="G7359" t="s">
        <v>658</v>
      </c>
      <c r="H7359" s="192">
        <v>12320</v>
      </c>
      <c r="I7359" t="s">
        <v>16</v>
      </c>
      <c r="J7359"/>
      <c r="K7359"/>
      <c r="L7359">
        <v>2024</v>
      </c>
      <c r="M7359" t="s">
        <v>525</v>
      </c>
      <c r="N7359" t="s">
        <v>569</v>
      </c>
      <c r="O7359"/>
    </row>
    <row r="7360" spans="1:15" s="164" customFormat="1" ht="16" x14ac:dyDescent="0.2">
      <c r="A7360" t="s">
        <v>521</v>
      </c>
      <c r="B7360" t="s">
        <v>647</v>
      </c>
      <c r="C7360" t="s">
        <v>523</v>
      </c>
      <c r="D7360" t="s">
        <v>525</v>
      </c>
      <c r="E7360" t="s">
        <v>525</v>
      </c>
      <c r="F7360" s="191">
        <v>45742</v>
      </c>
      <c r="G7360" t="s">
        <v>651</v>
      </c>
      <c r="H7360" s="192">
        <v>41494</v>
      </c>
      <c r="I7360" t="s">
        <v>16</v>
      </c>
      <c r="J7360"/>
      <c r="K7360"/>
      <c r="L7360">
        <v>2024</v>
      </c>
      <c r="M7360" t="s">
        <v>525</v>
      </c>
      <c r="N7360" t="s">
        <v>569</v>
      </c>
      <c r="O7360"/>
    </row>
    <row r="7361" spans="1:15" s="164" customFormat="1" ht="16" x14ac:dyDescent="0.2">
      <c r="A7361" t="s">
        <v>521</v>
      </c>
      <c r="B7361" t="s">
        <v>647</v>
      </c>
      <c r="C7361" t="s">
        <v>523</v>
      </c>
      <c r="D7361" t="s">
        <v>525</v>
      </c>
      <c r="E7361" t="s">
        <v>531</v>
      </c>
      <c r="F7361" s="191">
        <v>45742</v>
      </c>
      <c r="G7361" t="s">
        <v>651</v>
      </c>
      <c r="H7361" s="192">
        <v>494573</v>
      </c>
      <c r="I7361" t="s">
        <v>16</v>
      </c>
      <c r="J7361"/>
      <c r="K7361"/>
      <c r="L7361">
        <v>2024</v>
      </c>
      <c r="M7361" t="s">
        <v>525</v>
      </c>
      <c r="N7361" t="s">
        <v>569</v>
      </c>
      <c r="O7361"/>
    </row>
    <row r="7362" spans="1:15" s="164" customFormat="1" ht="16" x14ac:dyDescent="0.2">
      <c r="A7362" t="s">
        <v>521</v>
      </c>
      <c r="B7362" t="s">
        <v>647</v>
      </c>
      <c r="C7362" t="s">
        <v>523</v>
      </c>
      <c r="D7362" t="s">
        <v>525</v>
      </c>
      <c r="E7362" t="s">
        <v>525</v>
      </c>
      <c r="F7362" s="191">
        <v>45742</v>
      </c>
      <c r="G7362" t="s">
        <v>649</v>
      </c>
      <c r="H7362" s="192">
        <v>1521637</v>
      </c>
      <c r="I7362" t="s">
        <v>16</v>
      </c>
      <c r="J7362"/>
      <c r="K7362"/>
      <c r="L7362">
        <v>2024</v>
      </c>
      <c r="M7362" t="s">
        <v>525</v>
      </c>
      <c r="N7362" t="s">
        <v>569</v>
      </c>
      <c r="O7362"/>
    </row>
    <row r="7363" spans="1:15" s="164" customFormat="1" ht="16" x14ac:dyDescent="0.2">
      <c r="A7363" t="s">
        <v>521</v>
      </c>
      <c r="B7363" t="s">
        <v>647</v>
      </c>
      <c r="C7363" t="s">
        <v>523</v>
      </c>
      <c r="D7363" t="s">
        <v>525</v>
      </c>
      <c r="E7363" t="s">
        <v>531</v>
      </c>
      <c r="F7363" s="191">
        <v>45742</v>
      </c>
      <c r="G7363" t="s">
        <v>649</v>
      </c>
      <c r="H7363" s="192">
        <v>3294940</v>
      </c>
      <c r="I7363" t="s">
        <v>16</v>
      </c>
      <c r="J7363"/>
      <c r="K7363"/>
      <c r="L7363">
        <v>2024</v>
      </c>
      <c r="M7363" t="s">
        <v>525</v>
      </c>
      <c r="N7363" t="s">
        <v>569</v>
      </c>
      <c r="O7363"/>
    </row>
    <row r="7364" spans="1:15" s="164" customFormat="1" ht="16" x14ac:dyDescent="0.2">
      <c r="A7364" t="s">
        <v>521</v>
      </c>
      <c r="B7364" t="s">
        <v>647</v>
      </c>
      <c r="C7364" t="s">
        <v>523</v>
      </c>
      <c r="D7364" t="s">
        <v>525</v>
      </c>
      <c r="E7364" t="s">
        <v>531</v>
      </c>
      <c r="F7364" s="191">
        <v>45742</v>
      </c>
      <c r="G7364" t="s">
        <v>652</v>
      </c>
      <c r="H7364" s="192">
        <v>1541166</v>
      </c>
      <c r="I7364" t="s">
        <v>16</v>
      </c>
      <c r="J7364"/>
      <c r="K7364"/>
      <c r="L7364">
        <v>2024</v>
      </c>
      <c r="M7364" t="s">
        <v>525</v>
      </c>
      <c r="N7364" t="s">
        <v>569</v>
      </c>
      <c r="O7364"/>
    </row>
    <row r="7365" spans="1:15" s="164" customFormat="1" ht="16" x14ac:dyDescent="0.2">
      <c r="A7365" t="s">
        <v>521</v>
      </c>
      <c r="B7365" t="s">
        <v>647</v>
      </c>
      <c r="C7365" t="s">
        <v>523</v>
      </c>
      <c r="D7365" t="s">
        <v>525</v>
      </c>
      <c r="E7365" t="s">
        <v>525</v>
      </c>
      <c r="F7365" s="191">
        <v>45742</v>
      </c>
      <c r="G7365" t="s">
        <v>656</v>
      </c>
      <c r="H7365" s="192">
        <v>99792</v>
      </c>
      <c r="I7365" t="s">
        <v>16</v>
      </c>
      <c r="J7365"/>
      <c r="K7365"/>
      <c r="L7365">
        <v>2024</v>
      </c>
      <c r="M7365" t="s">
        <v>525</v>
      </c>
      <c r="N7365" t="s">
        <v>569</v>
      </c>
      <c r="O7365"/>
    </row>
    <row r="7366" spans="1:15" s="164" customFormat="1" ht="16" x14ac:dyDescent="0.2">
      <c r="A7366" t="s">
        <v>521</v>
      </c>
      <c r="B7366" t="s">
        <v>609</v>
      </c>
      <c r="C7366" t="s">
        <v>523</v>
      </c>
      <c r="D7366" t="s">
        <v>530</v>
      </c>
      <c r="E7366" t="s">
        <v>518</v>
      </c>
      <c r="F7366" s="191">
        <v>45742</v>
      </c>
      <c r="G7366" t="s">
        <v>25</v>
      </c>
      <c r="H7366" s="192">
        <v>89600</v>
      </c>
      <c r="I7366" t="s">
        <v>16</v>
      </c>
      <c r="J7366">
        <v>224</v>
      </c>
      <c r="K7366"/>
      <c r="L7366">
        <v>2025</v>
      </c>
      <c r="M7366" t="s">
        <v>525</v>
      </c>
      <c r="N7366" t="s">
        <v>526</v>
      </c>
      <c r="O7366"/>
    </row>
    <row r="7367" spans="1:15" s="164" customFormat="1" ht="16" x14ac:dyDescent="0.2">
      <c r="A7367" t="s">
        <v>521</v>
      </c>
      <c r="B7367" t="s">
        <v>609</v>
      </c>
      <c r="C7367" t="s">
        <v>523</v>
      </c>
      <c r="D7367" t="s">
        <v>530</v>
      </c>
      <c r="E7367" t="s">
        <v>517</v>
      </c>
      <c r="F7367" s="191">
        <v>45742</v>
      </c>
      <c r="G7367" t="s">
        <v>25</v>
      </c>
      <c r="H7367" s="192">
        <v>380800</v>
      </c>
      <c r="I7367" t="s">
        <v>16</v>
      </c>
      <c r="J7367">
        <v>952</v>
      </c>
      <c r="K7367"/>
      <c r="L7367">
        <v>2025</v>
      </c>
      <c r="M7367" t="s">
        <v>525</v>
      </c>
      <c r="N7367" t="s">
        <v>526</v>
      </c>
      <c r="O7367"/>
    </row>
    <row r="7368" spans="1:15" s="164" customFormat="1" ht="16" x14ac:dyDescent="0.2">
      <c r="A7368" t="s">
        <v>521</v>
      </c>
      <c r="B7368" t="s">
        <v>647</v>
      </c>
      <c r="C7368" t="s">
        <v>523</v>
      </c>
      <c r="D7368" t="s">
        <v>525</v>
      </c>
      <c r="E7368" t="s">
        <v>525</v>
      </c>
      <c r="F7368" s="191">
        <v>45743</v>
      </c>
      <c r="G7368" t="s">
        <v>650</v>
      </c>
      <c r="H7368" s="192">
        <v>1009642</v>
      </c>
      <c r="I7368" t="s">
        <v>16</v>
      </c>
      <c r="J7368"/>
      <c r="K7368"/>
      <c r="L7368">
        <v>2024</v>
      </c>
      <c r="M7368" t="s">
        <v>525</v>
      </c>
      <c r="N7368" t="s">
        <v>569</v>
      </c>
      <c r="O7368"/>
    </row>
    <row r="7369" spans="1:15" s="164" customFormat="1" ht="16" x14ac:dyDescent="0.2">
      <c r="A7369" t="s">
        <v>521</v>
      </c>
      <c r="B7369" t="s">
        <v>647</v>
      </c>
      <c r="C7369" t="s">
        <v>535</v>
      </c>
      <c r="D7369" t="s">
        <v>525</v>
      </c>
      <c r="E7369" t="s">
        <v>519</v>
      </c>
      <c r="F7369" s="191">
        <v>45743</v>
      </c>
      <c r="G7369" t="s">
        <v>650</v>
      </c>
      <c r="H7369" s="192">
        <v>55539</v>
      </c>
      <c r="I7369" t="s">
        <v>16</v>
      </c>
      <c r="J7369"/>
      <c r="K7369"/>
      <c r="L7369">
        <v>2024</v>
      </c>
      <c r="M7369" t="s">
        <v>525</v>
      </c>
      <c r="N7369" t="s">
        <v>569</v>
      </c>
      <c r="O7369"/>
    </row>
    <row r="7370" spans="1:15" s="164" customFormat="1" ht="16" x14ac:dyDescent="0.2">
      <c r="A7370" t="s">
        <v>521</v>
      </c>
      <c r="B7370" t="s">
        <v>647</v>
      </c>
      <c r="C7370" t="s">
        <v>523</v>
      </c>
      <c r="D7370" t="s">
        <v>525</v>
      </c>
      <c r="E7370" t="s">
        <v>519</v>
      </c>
      <c r="F7370" s="191">
        <v>45743</v>
      </c>
      <c r="G7370" t="s">
        <v>650</v>
      </c>
      <c r="H7370" s="192">
        <v>500764</v>
      </c>
      <c r="I7370" t="s">
        <v>16</v>
      </c>
      <c r="J7370"/>
      <c r="K7370"/>
      <c r="L7370">
        <v>2024</v>
      </c>
      <c r="M7370" t="s">
        <v>525</v>
      </c>
      <c r="N7370" t="s">
        <v>569</v>
      </c>
      <c r="O7370"/>
    </row>
    <row r="7371" spans="1:15" s="164" customFormat="1" ht="16" x14ac:dyDescent="0.2">
      <c r="A7371" t="s">
        <v>521</v>
      </c>
      <c r="B7371" t="s">
        <v>647</v>
      </c>
      <c r="C7371" t="s">
        <v>523</v>
      </c>
      <c r="D7371" t="s">
        <v>525</v>
      </c>
      <c r="E7371" t="s">
        <v>531</v>
      </c>
      <c r="F7371" s="191">
        <v>45743</v>
      </c>
      <c r="G7371" t="s">
        <v>650</v>
      </c>
      <c r="H7371" s="192">
        <v>2687384</v>
      </c>
      <c r="I7371" t="s">
        <v>16</v>
      </c>
      <c r="J7371"/>
      <c r="K7371"/>
      <c r="L7371">
        <v>2024</v>
      </c>
      <c r="M7371" t="s">
        <v>525</v>
      </c>
      <c r="N7371" t="s">
        <v>569</v>
      </c>
      <c r="O7371"/>
    </row>
    <row r="7372" spans="1:15" s="164" customFormat="1" ht="16" x14ac:dyDescent="0.2">
      <c r="A7372" t="s">
        <v>521</v>
      </c>
      <c r="B7372" t="s">
        <v>647</v>
      </c>
      <c r="C7372" t="s">
        <v>523</v>
      </c>
      <c r="D7372" t="s">
        <v>525</v>
      </c>
      <c r="E7372" t="s">
        <v>525</v>
      </c>
      <c r="F7372" s="191">
        <v>45743</v>
      </c>
      <c r="G7372" t="s">
        <v>648</v>
      </c>
      <c r="H7372" s="192">
        <v>126307</v>
      </c>
      <c r="I7372" t="s">
        <v>16</v>
      </c>
      <c r="J7372"/>
      <c r="K7372"/>
      <c r="L7372">
        <v>2024</v>
      </c>
      <c r="M7372" t="s">
        <v>525</v>
      </c>
      <c r="N7372" t="s">
        <v>569</v>
      </c>
      <c r="O7372"/>
    </row>
    <row r="7373" spans="1:15" s="164" customFormat="1" ht="16" x14ac:dyDescent="0.2">
      <c r="A7373" t="s">
        <v>521</v>
      </c>
      <c r="B7373" t="s">
        <v>647</v>
      </c>
      <c r="C7373" t="s">
        <v>523</v>
      </c>
      <c r="D7373" t="s">
        <v>525</v>
      </c>
      <c r="E7373" t="s">
        <v>531</v>
      </c>
      <c r="F7373" s="191">
        <v>45743</v>
      </c>
      <c r="G7373" t="s">
        <v>648</v>
      </c>
      <c r="H7373" s="192">
        <v>53295</v>
      </c>
      <c r="I7373" t="s">
        <v>16</v>
      </c>
      <c r="J7373"/>
      <c r="K7373"/>
      <c r="L7373">
        <v>2024</v>
      </c>
      <c r="M7373" t="s">
        <v>525</v>
      </c>
      <c r="N7373" t="s">
        <v>569</v>
      </c>
      <c r="O7373"/>
    </row>
    <row r="7374" spans="1:15" s="164" customFormat="1" ht="16" x14ac:dyDescent="0.2">
      <c r="A7374" t="s">
        <v>521</v>
      </c>
      <c r="B7374" t="s">
        <v>647</v>
      </c>
      <c r="C7374" t="s">
        <v>523</v>
      </c>
      <c r="D7374" t="s">
        <v>525</v>
      </c>
      <c r="E7374" t="s">
        <v>525</v>
      </c>
      <c r="F7374" s="191">
        <v>45743</v>
      </c>
      <c r="G7374" t="s">
        <v>651</v>
      </c>
      <c r="H7374" s="192">
        <v>142203</v>
      </c>
      <c r="I7374" t="s">
        <v>16</v>
      </c>
      <c r="J7374"/>
      <c r="K7374"/>
      <c r="L7374">
        <v>2024</v>
      </c>
      <c r="M7374" t="s">
        <v>525</v>
      </c>
      <c r="N7374" t="s">
        <v>569</v>
      </c>
      <c r="O7374"/>
    </row>
    <row r="7375" spans="1:15" s="164" customFormat="1" ht="16" x14ac:dyDescent="0.2">
      <c r="A7375" t="s">
        <v>521</v>
      </c>
      <c r="B7375" t="s">
        <v>647</v>
      </c>
      <c r="C7375" t="s">
        <v>523</v>
      </c>
      <c r="D7375" t="s">
        <v>525</v>
      </c>
      <c r="E7375" t="s">
        <v>531</v>
      </c>
      <c r="F7375" s="191">
        <v>45743</v>
      </c>
      <c r="G7375" t="s">
        <v>651</v>
      </c>
      <c r="H7375" s="192">
        <v>47362</v>
      </c>
      <c r="I7375" t="s">
        <v>16</v>
      </c>
      <c r="J7375"/>
      <c r="K7375"/>
      <c r="L7375">
        <v>2024</v>
      </c>
      <c r="M7375" t="s">
        <v>525</v>
      </c>
      <c r="N7375" t="s">
        <v>569</v>
      </c>
      <c r="O7375"/>
    </row>
    <row r="7376" spans="1:15" s="164" customFormat="1" ht="16" x14ac:dyDescent="0.2">
      <c r="A7376" t="s">
        <v>521</v>
      </c>
      <c r="B7376" t="s">
        <v>647</v>
      </c>
      <c r="C7376" t="s">
        <v>523</v>
      </c>
      <c r="D7376" t="s">
        <v>525</v>
      </c>
      <c r="E7376" t="s">
        <v>525</v>
      </c>
      <c r="F7376" s="191">
        <v>45743</v>
      </c>
      <c r="G7376" t="s">
        <v>649</v>
      </c>
      <c r="H7376" s="192">
        <v>1876292</v>
      </c>
      <c r="I7376" t="s">
        <v>16</v>
      </c>
      <c r="J7376"/>
      <c r="K7376"/>
      <c r="L7376">
        <v>2024</v>
      </c>
      <c r="M7376" t="s">
        <v>525</v>
      </c>
      <c r="N7376" t="s">
        <v>569</v>
      </c>
      <c r="O7376"/>
    </row>
    <row r="7377" spans="1:15" s="164" customFormat="1" ht="16" x14ac:dyDescent="0.2">
      <c r="A7377" t="s">
        <v>521</v>
      </c>
      <c r="B7377" t="s">
        <v>647</v>
      </c>
      <c r="C7377" t="s">
        <v>523</v>
      </c>
      <c r="D7377" t="s">
        <v>525</v>
      </c>
      <c r="E7377" t="s">
        <v>531</v>
      </c>
      <c r="F7377" s="191">
        <v>45743</v>
      </c>
      <c r="G7377" t="s">
        <v>649</v>
      </c>
      <c r="H7377" s="192">
        <v>74096</v>
      </c>
      <c r="I7377" t="s">
        <v>16</v>
      </c>
      <c r="J7377"/>
      <c r="K7377"/>
      <c r="L7377">
        <v>2024</v>
      </c>
      <c r="M7377" t="s">
        <v>525</v>
      </c>
      <c r="N7377" t="s">
        <v>569</v>
      </c>
      <c r="O7377"/>
    </row>
    <row r="7378" spans="1:15" s="164" customFormat="1" ht="16" x14ac:dyDescent="0.2">
      <c r="A7378" t="s">
        <v>521</v>
      </c>
      <c r="B7378" t="s">
        <v>647</v>
      </c>
      <c r="C7378" t="s">
        <v>523</v>
      </c>
      <c r="D7378" t="s">
        <v>525</v>
      </c>
      <c r="E7378" t="s">
        <v>525</v>
      </c>
      <c r="F7378" s="191">
        <v>45743</v>
      </c>
      <c r="G7378" t="s">
        <v>656</v>
      </c>
      <c r="H7378" s="192">
        <v>99792</v>
      </c>
      <c r="I7378" t="s">
        <v>16</v>
      </c>
      <c r="J7378"/>
      <c r="K7378"/>
      <c r="L7378">
        <v>2024</v>
      </c>
      <c r="M7378" t="s">
        <v>525</v>
      </c>
      <c r="N7378" t="s">
        <v>569</v>
      </c>
      <c r="O7378"/>
    </row>
    <row r="7379" spans="1:15" s="164" customFormat="1" ht="16" x14ac:dyDescent="0.2">
      <c r="A7379" t="s">
        <v>521</v>
      </c>
      <c r="B7379" t="s">
        <v>586</v>
      </c>
      <c r="C7379" t="s">
        <v>523</v>
      </c>
      <c r="D7379" t="s">
        <v>525</v>
      </c>
      <c r="E7379" t="s">
        <v>531</v>
      </c>
      <c r="F7379" s="191">
        <v>45743</v>
      </c>
      <c r="G7379" t="s">
        <v>587</v>
      </c>
      <c r="H7379" s="192">
        <v>26246</v>
      </c>
      <c r="I7379" t="s">
        <v>22</v>
      </c>
      <c r="J7379"/>
      <c r="K7379"/>
      <c r="L7379">
        <v>2024</v>
      </c>
      <c r="M7379" t="s">
        <v>525</v>
      </c>
      <c r="N7379" t="s">
        <v>569</v>
      </c>
      <c r="O7379"/>
    </row>
    <row r="7380" spans="1:15" s="164" customFormat="1" ht="16" x14ac:dyDescent="0.2">
      <c r="A7380" t="s">
        <v>521</v>
      </c>
      <c r="B7380" t="s">
        <v>647</v>
      </c>
      <c r="C7380" t="s">
        <v>523</v>
      </c>
      <c r="D7380" t="s">
        <v>525</v>
      </c>
      <c r="E7380" t="s">
        <v>531</v>
      </c>
      <c r="F7380" s="191">
        <v>45743</v>
      </c>
      <c r="G7380" t="s">
        <v>653</v>
      </c>
      <c r="H7380" s="192">
        <v>542920</v>
      </c>
      <c r="I7380" t="s">
        <v>22</v>
      </c>
      <c r="J7380"/>
      <c r="K7380"/>
      <c r="L7380">
        <v>2024</v>
      </c>
      <c r="M7380" t="s">
        <v>525</v>
      </c>
      <c r="N7380" t="s">
        <v>569</v>
      </c>
      <c r="O7380"/>
    </row>
    <row r="7381" spans="1:15" s="164" customFormat="1" ht="16" x14ac:dyDescent="0.2">
      <c r="A7381" t="s">
        <v>521</v>
      </c>
      <c r="B7381" t="s">
        <v>617</v>
      </c>
      <c r="C7381" t="s">
        <v>523</v>
      </c>
      <c r="D7381" t="s">
        <v>525</v>
      </c>
      <c r="E7381" t="s">
        <v>531</v>
      </c>
      <c r="F7381" s="191">
        <v>45743</v>
      </c>
      <c r="G7381" t="s">
        <v>568</v>
      </c>
      <c r="H7381" s="192">
        <v>76032</v>
      </c>
      <c r="I7381" t="s">
        <v>22</v>
      </c>
      <c r="J7381"/>
      <c r="K7381"/>
      <c r="L7381">
        <v>2024</v>
      </c>
      <c r="M7381" t="s">
        <v>525</v>
      </c>
      <c r="N7381" t="s">
        <v>569</v>
      </c>
      <c r="O7381"/>
    </row>
    <row r="7382" spans="1:15" s="164" customFormat="1" ht="16" x14ac:dyDescent="0.2">
      <c r="A7382" t="s">
        <v>521</v>
      </c>
      <c r="B7382" t="s">
        <v>617</v>
      </c>
      <c r="C7382" t="s">
        <v>523</v>
      </c>
      <c r="D7382" t="s">
        <v>525</v>
      </c>
      <c r="E7382" t="s">
        <v>525</v>
      </c>
      <c r="F7382" s="191">
        <v>45743</v>
      </c>
      <c r="G7382" t="s">
        <v>589</v>
      </c>
      <c r="H7382" s="192">
        <v>111197</v>
      </c>
      <c r="I7382" t="s">
        <v>22</v>
      </c>
      <c r="J7382"/>
      <c r="K7382"/>
      <c r="L7382">
        <v>2024</v>
      </c>
      <c r="M7382" t="s">
        <v>525</v>
      </c>
      <c r="N7382" t="s">
        <v>569</v>
      </c>
      <c r="O7382"/>
    </row>
    <row r="7383" spans="1:15" s="164" customFormat="1" ht="16" x14ac:dyDescent="0.2">
      <c r="A7383" t="s">
        <v>521</v>
      </c>
      <c r="B7383" t="s">
        <v>617</v>
      </c>
      <c r="C7383" t="s">
        <v>523</v>
      </c>
      <c r="D7383" t="s">
        <v>525</v>
      </c>
      <c r="E7383" t="s">
        <v>531</v>
      </c>
      <c r="F7383" s="191">
        <v>45743</v>
      </c>
      <c r="G7383" t="s">
        <v>589</v>
      </c>
      <c r="H7383" s="192">
        <v>79200</v>
      </c>
      <c r="I7383" t="s">
        <v>22</v>
      </c>
      <c r="J7383"/>
      <c r="K7383"/>
      <c r="L7383">
        <v>2024</v>
      </c>
      <c r="M7383" t="s">
        <v>525</v>
      </c>
      <c r="N7383" t="s">
        <v>569</v>
      </c>
      <c r="O7383"/>
    </row>
    <row r="7384" spans="1:15" s="164" customFormat="1" ht="16" x14ac:dyDescent="0.2">
      <c r="A7384" t="s">
        <v>521</v>
      </c>
      <c r="B7384" t="s">
        <v>603</v>
      </c>
      <c r="C7384" t="s">
        <v>523</v>
      </c>
      <c r="D7384" t="s">
        <v>525</v>
      </c>
      <c r="E7384" t="s">
        <v>525</v>
      </c>
      <c r="F7384" s="191">
        <v>45743</v>
      </c>
      <c r="G7384" t="s">
        <v>604</v>
      </c>
      <c r="H7384" s="192">
        <v>49927</v>
      </c>
      <c r="I7384" t="s">
        <v>22</v>
      </c>
      <c r="J7384"/>
      <c r="K7384"/>
      <c r="L7384">
        <v>2024</v>
      </c>
      <c r="M7384" t="s">
        <v>525</v>
      </c>
      <c r="N7384" t="s">
        <v>569</v>
      </c>
      <c r="O7384"/>
    </row>
    <row r="7385" spans="1:15" s="164" customFormat="1" ht="16" x14ac:dyDescent="0.2">
      <c r="A7385" t="s">
        <v>521</v>
      </c>
      <c r="B7385" t="s">
        <v>617</v>
      </c>
      <c r="C7385" t="s">
        <v>523</v>
      </c>
      <c r="D7385" t="s">
        <v>525</v>
      </c>
      <c r="E7385" t="s">
        <v>525</v>
      </c>
      <c r="F7385" s="191">
        <v>45743</v>
      </c>
      <c r="G7385" t="s">
        <v>23</v>
      </c>
      <c r="H7385" s="192">
        <v>251810</v>
      </c>
      <c r="I7385" t="s">
        <v>22</v>
      </c>
      <c r="J7385"/>
      <c r="K7385"/>
      <c r="L7385">
        <v>2024</v>
      </c>
      <c r="M7385" t="s">
        <v>525</v>
      </c>
      <c r="N7385" t="s">
        <v>569</v>
      </c>
      <c r="O7385"/>
    </row>
    <row r="7386" spans="1:15" s="164" customFormat="1" ht="16" x14ac:dyDescent="0.2">
      <c r="A7386" t="s">
        <v>521</v>
      </c>
      <c r="B7386" t="s">
        <v>617</v>
      </c>
      <c r="C7386" t="s">
        <v>523</v>
      </c>
      <c r="D7386" t="s">
        <v>525</v>
      </c>
      <c r="E7386" t="s">
        <v>531</v>
      </c>
      <c r="F7386" s="191">
        <v>45743</v>
      </c>
      <c r="G7386" t="s">
        <v>23</v>
      </c>
      <c r="H7386" s="192">
        <v>1936000</v>
      </c>
      <c r="I7386" t="s">
        <v>22</v>
      </c>
      <c r="J7386"/>
      <c r="K7386"/>
      <c r="L7386">
        <v>2024</v>
      </c>
      <c r="M7386" t="s">
        <v>525</v>
      </c>
      <c r="N7386" t="s">
        <v>569</v>
      </c>
      <c r="O7386"/>
    </row>
    <row r="7387" spans="1:15" s="164" customFormat="1" ht="16" x14ac:dyDescent="0.2">
      <c r="A7387" t="s">
        <v>521</v>
      </c>
      <c r="B7387" t="s">
        <v>647</v>
      </c>
      <c r="C7387" t="s">
        <v>523</v>
      </c>
      <c r="D7387" t="s">
        <v>525</v>
      </c>
      <c r="E7387" t="s">
        <v>531</v>
      </c>
      <c r="F7387" s="191">
        <v>45743</v>
      </c>
      <c r="G7387" t="s">
        <v>23</v>
      </c>
      <c r="H7387" s="192">
        <v>165000</v>
      </c>
      <c r="I7387" t="s">
        <v>22</v>
      </c>
      <c r="J7387"/>
      <c r="K7387"/>
      <c r="L7387">
        <v>2024</v>
      </c>
      <c r="M7387" t="s">
        <v>525</v>
      </c>
      <c r="N7387" t="s">
        <v>569</v>
      </c>
      <c r="O7387"/>
    </row>
    <row r="7388" spans="1:15" s="164" customFormat="1" ht="16" x14ac:dyDescent="0.2">
      <c r="A7388" t="s">
        <v>521</v>
      </c>
      <c r="B7388" t="s">
        <v>617</v>
      </c>
      <c r="C7388" t="s">
        <v>523</v>
      </c>
      <c r="D7388" t="s">
        <v>525</v>
      </c>
      <c r="E7388" t="s">
        <v>531</v>
      </c>
      <c r="F7388" s="191">
        <v>45743</v>
      </c>
      <c r="G7388" t="s">
        <v>621</v>
      </c>
      <c r="H7388" s="192">
        <v>572000</v>
      </c>
      <c r="I7388" t="s">
        <v>22</v>
      </c>
      <c r="J7388"/>
      <c r="K7388"/>
      <c r="L7388">
        <v>2024</v>
      </c>
      <c r="M7388" t="s">
        <v>525</v>
      </c>
      <c r="N7388" t="s">
        <v>569</v>
      </c>
      <c r="O7388"/>
    </row>
    <row r="7389" spans="1:15" s="164" customFormat="1" ht="16" x14ac:dyDescent="0.2">
      <c r="A7389" t="s">
        <v>521</v>
      </c>
      <c r="B7389" t="s">
        <v>586</v>
      </c>
      <c r="C7389" t="s">
        <v>523</v>
      </c>
      <c r="D7389" t="s">
        <v>525</v>
      </c>
      <c r="E7389" t="s">
        <v>531</v>
      </c>
      <c r="F7389" s="191">
        <v>45743</v>
      </c>
      <c r="G7389" t="s">
        <v>722</v>
      </c>
      <c r="H7389" s="192">
        <v>90409</v>
      </c>
      <c r="I7389" t="s">
        <v>22</v>
      </c>
      <c r="J7389"/>
      <c r="K7389"/>
      <c r="L7389">
        <v>2024</v>
      </c>
      <c r="M7389" t="s">
        <v>525</v>
      </c>
      <c r="N7389" t="s">
        <v>569</v>
      </c>
      <c r="O7389"/>
    </row>
    <row r="7390" spans="1:15" s="164" customFormat="1" ht="16" x14ac:dyDescent="0.2">
      <c r="A7390" t="s">
        <v>521</v>
      </c>
      <c r="B7390" t="s">
        <v>609</v>
      </c>
      <c r="C7390" t="s">
        <v>523</v>
      </c>
      <c r="D7390" t="s">
        <v>530</v>
      </c>
      <c r="E7390" t="s">
        <v>518</v>
      </c>
      <c r="F7390" s="191">
        <v>45743</v>
      </c>
      <c r="G7390" t="s">
        <v>25</v>
      </c>
      <c r="H7390" s="192">
        <v>89600</v>
      </c>
      <c r="I7390" t="s">
        <v>16</v>
      </c>
      <c r="J7390">
        <v>224</v>
      </c>
      <c r="K7390"/>
      <c r="L7390">
        <v>2025</v>
      </c>
      <c r="M7390" t="s">
        <v>525</v>
      </c>
      <c r="N7390" t="s">
        <v>526</v>
      </c>
      <c r="O7390"/>
    </row>
    <row r="7391" spans="1:15" s="164" customFormat="1" ht="16" x14ac:dyDescent="0.2">
      <c r="A7391" t="s">
        <v>521</v>
      </c>
      <c r="B7391" t="s">
        <v>609</v>
      </c>
      <c r="C7391" t="s">
        <v>523</v>
      </c>
      <c r="D7391" t="s">
        <v>530</v>
      </c>
      <c r="E7391" t="s">
        <v>517</v>
      </c>
      <c r="F7391" s="191">
        <v>45743</v>
      </c>
      <c r="G7391" t="s">
        <v>25</v>
      </c>
      <c r="H7391" s="192">
        <v>403200</v>
      </c>
      <c r="I7391" t="s">
        <v>16</v>
      </c>
      <c r="J7391">
        <v>1008</v>
      </c>
      <c r="K7391"/>
      <c r="L7391">
        <v>2025</v>
      </c>
      <c r="M7391" t="s">
        <v>525</v>
      </c>
      <c r="N7391" t="s">
        <v>526</v>
      </c>
      <c r="O7391"/>
    </row>
    <row r="7392" spans="1:15" s="164" customFormat="1" ht="16" x14ac:dyDescent="0.2">
      <c r="A7392" t="s">
        <v>521</v>
      </c>
      <c r="B7392" t="s">
        <v>647</v>
      </c>
      <c r="C7392" t="s">
        <v>523</v>
      </c>
      <c r="D7392" t="s">
        <v>525</v>
      </c>
      <c r="E7392" t="s">
        <v>525</v>
      </c>
      <c r="F7392" s="191">
        <v>45744</v>
      </c>
      <c r="G7392" t="s">
        <v>650</v>
      </c>
      <c r="H7392" s="192">
        <v>718210</v>
      </c>
      <c r="I7392" t="s">
        <v>16</v>
      </c>
      <c r="J7392"/>
      <c r="K7392"/>
      <c r="L7392">
        <v>2024</v>
      </c>
      <c r="M7392" t="s">
        <v>525</v>
      </c>
      <c r="N7392" t="s">
        <v>569</v>
      </c>
      <c r="O7392"/>
    </row>
    <row r="7393" spans="1:15" s="164" customFormat="1" ht="16" x14ac:dyDescent="0.2">
      <c r="A7393" t="s">
        <v>521</v>
      </c>
      <c r="B7393" t="s">
        <v>647</v>
      </c>
      <c r="C7393" t="s">
        <v>535</v>
      </c>
      <c r="D7393" t="s">
        <v>525</v>
      </c>
      <c r="E7393" t="s">
        <v>519</v>
      </c>
      <c r="F7393" s="191">
        <v>45744</v>
      </c>
      <c r="G7393" t="s">
        <v>650</v>
      </c>
      <c r="H7393" s="192">
        <v>43721</v>
      </c>
      <c r="I7393" t="s">
        <v>16</v>
      </c>
      <c r="J7393"/>
      <c r="K7393"/>
      <c r="L7393">
        <v>2024</v>
      </c>
      <c r="M7393" t="s">
        <v>525</v>
      </c>
      <c r="N7393" t="s">
        <v>569</v>
      </c>
      <c r="O7393"/>
    </row>
    <row r="7394" spans="1:15" s="164" customFormat="1" ht="16" x14ac:dyDescent="0.2">
      <c r="A7394" t="s">
        <v>521</v>
      </c>
      <c r="B7394" t="s">
        <v>647</v>
      </c>
      <c r="C7394" t="s">
        <v>523</v>
      </c>
      <c r="D7394" t="s">
        <v>525</v>
      </c>
      <c r="E7394" t="s">
        <v>519</v>
      </c>
      <c r="F7394" s="191">
        <v>45744</v>
      </c>
      <c r="G7394" t="s">
        <v>650</v>
      </c>
      <c r="H7394" s="192">
        <v>454232</v>
      </c>
      <c r="I7394" t="s">
        <v>16</v>
      </c>
      <c r="J7394"/>
      <c r="K7394"/>
      <c r="L7394">
        <v>2024</v>
      </c>
      <c r="M7394" t="s">
        <v>525</v>
      </c>
      <c r="N7394" t="s">
        <v>569</v>
      </c>
      <c r="O7394"/>
    </row>
    <row r="7395" spans="1:15" s="164" customFormat="1" ht="16" x14ac:dyDescent="0.2">
      <c r="A7395" t="s">
        <v>521</v>
      </c>
      <c r="B7395" t="s">
        <v>647</v>
      </c>
      <c r="C7395" t="s">
        <v>523</v>
      </c>
      <c r="D7395" t="s">
        <v>525</v>
      </c>
      <c r="E7395" t="s">
        <v>531</v>
      </c>
      <c r="F7395" s="191">
        <v>45744</v>
      </c>
      <c r="G7395" t="s">
        <v>650</v>
      </c>
      <c r="H7395" s="192">
        <v>2033990</v>
      </c>
      <c r="I7395" t="s">
        <v>16</v>
      </c>
      <c r="J7395"/>
      <c r="K7395"/>
      <c r="L7395">
        <v>2024</v>
      </c>
      <c r="M7395" t="s">
        <v>525</v>
      </c>
      <c r="N7395" t="s">
        <v>569</v>
      </c>
      <c r="O7395"/>
    </row>
    <row r="7396" spans="1:15" s="164" customFormat="1" ht="16" x14ac:dyDescent="0.2">
      <c r="A7396" t="s">
        <v>521</v>
      </c>
      <c r="B7396" t="s">
        <v>647</v>
      </c>
      <c r="C7396" t="s">
        <v>523</v>
      </c>
      <c r="D7396" t="s">
        <v>525</v>
      </c>
      <c r="E7396" t="s">
        <v>531</v>
      </c>
      <c r="F7396" s="191">
        <v>45744</v>
      </c>
      <c r="G7396" t="s">
        <v>648</v>
      </c>
      <c r="H7396" s="192">
        <v>51110</v>
      </c>
      <c r="I7396" t="s">
        <v>16</v>
      </c>
      <c r="J7396"/>
      <c r="K7396"/>
      <c r="L7396">
        <v>2024</v>
      </c>
      <c r="M7396" t="s">
        <v>525</v>
      </c>
      <c r="N7396" t="s">
        <v>569</v>
      </c>
      <c r="O7396"/>
    </row>
    <row r="7397" spans="1:15" s="164" customFormat="1" ht="16" x14ac:dyDescent="0.2">
      <c r="A7397" t="s">
        <v>521</v>
      </c>
      <c r="B7397" t="s">
        <v>617</v>
      </c>
      <c r="C7397" t="s">
        <v>523</v>
      </c>
      <c r="D7397" t="s">
        <v>525</v>
      </c>
      <c r="E7397" t="s">
        <v>519</v>
      </c>
      <c r="F7397" s="191">
        <v>45744</v>
      </c>
      <c r="G7397" t="s">
        <v>651</v>
      </c>
      <c r="H7397" s="192">
        <v>47135</v>
      </c>
      <c r="I7397" t="s">
        <v>16</v>
      </c>
      <c r="J7397"/>
      <c r="K7397"/>
      <c r="L7397">
        <v>2024</v>
      </c>
      <c r="M7397" t="s">
        <v>525</v>
      </c>
      <c r="N7397" t="s">
        <v>569</v>
      </c>
      <c r="O7397"/>
    </row>
    <row r="7398" spans="1:15" s="164" customFormat="1" ht="16" x14ac:dyDescent="0.2">
      <c r="A7398" t="s">
        <v>521</v>
      </c>
      <c r="B7398" t="s">
        <v>647</v>
      </c>
      <c r="C7398" t="s">
        <v>523</v>
      </c>
      <c r="D7398" t="s">
        <v>525</v>
      </c>
      <c r="E7398" t="s">
        <v>531</v>
      </c>
      <c r="F7398" s="191">
        <v>45744</v>
      </c>
      <c r="G7398" t="s">
        <v>651</v>
      </c>
      <c r="H7398" s="192">
        <v>318294</v>
      </c>
      <c r="I7398" t="s">
        <v>16</v>
      </c>
      <c r="J7398"/>
      <c r="K7398"/>
      <c r="L7398">
        <v>2024</v>
      </c>
      <c r="M7398" t="s">
        <v>525</v>
      </c>
      <c r="N7398" t="s">
        <v>569</v>
      </c>
      <c r="O7398"/>
    </row>
    <row r="7399" spans="1:15" s="164" customFormat="1" ht="16" x14ac:dyDescent="0.2">
      <c r="A7399" t="s">
        <v>521</v>
      </c>
      <c r="B7399" t="s">
        <v>647</v>
      </c>
      <c r="C7399" t="s">
        <v>523</v>
      </c>
      <c r="D7399" t="s">
        <v>525</v>
      </c>
      <c r="E7399" t="s">
        <v>525</v>
      </c>
      <c r="F7399" s="191">
        <v>45744</v>
      </c>
      <c r="G7399" t="s">
        <v>649</v>
      </c>
      <c r="H7399" s="192">
        <v>1037001</v>
      </c>
      <c r="I7399" t="s">
        <v>16</v>
      </c>
      <c r="J7399"/>
      <c r="K7399"/>
      <c r="L7399">
        <v>2024</v>
      </c>
      <c r="M7399" t="s">
        <v>525</v>
      </c>
      <c r="N7399" t="s">
        <v>569</v>
      </c>
      <c r="O7399"/>
    </row>
    <row r="7400" spans="1:15" s="164" customFormat="1" ht="16" x14ac:dyDescent="0.2">
      <c r="A7400" t="s">
        <v>521</v>
      </c>
      <c r="B7400" t="s">
        <v>647</v>
      </c>
      <c r="C7400" t="s">
        <v>523</v>
      </c>
      <c r="D7400" t="s">
        <v>525</v>
      </c>
      <c r="E7400" t="s">
        <v>525</v>
      </c>
      <c r="F7400" s="191">
        <v>45744</v>
      </c>
      <c r="G7400" t="s">
        <v>656</v>
      </c>
      <c r="H7400" s="192">
        <v>99792</v>
      </c>
      <c r="I7400" t="s">
        <v>16</v>
      </c>
      <c r="J7400"/>
      <c r="K7400"/>
      <c r="L7400">
        <v>2024</v>
      </c>
      <c r="M7400" t="s">
        <v>525</v>
      </c>
      <c r="N7400" t="s">
        <v>569</v>
      </c>
      <c r="O7400"/>
    </row>
    <row r="7401" spans="1:15" s="164" customFormat="1" ht="16" x14ac:dyDescent="0.2">
      <c r="A7401" t="s">
        <v>521</v>
      </c>
      <c r="B7401" t="s">
        <v>617</v>
      </c>
      <c r="C7401" t="s">
        <v>523</v>
      </c>
      <c r="D7401" t="s">
        <v>525</v>
      </c>
      <c r="E7401" t="s">
        <v>519</v>
      </c>
      <c r="F7401" s="191">
        <v>45744</v>
      </c>
      <c r="G7401" t="s">
        <v>587</v>
      </c>
      <c r="H7401" s="192">
        <v>143000</v>
      </c>
      <c r="I7401" t="s">
        <v>22</v>
      </c>
      <c r="J7401"/>
      <c r="K7401"/>
      <c r="L7401">
        <v>2024</v>
      </c>
      <c r="M7401" t="s">
        <v>525</v>
      </c>
      <c r="N7401" t="s">
        <v>569</v>
      </c>
      <c r="O7401"/>
    </row>
    <row r="7402" spans="1:15" s="164" customFormat="1" ht="16" x14ac:dyDescent="0.2">
      <c r="A7402" t="s">
        <v>521</v>
      </c>
      <c r="B7402" t="s">
        <v>617</v>
      </c>
      <c r="C7402" t="s">
        <v>523</v>
      </c>
      <c r="D7402" t="s">
        <v>525</v>
      </c>
      <c r="E7402" t="s">
        <v>531</v>
      </c>
      <c r="F7402" s="191">
        <v>45744</v>
      </c>
      <c r="G7402" t="s">
        <v>587</v>
      </c>
      <c r="H7402" s="192">
        <v>220000</v>
      </c>
      <c r="I7402" t="s">
        <v>22</v>
      </c>
      <c r="J7402"/>
      <c r="K7402"/>
      <c r="L7402">
        <v>2024</v>
      </c>
      <c r="M7402" t="s">
        <v>525</v>
      </c>
      <c r="N7402" t="s">
        <v>569</v>
      </c>
      <c r="O7402"/>
    </row>
    <row r="7403" spans="1:15" s="164" customFormat="1" ht="16" x14ac:dyDescent="0.2">
      <c r="A7403" t="s">
        <v>521</v>
      </c>
      <c r="B7403" t="s">
        <v>586</v>
      </c>
      <c r="C7403" t="s">
        <v>523</v>
      </c>
      <c r="D7403" t="s">
        <v>525</v>
      </c>
      <c r="E7403" t="s">
        <v>531</v>
      </c>
      <c r="F7403" s="191">
        <v>45744</v>
      </c>
      <c r="G7403" t="s">
        <v>587</v>
      </c>
      <c r="H7403" s="192">
        <v>123592</v>
      </c>
      <c r="I7403" t="s">
        <v>22</v>
      </c>
      <c r="J7403"/>
      <c r="K7403"/>
      <c r="L7403">
        <v>2024</v>
      </c>
      <c r="M7403" t="s">
        <v>525</v>
      </c>
      <c r="N7403" t="s">
        <v>569</v>
      </c>
      <c r="O7403"/>
    </row>
    <row r="7404" spans="1:15" s="164" customFormat="1" ht="16" x14ac:dyDescent="0.2">
      <c r="A7404" t="s">
        <v>521</v>
      </c>
      <c r="B7404" t="s">
        <v>617</v>
      </c>
      <c r="C7404" t="s">
        <v>523</v>
      </c>
      <c r="D7404" t="s">
        <v>525</v>
      </c>
      <c r="E7404" t="s">
        <v>525</v>
      </c>
      <c r="F7404" s="191">
        <v>45744</v>
      </c>
      <c r="G7404" t="s">
        <v>568</v>
      </c>
      <c r="H7404" s="192">
        <v>229264</v>
      </c>
      <c r="I7404" t="s">
        <v>22</v>
      </c>
      <c r="J7404"/>
      <c r="K7404"/>
      <c r="L7404">
        <v>2024</v>
      </c>
      <c r="M7404" t="s">
        <v>525</v>
      </c>
      <c r="N7404" t="s">
        <v>569</v>
      </c>
      <c r="O7404"/>
    </row>
    <row r="7405" spans="1:15" s="164" customFormat="1" ht="16" x14ac:dyDescent="0.2">
      <c r="A7405" t="s">
        <v>521</v>
      </c>
      <c r="B7405" t="s">
        <v>617</v>
      </c>
      <c r="C7405" t="s">
        <v>523</v>
      </c>
      <c r="D7405" t="s">
        <v>525</v>
      </c>
      <c r="E7405" t="s">
        <v>519</v>
      </c>
      <c r="F7405" s="191">
        <v>45744</v>
      </c>
      <c r="G7405" t="s">
        <v>589</v>
      </c>
      <c r="H7405" s="192">
        <v>1953600</v>
      </c>
      <c r="I7405" t="s">
        <v>22</v>
      </c>
      <c r="J7405"/>
      <c r="K7405"/>
      <c r="L7405">
        <v>2024</v>
      </c>
      <c r="M7405" t="s">
        <v>525</v>
      </c>
      <c r="N7405" t="s">
        <v>569</v>
      </c>
      <c r="O7405"/>
    </row>
    <row r="7406" spans="1:15" s="164" customFormat="1" ht="16" x14ac:dyDescent="0.2">
      <c r="A7406" t="s">
        <v>521</v>
      </c>
      <c r="B7406" t="s">
        <v>617</v>
      </c>
      <c r="C7406" t="s">
        <v>523</v>
      </c>
      <c r="D7406" t="s">
        <v>525</v>
      </c>
      <c r="E7406" t="s">
        <v>531</v>
      </c>
      <c r="F7406" s="191">
        <v>45744</v>
      </c>
      <c r="G7406" t="s">
        <v>589</v>
      </c>
      <c r="H7406" s="192">
        <v>1612160</v>
      </c>
      <c r="I7406" t="s">
        <v>22</v>
      </c>
      <c r="J7406"/>
      <c r="K7406"/>
      <c r="L7406">
        <v>2024</v>
      </c>
      <c r="M7406" t="s">
        <v>525</v>
      </c>
      <c r="N7406" t="s">
        <v>569</v>
      </c>
      <c r="O7406"/>
    </row>
    <row r="7407" spans="1:15" s="164" customFormat="1" ht="16" x14ac:dyDescent="0.2">
      <c r="A7407" t="s">
        <v>521</v>
      </c>
      <c r="B7407" t="s">
        <v>686</v>
      </c>
      <c r="C7407" t="s">
        <v>523</v>
      </c>
      <c r="D7407" t="s">
        <v>525</v>
      </c>
      <c r="E7407" t="s">
        <v>525</v>
      </c>
      <c r="F7407" s="191">
        <v>45744</v>
      </c>
      <c r="G7407" t="s">
        <v>589</v>
      </c>
      <c r="H7407" s="192">
        <v>158822</v>
      </c>
      <c r="I7407" t="s">
        <v>22</v>
      </c>
      <c r="J7407"/>
      <c r="K7407"/>
      <c r="L7407">
        <v>2024</v>
      </c>
      <c r="M7407" t="s">
        <v>525</v>
      </c>
      <c r="N7407" t="s">
        <v>569</v>
      </c>
      <c r="O7407"/>
    </row>
    <row r="7408" spans="1:15" s="164" customFormat="1" ht="16" x14ac:dyDescent="0.2">
      <c r="A7408" t="s">
        <v>521</v>
      </c>
      <c r="B7408" t="s">
        <v>586</v>
      </c>
      <c r="C7408" t="s">
        <v>523</v>
      </c>
      <c r="D7408" t="s">
        <v>525</v>
      </c>
      <c r="E7408" t="s">
        <v>531</v>
      </c>
      <c r="F7408" s="191">
        <v>45744</v>
      </c>
      <c r="G7408" t="s">
        <v>23</v>
      </c>
      <c r="H7408" s="192">
        <v>86724</v>
      </c>
      <c r="I7408" t="s">
        <v>22</v>
      </c>
      <c r="J7408"/>
      <c r="K7408"/>
      <c r="L7408">
        <v>2024</v>
      </c>
      <c r="M7408" t="s">
        <v>525</v>
      </c>
      <c r="N7408" t="s">
        <v>569</v>
      </c>
      <c r="O7408"/>
    </row>
    <row r="7409" spans="1:15" s="164" customFormat="1" ht="16" x14ac:dyDescent="0.2">
      <c r="A7409" t="s">
        <v>521</v>
      </c>
      <c r="B7409" t="s">
        <v>609</v>
      </c>
      <c r="C7409" t="s">
        <v>523</v>
      </c>
      <c r="D7409" t="s">
        <v>530</v>
      </c>
      <c r="E7409" t="s">
        <v>518</v>
      </c>
      <c r="F7409" s="191">
        <v>45744</v>
      </c>
      <c r="G7409" t="s">
        <v>25</v>
      </c>
      <c r="H7409" s="192">
        <v>67200</v>
      </c>
      <c r="I7409" t="s">
        <v>16</v>
      </c>
      <c r="J7409">
        <v>168</v>
      </c>
      <c r="K7409"/>
      <c r="L7409">
        <v>2025</v>
      </c>
      <c r="M7409" t="s">
        <v>525</v>
      </c>
      <c r="N7409" t="s">
        <v>526</v>
      </c>
      <c r="O7409"/>
    </row>
    <row r="7410" spans="1:15" s="164" customFormat="1" ht="16" x14ac:dyDescent="0.2">
      <c r="A7410" t="s">
        <v>521</v>
      </c>
      <c r="B7410" t="s">
        <v>609</v>
      </c>
      <c r="C7410" t="s">
        <v>523</v>
      </c>
      <c r="D7410" t="s">
        <v>530</v>
      </c>
      <c r="E7410" t="s">
        <v>517</v>
      </c>
      <c r="F7410" s="191">
        <v>45744</v>
      </c>
      <c r="G7410" t="s">
        <v>25</v>
      </c>
      <c r="H7410" s="192">
        <v>492800</v>
      </c>
      <c r="I7410" t="s">
        <v>16</v>
      </c>
      <c r="J7410">
        <v>1232</v>
      </c>
      <c r="K7410"/>
      <c r="L7410">
        <v>2025</v>
      </c>
      <c r="M7410" t="s">
        <v>525</v>
      </c>
      <c r="N7410" t="s">
        <v>526</v>
      </c>
      <c r="O7410"/>
    </row>
    <row r="7411" spans="1:15" s="164" customFormat="1" ht="16" x14ac:dyDescent="0.2">
      <c r="A7411" t="s">
        <v>521</v>
      </c>
      <c r="B7411" t="s">
        <v>609</v>
      </c>
      <c r="C7411" t="s">
        <v>523</v>
      </c>
      <c r="D7411" t="s">
        <v>530</v>
      </c>
      <c r="E7411" t="s">
        <v>518</v>
      </c>
      <c r="F7411" s="191">
        <v>45745</v>
      </c>
      <c r="G7411" t="s">
        <v>25</v>
      </c>
      <c r="H7411" s="192">
        <v>90400</v>
      </c>
      <c r="I7411" t="s">
        <v>16</v>
      </c>
      <c r="J7411">
        <v>226</v>
      </c>
      <c r="K7411"/>
      <c r="L7411">
        <v>2025</v>
      </c>
      <c r="M7411" t="s">
        <v>525</v>
      </c>
      <c r="N7411" t="s">
        <v>526</v>
      </c>
      <c r="O7411"/>
    </row>
    <row r="7412" spans="1:15" s="164" customFormat="1" ht="16" x14ac:dyDescent="0.2">
      <c r="A7412" t="s">
        <v>521</v>
      </c>
      <c r="B7412" t="s">
        <v>609</v>
      </c>
      <c r="C7412" t="s">
        <v>523</v>
      </c>
      <c r="D7412" t="s">
        <v>530</v>
      </c>
      <c r="E7412" t="s">
        <v>517</v>
      </c>
      <c r="F7412" s="191">
        <v>45745</v>
      </c>
      <c r="G7412" t="s">
        <v>25</v>
      </c>
      <c r="H7412" s="192">
        <v>403200</v>
      </c>
      <c r="I7412" t="s">
        <v>16</v>
      </c>
      <c r="J7412">
        <v>1008</v>
      </c>
      <c r="K7412"/>
      <c r="L7412">
        <v>2025</v>
      </c>
      <c r="M7412" t="s">
        <v>525</v>
      </c>
      <c r="N7412" t="s">
        <v>526</v>
      </c>
      <c r="O7412"/>
    </row>
    <row r="7413" spans="1:15" s="164" customFormat="1" ht="16" x14ac:dyDescent="0.2">
      <c r="A7413" t="s">
        <v>521</v>
      </c>
      <c r="B7413" t="s">
        <v>609</v>
      </c>
      <c r="C7413" t="s">
        <v>523</v>
      </c>
      <c r="D7413" t="s">
        <v>530</v>
      </c>
      <c r="E7413" t="s">
        <v>517</v>
      </c>
      <c r="F7413" s="191">
        <v>45745</v>
      </c>
      <c r="G7413" t="s">
        <v>25</v>
      </c>
      <c r="H7413" s="192">
        <v>673264</v>
      </c>
      <c r="I7413" t="s">
        <v>16</v>
      </c>
      <c r="J7413"/>
      <c r="K7413"/>
      <c r="L7413">
        <v>2025</v>
      </c>
      <c r="M7413" t="s">
        <v>525</v>
      </c>
      <c r="N7413" t="s">
        <v>526</v>
      </c>
      <c r="O7413" t="s">
        <v>937</v>
      </c>
    </row>
    <row r="7414" spans="1:15" s="164" customFormat="1" ht="16" x14ac:dyDescent="0.2">
      <c r="A7414" t="s">
        <v>521</v>
      </c>
      <c r="B7414" t="s">
        <v>609</v>
      </c>
      <c r="C7414" t="s">
        <v>523</v>
      </c>
      <c r="D7414" t="s">
        <v>530</v>
      </c>
      <c r="E7414" t="s">
        <v>518</v>
      </c>
      <c r="F7414" s="191">
        <v>45745</v>
      </c>
      <c r="G7414" t="s">
        <v>25</v>
      </c>
      <c r="H7414" s="192">
        <v>107776</v>
      </c>
      <c r="I7414" t="s">
        <v>16</v>
      </c>
      <c r="J7414"/>
      <c r="K7414"/>
      <c r="L7414">
        <v>2025</v>
      </c>
      <c r="M7414" t="s">
        <v>525</v>
      </c>
      <c r="N7414" t="s">
        <v>526</v>
      </c>
      <c r="O7414" t="s">
        <v>937</v>
      </c>
    </row>
    <row r="7415" spans="1:15" s="164" customFormat="1" ht="16" x14ac:dyDescent="0.2">
      <c r="A7415" t="s">
        <v>521</v>
      </c>
      <c r="B7415" t="s">
        <v>609</v>
      </c>
      <c r="C7415" t="s">
        <v>523</v>
      </c>
      <c r="D7415" t="s">
        <v>530</v>
      </c>
      <c r="E7415" t="s">
        <v>518</v>
      </c>
      <c r="F7415" s="191">
        <v>45746</v>
      </c>
      <c r="G7415" t="s">
        <v>25</v>
      </c>
      <c r="H7415" s="192">
        <v>67200</v>
      </c>
      <c r="I7415" t="s">
        <v>16</v>
      </c>
      <c r="J7415">
        <v>168</v>
      </c>
      <c r="K7415"/>
      <c r="L7415">
        <v>2025</v>
      </c>
      <c r="M7415" t="s">
        <v>525</v>
      </c>
      <c r="N7415" t="s">
        <v>526</v>
      </c>
      <c r="O7415"/>
    </row>
    <row r="7416" spans="1:15" s="164" customFormat="1" ht="16" x14ac:dyDescent="0.2">
      <c r="A7416" t="s">
        <v>521</v>
      </c>
      <c r="B7416" t="s">
        <v>609</v>
      </c>
      <c r="C7416" t="s">
        <v>523</v>
      </c>
      <c r="D7416" t="s">
        <v>530</v>
      </c>
      <c r="E7416" t="s">
        <v>517</v>
      </c>
      <c r="F7416" s="191">
        <v>45746</v>
      </c>
      <c r="G7416" t="s">
        <v>25</v>
      </c>
      <c r="H7416" s="192">
        <v>403200</v>
      </c>
      <c r="I7416" t="s">
        <v>16</v>
      </c>
      <c r="J7416">
        <v>1008</v>
      </c>
      <c r="K7416"/>
      <c r="L7416">
        <v>2025</v>
      </c>
      <c r="M7416" t="s">
        <v>525</v>
      </c>
      <c r="N7416" t="s">
        <v>526</v>
      </c>
      <c r="O7416"/>
    </row>
    <row r="7417" spans="1:15" s="164" customFormat="1" ht="16" x14ac:dyDescent="0.2">
      <c r="A7417" t="s">
        <v>521</v>
      </c>
      <c r="B7417" t="s">
        <v>647</v>
      </c>
      <c r="C7417" t="s">
        <v>523</v>
      </c>
      <c r="D7417" t="s">
        <v>525</v>
      </c>
      <c r="E7417" t="s">
        <v>525</v>
      </c>
      <c r="F7417" s="191">
        <v>45747</v>
      </c>
      <c r="G7417" t="s">
        <v>650</v>
      </c>
      <c r="H7417" s="192">
        <v>1857350</v>
      </c>
      <c r="I7417" t="s">
        <v>16</v>
      </c>
      <c r="J7417"/>
      <c r="K7417"/>
      <c r="L7417">
        <v>2024</v>
      </c>
      <c r="M7417" t="s">
        <v>525</v>
      </c>
      <c r="N7417" t="s">
        <v>569</v>
      </c>
      <c r="O7417"/>
    </row>
    <row r="7418" spans="1:15" s="164" customFormat="1" ht="16" x14ac:dyDescent="0.2">
      <c r="A7418" t="s">
        <v>521</v>
      </c>
      <c r="B7418" t="s">
        <v>647</v>
      </c>
      <c r="C7418" t="s">
        <v>523</v>
      </c>
      <c r="D7418" t="s">
        <v>525</v>
      </c>
      <c r="E7418" t="s">
        <v>519</v>
      </c>
      <c r="F7418" s="191">
        <v>45747</v>
      </c>
      <c r="G7418" t="s">
        <v>650</v>
      </c>
      <c r="H7418" s="192">
        <v>887075</v>
      </c>
      <c r="I7418" t="s">
        <v>16</v>
      </c>
      <c r="J7418"/>
      <c r="K7418"/>
      <c r="L7418">
        <v>2024</v>
      </c>
      <c r="M7418" t="s">
        <v>525</v>
      </c>
      <c r="N7418" t="s">
        <v>569</v>
      </c>
      <c r="O7418"/>
    </row>
    <row r="7419" spans="1:15" s="164" customFormat="1" ht="16" x14ac:dyDescent="0.2">
      <c r="A7419" t="s">
        <v>521</v>
      </c>
      <c r="B7419" t="s">
        <v>647</v>
      </c>
      <c r="C7419" t="s">
        <v>523</v>
      </c>
      <c r="D7419" t="s">
        <v>525</v>
      </c>
      <c r="E7419" t="s">
        <v>531</v>
      </c>
      <c r="F7419" s="191">
        <v>45747</v>
      </c>
      <c r="G7419" t="s">
        <v>650</v>
      </c>
      <c r="H7419" s="192">
        <v>2755245</v>
      </c>
      <c r="I7419" t="s">
        <v>16</v>
      </c>
      <c r="J7419"/>
      <c r="K7419"/>
      <c r="L7419">
        <v>2024</v>
      </c>
      <c r="M7419" t="s">
        <v>525</v>
      </c>
      <c r="N7419" t="s">
        <v>569</v>
      </c>
      <c r="O7419"/>
    </row>
    <row r="7420" spans="1:15" s="164" customFormat="1" ht="16" x14ac:dyDescent="0.2">
      <c r="A7420" t="s">
        <v>521</v>
      </c>
      <c r="B7420" t="s">
        <v>647</v>
      </c>
      <c r="C7420" t="s">
        <v>523</v>
      </c>
      <c r="D7420" t="s">
        <v>525</v>
      </c>
      <c r="E7420" t="s">
        <v>525</v>
      </c>
      <c r="F7420" s="191">
        <v>45747</v>
      </c>
      <c r="G7420" t="s">
        <v>648</v>
      </c>
      <c r="H7420" s="192">
        <v>50266</v>
      </c>
      <c r="I7420" t="s">
        <v>16</v>
      </c>
      <c r="J7420"/>
      <c r="K7420"/>
      <c r="L7420">
        <v>2024</v>
      </c>
      <c r="M7420" t="s">
        <v>525</v>
      </c>
      <c r="N7420" t="s">
        <v>569</v>
      </c>
      <c r="O7420"/>
    </row>
    <row r="7421" spans="1:15" s="164" customFormat="1" ht="16" x14ac:dyDescent="0.2">
      <c r="A7421" t="s">
        <v>521</v>
      </c>
      <c r="B7421" t="s">
        <v>617</v>
      </c>
      <c r="C7421" t="s">
        <v>523</v>
      </c>
      <c r="D7421" t="s">
        <v>525</v>
      </c>
      <c r="E7421" t="s">
        <v>519</v>
      </c>
      <c r="F7421" s="191">
        <v>45747</v>
      </c>
      <c r="G7421" t="s">
        <v>651</v>
      </c>
      <c r="H7421" s="192">
        <v>141394</v>
      </c>
      <c r="I7421" t="s">
        <v>16</v>
      </c>
      <c r="J7421"/>
      <c r="K7421"/>
      <c r="L7421">
        <v>2024</v>
      </c>
      <c r="M7421" t="s">
        <v>525</v>
      </c>
      <c r="N7421" t="s">
        <v>569</v>
      </c>
      <c r="O7421"/>
    </row>
    <row r="7422" spans="1:15" s="164" customFormat="1" ht="16" x14ac:dyDescent="0.2">
      <c r="A7422" t="s">
        <v>521</v>
      </c>
      <c r="B7422" t="s">
        <v>647</v>
      </c>
      <c r="C7422" t="s">
        <v>523</v>
      </c>
      <c r="D7422" t="s">
        <v>525</v>
      </c>
      <c r="E7422" t="s">
        <v>531</v>
      </c>
      <c r="F7422" s="191">
        <v>45747</v>
      </c>
      <c r="G7422" t="s">
        <v>651</v>
      </c>
      <c r="H7422" s="192">
        <v>912540</v>
      </c>
      <c r="I7422" t="s">
        <v>16</v>
      </c>
      <c r="J7422"/>
      <c r="K7422"/>
      <c r="L7422">
        <v>2024</v>
      </c>
      <c r="M7422" t="s">
        <v>525</v>
      </c>
      <c r="N7422" t="s">
        <v>569</v>
      </c>
      <c r="O7422"/>
    </row>
    <row r="7423" spans="1:15" s="164" customFormat="1" ht="16" x14ac:dyDescent="0.2">
      <c r="A7423" t="s">
        <v>521</v>
      </c>
      <c r="B7423" t="s">
        <v>647</v>
      </c>
      <c r="C7423" t="s">
        <v>523</v>
      </c>
      <c r="D7423" t="s">
        <v>525</v>
      </c>
      <c r="E7423" t="s">
        <v>525</v>
      </c>
      <c r="F7423" s="191">
        <v>45747</v>
      </c>
      <c r="G7423" t="s">
        <v>649</v>
      </c>
      <c r="H7423" s="192">
        <v>505010</v>
      </c>
      <c r="I7423" t="s">
        <v>16</v>
      </c>
      <c r="J7423"/>
      <c r="K7423"/>
      <c r="L7423">
        <v>2024</v>
      </c>
      <c r="M7423" t="s">
        <v>525</v>
      </c>
      <c r="N7423" t="s">
        <v>569</v>
      </c>
      <c r="O7423"/>
    </row>
    <row r="7424" spans="1:15" s="164" customFormat="1" ht="16" x14ac:dyDescent="0.2">
      <c r="A7424" t="s">
        <v>521</v>
      </c>
      <c r="B7424" t="s">
        <v>647</v>
      </c>
      <c r="C7424" t="s">
        <v>523</v>
      </c>
      <c r="D7424" t="s">
        <v>525</v>
      </c>
      <c r="E7424" t="s">
        <v>531</v>
      </c>
      <c r="F7424" s="191">
        <v>45747</v>
      </c>
      <c r="G7424" t="s">
        <v>649</v>
      </c>
      <c r="H7424" s="192">
        <v>2118281</v>
      </c>
      <c r="I7424" t="s">
        <v>16</v>
      </c>
      <c r="J7424"/>
      <c r="K7424"/>
      <c r="L7424">
        <v>2024</v>
      </c>
      <c r="M7424" t="s">
        <v>525</v>
      </c>
      <c r="N7424" t="s">
        <v>569</v>
      </c>
      <c r="O7424"/>
    </row>
    <row r="7425" spans="1:15" s="164" customFormat="1" ht="16" x14ac:dyDescent="0.2">
      <c r="A7425" t="s">
        <v>521</v>
      </c>
      <c r="B7425" t="s">
        <v>647</v>
      </c>
      <c r="C7425" t="s">
        <v>523</v>
      </c>
      <c r="D7425" t="s">
        <v>525</v>
      </c>
      <c r="E7425" t="s">
        <v>531</v>
      </c>
      <c r="F7425" s="191">
        <v>45747</v>
      </c>
      <c r="G7425" t="s">
        <v>652</v>
      </c>
      <c r="H7425" s="192">
        <v>1193852</v>
      </c>
      <c r="I7425" t="s">
        <v>16</v>
      </c>
      <c r="J7425"/>
      <c r="K7425"/>
      <c r="L7425">
        <v>2024</v>
      </c>
      <c r="M7425" t="s">
        <v>525</v>
      </c>
      <c r="N7425" t="s">
        <v>569</v>
      </c>
      <c r="O7425"/>
    </row>
    <row r="7426" spans="1:15" s="164" customFormat="1" ht="16" x14ac:dyDescent="0.2">
      <c r="A7426" t="s">
        <v>521</v>
      </c>
      <c r="B7426" t="s">
        <v>647</v>
      </c>
      <c r="C7426" t="s">
        <v>523</v>
      </c>
      <c r="D7426" t="s">
        <v>525</v>
      </c>
      <c r="E7426" t="s">
        <v>525</v>
      </c>
      <c r="F7426" s="191">
        <v>45747</v>
      </c>
      <c r="G7426" t="s">
        <v>656</v>
      </c>
      <c r="H7426" s="192">
        <v>49896</v>
      </c>
      <c r="I7426" t="s">
        <v>16</v>
      </c>
      <c r="J7426"/>
      <c r="K7426"/>
      <c r="L7426">
        <v>2024</v>
      </c>
      <c r="M7426" t="s">
        <v>525</v>
      </c>
      <c r="N7426" t="s">
        <v>569</v>
      </c>
      <c r="O7426"/>
    </row>
    <row r="7427" spans="1:15" s="164" customFormat="1" ht="16" x14ac:dyDescent="0.2">
      <c r="A7427" t="s">
        <v>521</v>
      </c>
      <c r="B7427" t="s">
        <v>617</v>
      </c>
      <c r="C7427" t="s">
        <v>523</v>
      </c>
      <c r="D7427" t="s">
        <v>525</v>
      </c>
      <c r="E7427" t="s">
        <v>531</v>
      </c>
      <c r="F7427" s="191">
        <v>45747</v>
      </c>
      <c r="G7427" t="s">
        <v>620</v>
      </c>
      <c r="H7427" s="192">
        <v>42900</v>
      </c>
      <c r="I7427" t="s">
        <v>22</v>
      </c>
      <c r="J7427"/>
      <c r="K7427"/>
      <c r="L7427">
        <v>2024</v>
      </c>
      <c r="M7427" t="s">
        <v>525</v>
      </c>
      <c r="N7427" t="s">
        <v>569</v>
      </c>
      <c r="O7427"/>
    </row>
    <row r="7428" spans="1:15" s="164" customFormat="1" ht="16" x14ac:dyDescent="0.2">
      <c r="A7428" t="s">
        <v>521</v>
      </c>
      <c r="B7428" t="s">
        <v>647</v>
      </c>
      <c r="C7428" t="s">
        <v>523</v>
      </c>
      <c r="D7428" t="s">
        <v>525</v>
      </c>
      <c r="E7428" t="s">
        <v>531</v>
      </c>
      <c r="F7428" s="191">
        <v>45747</v>
      </c>
      <c r="G7428" t="s">
        <v>653</v>
      </c>
      <c r="H7428" s="192">
        <v>123145</v>
      </c>
      <c r="I7428" t="s">
        <v>22</v>
      </c>
      <c r="J7428"/>
      <c r="K7428"/>
      <c r="L7428">
        <v>2024</v>
      </c>
      <c r="M7428" t="s">
        <v>525</v>
      </c>
      <c r="N7428" t="s">
        <v>569</v>
      </c>
      <c r="O7428"/>
    </row>
    <row r="7429" spans="1:15" s="164" customFormat="1" ht="16" x14ac:dyDescent="0.2">
      <c r="A7429" t="s">
        <v>521</v>
      </c>
      <c r="B7429" t="s">
        <v>617</v>
      </c>
      <c r="C7429" t="s">
        <v>523</v>
      </c>
      <c r="D7429" t="s">
        <v>525</v>
      </c>
      <c r="E7429" t="s">
        <v>525</v>
      </c>
      <c r="F7429" s="191">
        <v>45747</v>
      </c>
      <c r="G7429" t="s">
        <v>568</v>
      </c>
      <c r="H7429" s="192">
        <v>186971</v>
      </c>
      <c r="I7429" t="s">
        <v>22</v>
      </c>
      <c r="J7429"/>
      <c r="K7429"/>
      <c r="L7429">
        <v>2024</v>
      </c>
      <c r="M7429" t="s">
        <v>525</v>
      </c>
      <c r="N7429" t="s">
        <v>569</v>
      </c>
      <c r="O7429"/>
    </row>
    <row r="7430" spans="1:15" s="164" customFormat="1" ht="16" x14ac:dyDescent="0.2">
      <c r="A7430" t="s">
        <v>521</v>
      </c>
      <c r="B7430" t="s">
        <v>617</v>
      </c>
      <c r="C7430" t="s">
        <v>523</v>
      </c>
      <c r="D7430" t="s">
        <v>525</v>
      </c>
      <c r="E7430" t="s">
        <v>525</v>
      </c>
      <c r="F7430" s="191">
        <v>45747</v>
      </c>
      <c r="G7430" t="s">
        <v>589</v>
      </c>
      <c r="H7430" s="192">
        <v>238795</v>
      </c>
      <c r="I7430" t="s">
        <v>22</v>
      </c>
      <c r="J7430"/>
      <c r="K7430"/>
      <c r="L7430">
        <v>2024</v>
      </c>
      <c r="M7430" t="s">
        <v>525</v>
      </c>
      <c r="N7430" t="s">
        <v>569</v>
      </c>
      <c r="O7430"/>
    </row>
    <row r="7431" spans="1:15" s="164" customFormat="1" ht="16" x14ac:dyDescent="0.2">
      <c r="A7431" t="s">
        <v>521</v>
      </c>
      <c r="B7431" t="s">
        <v>617</v>
      </c>
      <c r="C7431" t="s">
        <v>523</v>
      </c>
      <c r="D7431" t="s">
        <v>525</v>
      </c>
      <c r="E7431" t="s">
        <v>531</v>
      </c>
      <c r="F7431" s="191">
        <v>45747</v>
      </c>
      <c r="G7431" t="s">
        <v>589</v>
      </c>
      <c r="H7431" s="192">
        <v>158400</v>
      </c>
      <c r="I7431" t="s">
        <v>22</v>
      </c>
      <c r="J7431"/>
      <c r="K7431"/>
      <c r="L7431">
        <v>2024</v>
      </c>
      <c r="M7431" t="s">
        <v>525</v>
      </c>
      <c r="N7431" t="s">
        <v>569</v>
      </c>
      <c r="O7431"/>
    </row>
    <row r="7432" spans="1:15" s="164" customFormat="1" ht="16" x14ac:dyDescent="0.2">
      <c r="A7432" t="s">
        <v>521</v>
      </c>
      <c r="B7432" t="s">
        <v>617</v>
      </c>
      <c r="C7432" t="s">
        <v>523</v>
      </c>
      <c r="D7432" t="s">
        <v>525</v>
      </c>
      <c r="E7432" t="s">
        <v>525</v>
      </c>
      <c r="F7432" s="191">
        <v>45747</v>
      </c>
      <c r="G7432" t="s">
        <v>23</v>
      </c>
      <c r="H7432" s="192">
        <v>198288</v>
      </c>
      <c r="I7432" t="s">
        <v>22</v>
      </c>
      <c r="J7432"/>
      <c r="K7432"/>
      <c r="L7432">
        <v>2024</v>
      </c>
      <c r="M7432" t="s">
        <v>525</v>
      </c>
      <c r="N7432" t="s">
        <v>569</v>
      </c>
      <c r="O7432"/>
    </row>
    <row r="7433" spans="1:15" s="164" customFormat="1" ht="16" x14ac:dyDescent="0.2">
      <c r="A7433" t="s">
        <v>521</v>
      </c>
      <c r="B7433" t="s">
        <v>617</v>
      </c>
      <c r="C7433" t="s">
        <v>523</v>
      </c>
      <c r="D7433" t="s">
        <v>525</v>
      </c>
      <c r="E7433" t="s">
        <v>531</v>
      </c>
      <c r="F7433" s="191">
        <v>45747</v>
      </c>
      <c r="G7433" t="s">
        <v>23</v>
      </c>
      <c r="H7433" s="192">
        <v>2066900</v>
      </c>
      <c r="I7433" t="s">
        <v>22</v>
      </c>
      <c r="J7433"/>
      <c r="K7433"/>
      <c r="L7433">
        <v>2024</v>
      </c>
      <c r="M7433" t="s">
        <v>525</v>
      </c>
      <c r="N7433" t="s">
        <v>569</v>
      </c>
      <c r="O7433"/>
    </row>
    <row r="7434" spans="1:15" s="164" customFormat="1" ht="16" x14ac:dyDescent="0.2">
      <c r="A7434" t="s">
        <v>521</v>
      </c>
      <c r="B7434" t="s">
        <v>638</v>
      </c>
      <c r="C7434" t="s">
        <v>523</v>
      </c>
      <c r="D7434" t="s">
        <v>525</v>
      </c>
      <c r="E7434" t="s">
        <v>531</v>
      </c>
      <c r="F7434" s="191">
        <v>45747</v>
      </c>
      <c r="G7434" t="s">
        <v>722</v>
      </c>
      <c r="H7434" s="192">
        <v>5749</v>
      </c>
      <c r="I7434" t="s">
        <v>22</v>
      </c>
      <c r="J7434"/>
      <c r="K7434"/>
      <c r="L7434">
        <v>2024</v>
      </c>
      <c r="M7434" t="s">
        <v>525</v>
      </c>
      <c r="N7434" t="s">
        <v>569</v>
      </c>
      <c r="O7434"/>
    </row>
    <row r="7435" spans="1:15" s="164" customFormat="1" ht="16" x14ac:dyDescent="0.2">
      <c r="A7435" t="s">
        <v>521</v>
      </c>
      <c r="B7435" t="s">
        <v>609</v>
      </c>
      <c r="C7435" t="s">
        <v>523</v>
      </c>
      <c r="D7435" t="s">
        <v>530</v>
      </c>
      <c r="E7435" t="s">
        <v>518</v>
      </c>
      <c r="F7435" s="191">
        <v>45747</v>
      </c>
      <c r="G7435" t="s">
        <v>25</v>
      </c>
      <c r="H7435" s="192">
        <v>90400</v>
      </c>
      <c r="I7435" t="s">
        <v>16</v>
      </c>
      <c r="J7435">
        <v>226</v>
      </c>
      <c r="K7435"/>
      <c r="L7435">
        <v>2025</v>
      </c>
      <c r="M7435" t="s">
        <v>525</v>
      </c>
      <c r="N7435" t="s">
        <v>526</v>
      </c>
      <c r="O7435"/>
    </row>
    <row r="7436" spans="1:15" s="164" customFormat="1" ht="16" x14ac:dyDescent="0.2">
      <c r="A7436" t="s">
        <v>521</v>
      </c>
      <c r="B7436" t="s">
        <v>609</v>
      </c>
      <c r="C7436" t="s">
        <v>523</v>
      </c>
      <c r="D7436" t="s">
        <v>530</v>
      </c>
      <c r="E7436" t="s">
        <v>517</v>
      </c>
      <c r="F7436" s="191">
        <v>45747</v>
      </c>
      <c r="G7436" t="s">
        <v>25</v>
      </c>
      <c r="H7436" s="192">
        <v>560000</v>
      </c>
      <c r="I7436" t="s">
        <v>16</v>
      </c>
      <c r="J7436">
        <v>1400</v>
      </c>
      <c r="K7436"/>
      <c r="L7436">
        <v>2025</v>
      </c>
      <c r="M7436" t="s">
        <v>525</v>
      </c>
      <c r="N7436" t="s">
        <v>526</v>
      </c>
      <c r="O7436"/>
    </row>
    <row r="7437" spans="1:15" s="164" customFormat="1" ht="16" x14ac:dyDescent="0.2">
      <c r="A7437" t="s">
        <v>521</v>
      </c>
      <c r="B7437" t="s">
        <v>647</v>
      </c>
      <c r="C7437" t="s">
        <v>523</v>
      </c>
      <c r="D7437" t="s">
        <v>525</v>
      </c>
      <c r="E7437" t="s">
        <v>525</v>
      </c>
      <c r="F7437" s="191">
        <v>45748</v>
      </c>
      <c r="G7437" t="s">
        <v>650</v>
      </c>
      <c r="H7437" s="192">
        <v>6624642</v>
      </c>
      <c r="I7437" t="s">
        <v>16</v>
      </c>
      <c r="J7437"/>
      <c r="K7437"/>
      <c r="L7437">
        <v>2024</v>
      </c>
      <c r="M7437" t="s">
        <v>525</v>
      </c>
      <c r="N7437" t="s">
        <v>569</v>
      </c>
      <c r="O7437"/>
    </row>
    <row r="7438" spans="1:15" s="164" customFormat="1" ht="16" x14ac:dyDescent="0.2">
      <c r="A7438" t="s">
        <v>521</v>
      </c>
      <c r="B7438" t="s">
        <v>647</v>
      </c>
      <c r="C7438" t="s">
        <v>535</v>
      </c>
      <c r="D7438" t="s">
        <v>525</v>
      </c>
      <c r="E7438" t="s">
        <v>519</v>
      </c>
      <c r="F7438" s="191">
        <v>45748</v>
      </c>
      <c r="G7438" t="s">
        <v>650</v>
      </c>
      <c r="H7438" s="192">
        <v>51051</v>
      </c>
      <c r="I7438" t="s">
        <v>16</v>
      </c>
      <c r="J7438"/>
      <c r="K7438"/>
      <c r="L7438">
        <v>2024</v>
      </c>
      <c r="M7438" t="s">
        <v>525</v>
      </c>
      <c r="N7438" t="s">
        <v>569</v>
      </c>
      <c r="O7438"/>
    </row>
    <row r="7439" spans="1:15" s="164" customFormat="1" ht="16" x14ac:dyDescent="0.2">
      <c r="A7439" t="s">
        <v>521</v>
      </c>
      <c r="B7439" t="s">
        <v>647</v>
      </c>
      <c r="C7439" t="s">
        <v>523</v>
      </c>
      <c r="D7439" t="s">
        <v>525</v>
      </c>
      <c r="E7439" t="s">
        <v>519</v>
      </c>
      <c r="F7439" s="191">
        <v>45748</v>
      </c>
      <c r="G7439" t="s">
        <v>650</v>
      </c>
      <c r="H7439" s="192">
        <v>1747850</v>
      </c>
      <c r="I7439" t="s">
        <v>16</v>
      </c>
      <c r="J7439"/>
      <c r="K7439"/>
      <c r="L7439">
        <v>2024</v>
      </c>
      <c r="M7439" t="s">
        <v>525</v>
      </c>
      <c r="N7439" t="s">
        <v>569</v>
      </c>
      <c r="O7439"/>
    </row>
    <row r="7440" spans="1:15" s="164" customFormat="1" ht="16" x14ac:dyDescent="0.2">
      <c r="A7440" t="s">
        <v>521</v>
      </c>
      <c r="B7440" t="s">
        <v>647</v>
      </c>
      <c r="C7440" t="s">
        <v>523</v>
      </c>
      <c r="D7440" t="s">
        <v>525</v>
      </c>
      <c r="E7440" t="s">
        <v>531</v>
      </c>
      <c r="F7440" s="191">
        <v>45748</v>
      </c>
      <c r="G7440" t="s">
        <v>650</v>
      </c>
      <c r="H7440" s="192">
        <v>7203425</v>
      </c>
      <c r="I7440" t="s">
        <v>16</v>
      </c>
      <c r="J7440"/>
      <c r="K7440"/>
      <c r="L7440">
        <v>2024</v>
      </c>
      <c r="M7440" t="s">
        <v>525</v>
      </c>
      <c r="N7440" t="s">
        <v>569</v>
      </c>
      <c r="O7440"/>
    </row>
    <row r="7441" spans="1:15" s="164" customFormat="1" ht="16" x14ac:dyDescent="0.2">
      <c r="A7441" t="s">
        <v>521</v>
      </c>
      <c r="B7441" t="s">
        <v>647</v>
      </c>
      <c r="C7441" t="s">
        <v>523</v>
      </c>
      <c r="D7441" t="s">
        <v>525</v>
      </c>
      <c r="E7441" t="s">
        <v>525</v>
      </c>
      <c r="F7441" s="191">
        <v>45748</v>
      </c>
      <c r="G7441" t="s">
        <v>648</v>
      </c>
      <c r="H7441" s="192">
        <v>33517</v>
      </c>
      <c r="I7441" t="s">
        <v>16</v>
      </c>
      <c r="J7441"/>
      <c r="K7441"/>
      <c r="L7441">
        <v>2024</v>
      </c>
      <c r="M7441" t="s">
        <v>525</v>
      </c>
      <c r="N7441" t="s">
        <v>569</v>
      </c>
      <c r="O7441"/>
    </row>
    <row r="7442" spans="1:15" s="164" customFormat="1" ht="16" x14ac:dyDescent="0.2">
      <c r="A7442" t="s">
        <v>521</v>
      </c>
      <c r="B7442" t="s">
        <v>647</v>
      </c>
      <c r="C7442" t="s">
        <v>523</v>
      </c>
      <c r="D7442" t="s">
        <v>525</v>
      </c>
      <c r="E7442" t="s">
        <v>531</v>
      </c>
      <c r="F7442" s="191">
        <v>45748</v>
      </c>
      <c r="G7442" t="s">
        <v>648</v>
      </c>
      <c r="H7442" s="192">
        <v>146575</v>
      </c>
      <c r="I7442" t="s">
        <v>16</v>
      </c>
      <c r="J7442"/>
      <c r="K7442"/>
      <c r="L7442">
        <v>2024</v>
      </c>
      <c r="M7442" t="s">
        <v>525</v>
      </c>
      <c r="N7442" t="s">
        <v>569</v>
      </c>
      <c r="O7442"/>
    </row>
    <row r="7443" spans="1:15" s="164" customFormat="1" ht="16" x14ac:dyDescent="0.2">
      <c r="A7443" t="s">
        <v>521</v>
      </c>
      <c r="B7443" t="s">
        <v>647</v>
      </c>
      <c r="C7443" t="s">
        <v>523</v>
      </c>
      <c r="D7443" t="s">
        <v>525</v>
      </c>
      <c r="E7443" t="s">
        <v>531</v>
      </c>
      <c r="F7443" s="191">
        <v>45748</v>
      </c>
      <c r="G7443" t="s">
        <v>651</v>
      </c>
      <c r="H7443" s="192">
        <v>830808</v>
      </c>
      <c r="I7443" t="s">
        <v>16</v>
      </c>
      <c r="J7443"/>
      <c r="K7443"/>
      <c r="L7443">
        <v>2024</v>
      </c>
      <c r="M7443" t="s">
        <v>525</v>
      </c>
      <c r="N7443" t="s">
        <v>569</v>
      </c>
      <c r="O7443"/>
    </row>
    <row r="7444" spans="1:15" s="164" customFormat="1" ht="16" x14ac:dyDescent="0.2">
      <c r="A7444" t="s">
        <v>521</v>
      </c>
      <c r="B7444" t="s">
        <v>647</v>
      </c>
      <c r="C7444" t="s">
        <v>523</v>
      </c>
      <c r="D7444" t="s">
        <v>525</v>
      </c>
      <c r="E7444" t="s">
        <v>525</v>
      </c>
      <c r="F7444" s="191">
        <v>45748</v>
      </c>
      <c r="G7444" t="s">
        <v>649</v>
      </c>
      <c r="H7444" s="192">
        <v>5165805</v>
      </c>
      <c r="I7444" t="s">
        <v>16</v>
      </c>
      <c r="J7444"/>
      <c r="K7444"/>
      <c r="L7444">
        <v>2024</v>
      </c>
      <c r="M7444" t="s">
        <v>525</v>
      </c>
      <c r="N7444" t="s">
        <v>569</v>
      </c>
      <c r="O7444"/>
    </row>
    <row r="7445" spans="1:15" s="164" customFormat="1" ht="16" x14ac:dyDescent="0.2">
      <c r="A7445" t="s">
        <v>521</v>
      </c>
      <c r="B7445" t="s">
        <v>647</v>
      </c>
      <c r="C7445" t="s">
        <v>523</v>
      </c>
      <c r="D7445" t="s">
        <v>525</v>
      </c>
      <c r="E7445" t="s">
        <v>531</v>
      </c>
      <c r="F7445" s="191">
        <v>45748</v>
      </c>
      <c r="G7445" t="s">
        <v>649</v>
      </c>
      <c r="H7445" s="192">
        <v>914353</v>
      </c>
      <c r="I7445" t="s">
        <v>16</v>
      </c>
      <c r="J7445"/>
      <c r="K7445"/>
      <c r="L7445">
        <v>2024</v>
      </c>
      <c r="M7445" t="s">
        <v>525</v>
      </c>
      <c r="N7445" t="s">
        <v>569</v>
      </c>
      <c r="O7445"/>
    </row>
    <row r="7446" spans="1:15" s="164" customFormat="1" ht="16" x14ac:dyDescent="0.2">
      <c r="A7446" t="s">
        <v>521</v>
      </c>
      <c r="B7446" t="s">
        <v>647</v>
      </c>
      <c r="C7446" t="s">
        <v>523</v>
      </c>
      <c r="D7446" t="s">
        <v>525</v>
      </c>
      <c r="E7446" t="s">
        <v>525</v>
      </c>
      <c r="F7446" s="191">
        <v>45748</v>
      </c>
      <c r="G7446" t="s">
        <v>652</v>
      </c>
      <c r="H7446" s="192">
        <v>346918</v>
      </c>
      <c r="I7446" t="s">
        <v>16</v>
      </c>
      <c r="J7446"/>
      <c r="K7446"/>
      <c r="L7446">
        <v>2024</v>
      </c>
      <c r="M7446" t="s">
        <v>525</v>
      </c>
      <c r="N7446" t="s">
        <v>569</v>
      </c>
      <c r="O7446"/>
    </row>
    <row r="7447" spans="1:15" s="164" customFormat="1" ht="16" x14ac:dyDescent="0.2">
      <c r="A7447" t="s">
        <v>521</v>
      </c>
      <c r="B7447" t="s">
        <v>647</v>
      </c>
      <c r="C7447" t="s">
        <v>523</v>
      </c>
      <c r="D7447" t="s">
        <v>525</v>
      </c>
      <c r="E7447" t="s">
        <v>531</v>
      </c>
      <c r="F7447" s="191">
        <v>45748</v>
      </c>
      <c r="G7447" t="s">
        <v>652</v>
      </c>
      <c r="H7447" s="192">
        <v>573760</v>
      </c>
      <c r="I7447" t="s">
        <v>16</v>
      </c>
      <c r="J7447"/>
      <c r="K7447"/>
      <c r="L7447">
        <v>2024</v>
      </c>
      <c r="M7447" t="s">
        <v>525</v>
      </c>
      <c r="N7447" t="s">
        <v>569</v>
      </c>
      <c r="O7447"/>
    </row>
    <row r="7448" spans="1:15" s="164" customFormat="1" ht="16" x14ac:dyDescent="0.2">
      <c r="A7448" t="s">
        <v>521</v>
      </c>
      <c r="B7448" t="s">
        <v>647</v>
      </c>
      <c r="C7448" t="s">
        <v>523</v>
      </c>
      <c r="D7448" t="s">
        <v>525</v>
      </c>
      <c r="E7448" t="s">
        <v>525</v>
      </c>
      <c r="F7448" s="191">
        <v>45748</v>
      </c>
      <c r="G7448" t="s">
        <v>656</v>
      </c>
      <c r="H7448" s="192">
        <v>49896</v>
      </c>
      <c r="I7448" t="s">
        <v>16</v>
      </c>
      <c r="J7448"/>
      <c r="K7448"/>
      <c r="L7448">
        <v>2024</v>
      </c>
      <c r="M7448" t="s">
        <v>525</v>
      </c>
      <c r="N7448" t="s">
        <v>569</v>
      </c>
      <c r="O7448"/>
    </row>
    <row r="7449" spans="1:15" s="164" customFormat="1" ht="16" x14ac:dyDescent="0.2">
      <c r="A7449" t="s">
        <v>521</v>
      </c>
      <c r="B7449" t="s">
        <v>617</v>
      </c>
      <c r="C7449" t="s">
        <v>523</v>
      </c>
      <c r="D7449" t="s">
        <v>525</v>
      </c>
      <c r="E7449" t="s">
        <v>519</v>
      </c>
      <c r="F7449" s="191">
        <v>45748</v>
      </c>
      <c r="G7449" t="s">
        <v>619</v>
      </c>
      <c r="H7449" s="192">
        <v>107250</v>
      </c>
      <c r="I7449" t="s">
        <v>22</v>
      </c>
      <c r="J7449"/>
      <c r="K7449"/>
      <c r="L7449">
        <v>2024</v>
      </c>
      <c r="M7449" t="s">
        <v>525</v>
      </c>
      <c r="N7449" t="s">
        <v>569</v>
      </c>
      <c r="O7449"/>
    </row>
    <row r="7450" spans="1:15" s="164" customFormat="1" ht="16" x14ac:dyDescent="0.2">
      <c r="A7450" t="s">
        <v>521</v>
      </c>
      <c r="B7450" t="s">
        <v>617</v>
      </c>
      <c r="C7450" t="s">
        <v>523</v>
      </c>
      <c r="D7450" t="s">
        <v>525</v>
      </c>
      <c r="E7450" t="s">
        <v>531</v>
      </c>
      <c r="F7450" s="191">
        <v>45748</v>
      </c>
      <c r="G7450" t="s">
        <v>587</v>
      </c>
      <c r="H7450" s="192">
        <v>184800</v>
      </c>
      <c r="I7450" t="s">
        <v>22</v>
      </c>
      <c r="J7450"/>
      <c r="K7450"/>
      <c r="L7450">
        <v>2024</v>
      </c>
      <c r="M7450" t="s">
        <v>525</v>
      </c>
      <c r="N7450" t="s">
        <v>569</v>
      </c>
      <c r="O7450"/>
    </row>
    <row r="7451" spans="1:15" s="164" customFormat="1" ht="16" x14ac:dyDescent="0.2">
      <c r="A7451" t="s">
        <v>521</v>
      </c>
      <c r="B7451" t="s">
        <v>586</v>
      </c>
      <c r="C7451" t="s">
        <v>523</v>
      </c>
      <c r="D7451" t="s">
        <v>525</v>
      </c>
      <c r="E7451" t="s">
        <v>531</v>
      </c>
      <c r="F7451" s="191">
        <v>45748</v>
      </c>
      <c r="G7451" t="s">
        <v>587</v>
      </c>
      <c r="H7451" s="192">
        <v>87166</v>
      </c>
      <c r="I7451" t="s">
        <v>22</v>
      </c>
      <c r="J7451"/>
      <c r="K7451"/>
      <c r="L7451">
        <v>2024</v>
      </c>
      <c r="M7451" t="s">
        <v>525</v>
      </c>
      <c r="N7451" t="s">
        <v>569</v>
      </c>
      <c r="O7451"/>
    </row>
    <row r="7452" spans="1:15" s="164" customFormat="1" ht="16" x14ac:dyDescent="0.2">
      <c r="A7452" t="s">
        <v>521</v>
      </c>
      <c r="B7452" t="s">
        <v>617</v>
      </c>
      <c r="C7452" t="s">
        <v>523</v>
      </c>
      <c r="D7452" t="s">
        <v>525</v>
      </c>
      <c r="E7452" t="s">
        <v>531</v>
      </c>
      <c r="F7452" s="191">
        <v>45748</v>
      </c>
      <c r="G7452" t="s">
        <v>589</v>
      </c>
      <c r="H7452" s="192">
        <v>450142</v>
      </c>
      <c r="I7452" t="s">
        <v>22</v>
      </c>
      <c r="J7452"/>
      <c r="K7452"/>
      <c r="L7452">
        <v>2024</v>
      </c>
      <c r="M7452" t="s">
        <v>525</v>
      </c>
      <c r="N7452" t="s">
        <v>569</v>
      </c>
      <c r="O7452"/>
    </row>
    <row r="7453" spans="1:15" s="164" customFormat="1" ht="16" x14ac:dyDescent="0.2">
      <c r="A7453" t="s">
        <v>521</v>
      </c>
      <c r="B7453" t="s">
        <v>638</v>
      </c>
      <c r="C7453" t="s">
        <v>523</v>
      </c>
      <c r="D7453" t="s">
        <v>525</v>
      </c>
      <c r="E7453" t="s">
        <v>519</v>
      </c>
      <c r="F7453" s="191">
        <v>45748</v>
      </c>
      <c r="G7453" t="s">
        <v>589</v>
      </c>
      <c r="H7453" s="192">
        <v>250250</v>
      </c>
      <c r="I7453" t="s">
        <v>22</v>
      </c>
      <c r="J7453"/>
      <c r="K7453"/>
      <c r="L7453">
        <v>2024</v>
      </c>
      <c r="M7453" t="s">
        <v>525</v>
      </c>
      <c r="N7453" t="s">
        <v>569</v>
      </c>
      <c r="O7453"/>
    </row>
    <row r="7454" spans="1:15" s="164" customFormat="1" ht="16" x14ac:dyDescent="0.2">
      <c r="A7454" t="s">
        <v>521</v>
      </c>
      <c r="B7454" t="s">
        <v>638</v>
      </c>
      <c r="C7454" t="s">
        <v>523</v>
      </c>
      <c r="D7454" t="s">
        <v>525</v>
      </c>
      <c r="E7454" t="s">
        <v>531</v>
      </c>
      <c r="F7454" s="191">
        <v>45748</v>
      </c>
      <c r="G7454" t="s">
        <v>589</v>
      </c>
      <c r="H7454" s="192">
        <v>1394250</v>
      </c>
      <c r="I7454" t="s">
        <v>22</v>
      </c>
      <c r="J7454"/>
      <c r="K7454"/>
      <c r="L7454">
        <v>2024</v>
      </c>
      <c r="M7454" t="s">
        <v>525</v>
      </c>
      <c r="N7454" t="s">
        <v>569</v>
      </c>
      <c r="O7454"/>
    </row>
    <row r="7455" spans="1:15" s="164" customFormat="1" ht="16" x14ac:dyDescent="0.2">
      <c r="A7455" t="s">
        <v>521</v>
      </c>
      <c r="B7455" t="s">
        <v>617</v>
      </c>
      <c r="C7455" t="s">
        <v>523</v>
      </c>
      <c r="D7455" t="s">
        <v>525</v>
      </c>
      <c r="E7455" t="s">
        <v>525</v>
      </c>
      <c r="F7455" s="191">
        <v>45748</v>
      </c>
      <c r="G7455" t="s">
        <v>23</v>
      </c>
      <c r="H7455" s="192">
        <v>557249</v>
      </c>
      <c r="I7455" t="s">
        <v>22</v>
      </c>
      <c r="J7455"/>
      <c r="K7455"/>
      <c r="L7455">
        <v>2024</v>
      </c>
      <c r="M7455" t="s">
        <v>525</v>
      </c>
      <c r="N7455" t="s">
        <v>569</v>
      </c>
      <c r="O7455"/>
    </row>
    <row r="7456" spans="1:15" s="164" customFormat="1" ht="16" x14ac:dyDescent="0.2">
      <c r="A7456" t="s">
        <v>521</v>
      </c>
      <c r="B7456" t="s">
        <v>617</v>
      </c>
      <c r="C7456" t="s">
        <v>523</v>
      </c>
      <c r="D7456" t="s">
        <v>525</v>
      </c>
      <c r="E7456" t="s">
        <v>531</v>
      </c>
      <c r="F7456" s="191">
        <v>45748</v>
      </c>
      <c r="G7456" t="s">
        <v>23</v>
      </c>
      <c r="H7456" s="192">
        <v>7762</v>
      </c>
      <c r="I7456" t="s">
        <v>22</v>
      </c>
      <c r="J7456"/>
      <c r="K7456"/>
      <c r="L7456">
        <v>2024</v>
      </c>
      <c r="M7456" t="s">
        <v>525</v>
      </c>
      <c r="N7456" t="s">
        <v>569</v>
      </c>
      <c r="O7456"/>
    </row>
    <row r="7457" spans="1:15" s="164" customFormat="1" ht="16" x14ac:dyDescent="0.2">
      <c r="A7457" t="s">
        <v>521</v>
      </c>
      <c r="B7457" t="s">
        <v>638</v>
      </c>
      <c r="C7457" t="s">
        <v>523</v>
      </c>
      <c r="D7457" t="s">
        <v>525</v>
      </c>
      <c r="E7457" t="s">
        <v>531</v>
      </c>
      <c r="F7457" s="191">
        <v>45748</v>
      </c>
      <c r="G7457" t="s">
        <v>23</v>
      </c>
      <c r="H7457" s="192">
        <v>85160</v>
      </c>
      <c r="I7457" t="s">
        <v>22</v>
      </c>
      <c r="J7457"/>
      <c r="K7457"/>
      <c r="L7457">
        <v>2024</v>
      </c>
      <c r="M7457" t="s">
        <v>525</v>
      </c>
      <c r="N7457" t="s">
        <v>569</v>
      </c>
      <c r="O7457"/>
    </row>
    <row r="7458" spans="1:15" s="164" customFormat="1" ht="16" x14ac:dyDescent="0.2">
      <c r="A7458" t="s">
        <v>521</v>
      </c>
      <c r="B7458" t="s">
        <v>617</v>
      </c>
      <c r="C7458" t="s">
        <v>523</v>
      </c>
      <c r="D7458" t="s">
        <v>525</v>
      </c>
      <c r="E7458" t="s">
        <v>531</v>
      </c>
      <c r="F7458" s="191">
        <v>45748</v>
      </c>
      <c r="G7458" t="s">
        <v>720</v>
      </c>
      <c r="H7458" s="192">
        <v>158400</v>
      </c>
      <c r="I7458" t="s">
        <v>22</v>
      </c>
      <c r="J7458"/>
      <c r="K7458"/>
      <c r="L7458">
        <v>2024</v>
      </c>
      <c r="M7458" t="s">
        <v>525</v>
      </c>
      <c r="N7458" t="s">
        <v>569</v>
      </c>
      <c r="O7458"/>
    </row>
    <row r="7459" spans="1:15" s="164" customFormat="1" ht="16" x14ac:dyDescent="0.2">
      <c r="A7459" t="s">
        <v>521</v>
      </c>
      <c r="B7459" t="s">
        <v>609</v>
      </c>
      <c r="C7459" t="s">
        <v>523</v>
      </c>
      <c r="D7459" t="s">
        <v>530</v>
      </c>
      <c r="E7459" t="s">
        <v>518</v>
      </c>
      <c r="F7459" s="191">
        <v>45748</v>
      </c>
      <c r="G7459" t="s">
        <v>25</v>
      </c>
      <c r="H7459" s="192">
        <v>179200</v>
      </c>
      <c r="I7459" t="s">
        <v>16</v>
      </c>
      <c r="J7459">
        <v>448</v>
      </c>
      <c r="K7459"/>
      <c r="L7459">
        <v>2025</v>
      </c>
      <c r="M7459" t="s">
        <v>525</v>
      </c>
      <c r="N7459" t="s">
        <v>526</v>
      </c>
      <c r="O7459"/>
    </row>
    <row r="7460" spans="1:15" s="164" customFormat="1" ht="16" x14ac:dyDescent="0.2">
      <c r="A7460" t="s">
        <v>521</v>
      </c>
      <c r="B7460" t="s">
        <v>609</v>
      </c>
      <c r="C7460" t="s">
        <v>523</v>
      </c>
      <c r="D7460" t="s">
        <v>530</v>
      </c>
      <c r="E7460" t="s">
        <v>517</v>
      </c>
      <c r="F7460" s="191">
        <v>45748</v>
      </c>
      <c r="G7460" t="s">
        <v>25</v>
      </c>
      <c r="H7460" s="192">
        <v>784000</v>
      </c>
      <c r="I7460" t="s">
        <v>16</v>
      </c>
      <c r="J7460">
        <v>1960</v>
      </c>
      <c r="K7460"/>
      <c r="L7460">
        <v>2025</v>
      </c>
      <c r="M7460" t="s">
        <v>525</v>
      </c>
      <c r="N7460" t="s">
        <v>526</v>
      </c>
      <c r="O7460"/>
    </row>
    <row r="7461" spans="1:15" s="164" customFormat="1" ht="16" x14ac:dyDescent="0.2">
      <c r="A7461" t="s">
        <v>521</v>
      </c>
      <c r="B7461" t="s">
        <v>647</v>
      </c>
      <c r="C7461" t="s">
        <v>523</v>
      </c>
      <c r="D7461" t="s">
        <v>525</v>
      </c>
      <c r="E7461" t="s">
        <v>525</v>
      </c>
      <c r="F7461" s="191">
        <v>45749</v>
      </c>
      <c r="G7461" t="s">
        <v>650</v>
      </c>
      <c r="H7461" s="192">
        <v>1454959</v>
      </c>
      <c r="I7461" t="s">
        <v>16</v>
      </c>
      <c r="J7461"/>
      <c r="K7461"/>
      <c r="L7461">
        <v>2024</v>
      </c>
      <c r="M7461" t="s">
        <v>525</v>
      </c>
      <c r="N7461" t="s">
        <v>569</v>
      </c>
      <c r="O7461"/>
    </row>
    <row r="7462" spans="1:15" s="164" customFormat="1" ht="16" x14ac:dyDescent="0.2">
      <c r="A7462" t="s">
        <v>521</v>
      </c>
      <c r="B7462" t="s">
        <v>647</v>
      </c>
      <c r="C7462" t="s">
        <v>523</v>
      </c>
      <c r="D7462" t="s">
        <v>525</v>
      </c>
      <c r="E7462" t="s">
        <v>519</v>
      </c>
      <c r="F7462" s="191">
        <v>45749</v>
      </c>
      <c r="G7462" t="s">
        <v>650</v>
      </c>
      <c r="H7462" s="192">
        <v>904285</v>
      </c>
      <c r="I7462" t="s">
        <v>16</v>
      </c>
      <c r="J7462"/>
      <c r="K7462"/>
      <c r="L7462">
        <v>2024</v>
      </c>
      <c r="M7462" t="s">
        <v>525</v>
      </c>
      <c r="N7462" t="s">
        <v>569</v>
      </c>
      <c r="O7462"/>
    </row>
    <row r="7463" spans="1:15" s="164" customFormat="1" ht="16" x14ac:dyDescent="0.2">
      <c r="A7463" t="s">
        <v>521</v>
      </c>
      <c r="B7463" t="s">
        <v>647</v>
      </c>
      <c r="C7463" t="s">
        <v>523</v>
      </c>
      <c r="D7463" t="s">
        <v>525</v>
      </c>
      <c r="E7463" t="s">
        <v>531</v>
      </c>
      <c r="F7463" s="191">
        <v>45749</v>
      </c>
      <c r="G7463" t="s">
        <v>650</v>
      </c>
      <c r="H7463" s="192">
        <v>3073387</v>
      </c>
      <c r="I7463" t="s">
        <v>16</v>
      </c>
      <c r="J7463"/>
      <c r="K7463"/>
      <c r="L7463">
        <v>2024</v>
      </c>
      <c r="M7463" t="s">
        <v>525</v>
      </c>
      <c r="N7463" t="s">
        <v>569</v>
      </c>
      <c r="O7463"/>
    </row>
    <row r="7464" spans="1:15" s="164" customFormat="1" ht="16" x14ac:dyDescent="0.2">
      <c r="A7464" t="s">
        <v>521</v>
      </c>
      <c r="B7464" t="s">
        <v>647</v>
      </c>
      <c r="C7464" t="s">
        <v>523</v>
      </c>
      <c r="D7464" t="s">
        <v>525</v>
      </c>
      <c r="E7464" t="s">
        <v>525</v>
      </c>
      <c r="F7464" s="191">
        <v>45749</v>
      </c>
      <c r="G7464" t="s">
        <v>648</v>
      </c>
      <c r="H7464" s="192">
        <v>128084</v>
      </c>
      <c r="I7464" t="s">
        <v>16</v>
      </c>
      <c r="J7464"/>
      <c r="K7464"/>
      <c r="L7464">
        <v>2024</v>
      </c>
      <c r="M7464" t="s">
        <v>525</v>
      </c>
      <c r="N7464" t="s">
        <v>569</v>
      </c>
      <c r="O7464"/>
    </row>
    <row r="7465" spans="1:15" s="164" customFormat="1" ht="16" x14ac:dyDescent="0.2">
      <c r="A7465" t="s">
        <v>521</v>
      </c>
      <c r="B7465" t="s">
        <v>647</v>
      </c>
      <c r="C7465" t="s">
        <v>523</v>
      </c>
      <c r="D7465" t="s">
        <v>525</v>
      </c>
      <c r="E7465" t="s">
        <v>531</v>
      </c>
      <c r="F7465" s="191">
        <v>45749</v>
      </c>
      <c r="G7465" t="s">
        <v>648</v>
      </c>
      <c r="H7465" s="192">
        <v>165620</v>
      </c>
      <c r="I7465" t="s">
        <v>16</v>
      </c>
      <c r="J7465"/>
      <c r="K7465"/>
      <c r="L7465">
        <v>2024</v>
      </c>
      <c r="M7465" t="s">
        <v>525</v>
      </c>
      <c r="N7465" t="s">
        <v>569</v>
      </c>
      <c r="O7465"/>
    </row>
    <row r="7466" spans="1:15" s="164" customFormat="1" ht="16" x14ac:dyDescent="0.2">
      <c r="A7466" t="s">
        <v>521</v>
      </c>
      <c r="B7466" t="s">
        <v>647</v>
      </c>
      <c r="C7466" t="s">
        <v>523</v>
      </c>
      <c r="D7466" t="s">
        <v>525</v>
      </c>
      <c r="E7466" t="s">
        <v>531</v>
      </c>
      <c r="F7466" s="191">
        <v>45749</v>
      </c>
      <c r="G7466" t="s">
        <v>651</v>
      </c>
      <c r="H7466" s="192">
        <v>40663</v>
      </c>
      <c r="I7466" t="s">
        <v>16</v>
      </c>
      <c r="J7466"/>
      <c r="K7466"/>
      <c r="L7466">
        <v>2024</v>
      </c>
      <c r="M7466" t="s">
        <v>525</v>
      </c>
      <c r="N7466" t="s">
        <v>569</v>
      </c>
      <c r="O7466"/>
    </row>
    <row r="7467" spans="1:15" s="164" customFormat="1" ht="16" x14ac:dyDescent="0.2">
      <c r="A7467" t="s">
        <v>521</v>
      </c>
      <c r="B7467" t="s">
        <v>647</v>
      </c>
      <c r="C7467" t="s">
        <v>523</v>
      </c>
      <c r="D7467" t="s">
        <v>525</v>
      </c>
      <c r="E7467" t="s">
        <v>525</v>
      </c>
      <c r="F7467" s="191">
        <v>45749</v>
      </c>
      <c r="G7467" t="s">
        <v>649</v>
      </c>
      <c r="H7467" s="192">
        <v>2399241</v>
      </c>
      <c r="I7467" t="s">
        <v>16</v>
      </c>
      <c r="J7467"/>
      <c r="K7467"/>
      <c r="L7467">
        <v>2024</v>
      </c>
      <c r="M7467" t="s">
        <v>525</v>
      </c>
      <c r="N7467" t="s">
        <v>569</v>
      </c>
      <c r="O7467"/>
    </row>
    <row r="7468" spans="1:15" s="164" customFormat="1" ht="16" x14ac:dyDescent="0.2">
      <c r="A7468" t="s">
        <v>521</v>
      </c>
      <c r="B7468" t="s">
        <v>647</v>
      </c>
      <c r="C7468" t="s">
        <v>523</v>
      </c>
      <c r="D7468" t="s">
        <v>525</v>
      </c>
      <c r="E7468" t="s">
        <v>531</v>
      </c>
      <c r="F7468" s="191">
        <v>45749</v>
      </c>
      <c r="G7468" t="s">
        <v>649</v>
      </c>
      <c r="H7468" s="192">
        <v>2921127</v>
      </c>
      <c r="I7468" t="s">
        <v>16</v>
      </c>
      <c r="J7468"/>
      <c r="K7468"/>
      <c r="L7468">
        <v>2024</v>
      </c>
      <c r="M7468" t="s">
        <v>525</v>
      </c>
      <c r="N7468" t="s">
        <v>569</v>
      </c>
      <c r="O7468"/>
    </row>
    <row r="7469" spans="1:15" s="164" customFormat="1" ht="16" x14ac:dyDescent="0.2">
      <c r="A7469" t="s">
        <v>521</v>
      </c>
      <c r="B7469" t="s">
        <v>647</v>
      </c>
      <c r="C7469" t="s">
        <v>523</v>
      </c>
      <c r="D7469" t="s">
        <v>525</v>
      </c>
      <c r="E7469" t="s">
        <v>531</v>
      </c>
      <c r="F7469" s="191">
        <v>45749</v>
      </c>
      <c r="G7469" t="s">
        <v>652</v>
      </c>
      <c r="H7469" s="192">
        <v>79200</v>
      </c>
      <c r="I7469" t="s">
        <v>16</v>
      </c>
      <c r="J7469"/>
      <c r="K7469"/>
      <c r="L7469">
        <v>2024</v>
      </c>
      <c r="M7469" t="s">
        <v>525</v>
      </c>
      <c r="N7469" t="s">
        <v>569</v>
      </c>
      <c r="O7469"/>
    </row>
    <row r="7470" spans="1:15" s="164" customFormat="1" ht="16" x14ac:dyDescent="0.2">
      <c r="A7470" t="s">
        <v>521</v>
      </c>
      <c r="B7470" t="s">
        <v>647</v>
      </c>
      <c r="C7470" t="s">
        <v>523</v>
      </c>
      <c r="D7470" t="s">
        <v>525</v>
      </c>
      <c r="E7470" t="s">
        <v>525</v>
      </c>
      <c r="F7470" s="191">
        <v>45749</v>
      </c>
      <c r="G7470" t="s">
        <v>656</v>
      </c>
      <c r="H7470" s="192">
        <v>99792</v>
      </c>
      <c r="I7470" t="s">
        <v>16</v>
      </c>
      <c r="J7470"/>
      <c r="K7470"/>
      <c r="L7470">
        <v>2024</v>
      </c>
      <c r="M7470" t="s">
        <v>525</v>
      </c>
      <c r="N7470" t="s">
        <v>569</v>
      </c>
      <c r="O7470"/>
    </row>
    <row r="7471" spans="1:15" s="164" customFormat="1" ht="16" x14ac:dyDescent="0.2">
      <c r="A7471" t="s">
        <v>521</v>
      </c>
      <c r="B7471" t="s">
        <v>586</v>
      </c>
      <c r="C7471" t="s">
        <v>523</v>
      </c>
      <c r="D7471" t="s">
        <v>525</v>
      </c>
      <c r="E7471" t="s">
        <v>531</v>
      </c>
      <c r="F7471" s="191">
        <v>45749</v>
      </c>
      <c r="G7471" t="s">
        <v>619</v>
      </c>
      <c r="H7471" s="192">
        <v>322863</v>
      </c>
      <c r="I7471" t="s">
        <v>22</v>
      </c>
      <c r="J7471"/>
      <c r="K7471"/>
      <c r="L7471">
        <v>2024</v>
      </c>
      <c r="M7471" t="s">
        <v>525</v>
      </c>
      <c r="N7471" t="s">
        <v>569</v>
      </c>
      <c r="O7471"/>
    </row>
    <row r="7472" spans="1:15" s="164" customFormat="1" ht="16" x14ac:dyDescent="0.2">
      <c r="A7472" t="s">
        <v>521</v>
      </c>
      <c r="B7472" t="s">
        <v>617</v>
      </c>
      <c r="C7472" t="s">
        <v>523</v>
      </c>
      <c r="D7472" t="s">
        <v>525</v>
      </c>
      <c r="E7472" t="s">
        <v>519</v>
      </c>
      <c r="F7472" s="191">
        <v>45749</v>
      </c>
      <c r="G7472" t="s">
        <v>587</v>
      </c>
      <c r="H7472" s="192">
        <v>250250</v>
      </c>
      <c r="I7472" t="s">
        <v>22</v>
      </c>
      <c r="J7472"/>
      <c r="K7472"/>
      <c r="L7472">
        <v>2024</v>
      </c>
      <c r="M7472" t="s">
        <v>525</v>
      </c>
      <c r="N7472" t="s">
        <v>569</v>
      </c>
      <c r="O7472"/>
    </row>
    <row r="7473" spans="1:15" s="164" customFormat="1" ht="16" x14ac:dyDescent="0.2">
      <c r="A7473" t="s">
        <v>521</v>
      </c>
      <c r="B7473" t="s">
        <v>647</v>
      </c>
      <c r="C7473" t="s">
        <v>523</v>
      </c>
      <c r="D7473" t="s">
        <v>525</v>
      </c>
      <c r="E7473" t="s">
        <v>531</v>
      </c>
      <c r="F7473" s="191">
        <v>45749</v>
      </c>
      <c r="G7473" t="s">
        <v>653</v>
      </c>
      <c r="H7473" s="192">
        <v>243034</v>
      </c>
      <c r="I7473" t="s">
        <v>22</v>
      </c>
      <c r="J7473"/>
      <c r="K7473"/>
      <c r="L7473">
        <v>2024</v>
      </c>
      <c r="M7473" t="s">
        <v>525</v>
      </c>
      <c r="N7473" t="s">
        <v>569</v>
      </c>
      <c r="O7473"/>
    </row>
    <row r="7474" spans="1:15" s="164" customFormat="1" ht="16" x14ac:dyDescent="0.2">
      <c r="A7474" t="s">
        <v>521</v>
      </c>
      <c r="B7474" t="s">
        <v>617</v>
      </c>
      <c r="C7474" t="s">
        <v>523</v>
      </c>
      <c r="D7474" t="s">
        <v>525</v>
      </c>
      <c r="E7474" t="s">
        <v>525</v>
      </c>
      <c r="F7474" s="191">
        <v>45749</v>
      </c>
      <c r="G7474" t="s">
        <v>568</v>
      </c>
      <c r="H7474" s="192">
        <v>487648</v>
      </c>
      <c r="I7474" t="s">
        <v>22</v>
      </c>
      <c r="J7474"/>
      <c r="K7474"/>
      <c r="L7474">
        <v>2024</v>
      </c>
      <c r="M7474" t="s">
        <v>525</v>
      </c>
      <c r="N7474" t="s">
        <v>569</v>
      </c>
      <c r="O7474"/>
    </row>
    <row r="7475" spans="1:15" s="164" customFormat="1" ht="16" x14ac:dyDescent="0.2">
      <c r="A7475" t="s">
        <v>521</v>
      </c>
      <c r="B7475" t="s">
        <v>617</v>
      </c>
      <c r="C7475" t="s">
        <v>523</v>
      </c>
      <c r="D7475" t="s">
        <v>525</v>
      </c>
      <c r="E7475" t="s">
        <v>531</v>
      </c>
      <c r="F7475" s="191">
        <v>45749</v>
      </c>
      <c r="G7475" t="s">
        <v>568</v>
      </c>
      <c r="H7475" s="192">
        <v>133804</v>
      </c>
      <c r="I7475" t="s">
        <v>22</v>
      </c>
      <c r="J7475"/>
      <c r="K7475"/>
      <c r="L7475">
        <v>2024</v>
      </c>
      <c r="M7475" t="s">
        <v>525</v>
      </c>
      <c r="N7475" t="s">
        <v>569</v>
      </c>
      <c r="O7475"/>
    </row>
    <row r="7476" spans="1:15" s="164" customFormat="1" ht="16" x14ac:dyDescent="0.2">
      <c r="A7476" t="s">
        <v>521</v>
      </c>
      <c r="B7476" t="s">
        <v>586</v>
      </c>
      <c r="C7476" t="s">
        <v>523</v>
      </c>
      <c r="D7476" t="s">
        <v>525</v>
      </c>
      <c r="E7476" t="s">
        <v>525</v>
      </c>
      <c r="F7476" s="191">
        <v>45749</v>
      </c>
      <c r="G7476" t="s">
        <v>568</v>
      </c>
      <c r="H7476" s="192">
        <v>591096</v>
      </c>
      <c r="I7476" t="s">
        <v>22</v>
      </c>
      <c r="J7476"/>
      <c r="K7476"/>
      <c r="L7476">
        <v>2024</v>
      </c>
      <c r="M7476" t="s">
        <v>525</v>
      </c>
      <c r="N7476" t="s">
        <v>569</v>
      </c>
      <c r="O7476"/>
    </row>
    <row r="7477" spans="1:15" s="164" customFormat="1" ht="16" x14ac:dyDescent="0.2">
      <c r="A7477" t="s">
        <v>521</v>
      </c>
      <c r="B7477" t="s">
        <v>617</v>
      </c>
      <c r="C7477" t="s">
        <v>523</v>
      </c>
      <c r="D7477" t="s">
        <v>525</v>
      </c>
      <c r="E7477" t="s">
        <v>525</v>
      </c>
      <c r="F7477" s="191">
        <v>45749</v>
      </c>
      <c r="G7477" t="s">
        <v>589</v>
      </c>
      <c r="H7477" s="192">
        <v>171600</v>
      </c>
      <c r="I7477" t="s">
        <v>22</v>
      </c>
      <c r="J7477"/>
      <c r="K7477"/>
      <c r="L7477">
        <v>2024</v>
      </c>
      <c r="M7477" t="s">
        <v>525</v>
      </c>
      <c r="N7477" t="s">
        <v>569</v>
      </c>
      <c r="O7477"/>
    </row>
    <row r="7478" spans="1:15" s="164" customFormat="1" ht="16" x14ac:dyDescent="0.2">
      <c r="A7478" t="s">
        <v>521</v>
      </c>
      <c r="B7478" t="s">
        <v>617</v>
      </c>
      <c r="C7478" t="s">
        <v>523</v>
      </c>
      <c r="D7478" t="s">
        <v>525</v>
      </c>
      <c r="E7478" t="s">
        <v>531</v>
      </c>
      <c r="F7478" s="191">
        <v>45749</v>
      </c>
      <c r="G7478" t="s">
        <v>589</v>
      </c>
      <c r="H7478" s="192">
        <v>220000</v>
      </c>
      <c r="I7478" t="s">
        <v>22</v>
      </c>
      <c r="J7478"/>
      <c r="K7478"/>
      <c r="L7478">
        <v>2024</v>
      </c>
      <c r="M7478" t="s">
        <v>525</v>
      </c>
      <c r="N7478" t="s">
        <v>569</v>
      </c>
      <c r="O7478"/>
    </row>
    <row r="7479" spans="1:15" s="164" customFormat="1" ht="16" x14ac:dyDescent="0.2">
      <c r="A7479" t="s">
        <v>521</v>
      </c>
      <c r="B7479" t="s">
        <v>686</v>
      </c>
      <c r="C7479" t="s">
        <v>523</v>
      </c>
      <c r="D7479" t="s">
        <v>525</v>
      </c>
      <c r="E7479" t="s">
        <v>525</v>
      </c>
      <c r="F7479" s="191">
        <v>45749</v>
      </c>
      <c r="G7479" t="s">
        <v>589</v>
      </c>
      <c r="H7479" s="192">
        <v>54054</v>
      </c>
      <c r="I7479" t="s">
        <v>22</v>
      </c>
      <c r="J7479"/>
      <c r="K7479"/>
      <c r="L7479">
        <v>2024</v>
      </c>
      <c r="M7479" t="s">
        <v>525</v>
      </c>
      <c r="N7479" t="s">
        <v>569</v>
      </c>
      <c r="O7479"/>
    </row>
    <row r="7480" spans="1:15" s="164" customFormat="1" ht="16" x14ac:dyDescent="0.2">
      <c r="A7480" t="s">
        <v>521</v>
      </c>
      <c r="B7480" t="s">
        <v>586</v>
      </c>
      <c r="C7480" t="s">
        <v>523</v>
      </c>
      <c r="D7480" t="s">
        <v>525</v>
      </c>
      <c r="E7480" t="s">
        <v>531</v>
      </c>
      <c r="F7480" s="191">
        <v>45749</v>
      </c>
      <c r="G7480" t="s">
        <v>589</v>
      </c>
      <c r="H7480" s="192">
        <v>171948</v>
      </c>
      <c r="I7480" t="s">
        <v>22</v>
      </c>
      <c r="J7480"/>
      <c r="K7480"/>
      <c r="L7480">
        <v>2024</v>
      </c>
      <c r="M7480" t="s">
        <v>525</v>
      </c>
      <c r="N7480" t="s">
        <v>569</v>
      </c>
      <c r="O7480"/>
    </row>
    <row r="7481" spans="1:15" s="164" customFormat="1" ht="16" x14ac:dyDescent="0.2">
      <c r="A7481" t="s">
        <v>521</v>
      </c>
      <c r="B7481" t="s">
        <v>603</v>
      </c>
      <c r="C7481" t="s">
        <v>523</v>
      </c>
      <c r="D7481" t="s">
        <v>525</v>
      </c>
      <c r="E7481" t="s">
        <v>525</v>
      </c>
      <c r="F7481" s="191">
        <v>45749</v>
      </c>
      <c r="G7481" t="s">
        <v>604</v>
      </c>
      <c r="H7481" s="192">
        <v>8380</v>
      </c>
      <c r="I7481" t="s">
        <v>22</v>
      </c>
      <c r="J7481"/>
      <c r="K7481"/>
      <c r="L7481">
        <v>2024</v>
      </c>
      <c r="M7481" t="s">
        <v>525</v>
      </c>
      <c r="N7481" t="s">
        <v>569</v>
      </c>
      <c r="O7481"/>
    </row>
    <row r="7482" spans="1:15" s="164" customFormat="1" ht="16" x14ac:dyDescent="0.2">
      <c r="A7482" t="s">
        <v>521</v>
      </c>
      <c r="B7482" t="s">
        <v>617</v>
      </c>
      <c r="C7482" t="s">
        <v>523</v>
      </c>
      <c r="D7482" t="s">
        <v>525</v>
      </c>
      <c r="E7482" t="s">
        <v>525</v>
      </c>
      <c r="F7482" s="191">
        <v>45749</v>
      </c>
      <c r="G7482" t="s">
        <v>23</v>
      </c>
      <c r="H7482" s="192">
        <v>37613</v>
      </c>
      <c r="I7482" t="s">
        <v>22</v>
      </c>
      <c r="J7482"/>
      <c r="K7482"/>
      <c r="L7482">
        <v>2024</v>
      </c>
      <c r="M7482" t="s">
        <v>525</v>
      </c>
      <c r="N7482" t="s">
        <v>569</v>
      </c>
      <c r="O7482"/>
    </row>
    <row r="7483" spans="1:15" s="164" customFormat="1" ht="16" x14ac:dyDescent="0.2">
      <c r="A7483" t="s">
        <v>521</v>
      </c>
      <c r="B7483" t="s">
        <v>609</v>
      </c>
      <c r="C7483" t="s">
        <v>523</v>
      </c>
      <c r="D7483" t="s">
        <v>530</v>
      </c>
      <c r="E7483" t="s">
        <v>518</v>
      </c>
      <c r="F7483" s="191">
        <v>45749</v>
      </c>
      <c r="G7483" t="s">
        <v>25</v>
      </c>
      <c r="H7483" s="192">
        <v>89600</v>
      </c>
      <c r="I7483" t="s">
        <v>16</v>
      </c>
      <c r="J7483">
        <v>224</v>
      </c>
      <c r="K7483"/>
      <c r="L7483">
        <v>2025</v>
      </c>
      <c r="M7483" t="s">
        <v>525</v>
      </c>
      <c r="N7483" t="s">
        <v>526</v>
      </c>
      <c r="O7483"/>
    </row>
    <row r="7484" spans="1:15" s="164" customFormat="1" ht="16" x14ac:dyDescent="0.2">
      <c r="A7484" t="s">
        <v>521</v>
      </c>
      <c r="B7484" t="s">
        <v>609</v>
      </c>
      <c r="C7484" t="s">
        <v>523</v>
      </c>
      <c r="D7484" t="s">
        <v>530</v>
      </c>
      <c r="E7484" t="s">
        <v>517</v>
      </c>
      <c r="F7484" s="191">
        <v>45749</v>
      </c>
      <c r="G7484" t="s">
        <v>25</v>
      </c>
      <c r="H7484" s="192">
        <v>58000</v>
      </c>
      <c r="I7484" t="s">
        <v>16</v>
      </c>
      <c r="J7484">
        <v>145</v>
      </c>
      <c r="K7484"/>
      <c r="L7484">
        <v>2025</v>
      </c>
      <c r="M7484" t="s">
        <v>525</v>
      </c>
      <c r="N7484" t="s">
        <v>526</v>
      </c>
      <c r="O7484"/>
    </row>
    <row r="7485" spans="1:15" s="164" customFormat="1" ht="16" x14ac:dyDescent="0.2">
      <c r="A7485" t="s">
        <v>521</v>
      </c>
      <c r="B7485" t="s">
        <v>647</v>
      </c>
      <c r="C7485" t="s">
        <v>523</v>
      </c>
      <c r="D7485" t="s">
        <v>525</v>
      </c>
      <c r="E7485" t="s">
        <v>525</v>
      </c>
      <c r="F7485" s="191">
        <v>45750</v>
      </c>
      <c r="G7485" t="s">
        <v>650</v>
      </c>
      <c r="H7485" s="192">
        <v>2054333</v>
      </c>
      <c r="I7485" t="s">
        <v>16</v>
      </c>
      <c r="J7485"/>
      <c r="K7485"/>
      <c r="L7485">
        <v>2024</v>
      </c>
      <c r="M7485" t="s">
        <v>525</v>
      </c>
      <c r="N7485" t="s">
        <v>569</v>
      </c>
      <c r="O7485"/>
    </row>
    <row r="7486" spans="1:15" s="164" customFormat="1" ht="16" x14ac:dyDescent="0.2">
      <c r="A7486" t="s">
        <v>521</v>
      </c>
      <c r="B7486" t="s">
        <v>647</v>
      </c>
      <c r="C7486" t="s">
        <v>535</v>
      </c>
      <c r="D7486" t="s">
        <v>525</v>
      </c>
      <c r="E7486" t="s">
        <v>519</v>
      </c>
      <c r="F7486" s="191">
        <v>45750</v>
      </c>
      <c r="G7486" t="s">
        <v>650</v>
      </c>
      <c r="H7486" s="192">
        <v>37400</v>
      </c>
      <c r="I7486" t="s">
        <v>16</v>
      </c>
      <c r="J7486"/>
      <c r="K7486"/>
      <c r="L7486">
        <v>2024</v>
      </c>
      <c r="M7486" t="s">
        <v>525</v>
      </c>
      <c r="N7486" t="s">
        <v>569</v>
      </c>
      <c r="O7486"/>
    </row>
    <row r="7487" spans="1:15" s="164" customFormat="1" ht="16" x14ac:dyDescent="0.2">
      <c r="A7487" t="s">
        <v>521</v>
      </c>
      <c r="B7487" t="s">
        <v>647</v>
      </c>
      <c r="C7487" t="s">
        <v>523</v>
      </c>
      <c r="D7487" t="s">
        <v>525</v>
      </c>
      <c r="E7487" t="s">
        <v>519</v>
      </c>
      <c r="F7487" s="191">
        <v>45750</v>
      </c>
      <c r="G7487" t="s">
        <v>650</v>
      </c>
      <c r="H7487" s="192">
        <v>925542</v>
      </c>
      <c r="I7487" t="s">
        <v>16</v>
      </c>
      <c r="J7487"/>
      <c r="K7487"/>
      <c r="L7487">
        <v>2024</v>
      </c>
      <c r="M7487" t="s">
        <v>525</v>
      </c>
      <c r="N7487" t="s">
        <v>569</v>
      </c>
      <c r="O7487"/>
    </row>
    <row r="7488" spans="1:15" s="164" customFormat="1" ht="16" x14ac:dyDescent="0.2">
      <c r="A7488" t="s">
        <v>521</v>
      </c>
      <c r="B7488" t="s">
        <v>647</v>
      </c>
      <c r="C7488" t="s">
        <v>523</v>
      </c>
      <c r="D7488" t="s">
        <v>525</v>
      </c>
      <c r="E7488" t="s">
        <v>531</v>
      </c>
      <c r="F7488" s="191">
        <v>45750</v>
      </c>
      <c r="G7488" t="s">
        <v>650</v>
      </c>
      <c r="H7488" s="192">
        <v>1770142</v>
      </c>
      <c r="I7488" t="s">
        <v>16</v>
      </c>
      <c r="J7488"/>
      <c r="K7488"/>
      <c r="L7488">
        <v>2024</v>
      </c>
      <c r="M7488" t="s">
        <v>525</v>
      </c>
      <c r="N7488" t="s">
        <v>569</v>
      </c>
      <c r="O7488"/>
    </row>
    <row r="7489" spans="1:15" s="164" customFormat="1" ht="16" x14ac:dyDescent="0.2">
      <c r="A7489" t="s">
        <v>521</v>
      </c>
      <c r="B7489" t="s">
        <v>647</v>
      </c>
      <c r="C7489" t="s">
        <v>523</v>
      </c>
      <c r="D7489" t="s">
        <v>525</v>
      </c>
      <c r="E7489" t="s">
        <v>525</v>
      </c>
      <c r="F7489" s="191">
        <v>45750</v>
      </c>
      <c r="G7489" t="s">
        <v>648</v>
      </c>
      <c r="H7489" s="192">
        <v>205746</v>
      </c>
      <c r="I7489" t="s">
        <v>16</v>
      </c>
      <c r="J7489"/>
      <c r="K7489"/>
      <c r="L7489">
        <v>2024</v>
      </c>
      <c r="M7489" t="s">
        <v>525</v>
      </c>
      <c r="N7489" t="s">
        <v>569</v>
      </c>
      <c r="O7489"/>
    </row>
    <row r="7490" spans="1:15" s="164" customFormat="1" ht="16" x14ac:dyDescent="0.2">
      <c r="A7490" t="s">
        <v>521</v>
      </c>
      <c r="B7490" t="s">
        <v>647</v>
      </c>
      <c r="C7490" t="s">
        <v>523</v>
      </c>
      <c r="D7490" t="s">
        <v>525</v>
      </c>
      <c r="E7490" t="s">
        <v>531</v>
      </c>
      <c r="F7490" s="191">
        <v>45750</v>
      </c>
      <c r="G7490" t="s">
        <v>648</v>
      </c>
      <c r="H7490" s="192">
        <v>58014</v>
      </c>
      <c r="I7490" t="s">
        <v>16</v>
      </c>
      <c r="J7490"/>
      <c r="K7490"/>
      <c r="L7490">
        <v>2024</v>
      </c>
      <c r="M7490" t="s">
        <v>525</v>
      </c>
      <c r="N7490" t="s">
        <v>569</v>
      </c>
      <c r="O7490"/>
    </row>
    <row r="7491" spans="1:15" s="164" customFormat="1" ht="16" x14ac:dyDescent="0.2">
      <c r="A7491" t="s">
        <v>521</v>
      </c>
      <c r="B7491" t="s">
        <v>647</v>
      </c>
      <c r="C7491" t="s">
        <v>523</v>
      </c>
      <c r="D7491" t="s">
        <v>525</v>
      </c>
      <c r="E7491" t="s">
        <v>525</v>
      </c>
      <c r="F7491" s="191">
        <v>45750</v>
      </c>
      <c r="G7491" t="s">
        <v>651</v>
      </c>
      <c r="H7491" s="192">
        <v>105380</v>
      </c>
      <c r="I7491" t="s">
        <v>16</v>
      </c>
      <c r="J7491"/>
      <c r="K7491"/>
      <c r="L7491">
        <v>2024</v>
      </c>
      <c r="M7491" t="s">
        <v>525</v>
      </c>
      <c r="N7491" t="s">
        <v>569</v>
      </c>
      <c r="O7491"/>
    </row>
    <row r="7492" spans="1:15" s="164" customFormat="1" ht="16" x14ac:dyDescent="0.2">
      <c r="A7492" t="s">
        <v>521</v>
      </c>
      <c r="B7492" t="s">
        <v>647</v>
      </c>
      <c r="C7492" t="s">
        <v>523</v>
      </c>
      <c r="D7492" t="s">
        <v>525</v>
      </c>
      <c r="E7492" t="s">
        <v>525</v>
      </c>
      <c r="F7492" s="191">
        <v>45750</v>
      </c>
      <c r="G7492" t="s">
        <v>649</v>
      </c>
      <c r="H7492" s="192">
        <v>1166660</v>
      </c>
      <c r="I7492" t="s">
        <v>16</v>
      </c>
      <c r="J7492"/>
      <c r="K7492"/>
      <c r="L7492">
        <v>2024</v>
      </c>
      <c r="M7492" t="s">
        <v>525</v>
      </c>
      <c r="N7492" t="s">
        <v>569</v>
      </c>
      <c r="O7492"/>
    </row>
    <row r="7493" spans="1:15" s="164" customFormat="1" ht="16" x14ac:dyDescent="0.2">
      <c r="A7493" t="s">
        <v>521</v>
      </c>
      <c r="B7493" t="s">
        <v>647</v>
      </c>
      <c r="C7493" t="s">
        <v>523</v>
      </c>
      <c r="D7493" t="s">
        <v>525</v>
      </c>
      <c r="E7493" t="s">
        <v>531</v>
      </c>
      <c r="F7493" s="191">
        <v>45750</v>
      </c>
      <c r="G7493" t="s">
        <v>649</v>
      </c>
      <c r="H7493" s="192">
        <v>74338</v>
      </c>
      <c r="I7493" t="s">
        <v>16</v>
      </c>
      <c r="J7493"/>
      <c r="K7493"/>
      <c r="L7493">
        <v>2024</v>
      </c>
      <c r="M7493" t="s">
        <v>525</v>
      </c>
      <c r="N7493" t="s">
        <v>569</v>
      </c>
      <c r="O7493"/>
    </row>
    <row r="7494" spans="1:15" s="164" customFormat="1" ht="16" x14ac:dyDescent="0.2">
      <c r="A7494" t="s">
        <v>521</v>
      </c>
      <c r="B7494" t="s">
        <v>617</v>
      </c>
      <c r="C7494" t="s">
        <v>523</v>
      </c>
      <c r="D7494" t="s">
        <v>525</v>
      </c>
      <c r="E7494" t="s">
        <v>531</v>
      </c>
      <c r="F7494" s="191">
        <v>45750</v>
      </c>
      <c r="G7494" t="s">
        <v>619</v>
      </c>
      <c r="H7494" s="192">
        <v>221206</v>
      </c>
      <c r="I7494" t="s">
        <v>22</v>
      </c>
      <c r="J7494"/>
      <c r="K7494"/>
      <c r="L7494">
        <v>2024</v>
      </c>
      <c r="M7494" t="s">
        <v>525</v>
      </c>
      <c r="N7494" t="s">
        <v>569</v>
      </c>
      <c r="O7494"/>
    </row>
    <row r="7495" spans="1:15" s="164" customFormat="1" ht="16" x14ac:dyDescent="0.2">
      <c r="A7495" t="s">
        <v>521</v>
      </c>
      <c r="B7495" t="s">
        <v>617</v>
      </c>
      <c r="C7495" t="s">
        <v>523</v>
      </c>
      <c r="D7495" t="s">
        <v>525</v>
      </c>
      <c r="E7495" t="s">
        <v>531</v>
      </c>
      <c r="F7495" s="191">
        <v>45750</v>
      </c>
      <c r="G7495" t="s">
        <v>620</v>
      </c>
      <c r="H7495" s="192">
        <v>42900</v>
      </c>
      <c r="I7495" t="s">
        <v>22</v>
      </c>
      <c r="J7495"/>
      <c r="K7495"/>
      <c r="L7495">
        <v>2024</v>
      </c>
      <c r="M7495" t="s">
        <v>525</v>
      </c>
      <c r="N7495" t="s">
        <v>569</v>
      </c>
      <c r="O7495"/>
    </row>
    <row r="7496" spans="1:15" s="164" customFormat="1" ht="16" x14ac:dyDescent="0.2">
      <c r="A7496" t="s">
        <v>521</v>
      </c>
      <c r="B7496" t="s">
        <v>617</v>
      </c>
      <c r="C7496" t="s">
        <v>523</v>
      </c>
      <c r="D7496" t="s">
        <v>525</v>
      </c>
      <c r="E7496" t="s">
        <v>519</v>
      </c>
      <c r="F7496" s="191">
        <v>45750</v>
      </c>
      <c r="G7496" t="s">
        <v>587</v>
      </c>
      <c r="H7496" s="192">
        <v>143000</v>
      </c>
      <c r="I7496" t="s">
        <v>22</v>
      </c>
      <c r="J7496"/>
      <c r="K7496"/>
      <c r="L7496">
        <v>2024</v>
      </c>
      <c r="M7496" t="s">
        <v>525</v>
      </c>
      <c r="N7496" t="s">
        <v>569</v>
      </c>
      <c r="O7496"/>
    </row>
    <row r="7497" spans="1:15" s="164" customFormat="1" ht="16" x14ac:dyDescent="0.2">
      <c r="A7497" t="s">
        <v>521</v>
      </c>
      <c r="B7497" t="s">
        <v>647</v>
      </c>
      <c r="C7497" t="s">
        <v>523</v>
      </c>
      <c r="D7497" t="s">
        <v>525</v>
      </c>
      <c r="E7497" t="s">
        <v>531</v>
      </c>
      <c r="F7497" s="191">
        <v>45750</v>
      </c>
      <c r="G7497" t="s">
        <v>653</v>
      </c>
      <c r="H7497" s="192">
        <v>116890</v>
      </c>
      <c r="I7497" t="s">
        <v>22</v>
      </c>
      <c r="J7497"/>
      <c r="K7497"/>
      <c r="L7497">
        <v>2024</v>
      </c>
      <c r="M7497" t="s">
        <v>525</v>
      </c>
      <c r="N7497" t="s">
        <v>569</v>
      </c>
      <c r="O7497"/>
    </row>
    <row r="7498" spans="1:15" s="164" customFormat="1" ht="16" x14ac:dyDescent="0.2">
      <c r="A7498" t="s">
        <v>521</v>
      </c>
      <c r="B7498" t="s">
        <v>617</v>
      </c>
      <c r="C7498" t="s">
        <v>523</v>
      </c>
      <c r="D7498" t="s">
        <v>525</v>
      </c>
      <c r="E7498" t="s">
        <v>525</v>
      </c>
      <c r="F7498" s="191">
        <v>45750</v>
      </c>
      <c r="G7498" t="s">
        <v>589</v>
      </c>
      <c r="H7498" s="192">
        <v>280892</v>
      </c>
      <c r="I7498" t="s">
        <v>22</v>
      </c>
      <c r="J7498"/>
      <c r="K7498"/>
      <c r="L7498">
        <v>2024</v>
      </c>
      <c r="M7498" t="s">
        <v>525</v>
      </c>
      <c r="N7498" t="s">
        <v>569</v>
      </c>
      <c r="O7498"/>
    </row>
    <row r="7499" spans="1:15" s="164" customFormat="1" ht="16" x14ac:dyDescent="0.2">
      <c r="A7499" t="s">
        <v>521</v>
      </c>
      <c r="B7499" t="s">
        <v>617</v>
      </c>
      <c r="C7499" t="s">
        <v>523</v>
      </c>
      <c r="D7499" t="s">
        <v>525</v>
      </c>
      <c r="E7499" t="s">
        <v>531</v>
      </c>
      <c r="F7499" s="191">
        <v>45750</v>
      </c>
      <c r="G7499" t="s">
        <v>589</v>
      </c>
      <c r="H7499" s="192">
        <v>79200</v>
      </c>
      <c r="I7499" t="s">
        <v>22</v>
      </c>
      <c r="J7499"/>
      <c r="K7499"/>
      <c r="L7499">
        <v>2024</v>
      </c>
      <c r="M7499" t="s">
        <v>525</v>
      </c>
      <c r="N7499" t="s">
        <v>569</v>
      </c>
      <c r="O7499"/>
    </row>
    <row r="7500" spans="1:15" s="164" customFormat="1" ht="16" x14ac:dyDescent="0.2">
      <c r="A7500" t="s">
        <v>521</v>
      </c>
      <c r="B7500" t="s">
        <v>603</v>
      </c>
      <c r="C7500" t="s">
        <v>523</v>
      </c>
      <c r="D7500" t="s">
        <v>525</v>
      </c>
      <c r="E7500" t="s">
        <v>525</v>
      </c>
      <c r="F7500" s="191">
        <v>45750</v>
      </c>
      <c r="G7500" t="s">
        <v>604</v>
      </c>
      <c r="H7500" s="192">
        <v>12674</v>
      </c>
      <c r="I7500" t="s">
        <v>22</v>
      </c>
      <c r="J7500"/>
      <c r="K7500"/>
      <c r="L7500">
        <v>2024</v>
      </c>
      <c r="M7500" t="s">
        <v>525</v>
      </c>
      <c r="N7500" t="s">
        <v>569</v>
      </c>
      <c r="O7500"/>
    </row>
    <row r="7501" spans="1:15" s="164" customFormat="1" ht="16" x14ac:dyDescent="0.2">
      <c r="A7501" t="s">
        <v>521</v>
      </c>
      <c r="B7501" t="s">
        <v>617</v>
      </c>
      <c r="C7501" t="s">
        <v>523</v>
      </c>
      <c r="D7501" t="s">
        <v>525</v>
      </c>
      <c r="E7501" t="s">
        <v>525</v>
      </c>
      <c r="F7501" s="191">
        <v>45750</v>
      </c>
      <c r="G7501" t="s">
        <v>23</v>
      </c>
      <c r="H7501" s="192">
        <v>377135</v>
      </c>
      <c r="I7501" t="s">
        <v>22</v>
      </c>
      <c r="J7501"/>
      <c r="K7501"/>
      <c r="L7501">
        <v>2024</v>
      </c>
      <c r="M7501" t="s">
        <v>525</v>
      </c>
      <c r="N7501" t="s">
        <v>569</v>
      </c>
      <c r="O7501"/>
    </row>
    <row r="7502" spans="1:15" s="164" customFormat="1" ht="16" x14ac:dyDescent="0.2">
      <c r="A7502" t="s">
        <v>521</v>
      </c>
      <c r="B7502" t="s">
        <v>617</v>
      </c>
      <c r="C7502" t="s">
        <v>523</v>
      </c>
      <c r="D7502" t="s">
        <v>525</v>
      </c>
      <c r="E7502" t="s">
        <v>531</v>
      </c>
      <c r="F7502" s="191">
        <v>45750</v>
      </c>
      <c r="G7502" t="s">
        <v>23</v>
      </c>
      <c r="H7502" s="192">
        <v>2619265</v>
      </c>
      <c r="I7502" t="s">
        <v>22</v>
      </c>
      <c r="J7502"/>
      <c r="K7502"/>
      <c r="L7502">
        <v>2024</v>
      </c>
      <c r="M7502" t="s">
        <v>525</v>
      </c>
      <c r="N7502" t="s">
        <v>569</v>
      </c>
      <c r="O7502"/>
    </row>
    <row r="7503" spans="1:15" s="164" customFormat="1" ht="16" x14ac:dyDescent="0.2">
      <c r="A7503" t="s">
        <v>521</v>
      </c>
      <c r="B7503" t="s">
        <v>617</v>
      </c>
      <c r="C7503" t="s">
        <v>523</v>
      </c>
      <c r="D7503" t="s">
        <v>525</v>
      </c>
      <c r="E7503" t="s">
        <v>531</v>
      </c>
      <c r="F7503" s="191">
        <v>45750</v>
      </c>
      <c r="G7503" t="s">
        <v>621</v>
      </c>
      <c r="H7503" s="192">
        <v>660000</v>
      </c>
      <c r="I7503" t="s">
        <v>22</v>
      </c>
      <c r="J7503"/>
      <c r="K7503"/>
      <c r="L7503">
        <v>2024</v>
      </c>
      <c r="M7503" t="s">
        <v>525</v>
      </c>
      <c r="N7503" t="s">
        <v>569</v>
      </c>
      <c r="O7503"/>
    </row>
    <row r="7504" spans="1:15" s="164" customFormat="1" ht="16" x14ac:dyDescent="0.2">
      <c r="A7504" t="s">
        <v>521</v>
      </c>
      <c r="B7504" t="s">
        <v>586</v>
      </c>
      <c r="C7504" t="s">
        <v>523</v>
      </c>
      <c r="D7504" t="s">
        <v>525</v>
      </c>
      <c r="E7504" t="s">
        <v>531</v>
      </c>
      <c r="F7504" s="191">
        <v>45750</v>
      </c>
      <c r="G7504" t="s">
        <v>722</v>
      </c>
      <c r="H7504" s="192">
        <v>356754</v>
      </c>
      <c r="I7504" t="s">
        <v>22</v>
      </c>
      <c r="J7504"/>
      <c r="K7504"/>
      <c r="L7504">
        <v>2024</v>
      </c>
      <c r="M7504" t="s">
        <v>525</v>
      </c>
      <c r="N7504" t="s">
        <v>569</v>
      </c>
      <c r="O7504"/>
    </row>
    <row r="7505" spans="1:15" s="164" customFormat="1" ht="16" x14ac:dyDescent="0.2">
      <c r="A7505" t="s">
        <v>521</v>
      </c>
      <c r="B7505" t="s">
        <v>609</v>
      </c>
      <c r="C7505" t="s">
        <v>523</v>
      </c>
      <c r="D7505" t="s">
        <v>530</v>
      </c>
      <c r="E7505" t="s">
        <v>518</v>
      </c>
      <c r="F7505" s="191">
        <v>45750</v>
      </c>
      <c r="G7505" t="s">
        <v>25</v>
      </c>
      <c r="H7505" s="192">
        <v>89600</v>
      </c>
      <c r="I7505" t="s">
        <v>16</v>
      </c>
      <c r="J7505">
        <v>223</v>
      </c>
      <c r="K7505"/>
      <c r="L7505">
        <v>2025</v>
      </c>
      <c r="M7505" t="s">
        <v>525</v>
      </c>
      <c r="N7505" t="s">
        <v>526</v>
      </c>
      <c r="O7505"/>
    </row>
    <row r="7506" spans="1:15" s="164" customFormat="1" ht="16" x14ac:dyDescent="0.2">
      <c r="A7506" t="s">
        <v>521</v>
      </c>
      <c r="B7506" t="s">
        <v>609</v>
      </c>
      <c r="C7506" t="s">
        <v>523</v>
      </c>
      <c r="D7506" t="s">
        <v>530</v>
      </c>
      <c r="E7506" t="s">
        <v>517</v>
      </c>
      <c r="F7506" s="191">
        <v>45750</v>
      </c>
      <c r="G7506" t="s">
        <v>25</v>
      </c>
      <c r="H7506" s="192">
        <v>58000</v>
      </c>
      <c r="I7506" t="s">
        <v>16</v>
      </c>
      <c r="J7506">
        <v>145</v>
      </c>
      <c r="K7506"/>
      <c r="L7506">
        <v>2025</v>
      </c>
      <c r="M7506" t="s">
        <v>525</v>
      </c>
      <c r="N7506" t="s">
        <v>526</v>
      </c>
      <c r="O7506"/>
    </row>
    <row r="7507" spans="1:15" s="164" customFormat="1" ht="16" x14ac:dyDescent="0.2">
      <c r="A7507" t="s">
        <v>521</v>
      </c>
      <c r="B7507" t="s">
        <v>617</v>
      </c>
      <c r="C7507" t="s">
        <v>523</v>
      </c>
      <c r="D7507" t="s">
        <v>525</v>
      </c>
      <c r="E7507" t="s">
        <v>531</v>
      </c>
      <c r="F7507" s="191">
        <v>45751</v>
      </c>
      <c r="G7507" t="s">
        <v>587</v>
      </c>
      <c r="H7507" s="192">
        <v>132000</v>
      </c>
      <c r="I7507" t="s">
        <v>22</v>
      </c>
      <c r="J7507"/>
      <c r="K7507"/>
      <c r="L7507">
        <v>2024</v>
      </c>
      <c r="M7507" t="s">
        <v>525</v>
      </c>
      <c r="N7507" t="s">
        <v>569</v>
      </c>
      <c r="O7507"/>
    </row>
    <row r="7508" spans="1:15" s="164" customFormat="1" ht="16" x14ac:dyDescent="0.2">
      <c r="A7508" t="s">
        <v>521</v>
      </c>
      <c r="B7508" t="s">
        <v>586</v>
      </c>
      <c r="C7508" t="s">
        <v>523</v>
      </c>
      <c r="D7508" t="s">
        <v>525</v>
      </c>
      <c r="E7508" t="s">
        <v>531</v>
      </c>
      <c r="F7508" s="191">
        <v>45751</v>
      </c>
      <c r="G7508" t="s">
        <v>587</v>
      </c>
      <c r="H7508" s="192">
        <v>120344</v>
      </c>
      <c r="I7508" t="s">
        <v>22</v>
      </c>
      <c r="J7508"/>
      <c r="K7508"/>
      <c r="L7508">
        <v>2024</v>
      </c>
      <c r="M7508" t="s">
        <v>525</v>
      </c>
      <c r="N7508" t="s">
        <v>569</v>
      </c>
      <c r="O7508"/>
    </row>
    <row r="7509" spans="1:15" s="164" customFormat="1" ht="16" x14ac:dyDescent="0.2">
      <c r="A7509" t="s">
        <v>521</v>
      </c>
      <c r="B7509" t="s">
        <v>647</v>
      </c>
      <c r="C7509" t="s">
        <v>523</v>
      </c>
      <c r="D7509" t="s">
        <v>525</v>
      </c>
      <c r="E7509" t="s">
        <v>531</v>
      </c>
      <c r="F7509" s="191">
        <v>45751</v>
      </c>
      <c r="G7509" t="s">
        <v>653</v>
      </c>
      <c r="H7509" s="192">
        <v>42240</v>
      </c>
      <c r="I7509" t="s">
        <v>22</v>
      </c>
      <c r="J7509"/>
      <c r="K7509"/>
      <c r="L7509">
        <v>2024</v>
      </c>
      <c r="M7509" t="s">
        <v>525</v>
      </c>
      <c r="N7509" t="s">
        <v>569</v>
      </c>
      <c r="O7509"/>
    </row>
    <row r="7510" spans="1:15" s="164" customFormat="1" ht="16" x14ac:dyDescent="0.2">
      <c r="A7510" t="s">
        <v>521</v>
      </c>
      <c r="B7510" t="s">
        <v>617</v>
      </c>
      <c r="C7510" t="s">
        <v>523</v>
      </c>
      <c r="D7510" t="s">
        <v>525</v>
      </c>
      <c r="E7510" t="s">
        <v>525</v>
      </c>
      <c r="F7510" s="191">
        <v>45751</v>
      </c>
      <c r="G7510" t="s">
        <v>568</v>
      </c>
      <c r="H7510" s="192">
        <v>37066</v>
      </c>
      <c r="I7510" t="s">
        <v>22</v>
      </c>
      <c r="J7510"/>
      <c r="K7510"/>
      <c r="L7510">
        <v>2024</v>
      </c>
      <c r="M7510" t="s">
        <v>525</v>
      </c>
      <c r="N7510" t="s">
        <v>569</v>
      </c>
      <c r="O7510"/>
    </row>
    <row r="7511" spans="1:15" s="164" customFormat="1" ht="16" x14ac:dyDescent="0.2">
      <c r="A7511" t="s">
        <v>521</v>
      </c>
      <c r="B7511" t="s">
        <v>617</v>
      </c>
      <c r="C7511" t="s">
        <v>523</v>
      </c>
      <c r="D7511" t="s">
        <v>525</v>
      </c>
      <c r="E7511" t="s">
        <v>519</v>
      </c>
      <c r="F7511" s="191">
        <v>45751</v>
      </c>
      <c r="G7511" t="s">
        <v>568</v>
      </c>
      <c r="H7511" s="192">
        <v>750750</v>
      </c>
      <c r="I7511" t="s">
        <v>22</v>
      </c>
      <c r="J7511"/>
      <c r="K7511"/>
      <c r="L7511">
        <v>2024</v>
      </c>
      <c r="M7511" t="s">
        <v>525</v>
      </c>
      <c r="N7511" t="s">
        <v>569</v>
      </c>
      <c r="O7511"/>
    </row>
    <row r="7512" spans="1:15" s="164" customFormat="1" ht="16" x14ac:dyDescent="0.2">
      <c r="A7512" t="s">
        <v>521</v>
      </c>
      <c r="B7512" t="s">
        <v>617</v>
      </c>
      <c r="C7512" t="s">
        <v>523</v>
      </c>
      <c r="D7512" t="s">
        <v>525</v>
      </c>
      <c r="E7512" t="s">
        <v>531</v>
      </c>
      <c r="F7512" s="191">
        <v>45751</v>
      </c>
      <c r="G7512" t="s">
        <v>568</v>
      </c>
      <c r="H7512" s="192">
        <v>786500</v>
      </c>
      <c r="I7512" t="s">
        <v>22</v>
      </c>
      <c r="J7512"/>
      <c r="K7512"/>
      <c r="L7512">
        <v>2024</v>
      </c>
      <c r="M7512" t="s">
        <v>525</v>
      </c>
      <c r="N7512" t="s">
        <v>569</v>
      </c>
      <c r="O7512"/>
    </row>
    <row r="7513" spans="1:15" s="164" customFormat="1" ht="16" x14ac:dyDescent="0.2">
      <c r="A7513" t="s">
        <v>521</v>
      </c>
      <c r="B7513" t="s">
        <v>638</v>
      </c>
      <c r="C7513" t="s">
        <v>523</v>
      </c>
      <c r="D7513" t="s">
        <v>525</v>
      </c>
      <c r="E7513" t="s">
        <v>519</v>
      </c>
      <c r="F7513" s="191">
        <v>45751</v>
      </c>
      <c r="G7513" t="s">
        <v>568</v>
      </c>
      <c r="H7513" s="192">
        <v>178750</v>
      </c>
      <c r="I7513" t="s">
        <v>22</v>
      </c>
      <c r="J7513"/>
      <c r="K7513"/>
      <c r="L7513">
        <v>2024</v>
      </c>
      <c r="M7513" t="s">
        <v>525</v>
      </c>
      <c r="N7513" t="s">
        <v>569</v>
      </c>
      <c r="O7513"/>
    </row>
    <row r="7514" spans="1:15" s="164" customFormat="1" ht="16" x14ac:dyDescent="0.2">
      <c r="A7514" t="s">
        <v>521</v>
      </c>
      <c r="B7514" t="s">
        <v>638</v>
      </c>
      <c r="C7514" t="s">
        <v>523</v>
      </c>
      <c r="D7514" t="s">
        <v>525</v>
      </c>
      <c r="E7514" t="s">
        <v>531</v>
      </c>
      <c r="F7514" s="191">
        <v>45751</v>
      </c>
      <c r="G7514" t="s">
        <v>568</v>
      </c>
      <c r="H7514" s="192">
        <v>500500</v>
      </c>
      <c r="I7514" t="s">
        <v>22</v>
      </c>
      <c r="J7514"/>
      <c r="K7514"/>
      <c r="L7514">
        <v>2024</v>
      </c>
      <c r="M7514" t="s">
        <v>525</v>
      </c>
      <c r="N7514" t="s">
        <v>569</v>
      </c>
      <c r="O7514"/>
    </row>
    <row r="7515" spans="1:15" s="164" customFormat="1" ht="16" x14ac:dyDescent="0.2">
      <c r="A7515" t="s">
        <v>521</v>
      </c>
      <c r="B7515" t="s">
        <v>617</v>
      </c>
      <c r="C7515" t="s">
        <v>523</v>
      </c>
      <c r="D7515" t="s">
        <v>525</v>
      </c>
      <c r="E7515" t="s">
        <v>525</v>
      </c>
      <c r="F7515" s="191">
        <v>45751</v>
      </c>
      <c r="G7515" t="s">
        <v>589</v>
      </c>
      <c r="H7515" s="192">
        <v>87080</v>
      </c>
      <c r="I7515" t="s">
        <v>22</v>
      </c>
      <c r="J7515"/>
      <c r="K7515"/>
      <c r="L7515">
        <v>2024</v>
      </c>
      <c r="M7515" t="s">
        <v>525</v>
      </c>
      <c r="N7515" t="s">
        <v>569</v>
      </c>
      <c r="O7515"/>
    </row>
    <row r="7516" spans="1:15" s="164" customFormat="1" ht="16" x14ac:dyDescent="0.2">
      <c r="A7516" t="s">
        <v>521</v>
      </c>
      <c r="B7516" t="s">
        <v>617</v>
      </c>
      <c r="C7516" t="s">
        <v>523</v>
      </c>
      <c r="D7516" t="s">
        <v>525</v>
      </c>
      <c r="E7516" t="s">
        <v>519</v>
      </c>
      <c r="F7516" s="191">
        <v>45751</v>
      </c>
      <c r="G7516" t="s">
        <v>589</v>
      </c>
      <c r="H7516" s="192">
        <v>1107040</v>
      </c>
      <c r="I7516" t="s">
        <v>22</v>
      </c>
      <c r="J7516"/>
      <c r="K7516"/>
      <c r="L7516">
        <v>2024</v>
      </c>
      <c r="M7516" t="s">
        <v>525</v>
      </c>
      <c r="N7516" t="s">
        <v>569</v>
      </c>
      <c r="O7516"/>
    </row>
    <row r="7517" spans="1:15" s="164" customFormat="1" ht="16" x14ac:dyDescent="0.2">
      <c r="A7517" t="s">
        <v>521</v>
      </c>
      <c r="B7517" t="s">
        <v>617</v>
      </c>
      <c r="C7517" t="s">
        <v>523</v>
      </c>
      <c r="D7517" t="s">
        <v>525</v>
      </c>
      <c r="E7517" t="s">
        <v>531</v>
      </c>
      <c r="F7517" s="191">
        <v>45751</v>
      </c>
      <c r="G7517" t="s">
        <v>589</v>
      </c>
      <c r="H7517" s="192">
        <v>2256496</v>
      </c>
      <c r="I7517" t="s">
        <v>22</v>
      </c>
      <c r="J7517"/>
      <c r="K7517"/>
      <c r="L7517">
        <v>2024</v>
      </c>
      <c r="M7517" t="s">
        <v>525</v>
      </c>
      <c r="N7517" t="s">
        <v>569</v>
      </c>
      <c r="O7517"/>
    </row>
    <row r="7518" spans="1:15" s="164" customFormat="1" ht="16" x14ac:dyDescent="0.2">
      <c r="A7518" t="s">
        <v>521</v>
      </c>
      <c r="B7518" t="s">
        <v>638</v>
      </c>
      <c r="C7518" t="s">
        <v>523</v>
      </c>
      <c r="D7518" t="s">
        <v>525</v>
      </c>
      <c r="E7518" t="s">
        <v>519</v>
      </c>
      <c r="F7518" s="191">
        <v>45751</v>
      </c>
      <c r="G7518" t="s">
        <v>589</v>
      </c>
      <c r="H7518" s="192">
        <v>1432640</v>
      </c>
      <c r="I7518" t="s">
        <v>22</v>
      </c>
      <c r="J7518"/>
      <c r="K7518"/>
      <c r="L7518">
        <v>2024</v>
      </c>
      <c r="M7518" t="s">
        <v>525</v>
      </c>
      <c r="N7518" t="s">
        <v>569</v>
      </c>
      <c r="O7518"/>
    </row>
    <row r="7519" spans="1:15" s="164" customFormat="1" ht="16" x14ac:dyDescent="0.2">
      <c r="A7519" t="s">
        <v>521</v>
      </c>
      <c r="B7519" t="s">
        <v>638</v>
      </c>
      <c r="C7519" t="s">
        <v>523</v>
      </c>
      <c r="D7519" t="s">
        <v>525</v>
      </c>
      <c r="E7519" t="s">
        <v>531</v>
      </c>
      <c r="F7519" s="191">
        <v>45751</v>
      </c>
      <c r="G7519" t="s">
        <v>589</v>
      </c>
      <c r="H7519" s="192">
        <v>1859110</v>
      </c>
      <c r="I7519" t="s">
        <v>22</v>
      </c>
      <c r="J7519"/>
      <c r="K7519"/>
      <c r="L7519">
        <v>2024</v>
      </c>
      <c r="M7519" t="s">
        <v>525</v>
      </c>
      <c r="N7519" t="s">
        <v>569</v>
      </c>
      <c r="O7519"/>
    </row>
    <row r="7520" spans="1:15" s="164" customFormat="1" ht="16" x14ac:dyDescent="0.2">
      <c r="A7520" t="s">
        <v>521</v>
      </c>
      <c r="B7520" t="s">
        <v>603</v>
      </c>
      <c r="C7520" t="s">
        <v>523</v>
      </c>
      <c r="D7520" t="s">
        <v>525</v>
      </c>
      <c r="E7520" t="s">
        <v>525</v>
      </c>
      <c r="F7520" s="191">
        <v>45751</v>
      </c>
      <c r="G7520" t="s">
        <v>604</v>
      </c>
      <c r="H7520" s="192">
        <v>3784</v>
      </c>
      <c r="I7520" t="s">
        <v>22</v>
      </c>
      <c r="J7520"/>
      <c r="K7520"/>
      <c r="L7520">
        <v>2024</v>
      </c>
      <c r="M7520" t="s">
        <v>525</v>
      </c>
      <c r="N7520" t="s">
        <v>569</v>
      </c>
      <c r="O7520"/>
    </row>
    <row r="7521" spans="1:15" s="164" customFormat="1" ht="16" x14ac:dyDescent="0.2">
      <c r="A7521" t="s">
        <v>521</v>
      </c>
      <c r="B7521" t="s">
        <v>617</v>
      </c>
      <c r="C7521" t="s">
        <v>523</v>
      </c>
      <c r="D7521" t="s">
        <v>525</v>
      </c>
      <c r="E7521" t="s">
        <v>531</v>
      </c>
      <c r="F7521" s="191">
        <v>45751</v>
      </c>
      <c r="G7521" t="s">
        <v>23</v>
      </c>
      <c r="H7521" s="192">
        <v>42900</v>
      </c>
      <c r="I7521" t="s">
        <v>22</v>
      </c>
      <c r="J7521"/>
      <c r="K7521"/>
      <c r="L7521">
        <v>2024</v>
      </c>
      <c r="M7521" t="s">
        <v>525</v>
      </c>
      <c r="N7521" t="s">
        <v>569</v>
      </c>
      <c r="O7521"/>
    </row>
    <row r="7522" spans="1:15" s="164" customFormat="1" ht="16" x14ac:dyDescent="0.2">
      <c r="A7522" t="s">
        <v>521</v>
      </c>
      <c r="B7522" t="s">
        <v>647</v>
      </c>
      <c r="C7522" t="s">
        <v>523</v>
      </c>
      <c r="D7522" t="s">
        <v>525</v>
      </c>
      <c r="E7522" t="s">
        <v>531</v>
      </c>
      <c r="F7522" s="191">
        <v>45751</v>
      </c>
      <c r="G7522" t="s">
        <v>23</v>
      </c>
      <c r="H7522" s="192">
        <v>129745</v>
      </c>
      <c r="I7522" t="s">
        <v>22</v>
      </c>
      <c r="J7522"/>
      <c r="K7522"/>
      <c r="L7522">
        <v>2024</v>
      </c>
      <c r="M7522" t="s">
        <v>525</v>
      </c>
      <c r="N7522" t="s">
        <v>569</v>
      </c>
      <c r="O7522"/>
    </row>
    <row r="7523" spans="1:15" s="164" customFormat="1" ht="16" x14ac:dyDescent="0.2">
      <c r="A7523" t="s">
        <v>521</v>
      </c>
      <c r="B7523" t="s">
        <v>586</v>
      </c>
      <c r="C7523" t="s">
        <v>523</v>
      </c>
      <c r="D7523" t="s">
        <v>525</v>
      </c>
      <c r="E7523" t="s">
        <v>531</v>
      </c>
      <c r="F7523" s="191">
        <v>45751</v>
      </c>
      <c r="G7523" t="s">
        <v>23</v>
      </c>
      <c r="H7523" s="192">
        <v>86240</v>
      </c>
      <c r="I7523" t="s">
        <v>22</v>
      </c>
      <c r="J7523"/>
      <c r="K7523"/>
      <c r="L7523">
        <v>2024</v>
      </c>
      <c r="M7523" t="s">
        <v>525</v>
      </c>
      <c r="N7523" t="s">
        <v>569</v>
      </c>
      <c r="O7523"/>
    </row>
    <row r="7524" spans="1:15" s="164" customFormat="1" ht="16" x14ac:dyDescent="0.2">
      <c r="A7524" t="s">
        <v>521</v>
      </c>
      <c r="B7524" t="s">
        <v>647</v>
      </c>
      <c r="C7524" t="s">
        <v>523</v>
      </c>
      <c r="D7524" t="s">
        <v>525</v>
      </c>
      <c r="E7524" t="s">
        <v>525</v>
      </c>
      <c r="F7524" s="191">
        <v>45751</v>
      </c>
      <c r="G7524" t="s">
        <v>650</v>
      </c>
      <c r="H7524" s="192">
        <v>218390</v>
      </c>
      <c r="I7524" t="s">
        <v>16</v>
      </c>
      <c r="J7524"/>
      <c r="K7524"/>
      <c r="L7524">
        <v>2024</v>
      </c>
      <c r="M7524" t="s">
        <v>525</v>
      </c>
      <c r="N7524" t="s">
        <v>569</v>
      </c>
      <c r="O7524"/>
    </row>
    <row r="7525" spans="1:15" s="164" customFormat="1" ht="16" x14ac:dyDescent="0.2">
      <c r="A7525" t="s">
        <v>521</v>
      </c>
      <c r="B7525" t="s">
        <v>647</v>
      </c>
      <c r="C7525" t="s">
        <v>535</v>
      </c>
      <c r="D7525" t="s">
        <v>525</v>
      </c>
      <c r="E7525" t="s">
        <v>519</v>
      </c>
      <c r="F7525" s="191">
        <v>45751</v>
      </c>
      <c r="G7525" t="s">
        <v>650</v>
      </c>
      <c r="H7525" s="192">
        <v>38260</v>
      </c>
      <c r="I7525" t="s">
        <v>16</v>
      </c>
      <c r="J7525"/>
      <c r="K7525"/>
      <c r="L7525">
        <v>2024</v>
      </c>
      <c r="M7525" t="s">
        <v>525</v>
      </c>
      <c r="N7525" t="s">
        <v>569</v>
      </c>
      <c r="O7525"/>
    </row>
    <row r="7526" spans="1:15" s="164" customFormat="1" ht="16" x14ac:dyDescent="0.2">
      <c r="A7526" t="s">
        <v>521</v>
      </c>
      <c r="B7526" t="s">
        <v>647</v>
      </c>
      <c r="C7526" t="s">
        <v>523</v>
      </c>
      <c r="D7526" t="s">
        <v>525</v>
      </c>
      <c r="E7526" t="s">
        <v>519</v>
      </c>
      <c r="F7526" s="191">
        <v>45751</v>
      </c>
      <c r="G7526" t="s">
        <v>650</v>
      </c>
      <c r="H7526" s="192">
        <v>769292</v>
      </c>
      <c r="I7526" t="s">
        <v>16</v>
      </c>
      <c r="J7526"/>
      <c r="K7526"/>
      <c r="L7526">
        <v>2024</v>
      </c>
      <c r="M7526" t="s">
        <v>525</v>
      </c>
      <c r="N7526" t="s">
        <v>569</v>
      </c>
      <c r="O7526"/>
    </row>
    <row r="7527" spans="1:15" s="164" customFormat="1" ht="16" x14ac:dyDescent="0.2">
      <c r="A7527" t="s">
        <v>521</v>
      </c>
      <c r="B7527" t="s">
        <v>647</v>
      </c>
      <c r="C7527" t="s">
        <v>523</v>
      </c>
      <c r="D7527" t="s">
        <v>525</v>
      </c>
      <c r="E7527" t="s">
        <v>531</v>
      </c>
      <c r="F7527" s="191">
        <v>45751</v>
      </c>
      <c r="G7527" t="s">
        <v>650</v>
      </c>
      <c r="H7527" s="192">
        <v>1365595</v>
      </c>
      <c r="I7527" t="s">
        <v>16</v>
      </c>
      <c r="J7527"/>
      <c r="K7527"/>
      <c r="L7527">
        <v>2024</v>
      </c>
      <c r="M7527" t="s">
        <v>525</v>
      </c>
      <c r="N7527" t="s">
        <v>569</v>
      </c>
      <c r="O7527"/>
    </row>
    <row r="7528" spans="1:15" s="164" customFormat="1" ht="16" x14ac:dyDescent="0.2">
      <c r="A7528" t="s">
        <v>521</v>
      </c>
      <c r="B7528" t="s">
        <v>647</v>
      </c>
      <c r="C7528" t="s">
        <v>523</v>
      </c>
      <c r="D7528" t="s">
        <v>525</v>
      </c>
      <c r="E7528" t="s">
        <v>525</v>
      </c>
      <c r="F7528" s="191">
        <v>45751</v>
      </c>
      <c r="G7528" t="s">
        <v>648</v>
      </c>
      <c r="H7528" s="192">
        <v>7159</v>
      </c>
      <c r="I7528" t="s">
        <v>16</v>
      </c>
      <c r="J7528"/>
      <c r="K7528"/>
      <c r="L7528">
        <v>2024</v>
      </c>
      <c r="M7528" t="s">
        <v>525</v>
      </c>
      <c r="N7528" t="s">
        <v>569</v>
      </c>
      <c r="O7528"/>
    </row>
    <row r="7529" spans="1:15" s="164" customFormat="1" ht="16" x14ac:dyDescent="0.2">
      <c r="A7529" t="s">
        <v>521</v>
      </c>
      <c r="B7529" t="s">
        <v>647</v>
      </c>
      <c r="C7529" t="s">
        <v>523</v>
      </c>
      <c r="D7529" t="s">
        <v>525</v>
      </c>
      <c r="E7529" t="s">
        <v>531</v>
      </c>
      <c r="F7529" s="191">
        <v>45751</v>
      </c>
      <c r="G7529" t="s">
        <v>648</v>
      </c>
      <c r="H7529" s="192">
        <v>2</v>
      </c>
      <c r="I7529" t="s">
        <v>16</v>
      </c>
      <c r="J7529"/>
      <c r="K7529"/>
      <c r="L7529">
        <v>2024</v>
      </c>
      <c r="M7529" t="s">
        <v>525</v>
      </c>
      <c r="N7529" t="s">
        <v>569</v>
      </c>
      <c r="O7529"/>
    </row>
    <row r="7530" spans="1:15" s="164" customFormat="1" ht="16" x14ac:dyDescent="0.2">
      <c r="A7530" t="s">
        <v>521</v>
      </c>
      <c r="B7530" t="s">
        <v>647</v>
      </c>
      <c r="C7530" t="s">
        <v>523</v>
      </c>
      <c r="D7530" t="s">
        <v>525</v>
      </c>
      <c r="E7530" t="s">
        <v>525</v>
      </c>
      <c r="F7530" s="191">
        <v>45751</v>
      </c>
      <c r="G7530" t="s">
        <v>649</v>
      </c>
      <c r="H7530" s="192">
        <v>387838</v>
      </c>
      <c r="I7530" t="s">
        <v>16</v>
      </c>
      <c r="J7530"/>
      <c r="K7530"/>
      <c r="L7530">
        <v>2024</v>
      </c>
      <c r="M7530" t="s">
        <v>525</v>
      </c>
      <c r="N7530" t="s">
        <v>569</v>
      </c>
      <c r="O7530"/>
    </row>
    <row r="7531" spans="1:15" s="164" customFormat="1" ht="16" x14ac:dyDescent="0.2">
      <c r="A7531" t="s">
        <v>521</v>
      </c>
      <c r="B7531" t="s">
        <v>609</v>
      </c>
      <c r="C7531" t="s">
        <v>523</v>
      </c>
      <c r="D7531" t="s">
        <v>530</v>
      </c>
      <c r="E7531" t="s">
        <v>518</v>
      </c>
      <c r="F7531" s="191">
        <v>45751</v>
      </c>
      <c r="G7531" t="s">
        <v>25</v>
      </c>
      <c r="H7531" s="192">
        <v>89600</v>
      </c>
      <c r="I7531" t="s">
        <v>16</v>
      </c>
      <c r="J7531">
        <v>224</v>
      </c>
      <c r="K7531"/>
      <c r="L7531">
        <v>2025</v>
      </c>
      <c r="M7531" t="s">
        <v>525</v>
      </c>
      <c r="N7531" t="s">
        <v>526</v>
      </c>
      <c r="O7531"/>
    </row>
    <row r="7532" spans="1:15" s="164" customFormat="1" ht="16" x14ac:dyDescent="0.2">
      <c r="A7532" t="s">
        <v>521</v>
      </c>
      <c r="B7532" t="s">
        <v>609</v>
      </c>
      <c r="C7532" t="s">
        <v>523</v>
      </c>
      <c r="D7532" t="s">
        <v>530</v>
      </c>
      <c r="E7532" t="s">
        <v>517</v>
      </c>
      <c r="F7532" s="191">
        <v>45751</v>
      </c>
      <c r="G7532" t="s">
        <v>25</v>
      </c>
      <c r="H7532" s="192">
        <v>806400</v>
      </c>
      <c r="I7532" t="s">
        <v>16</v>
      </c>
      <c r="J7532">
        <v>2016</v>
      </c>
      <c r="K7532"/>
      <c r="L7532">
        <v>2025</v>
      </c>
      <c r="M7532" t="s">
        <v>525</v>
      </c>
      <c r="N7532" t="s">
        <v>526</v>
      </c>
      <c r="O7532"/>
    </row>
    <row r="7533" spans="1:15" s="164" customFormat="1" ht="16" x14ac:dyDescent="0.2">
      <c r="A7533" t="s">
        <v>521</v>
      </c>
      <c r="B7533" t="s">
        <v>609</v>
      </c>
      <c r="C7533" t="s">
        <v>523</v>
      </c>
      <c r="D7533" t="s">
        <v>524</v>
      </c>
      <c r="E7533" t="s">
        <v>519</v>
      </c>
      <c r="F7533" s="191">
        <v>45751</v>
      </c>
      <c r="G7533" t="s">
        <v>25</v>
      </c>
      <c r="H7533" s="192">
        <v>14790</v>
      </c>
      <c r="I7533" t="s">
        <v>16</v>
      </c>
      <c r="J7533">
        <v>174</v>
      </c>
      <c r="K7533"/>
      <c r="L7533">
        <v>2025</v>
      </c>
      <c r="M7533" t="s">
        <v>525</v>
      </c>
      <c r="N7533" t="s">
        <v>526</v>
      </c>
      <c r="O7533"/>
    </row>
    <row r="7534" spans="1:15" s="164" customFormat="1" ht="16" x14ac:dyDescent="0.2">
      <c r="A7534" t="s">
        <v>521</v>
      </c>
      <c r="B7534" t="s">
        <v>686</v>
      </c>
      <c r="C7534" t="s">
        <v>523</v>
      </c>
      <c r="D7534" t="s">
        <v>525</v>
      </c>
      <c r="E7534" t="s">
        <v>525</v>
      </c>
      <c r="F7534" s="191">
        <v>45752</v>
      </c>
      <c r="G7534" t="s">
        <v>23</v>
      </c>
      <c r="H7534" s="192">
        <v>19532</v>
      </c>
      <c r="I7534" t="s">
        <v>22</v>
      </c>
      <c r="J7534"/>
      <c r="K7534"/>
      <c r="L7534">
        <v>2024</v>
      </c>
      <c r="M7534" t="s">
        <v>525</v>
      </c>
      <c r="N7534" t="s">
        <v>569</v>
      </c>
      <c r="O7534"/>
    </row>
    <row r="7535" spans="1:15" s="164" customFormat="1" ht="16" x14ac:dyDescent="0.2">
      <c r="A7535" t="s">
        <v>521</v>
      </c>
      <c r="B7535" t="s">
        <v>609</v>
      </c>
      <c r="C7535" t="s">
        <v>523</v>
      </c>
      <c r="D7535" t="s">
        <v>530</v>
      </c>
      <c r="E7535" t="s">
        <v>518</v>
      </c>
      <c r="F7535" s="191">
        <v>45752</v>
      </c>
      <c r="G7535" t="s">
        <v>25</v>
      </c>
      <c r="H7535" s="192">
        <v>89600</v>
      </c>
      <c r="I7535" t="s">
        <v>16</v>
      </c>
      <c r="J7535">
        <v>224</v>
      </c>
      <c r="K7535"/>
      <c r="L7535">
        <v>2025</v>
      </c>
      <c r="M7535" t="s">
        <v>525</v>
      </c>
      <c r="N7535" t="s">
        <v>526</v>
      </c>
      <c r="O7535"/>
    </row>
    <row r="7536" spans="1:15" s="164" customFormat="1" ht="16" x14ac:dyDescent="0.2">
      <c r="A7536" t="s">
        <v>521</v>
      </c>
      <c r="B7536" t="s">
        <v>609</v>
      </c>
      <c r="C7536" t="s">
        <v>523</v>
      </c>
      <c r="D7536" t="s">
        <v>530</v>
      </c>
      <c r="E7536" t="s">
        <v>517</v>
      </c>
      <c r="F7536" s="191">
        <v>45752</v>
      </c>
      <c r="G7536" t="s">
        <v>25</v>
      </c>
      <c r="H7536" s="192">
        <v>694400</v>
      </c>
      <c r="I7536" t="s">
        <v>16</v>
      </c>
      <c r="J7536">
        <v>1736</v>
      </c>
      <c r="K7536"/>
      <c r="L7536">
        <v>2025</v>
      </c>
      <c r="M7536" t="s">
        <v>525</v>
      </c>
      <c r="N7536" t="s">
        <v>526</v>
      </c>
      <c r="O7536"/>
    </row>
    <row r="7537" spans="1:15" s="164" customFormat="1" ht="16" x14ac:dyDescent="0.2">
      <c r="A7537" t="s">
        <v>521</v>
      </c>
      <c r="B7537" t="s">
        <v>609</v>
      </c>
      <c r="C7537" t="s">
        <v>523</v>
      </c>
      <c r="D7537" t="s">
        <v>524</v>
      </c>
      <c r="E7537" t="s">
        <v>519</v>
      </c>
      <c r="F7537" s="191">
        <v>45752</v>
      </c>
      <c r="G7537" t="s">
        <v>25</v>
      </c>
      <c r="H7537" s="192">
        <v>7225</v>
      </c>
      <c r="I7537" t="s">
        <v>16</v>
      </c>
      <c r="J7537">
        <v>85</v>
      </c>
      <c r="K7537"/>
      <c r="L7537">
        <v>2025</v>
      </c>
      <c r="M7537" t="s">
        <v>525</v>
      </c>
      <c r="N7537" t="s">
        <v>526</v>
      </c>
      <c r="O7537"/>
    </row>
    <row r="7538" spans="1:15" s="164" customFormat="1" ht="16" x14ac:dyDescent="0.2">
      <c r="A7538" t="s">
        <v>521</v>
      </c>
      <c r="B7538" t="s">
        <v>609</v>
      </c>
      <c r="C7538" t="s">
        <v>523</v>
      </c>
      <c r="D7538" t="s">
        <v>530</v>
      </c>
      <c r="E7538" t="s">
        <v>517</v>
      </c>
      <c r="F7538" s="191">
        <v>45752</v>
      </c>
      <c r="G7538" t="s">
        <v>25</v>
      </c>
      <c r="H7538" s="192">
        <v>1076480</v>
      </c>
      <c r="I7538" t="s">
        <v>16</v>
      </c>
      <c r="J7538"/>
      <c r="K7538"/>
      <c r="L7538">
        <v>2025</v>
      </c>
      <c r="M7538" t="s">
        <v>525</v>
      </c>
      <c r="N7538" t="s">
        <v>526</v>
      </c>
      <c r="O7538" t="s">
        <v>937</v>
      </c>
    </row>
    <row r="7539" spans="1:15" s="164" customFormat="1" ht="16" x14ac:dyDescent="0.2">
      <c r="A7539" t="s">
        <v>521</v>
      </c>
      <c r="B7539" t="s">
        <v>609</v>
      </c>
      <c r="C7539" t="s">
        <v>523</v>
      </c>
      <c r="D7539" t="s">
        <v>530</v>
      </c>
      <c r="E7539" t="s">
        <v>518</v>
      </c>
      <c r="F7539" s="191">
        <v>45752</v>
      </c>
      <c r="G7539" t="s">
        <v>25</v>
      </c>
      <c r="H7539" s="192">
        <v>272368</v>
      </c>
      <c r="I7539" t="s">
        <v>16</v>
      </c>
      <c r="J7539"/>
      <c r="K7539"/>
      <c r="L7539">
        <v>2025</v>
      </c>
      <c r="M7539" t="s">
        <v>525</v>
      </c>
      <c r="N7539" t="s">
        <v>526</v>
      </c>
      <c r="O7539" t="s">
        <v>937</v>
      </c>
    </row>
    <row r="7540" spans="1:15" s="164" customFormat="1" ht="16" x14ac:dyDescent="0.2">
      <c r="A7540" t="s">
        <v>521</v>
      </c>
      <c r="B7540" t="s">
        <v>609</v>
      </c>
      <c r="C7540" t="s">
        <v>523</v>
      </c>
      <c r="D7540" t="s">
        <v>530</v>
      </c>
      <c r="E7540" t="s">
        <v>518</v>
      </c>
      <c r="F7540" s="191">
        <v>45753</v>
      </c>
      <c r="G7540" t="s">
        <v>25</v>
      </c>
      <c r="H7540" s="192">
        <v>44800</v>
      </c>
      <c r="I7540" t="s">
        <v>16</v>
      </c>
      <c r="J7540">
        <v>112</v>
      </c>
      <c r="K7540"/>
      <c r="L7540">
        <v>2025</v>
      </c>
      <c r="M7540" t="s">
        <v>525</v>
      </c>
      <c r="N7540" t="s">
        <v>526</v>
      </c>
      <c r="O7540"/>
    </row>
    <row r="7541" spans="1:15" s="164" customFormat="1" ht="16" x14ac:dyDescent="0.2">
      <c r="A7541" t="s">
        <v>521</v>
      </c>
      <c r="B7541" t="s">
        <v>609</v>
      </c>
      <c r="C7541" t="s">
        <v>523</v>
      </c>
      <c r="D7541" t="s">
        <v>530</v>
      </c>
      <c r="E7541" t="s">
        <v>517</v>
      </c>
      <c r="F7541" s="191">
        <v>45753</v>
      </c>
      <c r="G7541" t="s">
        <v>25</v>
      </c>
      <c r="H7541" s="192">
        <v>492800</v>
      </c>
      <c r="I7541" t="s">
        <v>16</v>
      </c>
      <c r="J7541">
        <v>1232</v>
      </c>
      <c r="K7541"/>
      <c r="L7541">
        <v>2025</v>
      </c>
      <c r="M7541" t="s">
        <v>525</v>
      </c>
      <c r="N7541" t="s">
        <v>526</v>
      </c>
      <c r="O7541"/>
    </row>
    <row r="7542" spans="1:15" s="164" customFormat="1" ht="16" x14ac:dyDescent="0.2">
      <c r="A7542" t="s">
        <v>521</v>
      </c>
      <c r="B7542" t="s">
        <v>609</v>
      </c>
      <c r="C7542" t="s">
        <v>523</v>
      </c>
      <c r="D7542" t="s">
        <v>524</v>
      </c>
      <c r="E7542" t="s">
        <v>519</v>
      </c>
      <c r="F7542" s="191">
        <v>45753</v>
      </c>
      <c r="G7542" t="s">
        <v>25</v>
      </c>
      <c r="H7542" s="192">
        <v>28900</v>
      </c>
      <c r="I7542" t="s">
        <v>16</v>
      </c>
      <c r="J7542">
        <v>340</v>
      </c>
      <c r="K7542"/>
      <c r="L7542">
        <v>2025</v>
      </c>
      <c r="M7542" t="s">
        <v>525</v>
      </c>
      <c r="N7542" t="s">
        <v>526</v>
      </c>
      <c r="O7542"/>
    </row>
    <row r="7543" spans="1:15" s="164" customFormat="1" ht="16" x14ac:dyDescent="0.2">
      <c r="A7543" t="s">
        <v>521</v>
      </c>
      <c r="B7543" t="s">
        <v>586</v>
      </c>
      <c r="C7543" t="s">
        <v>523</v>
      </c>
      <c r="D7543" t="s">
        <v>525</v>
      </c>
      <c r="E7543" t="s">
        <v>531</v>
      </c>
      <c r="F7543" s="191">
        <v>45754</v>
      </c>
      <c r="G7543" t="s">
        <v>619</v>
      </c>
      <c r="H7543" s="192">
        <v>383720</v>
      </c>
      <c r="I7543" t="s">
        <v>22</v>
      </c>
      <c r="J7543"/>
      <c r="K7543"/>
      <c r="L7543">
        <v>2024</v>
      </c>
      <c r="M7543" t="s">
        <v>525</v>
      </c>
      <c r="N7543" t="s">
        <v>569</v>
      </c>
      <c r="O7543"/>
    </row>
    <row r="7544" spans="1:15" s="164" customFormat="1" ht="16" x14ac:dyDescent="0.2">
      <c r="A7544" t="s">
        <v>521</v>
      </c>
      <c r="B7544" t="s">
        <v>617</v>
      </c>
      <c r="C7544" t="s">
        <v>523</v>
      </c>
      <c r="D7544" t="s">
        <v>525</v>
      </c>
      <c r="E7544" t="s">
        <v>531</v>
      </c>
      <c r="F7544" s="191">
        <v>45754</v>
      </c>
      <c r="G7544" t="s">
        <v>620</v>
      </c>
      <c r="H7544" s="192">
        <v>85800</v>
      </c>
      <c r="I7544" t="s">
        <v>22</v>
      </c>
      <c r="J7544"/>
      <c r="K7544"/>
      <c r="L7544">
        <v>2024</v>
      </c>
      <c r="M7544" t="s">
        <v>525</v>
      </c>
      <c r="N7544" t="s">
        <v>569</v>
      </c>
      <c r="O7544"/>
    </row>
    <row r="7545" spans="1:15" s="164" customFormat="1" ht="16" x14ac:dyDescent="0.2">
      <c r="A7545" t="s">
        <v>521</v>
      </c>
      <c r="B7545" t="s">
        <v>647</v>
      </c>
      <c r="C7545" t="s">
        <v>523</v>
      </c>
      <c r="D7545" t="s">
        <v>525</v>
      </c>
      <c r="E7545" t="s">
        <v>531</v>
      </c>
      <c r="F7545" s="191">
        <v>45754</v>
      </c>
      <c r="G7545" t="s">
        <v>653</v>
      </c>
      <c r="H7545" s="192">
        <v>80047</v>
      </c>
      <c r="I7545" t="s">
        <v>22</v>
      </c>
      <c r="J7545"/>
      <c r="K7545"/>
      <c r="L7545">
        <v>2024</v>
      </c>
      <c r="M7545" t="s">
        <v>525</v>
      </c>
      <c r="N7545" t="s">
        <v>569</v>
      </c>
      <c r="O7545"/>
    </row>
    <row r="7546" spans="1:15" s="164" customFormat="1" ht="16" x14ac:dyDescent="0.2">
      <c r="A7546" t="s">
        <v>521</v>
      </c>
      <c r="B7546" t="s">
        <v>617</v>
      </c>
      <c r="C7546" t="s">
        <v>523</v>
      </c>
      <c r="D7546" t="s">
        <v>525</v>
      </c>
      <c r="E7546" t="s">
        <v>525</v>
      </c>
      <c r="F7546" s="191">
        <v>45754</v>
      </c>
      <c r="G7546" t="s">
        <v>568</v>
      </c>
      <c r="H7546" s="192">
        <v>75288</v>
      </c>
      <c r="I7546" t="s">
        <v>22</v>
      </c>
      <c r="J7546"/>
      <c r="K7546"/>
      <c r="L7546">
        <v>2024</v>
      </c>
      <c r="M7546" t="s">
        <v>525</v>
      </c>
      <c r="N7546" t="s">
        <v>569</v>
      </c>
      <c r="O7546"/>
    </row>
    <row r="7547" spans="1:15" s="164" customFormat="1" ht="16" x14ac:dyDescent="0.2">
      <c r="A7547" t="s">
        <v>521</v>
      </c>
      <c r="B7547" t="s">
        <v>617</v>
      </c>
      <c r="C7547" t="s">
        <v>523</v>
      </c>
      <c r="D7547" t="s">
        <v>525</v>
      </c>
      <c r="E7547" t="s">
        <v>525</v>
      </c>
      <c r="F7547" s="191">
        <v>45754</v>
      </c>
      <c r="G7547" t="s">
        <v>589</v>
      </c>
      <c r="H7547" s="192">
        <v>351519</v>
      </c>
      <c r="I7547" t="s">
        <v>22</v>
      </c>
      <c r="J7547"/>
      <c r="K7547"/>
      <c r="L7547">
        <v>2024</v>
      </c>
      <c r="M7547" t="s">
        <v>525</v>
      </c>
      <c r="N7547" t="s">
        <v>569</v>
      </c>
      <c r="O7547"/>
    </row>
    <row r="7548" spans="1:15" s="164" customFormat="1" ht="16" x14ac:dyDescent="0.2">
      <c r="A7548" t="s">
        <v>521</v>
      </c>
      <c r="B7548" t="s">
        <v>638</v>
      </c>
      <c r="C7548" t="s">
        <v>523</v>
      </c>
      <c r="D7548" t="s">
        <v>525</v>
      </c>
      <c r="E7548" t="s">
        <v>531</v>
      </c>
      <c r="F7548" s="191">
        <v>45754</v>
      </c>
      <c r="G7548" t="s">
        <v>722</v>
      </c>
      <c r="H7548" s="192">
        <v>34857</v>
      </c>
      <c r="I7548" t="s">
        <v>22</v>
      </c>
      <c r="J7548"/>
      <c r="K7548"/>
      <c r="L7548">
        <v>2024</v>
      </c>
      <c r="M7548" t="s">
        <v>525</v>
      </c>
      <c r="N7548" t="s">
        <v>569</v>
      </c>
      <c r="O7548"/>
    </row>
    <row r="7549" spans="1:15" s="164" customFormat="1" ht="16" x14ac:dyDescent="0.2">
      <c r="A7549" t="s">
        <v>521</v>
      </c>
      <c r="B7549" t="s">
        <v>647</v>
      </c>
      <c r="C7549" t="s">
        <v>523</v>
      </c>
      <c r="D7549" t="s">
        <v>525</v>
      </c>
      <c r="E7549" t="s">
        <v>525</v>
      </c>
      <c r="F7549" s="191">
        <v>45754</v>
      </c>
      <c r="G7549" t="s">
        <v>650</v>
      </c>
      <c r="H7549" s="192">
        <v>336237</v>
      </c>
      <c r="I7549" t="s">
        <v>16</v>
      </c>
      <c r="J7549"/>
      <c r="K7549"/>
      <c r="L7549">
        <v>2024</v>
      </c>
      <c r="M7549" t="s">
        <v>525</v>
      </c>
      <c r="N7549" t="s">
        <v>569</v>
      </c>
      <c r="O7549"/>
    </row>
    <row r="7550" spans="1:15" s="164" customFormat="1" ht="16" x14ac:dyDescent="0.2">
      <c r="A7550" t="s">
        <v>521</v>
      </c>
      <c r="B7550" t="s">
        <v>647</v>
      </c>
      <c r="C7550" t="s">
        <v>523</v>
      </c>
      <c r="D7550" t="s">
        <v>525</v>
      </c>
      <c r="E7550" t="s">
        <v>519</v>
      </c>
      <c r="F7550" s="191">
        <v>45754</v>
      </c>
      <c r="G7550" t="s">
        <v>650</v>
      </c>
      <c r="H7550" s="192">
        <v>833420</v>
      </c>
      <c r="I7550" t="s">
        <v>16</v>
      </c>
      <c r="J7550"/>
      <c r="K7550"/>
      <c r="L7550">
        <v>2024</v>
      </c>
      <c r="M7550" t="s">
        <v>525</v>
      </c>
      <c r="N7550" t="s">
        <v>569</v>
      </c>
      <c r="O7550"/>
    </row>
    <row r="7551" spans="1:15" s="164" customFormat="1" ht="16" x14ac:dyDescent="0.2">
      <c r="A7551" t="s">
        <v>521</v>
      </c>
      <c r="B7551" t="s">
        <v>647</v>
      </c>
      <c r="C7551" t="s">
        <v>523</v>
      </c>
      <c r="D7551" t="s">
        <v>525</v>
      </c>
      <c r="E7551" t="s">
        <v>531</v>
      </c>
      <c r="F7551" s="191">
        <v>45754</v>
      </c>
      <c r="G7551" t="s">
        <v>650</v>
      </c>
      <c r="H7551" s="192">
        <v>2147537</v>
      </c>
      <c r="I7551" t="s">
        <v>16</v>
      </c>
      <c r="J7551"/>
      <c r="K7551"/>
      <c r="L7551">
        <v>2024</v>
      </c>
      <c r="M7551" t="s">
        <v>525</v>
      </c>
      <c r="N7551" t="s">
        <v>569</v>
      </c>
      <c r="O7551"/>
    </row>
    <row r="7552" spans="1:15" s="164" customFormat="1" ht="16" x14ac:dyDescent="0.2">
      <c r="A7552" t="s">
        <v>521</v>
      </c>
      <c r="B7552" t="s">
        <v>647</v>
      </c>
      <c r="C7552" t="s">
        <v>523</v>
      </c>
      <c r="D7552" t="s">
        <v>525</v>
      </c>
      <c r="E7552" t="s">
        <v>525</v>
      </c>
      <c r="F7552" s="191">
        <v>45754</v>
      </c>
      <c r="G7552" t="s">
        <v>648</v>
      </c>
      <c r="H7552" s="192">
        <v>165933</v>
      </c>
      <c r="I7552" t="s">
        <v>16</v>
      </c>
      <c r="J7552"/>
      <c r="K7552"/>
      <c r="L7552">
        <v>2024</v>
      </c>
      <c r="M7552" t="s">
        <v>525</v>
      </c>
      <c r="N7552" t="s">
        <v>569</v>
      </c>
      <c r="O7552"/>
    </row>
    <row r="7553" spans="1:15" s="164" customFormat="1" ht="16" x14ac:dyDescent="0.2">
      <c r="A7553" t="s">
        <v>521</v>
      </c>
      <c r="B7553" t="s">
        <v>647</v>
      </c>
      <c r="C7553" t="s">
        <v>523</v>
      </c>
      <c r="D7553" t="s">
        <v>525</v>
      </c>
      <c r="E7553" t="s">
        <v>531</v>
      </c>
      <c r="F7553" s="191">
        <v>45754</v>
      </c>
      <c r="G7553" t="s">
        <v>648</v>
      </c>
      <c r="H7553" s="192">
        <v>139955</v>
      </c>
      <c r="I7553" t="s">
        <v>16</v>
      </c>
      <c r="J7553"/>
      <c r="K7553"/>
      <c r="L7553">
        <v>2024</v>
      </c>
      <c r="M7553" t="s">
        <v>525</v>
      </c>
      <c r="N7553" t="s">
        <v>569</v>
      </c>
      <c r="O7553"/>
    </row>
    <row r="7554" spans="1:15" s="164" customFormat="1" ht="16" x14ac:dyDescent="0.2">
      <c r="A7554" t="s">
        <v>521</v>
      </c>
      <c r="B7554" t="s">
        <v>617</v>
      </c>
      <c r="C7554" t="s">
        <v>523</v>
      </c>
      <c r="D7554" t="s">
        <v>525</v>
      </c>
      <c r="E7554" t="s">
        <v>519</v>
      </c>
      <c r="F7554" s="191">
        <v>45754</v>
      </c>
      <c r="G7554" t="s">
        <v>651</v>
      </c>
      <c r="H7554" s="192">
        <v>235675</v>
      </c>
      <c r="I7554" t="s">
        <v>16</v>
      </c>
      <c r="J7554"/>
      <c r="K7554"/>
      <c r="L7554">
        <v>2024</v>
      </c>
      <c r="M7554" t="s">
        <v>525</v>
      </c>
      <c r="N7554" t="s">
        <v>569</v>
      </c>
      <c r="O7554"/>
    </row>
    <row r="7555" spans="1:15" s="164" customFormat="1" ht="16" x14ac:dyDescent="0.2">
      <c r="A7555" t="s">
        <v>521</v>
      </c>
      <c r="B7555" t="s">
        <v>647</v>
      </c>
      <c r="C7555" t="s">
        <v>523</v>
      </c>
      <c r="D7555" t="s">
        <v>525</v>
      </c>
      <c r="E7555" t="s">
        <v>525</v>
      </c>
      <c r="F7555" s="191">
        <v>45754</v>
      </c>
      <c r="G7555" t="s">
        <v>651</v>
      </c>
      <c r="H7555" s="192">
        <v>100800</v>
      </c>
      <c r="I7555" t="s">
        <v>16</v>
      </c>
      <c r="J7555"/>
      <c r="K7555"/>
      <c r="L7555">
        <v>2024</v>
      </c>
      <c r="M7555" t="s">
        <v>525</v>
      </c>
      <c r="N7555" t="s">
        <v>569</v>
      </c>
      <c r="O7555"/>
    </row>
    <row r="7556" spans="1:15" s="164" customFormat="1" ht="16" x14ac:dyDescent="0.2">
      <c r="A7556" t="s">
        <v>521</v>
      </c>
      <c r="B7556" t="s">
        <v>647</v>
      </c>
      <c r="C7556" t="s">
        <v>523</v>
      </c>
      <c r="D7556" t="s">
        <v>525</v>
      </c>
      <c r="E7556" t="s">
        <v>525</v>
      </c>
      <c r="F7556" s="191">
        <v>45754</v>
      </c>
      <c r="G7556" t="s">
        <v>649</v>
      </c>
      <c r="H7556" s="192">
        <v>579260</v>
      </c>
      <c r="I7556" t="s">
        <v>16</v>
      </c>
      <c r="J7556"/>
      <c r="K7556"/>
      <c r="L7556">
        <v>2024</v>
      </c>
      <c r="M7556" t="s">
        <v>525</v>
      </c>
      <c r="N7556" t="s">
        <v>569</v>
      </c>
      <c r="O7556"/>
    </row>
    <row r="7557" spans="1:15" s="164" customFormat="1" ht="16" x14ac:dyDescent="0.2">
      <c r="A7557" t="s">
        <v>521</v>
      </c>
      <c r="B7557" t="s">
        <v>647</v>
      </c>
      <c r="C7557" t="s">
        <v>523</v>
      </c>
      <c r="D7557" t="s">
        <v>525</v>
      </c>
      <c r="E7557" t="s">
        <v>531</v>
      </c>
      <c r="F7557" s="191">
        <v>45754</v>
      </c>
      <c r="G7557" t="s">
        <v>649</v>
      </c>
      <c r="H7557" s="192">
        <v>309485</v>
      </c>
      <c r="I7557" t="s">
        <v>16</v>
      </c>
      <c r="J7557"/>
      <c r="K7557"/>
      <c r="L7557">
        <v>2024</v>
      </c>
      <c r="M7557" t="s">
        <v>525</v>
      </c>
      <c r="N7557" t="s">
        <v>569</v>
      </c>
      <c r="O7557"/>
    </row>
    <row r="7558" spans="1:15" s="164" customFormat="1" ht="16" x14ac:dyDescent="0.2">
      <c r="A7558" t="s">
        <v>521</v>
      </c>
      <c r="B7558" t="s">
        <v>609</v>
      </c>
      <c r="C7558" t="s">
        <v>523</v>
      </c>
      <c r="D7558" t="s">
        <v>530</v>
      </c>
      <c r="E7558" t="s">
        <v>518</v>
      </c>
      <c r="F7558" s="191">
        <v>45754</v>
      </c>
      <c r="G7558" t="s">
        <v>25</v>
      </c>
      <c r="H7558" s="192">
        <v>112000</v>
      </c>
      <c r="I7558" t="s">
        <v>16</v>
      </c>
      <c r="J7558">
        <v>280</v>
      </c>
      <c r="K7558"/>
      <c r="L7558">
        <v>2025</v>
      </c>
      <c r="M7558" t="s">
        <v>525</v>
      </c>
      <c r="N7558" t="s">
        <v>526</v>
      </c>
      <c r="O7558"/>
    </row>
    <row r="7559" spans="1:15" s="164" customFormat="1" ht="16" x14ac:dyDescent="0.2">
      <c r="A7559" t="s">
        <v>521</v>
      </c>
      <c r="B7559" t="s">
        <v>609</v>
      </c>
      <c r="C7559" t="s">
        <v>523</v>
      </c>
      <c r="D7559" t="s">
        <v>530</v>
      </c>
      <c r="E7559" t="s">
        <v>517</v>
      </c>
      <c r="F7559" s="191">
        <v>45754</v>
      </c>
      <c r="G7559" t="s">
        <v>25</v>
      </c>
      <c r="H7559" s="192">
        <v>2038400</v>
      </c>
      <c r="I7559" t="s">
        <v>16</v>
      </c>
      <c r="J7559">
        <v>5096</v>
      </c>
      <c r="K7559"/>
      <c r="L7559">
        <v>2025</v>
      </c>
      <c r="M7559" t="s">
        <v>525</v>
      </c>
      <c r="N7559" t="s">
        <v>526</v>
      </c>
      <c r="O7559"/>
    </row>
    <row r="7560" spans="1:15" s="164" customFormat="1" ht="16" x14ac:dyDescent="0.2">
      <c r="A7560" t="s">
        <v>521</v>
      </c>
      <c r="B7560" t="s">
        <v>609</v>
      </c>
      <c r="C7560" t="s">
        <v>523</v>
      </c>
      <c r="D7560" t="s">
        <v>524</v>
      </c>
      <c r="E7560" t="s">
        <v>519</v>
      </c>
      <c r="F7560" s="191">
        <v>45754</v>
      </c>
      <c r="G7560" t="s">
        <v>25</v>
      </c>
      <c r="H7560" s="192">
        <v>28900</v>
      </c>
      <c r="I7560" t="s">
        <v>16</v>
      </c>
      <c r="J7560">
        <v>340</v>
      </c>
      <c r="K7560"/>
      <c r="L7560">
        <v>2025</v>
      </c>
      <c r="M7560" t="s">
        <v>525</v>
      </c>
      <c r="N7560" t="s">
        <v>526</v>
      </c>
      <c r="O7560"/>
    </row>
    <row r="7561" spans="1:15" s="164" customFormat="1" ht="16" x14ac:dyDescent="0.2">
      <c r="A7561" t="s">
        <v>521</v>
      </c>
      <c r="B7561" t="s">
        <v>647</v>
      </c>
      <c r="C7561" t="s">
        <v>523</v>
      </c>
      <c r="D7561" t="s">
        <v>525</v>
      </c>
      <c r="E7561" t="s">
        <v>525</v>
      </c>
      <c r="F7561" s="191">
        <v>45755</v>
      </c>
      <c r="G7561" t="s">
        <v>650</v>
      </c>
      <c r="H7561" s="192">
        <v>381328</v>
      </c>
      <c r="I7561" t="s">
        <v>16</v>
      </c>
      <c r="J7561"/>
      <c r="K7561"/>
      <c r="L7561">
        <v>2024</v>
      </c>
      <c r="M7561" t="s">
        <v>525</v>
      </c>
      <c r="N7561" t="s">
        <v>569</v>
      </c>
      <c r="O7561"/>
    </row>
    <row r="7562" spans="1:15" s="164" customFormat="1" ht="16" x14ac:dyDescent="0.2">
      <c r="A7562" t="s">
        <v>521</v>
      </c>
      <c r="B7562" t="s">
        <v>647</v>
      </c>
      <c r="C7562" t="s">
        <v>535</v>
      </c>
      <c r="D7562" t="s">
        <v>525</v>
      </c>
      <c r="E7562" t="s">
        <v>519</v>
      </c>
      <c r="F7562" s="191">
        <v>45755</v>
      </c>
      <c r="G7562" t="s">
        <v>650</v>
      </c>
      <c r="H7562" s="192">
        <v>54230</v>
      </c>
      <c r="I7562" t="s">
        <v>16</v>
      </c>
      <c r="J7562"/>
      <c r="K7562"/>
      <c r="L7562">
        <v>2024</v>
      </c>
      <c r="M7562" t="s">
        <v>525</v>
      </c>
      <c r="N7562" t="s">
        <v>569</v>
      </c>
      <c r="O7562"/>
    </row>
    <row r="7563" spans="1:15" s="164" customFormat="1" ht="16" x14ac:dyDescent="0.2">
      <c r="A7563" t="s">
        <v>521</v>
      </c>
      <c r="B7563" t="s">
        <v>647</v>
      </c>
      <c r="C7563" t="s">
        <v>523</v>
      </c>
      <c r="D7563" t="s">
        <v>525</v>
      </c>
      <c r="E7563" t="s">
        <v>519</v>
      </c>
      <c r="F7563" s="191">
        <v>45755</v>
      </c>
      <c r="G7563" t="s">
        <v>650</v>
      </c>
      <c r="H7563" s="192">
        <v>278846</v>
      </c>
      <c r="I7563" t="s">
        <v>16</v>
      </c>
      <c r="J7563"/>
      <c r="K7563"/>
      <c r="L7563">
        <v>2024</v>
      </c>
      <c r="M7563" t="s">
        <v>525</v>
      </c>
      <c r="N7563" t="s">
        <v>569</v>
      </c>
      <c r="O7563"/>
    </row>
    <row r="7564" spans="1:15" s="164" customFormat="1" ht="16" x14ac:dyDescent="0.2">
      <c r="A7564" t="s">
        <v>521</v>
      </c>
      <c r="B7564" t="s">
        <v>647</v>
      </c>
      <c r="C7564" t="s">
        <v>523</v>
      </c>
      <c r="D7564" t="s">
        <v>525</v>
      </c>
      <c r="E7564" t="s">
        <v>531</v>
      </c>
      <c r="F7564" s="191">
        <v>45755</v>
      </c>
      <c r="G7564" t="s">
        <v>650</v>
      </c>
      <c r="H7564" s="192">
        <v>1178025</v>
      </c>
      <c r="I7564" t="s">
        <v>16</v>
      </c>
      <c r="J7564"/>
      <c r="K7564"/>
      <c r="L7564">
        <v>2024</v>
      </c>
      <c r="M7564" t="s">
        <v>525</v>
      </c>
      <c r="N7564" t="s">
        <v>569</v>
      </c>
      <c r="O7564"/>
    </row>
    <row r="7565" spans="1:15" s="164" customFormat="1" ht="16" x14ac:dyDescent="0.2">
      <c r="A7565" t="s">
        <v>521</v>
      </c>
      <c r="B7565" t="s">
        <v>647</v>
      </c>
      <c r="C7565" t="s">
        <v>523</v>
      </c>
      <c r="D7565" t="s">
        <v>525</v>
      </c>
      <c r="E7565" t="s">
        <v>525</v>
      </c>
      <c r="F7565" s="191">
        <v>45755</v>
      </c>
      <c r="G7565" t="s">
        <v>648</v>
      </c>
      <c r="H7565" s="192">
        <v>42293</v>
      </c>
      <c r="I7565" t="s">
        <v>16</v>
      </c>
      <c r="J7565"/>
      <c r="K7565"/>
      <c r="L7565">
        <v>2024</v>
      </c>
      <c r="M7565" t="s">
        <v>525</v>
      </c>
      <c r="N7565" t="s">
        <v>569</v>
      </c>
      <c r="O7565"/>
    </row>
    <row r="7566" spans="1:15" s="164" customFormat="1" ht="16" x14ac:dyDescent="0.2">
      <c r="A7566" t="s">
        <v>521</v>
      </c>
      <c r="B7566" t="s">
        <v>647</v>
      </c>
      <c r="C7566" t="s">
        <v>523</v>
      </c>
      <c r="D7566" t="s">
        <v>525</v>
      </c>
      <c r="E7566" t="s">
        <v>531</v>
      </c>
      <c r="F7566" s="191">
        <v>45755</v>
      </c>
      <c r="G7566" t="s">
        <v>648</v>
      </c>
      <c r="H7566" s="192">
        <v>49845</v>
      </c>
      <c r="I7566" t="s">
        <v>16</v>
      </c>
      <c r="J7566"/>
      <c r="K7566"/>
      <c r="L7566">
        <v>2024</v>
      </c>
      <c r="M7566" t="s">
        <v>525</v>
      </c>
      <c r="N7566" t="s">
        <v>569</v>
      </c>
      <c r="O7566"/>
    </row>
    <row r="7567" spans="1:15" s="164" customFormat="1" ht="16" x14ac:dyDescent="0.2">
      <c r="A7567" t="s">
        <v>521</v>
      </c>
      <c r="B7567" t="s">
        <v>617</v>
      </c>
      <c r="C7567" t="s">
        <v>523</v>
      </c>
      <c r="D7567" t="s">
        <v>525</v>
      </c>
      <c r="E7567" t="s">
        <v>519</v>
      </c>
      <c r="F7567" s="191">
        <v>45755</v>
      </c>
      <c r="G7567" t="s">
        <v>651</v>
      </c>
      <c r="H7567" s="192">
        <v>94270</v>
      </c>
      <c r="I7567" t="s">
        <v>16</v>
      </c>
      <c r="J7567"/>
      <c r="K7567"/>
      <c r="L7567">
        <v>2024</v>
      </c>
      <c r="M7567" t="s">
        <v>525</v>
      </c>
      <c r="N7567" t="s">
        <v>569</v>
      </c>
      <c r="O7567"/>
    </row>
    <row r="7568" spans="1:15" s="164" customFormat="1" ht="16" x14ac:dyDescent="0.2">
      <c r="A7568" t="s">
        <v>521</v>
      </c>
      <c r="B7568" t="s">
        <v>647</v>
      </c>
      <c r="C7568" t="s">
        <v>523</v>
      </c>
      <c r="D7568" t="s">
        <v>525</v>
      </c>
      <c r="E7568" t="s">
        <v>531</v>
      </c>
      <c r="F7568" s="191">
        <v>45755</v>
      </c>
      <c r="G7568" t="s">
        <v>651</v>
      </c>
      <c r="H7568" s="192">
        <v>158400</v>
      </c>
      <c r="I7568" t="s">
        <v>16</v>
      </c>
      <c r="J7568"/>
      <c r="K7568"/>
      <c r="L7568">
        <v>2024</v>
      </c>
      <c r="M7568" t="s">
        <v>525</v>
      </c>
      <c r="N7568" t="s">
        <v>569</v>
      </c>
      <c r="O7568"/>
    </row>
    <row r="7569" spans="1:15" s="164" customFormat="1" ht="16" x14ac:dyDescent="0.2">
      <c r="A7569" t="s">
        <v>521</v>
      </c>
      <c r="B7569" t="s">
        <v>647</v>
      </c>
      <c r="C7569" t="s">
        <v>523</v>
      </c>
      <c r="D7569" t="s">
        <v>525</v>
      </c>
      <c r="E7569" t="s">
        <v>525</v>
      </c>
      <c r="F7569" s="191">
        <v>45755</v>
      </c>
      <c r="G7569" t="s">
        <v>649</v>
      </c>
      <c r="H7569" s="192">
        <v>4214276</v>
      </c>
      <c r="I7569" t="s">
        <v>16</v>
      </c>
      <c r="J7569"/>
      <c r="K7569"/>
      <c r="L7569">
        <v>2024</v>
      </c>
      <c r="M7569" t="s">
        <v>525</v>
      </c>
      <c r="N7569" t="s">
        <v>569</v>
      </c>
      <c r="O7569"/>
    </row>
    <row r="7570" spans="1:15" s="164" customFormat="1" ht="16" x14ac:dyDescent="0.2">
      <c r="A7570" t="s">
        <v>521</v>
      </c>
      <c r="B7570" t="s">
        <v>647</v>
      </c>
      <c r="C7570" t="s">
        <v>523</v>
      </c>
      <c r="D7570" t="s">
        <v>525</v>
      </c>
      <c r="E7570" t="s">
        <v>531</v>
      </c>
      <c r="F7570" s="191">
        <v>45755</v>
      </c>
      <c r="G7570" t="s">
        <v>649</v>
      </c>
      <c r="H7570" s="192">
        <v>682341</v>
      </c>
      <c r="I7570" t="s">
        <v>16</v>
      </c>
      <c r="J7570"/>
      <c r="K7570"/>
      <c r="L7570">
        <v>2024</v>
      </c>
      <c r="M7570" t="s">
        <v>525</v>
      </c>
      <c r="N7570" t="s">
        <v>569</v>
      </c>
      <c r="O7570"/>
    </row>
    <row r="7571" spans="1:15" s="164" customFormat="1" ht="16" x14ac:dyDescent="0.2">
      <c r="A7571" t="s">
        <v>521</v>
      </c>
      <c r="B7571" t="s">
        <v>647</v>
      </c>
      <c r="C7571" t="s">
        <v>523</v>
      </c>
      <c r="D7571" t="s">
        <v>525</v>
      </c>
      <c r="E7571" t="s">
        <v>525</v>
      </c>
      <c r="F7571" s="191">
        <v>45755</v>
      </c>
      <c r="G7571" t="s">
        <v>652</v>
      </c>
      <c r="H7571" s="192">
        <v>494604</v>
      </c>
      <c r="I7571" t="s">
        <v>16</v>
      </c>
      <c r="J7571"/>
      <c r="K7571"/>
      <c r="L7571">
        <v>2024</v>
      </c>
      <c r="M7571" t="s">
        <v>525</v>
      </c>
      <c r="N7571" t="s">
        <v>569</v>
      </c>
      <c r="O7571"/>
    </row>
    <row r="7572" spans="1:15" s="164" customFormat="1" ht="16" x14ac:dyDescent="0.2">
      <c r="A7572" t="s">
        <v>521</v>
      </c>
      <c r="B7572" t="s">
        <v>647</v>
      </c>
      <c r="C7572" t="s">
        <v>523</v>
      </c>
      <c r="D7572" t="s">
        <v>525</v>
      </c>
      <c r="E7572" t="s">
        <v>531</v>
      </c>
      <c r="F7572" s="191">
        <v>45755</v>
      </c>
      <c r="G7572" t="s">
        <v>652</v>
      </c>
      <c r="H7572" s="192">
        <v>809600</v>
      </c>
      <c r="I7572" t="s">
        <v>16</v>
      </c>
      <c r="J7572"/>
      <c r="K7572"/>
      <c r="L7572">
        <v>2024</v>
      </c>
      <c r="M7572" t="s">
        <v>525</v>
      </c>
      <c r="N7572" t="s">
        <v>569</v>
      </c>
      <c r="O7572"/>
    </row>
    <row r="7573" spans="1:15" s="164" customFormat="1" ht="16" x14ac:dyDescent="0.2">
      <c r="A7573" t="s">
        <v>521</v>
      </c>
      <c r="B7573" t="s">
        <v>617</v>
      </c>
      <c r="C7573" t="s">
        <v>523</v>
      </c>
      <c r="D7573" t="s">
        <v>525</v>
      </c>
      <c r="E7573" t="s">
        <v>519</v>
      </c>
      <c r="F7573" s="191">
        <v>45755</v>
      </c>
      <c r="G7573" t="s">
        <v>619</v>
      </c>
      <c r="H7573" s="192">
        <v>107250</v>
      </c>
      <c r="I7573" t="s">
        <v>22</v>
      </c>
      <c r="J7573"/>
      <c r="K7573"/>
      <c r="L7573">
        <v>2024</v>
      </c>
      <c r="M7573" t="s">
        <v>525</v>
      </c>
      <c r="N7573" t="s">
        <v>569</v>
      </c>
      <c r="O7573"/>
    </row>
    <row r="7574" spans="1:15" s="164" customFormat="1" ht="16" x14ac:dyDescent="0.2">
      <c r="A7574" t="s">
        <v>521</v>
      </c>
      <c r="B7574" t="s">
        <v>617</v>
      </c>
      <c r="C7574" t="s">
        <v>523</v>
      </c>
      <c r="D7574" t="s">
        <v>525</v>
      </c>
      <c r="E7574" t="s">
        <v>531</v>
      </c>
      <c r="F7574" s="191">
        <v>45755</v>
      </c>
      <c r="G7574" t="s">
        <v>619</v>
      </c>
      <c r="H7574" s="192">
        <v>269467</v>
      </c>
      <c r="I7574" t="s">
        <v>22</v>
      </c>
      <c r="J7574"/>
      <c r="K7574"/>
      <c r="L7574">
        <v>2024</v>
      </c>
      <c r="M7574" t="s">
        <v>525</v>
      </c>
      <c r="N7574" t="s">
        <v>569</v>
      </c>
      <c r="O7574"/>
    </row>
    <row r="7575" spans="1:15" s="164" customFormat="1" ht="16" x14ac:dyDescent="0.2">
      <c r="A7575" t="s">
        <v>521</v>
      </c>
      <c r="B7575" t="s">
        <v>617</v>
      </c>
      <c r="C7575" t="s">
        <v>523</v>
      </c>
      <c r="D7575" t="s">
        <v>525</v>
      </c>
      <c r="E7575" t="s">
        <v>531</v>
      </c>
      <c r="F7575" s="191">
        <v>45755</v>
      </c>
      <c r="G7575" t="s">
        <v>587</v>
      </c>
      <c r="H7575" s="192">
        <v>198000</v>
      </c>
      <c r="I7575" t="s">
        <v>22</v>
      </c>
      <c r="J7575"/>
      <c r="K7575"/>
      <c r="L7575">
        <v>2024</v>
      </c>
      <c r="M7575" t="s">
        <v>525</v>
      </c>
      <c r="N7575" t="s">
        <v>569</v>
      </c>
      <c r="O7575"/>
    </row>
    <row r="7576" spans="1:15" s="164" customFormat="1" ht="16" x14ac:dyDescent="0.2">
      <c r="A7576" t="s">
        <v>521</v>
      </c>
      <c r="B7576" t="s">
        <v>586</v>
      </c>
      <c r="C7576" t="s">
        <v>523</v>
      </c>
      <c r="D7576" t="s">
        <v>525</v>
      </c>
      <c r="E7576" t="s">
        <v>531</v>
      </c>
      <c r="F7576" s="191">
        <v>45755</v>
      </c>
      <c r="G7576" t="s">
        <v>587</v>
      </c>
      <c r="H7576" s="192">
        <v>87318</v>
      </c>
      <c r="I7576" t="s">
        <v>22</v>
      </c>
      <c r="J7576"/>
      <c r="K7576"/>
      <c r="L7576">
        <v>2024</v>
      </c>
      <c r="M7576" t="s">
        <v>525</v>
      </c>
      <c r="N7576" t="s">
        <v>569</v>
      </c>
      <c r="O7576"/>
    </row>
    <row r="7577" spans="1:15" s="164" customFormat="1" ht="16" x14ac:dyDescent="0.2">
      <c r="A7577" t="s">
        <v>521</v>
      </c>
      <c r="B7577" t="s">
        <v>603</v>
      </c>
      <c r="C7577" t="s">
        <v>523</v>
      </c>
      <c r="D7577" t="s">
        <v>525</v>
      </c>
      <c r="E7577" t="s">
        <v>525</v>
      </c>
      <c r="F7577" s="191">
        <v>45755</v>
      </c>
      <c r="G7577" t="s">
        <v>604</v>
      </c>
      <c r="H7577" s="192">
        <v>37479</v>
      </c>
      <c r="I7577" t="s">
        <v>22</v>
      </c>
      <c r="J7577"/>
      <c r="K7577"/>
      <c r="L7577">
        <v>2024</v>
      </c>
      <c r="M7577" t="s">
        <v>525</v>
      </c>
      <c r="N7577" t="s">
        <v>569</v>
      </c>
      <c r="O7577"/>
    </row>
    <row r="7578" spans="1:15" s="164" customFormat="1" ht="16" x14ac:dyDescent="0.2">
      <c r="A7578" t="s">
        <v>521</v>
      </c>
      <c r="B7578" t="s">
        <v>638</v>
      </c>
      <c r="C7578" t="s">
        <v>523</v>
      </c>
      <c r="D7578" t="s">
        <v>525</v>
      </c>
      <c r="E7578" t="s">
        <v>525</v>
      </c>
      <c r="F7578" s="191">
        <v>45755</v>
      </c>
      <c r="G7578" t="s">
        <v>23</v>
      </c>
      <c r="H7578" s="192">
        <v>51343</v>
      </c>
      <c r="I7578" t="s">
        <v>22</v>
      </c>
      <c r="J7578"/>
      <c r="K7578"/>
      <c r="L7578">
        <v>2024</v>
      </c>
      <c r="M7578" t="s">
        <v>525</v>
      </c>
      <c r="N7578" t="s">
        <v>569</v>
      </c>
      <c r="O7578"/>
    </row>
    <row r="7579" spans="1:15" s="164" customFormat="1" ht="16" x14ac:dyDescent="0.2">
      <c r="A7579" t="s">
        <v>521</v>
      </c>
      <c r="B7579" t="s">
        <v>638</v>
      </c>
      <c r="C7579" t="s">
        <v>523</v>
      </c>
      <c r="D7579" t="s">
        <v>525</v>
      </c>
      <c r="E7579" t="s">
        <v>531</v>
      </c>
      <c r="F7579" s="191">
        <v>45755</v>
      </c>
      <c r="G7579" t="s">
        <v>722</v>
      </c>
      <c r="H7579" s="192">
        <v>15066</v>
      </c>
      <c r="I7579" t="s">
        <v>22</v>
      </c>
      <c r="J7579"/>
      <c r="K7579"/>
      <c r="L7579">
        <v>2024</v>
      </c>
      <c r="M7579" t="s">
        <v>525</v>
      </c>
      <c r="N7579" t="s">
        <v>569</v>
      </c>
      <c r="O7579"/>
    </row>
    <row r="7580" spans="1:15" s="164" customFormat="1" ht="16" x14ac:dyDescent="0.2">
      <c r="A7580" t="s">
        <v>521</v>
      </c>
      <c r="B7580" t="s">
        <v>609</v>
      </c>
      <c r="C7580" t="s">
        <v>523</v>
      </c>
      <c r="D7580" t="s">
        <v>530</v>
      </c>
      <c r="E7580" t="s">
        <v>518</v>
      </c>
      <c r="F7580" s="191">
        <v>45755</v>
      </c>
      <c r="G7580" t="s">
        <v>25</v>
      </c>
      <c r="H7580" s="192">
        <v>336000</v>
      </c>
      <c r="I7580" t="s">
        <v>16</v>
      </c>
      <c r="J7580">
        <v>840</v>
      </c>
      <c r="K7580"/>
      <c r="L7580">
        <v>2025</v>
      </c>
      <c r="M7580" t="s">
        <v>525</v>
      </c>
      <c r="N7580" t="s">
        <v>526</v>
      </c>
      <c r="O7580"/>
    </row>
    <row r="7581" spans="1:15" s="164" customFormat="1" ht="16" x14ac:dyDescent="0.2">
      <c r="A7581" t="s">
        <v>521</v>
      </c>
      <c r="B7581" t="s">
        <v>609</v>
      </c>
      <c r="C7581" t="s">
        <v>523</v>
      </c>
      <c r="D7581" t="s">
        <v>530</v>
      </c>
      <c r="E7581" t="s">
        <v>517</v>
      </c>
      <c r="F7581" s="191">
        <v>45755</v>
      </c>
      <c r="G7581" t="s">
        <v>25</v>
      </c>
      <c r="H7581" s="192">
        <v>2464000</v>
      </c>
      <c r="I7581" t="s">
        <v>16</v>
      </c>
      <c r="J7581">
        <v>6160</v>
      </c>
      <c r="K7581"/>
      <c r="L7581">
        <v>2025</v>
      </c>
      <c r="M7581" t="s">
        <v>525</v>
      </c>
      <c r="N7581" t="s">
        <v>526</v>
      </c>
      <c r="O7581"/>
    </row>
    <row r="7582" spans="1:15" s="164" customFormat="1" ht="16" x14ac:dyDescent="0.2">
      <c r="A7582" t="s">
        <v>521</v>
      </c>
      <c r="B7582" t="s">
        <v>609</v>
      </c>
      <c r="C7582" t="s">
        <v>523</v>
      </c>
      <c r="D7582" t="s">
        <v>524</v>
      </c>
      <c r="E7582" t="s">
        <v>519</v>
      </c>
      <c r="F7582" s="191">
        <v>45755</v>
      </c>
      <c r="G7582" t="s">
        <v>25</v>
      </c>
      <c r="H7582" s="192">
        <v>9860</v>
      </c>
      <c r="I7582" t="s">
        <v>16</v>
      </c>
      <c r="J7582">
        <v>116</v>
      </c>
      <c r="K7582"/>
      <c r="L7582">
        <v>2025</v>
      </c>
      <c r="M7582" t="s">
        <v>525</v>
      </c>
      <c r="N7582" t="s">
        <v>526</v>
      </c>
      <c r="O7582"/>
    </row>
    <row r="7583" spans="1:15" s="164" customFormat="1" ht="16" x14ac:dyDescent="0.2">
      <c r="A7583" t="s">
        <v>521</v>
      </c>
      <c r="B7583" t="s">
        <v>617</v>
      </c>
      <c r="C7583" t="s">
        <v>523</v>
      </c>
      <c r="D7583" t="s">
        <v>525</v>
      </c>
      <c r="E7583" t="s">
        <v>519</v>
      </c>
      <c r="F7583" s="191">
        <v>45756</v>
      </c>
      <c r="G7583" t="s">
        <v>636</v>
      </c>
      <c r="H7583" s="192">
        <v>143000</v>
      </c>
      <c r="I7583" t="s">
        <v>22</v>
      </c>
      <c r="J7583"/>
      <c r="K7583"/>
      <c r="L7583">
        <v>2024</v>
      </c>
      <c r="M7583" t="s">
        <v>525</v>
      </c>
      <c r="N7583" t="s">
        <v>569</v>
      </c>
      <c r="O7583"/>
    </row>
    <row r="7584" spans="1:15" s="164" customFormat="1" ht="16" x14ac:dyDescent="0.2">
      <c r="A7584" t="s">
        <v>521</v>
      </c>
      <c r="B7584" t="s">
        <v>617</v>
      </c>
      <c r="C7584" t="s">
        <v>523</v>
      </c>
      <c r="D7584" t="s">
        <v>525</v>
      </c>
      <c r="E7584" t="s">
        <v>519</v>
      </c>
      <c r="F7584" s="191">
        <v>45756</v>
      </c>
      <c r="G7584" t="s">
        <v>587</v>
      </c>
      <c r="H7584" s="192">
        <v>250250</v>
      </c>
      <c r="I7584" t="s">
        <v>22</v>
      </c>
      <c r="J7584"/>
      <c r="K7584"/>
      <c r="L7584">
        <v>2024</v>
      </c>
      <c r="M7584" t="s">
        <v>525</v>
      </c>
      <c r="N7584" t="s">
        <v>569</v>
      </c>
      <c r="O7584"/>
    </row>
    <row r="7585" spans="1:15" s="164" customFormat="1" ht="16" x14ac:dyDescent="0.2">
      <c r="A7585" t="s">
        <v>521</v>
      </c>
      <c r="B7585" t="s">
        <v>617</v>
      </c>
      <c r="C7585" t="s">
        <v>523</v>
      </c>
      <c r="D7585" t="s">
        <v>525</v>
      </c>
      <c r="E7585" t="s">
        <v>531</v>
      </c>
      <c r="F7585" s="191">
        <v>45756</v>
      </c>
      <c r="G7585" t="s">
        <v>587</v>
      </c>
      <c r="H7585" s="192">
        <v>44000</v>
      </c>
      <c r="I7585" t="s">
        <v>22</v>
      </c>
      <c r="J7585"/>
      <c r="K7585"/>
      <c r="L7585">
        <v>2024</v>
      </c>
      <c r="M7585" t="s">
        <v>525</v>
      </c>
      <c r="N7585" t="s">
        <v>569</v>
      </c>
      <c r="O7585"/>
    </row>
    <row r="7586" spans="1:15" s="164" customFormat="1" ht="16" x14ac:dyDescent="0.2">
      <c r="A7586" t="s">
        <v>521</v>
      </c>
      <c r="B7586" t="s">
        <v>647</v>
      </c>
      <c r="C7586" t="s">
        <v>523</v>
      </c>
      <c r="D7586" t="s">
        <v>525</v>
      </c>
      <c r="E7586" t="s">
        <v>531</v>
      </c>
      <c r="F7586" s="191">
        <v>45756</v>
      </c>
      <c r="G7586" t="s">
        <v>653</v>
      </c>
      <c r="H7586" s="192">
        <v>39917</v>
      </c>
      <c r="I7586" t="s">
        <v>22</v>
      </c>
      <c r="J7586"/>
      <c r="K7586"/>
      <c r="L7586">
        <v>2024</v>
      </c>
      <c r="M7586" t="s">
        <v>525</v>
      </c>
      <c r="N7586" t="s">
        <v>569</v>
      </c>
      <c r="O7586"/>
    </row>
    <row r="7587" spans="1:15" s="164" customFormat="1" ht="16" x14ac:dyDescent="0.2">
      <c r="A7587" t="s">
        <v>521</v>
      </c>
      <c r="B7587" t="s">
        <v>617</v>
      </c>
      <c r="C7587" t="s">
        <v>523</v>
      </c>
      <c r="D7587" t="s">
        <v>525</v>
      </c>
      <c r="E7587" t="s">
        <v>525</v>
      </c>
      <c r="F7587" s="191">
        <v>45756</v>
      </c>
      <c r="G7587" t="s">
        <v>568</v>
      </c>
      <c r="H7587" s="192">
        <v>347305</v>
      </c>
      <c r="I7587" t="s">
        <v>22</v>
      </c>
      <c r="J7587"/>
      <c r="K7587"/>
      <c r="L7587">
        <v>2024</v>
      </c>
      <c r="M7587" t="s">
        <v>525</v>
      </c>
      <c r="N7587" t="s">
        <v>569</v>
      </c>
      <c r="O7587"/>
    </row>
    <row r="7588" spans="1:15" s="164" customFormat="1" ht="16" x14ac:dyDescent="0.2">
      <c r="A7588" t="s">
        <v>521</v>
      </c>
      <c r="B7588" t="s">
        <v>617</v>
      </c>
      <c r="C7588" t="s">
        <v>523</v>
      </c>
      <c r="D7588" t="s">
        <v>525</v>
      </c>
      <c r="E7588" t="s">
        <v>519</v>
      </c>
      <c r="F7588" s="191">
        <v>45756</v>
      </c>
      <c r="G7588" t="s">
        <v>568</v>
      </c>
      <c r="H7588" s="192">
        <v>893750</v>
      </c>
      <c r="I7588" t="s">
        <v>22</v>
      </c>
      <c r="J7588"/>
      <c r="K7588"/>
      <c r="L7588">
        <v>2024</v>
      </c>
      <c r="M7588" t="s">
        <v>525</v>
      </c>
      <c r="N7588" t="s">
        <v>569</v>
      </c>
      <c r="O7588"/>
    </row>
    <row r="7589" spans="1:15" s="164" customFormat="1" ht="16" x14ac:dyDescent="0.2">
      <c r="A7589" t="s">
        <v>521</v>
      </c>
      <c r="B7589" t="s">
        <v>617</v>
      </c>
      <c r="C7589" t="s">
        <v>523</v>
      </c>
      <c r="D7589" t="s">
        <v>525</v>
      </c>
      <c r="E7589" t="s">
        <v>531</v>
      </c>
      <c r="F7589" s="191">
        <v>45756</v>
      </c>
      <c r="G7589" t="s">
        <v>568</v>
      </c>
      <c r="H7589" s="192">
        <v>501578</v>
      </c>
      <c r="I7589" t="s">
        <v>22</v>
      </c>
      <c r="J7589"/>
      <c r="K7589"/>
      <c r="L7589">
        <v>2024</v>
      </c>
      <c r="M7589" t="s">
        <v>525</v>
      </c>
      <c r="N7589" t="s">
        <v>569</v>
      </c>
      <c r="O7589"/>
    </row>
    <row r="7590" spans="1:15" s="164" customFormat="1" ht="16" x14ac:dyDescent="0.2">
      <c r="A7590" t="s">
        <v>521</v>
      </c>
      <c r="B7590" t="s">
        <v>638</v>
      </c>
      <c r="C7590" t="s">
        <v>523</v>
      </c>
      <c r="D7590" t="s">
        <v>525</v>
      </c>
      <c r="E7590" t="s">
        <v>519</v>
      </c>
      <c r="F7590" s="191">
        <v>45756</v>
      </c>
      <c r="G7590" t="s">
        <v>568</v>
      </c>
      <c r="H7590" s="192">
        <v>286000</v>
      </c>
      <c r="I7590" t="s">
        <v>22</v>
      </c>
      <c r="J7590"/>
      <c r="K7590"/>
      <c r="L7590">
        <v>2024</v>
      </c>
      <c r="M7590" t="s">
        <v>525</v>
      </c>
      <c r="N7590" t="s">
        <v>569</v>
      </c>
      <c r="O7590"/>
    </row>
    <row r="7591" spans="1:15" s="164" customFormat="1" ht="16" x14ac:dyDescent="0.2">
      <c r="A7591" t="s">
        <v>521</v>
      </c>
      <c r="B7591" t="s">
        <v>638</v>
      </c>
      <c r="C7591" t="s">
        <v>523</v>
      </c>
      <c r="D7591" t="s">
        <v>525</v>
      </c>
      <c r="E7591" t="s">
        <v>531</v>
      </c>
      <c r="F7591" s="191">
        <v>45756</v>
      </c>
      <c r="G7591" t="s">
        <v>568</v>
      </c>
      <c r="H7591" s="192">
        <v>357500</v>
      </c>
      <c r="I7591" t="s">
        <v>22</v>
      </c>
      <c r="J7591"/>
      <c r="K7591"/>
      <c r="L7591">
        <v>2024</v>
      </c>
      <c r="M7591" t="s">
        <v>525</v>
      </c>
      <c r="N7591" t="s">
        <v>569</v>
      </c>
      <c r="O7591"/>
    </row>
    <row r="7592" spans="1:15" s="164" customFormat="1" ht="16" x14ac:dyDescent="0.2">
      <c r="A7592" t="s">
        <v>521</v>
      </c>
      <c r="B7592" t="s">
        <v>586</v>
      </c>
      <c r="C7592" t="s">
        <v>523</v>
      </c>
      <c r="D7592" t="s">
        <v>525</v>
      </c>
      <c r="E7592" t="s">
        <v>525</v>
      </c>
      <c r="F7592" s="191">
        <v>45756</v>
      </c>
      <c r="G7592" t="s">
        <v>568</v>
      </c>
      <c r="H7592" s="192">
        <v>681243</v>
      </c>
      <c r="I7592" t="s">
        <v>22</v>
      </c>
      <c r="J7592"/>
      <c r="K7592"/>
      <c r="L7592">
        <v>2024</v>
      </c>
      <c r="M7592" t="s">
        <v>525</v>
      </c>
      <c r="N7592" t="s">
        <v>569</v>
      </c>
      <c r="O7592"/>
    </row>
    <row r="7593" spans="1:15" s="164" customFormat="1" ht="16" x14ac:dyDescent="0.2">
      <c r="A7593" t="s">
        <v>521</v>
      </c>
      <c r="B7593" t="s">
        <v>617</v>
      </c>
      <c r="C7593" t="s">
        <v>523</v>
      </c>
      <c r="D7593" t="s">
        <v>525</v>
      </c>
      <c r="E7593" t="s">
        <v>525</v>
      </c>
      <c r="F7593" s="191">
        <v>45756</v>
      </c>
      <c r="G7593" t="s">
        <v>589</v>
      </c>
      <c r="H7593" s="192">
        <v>71023</v>
      </c>
      <c r="I7593" t="s">
        <v>22</v>
      </c>
      <c r="J7593"/>
      <c r="K7593"/>
      <c r="L7593">
        <v>2024</v>
      </c>
      <c r="M7593" t="s">
        <v>525</v>
      </c>
      <c r="N7593" t="s">
        <v>569</v>
      </c>
      <c r="O7593"/>
    </row>
    <row r="7594" spans="1:15" s="164" customFormat="1" ht="16" x14ac:dyDescent="0.2">
      <c r="A7594" t="s">
        <v>521</v>
      </c>
      <c r="B7594" t="s">
        <v>617</v>
      </c>
      <c r="C7594" t="s">
        <v>523</v>
      </c>
      <c r="D7594" t="s">
        <v>525</v>
      </c>
      <c r="E7594" t="s">
        <v>531</v>
      </c>
      <c r="F7594" s="191">
        <v>45756</v>
      </c>
      <c r="G7594" t="s">
        <v>589</v>
      </c>
      <c r="H7594" s="192">
        <v>554400</v>
      </c>
      <c r="I7594" t="s">
        <v>22</v>
      </c>
      <c r="J7594"/>
      <c r="K7594"/>
      <c r="L7594">
        <v>2024</v>
      </c>
      <c r="M7594" t="s">
        <v>525</v>
      </c>
      <c r="N7594" t="s">
        <v>569</v>
      </c>
      <c r="O7594"/>
    </row>
    <row r="7595" spans="1:15" s="164" customFormat="1" ht="16" x14ac:dyDescent="0.2">
      <c r="A7595" t="s">
        <v>521</v>
      </c>
      <c r="B7595" t="s">
        <v>686</v>
      </c>
      <c r="C7595" t="s">
        <v>523</v>
      </c>
      <c r="D7595" t="s">
        <v>525</v>
      </c>
      <c r="E7595" t="s">
        <v>525</v>
      </c>
      <c r="F7595" s="191">
        <v>45756</v>
      </c>
      <c r="G7595" t="s">
        <v>589</v>
      </c>
      <c r="H7595" s="192">
        <v>21384</v>
      </c>
      <c r="I7595" t="s">
        <v>22</v>
      </c>
      <c r="J7595"/>
      <c r="K7595"/>
      <c r="L7595">
        <v>2024</v>
      </c>
      <c r="M7595" t="s">
        <v>525</v>
      </c>
      <c r="N7595" t="s">
        <v>569</v>
      </c>
      <c r="O7595"/>
    </row>
    <row r="7596" spans="1:15" s="164" customFormat="1" ht="16" x14ac:dyDescent="0.2">
      <c r="A7596" t="s">
        <v>521</v>
      </c>
      <c r="B7596" t="s">
        <v>603</v>
      </c>
      <c r="C7596" t="s">
        <v>523</v>
      </c>
      <c r="D7596" t="s">
        <v>525</v>
      </c>
      <c r="E7596" t="s">
        <v>525</v>
      </c>
      <c r="F7596" s="191">
        <v>45756</v>
      </c>
      <c r="G7596" t="s">
        <v>604</v>
      </c>
      <c r="H7596" s="192">
        <v>2611</v>
      </c>
      <c r="I7596" t="s">
        <v>22</v>
      </c>
      <c r="J7596"/>
      <c r="K7596"/>
      <c r="L7596">
        <v>2024</v>
      </c>
      <c r="M7596" t="s">
        <v>525</v>
      </c>
      <c r="N7596" t="s">
        <v>569</v>
      </c>
      <c r="O7596"/>
    </row>
    <row r="7597" spans="1:15" s="164" customFormat="1" ht="16" x14ac:dyDescent="0.2">
      <c r="A7597" t="s">
        <v>521</v>
      </c>
      <c r="B7597" t="s">
        <v>617</v>
      </c>
      <c r="C7597" t="s">
        <v>523</v>
      </c>
      <c r="D7597" t="s">
        <v>525</v>
      </c>
      <c r="E7597" t="s">
        <v>525</v>
      </c>
      <c r="F7597" s="191">
        <v>45756</v>
      </c>
      <c r="G7597" t="s">
        <v>23</v>
      </c>
      <c r="H7597" s="192">
        <v>412700</v>
      </c>
      <c r="I7597" t="s">
        <v>22</v>
      </c>
      <c r="J7597"/>
      <c r="K7597"/>
      <c r="L7597">
        <v>2024</v>
      </c>
      <c r="M7597" t="s">
        <v>525</v>
      </c>
      <c r="N7597" t="s">
        <v>569</v>
      </c>
      <c r="O7597"/>
    </row>
    <row r="7598" spans="1:15" s="164" customFormat="1" ht="16" x14ac:dyDescent="0.2">
      <c r="A7598" t="s">
        <v>521</v>
      </c>
      <c r="B7598" t="s">
        <v>617</v>
      </c>
      <c r="C7598" t="s">
        <v>523</v>
      </c>
      <c r="D7598" t="s">
        <v>525</v>
      </c>
      <c r="E7598" t="s">
        <v>531</v>
      </c>
      <c r="F7598" s="191">
        <v>45756</v>
      </c>
      <c r="G7598" t="s">
        <v>23</v>
      </c>
      <c r="H7598" s="192">
        <v>1382975</v>
      </c>
      <c r="I7598" t="s">
        <v>22</v>
      </c>
      <c r="J7598"/>
      <c r="K7598"/>
      <c r="L7598">
        <v>2024</v>
      </c>
      <c r="M7598" t="s">
        <v>525</v>
      </c>
      <c r="N7598" t="s">
        <v>569</v>
      </c>
      <c r="O7598"/>
    </row>
    <row r="7599" spans="1:15" s="164" customFormat="1" ht="16" x14ac:dyDescent="0.2">
      <c r="A7599" t="s">
        <v>521</v>
      </c>
      <c r="B7599" t="s">
        <v>617</v>
      </c>
      <c r="C7599" t="s">
        <v>523</v>
      </c>
      <c r="D7599" t="s">
        <v>525</v>
      </c>
      <c r="E7599" t="s">
        <v>531</v>
      </c>
      <c r="F7599" s="191">
        <v>45756</v>
      </c>
      <c r="G7599" t="s">
        <v>720</v>
      </c>
      <c r="H7599" s="192">
        <v>79200</v>
      </c>
      <c r="I7599" t="s">
        <v>22</v>
      </c>
      <c r="J7599"/>
      <c r="K7599"/>
      <c r="L7599">
        <v>2024</v>
      </c>
      <c r="M7599" t="s">
        <v>525</v>
      </c>
      <c r="N7599" t="s">
        <v>569</v>
      </c>
      <c r="O7599"/>
    </row>
    <row r="7600" spans="1:15" s="164" customFormat="1" ht="16" x14ac:dyDescent="0.2">
      <c r="A7600" t="s">
        <v>521</v>
      </c>
      <c r="B7600" t="s">
        <v>647</v>
      </c>
      <c r="C7600" t="s">
        <v>523</v>
      </c>
      <c r="D7600" t="s">
        <v>525</v>
      </c>
      <c r="E7600" t="s">
        <v>525</v>
      </c>
      <c r="F7600" s="191">
        <v>45756</v>
      </c>
      <c r="G7600" t="s">
        <v>650</v>
      </c>
      <c r="H7600" s="192">
        <v>1423875</v>
      </c>
      <c r="I7600" t="s">
        <v>16</v>
      </c>
      <c r="J7600"/>
      <c r="K7600"/>
      <c r="L7600">
        <v>2024</v>
      </c>
      <c r="M7600" t="s">
        <v>525</v>
      </c>
      <c r="N7600" t="s">
        <v>569</v>
      </c>
      <c r="O7600"/>
    </row>
    <row r="7601" spans="1:15" s="164" customFormat="1" ht="16" x14ac:dyDescent="0.2">
      <c r="A7601" t="s">
        <v>521</v>
      </c>
      <c r="B7601" t="s">
        <v>647</v>
      </c>
      <c r="C7601" t="s">
        <v>523</v>
      </c>
      <c r="D7601" t="s">
        <v>525</v>
      </c>
      <c r="E7601" t="s">
        <v>519</v>
      </c>
      <c r="F7601" s="191">
        <v>45756</v>
      </c>
      <c r="G7601" t="s">
        <v>650</v>
      </c>
      <c r="H7601" s="192">
        <v>695778</v>
      </c>
      <c r="I7601" t="s">
        <v>16</v>
      </c>
      <c r="J7601"/>
      <c r="K7601"/>
      <c r="L7601">
        <v>2024</v>
      </c>
      <c r="M7601" t="s">
        <v>525</v>
      </c>
      <c r="N7601" t="s">
        <v>569</v>
      </c>
      <c r="O7601"/>
    </row>
    <row r="7602" spans="1:15" s="164" customFormat="1" ht="16" x14ac:dyDescent="0.2">
      <c r="A7602" t="s">
        <v>521</v>
      </c>
      <c r="B7602" t="s">
        <v>647</v>
      </c>
      <c r="C7602" t="s">
        <v>523</v>
      </c>
      <c r="D7602" t="s">
        <v>525</v>
      </c>
      <c r="E7602" t="s">
        <v>531</v>
      </c>
      <c r="F7602" s="191">
        <v>45756</v>
      </c>
      <c r="G7602" t="s">
        <v>650</v>
      </c>
      <c r="H7602" s="192">
        <v>1587971</v>
      </c>
      <c r="I7602" t="s">
        <v>16</v>
      </c>
      <c r="J7602"/>
      <c r="K7602"/>
      <c r="L7602">
        <v>2024</v>
      </c>
      <c r="M7602" t="s">
        <v>525</v>
      </c>
      <c r="N7602" t="s">
        <v>569</v>
      </c>
      <c r="O7602"/>
    </row>
    <row r="7603" spans="1:15" s="164" customFormat="1" ht="16" x14ac:dyDescent="0.2">
      <c r="A7603" t="s">
        <v>521</v>
      </c>
      <c r="B7603" t="s">
        <v>647</v>
      </c>
      <c r="C7603" t="s">
        <v>523</v>
      </c>
      <c r="D7603" t="s">
        <v>525</v>
      </c>
      <c r="E7603" t="s">
        <v>525</v>
      </c>
      <c r="F7603" s="191">
        <v>45756</v>
      </c>
      <c r="G7603" t="s">
        <v>648</v>
      </c>
      <c r="H7603" s="192">
        <v>341044</v>
      </c>
      <c r="I7603" t="s">
        <v>16</v>
      </c>
      <c r="J7603"/>
      <c r="K7603"/>
      <c r="L7603">
        <v>2024</v>
      </c>
      <c r="M7603" t="s">
        <v>525</v>
      </c>
      <c r="N7603" t="s">
        <v>569</v>
      </c>
      <c r="O7603"/>
    </row>
    <row r="7604" spans="1:15" s="164" customFormat="1" ht="16" x14ac:dyDescent="0.2">
      <c r="A7604" t="s">
        <v>521</v>
      </c>
      <c r="B7604" t="s">
        <v>647</v>
      </c>
      <c r="C7604" t="s">
        <v>523</v>
      </c>
      <c r="D7604" t="s">
        <v>525</v>
      </c>
      <c r="E7604" t="s">
        <v>531</v>
      </c>
      <c r="F7604" s="191">
        <v>45756</v>
      </c>
      <c r="G7604" t="s">
        <v>648</v>
      </c>
      <c r="H7604" s="192">
        <v>162978</v>
      </c>
      <c r="I7604" t="s">
        <v>16</v>
      </c>
      <c r="J7604"/>
      <c r="K7604"/>
      <c r="L7604">
        <v>2024</v>
      </c>
      <c r="M7604" t="s">
        <v>525</v>
      </c>
      <c r="N7604" t="s">
        <v>569</v>
      </c>
      <c r="O7604"/>
    </row>
    <row r="7605" spans="1:15" s="164" customFormat="1" ht="16" x14ac:dyDescent="0.2">
      <c r="A7605" t="s">
        <v>521</v>
      </c>
      <c r="B7605" t="s">
        <v>647</v>
      </c>
      <c r="C7605" t="s">
        <v>523</v>
      </c>
      <c r="D7605" t="s">
        <v>525</v>
      </c>
      <c r="E7605" t="s">
        <v>525</v>
      </c>
      <c r="F7605" s="191">
        <v>45756</v>
      </c>
      <c r="G7605" t="s">
        <v>658</v>
      </c>
      <c r="H7605" s="192">
        <v>33880</v>
      </c>
      <c r="I7605" t="s">
        <v>16</v>
      </c>
      <c r="J7605"/>
      <c r="K7605"/>
      <c r="L7605">
        <v>2024</v>
      </c>
      <c r="M7605" t="s">
        <v>525</v>
      </c>
      <c r="N7605" t="s">
        <v>569</v>
      </c>
      <c r="O7605"/>
    </row>
    <row r="7606" spans="1:15" s="164" customFormat="1" ht="16" x14ac:dyDescent="0.2">
      <c r="A7606" t="s">
        <v>521</v>
      </c>
      <c r="B7606" t="s">
        <v>647</v>
      </c>
      <c r="C7606" t="s">
        <v>523</v>
      </c>
      <c r="D7606" t="s">
        <v>525</v>
      </c>
      <c r="E7606" t="s">
        <v>525</v>
      </c>
      <c r="F7606" s="191">
        <v>45756</v>
      </c>
      <c r="G7606" t="s">
        <v>651</v>
      </c>
      <c r="H7606" s="192">
        <v>298903</v>
      </c>
      <c r="I7606" t="s">
        <v>16</v>
      </c>
      <c r="J7606"/>
      <c r="K7606"/>
      <c r="L7606">
        <v>2024</v>
      </c>
      <c r="M7606" t="s">
        <v>525</v>
      </c>
      <c r="N7606" t="s">
        <v>569</v>
      </c>
      <c r="O7606"/>
    </row>
    <row r="7607" spans="1:15" s="164" customFormat="1" ht="16" x14ac:dyDescent="0.2">
      <c r="A7607" t="s">
        <v>521</v>
      </c>
      <c r="B7607" t="s">
        <v>647</v>
      </c>
      <c r="C7607" t="s">
        <v>523</v>
      </c>
      <c r="D7607" t="s">
        <v>525</v>
      </c>
      <c r="E7607" t="s">
        <v>531</v>
      </c>
      <c r="F7607" s="191">
        <v>45756</v>
      </c>
      <c r="G7607" t="s">
        <v>651</v>
      </c>
      <c r="H7607" s="192">
        <v>435600</v>
      </c>
      <c r="I7607" t="s">
        <v>16</v>
      </c>
      <c r="J7607"/>
      <c r="K7607"/>
      <c r="L7607">
        <v>2024</v>
      </c>
      <c r="M7607" t="s">
        <v>525</v>
      </c>
      <c r="N7607" t="s">
        <v>569</v>
      </c>
      <c r="O7607"/>
    </row>
    <row r="7608" spans="1:15" s="164" customFormat="1" ht="16" x14ac:dyDescent="0.2">
      <c r="A7608" t="s">
        <v>521</v>
      </c>
      <c r="B7608" t="s">
        <v>647</v>
      </c>
      <c r="C7608" t="s">
        <v>523</v>
      </c>
      <c r="D7608" t="s">
        <v>525</v>
      </c>
      <c r="E7608" t="s">
        <v>525</v>
      </c>
      <c r="F7608" s="191">
        <v>45756</v>
      </c>
      <c r="G7608" t="s">
        <v>649</v>
      </c>
      <c r="H7608" s="192">
        <v>1360773</v>
      </c>
      <c r="I7608" t="s">
        <v>16</v>
      </c>
      <c r="J7608"/>
      <c r="K7608"/>
      <c r="L7608">
        <v>2024</v>
      </c>
      <c r="M7608" t="s">
        <v>525</v>
      </c>
      <c r="N7608" t="s">
        <v>569</v>
      </c>
      <c r="O7608"/>
    </row>
    <row r="7609" spans="1:15" s="164" customFormat="1" ht="16" x14ac:dyDescent="0.2">
      <c r="A7609" t="s">
        <v>521</v>
      </c>
      <c r="B7609" t="s">
        <v>647</v>
      </c>
      <c r="C7609" t="s">
        <v>523</v>
      </c>
      <c r="D7609" t="s">
        <v>525</v>
      </c>
      <c r="E7609" t="s">
        <v>531</v>
      </c>
      <c r="F7609" s="191">
        <v>45756</v>
      </c>
      <c r="G7609" t="s">
        <v>649</v>
      </c>
      <c r="H7609" s="192">
        <v>2217710</v>
      </c>
      <c r="I7609" t="s">
        <v>16</v>
      </c>
      <c r="J7609"/>
      <c r="K7609"/>
      <c r="L7609">
        <v>2024</v>
      </c>
      <c r="M7609" t="s">
        <v>525</v>
      </c>
      <c r="N7609" t="s">
        <v>569</v>
      </c>
      <c r="O7609"/>
    </row>
    <row r="7610" spans="1:15" s="164" customFormat="1" ht="16" x14ac:dyDescent="0.2">
      <c r="A7610" t="s">
        <v>521</v>
      </c>
      <c r="B7610" t="s">
        <v>647</v>
      </c>
      <c r="C7610" t="s">
        <v>523</v>
      </c>
      <c r="D7610" t="s">
        <v>525</v>
      </c>
      <c r="E7610" t="s">
        <v>531</v>
      </c>
      <c r="F7610" s="191">
        <v>45756</v>
      </c>
      <c r="G7610" t="s">
        <v>652</v>
      </c>
      <c r="H7610" s="192">
        <v>810106</v>
      </c>
      <c r="I7610" t="s">
        <v>16</v>
      </c>
      <c r="J7610"/>
      <c r="K7610"/>
      <c r="L7610">
        <v>2024</v>
      </c>
      <c r="M7610" t="s">
        <v>525</v>
      </c>
      <c r="N7610" t="s">
        <v>569</v>
      </c>
      <c r="O7610"/>
    </row>
    <row r="7611" spans="1:15" s="164" customFormat="1" ht="16" x14ac:dyDescent="0.2">
      <c r="A7611" t="s">
        <v>521</v>
      </c>
      <c r="B7611" t="s">
        <v>609</v>
      </c>
      <c r="C7611" t="s">
        <v>523</v>
      </c>
      <c r="D7611" t="s">
        <v>530</v>
      </c>
      <c r="E7611" t="s">
        <v>518</v>
      </c>
      <c r="F7611" s="191">
        <v>45756</v>
      </c>
      <c r="G7611" t="s">
        <v>25</v>
      </c>
      <c r="H7611" s="192">
        <v>72800</v>
      </c>
      <c r="I7611" t="s">
        <v>16</v>
      </c>
      <c r="J7611">
        <v>181</v>
      </c>
      <c r="K7611"/>
      <c r="L7611">
        <v>2025</v>
      </c>
      <c r="M7611" t="s">
        <v>525</v>
      </c>
      <c r="N7611" t="s">
        <v>526</v>
      </c>
      <c r="O7611"/>
    </row>
    <row r="7612" spans="1:15" s="164" customFormat="1" ht="16" x14ac:dyDescent="0.2">
      <c r="A7612" t="s">
        <v>521</v>
      </c>
      <c r="B7612" t="s">
        <v>609</v>
      </c>
      <c r="C7612" t="s">
        <v>523</v>
      </c>
      <c r="D7612" t="s">
        <v>530</v>
      </c>
      <c r="E7612" t="s">
        <v>517</v>
      </c>
      <c r="F7612" s="191">
        <v>45756</v>
      </c>
      <c r="G7612" t="s">
        <v>25</v>
      </c>
      <c r="H7612" s="192">
        <v>2576000</v>
      </c>
      <c r="I7612" t="s">
        <v>16</v>
      </c>
      <c r="J7612">
        <v>6440</v>
      </c>
      <c r="K7612"/>
      <c r="L7612">
        <v>2025</v>
      </c>
      <c r="M7612" t="s">
        <v>525</v>
      </c>
      <c r="N7612" t="s">
        <v>526</v>
      </c>
      <c r="O7612"/>
    </row>
    <row r="7613" spans="1:15" s="164" customFormat="1" ht="16" x14ac:dyDescent="0.2">
      <c r="A7613" t="s">
        <v>521</v>
      </c>
      <c r="B7613" t="s">
        <v>609</v>
      </c>
      <c r="C7613" t="s">
        <v>523</v>
      </c>
      <c r="D7613" t="s">
        <v>524</v>
      </c>
      <c r="E7613" t="s">
        <v>519</v>
      </c>
      <c r="F7613" s="191">
        <v>45756</v>
      </c>
      <c r="G7613" t="s">
        <v>25</v>
      </c>
      <c r="H7613" s="192">
        <v>8670</v>
      </c>
      <c r="I7613" t="s">
        <v>16</v>
      </c>
      <c r="J7613">
        <v>102</v>
      </c>
      <c r="K7613"/>
      <c r="L7613">
        <v>2025</v>
      </c>
      <c r="M7613" t="s">
        <v>525</v>
      </c>
      <c r="N7613" t="s">
        <v>526</v>
      </c>
      <c r="O7613"/>
    </row>
    <row r="7614" spans="1:15" s="164" customFormat="1" ht="16" x14ac:dyDescent="0.2">
      <c r="A7614" t="s">
        <v>521</v>
      </c>
      <c r="B7614" t="s">
        <v>647</v>
      </c>
      <c r="C7614" t="s">
        <v>523</v>
      </c>
      <c r="D7614" t="s">
        <v>525</v>
      </c>
      <c r="E7614" t="s">
        <v>525</v>
      </c>
      <c r="F7614" s="191">
        <v>45757</v>
      </c>
      <c r="G7614" t="s">
        <v>650</v>
      </c>
      <c r="H7614" s="192">
        <v>531406</v>
      </c>
      <c r="I7614" t="s">
        <v>16</v>
      </c>
      <c r="J7614"/>
      <c r="K7614"/>
      <c r="L7614">
        <v>2024</v>
      </c>
      <c r="M7614" t="s">
        <v>525</v>
      </c>
      <c r="N7614" t="s">
        <v>569</v>
      </c>
      <c r="O7614"/>
    </row>
    <row r="7615" spans="1:15" s="164" customFormat="1" ht="16" x14ac:dyDescent="0.2">
      <c r="A7615" t="s">
        <v>521</v>
      </c>
      <c r="B7615" t="s">
        <v>609</v>
      </c>
      <c r="C7615" t="s">
        <v>523</v>
      </c>
      <c r="D7615" t="s">
        <v>530</v>
      </c>
      <c r="E7615" t="s">
        <v>518</v>
      </c>
      <c r="F7615" s="191">
        <v>45757</v>
      </c>
      <c r="G7615" t="s">
        <v>25</v>
      </c>
      <c r="H7615" s="192">
        <v>313600</v>
      </c>
      <c r="I7615" t="s">
        <v>16</v>
      </c>
      <c r="J7615">
        <v>784</v>
      </c>
      <c r="K7615"/>
      <c r="L7615">
        <v>2025</v>
      </c>
      <c r="M7615" t="s">
        <v>525</v>
      </c>
      <c r="N7615" t="s">
        <v>526</v>
      </c>
      <c r="O7615"/>
    </row>
    <row r="7616" spans="1:15" s="164" customFormat="1" ht="16" x14ac:dyDescent="0.2">
      <c r="A7616" t="s">
        <v>521</v>
      </c>
      <c r="B7616" t="s">
        <v>647</v>
      </c>
      <c r="C7616" t="s">
        <v>535</v>
      </c>
      <c r="D7616" t="s">
        <v>525</v>
      </c>
      <c r="E7616" t="s">
        <v>519</v>
      </c>
      <c r="F7616" s="191">
        <v>45757</v>
      </c>
      <c r="G7616" t="s">
        <v>650</v>
      </c>
      <c r="H7616" s="192">
        <v>72703</v>
      </c>
      <c r="I7616" t="s">
        <v>16</v>
      </c>
      <c r="J7616"/>
      <c r="K7616"/>
      <c r="L7616">
        <v>2024</v>
      </c>
      <c r="M7616" t="s">
        <v>525</v>
      </c>
      <c r="N7616" t="s">
        <v>569</v>
      </c>
      <c r="O7616"/>
    </row>
    <row r="7617" spans="1:15" s="164" customFormat="1" ht="16" x14ac:dyDescent="0.2">
      <c r="A7617" t="s">
        <v>521</v>
      </c>
      <c r="B7617" t="s">
        <v>609</v>
      </c>
      <c r="C7617" t="s">
        <v>523</v>
      </c>
      <c r="D7617" t="s">
        <v>530</v>
      </c>
      <c r="E7617" t="s">
        <v>517</v>
      </c>
      <c r="F7617" s="191">
        <v>45757</v>
      </c>
      <c r="G7617" t="s">
        <v>25</v>
      </c>
      <c r="H7617" s="192">
        <v>2777600</v>
      </c>
      <c r="I7617" t="s">
        <v>16</v>
      </c>
      <c r="J7617">
        <v>6944</v>
      </c>
      <c r="K7617"/>
      <c r="L7617">
        <v>2025</v>
      </c>
      <c r="M7617" t="s">
        <v>525</v>
      </c>
      <c r="N7617" t="s">
        <v>526</v>
      </c>
      <c r="O7617"/>
    </row>
    <row r="7618" spans="1:15" s="164" customFormat="1" ht="16" x14ac:dyDescent="0.2">
      <c r="A7618" t="s">
        <v>521</v>
      </c>
      <c r="B7618" t="s">
        <v>647</v>
      </c>
      <c r="C7618" t="s">
        <v>523</v>
      </c>
      <c r="D7618" t="s">
        <v>525</v>
      </c>
      <c r="E7618" t="s">
        <v>519</v>
      </c>
      <c r="F7618" s="191">
        <v>45757</v>
      </c>
      <c r="G7618" t="s">
        <v>650</v>
      </c>
      <c r="H7618" s="192">
        <v>392128</v>
      </c>
      <c r="I7618" t="s">
        <v>16</v>
      </c>
      <c r="J7618"/>
      <c r="K7618"/>
      <c r="L7618">
        <v>2024</v>
      </c>
      <c r="M7618" t="s">
        <v>525</v>
      </c>
      <c r="N7618" t="s">
        <v>569</v>
      </c>
      <c r="O7618"/>
    </row>
    <row r="7619" spans="1:15" s="164" customFormat="1" ht="16" x14ac:dyDescent="0.2">
      <c r="A7619" t="s">
        <v>521</v>
      </c>
      <c r="B7619" t="s">
        <v>609</v>
      </c>
      <c r="C7619" t="s">
        <v>523</v>
      </c>
      <c r="D7619" t="s">
        <v>524</v>
      </c>
      <c r="E7619" t="s">
        <v>519</v>
      </c>
      <c r="F7619" s="191">
        <v>45757</v>
      </c>
      <c r="G7619" t="s">
        <v>25</v>
      </c>
      <c r="H7619" s="192">
        <v>21675</v>
      </c>
      <c r="I7619" t="s">
        <v>16</v>
      </c>
      <c r="J7619">
        <v>255</v>
      </c>
      <c r="K7619"/>
      <c r="L7619">
        <v>2025</v>
      </c>
      <c r="M7619" t="s">
        <v>525</v>
      </c>
      <c r="N7619" t="s">
        <v>526</v>
      </c>
      <c r="O7619"/>
    </row>
    <row r="7620" spans="1:15" s="164" customFormat="1" ht="16" x14ac:dyDescent="0.2">
      <c r="A7620" t="s">
        <v>521</v>
      </c>
      <c r="B7620" t="s">
        <v>647</v>
      </c>
      <c r="C7620" t="s">
        <v>523</v>
      </c>
      <c r="D7620" t="s">
        <v>525</v>
      </c>
      <c r="E7620" t="s">
        <v>531</v>
      </c>
      <c r="F7620" s="191">
        <v>45757</v>
      </c>
      <c r="G7620" t="s">
        <v>650</v>
      </c>
      <c r="H7620" s="192">
        <v>749448</v>
      </c>
      <c r="I7620" t="s">
        <v>16</v>
      </c>
      <c r="J7620"/>
      <c r="K7620"/>
      <c r="L7620">
        <v>2024</v>
      </c>
      <c r="M7620" t="s">
        <v>525</v>
      </c>
      <c r="N7620" t="s">
        <v>569</v>
      </c>
      <c r="O7620"/>
    </row>
    <row r="7621" spans="1:15" s="164" customFormat="1" ht="16" x14ac:dyDescent="0.2">
      <c r="A7621" t="s">
        <v>521</v>
      </c>
      <c r="B7621" t="s">
        <v>647</v>
      </c>
      <c r="C7621" t="s">
        <v>523</v>
      </c>
      <c r="D7621" t="s">
        <v>525</v>
      </c>
      <c r="E7621" t="s">
        <v>525</v>
      </c>
      <c r="F7621" s="191">
        <v>45757</v>
      </c>
      <c r="G7621" t="s">
        <v>648</v>
      </c>
      <c r="H7621" s="192">
        <v>14344</v>
      </c>
      <c r="I7621" t="s">
        <v>16</v>
      </c>
      <c r="J7621"/>
      <c r="K7621"/>
      <c r="L7621">
        <v>2024</v>
      </c>
      <c r="M7621" t="s">
        <v>525</v>
      </c>
      <c r="N7621" t="s">
        <v>569</v>
      </c>
      <c r="O7621"/>
    </row>
    <row r="7622" spans="1:15" s="164" customFormat="1" ht="16" x14ac:dyDescent="0.2">
      <c r="A7622" t="s">
        <v>521</v>
      </c>
      <c r="B7622" t="s">
        <v>647</v>
      </c>
      <c r="C7622" t="s">
        <v>523</v>
      </c>
      <c r="D7622" t="s">
        <v>525</v>
      </c>
      <c r="E7622" t="s">
        <v>531</v>
      </c>
      <c r="F7622" s="191">
        <v>45757</v>
      </c>
      <c r="G7622" t="s">
        <v>648</v>
      </c>
      <c r="H7622" s="192">
        <v>159390</v>
      </c>
      <c r="I7622" t="s">
        <v>16</v>
      </c>
      <c r="J7622"/>
      <c r="K7622"/>
      <c r="L7622">
        <v>2024</v>
      </c>
      <c r="M7622" t="s">
        <v>525</v>
      </c>
      <c r="N7622" t="s">
        <v>569</v>
      </c>
      <c r="O7622"/>
    </row>
    <row r="7623" spans="1:15" s="164" customFormat="1" ht="16" x14ac:dyDescent="0.2">
      <c r="A7623" t="s">
        <v>521</v>
      </c>
      <c r="B7623" t="s">
        <v>647</v>
      </c>
      <c r="C7623" t="s">
        <v>523</v>
      </c>
      <c r="D7623" t="s">
        <v>525</v>
      </c>
      <c r="E7623" t="s">
        <v>525</v>
      </c>
      <c r="F7623" s="191">
        <v>45757</v>
      </c>
      <c r="G7623" t="s">
        <v>658</v>
      </c>
      <c r="H7623" s="192">
        <v>14080</v>
      </c>
      <c r="I7623" t="s">
        <v>16</v>
      </c>
      <c r="J7623"/>
      <c r="K7623"/>
      <c r="L7623">
        <v>2024</v>
      </c>
      <c r="M7623" t="s">
        <v>525</v>
      </c>
      <c r="N7623" t="s">
        <v>569</v>
      </c>
      <c r="O7623"/>
    </row>
    <row r="7624" spans="1:15" s="164" customFormat="1" ht="16" x14ac:dyDescent="0.2">
      <c r="A7624" t="s">
        <v>521</v>
      </c>
      <c r="B7624" t="s">
        <v>647</v>
      </c>
      <c r="C7624" t="s">
        <v>523</v>
      </c>
      <c r="D7624" t="s">
        <v>525</v>
      </c>
      <c r="E7624" t="s">
        <v>525</v>
      </c>
      <c r="F7624" s="191">
        <v>45757</v>
      </c>
      <c r="G7624" t="s">
        <v>651</v>
      </c>
      <c r="H7624" s="192">
        <v>124850</v>
      </c>
      <c r="I7624" t="s">
        <v>16</v>
      </c>
      <c r="J7624"/>
      <c r="K7624"/>
      <c r="L7624">
        <v>2024</v>
      </c>
      <c r="M7624" t="s">
        <v>525</v>
      </c>
      <c r="N7624" t="s">
        <v>569</v>
      </c>
      <c r="O7624"/>
    </row>
    <row r="7625" spans="1:15" s="164" customFormat="1" ht="16" x14ac:dyDescent="0.2">
      <c r="A7625" t="s">
        <v>521</v>
      </c>
      <c r="B7625" t="s">
        <v>647</v>
      </c>
      <c r="C7625" t="s">
        <v>523</v>
      </c>
      <c r="D7625" t="s">
        <v>525</v>
      </c>
      <c r="E7625" t="s">
        <v>525</v>
      </c>
      <c r="F7625" s="191">
        <v>45757</v>
      </c>
      <c r="G7625" t="s">
        <v>649</v>
      </c>
      <c r="H7625" s="192">
        <v>2144696</v>
      </c>
      <c r="I7625" t="s">
        <v>16</v>
      </c>
      <c r="J7625"/>
      <c r="K7625"/>
      <c r="L7625">
        <v>2024</v>
      </c>
      <c r="M7625" t="s">
        <v>525</v>
      </c>
      <c r="N7625" t="s">
        <v>569</v>
      </c>
      <c r="O7625"/>
    </row>
    <row r="7626" spans="1:15" s="164" customFormat="1" ht="16" x14ac:dyDescent="0.2">
      <c r="A7626" t="s">
        <v>521</v>
      </c>
      <c r="B7626" t="s">
        <v>647</v>
      </c>
      <c r="C7626" t="s">
        <v>523</v>
      </c>
      <c r="D7626" t="s">
        <v>525</v>
      </c>
      <c r="E7626" t="s">
        <v>531</v>
      </c>
      <c r="F7626" s="191">
        <v>45757</v>
      </c>
      <c r="G7626" t="s">
        <v>649</v>
      </c>
      <c r="H7626" s="192">
        <v>62040</v>
      </c>
      <c r="I7626" t="s">
        <v>16</v>
      </c>
      <c r="J7626"/>
      <c r="K7626"/>
      <c r="L7626">
        <v>2024</v>
      </c>
      <c r="M7626" t="s">
        <v>525</v>
      </c>
      <c r="N7626" t="s">
        <v>569</v>
      </c>
      <c r="O7626"/>
    </row>
    <row r="7627" spans="1:15" s="164" customFormat="1" ht="16" x14ac:dyDescent="0.2">
      <c r="A7627" t="s">
        <v>521</v>
      </c>
      <c r="B7627" t="s">
        <v>617</v>
      </c>
      <c r="C7627" t="s">
        <v>523</v>
      </c>
      <c r="D7627" t="s">
        <v>525</v>
      </c>
      <c r="E7627" t="s">
        <v>519</v>
      </c>
      <c r="F7627" s="191">
        <v>45757</v>
      </c>
      <c r="G7627" t="s">
        <v>587</v>
      </c>
      <c r="H7627" s="192">
        <v>107250</v>
      </c>
      <c r="I7627" t="s">
        <v>22</v>
      </c>
      <c r="J7627"/>
      <c r="K7627"/>
      <c r="L7627">
        <v>2024</v>
      </c>
      <c r="M7627" t="s">
        <v>525</v>
      </c>
      <c r="N7627" t="s">
        <v>569</v>
      </c>
      <c r="O7627"/>
    </row>
    <row r="7628" spans="1:15" s="164" customFormat="1" ht="16" x14ac:dyDescent="0.2">
      <c r="A7628" t="s">
        <v>521</v>
      </c>
      <c r="B7628" t="s">
        <v>586</v>
      </c>
      <c r="C7628" t="s">
        <v>523</v>
      </c>
      <c r="D7628" t="s">
        <v>525</v>
      </c>
      <c r="E7628" t="s">
        <v>531</v>
      </c>
      <c r="F7628" s="191">
        <v>45757</v>
      </c>
      <c r="G7628" t="s">
        <v>587</v>
      </c>
      <c r="H7628" s="192">
        <v>68310</v>
      </c>
      <c r="I7628" t="s">
        <v>22</v>
      </c>
      <c r="J7628"/>
      <c r="K7628"/>
      <c r="L7628">
        <v>2024</v>
      </c>
      <c r="M7628" t="s">
        <v>525</v>
      </c>
      <c r="N7628" t="s">
        <v>569</v>
      </c>
      <c r="O7628"/>
    </row>
    <row r="7629" spans="1:15" s="164" customFormat="1" ht="16" x14ac:dyDescent="0.2">
      <c r="A7629" t="s">
        <v>521</v>
      </c>
      <c r="B7629" t="s">
        <v>647</v>
      </c>
      <c r="C7629" t="s">
        <v>523</v>
      </c>
      <c r="D7629" t="s">
        <v>525</v>
      </c>
      <c r="E7629" t="s">
        <v>531</v>
      </c>
      <c r="F7629" s="191">
        <v>45757</v>
      </c>
      <c r="G7629" t="s">
        <v>653</v>
      </c>
      <c r="H7629" s="192">
        <v>80278</v>
      </c>
      <c r="I7629" t="s">
        <v>22</v>
      </c>
      <c r="J7629"/>
      <c r="K7629"/>
      <c r="L7629">
        <v>2024</v>
      </c>
      <c r="M7629" t="s">
        <v>525</v>
      </c>
      <c r="N7629" t="s">
        <v>569</v>
      </c>
      <c r="O7629"/>
    </row>
    <row r="7630" spans="1:15" s="164" customFormat="1" ht="16" x14ac:dyDescent="0.2">
      <c r="A7630" t="s">
        <v>521</v>
      </c>
      <c r="B7630" t="s">
        <v>617</v>
      </c>
      <c r="C7630" t="s">
        <v>523</v>
      </c>
      <c r="D7630" t="s">
        <v>525</v>
      </c>
      <c r="E7630" t="s">
        <v>531</v>
      </c>
      <c r="F7630" s="191">
        <v>45757</v>
      </c>
      <c r="G7630" t="s">
        <v>568</v>
      </c>
      <c r="H7630" s="192">
        <v>39600</v>
      </c>
      <c r="I7630" t="s">
        <v>22</v>
      </c>
      <c r="J7630"/>
      <c r="K7630"/>
      <c r="L7630">
        <v>2024</v>
      </c>
      <c r="M7630" t="s">
        <v>525</v>
      </c>
      <c r="N7630" t="s">
        <v>569</v>
      </c>
      <c r="O7630"/>
    </row>
    <row r="7631" spans="1:15" s="164" customFormat="1" ht="16" x14ac:dyDescent="0.2">
      <c r="A7631" t="s">
        <v>521</v>
      </c>
      <c r="B7631" t="s">
        <v>617</v>
      </c>
      <c r="C7631" t="s">
        <v>523</v>
      </c>
      <c r="D7631" t="s">
        <v>525</v>
      </c>
      <c r="E7631" t="s">
        <v>531</v>
      </c>
      <c r="F7631" s="191">
        <v>45757</v>
      </c>
      <c r="G7631" t="s">
        <v>589</v>
      </c>
      <c r="H7631" s="192">
        <v>977988</v>
      </c>
      <c r="I7631" t="s">
        <v>22</v>
      </c>
      <c r="J7631"/>
      <c r="K7631"/>
      <c r="L7631">
        <v>2024</v>
      </c>
      <c r="M7631" t="s">
        <v>525</v>
      </c>
      <c r="N7631" t="s">
        <v>569</v>
      </c>
      <c r="O7631"/>
    </row>
    <row r="7632" spans="1:15" s="164" customFormat="1" ht="16" x14ac:dyDescent="0.2">
      <c r="A7632" t="s">
        <v>521</v>
      </c>
      <c r="B7632" t="s">
        <v>617</v>
      </c>
      <c r="C7632" t="s">
        <v>523</v>
      </c>
      <c r="D7632" t="s">
        <v>525</v>
      </c>
      <c r="E7632" t="s">
        <v>525</v>
      </c>
      <c r="F7632" s="191">
        <v>45757</v>
      </c>
      <c r="G7632" t="s">
        <v>23</v>
      </c>
      <c r="H7632" s="192">
        <v>373122</v>
      </c>
      <c r="I7632" t="s">
        <v>22</v>
      </c>
      <c r="J7632"/>
      <c r="K7632"/>
      <c r="L7632">
        <v>2024</v>
      </c>
      <c r="M7632" t="s">
        <v>525</v>
      </c>
      <c r="N7632" t="s">
        <v>569</v>
      </c>
      <c r="O7632"/>
    </row>
    <row r="7633" spans="1:15" s="164" customFormat="1" ht="16" x14ac:dyDescent="0.2">
      <c r="A7633" t="s">
        <v>521</v>
      </c>
      <c r="B7633" t="s">
        <v>617</v>
      </c>
      <c r="C7633" t="s">
        <v>523</v>
      </c>
      <c r="D7633" t="s">
        <v>525</v>
      </c>
      <c r="E7633" t="s">
        <v>531</v>
      </c>
      <c r="F7633" s="191">
        <v>45757</v>
      </c>
      <c r="G7633" t="s">
        <v>23</v>
      </c>
      <c r="H7633" s="192">
        <v>254540</v>
      </c>
      <c r="I7633" t="s">
        <v>22</v>
      </c>
      <c r="J7633"/>
      <c r="K7633"/>
      <c r="L7633">
        <v>2024</v>
      </c>
      <c r="M7633" t="s">
        <v>525</v>
      </c>
      <c r="N7633" t="s">
        <v>569</v>
      </c>
      <c r="O7633"/>
    </row>
    <row r="7634" spans="1:15" s="164" customFormat="1" ht="16" x14ac:dyDescent="0.2">
      <c r="A7634" t="s">
        <v>521</v>
      </c>
      <c r="B7634" t="s">
        <v>647</v>
      </c>
      <c r="C7634" t="s">
        <v>523</v>
      </c>
      <c r="D7634" t="s">
        <v>525</v>
      </c>
      <c r="E7634" t="s">
        <v>531</v>
      </c>
      <c r="F7634" s="191">
        <v>45757</v>
      </c>
      <c r="G7634" t="s">
        <v>23</v>
      </c>
      <c r="H7634" s="192">
        <v>42658</v>
      </c>
      <c r="I7634" t="s">
        <v>22</v>
      </c>
      <c r="J7634"/>
      <c r="K7634"/>
      <c r="L7634">
        <v>2024</v>
      </c>
      <c r="M7634" t="s">
        <v>525</v>
      </c>
      <c r="N7634" t="s">
        <v>569</v>
      </c>
      <c r="O7634"/>
    </row>
    <row r="7635" spans="1:15" s="164" customFormat="1" ht="16" x14ac:dyDescent="0.2">
      <c r="A7635" t="s">
        <v>521</v>
      </c>
      <c r="B7635" t="s">
        <v>647</v>
      </c>
      <c r="C7635" t="s">
        <v>523</v>
      </c>
      <c r="D7635" t="s">
        <v>525</v>
      </c>
      <c r="E7635" t="s">
        <v>519</v>
      </c>
      <c r="F7635" s="191">
        <v>45758</v>
      </c>
      <c r="G7635" t="s">
        <v>650</v>
      </c>
      <c r="H7635" s="192">
        <v>326236</v>
      </c>
      <c r="I7635" t="s">
        <v>16</v>
      </c>
      <c r="J7635"/>
      <c r="K7635"/>
      <c r="L7635">
        <v>2024</v>
      </c>
      <c r="M7635" t="s">
        <v>525</v>
      </c>
      <c r="N7635" t="s">
        <v>569</v>
      </c>
      <c r="O7635"/>
    </row>
    <row r="7636" spans="1:15" s="164" customFormat="1" ht="16" x14ac:dyDescent="0.2">
      <c r="A7636" t="s">
        <v>521</v>
      </c>
      <c r="B7636" t="s">
        <v>647</v>
      </c>
      <c r="C7636" t="s">
        <v>523</v>
      </c>
      <c r="D7636" t="s">
        <v>525</v>
      </c>
      <c r="E7636" t="s">
        <v>531</v>
      </c>
      <c r="F7636" s="191">
        <v>45758</v>
      </c>
      <c r="G7636" t="s">
        <v>650</v>
      </c>
      <c r="H7636" s="192">
        <v>1207593</v>
      </c>
      <c r="I7636" t="s">
        <v>16</v>
      </c>
      <c r="J7636"/>
      <c r="K7636"/>
      <c r="L7636">
        <v>2024</v>
      </c>
      <c r="M7636" t="s">
        <v>525</v>
      </c>
      <c r="N7636" t="s">
        <v>569</v>
      </c>
      <c r="O7636"/>
    </row>
    <row r="7637" spans="1:15" s="164" customFormat="1" ht="16" x14ac:dyDescent="0.2">
      <c r="A7637" t="s">
        <v>521</v>
      </c>
      <c r="B7637" t="s">
        <v>647</v>
      </c>
      <c r="C7637" t="s">
        <v>523</v>
      </c>
      <c r="D7637" t="s">
        <v>525</v>
      </c>
      <c r="E7637" t="s">
        <v>525</v>
      </c>
      <c r="F7637" s="191">
        <v>45758</v>
      </c>
      <c r="G7637" t="s">
        <v>648</v>
      </c>
      <c r="H7637" s="192">
        <v>39519</v>
      </c>
      <c r="I7637" t="s">
        <v>16</v>
      </c>
      <c r="J7637"/>
      <c r="K7637"/>
      <c r="L7637">
        <v>2024</v>
      </c>
      <c r="M7637" t="s">
        <v>525</v>
      </c>
      <c r="N7637" t="s">
        <v>569</v>
      </c>
      <c r="O7637"/>
    </row>
    <row r="7638" spans="1:15" s="164" customFormat="1" ht="16" x14ac:dyDescent="0.2">
      <c r="A7638" t="s">
        <v>521</v>
      </c>
      <c r="B7638" t="s">
        <v>647</v>
      </c>
      <c r="C7638" t="s">
        <v>523</v>
      </c>
      <c r="D7638" t="s">
        <v>525</v>
      </c>
      <c r="E7638" t="s">
        <v>531</v>
      </c>
      <c r="F7638" s="191">
        <v>45758</v>
      </c>
      <c r="G7638" t="s">
        <v>648</v>
      </c>
      <c r="H7638" s="192">
        <v>31858</v>
      </c>
      <c r="I7638" t="s">
        <v>16</v>
      </c>
      <c r="J7638"/>
      <c r="K7638"/>
      <c r="L7638">
        <v>2024</v>
      </c>
      <c r="M7638" t="s">
        <v>525</v>
      </c>
      <c r="N7638" t="s">
        <v>569</v>
      </c>
      <c r="O7638"/>
    </row>
    <row r="7639" spans="1:15" s="164" customFormat="1" ht="16" x14ac:dyDescent="0.2">
      <c r="A7639" t="s">
        <v>521</v>
      </c>
      <c r="B7639" t="s">
        <v>617</v>
      </c>
      <c r="C7639" t="s">
        <v>523</v>
      </c>
      <c r="D7639" t="s">
        <v>525</v>
      </c>
      <c r="E7639" t="s">
        <v>519</v>
      </c>
      <c r="F7639" s="191">
        <v>45758</v>
      </c>
      <c r="G7639" t="s">
        <v>651</v>
      </c>
      <c r="H7639" s="192">
        <v>47135</v>
      </c>
      <c r="I7639" t="s">
        <v>16</v>
      </c>
      <c r="J7639"/>
      <c r="K7639"/>
      <c r="L7639">
        <v>2024</v>
      </c>
      <c r="M7639" t="s">
        <v>525</v>
      </c>
      <c r="N7639" t="s">
        <v>569</v>
      </c>
      <c r="O7639"/>
    </row>
    <row r="7640" spans="1:15" s="164" customFormat="1" ht="16" x14ac:dyDescent="0.2">
      <c r="A7640" t="s">
        <v>521</v>
      </c>
      <c r="B7640" t="s">
        <v>647</v>
      </c>
      <c r="C7640" t="s">
        <v>523</v>
      </c>
      <c r="D7640" t="s">
        <v>525</v>
      </c>
      <c r="E7640" t="s">
        <v>525</v>
      </c>
      <c r="F7640" s="191">
        <v>45758</v>
      </c>
      <c r="G7640" t="s">
        <v>651</v>
      </c>
      <c r="H7640" s="192">
        <v>48468</v>
      </c>
      <c r="I7640" t="s">
        <v>16</v>
      </c>
      <c r="J7640"/>
      <c r="K7640"/>
      <c r="L7640">
        <v>2024</v>
      </c>
      <c r="M7640" t="s">
        <v>525</v>
      </c>
      <c r="N7640" t="s">
        <v>569</v>
      </c>
      <c r="O7640"/>
    </row>
    <row r="7641" spans="1:15" s="164" customFormat="1" ht="16" x14ac:dyDescent="0.2">
      <c r="A7641" t="s">
        <v>521</v>
      </c>
      <c r="B7641" t="s">
        <v>647</v>
      </c>
      <c r="C7641" t="s">
        <v>523</v>
      </c>
      <c r="D7641" t="s">
        <v>525</v>
      </c>
      <c r="E7641" t="s">
        <v>531</v>
      </c>
      <c r="F7641" s="191">
        <v>45758</v>
      </c>
      <c r="G7641" t="s">
        <v>651</v>
      </c>
      <c r="H7641" s="192">
        <v>41017</v>
      </c>
      <c r="I7641" t="s">
        <v>16</v>
      </c>
      <c r="J7641"/>
      <c r="K7641"/>
      <c r="L7641">
        <v>2024</v>
      </c>
      <c r="M7641" t="s">
        <v>525</v>
      </c>
      <c r="N7641" t="s">
        <v>569</v>
      </c>
      <c r="O7641"/>
    </row>
    <row r="7642" spans="1:15" s="164" customFormat="1" ht="16" x14ac:dyDescent="0.2">
      <c r="A7642" t="s">
        <v>521</v>
      </c>
      <c r="B7642" t="s">
        <v>647</v>
      </c>
      <c r="C7642" t="s">
        <v>523</v>
      </c>
      <c r="D7642" t="s">
        <v>525</v>
      </c>
      <c r="E7642" t="s">
        <v>525</v>
      </c>
      <c r="F7642" s="191">
        <v>45758</v>
      </c>
      <c r="G7642" t="s">
        <v>649</v>
      </c>
      <c r="H7642" s="192">
        <v>464222</v>
      </c>
      <c r="I7642" t="s">
        <v>16</v>
      </c>
      <c r="J7642"/>
      <c r="K7642"/>
      <c r="L7642">
        <v>2024</v>
      </c>
      <c r="M7642" t="s">
        <v>525</v>
      </c>
      <c r="N7642" t="s">
        <v>569</v>
      </c>
      <c r="O7642"/>
    </row>
    <row r="7643" spans="1:15" s="164" customFormat="1" ht="16" x14ac:dyDescent="0.2">
      <c r="A7643" t="s">
        <v>521</v>
      </c>
      <c r="B7643" t="s">
        <v>647</v>
      </c>
      <c r="C7643" t="s">
        <v>523</v>
      </c>
      <c r="D7643" t="s">
        <v>525</v>
      </c>
      <c r="E7643" t="s">
        <v>531</v>
      </c>
      <c r="F7643" s="191">
        <v>45758</v>
      </c>
      <c r="G7643" t="s">
        <v>649</v>
      </c>
      <c r="H7643" s="192">
        <v>79552</v>
      </c>
      <c r="I7643" t="s">
        <v>16</v>
      </c>
      <c r="J7643"/>
      <c r="K7643"/>
      <c r="L7643">
        <v>2024</v>
      </c>
      <c r="M7643" t="s">
        <v>525</v>
      </c>
      <c r="N7643" t="s">
        <v>569</v>
      </c>
      <c r="O7643"/>
    </row>
    <row r="7644" spans="1:15" s="164" customFormat="1" ht="16" x14ac:dyDescent="0.2">
      <c r="A7644" t="s">
        <v>521</v>
      </c>
      <c r="B7644" t="s">
        <v>647</v>
      </c>
      <c r="C7644" t="s">
        <v>523</v>
      </c>
      <c r="D7644" t="s">
        <v>525</v>
      </c>
      <c r="E7644" t="s">
        <v>531</v>
      </c>
      <c r="F7644" s="191">
        <v>45758</v>
      </c>
      <c r="G7644" t="s">
        <v>653</v>
      </c>
      <c r="H7644" s="192">
        <v>79847</v>
      </c>
      <c r="I7644" t="s">
        <v>22</v>
      </c>
      <c r="J7644"/>
      <c r="K7644"/>
      <c r="L7644">
        <v>2024</v>
      </c>
      <c r="M7644" t="s">
        <v>525</v>
      </c>
      <c r="N7644" t="s">
        <v>569</v>
      </c>
      <c r="O7644"/>
    </row>
    <row r="7645" spans="1:15" s="164" customFormat="1" ht="16" x14ac:dyDescent="0.2">
      <c r="A7645" t="s">
        <v>521</v>
      </c>
      <c r="B7645" t="s">
        <v>617</v>
      </c>
      <c r="C7645" t="s">
        <v>523</v>
      </c>
      <c r="D7645" t="s">
        <v>525</v>
      </c>
      <c r="E7645" t="s">
        <v>525</v>
      </c>
      <c r="F7645" s="191">
        <v>45758</v>
      </c>
      <c r="G7645" t="s">
        <v>589</v>
      </c>
      <c r="H7645" s="192">
        <v>24028</v>
      </c>
      <c r="I7645" t="s">
        <v>22</v>
      </c>
      <c r="J7645"/>
      <c r="K7645"/>
      <c r="L7645">
        <v>2024</v>
      </c>
      <c r="M7645" t="s">
        <v>525</v>
      </c>
      <c r="N7645" t="s">
        <v>569</v>
      </c>
      <c r="O7645"/>
    </row>
    <row r="7646" spans="1:15" s="164" customFormat="1" ht="16" x14ac:dyDescent="0.2">
      <c r="A7646" t="s">
        <v>521</v>
      </c>
      <c r="B7646" t="s">
        <v>617</v>
      </c>
      <c r="C7646" t="s">
        <v>523</v>
      </c>
      <c r="D7646" t="s">
        <v>525</v>
      </c>
      <c r="E7646" t="s">
        <v>531</v>
      </c>
      <c r="F7646" s="191">
        <v>45758</v>
      </c>
      <c r="G7646" t="s">
        <v>589</v>
      </c>
      <c r="H7646" s="192">
        <v>245124</v>
      </c>
      <c r="I7646" t="s">
        <v>22</v>
      </c>
      <c r="J7646"/>
      <c r="K7646"/>
      <c r="L7646">
        <v>2024</v>
      </c>
      <c r="M7646" t="s">
        <v>525</v>
      </c>
      <c r="N7646" t="s">
        <v>569</v>
      </c>
      <c r="O7646"/>
    </row>
    <row r="7647" spans="1:15" s="164" customFormat="1" ht="16" x14ac:dyDescent="0.2">
      <c r="A7647" t="s">
        <v>521</v>
      </c>
      <c r="B7647" t="s">
        <v>686</v>
      </c>
      <c r="C7647" t="s">
        <v>523</v>
      </c>
      <c r="D7647" t="s">
        <v>525</v>
      </c>
      <c r="E7647" t="s">
        <v>525</v>
      </c>
      <c r="F7647" s="191">
        <v>45758</v>
      </c>
      <c r="G7647" t="s">
        <v>589</v>
      </c>
      <c r="H7647" s="192">
        <v>227858</v>
      </c>
      <c r="I7647" t="s">
        <v>22</v>
      </c>
      <c r="J7647"/>
      <c r="K7647"/>
      <c r="L7647">
        <v>2024</v>
      </c>
      <c r="M7647" t="s">
        <v>525</v>
      </c>
      <c r="N7647" t="s">
        <v>569</v>
      </c>
      <c r="O7647"/>
    </row>
    <row r="7648" spans="1:15" s="164" customFormat="1" ht="16" x14ac:dyDescent="0.2">
      <c r="A7648" t="s">
        <v>521</v>
      </c>
      <c r="B7648" t="s">
        <v>603</v>
      </c>
      <c r="C7648" t="s">
        <v>523</v>
      </c>
      <c r="D7648" t="s">
        <v>525</v>
      </c>
      <c r="E7648" t="s">
        <v>525</v>
      </c>
      <c r="F7648" s="191">
        <v>45758</v>
      </c>
      <c r="G7648" t="s">
        <v>604</v>
      </c>
      <c r="H7648" s="192">
        <v>5210</v>
      </c>
      <c r="I7648" t="s">
        <v>22</v>
      </c>
      <c r="J7648"/>
      <c r="K7648"/>
      <c r="L7648">
        <v>2024</v>
      </c>
      <c r="M7648" t="s">
        <v>525</v>
      </c>
      <c r="N7648" t="s">
        <v>569</v>
      </c>
      <c r="O7648"/>
    </row>
    <row r="7649" spans="1:15" s="164" customFormat="1" ht="16" x14ac:dyDescent="0.2">
      <c r="A7649" t="s">
        <v>521</v>
      </c>
      <c r="B7649" t="s">
        <v>617</v>
      </c>
      <c r="C7649" t="s">
        <v>523</v>
      </c>
      <c r="D7649" t="s">
        <v>525</v>
      </c>
      <c r="E7649" t="s">
        <v>525</v>
      </c>
      <c r="F7649" s="191">
        <v>45758</v>
      </c>
      <c r="G7649" t="s">
        <v>23</v>
      </c>
      <c r="H7649" s="192">
        <v>734132</v>
      </c>
      <c r="I7649" t="s">
        <v>22</v>
      </c>
      <c r="J7649"/>
      <c r="K7649"/>
      <c r="L7649">
        <v>2024</v>
      </c>
      <c r="M7649" t="s">
        <v>525</v>
      </c>
      <c r="N7649" t="s">
        <v>569</v>
      </c>
      <c r="O7649"/>
    </row>
    <row r="7650" spans="1:15" s="164" customFormat="1" ht="16" x14ac:dyDescent="0.2">
      <c r="A7650" t="s">
        <v>521</v>
      </c>
      <c r="B7650" t="s">
        <v>617</v>
      </c>
      <c r="C7650" t="s">
        <v>523</v>
      </c>
      <c r="D7650" t="s">
        <v>525</v>
      </c>
      <c r="E7650" t="s">
        <v>531</v>
      </c>
      <c r="F7650" s="191">
        <v>45758</v>
      </c>
      <c r="G7650" t="s">
        <v>23</v>
      </c>
      <c r="H7650" s="192">
        <v>2588300</v>
      </c>
      <c r="I7650" t="s">
        <v>22</v>
      </c>
      <c r="J7650"/>
      <c r="K7650"/>
      <c r="L7650">
        <v>2024</v>
      </c>
      <c r="M7650" t="s">
        <v>525</v>
      </c>
      <c r="N7650" t="s">
        <v>569</v>
      </c>
      <c r="O7650"/>
    </row>
    <row r="7651" spans="1:15" s="164" customFormat="1" ht="16" x14ac:dyDescent="0.2">
      <c r="A7651" t="s">
        <v>521</v>
      </c>
      <c r="B7651" t="s">
        <v>586</v>
      </c>
      <c r="C7651" t="s">
        <v>523</v>
      </c>
      <c r="D7651" t="s">
        <v>525</v>
      </c>
      <c r="E7651" t="s">
        <v>531</v>
      </c>
      <c r="F7651" s="191">
        <v>45758</v>
      </c>
      <c r="G7651" t="s">
        <v>23</v>
      </c>
      <c r="H7651" s="192">
        <v>87318</v>
      </c>
      <c r="I7651" t="s">
        <v>22</v>
      </c>
      <c r="J7651"/>
      <c r="K7651"/>
      <c r="L7651">
        <v>2024</v>
      </c>
      <c r="M7651" t="s">
        <v>525</v>
      </c>
      <c r="N7651" t="s">
        <v>569</v>
      </c>
      <c r="O7651"/>
    </row>
    <row r="7652" spans="1:15" s="164" customFormat="1" ht="16" x14ac:dyDescent="0.2">
      <c r="A7652" t="s">
        <v>521</v>
      </c>
      <c r="B7652" t="s">
        <v>617</v>
      </c>
      <c r="C7652" t="s">
        <v>523</v>
      </c>
      <c r="D7652" t="s">
        <v>525</v>
      </c>
      <c r="E7652" t="s">
        <v>531</v>
      </c>
      <c r="F7652" s="191">
        <v>45758</v>
      </c>
      <c r="G7652" t="s">
        <v>621</v>
      </c>
      <c r="H7652" s="192">
        <v>479600</v>
      </c>
      <c r="I7652" t="s">
        <v>22</v>
      </c>
      <c r="J7652"/>
      <c r="K7652"/>
      <c r="L7652">
        <v>2024</v>
      </c>
      <c r="M7652" t="s">
        <v>525</v>
      </c>
      <c r="N7652" t="s">
        <v>569</v>
      </c>
      <c r="O7652"/>
    </row>
    <row r="7653" spans="1:15" s="164" customFormat="1" ht="16" x14ac:dyDescent="0.2">
      <c r="A7653" t="s">
        <v>521</v>
      </c>
      <c r="B7653" t="s">
        <v>609</v>
      </c>
      <c r="C7653" t="s">
        <v>523</v>
      </c>
      <c r="D7653" t="s">
        <v>530</v>
      </c>
      <c r="E7653" t="s">
        <v>518</v>
      </c>
      <c r="F7653" s="191">
        <v>45758</v>
      </c>
      <c r="G7653" t="s">
        <v>25</v>
      </c>
      <c r="H7653" s="192">
        <v>358400</v>
      </c>
      <c r="I7653" t="s">
        <v>16</v>
      </c>
      <c r="J7653">
        <v>896</v>
      </c>
      <c r="K7653"/>
      <c r="L7653">
        <v>2025</v>
      </c>
      <c r="M7653" t="s">
        <v>525</v>
      </c>
      <c r="N7653" t="s">
        <v>526</v>
      </c>
      <c r="O7653"/>
    </row>
    <row r="7654" spans="1:15" s="164" customFormat="1" ht="16" x14ac:dyDescent="0.2">
      <c r="A7654" t="s">
        <v>521</v>
      </c>
      <c r="B7654" t="s">
        <v>609</v>
      </c>
      <c r="C7654" t="s">
        <v>523</v>
      </c>
      <c r="D7654" t="s">
        <v>530</v>
      </c>
      <c r="E7654" t="s">
        <v>517</v>
      </c>
      <c r="F7654" s="191">
        <v>45758</v>
      </c>
      <c r="G7654" t="s">
        <v>25</v>
      </c>
      <c r="H7654" s="192">
        <v>3136000</v>
      </c>
      <c r="I7654" t="s">
        <v>16</v>
      </c>
      <c r="J7654">
        <v>7840</v>
      </c>
      <c r="K7654"/>
      <c r="L7654">
        <v>2025</v>
      </c>
      <c r="M7654" t="s">
        <v>525</v>
      </c>
      <c r="N7654" t="s">
        <v>526</v>
      </c>
      <c r="O7654"/>
    </row>
    <row r="7655" spans="1:15" s="164" customFormat="1" ht="16" x14ac:dyDescent="0.2">
      <c r="A7655" t="s">
        <v>521</v>
      </c>
      <c r="B7655" t="s">
        <v>609</v>
      </c>
      <c r="C7655" t="s">
        <v>523</v>
      </c>
      <c r="D7655" t="s">
        <v>524</v>
      </c>
      <c r="E7655" t="s">
        <v>519</v>
      </c>
      <c r="F7655" s="191">
        <v>45758</v>
      </c>
      <c r="G7655" t="s">
        <v>25</v>
      </c>
      <c r="H7655" s="192">
        <v>28900</v>
      </c>
      <c r="I7655" t="s">
        <v>16</v>
      </c>
      <c r="J7655">
        <v>340</v>
      </c>
      <c r="K7655"/>
      <c r="L7655">
        <v>2025</v>
      </c>
      <c r="M7655" t="s">
        <v>525</v>
      </c>
      <c r="N7655" t="s">
        <v>526</v>
      </c>
      <c r="O7655"/>
    </row>
    <row r="7656" spans="1:15" s="164" customFormat="1" ht="16" x14ac:dyDescent="0.2">
      <c r="A7656" t="s">
        <v>521</v>
      </c>
      <c r="B7656" t="s">
        <v>609</v>
      </c>
      <c r="C7656" t="s">
        <v>523</v>
      </c>
      <c r="D7656" t="s">
        <v>530</v>
      </c>
      <c r="E7656" t="s">
        <v>518</v>
      </c>
      <c r="F7656" s="191">
        <v>45759</v>
      </c>
      <c r="G7656" t="s">
        <v>25</v>
      </c>
      <c r="H7656" s="192">
        <v>313600</v>
      </c>
      <c r="I7656" t="s">
        <v>16</v>
      </c>
      <c r="J7656">
        <v>784</v>
      </c>
      <c r="K7656"/>
      <c r="L7656">
        <v>2025</v>
      </c>
      <c r="M7656" t="s">
        <v>525</v>
      </c>
      <c r="N7656" t="s">
        <v>526</v>
      </c>
      <c r="O7656"/>
    </row>
    <row r="7657" spans="1:15" s="164" customFormat="1" ht="16" x14ac:dyDescent="0.2">
      <c r="A7657" t="s">
        <v>521</v>
      </c>
      <c r="B7657" t="s">
        <v>609</v>
      </c>
      <c r="C7657" t="s">
        <v>523</v>
      </c>
      <c r="D7657" t="s">
        <v>530</v>
      </c>
      <c r="E7657" t="s">
        <v>517</v>
      </c>
      <c r="F7657" s="191">
        <v>45759</v>
      </c>
      <c r="G7657" t="s">
        <v>25</v>
      </c>
      <c r="H7657" s="192">
        <v>5297152</v>
      </c>
      <c r="I7657" t="s">
        <v>16</v>
      </c>
      <c r="J7657"/>
      <c r="K7657"/>
      <c r="L7657">
        <v>2025</v>
      </c>
      <c r="M7657" t="s">
        <v>525</v>
      </c>
      <c r="N7657" t="s">
        <v>526</v>
      </c>
      <c r="O7657" t="s">
        <v>937</v>
      </c>
    </row>
    <row r="7658" spans="1:15" s="164" customFormat="1" ht="16" x14ac:dyDescent="0.2">
      <c r="A7658" t="s">
        <v>521</v>
      </c>
      <c r="B7658" t="s">
        <v>609</v>
      </c>
      <c r="C7658" t="s">
        <v>523</v>
      </c>
      <c r="D7658" t="s">
        <v>530</v>
      </c>
      <c r="E7658" t="s">
        <v>517</v>
      </c>
      <c r="F7658" s="191">
        <v>45759</v>
      </c>
      <c r="G7658" t="s">
        <v>25</v>
      </c>
      <c r="H7658" s="192">
        <v>3068800</v>
      </c>
      <c r="I7658" t="s">
        <v>16</v>
      </c>
      <c r="J7658">
        <v>7672</v>
      </c>
      <c r="K7658"/>
      <c r="L7658">
        <v>2025</v>
      </c>
      <c r="M7658" t="s">
        <v>525</v>
      </c>
      <c r="N7658" t="s">
        <v>526</v>
      </c>
      <c r="O7658"/>
    </row>
    <row r="7659" spans="1:15" s="164" customFormat="1" ht="16" x14ac:dyDescent="0.2">
      <c r="A7659" t="s">
        <v>521</v>
      </c>
      <c r="B7659" t="s">
        <v>609</v>
      </c>
      <c r="C7659" t="s">
        <v>523</v>
      </c>
      <c r="D7659" t="s">
        <v>530</v>
      </c>
      <c r="E7659" t="s">
        <v>518</v>
      </c>
      <c r="F7659" s="191">
        <v>45759</v>
      </c>
      <c r="G7659" t="s">
        <v>25</v>
      </c>
      <c r="H7659" s="192">
        <v>495856</v>
      </c>
      <c r="I7659" t="s">
        <v>16</v>
      </c>
      <c r="J7659"/>
      <c r="K7659"/>
      <c r="L7659">
        <v>2025</v>
      </c>
      <c r="M7659" t="s">
        <v>525</v>
      </c>
      <c r="N7659" t="s">
        <v>526</v>
      </c>
      <c r="O7659" t="s">
        <v>937</v>
      </c>
    </row>
    <row r="7660" spans="1:15" s="164" customFormat="1" ht="16" x14ac:dyDescent="0.2">
      <c r="A7660" t="s">
        <v>521</v>
      </c>
      <c r="B7660" t="s">
        <v>609</v>
      </c>
      <c r="C7660" t="s">
        <v>523</v>
      </c>
      <c r="D7660" t="s">
        <v>524</v>
      </c>
      <c r="E7660" t="s">
        <v>519</v>
      </c>
      <c r="F7660" s="191">
        <v>45759</v>
      </c>
      <c r="G7660" t="s">
        <v>25</v>
      </c>
      <c r="H7660" s="192">
        <v>14450</v>
      </c>
      <c r="I7660" t="s">
        <v>16</v>
      </c>
      <c r="J7660">
        <v>170</v>
      </c>
      <c r="K7660"/>
      <c r="L7660">
        <v>2025</v>
      </c>
      <c r="M7660" t="s">
        <v>525</v>
      </c>
      <c r="N7660" t="s">
        <v>526</v>
      </c>
      <c r="O7660"/>
    </row>
    <row r="7661" spans="1:15" s="164" customFormat="1" ht="16" x14ac:dyDescent="0.2">
      <c r="A7661" t="s">
        <v>521</v>
      </c>
      <c r="B7661" t="s">
        <v>609</v>
      </c>
      <c r="C7661" t="s">
        <v>523</v>
      </c>
      <c r="D7661" t="s">
        <v>530</v>
      </c>
      <c r="E7661" t="s">
        <v>517</v>
      </c>
      <c r="F7661" s="191">
        <v>45760</v>
      </c>
      <c r="G7661" t="s">
        <v>25</v>
      </c>
      <c r="H7661" s="192">
        <v>1792000</v>
      </c>
      <c r="I7661" t="s">
        <v>16</v>
      </c>
      <c r="J7661">
        <v>4480</v>
      </c>
      <c r="K7661"/>
      <c r="L7661">
        <v>2025</v>
      </c>
      <c r="M7661" t="s">
        <v>525</v>
      </c>
      <c r="N7661" t="s">
        <v>526</v>
      </c>
      <c r="O7661"/>
    </row>
    <row r="7662" spans="1:15" s="164" customFormat="1" ht="16" x14ac:dyDescent="0.2">
      <c r="A7662" t="s">
        <v>521</v>
      </c>
      <c r="B7662" t="s">
        <v>609</v>
      </c>
      <c r="C7662" t="s">
        <v>523</v>
      </c>
      <c r="D7662" t="s">
        <v>530</v>
      </c>
      <c r="E7662" t="s">
        <v>518</v>
      </c>
      <c r="F7662" s="191">
        <v>45760</v>
      </c>
      <c r="G7662" t="s">
        <v>25</v>
      </c>
      <c r="H7662" s="192">
        <v>89600</v>
      </c>
      <c r="I7662" t="s">
        <v>16</v>
      </c>
      <c r="J7662">
        <v>224</v>
      </c>
      <c r="K7662"/>
      <c r="L7662">
        <v>2025</v>
      </c>
      <c r="M7662" t="s">
        <v>525</v>
      </c>
      <c r="N7662" t="s">
        <v>526</v>
      </c>
      <c r="O7662"/>
    </row>
    <row r="7663" spans="1:15" s="164" customFormat="1" ht="16" x14ac:dyDescent="0.2">
      <c r="A7663" t="s">
        <v>521</v>
      </c>
      <c r="B7663" t="s">
        <v>609</v>
      </c>
      <c r="C7663" t="s">
        <v>523</v>
      </c>
      <c r="D7663" t="s">
        <v>524</v>
      </c>
      <c r="E7663" t="s">
        <v>519</v>
      </c>
      <c r="F7663" s="191">
        <v>45760</v>
      </c>
      <c r="G7663" t="s">
        <v>25</v>
      </c>
      <c r="H7663" s="192">
        <v>7225</v>
      </c>
      <c r="I7663" t="s">
        <v>16</v>
      </c>
      <c r="J7663">
        <v>85</v>
      </c>
      <c r="K7663"/>
      <c r="L7663">
        <v>2025</v>
      </c>
      <c r="M7663" t="s">
        <v>525</v>
      </c>
      <c r="N7663" t="s">
        <v>526</v>
      </c>
      <c r="O7663"/>
    </row>
    <row r="7664" spans="1:15" s="164" customFormat="1" ht="16" x14ac:dyDescent="0.2">
      <c r="A7664" t="s">
        <v>521</v>
      </c>
      <c r="B7664" t="s">
        <v>617</v>
      </c>
      <c r="C7664" t="s">
        <v>523</v>
      </c>
      <c r="D7664" t="s">
        <v>525</v>
      </c>
      <c r="E7664" t="s">
        <v>531</v>
      </c>
      <c r="F7664" s="191">
        <v>45761</v>
      </c>
      <c r="G7664" t="s">
        <v>619</v>
      </c>
      <c r="H7664" s="192">
        <v>230030</v>
      </c>
      <c r="I7664" t="s">
        <v>22</v>
      </c>
      <c r="J7664"/>
      <c r="K7664"/>
      <c r="L7664">
        <v>2024</v>
      </c>
      <c r="M7664" t="s">
        <v>525</v>
      </c>
      <c r="N7664" t="s">
        <v>569</v>
      </c>
      <c r="O7664"/>
    </row>
    <row r="7665" spans="1:15" s="164" customFormat="1" ht="16" x14ac:dyDescent="0.2">
      <c r="A7665" t="s">
        <v>521</v>
      </c>
      <c r="B7665" t="s">
        <v>586</v>
      </c>
      <c r="C7665" t="s">
        <v>523</v>
      </c>
      <c r="D7665" t="s">
        <v>525</v>
      </c>
      <c r="E7665" t="s">
        <v>531</v>
      </c>
      <c r="F7665" s="191">
        <v>45761</v>
      </c>
      <c r="G7665" t="s">
        <v>619</v>
      </c>
      <c r="H7665" s="192">
        <v>322505</v>
      </c>
      <c r="I7665" t="s">
        <v>22</v>
      </c>
      <c r="J7665"/>
      <c r="K7665"/>
      <c r="L7665">
        <v>2024</v>
      </c>
      <c r="M7665" t="s">
        <v>525</v>
      </c>
      <c r="N7665" t="s">
        <v>569</v>
      </c>
      <c r="O7665"/>
    </row>
    <row r="7666" spans="1:15" s="164" customFormat="1" ht="16" x14ac:dyDescent="0.2">
      <c r="A7666" t="s">
        <v>521</v>
      </c>
      <c r="B7666" t="s">
        <v>647</v>
      </c>
      <c r="C7666" t="s">
        <v>523</v>
      </c>
      <c r="D7666" t="s">
        <v>525</v>
      </c>
      <c r="E7666" t="s">
        <v>531</v>
      </c>
      <c r="F7666" s="191">
        <v>45761</v>
      </c>
      <c r="G7666" t="s">
        <v>653</v>
      </c>
      <c r="H7666" s="192">
        <v>41899</v>
      </c>
      <c r="I7666" t="s">
        <v>22</v>
      </c>
      <c r="J7666"/>
      <c r="K7666"/>
      <c r="L7666">
        <v>2024</v>
      </c>
      <c r="M7666" t="s">
        <v>525</v>
      </c>
      <c r="N7666" t="s">
        <v>569</v>
      </c>
      <c r="O7666"/>
    </row>
    <row r="7667" spans="1:15" s="164" customFormat="1" ht="16" x14ac:dyDescent="0.2">
      <c r="A7667" t="s">
        <v>521</v>
      </c>
      <c r="B7667" t="s">
        <v>617</v>
      </c>
      <c r="C7667" t="s">
        <v>523</v>
      </c>
      <c r="D7667" t="s">
        <v>525</v>
      </c>
      <c r="E7667" t="s">
        <v>525</v>
      </c>
      <c r="F7667" s="191">
        <v>45761</v>
      </c>
      <c r="G7667" t="s">
        <v>568</v>
      </c>
      <c r="H7667" s="192">
        <v>267265</v>
      </c>
      <c r="I7667" t="s">
        <v>22</v>
      </c>
      <c r="J7667"/>
      <c r="K7667"/>
      <c r="L7667">
        <v>2024</v>
      </c>
      <c r="M7667" t="s">
        <v>525</v>
      </c>
      <c r="N7667" t="s">
        <v>569</v>
      </c>
      <c r="O7667"/>
    </row>
    <row r="7668" spans="1:15" s="164" customFormat="1" ht="16" x14ac:dyDescent="0.2">
      <c r="A7668" t="s">
        <v>521</v>
      </c>
      <c r="B7668" t="s">
        <v>617</v>
      </c>
      <c r="C7668" t="s">
        <v>523</v>
      </c>
      <c r="D7668" t="s">
        <v>525</v>
      </c>
      <c r="E7668" t="s">
        <v>531</v>
      </c>
      <c r="F7668" s="191">
        <v>45761</v>
      </c>
      <c r="G7668" t="s">
        <v>568</v>
      </c>
      <c r="H7668" s="192">
        <v>132000</v>
      </c>
      <c r="I7668" t="s">
        <v>22</v>
      </c>
      <c r="J7668"/>
      <c r="K7668"/>
      <c r="L7668">
        <v>2024</v>
      </c>
      <c r="M7668" t="s">
        <v>525</v>
      </c>
      <c r="N7668" t="s">
        <v>569</v>
      </c>
      <c r="O7668"/>
    </row>
    <row r="7669" spans="1:15" s="164" customFormat="1" ht="16" x14ac:dyDescent="0.2">
      <c r="A7669" t="s">
        <v>521</v>
      </c>
      <c r="B7669" t="s">
        <v>617</v>
      </c>
      <c r="C7669" t="s">
        <v>523</v>
      </c>
      <c r="D7669" t="s">
        <v>525</v>
      </c>
      <c r="E7669" t="s">
        <v>519</v>
      </c>
      <c r="F7669" s="191">
        <v>45761</v>
      </c>
      <c r="G7669" t="s">
        <v>589</v>
      </c>
      <c r="H7669" s="192">
        <v>1269840</v>
      </c>
      <c r="I7669" t="s">
        <v>22</v>
      </c>
      <c r="J7669"/>
      <c r="K7669"/>
      <c r="L7669">
        <v>2024</v>
      </c>
      <c r="M7669" t="s">
        <v>525</v>
      </c>
      <c r="N7669" t="s">
        <v>569</v>
      </c>
      <c r="O7669"/>
    </row>
    <row r="7670" spans="1:15" s="164" customFormat="1" ht="16" x14ac:dyDescent="0.2">
      <c r="A7670" t="s">
        <v>521</v>
      </c>
      <c r="B7670" t="s">
        <v>617</v>
      </c>
      <c r="C7670" t="s">
        <v>523</v>
      </c>
      <c r="D7670" t="s">
        <v>525</v>
      </c>
      <c r="E7670" t="s">
        <v>531</v>
      </c>
      <c r="F7670" s="191">
        <v>45761</v>
      </c>
      <c r="G7670" t="s">
        <v>589</v>
      </c>
      <c r="H7670" s="192">
        <v>2251106</v>
      </c>
      <c r="I7670" t="s">
        <v>22</v>
      </c>
      <c r="J7670"/>
      <c r="K7670"/>
      <c r="L7670">
        <v>2024</v>
      </c>
      <c r="M7670" t="s">
        <v>525</v>
      </c>
      <c r="N7670" t="s">
        <v>569</v>
      </c>
      <c r="O7670"/>
    </row>
    <row r="7671" spans="1:15" s="164" customFormat="1" ht="16" x14ac:dyDescent="0.2">
      <c r="A7671" t="s">
        <v>521</v>
      </c>
      <c r="B7671" t="s">
        <v>638</v>
      </c>
      <c r="C7671" t="s">
        <v>523</v>
      </c>
      <c r="D7671" t="s">
        <v>525</v>
      </c>
      <c r="E7671" t="s">
        <v>519</v>
      </c>
      <c r="F7671" s="191">
        <v>45761</v>
      </c>
      <c r="G7671" t="s">
        <v>589</v>
      </c>
      <c r="H7671" s="192">
        <v>1109570</v>
      </c>
      <c r="I7671" t="s">
        <v>22</v>
      </c>
      <c r="J7671"/>
      <c r="K7671"/>
      <c r="L7671">
        <v>2024</v>
      </c>
      <c r="M7671" t="s">
        <v>525</v>
      </c>
      <c r="N7671" t="s">
        <v>569</v>
      </c>
      <c r="O7671"/>
    </row>
    <row r="7672" spans="1:15" s="164" customFormat="1" ht="16" x14ac:dyDescent="0.2">
      <c r="A7672" t="s">
        <v>521</v>
      </c>
      <c r="B7672" t="s">
        <v>638</v>
      </c>
      <c r="C7672" t="s">
        <v>523</v>
      </c>
      <c r="D7672" t="s">
        <v>525</v>
      </c>
      <c r="E7672" t="s">
        <v>531</v>
      </c>
      <c r="F7672" s="191">
        <v>45761</v>
      </c>
      <c r="G7672" t="s">
        <v>589</v>
      </c>
      <c r="H7672" s="192">
        <v>1952280</v>
      </c>
      <c r="I7672" t="s">
        <v>22</v>
      </c>
      <c r="J7672"/>
      <c r="K7672"/>
      <c r="L7672">
        <v>2024</v>
      </c>
      <c r="M7672" t="s">
        <v>525</v>
      </c>
      <c r="N7672" t="s">
        <v>569</v>
      </c>
      <c r="O7672"/>
    </row>
    <row r="7673" spans="1:15" s="164" customFormat="1" ht="16" x14ac:dyDescent="0.2">
      <c r="A7673" t="s">
        <v>521</v>
      </c>
      <c r="B7673" t="s">
        <v>603</v>
      </c>
      <c r="C7673" t="s">
        <v>523</v>
      </c>
      <c r="D7673" t="s">
        <v>525</v>
      </c>
      <c r="E7673" t="s">
        <v>525</v>
      </c>
      <c r="F7673" s="191">
        <v>45761</v>
      </c>
      <c r="G7673" t="s">
        <v>604</v>
      </c>
      <c r="H7673" s="192">
        <v>39868</v>
      </c>
      <c r="I7673" t="s">
        <v>22</v>
      </c>
      <c r="J7673"/>
      <c r="K7673"/>
      <c r="L7673">
        <v>2024</v>
      </c>
      <c r="M7673" t="s">
        <v>525</v>
      </c>
      <c r="N7673" t="s">
        <v>569</v>
      </c>
      <c r="O7673"/>
    </row>
    <row r="7674" spans="1:15" s="164" customFormat="1" ht="16" x14ac:dyDescent="0.2">
      <c r="A7674" t="s">
        <v>521</v>
      </c>
      <c r="B7674" t="s">
        <v>617</v>
      </c>
      <c r="C7674" t="s">
        <v>523</v>
      </c>
      <c r="D7674" t="s">
        <v>525</v>
      </c>
      <c r="E7674" t="s">
        <v>531</v>
      </c>
      <c r="F7674" s="191">
        <v>45761</v>
      </c>
      <c r="G7674" t="s">
        <v>23</v>
      </c>
      <c r="H7674" s="192">
        <v>79200</v>
      </c>
      <c r="I7674" t="s">
        <v>22</v>
      </c>
      <c r="J7674"/>
      <c r="K7674"/>
      <c r="L7674">
        <v>2024</v>
      </c>
      <c r="M7674" t="s">
        <v>525</v>
      </c>
      <c r="N7674" t="s">
        <v>569</v>
      </c>
      <c r="O7674"/>
    </row>
    <row r="7675" spans="1:15" s="164" customFormat="1" ht="16" x14ac:dyDescent="0.2">
      <c r="A7675" t="s">
        <v>521</v>
      </c>
      <c r="B7675" t="s">
        <v>617</v>
      </c>
      <c r="C7675" t="s">
        <v>523</v>
      </c>
      <c r="D7675" t="s">
        <v>525</v>
      </c>
      <c r="E7675" t="s">
        <v>531</v>
      </c>
      <c r="F7675" s="191">
        <v>45761</v>
      </c>
      <c r="G7675" t="s">
        <v>621</v>
      </c>
      <c r="H7675" s="192">
        <v>42900</v>
      </c>
      <c r="I7675" t="s">
        <v>22</v>
      </c>
      <c r="J7675"/>
      <c r="K7675"/>
      <c r="L7675">
        <v>2024</v>
      </c>
      <c r="M7675" t="s">
        <v>525</v>
      </c>
      <c r="N7675" t="s">
        <v>569</v>
      </c>
      <c r="O7675"/>
    </row>
    <row r="7676" spans="1:15" s="164" customFormat="1" ht="16" x14ac:dyDescent="0.2">
      <c r="A7676" t="s">
        <v>521</v>
      </c>
      <c r="B7676" t="s">
        <v>638</v>
      </c>
      <c r="C7676" t="s">
        <v>523</v>
      </c>
      <c r="D7676" t="s">
        <v>525</v>
      </c>
      <c r="E7676" t="s">
        <v>531</v>
      </c>
      <c r="F7676" s="191">
        <v>45761</v>
      </c>
      <c r="G7676" t="s">
        <v>722</v>
      </c>
      <c r="H7676" s="192">
        <v>10644</v>
      </c>
      <c r="I7676" t="s">
        <v>22</v>
      </c>
      <c r="J7676"/>
      <c r="K7676"/>
      <c r="L7676">
        <v>2024</v>
      </c>
      <c r="M7676" t="s">
        <v>525</v>
      </c>
      <c r="N7676" t="s">
        <v>569</v>
      </c>
      <c r="O7676"/>
    </row>
    <row r="7677" spans="1:15" s="164" customFormat="1" ht="16" x14ac:dyDescent="0.2">
      <c r="A7677" t="s">
        <v>521</v>
      </c>
      <c r="B7677" t="s">
        <v>647</v>
      </c>
      <c r="C7677" t="s">
        <v>523</v>
      </c>
      <c r="D7677" t="s">
        <v>525</v>
      </c>
      <c r="E7677" t="s">
        <v>525</v>
      </c>
      <c r="F7677" s="191">
        <v>45761</v>
      </c>
      <c r="G7677" t="s">
        <v>650</v>
      </c>
      <c r="H7677" s="192">
        <v>619133</v>
      </c>
      <c r="I7677" t="s">
        <v>16</v>
      </c>
      <c r="J7677"/>
      <c r="K7677"/>
      <c r="L7677">
        <v>2024</v>
      </c>
      <c r="M7677" t="s">
        <v>525</v>
      </c>
      <c r="N7677" t="s">
        <v>569</v>
      </c>
      <c r="O7677"/>
    </row>
    <row r="7678" spans="1:15" s="164" customFormat="1" ht="16" x14ac:dyDescent="0.2">
      <c r="A7678" t="s">
        <v>521</v>
      </c>
      <c r="B7678" t="s">
        <v>647</v>
      </c>
      <c r="C7678" t="s">
        <v>535</v>
      </c>
      <c r="D7678" t="s">
        <v>525</v>
      </c>
      <c r="E7678" t="s">
        <v>519</v>
      </c>
      <c r="F7678" s="191">
        <v>45761</v>
      </c>
      <c r="G7678" t="s">
        <v>650</v>
      </c>
      <c r="H7678" s="192">
        <v>33660</v>
      </c>
      <c r="I7678" t="s">
        <v>16</v>
      </c>
      <c r="J7678"/>
      <c r="K7678"/>
      <c r="L7678">
        <v>2024</v>
      </c>
      <c r="M7678" t="s">
        <v>525</v>
      </c>
      <c r="N7678" t="s">
        <v>569</v>
      </c>
      <c r="O7678"/>
    </row>
    <row r="7679" spans="1:15" s="164" customFormat="1" ht="16" x14ac:dyDescent="0.2">
      <c r="A7679" t="s">
        <v>521</v>
      </c>
      <c r="B7679" t="s">
        <v>647</v>
      </c>
      <c r="C7679" t="s">
        <v>523</v>
      </c>
      <c r="D7679" t="s">
        <v>525</v>
      </c>
      <c r="E7679" t="s">
        <v>519</v>
      </c>
      <c r="F7679" s="191">
        <v>45761</v>
      </c>
      <c r="G7679" t="s">
        <v>650</v>
      </c>
      <c r="H7679" s="192">
        <v>271539</v>
      </c>
      <c r="I7679" t="s">
        <v>16</v>
      </c>
      <c r="J7679"/>
      <c r="K7679"/>
      <c r="L7679">
        <v>2024</v>
      </c>
      <c r="M7679" t="s">
        <v>525</v>
      </c>
      <c r="N7679" t="s">
        <v>569</v>
      </c>
      <c r="O7679"/>
    </row>
    <row r="7680" spans="1:15" s="164" customFormat="1" ht="16" x14ac:dyDescent="0.2">
      <c r="A7680" t="s">
        <v>521</v>
      </c>
      <c r="B7680" t="s">
        <v>647</v>
      </c>
      <c r="C7680" t="s">
        <v>523</v>
      </c>
      <c r="D7680" t="s">
        <v>525</v>
      </c>
      <c r="E7680" t="s">
        <v>531</v>
      </c>
      <c r="F7680" s="191">
        <v>45761</v>
      </c>
      <c r="G7680" t="s">
        <v>650</v>
      </c>
      <c r="H7680" s="192">
        <v>1187219</v>
      </c>
      <c r="I7680" t="s">
        <v>16</v>
      </c>
      <c r="J7680"/>
      <c r="K7680"/>
      <c r="L7680">
        <v>2024</v>
      </c>
      <c r="M7680" t="s">
        <v>525</v>
      </c>
      <c r="N7680" t="s">
        <v>569</v>
      </c>
      <c r="O7680"/>
    </row>
    <row r="7681" spans="1:15" s="164" customFormat="1" ht="16" x14ac:dyDescent="0.2">
      <c r="A7681" t="s">
        <v>521</v>
      </c>
      <c r="B7681" t="s">
        <v>647</v>
      </c>
      <c r="C7681" t="s">
        <v>523</v>
      </c>
      <c r="D7681" t="s">
        <v>525</v>
      </c>
      <c r="E7681" t="s">
        <v>531</v>
      </c>
      <c r="F7681" s="191">
        <v>45761</v>
      </c>
      <c r="G7681" t="s">
        <v>648</v>
      </c>
      <c r="H7681" s="192">
        <v>107466</v>
      </c>
      <c r="I7681" t="s">
        <v>16</v>
      </c>
      <c r="J7681"/>
      <c r="K7681"/>
      <c r="L7681">
        <v>2024</v>
      </c>
      <c r="M7681" t="s">
        <v>525</v>
      </c>
      <c r="N7681" t="s">
        <v>569</v>
      </c>
      <c r="O7681"/>
    </row>
    <row r="7682" spans="1:15" s="164" customFormat="1" ht="16" x14ac:dyDescent="0.2">
      <c r="A7682" t="s">
        <v>521</v>
      </c>
      <c r="B7682" t="s">
        <v>617</v>
      </c>
      <c r="C7682" t="s">
        <v>523</v>
      </c>
      <c r="D7682" t="s">
        <v>525</v>
      </c>
      <c r="E7682" t="s">
        <v>519</v>
      </c>
      <c r="F7682" s="191">
        <v>45761</v>
      </c>
      <c r="G7682" t="s">
        <v>651</v>
      </c>
      <c r="H7682" s="192">
        <v>47135</v>
      </c>
      <c r="I7682" t="s">
        <v>16</v>
      </c>
      <c r="J7682"/>
      <c r="K7682"/>
      <c r="L7682">
        <v>2024</v>
      </c>
      <c r="M7682" t="s">
        <v>525</v>
      </c>
      <c r="N7682" t="s">
        <v>569</v>
      </c>
      <c r="O7682"/>
    </row>
    <row r="7683" spans="1:15" s="164" customFormat="1" ht="16" x14ac:dyDescent="0.2">
      <c r="A7683" t="s">
        <v>521</v>
      </c>
      <c r="B7683" t="s">
        <v>647</v>
      </c>
      <c r="C7683" t="s">
        <v>523</v>
      </c>
      <c r="D7683" t="s">
        <v>525</v>
      </c>
      <c r="E7683" t="s">
        <v>525</v>
      </c>
      <c r="F7683" s="191">
        <v>45761</v>
      </c>
      <c r="G7683" t="s">
        <v>651</v>
      </c>
      <c r="H7683" s="192">
        <v>186151</v>
      </c>
      <c r="I7683" t="s">
        <v>16</v>
      </c>
      <c r="J7683"/>
      <c r="K7683"/>
      <c r="L7683">
        <v>2024</v>
      </c>
      <c r="M7683" t="s">
        <v>525</v>
      </c>
      <c r="N7683" t="s">
        <v>569</v>
      </c>
      <c r="O7683"/>
    </row>
    <row r="7684" spans="1:15" s="164" customFormat="1" ht="16" x14ac:dyDescent="0.2">
      <c r="A7684" t="s">
        <v>521</v>
      </c>
      <c r="B7684" t="s">
        <v>647</v>
      </c>
      <c r="C7684" t="s">
        <v>523</v>
      </c>
      <c r="D7684" t="s">
        <v>525</v>
      </c>
      <c r="E7684" t="s">
        <v>531</v>
      </c>
      <c r="F7684" s="191">
        <v>45761</v>
      </c>
      <c r="G7684" t="s">
        <v>651</v>
      </c>
      <c r="H7684" s="192">
        <v>285120</v>
      </c>
      <c r="I7684" t="s">
        <v>16</v>
      </c>
      <c r="J7684"/>
      <c r="K7684"/>
      <c r="L7684">
        <v>2024</v>
      </c>
      <c r="M7684" t="s">
        <v>525</v>
      </c>
      <c r="N7684" t="s">
        <v>569</v>
      </c>
      <c r="O7684"/>
    </row>
    <row r="7685" spans="1:15" s="164" customFormat="1" ht="16" x14ac:dyDescent="0.2">
      <c r="A7685" t="s">
        <v>521</v>
      </c>
      <c r="B7685" t="s">
        <v>647</v>
      </c>
      <c r="C7685" t="s">
        <v>523</v>
      </c>
      <c r="D7685" t="s">
        <v>525</v>
      </c>
      <c r="E7685" t="s">
        <v>525</v>
      </c>
      <c r="F7685" s="191">
        <v>45761</v>
      </c>
      <c r="G7685" t="s">
        <v>649</v>
      </c>
      <c r="H7685" s="192">
        <v>865113</v>
      </c>
      <c r="I7685" t="s">
        <v>16</v>
      </c>
      <c r="J7685"/>
      <c r="K7685"/>
      <c r="L7685">
        <v>2024</v>
      </c>
      <c r="M7685" t="s">
        <v>525</v>
      </c>
      <c r="N7685" t="s">
        <v>569</v>
      </c>
      <c r="O7685"/>
    </row>
    <row r="7686" spans="1:15" s="164" customFormat="1" ht="16" x14ac:dyDescent="0.2">
      <c r="A7686" t="s">
        <v>521</v>
      </c>
      <c r="B7686" t="s">
        <v>647</v>
      </c>
      <c r="C7686" t="s">
        <v>523</v>
      </c>
      <c r="D7686" t="s">
        <v>525</v>
      </c>
      <c r="E7686" t="s">
        <v>531</v>
      </c>
      <c r="F7686" s="191">
        <v>45761</v>
      </c>
      <c r="G7686" t="s">
        <v>649</v>
      </c>
      <c r="H7686" s="192">
        <v>151481</v>
      </c>
      <c r="I7686" t="s">
        <v>16</v>
      </c>
      <c r="J7686"/>
      <c r="K7686"/>
      <c r="L7686">
        <v>2024</v>
      </c>
      <c r="M7686" t="s">
        <v>525</v>
      </c>
      <c r="N7686" t="s">
        <v>569</v>
      </c>
      <c r="O7686"/>
    </row>
    <row r="7687" spans="1:15" s="164" customFormat="1" ht="16" x14ac:dyDescent="0.2">
      <c r="A7687" t="s">
        <v>521</v>
      </c>
      <c r="B7687" t="s">
        <v>647</v>
      </c>
      <c r="C7687" t="s">
        <v>523</v>
      </c>
      <c r="D7687" t="s">
        <v>525</v>
      </c>
      <c r="E7687" t="s">
        <v>531</v>
      </c>
      <c r="F7687" s="191">
        <v>45761</v>
      </c>
      <c r="G7687" t="s">
        <v>652</v>
      </c>
      <c r="H7687" s="192">
        <v>128920</v>
      </c>
      <c r="I7687" t="s">
        <v>16</v>
      </c>
      <c r="J7687"/>
      <c r="K7687"/>
      <c r="L7687">
        <v>2024</v>
      </c>
      <c r="M7687" t="s">
        <v>525</v>
      </c>
      <c r="N7687" t="s">
        <v>569</v>
      </c>
      <c r="O7687"/>
    </row>
    <row r="7688" spans="1:15" s="164" customFormat="1" ht="16" x14ac:dyDescent="0.2">
      <c r="A7688" t="s">
        <v>521</v>
      </c>
      <c r="B7688" t="s">
        <v>609</v>
      </c>
      <c r="C7688" t="s">
        <v>523</v>
      </c>
      <c r="D7688" t="s">
        <v>530</v>
      </c>
      <c r="E7688" t="s">
        <v>518</v>
      </c>
      <c r="F7688" s="191">
        <v>45761</v>
      </c>
      <c r="G7688" t="s">
        <v>25</v>
      </c>
      <c r="H7688" s="192">
        <v>403200</v>
      </c>
      <c r="I7688" t="s">
        <v>16</v>
      </c>
      <c r="J7688">
        <v>1008</v>
      </c>
      <c r="K7688"/>
      <c r="L7688">
        <v>2025</v>
      </c>
      <c r="M7688" t="s">
        <v>525</v>
      </c>
      <c r="N7688" t="s">
        <v>526</v>
      </c>
      <c r="O7688"/>
    </row>
    <row r="7689" spans="1:15" s="164" customFormat="1" ht="16" x14ac:dyDescent="0.2">
      <c r="A7689" t="s">
        <v>521</v>
      </c>
      <c r="B7689" t="s">
        <v>609</v>
      </c>
      <c r="C7689" t="s">
        <v>523</v>
      </c>
      <c r="D7689" t="s">
        <v>530</v>
      </c>
      <c r="E7689" t="s">
        <v>517</v>
      </c>
      <c r="F7689" s="191">
        <v>45761</v>
      </c>
      <c r="G7689" t="s">
        <v>25</v>
      </c>
      <c r="H7689" s="192">
        <v>3696000</v>
      </c>
      <c r="I7689" t="s">
        <v>16</v>
      </c>
      <c r="J7689">
        <v>9240</v>
      </c>
      <c r="K7689"/>
      <c r="L7689">
        <v>2025</v>
      </c>
      <c r="M7689" t="s">
        <v>525</v>
      </c>
      <c r="N7689" t="s">
        <v>526</v>
      </c>
      <c r="O7689"/>
    </row>
    <row r="7690" spans="1:15" s="164" customFormat="1" ht="16" x14ac:dyDescent="0.2">
      <c r="A7690" t="s">
        <v>521</v>
      </c>
      <c r="B7690" t="s">
        <v>609</v>
      </c>
      <c r="C7690" t="s">
        <v>523</v>
      </c>
      <c r="D7690" t="s">
        <v>524</v>
      </c>
      <c r="E7690" t="s">
        <v>519</v>
      </c>
      <c r="F7690" s="191">
        <v>45761</v>
      </c>
      <c r="G7690" t="s">
        <v>25</v>
      </c>
      <c r="H7690" s="192">
        <v>21675</v>
      </c>
      <c r="I7690" t="s">
        <v>16</v>
      </c>
      <c r="J7690">
        <v>255</v>
      </c>
      <c r="K7690"/>
      <c r="L7690">
        <v>2025</v>
      </c>
      <c r="M7690" t="s">
        <v>525</v>
      </c>
      <c r="N7690" t="s">
        <v>526</v>
      </c>
      <c r="O7690"/>
    </row>
    <row r="7691" spans="1:15" s="164" customFormat="1" ht="16" x14ac:dyDescent="0.2">
      <c r="A7691" t="s">
        <v>521</v>
      </c>
      <c r="B7691" t="s">
        <v>617</v>
      </c>
      <c r="C7691" t="s">
        <v>523</v>
      </c>
      <c r="D7691" t="s">
        <v>525</v>
      </c>
      <c r="E7691" t="s">
        <v>519</v>
      </c>
      <c r="F7691" s="191">
        <v>45762</v>
      </c>
      <c r="G7691" t="s">
        <v>619</v>
      </c>
      <c r="H7691" s="192">
        <v>143000</v>
      </c>
      <c r="I7691" t="s">
        <v>22</v>
      </c>
      <c r="J7691"/>
      <c r="K7691"/>
      <c r="L7691">
        <v>2024</v>
      </c>
      <c r="M7691" t="s">
        <v>525</v>
      </c>
      <c r="N7691" t="s">
        <v>569</v>
      </c>
      <c r="O7691"/>
    </row>
    <row r="7692" spans="1:15" s="164" customFormat="1" ht="16" x14ac:dyDescent="0.2">
      <c r="A7692" t="s">
        <v>521</v>
      </c>
      <c r="B7692" t="s">
        <v>647</v>
      </c>
      <c r="C7692" t="s">
        <v>523</v>
      </c>
      <c r="D7692" t="s">
        <v>525</v>
      </c>
      <c r="E7692" t="s">
        <v>525</v>
      </c>
      <c r="F7692" s="191">
        <v>45762</v>
      </c>
      <c r="G7692" t="s">
        <v>648</v>
      </c>
      <c r="H7692" s="192">
        <v>2600</v>
      </c>
      <c r="I7692" t="s">
        <v>16</v>
      </c>
      <c r="J7692"/>
      <c r="K7692"/>
      <c r="L7692">
        <v>2024</v>
      </c>
      <c r="M7692" t="s">
        <v>525</v>
      </c>
      <c r="N7692" t="s">
        <v>569</v>
      </c>
      <c r="O7692"/>
    </row>
    <row r="7693" spans="1:15" s="164" customFormat="1" ht="16" x14ac:dyDescent="0.2">
      <c r="A7693" t="s">
        <v>521</v>
      </c>
      <c r="B7693" t="s">
        <v>617</v>
      </c>
      <c r="C7693" t="s">
        <v>523</v>
      </c>
      <c r="D7693" t="s">
        <v>525</v>
      </c>
      <c r="E7693" t="s">
        <v>531</v>
      </c>
      <c r="F7693" s="191">
        <v>45762</v>
      </c>
      <c r="G7693" t="s">
        <v>587</v>
      </c>
      <c r="H7693" s="192">
        <v>594000</v>
      </c>
      <c r="I7693" t="s">
        <v>22</v>
      </c>
      <c r="J7693"/>
      <c r="K7693"/>
      <c r="L7693">
        <v>2024</v>
      </c>
      <c r="M7693" t="s">
        <v>525</v>
      </c>
      <c r="N7693" t="s">
        <v>569</v>
      </c>
      <c r="O7693"/>
    </row>
    <row r="7694" spans="1:15" s="164" customFormat="1" ht="16" x14ac:dyDescent="0.2">
      <c r="A7694" t="s">
        <v>521</v>
      </c>
      <c r="B7694" t="s">
        <v>647</v>
      </c>
      <c r="C7694" t="s">
        <v>523</v>
      </c>
      <c r="D7694" t="s">
        <v>525</v>
      </c>
      <c r="E7694" t="s">
        <v>531</v>
      </c>
      <c r="F7694" s="191">
        <v>45762</v>
      </c>
      <c r="G7694" t="s">
        <v>648</v>
      </c>
      <c r="H7694" s="192">
        <v>12584</v>
      </c>
      <c r="I7694" t="s">
        <v>16</v>
      </c>
      <c r="J7694"/>
      <c r="K7694"/>
      <c r="L7694">
        <v>2024</v>
      </c>
      <c r="M7694" t="s">
        <v>525</v>
      </c>
      <c r="N7694" t="s">
        <v>569</v>
      </c>
      <c r="O7694"/>
    </row>
    <row r="7695" spans="1:15" s="164" customFormat="1" ht="16" x14ac:dyDescent="0.2">
      <c r="A7695" t="s">
        <v>521</v>
      </c>
      <c r="B7695" t="s">
        <v>586</v>
      </c>
      <c r="C7695" t="s">
        <v>523</v>
      </c>
      <c r="D7695" t="s">
        <v>525</v>
      </c>
      <c r="E7695" t="s">
        <v>531</v>
      </c>
      <c r="F7695" s="191">
        <v>45762</v>
      </c>
      <c r="G7695" t="s">
        <v>587</v>
      </c>
      <c r="H7695" s="192">
        <v>219206</v>
      </c>
      <c r="I7695" t="s">
        <v>22</v>
      </c>
      <c r="J7695"/>
      <c r="K7695"/>
      <c r="L7695">
        <v>2024</v>
      </c>
      <c r="M7695" t="s">
        <v>525</v>
      </c>
      <c r="N7695" t="s">
        <v>569</v>
      </c>
      <c r="O7695"/>
    </row>
    <row r="7696" spans="1:15" s="164" customFormat="1" ht="16" x14ac:dyDescent="0.2">
      <c r="A7696" t="s">
        <v>521</v>
      </c>
      <c r="B7696" t="s">
        <v>647</v>
      </c>
      <c r="C7696" t="s">
        <v>523</v>
      </c>
      <c r="D7696" t="s">
        <v>525</v>
      </c>
      <c r="E7696" t="s">
        <v>531</v>
      </c>
      <c r="F7696" s="191">
        <v>45762</v>
      </c>
      <c r="G7696" t="s">
        <v>651</v>
      </c>
      <c r="H7696" s="192">
        <v>43560</v>
      </c>
      <c r="I7696" t="s">
        <v>16</v>
      </c>
      <c r="J7696"/>
      <c r="K7696"/>
      <c r="L7696">
        <v>2024</v>
      </c>
      <c r="M7696" t="s">
        <v>525</v>
      </c>
      <c r="N7696" t="s">
        <v>569</v>
      </c>
      <c r="O7696"/>
    </row>
    <row r="7697" spans="1:15" s="164" customFormat="1" ht="16" x14ac:dyDescent="0.2">
      <c r="A7697" t="s">
        <v>521</v>
      </c>
      <c r="B7697" t="s">
        <v>617</v>
      </c>
      <c r="C7697" t="s">
        <v>523</v>
      </c>
      <c r="D7697" t="s">
        <v>525</v>
      </c>
      <c r="E7697" t="s">
        <v>525</v>
      </c>
      <c r="F7697" s="191">
        <v>45762</v>
      </c>
      <c r="G7697" t="s">
        <v>568</v>
      </c>
      <c r="H7697" s="192">
        <v>73649</v>
      </c>
      <c r="I7697" t="s">
        <v>22</v>
      </c>
      <c r="J7697"/>
      <c r="K7697"/>
      <c r="L7697">
        <v>2024</v>
      </c>
      <c r="M7697" t="s">
        <v>525</v>
      </c>
      <c r="N7697" t="s">
        <v>569</v>
      </c>
      <c r="O7697"/>
    </row>
    <row r="7698" spans="1:15" s="164" customFormat="1" ht="16" x14ac:dyDescent="0.2">
      <c r="A7698" t="s">
        <v>521</v>
      </c>
      <c r="B7698" t="s">
        <v>647</v>
      </c>
      <c r="C7698" t="s">
        <v>523</v>
      </c>
      <c r="D7698" t="s">
        <v>525</v>
      </c>
      <c r="E7698" t="s">
        <v>525</v>
      </c>
      <c r="F7698" s="191">
        <v>45762</v>
      </c>
      <c r="G7698" t="s">
        <v>649</v>
      </c>
      <c r="H7698" s="192">
        <v>4968524</v>
      </c>
      <c r="I7698" t="s">
        <v>16</v>
      </c>
      <c r="J7698"/>
      <c r="K7698"/>
      <c r="L7698">
        <v>2024</v>
      </c>
      <c r="M7698" t="s">
        <v>525</v>
      </c>
      <c r="N7698" t="s">
        <v>569</v>
      </c>
      <c r="O7698"/>
    </row>
    <row r="7699" spans="1:15" s="164" customFormat="1" ht="16" x14ac:dyDescent="0.2">
      <c r="A7699" t="s">
        <v>521</v>
      </c>
      <c r="B7699" t="s">
        <v>617</v>
      </c>
      <c r="C7699" t="s">
        <v>523</v>
      </c>
      <c r="D7699" t="s">
        <v>525</v>
      </c>
      <c r="E7699" t="s">
        <v>525</v>
      </c>
      <c r="F7699" s="191">
        <v>45762</v>
      </c>
      <c r="G7699" t="s">
        <v>589</v>
      </c>
      <c r="H7699" s="192">
        <v>1004831</v>
      </c>
      <c r="I7699" t="s">
        <v>22</v>
      </c>
      <c r="J7699"/>
      <c r="K7699"/>
      <c r="L7699">
        <v>2024</v>
      </c>
      <c r="M7699" t="s">
        <v>525</v>
      </c>
      <c r="N7699" t="s">
        <v>569</v>
      </c>
      <c r="O7699"/>
    </row>
    <row r="7700" spans="1:15" s="164" customFormat="1" ht="16" x14ac:dyDescent="0.2">
      <c r="A7700" t="s">
        <v>521</v>
      </c>
      <c r="B7700" t="s">
        <v>647</v>
      </c>
      <c r="C7700" t="s">
        <v>523</v>
      </c>
      <c r="D7700" t="s">
        <v>525</v>
      </c>
      <c r="E7700" t="s">
        <v>525</v>
      </c>
      <c r="F7700" s="191">
        <v>45762</v>
      </c>
      <c r="G7700" t="s">
        <v>652</v>
      </c>
      <c r="H7700" s="192">
        <v>381854</v>
      </c>
      <c r="I7700" t="s">
        <v>16</v>
      </c>
      <c r="J7700"/>
      <c r="K7700"/>
      <c r="L7700">
        <v>2024</v>
      </c>
      <c r="M7700" t="s">
        <v>525</v>
      </c>
      <c r="N7700" t="s">
        <v>569</v>
      </c>
      <c r="O7700"/>
    </row>
    <row r="7701" spans="1:15" s="164" customFormat="1" ht="16" x14ac:dyDescent="0.2">
      <c r="A7701" t="s">
        <v>521</v>
      </c>
      <c r="B7701" t="s">
        <v>617</v>
      </c>
      <c r="C7701" t="s">
        <v>523</v>
      </c>
      <c r="D7701" t="s">
        <v>525</v>
      </c>
      <c r="E7701" t="s">
        <v>531</v>
      </c>
      <c r="F7701" s="191">
        <v>45762</v>
      </c>
      <c r="G7701" t="s">
        <v>589</v>
      </c>
      <c r="H7701" s="192">
        <v>237600</v>
      </c>
      <c r="I7701" t="s">
        <v>22</v>
      </c>
      <c r="J7701"/>
      <c r="K7701"/>
      <c r="L7701">
        <v>2024</v>
      </c>
      <c r="M7701" t="s">
        <v>525</v>
      </c>
      <c r="N7701" t="s">
        <v>569</v>
      </c>
      <c r="O7701"/>
    </row>
    <row r="7702" spans="1:15" s="164" customFormat="1" ht="16" x14ac:dyDescent="0.2">
      <c r="A7702" t="s">
        <v>521</v>
      </c>
      <c r="B7702" t="s">
        <v>647</v>
      </c>
      <c r="C7702" t="s">
        <v>523</v>
      </c>
      <c r="D7702" t="s">
        <v>525</v>
      </c>
      <c r="E7702" t="s">
        <v>531</v>
      </c>
      <c r="F7702" s="191">
        <v>45762</v>
      </c>
      <c r="G7702" t="s">
        <v>652</v>
      </c>
      <c r="H7702" s="192">
        <v>261360</v>
      </c>
      <c r="I7702" t="s">
        <v>16</v>
      </c>
      <c r="J7702"/>
      <c r="K7702"/>
      <c r="L7702">
        <v>2024</v>
      </c>
      <c r="M7702" t="s">
        <v>525</v>
      </c>
      <c r="N7702" t="s">
        <v>569</v>
      </c>
      <c r="O7702"/>
    </row>
    <row r="7703" spans="1:15" s="164" customFormat="1" ht="16" x14ac:dyDescent="0.2">
      <c r="A7703" t="s">
        <v>521</v>
      </c>
      <c r="B7703" t="s">
        <v>617</v>
      </c>
      <c r="C7703" t="s">
        <v>523</v>
      </c>
      <c r="D7703" t="s">
        <v>525</v>
      </c>
      <c r="E7703" t="s">
        <v>525</v>
      </c>
      <c r="F7703" s="191">
        <v>45762</v>
      </c>
      <c r="G7703" t="s">
        <v>23</v>
      </c>
      <c r="H7703" s="192">
        <v>42900</v>
      </c>
      <c r="I7703" t="s">
        <v>22</v>
      </c>
      <c r="J7703"/>
      <c r="K7703"/>
      <c r="L7703">
        <v>2024</v>
      </c>
      <c r="M7703" t="s">
        <v>525</v>
      </c>
      <c r="N7703" t="s">
        <v>569</v>
      </c>
      <c r="O7703"/>
    </row>
    <row r="7704" spans="1:15" s="164" customFormat="1" ht="16" x14ac:dyDescent="0.2">
      <c r="A7704" t="s">
        <v>521</v>
      </c>
      <c r="B7704" t="s">
        <v>609</v>
      </c>
      <c r="C7704" t="s">
        <v>523</v>
      </c>
      <c r="D7704" t="s">
        <v>530</v>
      </c>
      <c r="E7704" t="s">
        <v>518</v>
      </c>
      <c r="F7704" s="191">
        <v>45762</v>
      </c>
      <c r="G7704" t="s">
        <v>25</v>
      </c>
      <c r="H7704" s="192">
        <v>313600</v>
      </c>
      <c r="I7704" t="s">
        <v>16</v>
      </c>
      <c r="J7704">
        <v>784</v>
      </c>
      <c r="K7704"/>
      <c r="L7704">
        <v>2025</v>
      </c>
      <c r="M7704" t="s">
        <v>525</v>
      </c>
      <c r="N7704" t="s">
        <v>526</v>
      </c>
      <c r="O7704"/>
    </row>
    <row r="7705" spans="1:15" s="164" customFormat="1" ht="16" x14ac:dyDescent="0.2">
      <c r="A7705" t="s">
        <v>521</v>
      </c>
      <c r="B7705" t="s">
        <v>617</v>
      </c>
      <c r="C7705" t="s">
        <v>523</v>
      </c>
      <c r="D7705" t="s">
        <v>525</v>
      </c>
      <c r="E7705" t="s">
        <v>531</v>
      </c>
      <c r="F7705" s="191">
        <v>45762</v>
      </c>
      <c r="G7705" t="s">
        <v>23</v>
      </c>
      <c r="H7705" s="192">
        <v>129800</v>
      </c>
      <c r="I7705" t="s">
        <v>22</v>
      </c>
      <c r="J7705"/>
      <c r="K7705"/>
      <c r="L7705">
        <v>2024</v>
      </c>
      <c r="M7705" t="s">
        <v>525</v>
      </c>
      <c r="N7705" t="s">
        <v>569</v>
      </c>
      <c r="O7705"/>
    </row>
    <row r="7706" spans="1:15" s="164" customFormat="1" ht="16" x14ac:dyDescent="0.2">
      <c r="A7706" t="s">
        <v>521</v>
      </c>
      <c r="B7706" t="s">
        <v>609</v>
      </c>
      <c r="C7706" t="s">
        <v>523</v>
      </c>
      <c r="D7706" t="s">
        <v>530</v>
      </c>
      <c r="E7706" t="s">
        <v>517</v>
      </c>
      <c r="F7706" s="191">
        <v>45762</v>
      </c>
      <c r="G7706" t="s">
        <v>25</v>
      </c>
      <c r="H7706" s="192">
        <v>3180800</v>
      </c>
      <c r="I7706" t="s">
        <v>16</v>
      </c>
      <c r="J7706">
        <v>7952</v>
      </c>
      <c r="K7706"/>
      <c r="L7706">
        <v>2025</v>
      </c>
      <c r="M7706" t="s">
        <v>525</v>
      </c>
      <c r="N7706" t="s">
        <v>526</v>
      </c>
      <c r="O7706"/>
    </row>
    <row r="7707" spans="1:15" s="164" customFormat="1" ht="16" x14ac:dyDescent="0.2">
      <c r="A7707" t="s">
        <v>521</v>
      </c>
      <c r="B7707" t="s">
        <v>586</v>
      </c>
      <c r="C7707" t="s">
        <v>523</v>
      </c>
      <c r="D7707" t="s">
        <v>525</v>
      </c>
      <c r="E7707" t="s">
        <v>531</v>
      </c>
      <c r="F7707" s="191">
        <v>45762</v>
      </c>
      <c r="G7707" t="s">
        <v>23</v>
      </c>
      <c r="H7707" s="192">
        <v>88975</v>
      </c>
      <c r="I7707" t="s">
        <v>22</v>
      </c>
      <c r="J7707"/>
      <c r="K7707"/>
      <c r="L7707">
        <v>2024</v>
      </c>
      <c r="M7707" t="s">
        <v>525</v>
      </c>
      <c r="N7707" t="s">
        <v>569</v>
      </c>
      <c r="O7707"/>
    </row>
    <row r="7708" spans="1:15" s="164" customFormat="1" ht="16" x14ac:dyDescent="0.2">
      <c r="A7708" t="s">
        <v>521</v>
      </c>
      <c r="B7708" t="s">
        <v>609</v>
      </c>
      <c r="C7708" t="s">
        <v>523</v>
      </c>
      <c r="D7708" t="s">
        <v>524</v>
      </c>
      <c r="E7708" t="s">
        <v>519</v>
      </c>
      <c r="F7708" s="191">
        <v>45762</v>
      </c>
      <c r="G7708" t="s">
        <v>25</v>
      </c>
      <c r="H7708" s="192">
        <v>14450</v>
      </c>
      <c r="I7708" t="s">
        <v>16</v>
      </c>
      <c r="J7708">
        <v>170</v>
      </c>
      <c r="K7708"/>
      <c r="L7708">
        <v>2025</v>
      </c>
      <c r="M7708" t="s">
        <v>525</v>
      </c>
      <c r="N7708" t="s">
        <v>526</v>
      </c>
      <c r="O7708"/>
    </row>
    <row r="7709" spans="1:15" s="164" customFormat="1" ht="16" x14ac:dyDescent="0.2">
      <c r="A7709" t="s">
        <v>521</v>
      </c>
      <c r="B7709" t="s">
        <v>617</v>
      </c>
      <c r="C7709" t="s">
        <v>523</v>
      </c>
      <c r="D7709" t="s">
        <v>525</v>
      </c>
      <c r="E7709" t="s">
        <v>531</v>
      </c>
      <c r="F7709" s="191">
        <v>45762</v>
      </c>
      <c r="G7709" t="s">
        <v>621</v>
      </c>
      <c r="H7709" s="192">
        <v>42900</v>
      </c>
      <c r="I7709" t="s">
        <v>22</v>
      </c>
      <c r="J7709"/>
      <c r="K7709"/>
      <c r="L7709">
        <v>2024</v>
      </c>
      <c r="M7709" t="s">
        <v>525</v>
      </c>
      <c r="N7709" t="s">
        <v>569</v>
      </c>
      <c r="O7709"/>
    </row>
    <row r="7710" spans="1:15" s="164" customFormat="1" ht="16" x14ac:dyDescent="0.2">
      <c r="A7710" t="s">
        <v>521</v>
      </c>
      <c r="B7710" t="s">
        <v>647</v>
      </c>
      <c r="C7710" t="s">
        <v>523</v>
      </c>
      <c r="D7710" t="s">
        <v>525</v>
      </c>
      <c r="E7710" t="s">
        <v>525</v>
      </c>
      <c r="F7710" s="191">
        <v>45762</v>
      </c>
      <c r="G7710" t="s">
        <v>650</v>
      </c>
      <c r="H7710" s="192">
        <v>1350710</v>
      </c>
      <c r="I7710" t="s">
        <v>16</v>
      </c>
      <c r="J7710"/>
      <c r="K7710"/>
      <c r="L7710">
        <v>2024</v>
      </c>
      <c r="M7710" t="s">
        <v>525</v>
      </c>
      <c r="N7710" t="s">
        <v>569</v>
      </c>
      <c r="O7710"/>
    </row>
    <row r="7711" spans="1:15" s="164" customFormat="1" ht="16" x14ac:dyDescent="0.2">
      <c r="A7711" t="s">
        <v>521</v>
      </c>
      <c r="B7711" t="s">
        <v>647</v>
      </c>
      <c r="C7711" t="s">
        <v>523</v>
      </c>
      <c r="D7711" t="s">
        <v>525</v>
      </c>
      <c r="E7711" t="s">
        <v>519</v>
      </c>
      <c r="F7711" s="191">
        <v>45762</v>
      </c>
      <c r="G7711" t="s">
        <v>650</v>
      </c>
      <c r="H7711" s="192">
        <v>719055</v>
      </c>
      <c r="I7711" t="s">
        <v>16</v>
      </c>
      <c r="J7711"/>
      <c r="K7711"/>
      <c r="L7711">
        <v>2024</v>
      </c>
      <c r="M7711" t="s">
        <v>525</v>
      </c>
      <c r="N7711" t="s">
        <v>569</v>
      </c>
      <c r="O7711"/>
    </row>
    <row r="7712" spans="1:15" s="164" customFormat="1" ht="16" x14ac:dyDescent="0.2">
      <c r="A7712" t="s">
        <v>521</v>
      </c>
      <c r="B7712" t="s">
        <v>647</v>
      </c>
      <c r="C7712" t="s">
        <v>523</v>
      </c>
      <c r="D7712" t="s">
        <v>525</v>
      </c>
      <c r="E7712" t="s">
        <v>531</v>
      </c>
      <c r="F7712" s="191">
        <v>45762</v>
      </c>
      <c r="G7712" t="s">
        <v>650</v>
      </c>
      <c r="H7712" s="192">
        <v>2134792</v>
      </c>
      <c r="I7712" t="s">
        <v>16</v>
      </c>
      <c r="J7712"/>
      <c r="K7712"/>
      <c r="L7712">
        <v>2024</v>
      </c>
      <c r="M7712" t="s">
        <v>525</v>
      </c>
      <c r="N7712" t="s">
        <v>569</v>
      </c>
      <c r="O7712"/>
    </row>
    <row r="7713" spans="1:15" s="164" customFormat="1" ht="16" x14ac:dyDescent="0.2">
      <c r="A7713" t="s">
        <v>521</v>
      </c>
      <c r="B7713" t="s">
        <v>609</v>
      </c>
      <c r="C7713" t="s">
        <v>523</v>
      </c>
      <c r="D7713" t="s">
        <v>530</v>
      </c>
      <c r="E7713" t="s">
        <v>518</v>
      </c>
      <c r="F7713" s="191">
        <v>45763</v>
      </c>
      <c r="G7713" t="s">
        <v>25</v>
      </c>
      <c r="H7713" s="192">
        <v>313600</v>
      </c>
      <c r="I7713" t="s">
        <v>16</v>
      </c>
      <c r="J7713">
        <v>784</v>
      </c>
      <c r="K7713"/>
      <c r="L7713">
        <v>2025</v>
      </c>
      <c r="M7713" t="s">
        <v>525</v>
      </c>
      <c r="N7713" t="s">
        <v>526</v>
      </c>
      <c r="O7713"/>
    </row>
    <row r="7714" spans="1:15" s="164" customFormat="1" ht="16" x14ac:dyDescent="0.2">
      <c r="A7714" t="s">
        <v>521</v>
      </c>
      <c r="B7714" t="s">
        <v>609</v>
      </c>
      <c r="C7714" t="s">
        <v>523</v>
      </c>
      <c r="D7714" t="s">
        <v>530</v>
      </c>
      <c r="E7714" t="s">
        <v>517</v>
      </c>
      <c r="F7714" s="191">
        <v>45763</v>
      </c>
      <c r="G7714" t="s">
        <v>25</v>
      </c>
      <c r="H7714" s="192">
        <v>313600</v>
      </c>
      <c r="I7714" t="s">
        <v>16</v>
      </c>
      <c r="J7714">
        <v>784</v>
      </c>
      <c r="K7714"/>
      <c r="L7714">
        <v>2025</v>
      </c>
      <c r="M7714" t="s">
        <v>525</v>
      </c>
      <c r="N7714" t="s">
        <v>526</v>
      </c>
      <c r="O7714"/>
    </row>
    <row r="7715" spans="1:15" s="164" customFormat="1" ht="16" x14ac:dyDescent="0.2">
      <c r="A7715" t="s">
        <v>521</v>
      </c>
      <c r="B7715" t="s">
        <v>609</v>
      </c>
      <c r="C7715" t="s">
        <v>523</v>
      </c>
      <c r="D7715" t="s">
        <v>524</v>
      </c>
      <c r="E7715" t="s">
        <v>519</v>
      </c>
      <c r="F7715" s="191">
        <v>45763</v>
      </c>
      <c r="G7715" t="s">
        <v>25</v>
      </c>
      <c r="H7715" s="192">
        <v>21675</v>
      </c>
      <c r="I7715" t="s">
        <v>16</v>
      </c>
      <c r="J7715">
        <v>255</v>
      </c>
      <c r="K7715"/>
      <c r="L7715">
        <v>2025</v>
      </c>
      <c r="M7715" t="s">
        <v>525</v>
      </c>
      <c r="N7715" t="s">
        <v>526</v>
      </c>
      <c r="O7715"/>
    </row>
    <row r="7716" spans="1:15" s="164" customFormat="1" ht="16" x14ac:dyDescent="0.2">
      <c r="A7716" t="s">
        <v>521</v>
      </c>
      <c r="B7716" t="s">
        <v>647</v>
      </c>
      <c r="C7716" t="s">
        <v>523</v>
      </c>
      <c r="D7716" t="s">
        <v>525</v>
      </c>
      <c r="E7716" t="s">
        <v>525</v>
      </c>
      <c r="F7716" s="191">
        <v>45763</v>
      </c>
      <c r="G7716" t="s">
        <v>650</v>
      </c>
      <c r="H7716" s="192">
        <v>2024900</v>
      </c>
      <c r="I7716" t="s">
        <v>16</v>
      </c>
      <c r="J7716"/>
      <c r="K7716"/>
      <c r="L7716">
        <v>2024</v>
      </c>
      <c r="M7716" t="s">
        <v>525</v>
      </c>
      <c r="N7716" t="s">
        <v>569</v>
      </c>
      <c r="O7716"/>
    </row>
    <row r="7717" spans="1:15" s="164" customFormat="1" ht="16" x14ac:dyDescent="0.2">
      <c r="A7717" t="s">
        <v>521</v>
      </c>
      <c r="B7717" t="s">
        <v>647</v>
      </c>
      <c r="C7717" t="s">
        <v>523</v>
      </c>
      <c r="D7717" t="s">
        <v>525</v>
      </c>
      <c r="E7717" t="s">
        <v>519</v>
      </c>
      <c r="F7717" s="191">
        <v>45763</v>
      </c>
      <c r="G7717" t="s">
        <v>650</v>
      </c>
      <c r="H7717" s="192">
        <v>1340249</v>
      </c>
      <c r="I7717" t="s">
        <v>16</v>
      </c>
      <c r="J7717"/>
      <c r="K7717"/>
      <c r="L7717">
        <v>2024</v>
      </c>
      <c r="M7717" t="s">
        <v>525</v>
      </c>
      <c r="N7717" t="s">
        <v>569</v>
      </c>
      <c r="O7717"/>
    </row>
    <row r="7718" spans="1:15" s="164" customFormat="1" ht="16" x14ac:dyDescent="0.2">
      <c r="A7718" t="s">
        <v>521</v>
      </c>
      <c r="B7718" t="s">
        <v>647</v>
      </c>
      <c r="C7718" t="s">
        <v>523</v>
      </c>
      <c r="D7718" t="s">
        <v>525</v>
      </c>
      <c r="E7718" t="s">
        <v>531</v>
      </c>
      <c r="F7718" s="191">
        <v>45763</v>
      </c>
      <c r="G7718" t="s">
        <v>650</v>
      </c>
      <c r="H7718" s="192">
        <v>3830787</v>
      </c>
      <c r="I7718" t="s">
        <v>16</v>
      </c>
      <c r="J7718"/>
      <c r="K7718"/>
      <c r="L7718">
        <v>2024</v>
      </c>
      <c r="M7718" t="s">
        <v>525</v>
      </c>
      <c r="N7718" t="s">
        <v>569</v>
      </c>
      <c r="O7718"/>
    </row>
    <row r="7719" spans="1:15" s="164" customFormat="1" ht="16" x14ac:dyDescent="0.2">
      <c r="A7719" t="s">
        <v>521</v>
      </c>
      <c r="B7719" t="s">
        <v>647</v>
      </c>
      <c r="C7719" t="s">
        <v>523</v>
      </c>
      <c r="D7719" t="s">
        <v>525</v>
      </c>
      <c r="E7719" t="s">
        <v>525</v>
      </c>
      <c r="F7719" s="191">
        <v>45763</v>
      </c>
      <c r="G7719" t="s">
        <v>648</v>
      </c>
      <c r="H7719" s="192">
        <v>220200</v>
      </c>
      <c r="I7719" t="s">
        <v>16</v>
      </c>
      <c r="J7719"/>
      <c r="K7719"/>
      <c r="L7719">
        <v>2024</v>
      </c>
      <c r="M7719" t="s">
        <v>525</v>
      </c>
      <c r="N7719" t="s">
        <v>569</v>
      </c>
      <c r="O7719"/>
    </row>
    <row r="7720" spans="1:15" s="164" customFormat="1" ht="16" x14ac:dyDescent="0.2">
      <c r="A7720" t="s">
        <v>521</v>
      </c>
      <c r="B7720" t="s">
        <v>647</v>
      </c>
      <c r="C7720" t="s">
        <v>523</v>
      </c>
      <c r="D7720" t="s">
        <v>525</v>
      </c>
      <c r="E7720" t="s">
        <v>531</v>
      </c>
      <c r="F7720" s="191">
        <v>45763</v>
      </c>
      <c r="G7720" t="s">
        <v>648</v>
      </c>
      <c r="H7720" s="192">
        <v>183570</v>
      </c>
      <c r="I7720" t="s">
        <v>16</v>
      </c>
      <c r="J7720"/>
      <c r="K7720"/>
      <c r="L7720">
        <v>2024</v>
      </c>
      <c r="M7720" t="s">
        <v>525</v>
      </c>
      <c r="N7720" t="s">
        <v>569</v>
      </c>
      <c r="O7720"/>
    </row>
    <row r="7721" spans="1:15" s="164" customFormat="1" ht="16" x14ac:dyDescent="0.2">
      <c r="A7721" t="s">
        <v>521</v>
      </c>
      <c r="B7721" t="s">
        <v>647</v>
      </c>
      <c r="C7721" t="s">
        <v>523</v>
      </c>
      <c r="D7721" t="s">
        <v>525</v>
      </c>
      <c r="E7721" t="s">
        <v>525</v>
      </c>
      <c r="F7721" s="191">
        <v>45763</v>
      </c>
      <c r="G7721" t="s">
        <v>651</v>
      </c>
      <c r="H7721" s="192">
        <v>143971</v>
      </c>
      <c r="I7721" t="s">
        <v>16</v>
      </c>
      <c r="J7721"/>
      <c r="K7721"/>
      <c r="L7721">
        <v>2024</v>
      </c>
      <c r="M7721" t="s">
        <v>525</v>
      </c>
      <c r="N7721" t="s">
        <v>569</v>
      </c>
      <c r="O7721"/>
    </row>
    <row r="7722" spans="1:15" s="164" customFormat="1" ht="16" x14ac:dyDescent="0.2">
      <c r="A7722" t="s">
        <v>521</v>
      </c>
      <c r="B7722" t="s">
        <v>647</v>
      </c>
      <c r="C7722" t="s">
        <v>523</v>
      </c>
      <c r="D7722" t="s">
        <v>525</v>
      </c>
      <c r="E7722" t="s">
        <v>531</v>
      </c>
      <c r="F7722" s="191">
        <v>45763</v>
      </c>
      <c r="G7722" t="s">
        <v>651</v>
      </c>
      <c r="H7722" s="192">
        <v>632425</v>
      </c>
      <c r="I7722" t="s">
        <v>16</v>
      </c>
      <c r="J7722"/>
      <c r="K7722"/>
      <c r="L7722">
        <v>2024</v>
      </c>
      <c r="M7722" t="s">
        <v>525</v>
      </c>
      <c r="N7722" t="s">
        <v>569</v>
      </c>
      <c r="O7722"/>
    </row>
    <row r="7723" spans="1:15" s="164" customFormat="1" ht="16" x14ac:dyDescent="0.2">
      <c r="A7723" t="s">
        <v>521</v>
      </c>
      <c r="B7723" t="s">
        <v>647</v>
      </c>
      <c r="C7723" t="s">
        <v>523</v>
      </c>
      <c r="D7723" t="s">
        <v>525</v>
      </c>
      <c r="E7723" t="s">
        <v>525</v>
      </c>
      <c r="F7723" s="191">
        <v>45763</v>
      </c>
      <c r="G7723" t="s">
        <v>649</v>
      </c>
      <c r="H7723" s="192">
        <v>1216494</v>
      </c>
      <c r="I7723" t="s">
        <v>16</v>
      </c>
      <c r="J7723"/>
      <c r="K7723"/>
      <c r="L7723">
        <v>2024</v>
      </c>
      <c r="M7723" t="s">
        <v>525</v>
      </c>
      <c r="N7723" t="s">
        <v>569</v>
      </c>
      <c r="O7723"/>
    </row>
    <row r="7724" spans="1:15" s="164" customFormat="1" ht="16" x14ac:dyDescent="0.2">
      <c r="A7724" t="s">
        <v>521</v>
      </c>
      <c r="B7724" t="s">
        <v>647</v>
      </c>
      <c r="C7724" t="s">
        <v>523</v>
      </c>
      <c r="D7724" t="s">
        <v>525</v>
      </c>
      <c r="E7724" t="s">
        <v>531</v>
      </c>
      <c r="F7724" s="191">
        <v>45763</v>
      </c>
      <c r="G7724" t="s">
        <v>649</v>
      </c>
      <c r="H7724" s="192">
        <v>1315446</v>
      </c>
      <c r="I7724" t="s">
        <v>16</v>
      </c>
      <c r="J7724"/>
      <c r="K7724"/>
      <c r="L7724">
        <v>2024</v>
      </c>
      <c r="M7724" t="s">
        <v>525</v>
      </c>
      <c r="N7724" t="s">
        <v>569</v>
      </c>
      <c r="O7724"/>
    </row>
    <row r="7725" spans="1:15" s="164" customFormat="1" ht="16" x14ac:dyDescent="0.2">
      <c r="A7725" t="s">
        <v>521</v>
      </c>
      <c r="B7725" t="s">
        <v>647</v>
      </c>
      <c r="C7725" t="s">
        <v>523</v>
      </c>
      <c r="D7725" t="s">
        <v>525</v>
      </c>
      <c r="E7725" t="s">
        <v>525</v>
      </c>
      <c r="F7725" s="191">
        <v>45763</v>
      </c>
      <c r="G7725" t="s">
        <v>652</v>
      </c>
      <c r="H7725" s="192">
        <v>41272</v>
      </c>
      <c r="I7725" t="s">
        <v>16</v>
      </c>
      <c r="J7725"/>
      <c r="K7725"/>
      <c r="L7725">
        <v>2024</v>
      </c>
      <c r="M7725" t="s">
        <v>525</v>
      </c>
      <c r="N7725" t="s">
        <v>569</v>
      </c>
      <c r="O7725"/>
    </row>
    <row r="7726" spans="1:15" s="164" customFormat="1" ht="16" x14ac:dyDescent="0.2">
      <c r="A7726" t="s">
        <v>521</v>
      </c>
      <c r="B7726" t="s">
        <v>647</v>
      </c>
      <c r="C7726" t="s">
        <v>523</v>
      </c>
      <c r="D7726" t="s">
        <v>525</v>
      </c>
      <c r="E7726" t="s">
        <v>531</v>
      </c>
      <c r="F7726" s="191">
        <v>45763</v>
      </c>
      <c r="G7726" t="s">
        <v>652</v>
      </c>
      <c r="H7726" s="192">
        <v>967402</v>
      </c>
      <c r="I7726" t="s">
        <v>16</v>
      </c>
      <c r="J7726"/>
      <c r="K7726"/>
      <c r="L7726">
        <v>2024</v>
      </c>
      <c r="M7726" t="s">
        <v>525</v>
      </c>
      <c r="N7726" t="s">
        <v>569</v>
      </c>
      <c r="O7726"/>
    </row>
    <row r="7727" spans="1:15" s="164" customFormat="1" ht="16" x14ac:dyDescent="0.2">
      <c r="A7727" t="s">
        <v>521</v>
      </c>
      <c r="B7727" t="s">
        <v>617</v>
      </c>
      <c r="C7727" t="s">
        <v>523</v>
      </c>
      <c r="D7727" t="s">
        <v>525</v>
      </c>
      <c r="E7727" t="s">
        <v>519</v>
      </c>
      <c r="F7727" s="191">
        <v>45763</v>
      </c>
      <c r="G7727" t="s">
        <v>620</v>
      </c>
      <c r="H7727" s="192">
        <v>250250</v>
      </c>
      <c r="I7727" t="s">
        <v>22</v>
      </c>
      <c r="J7727"/>
      <c r="K7727"/>
      <c r="L7727">
        <v>2024</v>
      </c>
      <c r="M7727" t="s">
        <v>525</v>
      </c>
      <c r="N7727" t="s">
        <v>569</v>
      </c>
      <c r="O7727"/>
    </row>
    <row r="7728" spans="1:15" s="164" customFormat="1" ht="16" x14ac:dyDescent="0.2">
      <c r="A7728" t="s">
        <v>521</v>
      </c>
      <c r="B7728" t="s">
        <v>617</v>
      </c>
      <c r="C7728" t="s">
        <v>523</v>
      </c>
      <c r="D7728" t="s">
        <v>525</v>
      </c>
      <c r="E7728" t="s">
        <v>525</v>
      </c>
      <c r="F7728" s="191">
        <v>45763</v>
      </c>
      <c r="G7728" t="s">
        <v>568</v>
      </c>
      <c r="H7728" s="192">
        <v>111540</v>
      </c>
      <c r="I7728" t="s">
        <v>22</v>
      </c>
      <c r="J7728"/>
      <c r="K7728"/>
      <c r="L7728">
        <v>2024</v>
      </c>
      <c r="M7728" t="s">
        <v>525</v>
      </c>
      <c r="N7728" t="s">
        <v>569</v>
      </c>
      <c r="O7728"/>
    </row>
    <row r="7729" spans="1:15" s="164" customFormat="1" ht="16" x14ac:dyDescent="0.2">
      <c r="A7729" t="s">
        <v>521</v>
      </c>
      <c r="B7729" t="s">
        <v>586</v>
      </c>
      <c r="C7729" t="s">
        <v>523</v>
      </c>
      <c r="D7729" t="s">
        <v>525</v>
      </c>
      <c r="E7729" t="s">
        <v>525</v>
      </c>
      <c r="F7729" s="191">
        <v>45763</v>
      </c>
      <c r="G7729" t="s">
        <v>568</v>
      </c>
      <c r="H7729" s="192">
        <v>1381136</v>
      </c>
      <c r="I7729" t="s">
        <v>22</v>
      </c>
      <c r="J7729"/>
      <c r="K7729"/>
      <c r="L7729">
        <v>2024</v>
      </c>
      <c r="M7729" t="s">
        <v>525</v>
      </c>
      <c r="N7729" t="s">
        <v>569</v>
      </c>
      <c r="O7729"/>
    </row>
    <row r="7730" spans="1:15" s="164" customFormat="1" ht="16" x14ac:dyDescent="0.2">
      <c r="A7730" t="s">
        <v>521</v>
      </c>
      <c r="B7730" t="s">
        <v>617</v>
      </c>
      <c r="C7730" t="s">
        <v>523</v>
      </c>
      <c r="D7730" t="s">
        <v>525</v>
      </c>
      <c r="E7730" t="s">
        <v>531</v>
      </c>
      <c r="F7730" s="191">
        <v>45763</v>
      </c>
      <c r="G7730" t="s">
        <v>589</v>
      </c>
      <c r="H7730" s="192">
        <v>79200</v>
      </c>
      <c r="I7730" t="s">
        <v>22</v>
      </c>
      <c r="J7730"/>
      <c r="K7730"/>
      <c r="L7730">
        <v>2024</v>
      </c>
      <c r="M7730" t="s">
        <v>525</v>
      </c>
      <c r="N7730" t="s">
        <v>569</v>
      </c>
      <c r="O7730"/>
    </row>
    <row r="7731" spans="1:15" s="164" customFormat="1" ht="16" x14ac:dyDescent="0.2">
      <c r="A7731" t="s">
        <v>521</v>
      </c>
      <c r="B7731" t="s">
        <v>617</v>
      </c>
      <c r="C7731" t="s">
        <v>523</v>
      </c>
      <c r="D7731" t="s">
        <v>525</v>
      </c>
      <c r="E7731" t="s">
        <v>525</v>
      </c>
      <c r="F7731" s="191">
        <v>45763</v>
      </c>
      <c r="G7731" t="s">
        <v>23</v>
      </c>
      <c r="H7731" s="192">
        <v>229871</v>
      </c>
      <c r="I7731" t="s">
        <v>22</v>
      </c>
      <c r="J7731"/>
      <c r="K7731"/>
      <c r="L7731">
        <v>2024</v>
      </c>
      <c r="M7731" t="s">
        <v>525</v>
      </c>
      <c r="N7731" t="s">
        <v>569</v>
      </c>
      <c r="O7731"/>
    </row>
    <row r="7732" spans="1:15" s="164" customFormat="1" ht="16" x14ac:dyDescent="0.2">
      <c r="A7732" t="s">
        <v>521</v>
      </c>
      <c r="B7732" t="s">
        <v>617</v>
      </c>
      <c r="C7732" t="s">
        <v>523</v>
      </c>
      <c r="D7732" t="s">
        <v>525</v>
      </c>
      <c r="E7732" t="s">
        <v>531</v>
      </c>
      <c r="F7732" s="191">
        <v>45763</v>
      </c>
      <c r="G7732" t="s">
        <v>23</v>
      </c>
      <c r="H7732" s="192">
        <v>330000</v>
      </c>
      <c r="I7732" t="s">
        <v>22</v>
      </c>
      <c r="J7732"/>
      <c r="K7732"/>
      <c r="L7732">
        <v>2024</v>
      </c>
      <c r="M7732" t="s">
        <v>525</v>
      </c>
      <c r="N7732" t="s">
        <v>569</v>
      </c>
      <c r="O7732"/>
    </row>
    <row r="7733" spans="1:15" s="164" customFormat="1" ht="16" x14ac:dyDescent="0.2">
      <c r="A7733" t="s">
        <v>521</v>
      </c>
      <c r="B7733" t="s">
        <v>647</v>
      </c>
      <c r="C7733" t="s">
        <v>523</v>
      </c>
      <c r="D7733" t="s">
        <v>525</v>
      </c>
      <c r="E7733" t="s">
        <v>525</v>
      </c>
      <c r="F7733" s="191">
        <v>45764</v>
      </c>
      <c r="G7733" t="s">
        <v>650</v>
      </c>
      <c r="H7733" s="192">
        <v>1504400</v>
      </c>
      <c r="I7733" t="s">
        <v>16</v>
      </c>
      <c r="J7733"/>
      <c r="K7733"/>
      <c r="L7733">
        <v>2024</v>
      </c>
      <c r="M7733" t="s">
        <v>525</v>
      </c>
      <c r="N7733" t="s">
        <v>569</v>
      </c>
      <c r="O7733"/>
    </row>
    <row r="7734" spans="1:15" s="164" customFormat="1" ht="16" x14ac:dyDescent="0.2">
      <c r="A7734" t="s">
        <v>521</v>
      </c>
      <c r="B7734" t="s">
        <v>647</v>
      </c>
      <c r="C7734" t="s">
        <v>535</v>
      </c>
      <c r="D7734" t="s">
        <v>525</v>
      </c>
      <c r="E7734" t="s">
        <v>519</v>
      </c>
      <c r="F7734" s="191">
        <v>45764</v>
      </c>
      <c r="G7734" t="s">
        <v>650</v>
      </c>
      <c r="H7734" s="192">
        <v>39046</v>
      </c>
      <c r="I7734" t="s">
        <v>16</v>
      </c>
      <c r="J7734"/>
      <c r="K7734"/>
      <c r="L7734">
        <v>2024</v>
      </c>
      <c r="M7734" t="s">
        <v>525</v>
      </c>
      <c r="N7734" t="s">
        <v>569</v>
      </c>
      <c r="O7734"/>
    </row>
    <row r="7735" spans="1:15" s="164" customFormat="1" ht="16" x14ac:dyDescent="0.2">
      <c r="A7735" t="s">
        <v>521</v>
      </c>
      <c r="B7735" t="s">
        <v>647</v>
      </c>
      <c r="C7735" t="s">
        <v>523</v>
      </c>
      <c r="D7735" t="s">
        <v>525</v>
      </c>
      <c r="E7735" t="s">
        <v>519</v>
      </c>
      <c r="F7735" s="191">
        <v>45764</v>
      </c>
      <c r="G7735" t="s">
        <v>650</v>
      </c>
      <c r="H7735" s="192">
        <v>508592</v>
      </c>
      <c r="I7735" t="s">
        <v>16</v>
      </c>
      <c r="J7735"/>
      <c r="K7735"/>
      <c r="L7735">
        <v>2024</v>
      </c>
      <c r="M7735" t="s">
        <v>525</v>
      </c>
      <c r="N7735" t="s">
        <v>569</v>
      </c>
      <c r="O7735"/>
    </row>
    <row r="7736" spans="1:15" s="164" customFormat="1" ht="16" x14ac:dyDescent="0.2">
      <c r="A7736" t="s">
        <v>521</v>
      </c>
      <c r="B7736" t="s">
        <v>647</v>
      </c>
      <c r="C7736" t="s">
        <v>523</v>
      </c>
      <c r="D7736" t="s">
        <v>525</v>
      </c>
      <c r="E7736" t="s">
        <v>531</v>
      </c>
      <c r="F7736" s="191">
        <v>45764</v>
      </c>
      <c r="G7736" t="s">
        <v>650</v>
      </c>
      <c r="H7736" s="192">
        <v>2872817</v>
      </c>
      <c r="I7736" t="s">
        <v>16</v>
      </c>
      <c r="J7736"/>
      <c r="K7736"/>
      <c r="L7736">
        <v>2024</v>
      </c>
      <c r="M7736" t="s">
        <v>525</v>
      </c>
      <c r="N7736" t="s">
        <v>569</v>
      </c>
      <c r="O7736"/>
    </row>
    <row r="7737" spans="1:15" s="164" customFormat="1" ht="16" x14ac:dyDescent="0.2">
      <c r="A7737" t="s">
        <v>521</v>
      </c>
      <c r="B7737" t="s">
        <v>647</v>
      </c>
      <c r="C7737" t="s">
        <v>523</v>
      </c>
      <c r="D7737" t="s">
        <v>525</v>
      </c>
      <c r="E7737" t="s">
        <v>525</v>
      </c>
      <c r="F7737" s="191">
        <v>45764</v>
      </c>
      <c r="G7737" t="s">
        <v>648</v>
      </c>
      <c r="H7737" s="192">
        <v>66937</v>
      </c>
      <c r="I7737" t="s">
        <v>16</v>
      </c>
      <c r="J7737"/>
      <c r="K7737"/>
      <c r="L7737">
        <v>2024</v>
      </c>
      <c r="M7737" t="s">
        <v>525</v>
      </c>
      <c r="N7737" t="s">
        <v>569</v>
      </c>
      <c r="O7737"/>
    </row>
    <row r="7738" spans="1:15" s="164" customFormat="1" ht="16" x14ac:dyDescent="0.2">
      <c r="A7738" t="s">
        <v>521</v>
      </c>
      <c r="B7738" t="s">
        <v>647</v>
      </c>
      <c r="C7738" t="s">
        <v>523</v>
      </c>
      <c r="D7738" t="s">
        <v>525</v>
      </c>
      <c r="E7738" t="s">
        <v>531</v>
      </c>
      <c r="F7738" s="191">
        <v>45764</v>
      </c>
      <c r="G7738" t="s">
        <v>648</v>
      </c>
      <c r="H7738" s="192">
        <v>93634</v>
      </c>
      <c r="I7738" t="s">
        <v>16</v>
      </c>
      <c r="J7738"/>
      <c r="K7738"/>
      <c r="L7738">
        <v>2024</v>
      </c>
      <c r="M7738" t="s">
        <v>525</v>
      </c>
      <c r="N7738" t="s">
        <v>569</v>
      </c>
      <c r="O7738"/>
    </row>
    <row r="7739" spans="1:15" s="164" customFormat="1" ht="16" x14ac:dyDescent="0.2">
      <c r="A7739" t="s">
        <v>521</v>
      </c>
      <c r="B7739" t="s">
        <v>617</v>
      </c>
      <c r="C7739" t="s">
        <v>523</v>
      </c>
      <c r="D7739" t="s">
        <v>525</v>
      </c>
      <c r="E7739" t="s">
        <v>519</v>
      </c>
      <c r="F7739" s="191">
        <v>45764</v>
      </c>
      <c r="G7739" t="s">
        <v>651</v>
      </c>
      <c r="H7739" s="192">
        <v>141409</v>
      </c>
      <c r="I7739" t="s">
        <v>16</v>
      </c>
      <c r="J7739"/>
      <c r="K7739"/>
      <c r="L7739">
        <v>2024</v>
      </c>
      <c r="M7739" t="s">
        <v>525</v>
      </c>
      <c r="N7739" t="s">
        <v>569</v>
      </c>
      <c r="O7739"/>
    </row>
    <row r="7740" spans="1:15" s="164" customFormat="1" ht="16" x14ac:dyDescent="0.2">
      <c r="A7740" t="s">
        <v>521</v>
      </c>
      <c r="B7740" t="s">
        <v>647</v>
      </c>
      <c r="C7740" t="s">
        <v>523</v>
      </c>
      <c r="D7740" t="s">
        <v>525</v>
      </c>
      <c r="E7740" t="s">
        <v>525</v>
      </c>
      <c r="F7740" s="191">
        <v>45764</v>
      </c>
      <c r="G7740" t="s">
        <v>651</v>
      </c>
      <c r="H7740" s="192">
        <v>99165</v>
      </c>
      <c r="I7740" t="s">
        <v>16</v>
      </c>
      <c r="J7740"/>
      <c r="K7740"/>
      <c r="L7740">
        <v>2024</v>
      </c>
      <c r="M7740" t="s">
        <v>525</v>
      </c>
      <c r="N7740" t="s">
        <v>569</v>
      </c>
      <c r="O7740"/>
    </row>
    <row r="7741" spans="1:15" s="164" customFormat="1" ht="16" x14ac:dyDescent="0.2">
      <c r="A7741" t="s">
        <v>521</v>
      </c>
      <c r="B7741" t="s">
        <v>647</v>
      </c>
      <c r="C7741" t="s">
        <v>523</v>
      </c>
      <c r="D7741" t="s">
        <v>525</v>
      </c>
      <c r="E7741" t="s">
        <v>531</v>
      </c>
      <c r="F7741" s="191">
        <v>45764</v>
      </c>
      <c r="G7741" t="s">
        <v>651</v>
      </c>
      <c r="H7741" s="192">
        <v>41329</v>
      </c>
      <c r="I7741" t="s">
        <v>16</v>
      </c>
      <c r="J7741"/>
      <c r="K7741"/>
      <c r="L7741">
        <v>2024</v>
      </c>
      <c r="M7741" t="s">
        <v>525</v>
      </c>
      <c r="N7741" t="s">
        <v>569</v>
      </c>
      <c r="O7741"/>
    </row>
    <row r="7742" spans="1:15" s="164" customFormat="1" ht="16" x14ac:dyDescent="0.2">
      <c r="A7742" t="s">
        <v>521</v>
      </c>
      <c r="B7742" t="s">
        <v>647</v>
      </c>
      <c r="C7742" t="s">
        <v>523</v>
      </c>
      <c r="D7742" t="s">
        <v>525</v>
      </c>
      <c r="E7742" t="s">
        <v>525</v>
      </c>
      <c r="F7742" s="191">
        <v>45764</v>
      </c>
      <c r="G7742" t="s">
        <v>649</v>
      </c>
      <c r="H7742" s="192">
        <v>2211937</v>
      </c>
      <c r="I7742" t="s">
        <v>16</v>
      </c>
      <c r="J7742"/>
      <c r="K7742"/>
      <c r="L7742">
        <v>2024</v>
      </c>
      <c r="M7742" t="s">
        <v>525</v>
      </c>
      <c r="N7742" t="s">
        <v>569</v>
      </c>
      <c r="O7742"/>
    </row>
    <row r="7743" spans="1:15" s="164" customFormat="1" ht="16" x14ac:dyDescent="0.2">
      <c r="A7743" t="s">
        <v>521</v>
      </c>
      <c r="B7743" t="s">
        <v>647</v>
      </c>
      <c r="C7743" t="s">
        <v>523</v>
      </c>
      <c r="D7743" t="s">
        <v>525</v>
      </c>
      <c r="E7743" t="s">
        <v>531</v>
      </c>
      <c r="F7743" s="191">
        <v>45764</v>
      </c>
      <c r="G7743" t="s">
        <v>649</v>
      </c>
      <c r="H7743" s="192">
        <v>71555</v>
      </c>
      <c r="I7743" t="s">
        <v>16</v>
      </c>
      <c r="J7743"/>
      <c r="K7743"/>
      <c r="L7743">
        <v>2024</v>
      </c>
      <c r="M7743" t="s">
        <v>525</v>
      </c>
      <c r="N7743" t="s">
        <v>569</v>
      </c>
      <c r="O7743"/>
    </row>
    <row r="7744" spans="1:15" s="164" customFormat="1" ht="16" x14ac:dyDescent="0.2">
      <c r="A7744" t="s">
        <v>521</v>
      </c>
      <c r="B7744" t="s">
        <v>617</v>
      </c>
      <c r="C7744" t="s">
        <v>523</v>
      </c>
      <c r="D7744" t="s">
        <v>525</v>
      </c>
      <c r="E7744" t="s">
        <v>519</v>
      </c>
      <c r="F7744" s="191">
        <v>45764</v>
      </c>
      <c r="G7744" t="s">
        <v>587</v>
      </c>
      <c r="H7744" s="192">
        <v>214500</v>
      </c>
      <c r="I7744" t="s">
        <v>22</v>
      </c>
      <c r="J7744"/>
      <c r="K7744"/>
      <c r="L7744">
        <v>2024</v>
      </c>
      <c r="M7744" t="s">
        <v>525</v>
      </c>
      <c r="N7744" t="s">
        <v>569</v>
      </c>
      <c r="O7744"/>
    </row>
    <row r="7745" spans="1:15" s="164" customFormat="1" ht="16" x14ac:dyDescent="0.2">
      <c r="A7745" t="s">
        <v>521</v>
      </c>
      <c r="B7745" t="s">
        <v>617</v>
      </c>
      <c r="C7745" t="s">
        <v>523</v>
      </c>
      <c r="D7745" t="s">
        <v>525</v>
      </c>
      <c r="E7745" t="s">
        <v>531</v>
      </c>
      <c r="F7745" s="191">
        <v>45764</v>
      </c>
      <c r="G7745" t="s">
        <v>587</v>
      </c>
      <c r="H7745" s="192">
        <v>42676</v>
      </c>
      <c r="I7745" t="s">
        <v>22</v>
      </c>
      <c r="J7745"/>
      <c r="K7745"/>
      <c r="L7745">
        <v>2024</v>
      </c>
      <c r="M7745" t="s">
        <v>525</v>
      </c>
      <c r="N7745" t="s">
        <v>569</v>
      </c>
      <c r="O7745"/>
    </row>
    <row r="7746" spans="1:15" s="164" customFormat="1" ht="16" x14ac:dyDescent="0.2">
      <c r="A7746" t="s">
        <v>521</v>
      </c>
      <c r="B7746" t="s">
        <v>647</v>
      </c>
      <c r="C7746" t="s">
        <v>523</v>
      </c>
      <c r="D7746" t="s">
        <v>525</v>
      </c>
      <c r="E7746" t="s">
        <v>531</v>
      </c>
      <c r="F7746" s="191">
        <v>45764</v>
      </c>
      <c r="G7746" t="s">
        <v>653</v>
      </c>
      <c r="H7746" s="192">
        <v>77009</v>
      </c>
      <c r="I7746" t="s">
        <v>22</v>
      </c>
      <c r="J7746"/>
      <c r="K7746"/>
      <c r="L7746">
        <v>2024</v>
      </c>
      <c r="M7746" t="s">
        <v>525</v>
      </c>
      <c r="N7746" t="s">
        <v>569</v>
      </c>
      <c r="O7746"/>
    </row>
    <row r="7747" spans="1:15" s="164" customFormat="1" ht="16" x14ac:dyDescent="0.2">
      <c r="A7747" t="s">
        <v>521</v>
      </c>
      <c r="B7747" t="s">
        <v>617</v>
      </c>
      <c r="C7747" t="s">
        <v>523</v>
      </c>
      <c r="D7747" t="s">
        <v>525</v>
      </c>
      <c r="E7747" t="s">
        <v>525</v>
      </c>
      <c r="F7747" s="191">
        <v>45764</v>
      </c>
      <c r="G7747" t="s">
        <v>568</v>
      </c>
      <c r="H7747" s="192">
        <v>112292</v>
      </c>
      <c r="I7747" t="s">
        <v>22</v>
      </c>
      <c r="J7747"/>
      <c r="K7747"/>
      <c r="L7747">
        <v>2024</v>
      </c>
      <c r="M7747" t="s">
        <v>525</v>
      </c>
      <c r="N7747" t="s">
        <v>569</v>
      </c>
      <c r="O7747"/>
    </row>
    <row r="7748" spans="1:15" s="164" customFormat="1" ht="16" x14ac:dyDescent="0.2">
      <c r="A7748" t="s">
        <v>521</v>
      </c>
      <c r="B7748" t="s">
        <v>617</v>
      </c>
      <c r="C7748" t="s">
        <v>523</v>
      </c>
      <c r="D7748" t="s">
        <v>525</v>
      </c>
      <c r="E7748" t="s">
        <v>519</v>
      </c>
      <c r="F7748" s="191">
        <v>45764</v>
      </c>
      <c r="G7748" t="s">
        <v>568</v>
      </c>
      <c r="H7748" s="192">
        <v>536250</v>
      </c>
      <c r="I7748" t="s">
        <v>22</v>
      </c>
      <c r="J7748"/>
      <c r="K7748"/>
      <c r="L7748">
        <v>2024</v>
      </c>
      <c r="M7748" t="s">
        <v>525</v>
      </c>
      <c r="N7748" t="s">
        <v>569</v>
      </c>
      <c r="O7748"/>
    </row>
    <row r="7749" spans="1:15" s="164" customFormat="1" ht="16" x14ac:dyDescent="0.2">
      <c r="A7749" t="s">
        <v>521</v>
      </c>
      <c r="B7749" t="s">
        <v>617</v>
      </c>
      <c r="C7749" t="s">
        <v>523</v>
      </c>
      <c r="D7749" t="s">
        <v>525</v>
      </c>
      <c r="E7749" t="s">
        <v>531</v>
      </c>
      <c r="F7749" s="191">
        <v>45764</v>
      </c>
      <c r="G7749" t="s">
        <v>568</v>
      </c>
      <c r="H7749" s="192">
        <v>393250</v>
      </c>
      <c r="I7749" t="s">
        <v>22</v>
      </c>
      <c r="J7749"/>
      <c r="K7749"/>
      <c r="L7749">
        <v>2024</v>
      </c>
      <c r="M7749" t="s">
        <v>525</v>
      </c>
      <c r="N7749" t="s">
        <v>569</v>
      </c>
      <c r="O7749"/>
    </row>
    <row r="7750" spans="1:15" s="164" customFormat="1" ht="16" x14ac:dyDescent="0.2">
      <c r="A7750" t="s">
        <v>521</v>
      </c>
      <c r="B7750" t="s">
        <v>638</v>
      </c>
      <c r="C7750" t="s">
        <v>523</v>
      </c>
      <c r="D7750" t="s">
        <v>525</v>
      </c>
      <c r="E7750" t="s">
        <v>519</v>
      </c>
      <c r="F7750" s="191">
        <v>45764</v>
      </c>
      <c r="G7750" t="s">
        <v>568</v>
      </c>
      <c r="H7750" s="192">
        <v>607750</v>
      </c>
      <c r="I7750" t="s">
        <v>22</v>
      </c>
      <c r="J7750"/>
      <c r="K7750"/>
      <c r="L7750">
        <v>2024</v>
      </c>
      <c r="M7750" t="s">
        <v>525</v>
      </c>
      <c r="N7750" t="s">
        <v>569</v>
      </c>
      <c r="O7750"/>
    </row>
    <row r="7751" spans="1:15" s="164" customFormat="1" ht="16" x14ac:dyDescent="0.2">
      <c r="A7751" t="s">
        <v>521</v>
      </c>
      <c r="B7751" t="s">
        <v>638</v>
      </c>
      <c r="C7751" t="s">
        <v>523</v>
      </c>
      <c r="D7751" t="s">
        <v>525</v>
      </c>
      <c r="E7751" t="s">
        <v>531</v>
      </c>
      <c r="F7751" s="191">
        <v>45764</v>
      </c>
      <c r="G7751" t="s">
        <v>568</v>
      </c>
      <c r="H7751" s="192">
        <v>107250</v>
      </c>
      <c r="I7751" t="s">
        <v>22</v>
      </c>
      <c r="J7751"/>
      <c r="K7751"/>
      <c r="L7751">
        <v>2024</v>
      </c>
      <c r="M7751" t="s">
        <v>525</v>
      </c>
      <c r="N7751" t="s">
        <v>569</v>
      </c>
      <c r="O7751"/>
    </row>
    <row r="7752" spans="1:15" s="164" customFormat="1" ht="16" x14ac:dyDescent="0.2">
      <c r="A7752" t="s">
        <v>521</v>
      </c>
      <c r="B7752" t="s">
        <v>617</v>
      </c>
      <c r="C7752" t="s">
        <v>523</v>
      </c>
      <c r="D7752" t="s">
        <v>525</v>
      </c>
      <c r="E7752" t="s">
        <v>525</v>
      </c>
      <c r="F7752" s="191">
        <v>45764</v>
      </c>
      <c r="G7752" t="s">
        <v>589</v>
      </c>
      <c r="H7752" s="192">
        <v>267150</v>
      </c>
      <c r="I7752" t="s">
        <v>22</v>
      </c>
      <c r="J7752"/>
      <c r="K7752"/>
      <c r="L7752">
        <v>2024</v>
      </c>
      <c r="M7752" t="s">
        <v>525</v>
      </c>
      <c r="N7752" t="s">
        <v>569</v>
      </c>
      <c r="O7752"/>
    </row>
    <row r="7753" spans="1:15" s="164" customFormat="1" ht="16" x14ac:dyDescent="0.2">
      <c r="A7753" t="s">
        <v>521</v>
      </c>
      <c r="B7753" t="s">
        <v>617</v>
      </c>
      <c r="C7753" t="s">
        <v>523</v>
      </c>
      <c r="D7753" t="s">
        <v>525</v>
      </c>
      <c r="E7753" t="s">
        <v>531</v>
      </c>
      <c r="F7753" s="191">
        <v>45764</v>
      </c>
      <c r="G7753" t="s">
        <v>589</v>
      </c>
      <c r="H7753" s="192">
        <v>79200</v>
      </c>
      <c r="I7753" t="s">
        <v>22</v>
      </c>
      <c r="J7753"/>
      <c r="K7753"/>
      <c r="L7753">
        <v>2024</v>
      </c>
      <c r="M7753" t="s">
        <v>525</v>
      </c>
      <c r="N7753" t="s">
        <v>569</v>
      </c>
      <c r="O7753"/>
    </row>
    <row r="7754" spans="1:15" s="164" customFormat="1" ht="16" x14ac:dyDescent="0.2">
      <c r="A7754" t="s">
        <v>521</v>
      </c>
      <c r="B7754" t="s">
        <v>638</v>
      </c>
      <c r="C7754" t="s">
        <v>523</v>
      </c>
      <c r="D7754" t="s">
        <v>525</v>
      </c>
      <c r="E7754" t="s">
        <v>519</v>
      </c>
      <c r="F7754" s="191">
        <v>45764</v>
      </c>
      <c r="G7754" t="s">
        <v>589</v>
      </c>
      <c r="H7754" s="192">
        <v>286000</v>
      </c>
      <c r="I7754" t="s">
        <v>22</v>
      </c>
      <c r="J7754"/>
      <c r="K7754"/>
      <c r="L7754">
        <v>2024</v>
      </c>
      <c r="M7754" t="s">
        <v>525</v>
      </c>
      <c r="N7754" t="s">
        <v>569</v>
      </c>
      <c r="O7754"/>
    </row>
    <row r="7755" spans="1:15" s="164" customFormat="1" ht="16" x14ac:dyDescent="0.2">
      <c r="A7755" t="s">
        <v>521</v>
      </c>
      <c r="B7755" t="s">
        <v>638</v>
      </c>
      <c r="C7755" t="s">
        <v>523</v>
      </c>
      <c r="D7755" t="s">
        <v>525</v>
      </c>
      <c r="E7755" t="s">
        <v>531</v>
      </c>
      <c r="F7755" s="191">
        <v>45764</v>
      </c>
      <c r="G7755" t="s">
        <v>589</v>
      </c>
      <c r="H7755" s="192">
        <v>429000</v>
      </c>
      <c r="I7755" t="s">
        <v>22</v>
      </c>
      <c r="J7755"/>
      <c r="K7755"/>
      <c r="L7755">
        <v>2024</v>
      </c>
      <c r="M7755" t="s">
        <v>525</v>
      </c>
      <c r="N7755" t="s">
        <v>569</v>
      </c>
      <c r="O7755"/>
    </row>
    <row r="7756" spans="1:15" s="164" customFormat="1" ht="16" x14ac:dyDescent="0.2">
      <c r="A7756" t="s">
        <v>521</v>
      </c>
      <c r="B7756" t="s">
        <v>586</v>
      </c>
      <c r="C7756" t="s">
        <v>523</v>
      </c>
      <c r="D7756" t="s">
        <v>525</v>
      </c>
      <c r="E7756" t="s">
        <v>531</v>
      </c>
      <c r="F7756" s="191">
        <v>45764</v>
      </c>
      <c r="G7756" t="s">
        <v>589</v>
      </c>
      <c r="H7756" s="192">
        <v>92077</v>
      </c>
      <c r="I7756" t="s">
        <v>22</v>
      </c>
      <c r="J7756"/>
      <c r="K7756"/>
      <c r="L7756">
        <v>2024</v>
      </c>
      <c r="M7756" t="s">
        <v>525</v>
      </c>
      <c r="N7756" t="s">
        <v>569</v>
      </c>
      <c r="O7756"/>
    </row>
    <row r="7757" spans="1:15" s="164" customFormat="1" ht="16" x14ac:dyDescent="0.2">
      <c r="A7757" t="s">
        <v>521</v>
      </c>
      <c r="B7757" t="s">
        <v>603</v>
      </c>
      <c r="C7757" t="s">
        <v>523</v>
      </c>
      <c r="D7757" t="s">
        <v>525</v>
      </c>
      <c r="E7757" t="s">
        <v>525</v>
      </c>
      <c r="F7757" s="191">
        <v>45764</v>
      </c>
      <c r="G7757" t="s">
        <v>604</v>
      </c>
      <c r="H7757" s="192">
        <v>28538</v>
      </c>
      <c r="I7757" t="s">
        <v>22</v>
      </c>
      <c r="J7757"/>
      <c r="K7757"/>
      <c r="L7757">
        <v>2024</v>
      </c>
      <c r="M7757" t="s">
        <v>525</v>
      </c>
      <c r="N7757" t="s">
        <v>569</v>
      </c>
      <c r="O7757"/>
    </row>
    <row r="7758" spans="1:15" s="164" customFormat="1" ht="16" x14ac:dyDescent="0.2">
      <c r="A7758" t="s">
        <v>521</v>
      </c>
      <c r="B7758" t="s">
        <v>617</v>
      </c>
      <c r="C7758" t="s">
        <v>523</v>
      </c>
      <c r="D7758" t="s">
        <v>525</v>
      </c>
      <c r="E7758" t="s">
        <v>525</v>
      </c>
      <c r="F7758" s="191">
        <v>45764</v>
      </c>
      <c r="G7758" t="s">
        <v>23</v>
      </c>
      <c r="H7758" s="192">
        <v>683062</v>
      </c>
      <c r="I7758" t="s">
        <v>22</v>
      </c>
      <c r="J7758"/>
      <c r="K7758"/>
      <c r="L7758">
        <v>2024</v>
      </c>
      <c r="M7758" t="s">
        <v>525</v>
      </c>
      <c r="N7758" t="s">
        <v>569</v>
      </c>
      <c r="O7758"/>
    </row>
    <row r="7759" spans="1:15" s="164" customFormat="1" ht="16" x14ac:dyDescent="0.2">
      <c r="A7759" t="s">
        <v>521</v>
      </c>
      <c r="B7759" t="s">
        <v>617</v>
      </c>
      <c r="C7759" t="s">
        <v>523</v>
      </c>
      <c r="D7759" t="s">
        <v>525</v>
      </c>
      <c r="E7759" t="s">
        <v>531</v>
      </c>
      <c r="F7759" s="191">
        <v>45764</v>
      </c>
      <c r="G7759" t="s">
        <v>23</v>
      </c>
      <c r="H7759" s="192">
        <v>42900</v>
      </c>
      <c r="I7759" t="s">
        <v>22</v>
      </c>
      <c r="J7759"/>
      <c r="K7759"/>
      <c r="L7759">
        <v>2024</v>
      </c>
      <c r="M7759" t="s">
        <v>525</v>
      </c>
      <c r="N7759" t="s">
        <v>569</v>
      </c>
      <c r="O7759"/>
    </row>
    <row r="7760" spans="1:15" s="164" customFormat="1" ht="16" x14ac:dyDescent="0.2">
      <c r="A7760" t="s">
        <v>521</v>
      </c>
      <c r="B7760" t="s">
        <v>617</v>
      </c>
      <c r="C7760" t="s">
        <v>523</v>
      </c>
      <c r="D7760" t="s">
        <v>525</v>
      </c>
      <c r="E7760" t="s">
        <v>531</v>
      </c>
      <c r="F7760" s="191">
        <v>45764</v>
      </c>
      <c r="G7760" t="s">
        <v>720</v>
      </c>
      <c r="H7760" s="192">
        <v>316800</v>
      </c>
      <c r="I7760" t="s">
        <v>22</v>
      </c>
      <c r="J7760"/>
      <c r="K7760"/>
      <c r="L7760">
        <v>2024</v>
      </c>
      <c r="M7760" t="s">
        <v>525</v>
      </c>
      <c r="N7760" t="s">
        <v>569</v>
      </c>
      <c r="O7760"/>
    </row>
    <row r="7761" spans="1:15" s="164" customFormat="1" ht="16" x14ac:dyDescent="0.2">
      <c r="A7761" t="s">
        <v>521</v>
      </c>
      <c r="B7761" t="s">
        <v>586</v>
      </c>
      <c r="C7761" t="s">
        <v>523</v>
      </c>
      <c r="D7761" t="s">
        <v>525</v>
      </c>
      <c r="E7761" t="s">
        <v>531</v>
      </c>
      <c r="F7761" s="191">
        <v>45764</v>
      </c>
      <c r="G7761" t="s">
        <v>722</v>
      </c>
      <c r="H7761" s="192">
        <v>129155</v>
      </c>
      <c r="I7761" t="s">
        <v>22</v>
      </c>
      <c r="J7761"/>
      <c r="K7761"/>
      <c r="L7761">
        <v>2024</v>
      </c>
      <c r="M7761" t="s">
        <v>525</v>
      </c>
      <c r="N7761" t="s">
        <v>569</v>
      </c>
      <c r="O7761"/>
    </row>
    <row r="7762" spans="1:15" s="164" customFormat="1" ht="16" x14ac:dyDescent="0.2">
      <c r="A7762" t="s">
        <v>521</v>
      </c>
      <c r="B7762" t="s">
        <v>609</v>
      </c>
      <c r="C7762" t="s">
        <v>523</v>
      </c>
      <c r="D7762" t="s">
        <v>530</v>
      </c>
      <c r="E7762" t="s">
        <v>518</v>
      </c>
      <c r="F7762" s="191">
        <v>45764</v>
      </c>
      <c r="G7762" t="s">
        <v>25</v>
      </c>
      <c r="H7762" s="192">
        <v>403200</v>
      </c>
      <c r="I7762" t="s">
        <v>16</v>
      </c>
      <c r="J7762">
        <v>1008</v>
      </c>
      <c r="K7762"/>
      <c r="L7762">
        <v>2025</v>
      </c>
      <c r="M7762" t="s">
        <v>525</v>
      </c>
      <c r="N7762" t="s">
        <v>526</v>
      </c>
      <c r="O7762"/>
    </row>
    <row r="7763" spans="1:15" s="164" customFormat="1" ht="16" x14ac:dyDescent="0.2">
      <c r="A7763" t="s">
        <v>521</v>
      </c>
      <c r="B7763" t="s">
        <v>609</v>
      </c>
      <c r="C7763" t="s">
        <v>523</v>
      </c>
      <c r="D7763" t="s">
        <v>530</v>
      </c>
      <c r="E7763" t="s">
        <v>517</v>
      </c>
      <c r="F7763" s="191">
        <v>45764</v>
      </c>
      <c r="G7763" t="s">
        <v>25</v>
      </c>
      <c r="H7763" s="192">
        <v>3808000</v>
      </c>
      <c r="I7763" t="s">
        <v>16</v>
      </c>
      <c r="J7763">
        <v>9520</v>
      </c>
      <c r="K7763"/>
      <c r="L7763">
        <v>2025</v>
      </c>
      <c r="M7763" t="s">
        <v>525</v>
      </c>
      <c r="N7763" t="s">
        <v>526</v>
      </c>
      <c r="O7763"/>
    </row>
    <row r="7764" spans="1:15" s="164" customFormat="1" ht="16" x14ac:dyDescent="0.2">
      <c r="A7764" t="s">
        <v>521</v>
      </c>
      <c r="B7764" t="s">
        <v>609</v>
      </c>
      <c r="C7764" t="s">
        <v>523</v>
      </c>
      <c r="D7764" t="s">
        <v>530</v>
      </c>
      <c r="E7764" t="s">
        <v>518</v>
      </c>
      <c r="F7764" s="191">
        <v>45765</v>
      </c>
      <c r="G7764" t="s">
        <v>25</v>
      </c>
      <c r="H7764" s="192">
        <v>268800</v>
      </c>
      <c r="I7764" t="s">
        <v>16</v>
      </c>
      <c r="J7764">
        <v>672</v>
      </c>
      <c r="K7764"/>
      <c r="L7764">
        <v>2025</v>
      </c>
      <c r="M7764" t="s">
        <v>525</v>
      </c>
      <c r="N7764" t="s">
        <v>526</v>
      </c>
      <c r="O7764"/>
    </row>
    <row r="7765" spans="1:15" s="164" customFormat="1" ht="16" x14ac:dyDescent="0.2">
      <c r="A7765" t="s">
        <v>521</v>
      </c>
      <c r="B7765" t="s">
        <v>647</v>
      </c>
      <c r="C7765" t="s">
        <v>523</v>
      </c>
      <c r="D7765" t="s">
        <v>525</v>
      </c>
      <c r="E7765" t="s">
        <v>525</v>
      </c>
      <c r="F7765" s="191">
        <v>45765</v>
      </c>
      <c r="G7765" t="s">
        <v>650</v>
      </c>
      <c r="H7765" s="192">
        <v>2448871</v>
      </c>
      <c r="I7765" t="s">
        <v>16</v>
      </c>
      <c r="J7765"/>
      <c r="K7765"/>
      <c r="L7765">
        <v>2024</v>
      </c>
      <c r="M7765" t="s">
        <v>525</v>
      </c>
      <c r="N7765" t="s">
        <v>569</v>
      </c>
      <c r="O7765"/>
    </row>
    <row r="7766" spans="1:15" s="164" customFormat="1" ht="16" x14ac:dyDescent="0.2">
      <c r="A7766" t="s">
        <v>521</v>
      </c>
      <c r="B7766" t="s">
        <v>609</v>
      </c>
      <c r="C7766" t="s">
        <v>523</v>
      </c>
      <c r="D7766" t="s">
        <v>530</v>
      </c>
      <c r="E7766" t="s">
        <v>519</v>
      </c>
      <c r="F7766" s="191">
        <v>45765</v>
      </c>
      <c r="G7766" t="s">
        <v>25</v>
      </c>
      <c r="H7766" s="192">
        <v>68000</v>
      </c>
      <c r="I7766" t="s">
        <v>16</v>
      </c>
      <c r="J7766">
        <v>170</v>
      </c>
      <c r="K7766"/>
      <c r="L7766">
        <v>2025</v>
      </c>
      <c r="M7766" t="s">
        <v>525</v>
      </c>
      <c r="N7766" t="s">
        <v>526</v>
      </c>
      <c r="O7766"/>
    </row>
    <row r="7767" spans="1:15" s="164" customFormat="1" ht="16" x14ac:dyDescent="0.2">
      <c r="A7767" t="s">
        <v>521</v>
      </c>
      <c r="B7767" t="s">
        <v>647</v>
      </c>
      <c r="C7767" t="s">
        <v>523</v>
      </c>
      <c r="D7767" t="s">
        <v>525</v>
      </c>
      <c r="E7767" t="s">
        <v>519</v>
      </c>
      <c r="F7767" s="191">
        <v>45765</v>
      </c>
      <c r="G7767" t="s">
        <v>650</v>
      </c>
      <c r="H7767" s="192">
        <v>507874</v>
      </c>
      <c r="I7767" t="s">
        <v>16</v>
      </c>
      <c r="J7767"/>
      <c r="K7767"/>
      <c r="L7767">
        <v>2024</v>
      </c>
      <c r="M7767" t="s">
        <v>525</v>
      </c>
      <c r="N7767" t="s">
        <v>569</v>
      </c>
      <c r="O7767"/>
    </row>
    <row r="7768" spans="1:15" s="164" customFormat="1" ht="16" x14ac:dyDescent="0.2">
      <c r="A7768" t="s">
        <v>521</v>
      </c>
      <c r="B7768" t="s">
        <v>609</v>
      </c>
      <c r="C7768" t="s">
        <v>523</v>
      </c>
      <c r="D7768" t="s">
        <v>530</v>
      </c>
      <c r="E7768" t="s">
        <v>517</v>
      </c>
      <c r="F7768" s="191">
        <v>45765</v>
      </c>
      <c r="G7768" t="s">
        <v>25</v>
      </c>
      <c r="H7768" s="192">
        <v>4704000</v>
      </c>
      <c r="I7768" t="s">
        <v>16</v>
      </c>
      <c r="J7768">
        <v>11760</v>
      </c>
      <c r="K7768"/>
      <c r="L7768">
        <v>2025</v>
      </c>
      <c r="M7768" t="s">
        <v>525</v>
      </c>
      <c r="N7768" t="s">
        <v>526</v>
      </c>
      <c r="O7768"/>
    </row>
    <row r="7769" spans="1:15" s="164" customFormat="1" ht="16" x14ac:dyDescent="0.2">
      <c r="A7769" t="s">
        <v>521</v>
      </c>
      <c r="B7769" t="s">
        <v>647</v>
      </c>
      <c r="C7769" t="s">
        <v>523</v>
      </c>
      <c r="D7769" t="s">
        <v>525</v>
      </c>
      <c r="E7769" t="s">
        <v>531</v>
      </c>
      <c r="F7769" s="191">
        <v>45765</v>
      </c>
      <c r="G7769" t="s">
        <v>650</v>
      </c>
      <c r="H7769" s="192">
        <v>2915143</v>
      </c>
      <c r="I7769" t="s">
        <v>16</v>
      </c>
      <c r="J7769"/>
      <c r="K7769"/>
      <c r="L7769">
        <v>2024</v>
      </c>
      <c r="M7769" t="s">
        <v>525</v>
      </c>
      <c r="N7769" t="s">
        <v>569</v>
      </c>
      <c r="O7769"/>
    </row>
    <row r="7770" spans="1:15" s="164" customFormat="1" ht="16" x14ac:dyDescent="0.2">
      <c r="A7770" t="s">
        <v>521</v>
      </c>
      <c r="B7770" t="s">
        <v>647</v>
      </c>
      <c r="C7770" t="s">
        <v>523</v>
      </c>
      <c r="D7770" t="s">
        <v>525</v>
      </c>
      <c r="E7770" t="s">
        <v>525</v>
      </c>
      <c r="F7770" s="191">
        <v>45765</v>
      </c>
      <c r="G7770" t="s">
        <v>648</v>
      </c>
      <c r="H7770" s="192">
        <v>61864</v>
      </c>
      <c r="I7770" t="s">
        <v>16</v>
      </c>
      <c r="J7770"/>
      <c r="K7770"/>
      <c r="L7770">
        <v>2024</v>
      </c>
      <c r="M7770" t="s">
        <v>525</v>
      </c>
      <c r="N7770" t="s">
        <v>569</v>
      </c>
      <c r="O7770"/>
    </row>
    <row r="7771" spans="1:15" s="164" customFormat="1" ht="16" x14ac:dyDescent="0.2">
      <c r="A7771" t="s">
        <v>521</v>
      </c>
      <c r="B7771" t="s">
        <v>647</v>
      </c>
      <c r="C7771" t="s">
        <v>523</v>
      </c>
      <c r="D7771" t="s">
        <v>525</v>
      </c>
      <c r="E7771" t="s">
        <v>531</v>
      </c>
      <c r="F7771" s="191">
        <v>45765</v>
      </c>
      <c r="G7771" t="s">
        <v>648</v>
      </c>
      <c r="H7771" s="192">
        <v>2</v>
      </c>
      <c r="I7771" t="s">
        <v>16</v>
      </c>
      <c r="J7771"/>
      <c r="K7771"/>
      <c r="L7771">
        <v>2024</v>
      </c>
      <c r="M7771" t="s">
        <v>525</v>
      </c>
      <c r="N7771" t="s">
        <v>569</v>
      </c>
      <c r="O7771"/>
    </row>
    <row r="7772" spans="1:15" s="164" customFormat="1" ht="16" x14ac:dyDescent="0.2">
      <c r="A7772" t="s">
        <v>521</v>
      </c>
      <c r="B7772" t="s">
        <v>647</v>
      </c>
      <c r="C7772" t="s">
        <v>523</v>
      </c>
      <c r="D7772" t="s">
        <v>525</v>
      </c>
      <c r="E7772" t="s">
        <v>525</v>
      </c>
      <c r="F7772" s="191">
        <v>45765</v>
      </c>
      <c r="G7772" t="s">
        <v>651</v>
      </c>
      <c r="H7772" s="192">
        <v>141326</v>
      </c>
      <c r="I7772" t="s">
        <v>16</v>
      </c>
      <c r="J7772"/>
      <c r="K7772"/>
      <c r="L7772">
        <v>2024</v>
      </c>
      <c r="M7772" t="s">
        <v>525</v>
      </c>
      <c r="N7772" t="s">
        <v>569</v>
      </c>
      <c r="O7772"/>
    </row>
    <row r="7773" spans="1:15" s="164" customFormat="1" ht="16" x14ac:dyDescent="0.2">
      <c r="A7773" t="s">
        <v>521</v>
      </c>
      <c r="B7773" t="s">
        <v>647</v>
      </c>
      <c r="C7773" t="s">
        <v>523</v>
      </c>
      <c r="D7773" t="s">
        <v>525</v>
      </c>
      <c r="E7773" t="s">
        <v>525</v>
      </c>
      <c r="F7773" s="191">
        <v>45765</v>
      </c>
      <c r="G7773" t="s">
        <v>649</v>
      </c>
      <c r="H7773" s="192">
        <v>728464</v>
      </c>
      <c r="I7773" t="s">
        <v>16</v>
      </c>
      <c r="J7773"/>
      <c r="K7773"/>
      <c r="L7773">
        <v>2024</v>
      </c>
      <c r="M7773" t="s">
        <v>525</v>
      </c>
      <c r="N7773" t="s">
        <v>569</v>
      </c>
      <c r="O7773"/>
    </row>
    <row r="7774" spans="1:15" s="164" customFormat="1" ht="16" x14ac:dyDescent="0.2">
      <c r="A7774" t="s">
        <v>521</v>
      </c>
      <c r="B7774" t="s">
        <v>647</v>
      </c>
      <c r="C7774" t="s">
        <v>523</v>
      </c>
      <c r="D7774" t="s">
        <v>525</v>
      </c>
      <c r="E7774" t="s">
        <v>531</v>
      </c>
      <c r="F7774" s="191">
        <v>45765</v>
      </c>
      <c r="G7774" t="s">
        <v>649</v>
      </c>
      <c r="H7774" s="192">
        <v>67243</v>
      </c>
      <c r="I7774" t="s">
        <v>16</v>
      </c>
      <c r="J7774"/>
      <c r="K7774"/>
      <c r="L7774">
        <v>2024</v>
      </c>
      <c r="M7774" t="s">
        <v>525</v>
      </c>
      <c r="N7774" t="s">
        <v>569</v>
      </c>
      <c r="O7774"/>
    </row>
    <row r="7775" spans="1:15" s="164" customFormat="1" ht="16" x14ac:dyDescent="0.2">
      <c r="A7775" t="s">
        <v>521</v>
      </c>
      <c r="B7775" t="s">
        <v>647</v>
      </c>
      <c r="C7775" t="s">
        <v>523</v>
      </c>
      <c r="D7775" t="s">
        <v>525</v>
      </c>
      <c r="E7775" t="s">
        <v>531</v>
      </c>
      <c r="F7775" s="191">
        <v>45765</v>
      </c>
      <c r="G7775" t="s">
        <v>653</v>
      </c>
      <c r="H7775" s="192">
        <v>39917</v>
      </c>
      <c r="I7775" t="s">
        <v>22</v>
      </c>
      <c r="J7775"/>
      <c r="K7775"/>
      <c r="L7775">
        <v>2024</v>
      </c>
      <c r="M7775" t="s">
        <v>525</v>
      </c>
      <c r="N7775" t="s">
        <v>569</v>
      </c>
      <c r="O7775"/>
    </row>
    <row r="7776" spans="1:15" s="164" customFormat="1" ht="16" x14ac:dyDescent="0.2">
      <c r="A7776" t="s">
        <v>521</v>
      </c>
      <c r="B7776" t="s">
        <v>617</v>
      </c>
      <c r="C7776" t="s">
        <v>523</v>
      </c>
      <c r="D7776" t="s">
        <v>525</v>
      </c>
      <c r="E7776" t="s">
        <v>525</v>
      </c>
      <c r="F7776" s="191">
        <v>45765</v>
      </c>
      <c r="G7776" t="s">
        <v>568</v>
      </c>
      <c r="H7776" s="192">
        <v>74679</v>
      </c>
      <c r="I7776" t="s">
        <v>22</v>
      </c>
      <c r="J7776"/>
      <c r="K7776"/>
      <c r="L7776">
        <v>2024</v>
      </c>
      <c r="M7776" t="s">
        <v>525</v>
      </c>
      <c r="N7776" t="s">
        <v>569</v>
      </c>
      <c r="O7776"/>
    </row>
    <row r="7777" spans="1:15" s="164" customFormat="1" ht="16" x14ac:dyDescent="0.2">
      <c r="A7777" t="s">
        <v>521</v>
      </c>
      <c r="B7777" t="s">
        <v>617</v>
      </c>
      <c r="C7777" t="s">
        <v>523</v>
      </c>
      <c r="D7777" t="s">
        <v>525</v>
      </c>
      <c r="E7777" t="s">
        <v>531</v>
      </c>
      <c r="F7777" s="191">
        <v>45765</v>
      </c>
      <c r="G7777" t="s">
        <v>568</v>
      </c>
      <c r="H7777" s="192">
        <v>309670</v>
      </c>
      <c r="I7777" t="s">
        <v>22</v>
      </c>
      <c r="J7777"/>
      <c r="K7777"/>
      <c r="L7777">
        <v>2024</v>
      </c>
      <c r="M7777" t="s">
        <v>525</v>
      </c>
      <c r="N7777" t="s">
        <v>569</v>
      </c>
      <c r="O7777"/>
    </row>
    <row r="7778" spans="1:15" s="164" customFormat="1" ht="16" x14ac:dyDescent="0.2">
      <c r="A7778" t="s">
        <v>521</v>
      </c>
      <c r="B7778" t="s">
        <v>617</v>
      </c>
      <c r="C7778" t="s">
        <v>523</v>
      </c>
      <c r="D7778" t="s">
        <v>525</v>
      </c>
      <c r="E7778" t="s">
        <v>519</v>
      </c>
      <c r="F7778" s="191">
        <v>45765</v>
      </c>
      <c r="G7778" t="s">
        <v>589</v>
      </c>
      <c r="H7778" s="192">
        <v>107250</v>
      </c>
      <c r="I7778" t="s">
        <v>22</v>
      </c>
      <c r="J7778"/>
      <c r="K7778"/>
      <c r="L7778">
        <v>2024</v>
      </c>
      <c r="M7778" t="s">
        <v>525</v>
      </c>
      <c r="N7778" t="s">
        <v>569</v>
      </c>
      <c r="O7778"/>
    </row>
    <row r="7779" spans="1:15" s="164" customFormat="1" ht="16" x14ac:dyDescent="0.2">
      <c r="A7779" t="s">
        <v>521</v>
      </c>
      <c r="B7779" t="s">
        <v>617</v>
      </c>
      <c r="C7779" t="s">
        <v>523</v>
      </c>
      <c r="D7779" t="s">
        <v>525</v>
      </c>
      <c r="E7779" t="s">
        <v>531</v>
      </c>
      <c r="F7779" s="191">
        <v>45765</v>
      </c>
      <c r="G7779" t="s">
        <v>589</v>
      </c>
      <c r="H7779" s="192">
        <v>607750</v>
      </c>
      <c r="I7779" t="s">
        <v>22</v>
      </c>
      <c r="J7779"/>
      <c r="K7779"/>
      <c r="L7779">
        <v>2024</v>
      </c>
      <c r="M7779" t="s">
        <v>525</v>
      </c>
      <c r="N7779" t="s">
        <v>569</v>
      </c>
      <c r="O7779"/>
    </row>
    <row r="7780" spans="1:15" s="164" customFormat="1" ht="16" x14ac:dyDescent="0.2">
      <c r="A7780" t="s">
        <v>521</v>
      </c>
      <c r="B7780" t="s">
        <v>603</v>
      </c>
      <c r="C7780" t="s">
        <v>523</v>
      </c>
      <c r="D7780" t="s">
        <v>525</v>
      </c>
      <c r="E7780" t="s">
        <v>525</v>
      </c>
      <c r="F7780" s="191">
        <v>45765</v>
      </c>
      <c r="G7780" t="s">
        <v>604</v>
      </c>
      <c r="H7780" s="192">
        <v>31656</v>
      </c>
      <c r="I7780" t="s">
        <v>22</v>
      </c>
      <c r="J7780"/>
      <c r="K7780"/>
      <c r="L7780">
        <v>2024</v>
      </c>
      <c r="M7780" t="s">
        <v>525</v>
      </c>
      <c r="N7780" t="s">
        <v>569</v>
      </c>
      <c r="O7780"/>
    </row>
    <row r="7781" spans="1:15" s="164" customFormat="1" ht="16" x14ac:dyDescent="0.2">
      <c r="A7781" t="s">
        <v>521</v>
      </c>
      <c r="B7781" t="s">
        <v>617</v>
      </c>
      <c r="C7781" t="s">
        <v>523</v>
      </c>
      <c r="D7781" t="s">
        <v>525</v>
      </c>
      <c r="E7781" t="s">
        <v>525</v>
      </c>
      <c r="F7781" s="191">
        <v>45765</v>
      </c>
      <c r="G7781" t="s">
        <v>23</v>
      </c>
      <c r="H7781" s="192">
        <v>62095</v>
      </c>
      <c r="I7781" t="s">
        <v>22</v>
      </c>
      <c r="J7781"/>
      <c r="K7781"/>
      <c r="L7781">
        <v>2024</v>
      </c>
      <c r="M7781" t="s">
        <v>525</v>
      </c>
      <c r="N7781" t="s">
        <v>569</v>
      </c>
      <c r="O7781"/>
    </row>
    <row r="7782" spans="1:15" s="164" customFormat="1" ht="16" x14ac:dyDescent="0.2">
      <c r="A7782" t="s">
        <v>521</v>
      </c>
      <c r="B7782" t="s">
        <v>617</v>
      </c>
      <c r="C7782" t="s">
        <v>523</v>
      </c>
      <c r="D7782" t="s">
        <v>525</v>
      </c>
      <c r="E7782" t="s">
        <v>531</v>
      </c>
      <c r="F7782" s="191">
        <v>45765</v>
      </c>
      <c r="G7782" t="s">
        <v>23</v>
      </c>
      <c r="H7782" s="192">
        <v>1397323</v>
      </c>
      <c r="I7782" t="s">
        <v>22</v>
      </c>
      <c r="J7782"/>
      <c r="K7782"/>
      <c r="L7782">
        <v>2024</v>
      </c>
      <c r="M7782" t="s">
        <v>525</v>
      </c>
      <c r="N7782" t="s">
        <v>569</v>
      </c>
      <c r="O7782"/>
    </row>
    <row r="7783" spans="1:15" s="164" customFormat="1" ht="16" x14ac:dyDescent="0.2">
      <c r="A7783" t="s">
        <v>521</v>
      </c>
      <c r="B7783" t="s">
        <v>586</v>
      </c>
      <c r="C7783" t="s">
        <v>523</v>
      </c>
      <c r="D7783" t="s">
        <v>525</v>
      </c>
      <c r="E7783" t="s">
        <v>531</v>
      </c>
      <c r="F7783" s="191">
        <v>45765</v>
      </c>
      <c r="G7783" t="s">
        <v>23</v>
      </c>
      <c r="H7783" s="192">
        <v>131069</v>
      </c>
      <c r="I7783" t="s">
        <v>22</v>
      </c>
      <c r="J7783"/>
      <c r="K7783"/>
      <c r="L7783">
        <v>2024</v>
      </c>
      <c r="M7783" t="s">
        <v>525</v>
      </c>
      <c r="N7783" t="s">
        <v>569</v>
      </c>
      <c r="O7783"/>
    </row>
    <row r="7784" spans="1:15" s="164" customFormat="1" ht="16" x14ac:dyDescent="0.2">
      <c r="A7784" t="s">
        <v>521</v>
      </c>
      <c r="B7784" t="s">
        <v>609</v>
      </c>
      <c r="C7784" t="s">
        <v>523</v>
      </c>
      <c r="D7784" t="s">
        <v>530</v>
      </c>
      <c r="E7784" t="s">
        <v>518</v>
      </c>
      <c r="F7784" s="191">
        <v>45766</v>
      </c>
      <c r="G7784" t="s">
        <v>25</v>
      </c>
      <c r="H7784" s="192">
        <v>224000</v>
      </c>
      <c r="I7784" t="s">
        <v>16</v>
      </c>
      <c r="J7784">
        <v>560</v>
      </c>
      <c r="K7784"/>
      <c r="L7784">
        <v>2025</v>
      </c>
      <c r="M7784" t="s">
        <v>525</v>
      </c>
      <c r="N7784" t="s">
        <v>526</v>
      </c>
      <c r="O7784"/>
    </row>
    <row r="7785" spans="1:15" s="164" customFormat="1" ht="16" x14ac:dyDescent="0.2">
      <c r="A7785" t="s">
        <v>521</v>
      </c>
      <c r="B7785" t="s">
        <v>609</v>
      </c>
      <c r="C7785" t="s">
        <v>523</v>
      </c>
      <c r="D7785" t="s">
        <v>530</v>
      </c>
      <c r="E7785" t="s">
        <v>517</v>
      </c>
      <c r="F7785" s="191">
        <v>45766</v>
      </c>
      <c r="G7785" t="s">
        <v>25</v>
      </c>
      <c r="H7785" s="192">
        <v>4368000</v>
      </c>
      <c r="I7785" t="s">
        <v>16</v>
      </c>
      <c r="J7785">
        <v>10920</v>
      </c>
      <c r="K7785"/>
      <c r="L7785">
        <v>2025</v>
      </c>
      <c r="M7785" t="s">
        <v>525</v>
      </c>
      <c r="N7785" t="s">
        <v>526</v>
      </c>
      <c r="O7785"/>
    </row>
    <row r="7786" spans="1:15" s="164" customFormat="1" ht="16" x14ac:dyDescent="0.2">
      <c r="A7786" t="s">
        <v>521</v>
      </c>
      <c r="B7786" t="s">
        <v>617</v>
      </c>
      <c r="C7786" t="s">
        <v>523</v>
      </c>
      <c r="D7786" t="s">
        <v>525</v>
      </c>
      <c r="E7786" t="s">
        <v>525</v>
      </c>
      <c r="F7786" s="191">
        <v>45766</v>
      </c>
      <c r="G7786" t="s">
        <v>587</v>
      </c>
      <c r="H7786" s="192">
        <v>352000</v>
      </c>
      <c r="I7786" t="s">
        <v>22</v>
      </c>
      <c r="J7786"/>
      <c r="K7786"/>
      <c r="L7786">
        <v>2024</v>
      </c>
      <c r="M7786" t="s">
        <v>525</v>
      </c>
      <c r="N7786" t="s">
        <v>569</v>
      </c>
      <c r="O7786"/>
    </row>
    <row r="7787" spans="1:15" s="164" customFormat="1" ht="16" x14ac:dyDescent="0.2">
      <c r="A7787" t="s">
        <v>521</v>
      </c>
      <c r="B7787" t="s">
        <v>617</v>
      </c>
      <c r="C7787" t="s">
        <v>523</v>
      </c>
      <c r="D7787" t="s">
        <v>525</v>
      </c>
      <c r="E7787" t="s">
        <v>517</v>
      </c>
      <c r="F7787" s="191">
        <v>45766</v>
      </c>
      <c r="G7787" t="s">
        <v>589</v>
      </c>
      <c r="H7787" s="192">
        <v>1491666</v>
      </c>
      <c r="I7787" t="s">
        <v>22</v>
      </c>
      <c r="J7787"/>
      <c r="K7787"/>
      <c r="L7787">
        <v>2024</v>
      </c>
      <c r="M7787" t="s">
        <v>525</v>
      </c>
      <c r="N7787" t="s">
        <v>569</v>
      </c>
      <c r="O7787"/>
    </row>
    <row r="7788" spans="1:15" s="164" customFormat="1" ht="16" x14ac:dyDescent="0.2">
      <c r="A7788" t="s">
        <v>521</v>
      </c>
      <c r="B7788" t="s">
        <v>617</v>
      </c>
      <c r="C7788" t="s">
        <v>523</v>
      </c>
      <c r="D7788" t="s">
        <v>525</v>
      </c>
      <c r="E7788" t="s">
        <v>525</v>
      </c>
      <c r="F7788" s="191">
        <v>45766</v>
      </c>
      <c r="G7788" t="s">
        <v>23</v>
      </c>
      <c r="H7788" s="192">
        <v>20020</v>
      </c>
      <c r="I7788" t="s">
        <v>22</v>
      </c>
      <c r="J7788"/>
      <c r="K7788"/>
      <c r="L7788">
        <v>2024</v>
      </c>
      <c r="M7788" t="s">
        <v>525</v>
      </c>
      <c r="N7788" t="s">
        <v>569</v>
      </c>
      <c r="O7788"/>
    </row>
    <row r="7789" spans="1:15" s="164" customFormat="1" ht="16" x14ac:dyDescent="0.2">
      <c r="A7789" t="s">
        <v>521</v>
      </c>
      <c r="B7789" t="s">
        <v>617</v>
      </c>
      <c r="C7789" t="s">
        <v>523</v>
      </c>
      <c r="D7789" t="s">
        <v>525</v>
      </c>
      <c r="E7789" t="s">
        <v>517</v>
      </c>
      <c r="F7789" s="191">
        <v>45766</v>
      </c>
      <c r="G7789" t="s">
        <v>23</v>
      </c>
      <c r="H7789" s="192">
        <v>194480</v>
      </c>
      <c r="I7789" t="s">
        <v>22</v>
      </c>
      <c r="J7789"/>
      <c r="K7789"/>
      <c r="L7789">
        <v>2024</v>
      </c>
      <c r="M7789" t="s">
        <v>525</v>
      </c>
      <c r="N7789" t="s">
        <v>569</v>
      </c>
      <c r="O7789"/>
    </row>
    <row r="7790" spans="1:15" s="164" customFormat="1" ht="16" x14ac:dyDescent="0.2">
      <c r="A7790" t="s">
        <v>521</v>
      </c>
      <c r="B7790" t="s">
        <v>617</v>
      </c>
      <c r="C7790" t="s">
        <v>523</v>
      </c>
      <c r="D7790" t="s">
        <v>525</v>
      </c>
      <c r="E7790" t="s">
        <v>517</v>
      </c>
      <c r="F7790" s="191">
        <v>45766</v>
      </c>
      <c r="G7790" t="s">
        <v>621</v>
      </c>
      <c r="H7790" s="192">
        <v>440000</v>
      </c>
      <c r="I7790" t="s">
        <v>22</v>
      </c>
      <c r="J7790"/>
      <c r="K7790"/>
      <c r="L7790">
        <v>2024</v>
      </c>
      <c r="M7790" t="s">
        <v>525</v>
      </c>
      <c r="N7790" t="s">
        <v>569</v>
      </c>
      <c r="O7790"/>
    </row>
    <row r="7791" spans="1:15" s="164" customFormat="1" ht="16" x14ac:dyDescent="0.2">
      <c r="A7791" t="s">
        <v>521</v>
      </c>
      <c r="B7791" t="s">
        <v>609</v>
      </c>
      <c r="C7791" t="s">
        <v>523</v>
      </c>
      <c r="D7791" t="s">
        <v>530</v>
      </c>
      <c r="E7791" t="s">
        <v>517</v>
      </c>
      <c r="F7791" s="191">
        <v>45766</v>
      </c>
      <c r="G7791" t="s">
        <v>25</v>
      </c>
      <c r="H7791" s="192">
        <v>6995968</v>
      </c>
      <c r="I7791" t="s">
        <v>16</v>
      </c>
      <c r="J7791"/>
      <c r="K7791"/>
      <c r="L7791">
        <v>2025</v>
      </c>
      <c r="M7791" t="s">
        <v>525</v>
      </c>
      <c r="N7791" t="s">
        <v>526</v>
      </c>
      <c r="O7791" t="s">
        <v>937</v>
      </c>
    </row>
    <row r="7792" spans="1:15" s="164" customFormat="1" ht="16" x14ac:dyDescent="0.2">
      <c r="A7792" t="s">
        <v>521</v>
      </c>
      <c r="B7792" t="s">
        <v>609</v>
      </c>
      <c r="C7792" t="s">
        <v>523</v>
      </c>
      <c r="D7792" t="s">
        <v>530</v>
      </c>
      <c r="E7792" t="s">
        <v>519</v>
      </c>
      <c r="F7792" s="191">
        <v>45766</v>
      </c>
      <c r="G7792" t="s">
        <v>25</v>
      </c>
      <c r="H7792" s="192">
        <v>21760</v>
      </c>
      <c r="I7792" t="s">
        <v>16</v>
      </c>
      <c r="J7792"/>
      <c r="K7792"/>
      <c r="L7792">
        <v>2025</v>
      </c>
      <c r="M7792" t="s">
        <v>525</v>
      </c>
      <c r="N7792" t="s">
        <v>526</v>
      </c>
      <c r="O7792" t="s">
        <v>937</v>
      </c>
    </row>
    <row r="7793" spans="1:15" s="164" customFormat="1" ht="16" x14ac:dyDescent="0.2">
      <c r="A7793" t="s">
        <v>521</v>
      </c>
      <c r="B7793" t="s">
        <v>609</v>
      </c>
      <c r="C7793" t="s">
        <v>523</v>
      </c>
      <c r="D7793" t="s">
        <v>530</v>
      </c>
      <c r="E7793" t="s">
        <v>518</v>
      </c>
      <c r="F7793" s="191">
        <v>45766</v>
      </c>
      <c r="G7793" t="s">
        <v>25</v>
      </c>
      <c r="H7793" s="192">
        <v>645120</v>
      </c>
      <c r="I7793" t="s">
        <v>16</v>
      </c>
      <c r="J7793"/>
      <c r="K7793"/>
      <c r="L7793">
        <v>2025</v>
      </c>
      <c r="M7793" t="s">
        <v>525</v>
      </c>
      <c r="N7793" t="s">
        <v>526</v>
      </c>
      <c r="O7793" t="s">
        <v>937</v>
      </c>
    </row>
    <row r="7794" spans="1:15" s="164" customFormat="1" ht="16" x14ac:dyDescent="0.2">
      <c r="A7794" t="s">
        <v>521</v>
      </c>
      <c r="B7794" t="s">
        <v>609</v>
      </c>
      <c r="C7794" t="s">
        <v>523</v>
      </c>
      <c r="D7794" t="s">
        <v>530</v>
      </c>
      <c r="E7794" t="s">
        <v>518</v>
      </c>
      <c r="F7794" s="191">
        <v>45767</v>
      </c>
      <c r="G7794" t="s">
        <v>25</v>
      </c>
      <c r="H7794" s="192">
        <v>156800</v>
      </c>
      <c r="I7794" t="s">
        <v>16</v>
      </c>
      <c r="J7794">
        <v>392</v>
      </c>
      <c r="K7794"/>
      <c r="L7794">
        <v>2025</v>
      </c>
      <c r="M7794" t="s">
        <v>525</v>
      </c>
      <c r="N7794" t="s">
        <v>526</v>
      </c>
      <c r="O7794"/>
    </row>
    <row r="7795" spans="1:15" s="164" customFormat="1" ht="16" x14ac:dyDescent="0.2">
      <c r="A7795" t="s">
        <v>521</v>
      </c>
      <c r="B7795" t="s">
        <v>609</v>
      </c>
      <c r="C7795" t="s">
        <v>523</v>
      </c>
      <c r="D7795" t="s">
        <v>530</v>
      </c>
      <c r="E7795" t="s">
        <v>517</v>
      </c>
      <c r="F7795" s="191">
        <v>45767</v>
      </c>
      <c r="G7795" t="s">
        <v>25</v>
      </c>
      <c r="H7795" s="192">
        <v>2240000</v>
      </c>
      <c r="I7795" t="s">
        <v>16</v>
      </c>
      <c r="J7795">
        <v>5600</v>
      </c>
      <c r="K7795"/>
      <c r="L7795">
        <v>2025</v>
      </c>
      <c r="M7795" t="s">
        <v>525</v>
      </c>
      <c r="N7795" t="s">
        <v>526</v>
      </c>
      <c r="O7795"/>
    </row>
    <row r="7796" spans="1:15" s="164" customFormat="1" ht="16" x14ac:dyDescent="0.2">
      <c r="A7796" t="s">
        <v>521</v>
      </c>
      <c r="B7796" t="s">
        <v>609</v>
      </c>
      <c r="C7796" t="s">
        <v>523</v>
      </c>
      <c r="D7796" t="s">
        <v>530</v>
      </c>
      <c r="E7796" t="s">
        <v>519</v>
      </c>
      <c r="F7796" s="191">
        <v>45768</v>
      </c>
      <c r="G7796" t="s">
        <v>25</v>
      </c>
      <c r="H7796" s="192">
        <v>68000</v>
      </c>
      <c r="I7796" t="s">
        <v>16</v>
      </c>
      <c r="J7796">
        <v>170</v>
      </c>
      <c r="K7796"/>
      <c r="L7796">
        <v>2025</v>
      </c>
      <c r="M7796" t="s">
        <v>525</v>
      </c>
      <c r="N7796" t="s">
        <v>526</v>
      </c>
      <c r="O7796"/>
    </row>
    <row r="7797" spans="1:15" s="164" customFormat="1" ht="16" x14ac:dyDescent="0.2">
      <c r="A7797" t="s">
        <v>521</v>
      </c>
      <c r="B7797" t="s">
        <v>609</v>
      </c>
      <c r="C7797" t="s">
        <v>523</v>
      </c>
      <c r="D7797" t="s">
        <v>530</v>
      </c>
      <c r="E7797" t="s">
        <v>517</v>
      </c>
      <c r="F7797" s="191">
        <v>45768</v>
      </c>
      <c r="G7797" t="s">
        <v>25</v>
      </c>
      <c r="H7797" s="192">
        <v>5040000</v>
      </c>
      <c r="I7797" t="s">
        <v>16</v>
      </c>
      <c r="J7797">
        <v>12600</v>
      </c>
      <c r="K7797"/>
      <c r="L7797">
        <v>2025</v>
      </c>
      <c r="M7797" t="s">
        <v>525</v>
      </c>
      <c r="N7797" t="s">
        <v>526</v>
      </c>
      <c r="O7797"/>
    </row>
    <row r="7798" spans="1:15" s="164" customFormat="1" ht="16" x14ac:dyDescent="0.2">
      <c r="A7798" t="s">
        <v>521</v>
      </c>
      <c r="B7798" t="s">
        <v>609</v>
      </c>
      <c r="C7798" t="s">
        <v>523</v>
      </c>
      <c r="D7798" t="s">
        <v>530</v>
      </c>
      <c r="E7798" t="s">
        <v>518</v>
      </c>
      <c r="F7798" s="191">
        <v>45768</v>
      </c>
      <c r="G7798" t="s">
        <v>25</v>
      </c>
      <c r="H7798" s="192">
        <v>268800</v>
      </c>
      <c r="I7798" t="s">
        <v>16</v>
      </c>
      <c r="J7798">
        <v>672</v>
      </c>
      <c r="K7798"/>
      <c r="L7798">
        <v>2025</v>
      </c>
      <c r="M7798" t="s">
        <v>525</v>
      </c>
      <c r="N7798" t="s">
        <v>526</v>
      </c>
      <c r="O7798"/>
    </row>
    <row r="7799" spans="1:15" s="164" customFormat="1" ht="16" x14ac:dyDescent="0.2">
      <c r="A7799" t="s">
        <v>521</v>
      </c>
      <c r="B7799" t="s">
        <v>647</v>
      </c>
      <c r="C7799" t="s">
        <v>523</v>
      </c>
      <c r="D7799" t="s">
        <v>525</v>
      </c>
      <c r="E7799" t="s">
        <v>525</v>
      </c>
      <c r="F7799" s="191">
        <v>45768</v>
      </c>
      <c r="G7799" t="s">
        <v>650</v>
      </c>
      <c r="H7799" s="192">
        <v>2324375</v>
      </c>
      <c r="I7799" t="s">
        <v>16</v>
      </c>
      <c r="J7799"/>
      <c r="K7799"/>
      <c r="L7799">
        <v>2024</v>
      </c>
      <c r="M7799" t="s">
        <v>525</v>
      </c>
      <c r="N7799" t="s">
        <v>569</v>
      </c>
      <c r="O7799"/>
    </row>
    <row r="7800" spans="1:15" s="164" customFormat="1" ht="16" x14ac:dyDescent="0.2">
      <c r="A7800" t="s">
        <v>521</v>
      </c>
      <c r="B7800" t="s">
        <v>647</v>
      </c>
      <c r="C7800" t="s">
        <v>535</v>
      </c>
      <c r="D7800" t="s">
        <v>525</v>
      </c>
      <c r="E7800" t="s">
        <v>519</v>
      </c>
      <c r="F7800" s="191">
        <v>45768</v>
      </c>
      <c r="G7800" t="s">
        <v>650</v>
      </c>
      <c r="H7800" s="192">
        <v>70750</v>
      </c>
      <c r="I7800" t="s">
        <v>16</v>
      </c>
      <c r="J7800"/>
      <c r="K7800"/>
      <c r="L7800">
        <v>2024</v>
      </c>
      <c r="M7800" t="s">
        <v>525</v>
      </c>
      <c r="N7800" t="s">
        <v>569</v>
      </c>
      <c r="O7800"/>
    </row>
    <row r="7801" spans="1:15" s="164" customFormat="1" ht="16" x14ac:dyDescent="0.2">
      <c r="A7801" t="s">
        <v>521</v>
      </c>
      <c r="B7801" t="s">
        <v>647</v>
      </c>
      <c r="C7801" t="s">
        <v>523</v>
      </c>
      <c r="D7801" t="s">
        <v>525</v>
      </c>
      <c r="E7801" t="s">
        <v>519</v>
      </c>
      <c r="F7801" s="191">
        <v>45768</v>
      </c>
      <c r="G7801" t="s">
        <v>650</v>
      </c>
      <c r="H7801" s="192">
        <v>738699</v>
      </c>
      <c r="I7801" t="s">
        <v>16</v>
      </c>
      <c r="J7801"/>
      <c r="K7801"/>
      <c r="L7801">
        <v>2024</v>
      </c>
      <c r="M7801" t="s">
        <v>525</v>
      </c>
      <c r="N7801" t="s">
        <v>569</v>
      </c>
      <c r="O7801"/>
    </row>
    <row r="7802" spans="1:15" s="164" customFormat="1" ht="16" x14ac:dyDescent="0.2">
      <c r="A7802" t="s">
        <v>521</v>
      </c>
      <c r="B7802" t="s">
        <v>647</v>
      </c>
      <c r="C7802" t="s">
        <v>523</v>
      </c>
      <c r="D7802" t="s">
        <v>525</v>
      </c>
      <c r="E7802" t="s">
        <v>531</v>
      </c>
      <c r="F7802" s="191">
        <v>45768</v>
      </c>
      <c r="G7802" t="s">
        <v>650</v>
      </c>
      <c r="H7802" s="192">
        <v>3680673</v>
      </c>
      <c r="I7802" t="s">
        <v>16</v>
      </c>
      <c r="J7802"/>
      <c r="K7802"/>
      <c r="L7802">
        <v>2024</v>
      </c>
      <c r="M7802" t="s">
        <v>525</v>
      </c>
      <c r="N7802" t="s">
        <v>569</v>
      </c>
      <c r="O7802"/>
    </row>
    <row r="7803" spans="1:15" s="164" customFormat="1" ht="16" x14ac:dyDescent="0.2">
      <c r="A7803" t="s">
        <v>521</v>
      </c>
      <c r="B7803" t="s">
        <v>647</v>
      </c>
      <c r="C7803" t="s">
        <v>523</v>
      </c>
      <c r="D7803" t="s">
        <v>525</v>
      </c>
      <c r="E7803" t="s">
        <v>525</v>
      </c>
      <c r="F7803" s="191">
        <v>45768</v>
      </c>
      <c r="G7803" t="s">
        <v>648</v>
      </c>
      <c r="H7803" s="192">
        <v>48576</v>
      </c>
      <c r="I7803" t="s">
        <v>16</v>
      </c>
      <c r="J7803"/>
      <c r="K7803"/>
      <c r="L7803">
        <v>2024</v>
      </c>
      <c r="M7803" t="s">
        <v>525</v>
      </c>
      <c r="N7803" t="s">
        <v>569</v>
      </c>
      <c r="O7803"/>
    </row>
    <row r="7804" spans="1:15" s="164" customFormat="1" ht="16" x14ac:dyDescent="0.2">
      <c r="A7804" t="s">
        <v>521</v>
      </c>
      <c r="B7804" t="s">
        <v>647</v>
      </c>
      <c r="C7804" t="s">
        <v>523</v>
      </c>
      <c r="D7804" t="s">
        <v>525</v>
      </c>
      <c r="E7804" t="s">
        <v>531</v>
      </c>
      <c r="F7804" s="191">
        <v>45768</v>
      </c>
      <c r="G7804" t="s">
        <v>648</v>
      </c>
      <c r="H7804" s="192">
        <v>216671</v>
      </c>
      <c r="I7804" t="s">
        <v>16</v>
      </c>
      <c r="J7804"/>
      <c r="K7804"/>
      <c r="L7804">
        <v>2024</v>
      </c>
      <c r="M7804" t="s">
        <v>525</v>
      </c>
      <c r="N7804" t="s">
        <v>569</v>
      </c>
      <c r="O7804"/>
    </row>
    <row r="7805" spans="1:15" s="164" customFormat="1" ht="16" x14ac:dyDescent="0.2">
      <c r="A7805" t="s">
        <v>521</v>
      </c>
      <c r="B7805" t="s">
        <v>647</v>
      </c>
      <c r="C7805" t="s">
        <v>523</v>
      </c>
      <c r="D7805" t="s">
        <v>525</v>
      </c>
      <c r="E7805" t="s">
        <v>531</v>
      </c>
      <c r="F7805" s="191">
        <v>45768</v>
      </c>
      <c r="G7805" t="s">
        <v>651</v>
      </c>
      <c r="H7805" s="192">
        <v>158400</v>
      </c>
      <c r="I7805" t="s">
        <v>16</v>
      </c>
      <c r="J7805"/>
      <c r="K7805"/>
      <c r="L7805">
        <v>2024</v>
      </c>
      <c r="M7805" t="s">
        <v>525</v>
      </c>
      <c r="N7805" t="s">
        <v>569</v>
      </c>
      <c r="O7805"/>
    </row>
    <row r="7806" spans="1:15" s="164" customFormat="1" ht="16" x14ac:dyDescent="0.2">
      <c r="A7806" t="s">
        <v>521</v>
      </c>
      <c r="B7806" t="s">
        <v>647</v>
      </c>
      <c r="C7806" t="s">
        <v>523</v>
      </c>
      <c r="D7806" t="s">
        <v>525</v>
      </c>
      <c r="E7806" t="s">
        <v>525</v>
      </c>
      <c r="F7806" s="191">
        <v>45768</v>
      </c>
      <c r="G7806" t="s">
        <v>649</v>
      </c>
      <c r="H7806" s="192">
        <v>736659</v>
      </c>
      <c r="I7806" t="s">
        <v>16</v>
      </c>
      <c r="J7806"/>
      <c r="K7806"/>
      <c r="L7806">
        <v>2024</v>
      </c>
      <c r="M7806" t="s">
        <v>525</v>
      </c>
      <c r="N7806" t="s">
        <v>569</v>
      </c>
      <c r="O7806"/>
    </row>
    <row r="7807" spans="1:15" s="164" customFormat="1" ht="16" x14ac:dyDescent="0.2">
      <c r="A7807" t="s">
        <v>521</v>
      </c>
      <c r="B7807" t="s">
        <v>647</v>
      </c>
      <c r="C7807" t="s">
        <v>523</v>
      </c>
      <c r="D7807" t="s">
        <v>525</v>
      </c>
      <c r="E7807" t="s">
        <v>531</v>
      </c>
      <c r="F7807" s="191">
        <v>45768</v>
      </c>
      <c r="G7807" t="s">
        <v>649</v>
      </c>
      <c r="H7807" s="192">
        <v>194128</v>
      </c>
      <c r="I7807" t="s">
        <v>16</v>
      </c>
      <c r="J7807"/>
      <c r="K7807"/>
      <c r="L7807">
        <v>2024</v>
      </c>
      <c r="M7807" t="s">
        <v>525</v>
      </c>
      <c r="N7807" t="s">
        <v>569</v>
      </c>
      <c r="O7807"/>
    </row>
    <row r="7808" spans="1:15" s="164" customFormat="1" ht="16" x14ac:dyDescent="0.2">
      <c r="A7808" t="s">
        <v>521</v>
      </c>
      <c r="B7808" t="s">
        <v>647</v>
      </c>
      <c r="C7808" t="s">
        <v>523</v>
      </c>
      <c r="D7808" t="s">
        <v>525</v>
      </c>
      <c r="E7808" t="s">
        <v>531</v>
      </c>
      <c r="F7808" s="191">
        <v>45768</v>
      </c>
      <c r="G7808" t="s">
        <v>652</v>
      </c>
      <c r="H7808" s="192">
        <v>952116</v>
      </c>
      <c r="I7808" t="s">
        <v>16</v>
      </c>
      <c r="J7808"/>
      <c r="K7808"/>
      <c r="L7808">
        <v>2024</v>
      </c>
      <c r="M7808" t="s">
        <v>525</v>
      </c>
      <c r="N7808" t="s">
        <v>569</v>
      </c>
      <c r="O7808"/>
    </row>
    <row r="7809" spans="1:15" s="164" customFormat="1" ht="16" x14ac:dyDescent="0.2">
      <c r="A7809" t="s">
        <v>521</v>
      </c>
      <c r="B7809" t="s">
        <v>617</v>
      </c>
      <c r="C7809" t="s">
        <v>523</v>
      </c>
      <c r="D7809" t="s">
        <v>525</v>
      </c>
      <c r="E7809" t="s">
        <v>531</v>
      </c>
      <c r="F7809" s="191">
        <v>45768</v>
      </c>
      <c r="G7809" t="s">
        <v>589</v>
      </c>
      <c r="H7809" s="192">
        <v>1381028</v>
      </c>
      <c r="I7809" t="s">
        <v>22</v>
      </c>
      <c r="J7809"/>
      <c r="K7809"/>
      <c r="L7809">
        <v>2024</v>
      </c>
      <c r="M7809" t="s">
        <v>525</v>
      </c>
      <c r="N7809" t="s">
        <v>569</v>
      </c>
      <c r="O7809"/>
    </row>
    <row r="7810" spans="1:15" s="164" customFormat="1" ht="16" x14ac:dyDescent="0.2">
      <c r="A7810" t="s">
        <v>521</v>
      </c>
      <c r="B7810" t="s">
        <v>638</v>
      </c>
      <c r="C7810" t="s">
        <v>523</v>
      </c>
      <c r="D7810" t="s">
        <v>525</v>
      </c>
      <c r="E7810" t="s">
        <v>519</v>
      </c>
      <c r="F7810" s="191">
        <v>45768</v>
      </c>
      <c r="G7810" t="s">
        <v>589</v>
      </c>
      <c r="H7810" s="192">
        <v>786500</v>
      </c>
      <c r="I7810" t="s">
        <v>22</v>
      </c>
      <c r="J7810"/>
      <c r="K7810"/>
      <c r="L7810">
        <v>2024</v>
      </c>
      <c r="M7810" t="s">
        <v>525</v>
      </c>
      <c r="N7810" t="s">
        <v>569</v>
      </c>
      <c r="O7810"/>
    </row>
    <row r="7811" spans="1:15" s="164" customFormat="1" ht="16" x14ac:dyDescent="0.2">
      <c r="A7811" t="s">
        <v>521</v>
      </c>
      <c r="B7811" t="s">
        <v>638</v>
      </c>
      <c r="C7811" t="s">
        <v>523</v>
      </c>
      <c r="D7811" t="s">
        <v>525</v>
      </c>
      <c r="E7811" t="s">
        <v>531</v>
      </c>
      <c r="F7811" s="191">
        <v>45768</v>
      </c>
      <c r="G7811" t="s">
        <v>589</v>
      </c>
      <c r="H7811" s="192">
        <v>357500</v>
      </c>
      <c r="I7811" t="s">
        <v>22</v>
      </c>
      <c r="J7811"/>
      <c r="K7811"/>
      <c r="L7811">
        <v>2024</v>
      </c>
      <c r="M7811" t="s">
        <v>525</v>
      </c>
      <c r="N7811" t="s">
        <v>569</v>
      </c>
      <c r="O7811"/>
    </row>
    <row r="7812" spans="1:15" s="164" customFormat="1" ht="16" x14ac:dyDescent="0.2">
      <c r="A7812" t="s">
        <v>521</v>
      </c>
      <c r="B7812" t="s">
        <v>686</v>
      </c>
      <c r="C7812" t="s">
        <v>523</v>
      </c>
      <c r="D7812" t="s">
        <v>525</v>
      </c>
      <c r="E7812" t="s">
        <v>525</v>
      </c>
      <c r="F7812" s="191">
        <v>45768</v>
      </c>
      <c r="G7812" t="s">
        <v>589</v>
      </c>
      <c r="H7812" s="192">
        <v>46200</v>
      </c>
      <c r="I7812" t="s">
        <v>22</v>
      </c>
      <c r="J7812"/>
      <c r="K7812"/>
      <c r="L7812">
        <v>2024</v>
      </c>
      <c r="M7812" t="s">
        <v>525</v>
      </c>
      <c r="N7812" t="s">
        <v>569</v>
      </c>
      <c r="O7812"/>
    </row>
    <row r="7813" spans="1:15" s="164" customFormat="1" ht="16" x14ac:dyDescent="0.2">
      <c r="A7813" t="s">
        <v>521</v>
      </c>
      <c r="B7813" t="s">
        <v>617</v>
      </c>
      <c r="C7813" t="s">
        <v>523</v>
      </c>
      <c r="D7813" t="s">
        <v>525</v>
      </c>
      <c r="E7813" t="s">
        <v>531</v>
      </c>
      <c r="F7813" s="191">
        <v>45768</v>
      </c>
      <c r="G7813" t="s">
        <v>23</v>
      </c>
      <c r="H7813" s="192">
        <v>42900</v>
      </c>
      <c r="I7813" t="s">
        <v>22</v>
      </c>
      <c r="J7813"/>
      <c r="K7813"/>
      <c r="L7813">
        <v>2024</v>
      </c>
      <c r="M7813" t="s">
        <v>525</v>
      </c>
      <c r="N7813" t="s">
        <v>569</v>
      </c>
      <c r="O7813"/>
    </row>
    <row r="7814" spans="1:15" s="164" customFormat="1" ht="16" x14ac:dyDescent="0.2">
      <c r="A7814" t="s">
        <v>521</v>
      </c>
      <c r="B7814" t="s">
        <v>638</v>
      </c>
      <c r="C7814" t="s">
        <v>523</v>
      </c>
      <c r="D7814" t="s">
        <v>525</v>
      </c>
      <c r="E7814" t="s">
        <v>525</v>
      </c>
      <c r="F7814" s="191">
        <v>45768</v>
      </c>
      <c r="G7814" t="s">
        <v>23</v>
      </c>
      <c r="H7814" s="192">
        <v>19263</v>
      </c>
      <c r="I7814" t="s">
        <v>22</v>
      </c>
      <c r="J7814"/>
      <c r="K7814"/>
      <c r="L7814">
        <v>2024</v>
      </c>
      <c r="M7814" t="s">
        <v>525</v>
      </c>
      <c r="N7814" t="s">
        <v>569</v>
      </c>
      <c r="O7814"/>
    </row>
    <row r="7815" spans="1:15" s="164" customFormat="1" ht="16" x14ac:dyDescent="0.2">
      <c r="A7815" t="s">
        <v>521</v>
      </c>
      <c r="B7815" t="s">
        <v>617</v>
      </c>
      <c r="C7815" t="s">
        <v>523</v>
      </c>
      <c r="D7815" t="s">
        <v>525</v>
      </c>
      <c r="E7815" t="s">
        <v>531</v>
      </c>
      <c r="F7815" s="191">
        <v>45768</v>
      </c>
      <c r="G7815" t="s">
        <v>621</v>
      </c>
      <c r="H7815" s="192">
        <v>44000</v>
      </c>
      <c r="I7815" t="s">
        <v>22</v>
      </c>
      <c r="J7815"/>
      <c r="K7815"/>
      <c r="L7815">
        <v>2024</v>
      </c>
      <c r="M7815" t="s">
        <v>525</v>
      </c>
      <c r="N7815" t="s">
        <v>569</v>
      </c>
      <c r="O7815"/>
    </row>
    <row r="7816" spans="1:15" s="164" customFormat="1" ht="16" x14ac:dyDescent="0.2">
      <c r="A7816" t="s">
        <v>521</v>
      </c>
      <c r="B7816" t="s">
        <v>647</v>
      </c>
      <c r="C7816" t="s">
        <v>523</v>
      </c>
      <c r="D7816" t="s">
        <v>525</v>
      </c>
      <c r="E7816" t="s">
        <v>525</v>
      </c>
      <c r="F7816" s="191">
        <v>45769</v>
      </c>
      <c r="G7816" t="s">
        <v>650</v>
      </c>
      <c r="H7816" s="192">
        <v>7359686</v>
      </c>
      <c r="I7816" t="s">
        <v>16</v>
      </c>
      <c r="J7816"/>
      <c r="K7816"/>
      <c r="L7816">
        <v>2024</v>
      </c>
      <c r="M7816" t="s">
        <v>525</v>
      </c>
      <c r="N7816" t="s">
        <v>569</v>
      </c>
      <c r="O7816"/>
    </row>
    <row r="7817" spans="1:15" s="164" customFormat="1" ht="16" x14ac:dyDescent="0.2">
      <c r="A7817" t="s">
        <v>521</v>
      </c>
      <c r="B7817" t="s">
        <v>647</v>
      </c>
      <c r="C7817" t="s">
        <v>535</v>
      </c>
      <c r="D7817" t="s">
        <v>525</v>
      </c>
      <c r="E7817" t="s">
        <v>519</v>
      </c>
      <c r="F7817" s="191">
        <v>45769</v>
      </c>
      <c r="G7817" t="s">
        <v>650</v>
      </c>
      <c r="H7817" s="192">
        <v>40467</v>
      </c>
      <c r="I7817" t="s">
        <v>16</v>
      </c>
      <c r="J7817"/>
      <c r="K7817"/>
      <c r="L7817">
        <v>2024</v>
      </c>
      <c r="M7817" t="s">
        <v>525</v>
      </c>
      <c r="N7817" t="s">
        <v>569</v>
      </c>
      <c r="O7817"/>
    </row>
    <row r="7818" spans="1:15" s="164" customFormat="1" ht="16" x14ac:dyDescent="0.2">
      <c r="A7818" t="s">
        <v>521</v>
      </c>
      <c r="B7818" t="s">
        <v>647</v>
      </c>
      <c r="C7818" t="s">
        <v>523</v>
      </c>
      <c r="D7818" t="s">
        <v>525</v>
      </c>
      <c r="E7818" t="s">
        <v>519</v>
      </c>
      <c r="F7818" s="191">
        <v>45769</v>
      </c>
      <c r="G7818" t="s">
        <v>650</v>
      </c>
      <c r="H7818" s="192">
        <v>499303</v>
      </c>
      <c r="I7818" t="s">
        <v>16</v>
      </c>
      <c r="J7818"/>
      <c r="K7818"/>
      <c r="L7818">
        <v>2024</v>
      </c>
      <c r="M7818" t="s">
        <v>525</v>
      </c>
      <c r="N7818" t="s">
        <v>569</v>
      </c>
      <c r="O7818"/>
    </row>
    <row r="7819" spans="1:15" s="164" customFormat="1" ht="16" x14ac:dyDescent="0.2">
      <c r="A7819" t="s">
        <v>521</v>
      </c>
      <c r="B7819" t="s">
        <v>647</v>
      </c>
      <c r="C7819" t="s">
        <v>523</v>
      </c>
      <c r="D7819" t="s">
        <v>525</v>
      </c>
      <c r="E7819" t="s">
        <v>531</v>
      </c>
      <c r="F7819" s="191">
        <v>45769</v>
      </c>
      <c r="G7819" t="s">
        <v>650</v>
      </c>
      <c r="H7819" s="192">
        <v>4190829</v>
      </c>
      <c r="I7819" t="s">
        <v>16</v>
      </c>
      <c r="J7819"/>
      <c r="K7819"/>
      <c r="L7819">
        <v>2024</v>
      </c>
      <c r="M7819" t="s">
        <v>525</v>
      </c>
      <c r="N7819" t="s">
        <v>569</v>
      </c>
      <c r="O7819"/>
    </row>
    <row r="7820" spans="1:15" s="164" customFormat="1" ht="16" x14ac:dyDescent="0.2">
      <c r="A7820" t="s">
        <v>521</v>
      </c>
      <c r="B7820" t="s">
        <v>647</v>
      </c>
      <c r="C7820" t="s">
        <v>523</v>
      </c>
      <c r="D7820" t="s">
        <v>525</v>
      </c>
      <c r="E7820" t="s">
        <v>525</v>
      </c>
      <c r="F7820" s="191">
        <v>45769</v>
      </c>
      <c r="G7820" t="s">
        <v>648</v>
      </c>
      <c r="H7820" s="192">
        <v>23527</v>
      </c>
      <c r="I7820" t="s">
        <v>16</v>
      </c>
      <c r="J7820"/>
      <c r="K7820"/>
      <c r="L7820">
        <v>2024</v>
      </c>
      <c r="M7820" t="s">
        <v>525</v>
      </c>
      <c r="N7820" t="s">
        <v>569</v>
      </c>
      <c r="O7820"/>
    </row>
    <row r="7821" spans="1:15" s="164" customFormat="1" ht="16" x14ac:dyDescent="0.2">
      <c r="A7821" t="s">
        <v>521</v>
      </c>
      <c r="B7821" t="s">
        <v>647</v>
      </c>
      <c r="C7821" t="s">
        <v>523</v>
      </c>
      <c r="D7821" t="s">
        <v>525</v>
      </c>
      <c r="E7821" t="s">
        <v>531</v>
      </c>
      <c r="F7821" s="191">
        <v>45769</v>
      </c>
      <c r="G7821" t="s">
        <v>648</v>
      </c>
      <c r="H7821" s="192">
        <v>100670</v>
      </c>
      <c r="I7821" t="s">
        <v>16</v>
      </c>
      <c r="J7821"/>
      <c r="K7821"/>
      <c r="L7821">
        <v>2024</v>
      </c>
      <c r="M7821" t="s">
        <v>525</v>
      </c>
      <c r="N7821" t="s">
        <v>569</v>
      </c>
      <c r="O7821"/>
    </row>
    <row r="7822" spans="1:15" s="164" customFormat="1" ht="16" x14ac:dyDescent="0.2">
      <c r="A7822" t="s">
        <v>521</v>
      </c>
      <c r="B7822" t="s">
        <v>647</v>
      </c>
      <c r="C7822" t="s">
        <v>523</v>
      </c>
      <c r="D7822" t="s">
        <v>525</v>
      </c>
      <c r="E7822" t="s">
        <v>525</v>
      </c>
      <c r="F7822" s="191">
        <v>45769</v>
      </c>
      <c r="G7822" t="s">
        <v>651</v>
      </c>
      <c r="H7822" s="192">
        <v>140980</v>
      </c>
      <c r="I7822" t="s">
        <v>16</v>
      </c>
      <c r="J7822"/>
      <c r="K7822"/>
      <c r="L7822">
        <v>2024</v>
      </c>
      <c r="M7822" t="s">
        <v>525</v>
      </c>
      <c r="N7822" t="s">
        <v>569</v>
      </c>
      <c r="O7822"/>
    </row>
    <row r="7823" spans="1:15" s="164" customFormat="1" ht="16" x14ac:dyDescent="0.2">
      <c r="A7823" t="s">
        <v>521</v>
      </c>
      <c r="B7823" t="s">
        <v>647</v>
      </c>
      <c r="C7823" t="s">
        <v>523</v>
      </c>
      <c r="D7823" t="s">
        <v>525</v>
      </c>
      <c r="E7823" t="s">
        <v>531</v>
      </c>
      <c r="F7823" s="191">
        <v>45769</v>
      </c>
      <c r="G7823" t="s">
        <v>651</v>
      </c>
      <c r="H7823" s="192">
        <v>120032</v>
      </c>
      <c r="I7823" t="s">
        <v>16</v>
      </c>
      <c r="J7823"/>
      <c r="K7823"/>
      <c r="L7823">
        <v>2024</v>
      </c>
      <c r="M7823" t="s">
        <v>525</v>
      </c>
      <c r="N7823" t="s">
        <v>569</v>
      </c>
      <c r="O7823"/>
    </row>
    <row r="7824" spans="1:15" s="164" customFormat="1" ht="16" x14ac:dyDescent="0.2">
      <c r="A7824" t="s">
        <v>521</v>
      </c>
      <c r="B7824" t="s">
        <v>647</v>
      </c>
      <c r="C7824" t="s">
        <v>523</v>
      </c>
      <c r="D7824" t="s">
        <v>525</v>
      </c>
      <c r="E7824" t="s">
        <v>525</v>
      </c>
      <c r="F7824" s="191">
        <v>45769</v>
      </c>
      <c r="G7824" t="s">
        <v>649</v>
      </c>
      <c r="H7824" s="192">
        <v>3633729</v>
      </c>
      <c r="I7824" t="s">
        <v>16</v>
      </c>
      <c r="J7824"/>
      <c r="K7824"/>
      <c r="L7824">
        <v>2024</v>
      </c>
      <c r="M7824" t="s">
        <v>525</v>
      </c>
      <c r="N7824" t="s">
        <v>569</v>
      </c>
      <c r="O7824"/>
    </row>
    <row r="7825" spans="1:15" s="164" customFormat="1" ht="16" x14ac:dyDescent="0.2">
      <c r="A7825" t="s">
        <v>521</v>
      </c>
      <c r="B7825" t="s">
        <v>647</v>
      </c>
      <c r="C7825" t="s">
        <v>523</v>
      </c>
      <c r="D7825" t="s">
        <v>525</v>
      </c>
      <c r="E7825" t="s">
        <v>531</v>
      </c>
      <c r="F7825" s="191">
        <v>45769</v>
      </c>
      <c r="G7825" t="s">
        <v>649</v>
      </c>
      <c r="H7825" s="192">
        <v>244442</v>
      </c>
      <c r="I7825" t="s">
        <v>16</v>
      </c>
      <c r="J7825"/>
      <c r="K7825"/>
      <c r="L7825">
        <v>2024</v>
      </c>
      <c r="M7825" t="s">
        <v>525</v>
      </c>
      <c r="N7825" t="s">
        <v>569</v>
      </c>
      <c r="O7825"/>
    </row>
    <row r="7826" spans="1:15" s="164" customFormat="1" ht="16" x14ac:dyDescent="0.2">
      <c r="A7826" t="s">
        <v>521</v>
      </c>
      <c r="B7826" t="s">
        <v>647</v>
      </c>
      <c r="C7826" t="s">
        <v>523</v>
      </c>
      <c r="D7826" t="s">
        <v>525</v>
      </c>
      <c r="E7826" t="s">
        <v>531</v>
      </c>
      <c r="F7826" s="191">
        <v>45769</v>
      </c>
      <c r="G7826" t="s">
        <v>652</v>
      </c>
      <c r="H7826" s="192">
        <v>27874</v>
      </c>
      <c r="I7826" t="s">
        <v>16</v>
      </c>
      <c r="J7826"/>
      <c r="K7826"/>
      <c r="L7826">
        <v>2024</v>
      </c>
      <c r="M7826" t="s">
        <v>525</v>
      </c>
      <c r="N7826" t="s">
        <v>569</v>
      </c>
      <c r="O7826"/>
    </row>
    <row r="7827" spans="1:15" s="164" customFormat="1" ht="16" x14ac:dyDescent="0.2">
      <c r="A7827" t="s">
        <v>521</v>
      </c>
      <c r="B7827" t="s">
        <v>617</v>
      </c>
      <c r="C7827" t="s">
        <v>523</v>
      </c>
      <c r="D7827" t="s">
        <v>525</v>
      </c>
      <c r="E7827" t="s">
        <v>531</v>
      </c>
      <c r="F7827" s="191">
        <v>45769</v>
      </c>
      <c r="G7827" t="s">
        <v>619</v>
      </c>
      <c r="H7827" s="192">
        <v>223901</v>
      </c>
      <c r="I7827" t="s">
        <v>22</v>
      </c>
      <c r="J7827"/>
      <c r="K7827"/>
      <c r="L7827">
        <v>2024</v>
      </c>
      <c r="M7827" t="s">
        <v>525</v>
      </c>
      <c r="N7827" t="s">
        <v>569</v>
      </c>
      <c r="O7827"/>
    </row>
    <row r="7828" spans="1:15" s="164" customFormat="1" ht="16" x14ac:dyDescent="0.2">
      <c r="A7828" t="s">
        <v>521</v>
      </c>
      <c r="B7828" t="s">
        <v>586</v>
      </c>
      <c r="C7828" t="s">
        <v>523</v>
      </c>
      <c r="D7828" t="s">
        <v>525</v>
      </c>
      <c r="E7828" t="s">
        <v>531</v>
      </c>
      <c r="F7828" s="191">
        <v>45769</v>
      </c>
      <c r="G7828" t="s">
        <v>619</v>
      </c>
      <c r="H7828" s="192">
        <v>716868</v>
      </c>
      <c r="I7828" t="s">
        <v>22</v>
      </c>
      <c r="J7828"/>
      <c r="K7828"/>
      <c r="L7828">
        <v>2024</v>
      </c>
      <c r="M7828" t="s">
        <v>525</v>
      </c>
      <c r="N7828" t="s">
        <v>569</v>
      </c>
      <c r="O7828"/>
    </row>
    <row r="7829" spans="1:15" s="164" customFormat="1" ht="16" x14ac:dyDescent="0.2">
      <c r="A7829" t="s">
        <v>521</v>
      </c>
      <c r="B7829" t="s">
        <v>617</v>
      </c>
      <c r="C7829" t="s">
        <v>523</v>
      </c>
      <c r="D7829" t="s">
        <v>525</v>
      </c>
      <c r="E7829" t="s">
        <v>531</v>
      </c>
      <c r="F7829" s="191">
        <v>45769</v>
      </c>
      <c r="G7829" t="s">
        <v>568</v>
      </c>
      <c r="H7829" s="192">
        <v>250800</v>
      </c>
      <c r="I7829" t="s">
        <v>22</v>
      </c>
      <c r="J7829"/>
      <c r="K7829"/>
      <c r="L7829">
        <v>2024</v>
      </c>
      <c r="M7829" t="s">
        <v>525</v>
      </c>
      <c r="N7829" t="s">
        <v>569</v>
      </c>
      <c r="O7829"/>
    </row>
    <row r="7830" spans="1:15" s="164" customFormat="1" ht="16" x14ac:dyDescent="0.2">
      <c r="A7830" t="s">
        <v>521</v>
      </c>
      <c r="B7830" t="s">
        <v>617</v>
      </c>
      <c r="C7830" t="s">
        <v>523</v>
      </c>
      <c r="D7830" t="s">
        <v>525</v>
      </c>
      <c r="E7830" t="s">
        <v>525</v>
      </c>
      <c r="F7830" s="191">
        <v>45769</v>
      </c>
      <c r="G7830" t="s">
        <v>589</v>
      </c>
      <c r="H7830" s="192">
        <v>1140184</v>
      </c>
      <c r="I7830" t="s">
        <v>22</v>
      </c>
      <c r="J7830"/>
      <c r="K7830"/>
      <c r="L7830">
        <v>2024</v>
      </c>
      <c r="M7830" t="s">
        <v>525</v>
      </c>
      <c r="N7830" t="s">
        <v>569</v>
      </c>
      <c r="O7830"/>
    </row>
    <row r="7831" spans="1:15" s="164" customFormat="1" ht="16" x14ac:dyDescent="0.2">
      <c r="A7831" t="s">
        <v>521</v>
      </c>
      <c r="B7831" t="s">
        <v>617</v>
      </c>
      <c r="C7831" t="s">
        <v>523</v>
      </c>
      <c r="D7831" t="s">
        <v>525</v>
      </c>
      <c r="E7831" t="s">
        <v>531</v>
      </c>
      <c r="F7831" s="191">
        <v>45769</v>
      </c>
      <c r="G7831" t="s">
        <v>589</v>
      </c>
      <c r="H7831" s="192">
        <v>396000</v>
      </c>
      <c r="I7831" t="s">
        <v>22</v>
      </c>
      <c r="J7831"/>
      <c r="K7831"/>
      <c r="L7831">
        <v>2024</v>
      </c>
      <c r="M7831" t="s">
        <v>525</v>
      </c>
      <c r="N7831" t="s">
        <v>569</v>
      </c>
      <c r="O7831"/>
    </row>
    <row r="7832" spans="1:15" s="164" customFormat="1" ht="16" x14ac:dyDescent="0.2">
      <c r="A7832" t="s">
        <v>521</v>
      </c>
      <c r="B7832" t="s">
        <v>603</v>
      </c>
      <c r="C7832" t="s">
        <v>523</v>
      </c>
      <c r="D7832" t="s">
        <v>525</v>
      </c>
      <c r="E7832" t="s">
        <v>525</v>
      </c>
      <c r="F7832" s="191">
        <v>45769</v>
      </c>
      <c r="G7832" t="s">
        <v>604</v>
      </c>
      <c r="H7832" s="192">
        <v>20612</v>
      </c>
      <c r="I7832" t="s">
        <v>22</v>
      </c>
      <c r="J7832"/>
      <c r="K7832"/>
      <c r="L7832">
        <v>2024</v>
      </c>
      <c r="M7832" t="s">
        <v>525</v>
      </c>
      <c r="N7832" t="s">
        <v>569</v>
      </c>
      <c r="O7832"/>
    </row>
    <row r="7833" spans="1:15" s="164" customFormat="1" ht="16" x14ac:dyDescent="0.2">
      <c r="A7833" t="s">
        <v>521</v>
      </c>
      <c r="B7833" t="s">
        <v>686</v>
      </c>
      <c r="C7833" t="s">
        <v>523</v>
      </c>
      <c r="D7833" t="s">
        <v>525</v>
      </c>
      <c r="E7833" t="s">
        <v>525</v>
      </c>
      <c r="F7833" s="191">
        <v>45769</v>
      </c>
      <c r="G7833" t="s">
        <v>23</v>
      </c>
      <c r="H7833" s="192">
        <v>22176</v>
      </c>
      <c r="I7833" t="s">
        <v>22</v>
      </c>
      <c r="J7833"/>
      <c r="K7833"/>
      <c r="L7833">
        <v>2024</v>
      </c>
      <c r="M7833" t="s">
        <v>525</v>
      </c>
      <c r="N7833" t="s">
        <v>569</v>
      </c>
      <c r="O7833"/>
    </row>
    <row r="7834" spans="1:15" s="164" customFormat="1" ht="16" x14ac:dyDescent="0.2">
      <c r="A7834" t="s">
        <v>521</v>
      </c>
      <c r="B7834" t="s">
        <v>638</v>
      </c>
      <c r="C7834" t="s">
        <v>523</v>
      </c>
      <c r="D7834" t="s">
        <v>525</v>
      </c>
      <c r="E7834" t="s">
        <v>531</v>
      </c>
      <c r="F7834" s="191">
        <v>45769</v>
      </c>
      <c r="G7834" t="s">
        <v>722</v>
      </c>
      <c r="H7834" s="192">
        <v>2079</v>
      </c>
      <c r="I7834" t="s">
        <v>22</v>
      </c>
      <c r="J7834"/>
      <c r="K7834"/>
      <c r="L7834">
        <v>2024</v>
      </c>
      <c r="M7834" t="s">
        <v>525</v>
      </c>
      <c r="N7834" t="s">
        <v>569</v>
      </c>
      <c r="O7834"/>
    </row>
    <row r="7835" spans="1:15" s="164" customFormat="1" ht="16" x14ac:dyDescent="0.2">
      <c r="A7835" t="s">
        <v>521</v>
      </c>
      <c r="B7835" t="s">
        <v>609</v>
      </c>
      <c r="C7835" t="s">
        <v>523</v>
      </c>
      <c r="D7835" t="s">
        <v>530</v>
      </c>
      <c r="E7835" t="s">
        <v>518</v>
      </c>
      <c r="F7835" s="191">
        <v>45769</v>
      </c>
      <c r="G7835" t="s">
        <v>25</v>
      </c>
      <c r="H7835" s="192">
        <v>492800</v>
      </c>
      <c r="I7835" t="s">
        <v>16</v>
      </c>
      <c r="J7835">
        <v>1232</v>
      </c>
      <c r="K7835"/>
      <c r="L7835">
        <v>2025</v>
      </c>
      <c r="M7835" t="s">
        <v>525</v>
      </c>
      <c r="N7835" t="s">
        <v>526</v>
      </c>
      <c r="O7835"/>
    </row>
    <row r="7836" spans="1:15" s="164" customFormat="1" ht="16" x14ac:dyDescent="0.2">
      <c r="A7836" t="s">
        <v>521</v>
      </c>
      <c r="B7836" t="s">
        <v>609</v>
      </c>
      <c r="C7836" t="s">
        <v>523</v>
      </c>
      <c r="D7836" t="s">
        <v>530</v>
      </c>
      <c r="E7836" t="s">
        <v>519</v>
      </c>
      <c r="F7836" s="191">
        <v>45769</v>
      </c>
      <c r="G7836" t="s">
        <v>25</v>
      </c>
      <c r="H7836" s="192">
        <v>102000</v>
      </c>
      <c r="I7836" t="s">
        <v>16</v>
      </c>
      <c r="J7836">
        <v>255</v>
      </c>
      <c r="K7836"/>
      <c r="L7836">
        <v>2025</v>
      </c>
      <c r="M7836" t="s">
        <v>525</v>
      </c>
      <c r="N7836" t="s">
        <v>526</v>
      </c>
      <c r="O7836"/>
    </row>
    <row r="7837" spans="1:15" s="164" customFormat="1" ht="16" x14ac:dyDescent="0.2">
      <c r="A7837" t="s">
        <v>521</v>
      </c>
      <c r="B7837" t="s">
        <v>609</v>
      </c>
      <c r="C7837" t="s">
        <v>523</v>
      </c>
      <c r="D7837" t="s">
        <v>530</v>
      </c>
      <c r="E7837" t="s">
        <v>517</v>
      </c>
      <c r="F7837" s="191">
        <v>45769</v>
      </c>
      <c r="G7837" t="s">
        <v>25</v>
      </c>
      <c r="H7837" s="192">
        <v>5219200</v>
      </c>
      <c r="I7837" t="s">
        <v>16</v>
      </c>
      <c r="J7837">
        <v>13048</v>
      </c>
      <c r="K7837"/>
      <c r="L7837">
        <v>2025</v>
      </c>
      <c r="M7837" t="s">
        <v>525</v>
      </c>
      <c r="N7837" t="s">
        <v>526</v>
      </c>
      <c r="O7837"/>
    </row>
    <row r="7838" spans="1:15" s="164" customFormat="1" ht="16" x14ac:dyDescent="0.2">
      <c r="A7838" t="s">
        <v>521</v>
      </c>
      <c r="B7838" t="s">
        <v>617</v>
      </c>
      <c r="C7838" t="s">
        <v>523</v>
      </c>
      <c r="D7838" t="s">
        <v>525</v>
      </c>
      <c r="E7838" t="s">
        <v>531</v>
      </c>
      <c r="F7838" s="191">
        <v>45770</v>
      </c>
      <c r="G7838" t="s">
        <v>587</v>
      </c>
      <c r="H7838" s="192">
        <v>88000</v>
      </c>
      <c r="I7838" t="s">
        <v>22</v>
      </c>
      <c r="J7838"/>
      <c r="K7838"/>
      <c r="L7838">
        <v>2024</v>
      </c>
      <c r="M7838" t="s">
        <v>525</v>
      </c>
      <c r="N7838" t="s">
        <v>569</v>
      </c>
      <c r="O7838"/>
    </row>
    <row r="7839" spans="1:15" s="164" customFormat="1" ht="16" x14ac:dyDescent="0.2">
      <c r="A7839" t="s">
        <v>521</v>
      </c>
      <c r="B7839" t="s">
        <v>647</v>
      </c>
      <c r="C7839" t="s">
        <v>523</v>
      </c>
      <c r="D7839" t="s">
        <v>525</v>
      </c>
      <c r="E7839" t="s">
        <v>525</v>
      </c>
      <c r="F7839" s="191">
        <v>45770</v>
      </c>
      <c r="G7839" t="s">
        <v>650</v>
      </c>
      <c r="H7839" s="192">
        <v>3957259</v>
      </c>
      <c r="I7839" t="s">
        <v>16</v>
      </c>
      <c r="J7839"/>
      <c r="K7839"/>
      <c r="L7839">
        <v>2024</v>
      </c>
      <c r="M7839" t="s">
        <v>525</v>
      </c>
      <c r="N7839" t="s">
        <v>569</v>
      </c>
      <c r="O7839"/>
    </row>
    <row r="7840" spans="1:15" s="164" customFormat="1" ht="16" x14ac:dyDescent="0.2">
      <c r="A7840" t="s">
        <v>521</v>
      </c>
      <c r="B7840" t="s">
        <v>586</v>
      </c>
      <c r="C7840" t="s">
        <v>523</v>
      </c>
      <c r="D7840" t="s">
        <v>525</v>
      </c>
      <c r="E7840" t="s">
        <v>531</v>
      </c>
      <c r="F7840" s="191">
        <v>45770</v>
      </c>
      <c r="G7840" t="s">
        <v>587</v>
      </c>
      <c r="H7840" s="192">
        <v>87318</v>
      </c>
      <c r="I7840" t="s">
        <v>22</v>
      </c>
      <c r="J7840"/>
      <c r="K7840"/>
      <c r="L7840">
        <v>2024</v>
      </c>
      <c r="M7840" t="s">
        <v>525</v>
      </c>
      <c r="N7840" t="s">
        <v>569</v>
      </c>
      <c r="O7840"/>
    </row>
    <row r="7841" spans="1:15" s="164" customFormat="1" ht="16" x14ac:dyDescent="0.2">
      <c r="A7841" t="s">
        <v>521</v>
      </c>
      <c r="B7841" t="s">
        <v>647</v>
      </c>
      <c r="C7841" t="s">
        <v>523</v>
      </c>
      <c r="D7841" t="s">
        <v>525</v>
      </c>
      <c r="E7841" t="s">
        <v>519</v>
      </c>
      <c r="F7841" s="191">
        <v>45770</v>
      </c>
      <c r="G7841" t="s">
        <v>650</v>
      </c>
      <c r="H7841" s="192">
        <v>938069</v>
      </c>
      <c r="I7841" t="s">
        <v>16</v>
      </c>
      <c r="J7841"/>
      <c r="K7841"/>
      <c r="L7841">
        <v>2024</v>
      </c>
      <c r="M7841" t="s">
        <v>525</v>
      </c>
      <c r="N7841" t="s">
        <v>569</v>
      </c>
      <c r="O7841"/>
    </row>
    <row r="7842" spans="1:15" s="164" customFormat="1" ht="16" x14ac:dyDescent="0.2">
      <c r="A7842" t="s">
        <v>521</v>
      </c>
      <c r="B7842" t="s">
        <v>586</v>
      </c>
      <c r="C7842" t="s">
        <v>523</v>
      </c>
      <c r="D7842" t="s">
        <v>525</v>
      </c>
      <c r="E7842" t="s">
        <v>525</v>
      </c>
      <c r="F7842" s="191">
        <v>45770</v>
      </c>
      <c r="G7842" t="s">
        <v>568</v>
      </c>
      <c r="H7842" s="192">
        <v>1402229</v>
      </c>
      <c r="I7842" t="s">
        <v>22</v>
      </c>
      <c r="J7842"/>
      <c r="K7842"/>
      <c r="L7842">
        <v>2024</v>
      </c>
      <c r="M7842" t="s">
        <v>525</v>
      </c>
      <c r="N7842" t="s">
        <v>569</v>
      </c>
      <c r="O7842"/>
    </row>
    <row r="7843" spans="1:15" s="164" customFormat="1" ht="16" x14ac:dyDescent="0.2">
      <c r="A7843" t="s">
        <v>521</v>
      </c>
      <c r="B7843" t="s">
        <v>647</v>
      </c>
      <c r="C7843" t="s">
        <v>523</v>
      </c>
      <c r="D7843" t="s">
        <v>525</v>
      </c>
      <c r="E7843" t="s">
        <v>531</v>
      </c>
      <c r="F7843" s="191">
        <v>45770</v>
      </c>
      <c r="G7843" t="s">
        <v>650</v>
      </c>
      <c r="H7843" s="192">
        <v>3872920</v>
      </c>
      <c r="I7843" t="s">
        <v>16</v>
      </c>
      <c r="J7843"/>
      <c r="K7843"/>
      <c r="L7843">
        <v>2024</v>
      </c>
      <c r="M7843" t="s">
        <v>525</v>
      </c>
      <c r="N7843" t="s">
        <v>569</v>
      </c>
      <c r="O7843"/>
    </row>
    <row r="7844" spans="1:15" s="164" customFormat="1" ht="16" x14ac:dyDescent="0.2">
      <c r="A7844" t="s">
        <v>521</v>
      </c>
      <c r="B7844" t="s">
        <v>617</v>
      </c>
      <c r="C7844" t="s">
        <v>523</v>
      </c>
      <c r="D7844" t="s">
        <v>525</v>
      </c>
      <c r="E7844" t="s">
        <v>525</v>
      </c>
      <c r="F7844" s="191">
        <v>45770</v>
      </c>
      <c r="G7844" t="s">
        <v>589</v>
      </c>
      <c r="H7844" s="192">
        <v>36960</v>
      </c>
      <c r="I7844" t="s">
        <v>22</v>
      </c>
      <c r="J7844"/>
      <c r="K7844"/>
      <c r="L7844">
        <v>2024</v>
      </c>
      <c r="M7844" t="s">
        <v>525</v>
      </c>
      <c r="N7844" t="s">
        <v>569</v>
      </c>
      <c r="O7844"/>
    </row>
    <row r="7845" spans="1:15" s="164" customFormat="1" ht="16" x14ac:dyDescent="0.2">
      <c r="A7845" t="s">
        <v>521</v>
      </c>
      <c r="B7845" t="s">
        <v>647</v>
      </c>
      <c r="C7845" t="s">
        <v>523</v>
      </c>
      <c r="D7845" t="s">
        <v>525</v>
      </c>
      <c r="E7845" t="s">
        <v>525</v>
      </c>
      <c r="F7845" s="191">
        <v>45770</v>
      </c>
      <c r="G7845" t="s">
        <v>648</v>
      </c>
      <c r="H7845" s="192">
        <v>121262</v>
      </c>
      <c r="I7845" t="s">
        <v>16</v>
      </c>
      <c r="J7845"/>
      <c r="K7845"/>
      <c r="L7845">
        <v>2024</v>
      </c>
      <c r="M7845" t="s">
        <v>525</v>
      </c>
      <c r="N7845" t="s">
        <v>569</v>
      </c>
      <c r="O7845"/>
    </row>
    <row r="7846" spans="1:15" s="164" customFormat="1" ht="16" x14ac:dyDescent="0.2">
      <c r="A7846" t="s">
        <v>521</v>
      </c>
      <c r="B7846" t="s">
        <v>617</v>
      </c>
      <c r="C7846" t="s">
        <v>523</v>
      </c>
      <c r="D7846" t="s">
        <v>525</v>
      </c>
      <c r="E7846" t="s">
        <v>531</v>
      </c>
      <c r="F7846" s="191">
        <v>45770</v>
      </c>
      <c r="G7846" t="s">
        <v>23</v>
      </c>
      <c r="H7846" s="192">
        <v>1977800</v>
      </c>
      <c r="I7846" t="s">
        <v>22</v>
      </c>
      <c r="J7846"/>
      <c r="K7846"/>
      <c r="L7846">
        <v>2024</v>
      </c>
      <c r="M7846" t="s">
        <v>525</v>
      </c>
      <c r="N7846" t="s">
        <v>569</v>
      </c>
      <c r="O7846"/>
    </row>
    <row r="7847" spans="1:15" s="164" customFormat="1" ht="16" x14ac:dyDescent="0.2">
      <c r="A7847" t="s">
        <v>521</v>
      </c>
      <c r="B7847" t="s">
        <v>647</v>
      </c>
      <c r="C7847" t="s">
        <v>523</v>
      </c>
      <c r="D7847" t="s">
        <v>525</v>
      </c>
      <c r="E7847" t="s">
        <v>531</v>
      </c>
      <c r="F7847" s="191">
        <v>45770</v>
      </c>
      <c r="G7847" t="s">
        <v>648</v>
      </c>
      <c r="H7847" s="192">
        <v>296890</v>
      </c>
      <c r="I7847" t="s">
        <v>16</v>
      </c>
      <c r="J7847"/>
      <c r="K7847"/>
      <c r="L7847">
        <v>2024</v>
      </c>
      <c r="M7847" t="s">
        <v>525</v>
      </c>
      <c r="N7847" t="s">
        <v>569</v>
      </c>
      <c r="O7847"/>
    </row>
    <row r="7848" spans="1:15" s="164" customFormat="1" ht="16" x14ac:dyDescent="0.2">
      <c r="A7848" t="s">
        <v>521</v>
      </c>
      <c r="B7848" t="s">
        <v>647</v>
      </c>
      <c r="C7848" t="s">
        <v>523</v>
      </c>
      <c r="D7848" t="s">
        <v>525</v>
      </c>
      <c r="E7848" t="s">
        <v>525</v>
      </c>
      <c r="F7848" s="191">
        <v>45770</v>
      </c>
      <c r="G7848" t="s">
        <v>651</v>
      </c>
      <c r="H7848" s="192">
        <v>112594</v>
      </c>
      <c r="I7848" t="s">
        <v>16</v>
      </c>
      <c r="J7848"/>
      <c r="K7848"/>
      <c r="L7848">
        <v>2024</v>
      </c>
      <c r="M7848" t="s">
        <v>525</v>
      </c>
      <c r="N7848" t="s">
        <v>569</v>
      </c>
      <c r="O7848"/>
    </row>
    <row r="7849" spans="1:15" s="164" customFormat="1" ht="16" x14ac:dyDescent="0.2">
      <c r="A7849" t="s">
        <v>521</v>
      </c>
      <c r="B7849" t="s">
        <v>647</v>
      </c>
      <c r="C7849" t="s">
        <v>523</v>
      </c>
      <c r="D7849" t="s">
        <v>525</v>
      </c>
      <c r="E7849" t="s">
        <v>531</v>
      </c>
      <c r="F7849" s="191">
        <v>45770</v>
      </c>
      <c r="G7849" t="s">
        <v>651</v>
      </c>
      <c r="H7849" s="192">
        <v>912032</v>
      </c>
      <c r="I7849" t="s">
        <v>16</v>
      </c>
      <c r="J7849"/>
      <c r="K7849"/>
      <c r="L7849">
        <v>2024</v>
      </c>
      <c r="M7849" t="s">
        <v>525</v>
      </c>
      <c r="N7849" t="s">
        <v>569</v>
      </c>
      <c r="O7849"/>
    </row>
    <row r="7850" spans="1:15" s="164" customFormat="1" ht="16" x14ac:dyDescent="0.2">
      <c r="A7850" t="s">
        <v>521</v>
      </c>
      <c r="B7850" t="s">
        <v>647</v>
      </c>
      <c r="C7850" t="s">
        <v>523</v>
      </c>
      <c r="D7850" t="s">
        <v>525</v>
      </c>
      <c r="E7850" t="s">
        <v>525</v>
      </c>
      <c r="F7850" s="191">
        <v>45770</v>
      </c>
      <c r="G7850" t="s">
        <v>649</v>
      </c>
      <c r="H7850" s="192">
        <v>2149343</v>
      </c>
      <c r="I7850" t="s">
        <v>16</v>
      </c>
      <c r="J7850"/>
      <c r="K7850"/>
      <c r="L7850">
        <v>2024</v>
      </c>
      <c r="M7850" t="s">
        <v>525</v>
      </c>
      <c r="N7850" t="s">
        <v>569</v>
      </c>
      <c r="O7850"/>
    </row>
    <row r="7851" spans="1:15" s="164" customFormat="1" ht="16" x14ac:dyDescent="0.2">
      <c r="A7851" t="s">
        <v>521</v>
      </c>
      <c r="B7851" t="s">
        <v>647</v>
      </c>
      <c r="C7851" t="s">
        <v>523</v>
      </c>
      <c r="D7851" t="s">
        <v>525</v>
      </c>
      <c r="E7851" t="s">
        <v>519</v>
      </c>
      <c r="F7851" s="191">
        <v>45770</v>
      </c>
      <c r="G7851" t="s">
        <v>649</v>
      </c>
      <c r="H7851" s="192">
        <v>198</v>
      </c>
      <c r="I7851" t="s">
        <v>16</v>
      </c>
      <c r="J7851"/>
      <c r="K7851"/>
      <c r="L7851">
        <v>2024</v>
      </c>
      <c r="M7851" t="s">
        <v>525</v>
      </c>
      <c r="N7851" t="s">
        <v>569</v>
      </c>
      <c r="O7851"/>
    </row>
    <row r="7852" spans="1:15" s="164" customFormat="1" ht="16" x14ac:dyDescent="0.2">
      <c r="A7852" t="s">
        <v>521</v>
      </c>
      <c r="B7852" t="s">
        <v>647</v>
      </c>
      <c r="C7852" t="s">
        <v>523</v>
      </c>
      <c r="D7852" t="s">
        <v>525</v>
      </c>
      <c r="E7852" t="s">
        <v>531</v>
      </c>
      <c r="F7852" s="191">
        <v>45770</v>
      </c>
      <c r="G7852" t="s">
        <v>649</v>
      </c>
      <c r="H7852" s="192">
        <v>1217568</v>
      </c>
      <c r="I7852" t="s">
        <v>16</v>
      </c>
      <c r="J7852"/>
      <c r="K7852"/>
      <c r="L7852">
        <v>2024</v>
      </c>
      <c r="M7852" t="s">
        <v>525</v>
      </c>
      <c r="N7852" t="s">
        <v>569</v>
      </c>
      <c r="O7852"/>
    </row>
    <row r="7853" spans="1:15" s="164" customFormat="1" ht="16" x14ac:dyDescent="0.2">
      <c r="A7853" t="s">
        <v>521</v>
      </c>
      <c r="B7853" t="s">
        <v>647</v>
      </c>
      <c r="C7853" t="s">
        <v>523</v>
      </c>
      <c r="D7853" t="s">
        <v>525</v>
      </c>
      <c r="E7853" t="s">
        <v>531</v>
      </c>
      <c r="F7853" s="191">
        <v>45770</v>
      </c>
      <c r="G7853" t="s">
        <v>652</v>
      </c>
      <c r="H7853" s="192">
        <v>1536286</v>
      </c>
      <c r="I7853" t="s">
        <v>16</v>
      </c>
      <c r="J7853"/>
      <c r="K7853"/>
      <c r="L7853">
        <v>2024</v>
      </c>
      <c r="M7853" t="s">
        <v>525</v>
      </c>
      <c r="N7853" t="s">
        <v>569</v>
      </c>
      <c r="O7853"/>
    </row>
    <row r="7854" spans="1:15" s="164" customFormat="1" ht="16" x14ac:dyDescent="0.2">
      <c r="A7854" t="s">
        <v>521</v>
      </c>
      <c r="B7854" t="s">
        <v>609</v>
      </c>
      <c r="C7854" t="s">
        <v>523</v>
      </c>
      <c r="D7854" t="s">
        <v>530</v>
      </c>
      <c r="E7854" t="s">
        <v>518</v>
      </c>
      <c r="F7854" s="191">
        <v>45770</v>
      </c>
      <c r="G7854" t="s">
        <v>25</v>
      </c>
      <c r="H7854" s="192">
        <v>560000</v>
      </c>
      <c r="I7854" t="s">
        <v>16</v>
      </c>
      <c r="J7854">
        <v>1400</v>
      </c>
      <c r="K7854"/>
      <c r="L7854">
        <v>2025</v>
      </c>
      <c r="M7854" t="s">
        <v>525</v>
      </c>
      <c r="N7854" t="s">
        <v>526</v>
      </c>
      <c r="O7854"/>
    </row>
    <row r="7855" spans="1:15" s="164" customFormat="1" ht="16" x14ac:dyDescent="0.2">
      <c r="A7855" t="s">
        <v>521</v>
      </c>
      <c r="B7855" t="s">
        <v>609</v>
      </c>
      <c r="C7855" t="s">
        <v>523</v>
      </c>
      <c r="D7855" t="s">
        <v>530</v>
      </c>
      <c r="E7855" t="s">
        <v>519</v>
      </c>
      <c r="F7855" s="191">
        <v>45770</v>
      </c>
      <c r="G7855" t="s">
        <v>25</v>
      </c>
      <c r="H7855" s="192">
        <v>136000</v>
      </c>
      <c r="I7855" t="s">
        <v>16</v>
      </c>
      <c r="J7855">
        <v>340</v>
      </c>
      <c r="K7855"/>
      <c r="L7855">
        <v>2025</v>
      </c>
      <c r="M7855" t="s">
        <v>525</v>
      </c>
      <c r="N7855" t="s">
        <v>526</v>
      </c>
      <c r="O7855"/>
    </row>
    <row r="7856" spans="1:15" s="164" customFormat="1" ht="16" x14ac:dyDescent="0.2">
      <c r="A7856" t="s">
        <v>521</v>
      </c>
      <c r="B7856" t="s">
        <v>609</v>
      </c>
      <c r="C7856" t="s">
        <v>523</v>
      </c>
      <c r="D7856" t="s">
        <v>530</v>
      </c>
      <c r="E7856" t="s">
        <v>517</v>
      </c>
      <c r="F7856" s="191">
        <v>45770</v>
      </c>
      <c r="G7856" t="s">
        <v>25</v>
      </c>
      <c r="H7856" s="192">
        <v>5465600</v>
      </c>
      <c r="I7856" t="s">
        <v>16</v>
      </c>
      <c r="J7856">
        <v>13664</v>
      </c>
      <c r="K7856"/>
      <c r="L7856">
        <v>2025</v>
      </c>
      <c r="M7856" t="s">
        <v>525</v>
      </c>
      <c r="N7856" t="s">
        <v>526</v>
      </c>
      <c r="O7856"/>
    </row>
    <row r="7857" spans="1:15" s="164" customFormat="1" ht="16" x14ac:dyDescent="0.2">
      <c r="A7857" t="s">
        <v>521</v>
      </c>
      <c r="B7857" t="s">
        <v>586</v>
      </c>
      <c r="C7857" t="s">
        <v>523</v>
      </c>
      <c r="D7857" t="s">
        <v>525</v>
      </c>
      <c r="E7857" t="s">
        <v>531</v>
      </c>
      <c r="F7857" s="191">
        <v>45771</v>
      </c>
      <c r="G7857" t="s">
        <v>587</v>
      </c>
      <c r="H7857" s="192">
        <v>34690</v>
      </c>
      <c r="I7857" t="s">
        <v>22</v>
      </c>
      <c r="J7857"/>
      <c r="K7857"/>
      <c r="L7857">
        <v>2024</v>
      </c>
      <c r="M7857" t="s">
        <v>525</v>
      </c>
      <c r="N7857" t="s">
        <v>569</v>
      </c>
      <c r="O7857"/>
    </row>
    <row r="7858" spans="1:15" s="164" customFormat="1" ht="16" x14ac:dyDescent="0.2">
      <c r="A7858" t="s">
        <v>521</v>
      </c>
      <c r="B7858" t="s">
        <v>617</v>
      </c>
      <c r="C7858" t="s">
        <v>535</v>
      </c>
      <c r="D7858" t="s">
        <v>525</v>
      </c>
      <c r="E7858" t="s">
        <v>525</v>
      </c>
      <c r="F7858" s="191">
        <v>45771</v>
      </c>
      <c r="G7858" t="s">
        <v>568</v>
      </c>
      <c r="H7858" s="192">
        <v>150487</v>
      </c>
      <c r="I7858" t="s">
        <v>22</v>
      </c>
      <c r="J7858"/>
      <c r="K7858"/>
      <c r="L7858">
        <v>2024</v>
      </c>
      <c r="M7858" t="s">
        <v>525</v>
      </c>
      <c r="N7858" t="s">
        <v>569</v>
      </c>
      <c r="O7858"/>
    </row>
    <row r="7859" spans="1:15" s="164" customFormat="1" ht="16" x14ac:dyDescent="0.2">
      <c r="A7859" t="s">
        <v>521</v>
      </c>
      <c r="B7859" t="s">
        <v>686</v>
      </c>
      <c r="C7859" t="s">
        <v>523</v>
      </c>
      <c r="D7859" t="s">
        <v>525</v>
      </c>
      <c r="E7859" t="s">
        <v>525</v>
      </c>
      <c r="F7859" s="191">
        <v>45771</v>
      </c>
      <c r="G7859" t="s">
        <v>589</v>
      </c>
      <c r="H7859" s="192">
        <v>108108</v>
      </c>
      <c r="I7859" t="s">
        <v>22</v>
      </c>
      <c r="J7859"/>
      <c r="K7859"/>
      <c r="L7859">
        <v>2024</v>
      </c>
      <c r="M7859" t="s">
        <v>525</v>
      </c>
      <c r="N7859" t="s">
        <v>569</v>
      </c>
      <c r="O7859"/>
    </row>
    <row r="7860" spans="1:15" s="164" customFormat="1" ht="16" x14ac:dyDescent="0.2">
      <c r="A7860" t="s">
        <v>521</v>
      </c>
      <c r="B7860" t="s">
        <v>647</v>
      </c>
      <c r="C7860" t="s">
        <v>523</v>
      </c>
      <c r="D7860" t="s">
        <v>525</v>
      </c>
      <c r="E7860" t="s">
        <v>525</v>
      </c>
      <c r="F7860" s="191">
        <v>45771</v>
      </c>
      <c r="G7860" t="s">
        <v>650</v>
      </c>
      <c r="H7860" s="192">
        <v>2462119</v>
      </c>
      <c r="I7860" t="s">
        <v>16</v>
      </c>
      <c r="J7860"/>
      <c r="K7860"/>
      <c r="L7860">
        <v>2024</v>
      </c>
      <c r="M7860" t="s">
        <v>525</v>
      </c>
      <c r="N7860" t="s">
        <v>569</v>
      </c>
      <c r="O7860"/>
    </row>
    <row r="7861" spans="1:15" s="164" customFormat="1" ht="16" x14ac:dyDescent="0.2">
      <c r="A7861" t="s">
        <v>521</v>
      </c>
      <c r="B7861" t="s">
        <v>647</v>
      </c>
      <c r="C7861" t="s">
        <v>523</v>
      </c>
      <c r="D7861" t="s">
        <v>525</v>
      </c>
      <c r="E7861" t="s">
        <v>519</v>
      </c>
      <c r="F7861" s="191">
        <v>45771</v>
      </c>
      <c r="G7861" t="s">
        <v>650</v>
      </c>
      <c r="H7861" s="192">
        <v>750092</v>
      </c>
      <c r="I7861" t="s">
        <v>16</v>
      </c>
      <c r="J7861"/>
      <c r="K7861"/>
      <c r="L7861">
        <v>2024</v>
      </c>
      <c r="M7861" t="s">
        <v>525</v>
      </c>
      <c r="N7861" t="s">
        <v>569</v>
      </c>
      <c r="O7861"/>
    </row>
    <row r="7862" spans="1:15" s="164" customFormat="1" ht="16" x14ac:dyDescent="0.2">
      <c r="A7862" t="s">
        <v>521</v>
      </c>
      <c r="B7862" t="s">
        <v>647</v>
      </c>
      <c r="C7862" t="s">
        <v>523</v>
      </c>
      <c r="D7862" t="s">
        <v>525</v>
      </c>
      <c r="E7862" t="s">
        <v>531</v>
      </c>
      <c r="F7862" s="191">
        <v>45771</v>
      </c>
      <c r="G7862" t="s">
        <v>650</v>
      </c>
      <c r="H7862" s="192">
        <v>2951039</v>
      </c>
      <c r="I7862" t="s">
        <v>16</v>
      </c>
      <c r="J7862"/>
      <c r="K7862"/>
      <c r="L7862">
        <v>2024</v>
      </c>
      <c r="M7862" t="s">
        <v>525</v>
      </c>
      <c r="N7862" t="s">
        <v>569</v>
      </c>
      <c r="O7862"/>
    </row>
    <row r="7863" spans="1:15" s="164" customFormat="1" ht="16" x14ac:dyDescent="0.2">
      <c r="A7863" t="s">
        <v>521</v>
      </c>
      <c r="B7863" t="s">
        <v>647</v>
      </c>
      <c r="C7863" t="s">
        <v>523</v>
      </c>
      <c r="D7863" t="s">
        <v>525</v>
      </c>
      <c r="E7863" t="s">
        <v>525</v>
      </c>
      <c r="F7863" s="191">
        <v>45771</v>
      </c>
      <c r="G7863" t="s">
        <v>648</v>
      </c>
      <c r="H7863" s="192">
        <v>47043</v>
      </c>
      <c r="I7863" t="s">
        <v>16</v>
      </c>
      <c r="J7863"/>
      <c r="K7863"/>
      <c r="L7863">
        <v>2024</v>
      </c>
      <c r="M7863" t="s">
        <v>525</v>
      </c>
      <c r="N7863" t="s">
        <v>569</v>
      </c>
      <c r="O7863"/>
    </row>
    <row r="7864" spans="1:15" s="164" customFormat="1" ht="16" x14ac:dyDescent="0.2">
      <c r="A7864" t="s">
        <v>521</v>
      </c>
      <c r="B7864" t="s">
        <v>647</v>
      </c>
      <c r="C7864" t="s">
        <v>523</v>
      </c>
      <c r="D7864" t="s">
        <v>525</v>
      </c>
      <c r="E7864" t="s">
        <v>531</v>
      </c>
      <c r="F7864" s="191">
        <v>45771</v>
      </c>
      <c r="G7864" t="s">
        <v>648</v>
      </c>
      <c r="H7864" s="192">
        <v>4</v>
      </c>
      <c r="I7864" t="s">
        <v>16</v>
      </c>
      <c r="J7864"/>
      <c r="K7864"/>
      <c r="L7864">
        <v>2024</v>
      </c>
      <c r="M7864" t="s">
        <v>525</v>
      </c>
      <c r="N7864" t="s">
        <v>569</v>
      </c>
      <c r="O7864"/>
    </row>
    <row r="7865" spans="1:15" s="164" customFormat="1" ht="16" x14ac:dyDescent="0.2">
      <c r="A7865" t="s">
        <v>521</v>
      </c>
      <c r="B7865" t="s">
        <v>617</v>
      </c>
      <c r="C7865" t="s">
        <v>523</v>
      </c>
      <c r="D7865" t="s">
        <v>525</v>
      </c>
      <c r="E7865" t="s">
        <v>519</v>
      </c>
      <c r="F7865" s="191">
        <v>45771</v>
      </c>
      <c r="G7865" t="s">
        <v>651</v>
      </c>
      <c r="H7865" s="192">
        <v>47139</v>
      </c>
      <c r="I7865" t="s">
        <v>16</v>
      </c>
      <c r="J7865"/>
      <c r="K7865"/>
      <c r="L7865">
        <v>2024</v>
      </c>
      <c r="M7865" t="s">
        <v>525</v>
      </c>
      <c r="N7865" t="s">
        <v>569</v>
      </c>
      <c r="O7865"/>
    </row>
    <row r="7866" spans="1:15" s="164" customFormat="1" ht="16" x14ac:dyDescent="0.2">
      <c r="A7866" t="s">
        <v>521</v>
      </c>
      <c r="B7866" t="s">
        <v>647</v>
      </c>
      <c r="C7866" t="s">
        <v>523</v>
      </c>
      <c r="D7866" t="s">
        <v>525</v>
      </c>
      <c r="E7866" t="s">
        <v>525</v>
      </c>
      <c r="F7866" s="191">
        <v>45771</v>
      </c>
      <c r="G7866" t="s">
        <v>649</v>
      </c>
      <c r="H7866" s="192">
        <v>1847010</v>
      </c>
      <c r="I7866" t="s">
        <v>16</v>
      </c>
      <c r="J7866"/>
      <c r="K7866"/>
      <c r="L7866">
        <v>2024</v>
      </c>
      <c r="M7866" t="s">
        <v>525</v>
      </c>
      <c r="N7866" t="s">
        <v>569</v>
      </c>
      <c r="O7866"/>
    </row>
    <row r="7867" spans="1:15" s="164" customFormat="1" ht="16" x14ac:dyDescent="0.2">
      <c r="A7867" t="s">
        <v>521</v>
      </c>
      <c r="B7867" t="s">
        <v>647</v>
      </c>
      <c r="C7867" t="s">
        <v>523</v>
      </c>
      <c r="D7867" t="s">
        <v>525</v>
      </c>
      <c r="E7867" t="s">
        <v>531</v>
      </c>
      <c r="F7867" s="191">
        <v>45771</v>
      </c>
      <c r="G7867" t="s">
        <v>649</v>
      </c>
      <c r="H7867" s="192">
        <v>77055</v>
      </c>
      <c r="I7867" t="s">
        <v>16</v>
      </c>
      <c r="J7867"/>
      <c r="K7867"/>
      <c r="L7867">
        <v>2024</v>
      </c>
      <c r="M7867" t="s">
        <v>525</v>
      </c>
      <c r="N7867" t="s">
        <v>569</v>
      </c>
      <c r="O7867"/>
    </row>
    <row r="7868" spans="1:15" s="164" customFormat="1" ht="16" x14ac:dyDescent="0.2">
      <c r="A7868" t="s">
        <v>521</v>
      </c>
      <c r="B7868" t="s">
        <v>609</v>
      </c>
      <c r="C7868" t="s">
        <v>523</v>
      </c>
      <c r="D7868" t="s">
        <v>530</v>
      </c>
      <c r="E7868" t="s">
        <v>518</v>
      </c>
      <c r="F7868" s="191">
        <v>45771</v>
      </c>
      <c r="G7868" t="s">
        <v>25</v>
      </c>
      <c r="H7868" s="192">
        <v>672000</v>
      </c>
      <c r="I7868" t="s">
        <v>16</v>
      </c>
      <c r="J7868">
        <v>1680</v>
      </c>
      <c r="K7868"/>
      <c r="L7868">
        <v>2025</v>
      </c>
      <c r="M7868" t="s">
        <v>525</v>
      </c>
      <c r="N7868" t="s">
        <v>526</v>
      </c>
      <c r="O7868"/>
    </row>
    <row r="7869" spans="1:15" s="164" customFormat="1" ht="16" x14ac:dyDescent="0.2">
      <c r="A7869" t="s">
        <v>521</v>
      </c>
      <c r="B7869" t="s">
        <v>609</v>
      </c>
      <c r="C7869" t="s">
        <v>523</v>
      </c>
      <c r="D7869" t="s">
        <v>524</v>
      </c>
      <c r="E7869" t="s">
        <v>519</v>
      </c>
      <c r="F7869" s="191">
        <v>45771</v>
      </c>
      <c r="G7869" t="s">
        <v>25</v>
      </c>
      <c r="H7869" s="192">
        <v>28900</v>
      </c>
      <c r="I7869" t="s">
        <v>16</v>
      </c>
      <c r="J7869">
        <v>340</v>
      </c>
      <c r="K7869"/>
      <c r="L7869">
        <v>2025</v>
      </c>
      <c r="M7869" t="s">
        <v>525</v>
      </c>
      <c r="N7869" t="s">
        <v>526</v>
      </c>
      <c r="O7869"/>
    </row>
    <row r="7870" spans="1:15" s="164" customFormat="1" ht="16" x14ac:dyDescent="0.2">
      <c r="A7870" t="s">
        <v>521</v>
      </c>
      <c r="B7870" t="s">
        <v>609</v>
      </c>
      <c r="C7870" t="s">
        <v>523</v>
      </c>
      <c r="D7870" t="s">
        <v>530</v>
      </c>
      <c r="E7870" t="s">
        <v>517</v>
      </c>
      <c r="F7870" s="191">
        <v>45771</v>
      </c>
      <c r="G7870" t="s">
        <v>25</v>
      </c>
      <c r="H7870" s="192">
        <v>5622400</v>
      </c>
      <c r="I7870" t="s">
        <v>16</v>
      </c>
      <c r="J7870">
        <v>14056</v>
      </c>
      <c r="K7870"/>
      <c r="L7870">
        <v>2025</v>
      </c>
      <c r="M7870" t="s">
        <v>525</v>
      </c>
      <c r="N7870" t="s">
        <v>526</v>
      </c>
      <c r="O7870"/>
    </row>
    <row r="7871" spans="1:15" s="164" customFormat="1" ht="16" x14ac:dyDescent="0.2">
      <c r="A7871" t="s">
        <v>521</v>
      </c>
      <c r="B7871" t="s">
        <v>609</v>
      </c>
      <c r="C7871" t="s">
        <v>523</v>
      </c>
      <c r="D7871" t="s">
        <v>530</v>
      </c>
      <c r="E7871" t="s">
        <v>518</v>
      </c>
      <c r="F7871" s="191">
        <v>45772</v>
      </c>
      <c r="G7871" t="s">
        <v>25</v>
      </c>
      <c r="H7871" s="192">
        <v>470400</v>
      </c>
      <c r="I7871" t="s">
        <v>16</v>
      </c>
      <c r="J7871">
        <v>1176</v>
      </c>
      <c r="K7871"/>
      <c r="L7871">
        <v>2025</v>
      </c>
      <c r="M7871" t="s">
        <v>525</v>
      </c>
      <c r="N7871" t="s">
        <v>526</v>
      </c>
      <c r="O7871"/>
    </row>
    <row r="7872" spans="1:15" s="164" customFormat="1" ht="16" x14ac:dyDescent="0.2">
      <c r="A7872" t="s">
        <v>521</v>
      </c>
      <c r="B7872" t="s">
        <v>609</v>
      </c>
      <c r="C7872" t="s">
        <v>523</v>
      </c>
      <c r="D7872" t="s">
        <v>524</v>
      </c>
      <c r="E7872" t="s">
        <v>519</v>
      </c>
      <c r="F7872" s="191">
        <v>45772</v>
      </c>
      <c r="G7872" t="s">
        <v>25</v>
      </c>
      <c r="H7872" s="192">
        <v>21675</v>
      </c>
      <c r="I7872" t="s">
        <v>16</v>
      </c>
      <c r="J7872">
        <v>255</v>
      </c>
      <c r="K7872"/>
      <c r="L7872">
        <v>2025</v>
      </c>
      <c r="M7872" t="s">
        <v>525</v>
      </c>
      <c r="N7872" t="s">
        <v>526</v>
      </c>
      <c r="O7872"/>
    </row>
    <row r="7873" spans="1:15" s="164" customFormat="1" ht="16" x14ac:dyDescent="0.2">
      <c r="A7873" t="s">
        <v>521</v>
      </c>
      <c r="B7873" t="s">
        <v>609</v>
      </c>
      <c r="C7873" t="s">
        <v>523</v>
      </c>
      <c r="D7873" t="s">
        <v>530</v>
      </c>
      <c r="E7873" t="s">
        <v>517</v>
      </c>
      <c r="F7873" s="191">
        <v>45772</v>
      </c>
      <c r="G7873" t="s">
        <v>25</v>
      </c>
      <c r="H7873" s="192">
        <v>5712000</v>
      </c>
      <c r="I7873" t="s">
        <v>16</v>
      </c>
      <c r="J7873">
        <v>14280</v>
      </c>
      <c r="K7873"/>
      <c r="L7873">
        <v>2025</v>
      </c>
      <c r="M7873" t="s">
        <v>525</v>
      </c>
      <c r="N7873" t="s">
        <v>526</v>
      </c>
      <c r="O7873"/>
    </row>
    <row r="7874" spans="1:15" s="164" customFormat="1" ht="16" x14ac:dyDescent="0.2">
      <c r="A7874" t="s">
        <v>521</v>
      </c>
      <c r="B7874" t="s">
        <v>686</v>
      </c>
      <c r="C7874" t="s">
        <v>523</v>
      </c>
      <c r="D7874" t="s">
        <v>525</v>
      </c>
      <c r="E7874" t="s">
        <v>525</v>
      </c>
      <c r="F7874" s="191">
        <v>45772</v>
      </c>
      <c r="G7874" t="s">
        <v>589</v>
      </c>
      <c r="H7874" s="192">
        <v>151866</v>
      </c>
      <c r="I7874" t="s">
        <v>22</v>
      </c>
      <c r="J7874"/>
      <c r="K7874"/>
      <c r="L7874">
        <v>2024</v>
      </c>
      <c r="M7874" t="s">
        <v>525</v>
      </c>
      <c r="N7874" t="s">
        <v>569</v>
      </c>
      <c r="O7874"/>
    </row>
    <row r="7875" spans="1:15" s="164" customFormat="1" ht="16" x14ac:dyDescent="0.2">
      <c r="A7875" t="s">
        <v>521</v>
      </c>
      <c r="B7875" t="s">
        <v>603</v>
      </c>
      <c r="C7875" t="s">
        <v>523</v>
      </c>
      <c r="D7875" t="s">
        <v>525</v>
      </c>
      <c r="E7875" t="s">
        <v>525</v>
      </c>
      <c r="F7875" s="191">
        <v>45772</v>
      </c>
      <c r="G7875" t="s">
        <v>604</v>
      </c>
      <c r="H7875" s="192">
        <v>14060</v>
      </c>
      <c r="I7875" t="s">
        <v>22</v>
      </c>
      <c r="J7875"/>
      <c r="K7875"/>
      <c r="L7875">
        <v>2024</v>
      </c>
      <c r="M7875" t="s">
        <v>525</v>
      </c>
      <c r="N7875" t="s">
        <v>569</v>
      </c>
      <c r="O7875"/>
    </row>
    <row r="7876" spans="1:15" s="164" customFormat="1" ht="16" x14ac:dyDescent="0.2">
      <c r="A7876" t="s">
        <v>521</v>
      </c>
      <c r="B7876" t="s">
        <v>617</v>
      </c>
      <c r="C7876" t="s">
        <v>523</v>
      </c>
      <c r="D7876" t="s">
        <v>525</v>
      </c>
      <c r="E7876" t="s">
        <v>531</v>
      </c>
      <c r="F7876" s="191">
        <v>45772</v>
      </c>
      <c r="G7876" t="s">
        <v>23</v>
      </c>
      <c r="H7876" s="192">
        <v>2880680</v>
      </c>
      <c r="I7876" t="s">
        <v>22</v>
      </c>
      <c r="J7876"/>
      <c r="K7876"/>
      <c r="L7876">
        <v>2024</v>
      </c>
      <c r="M7876" t="s">
        <v>525</v>
      </c>
      <c r="N7876" t="s">
        <v>569</v>
      </c>
      <c r="O7876"/>
    </row>
    <row r="7877" spans="1:15" s="164" customFormat="1" ht="16" x14ac:dyDescent="0.2">
      <c r="A7877" t="s">
        <v>521</v>
      </c>
      <c r="B7877" t="s">
        <v>638</v>
      </c>
      <c r="C7877" t="s">
        <v>523</v>
      </c>
      <c r="D7877" t="s">
        <v>525</v>
      </c>
      <c r="E7877" t="s">
        <v>525</v>
      </c>
      <c r="F7877" s="191">
        <v>45772</v>
      </c>
      <c r="G7877" t="s">
        <v>23</v>
      </c>
      <c r="H7877" s="192">
        <v>18861</v>
      </c>
      <c r="I7877" t="s">
        <v>22</v>
      </c>
      <c r="J7877"/>
      <c r="K7877"/>
      <c r="L7877">
        <v>2024</v>
      </c>
      <c r="M7877" t="s">
        <v>525</v>
      </c>
      <c r="N7877" t="s">
        <v>569</v>
      </c>
      <c r="O7877"/>
    </row>
    <row r="7878" spans="1:15" s="164" customFormat="1" ht="16" x14ac:dyDescent="0.2">
      <c r="A7878" t="s">
        <v>521</v>
      </c>
      <c r="B7878" t="s">
        <v>647</v>
      </c>
      <c r="C7878" t="s">
        <v>523</v>
      </c>
      <c r="D7878" t="s">
        <v>525</v>
      </c>
      <c r="E7878" t="s">
        <v>525</v>
      </c>
      <c r="F7878" s="191">
        <v>45772</v>
      </c>
      <c r="G7878" t="s">
        <v>650</v>
      </c>
      <c r="H7878" s="192">
        <v>1303268</v>
      </c>
      <c r="I7878" t="s">
        <v>16</v>
      </c>
      <c r="J7878"/>
      <c r="K7878"/>
      <c r="L7878">
        <v>2024</v>
      </c>
      <c r="M7878" t="s">
        <v>525</v>
      </c>
      <c r="N7878" t="s">
        <v>569</v>
      </c>
      <c r="O7878"/>
    </row>
    <row r="7879" spans="1:15" s="164" customFormat="1" ht="16" x14ac:dyDescent="0.2">
      <c r="A7879" t="s">
        <v>521</v>
      </c>
      <c r="B7879" t="s">
        <v>647</v>
      </c>
      <c r="C7879" t="s">
        <v>523</v>
      </c>
      <c r="D7879" t="s">
        <v>525</v>
      </c>
      <c r="E7879" t="s">
        <v>519</v>
      </c>
      <c r="F7879" s="191">
        <v>45772</v>
      </c>
      <c r="G7879" t="s">
        <v>650</v>
      </c>
      <c r="H7879" s="192">
        <v>485441</v>
      </c>
      <c r="I7879" t="s">
        <v>16</v>
      </c>
      <c r="J7879"/>
      <c r="K7879"/>
      <c r="L7879">
        <v>2024</v>
      </c>
      <c r="M7879" t="s">
        <v>525</v>
      </c>
      <c r="N7879" t="s">
        <v>569</v>
      </c>
      <c r="O7879"/>
    </row>
    <row r="7880" spans="1:15" s="164" customFormat="1" ht="16" x14ac:dyDescent="0.2">
      <c r="A7880" t="s">
        <v>521</v>
      </c>
      <c r="B7880" t="s">
        <v>647</v>
      </c>
      <c r="C7880" t="s">
        <v>523</v>
      </c>
      <c r="D7880" t="s">
        <v>525</v>
      </c>
      <c r="E7880" t="s">
        <v>531</v>
      </c>
      <c r="F7880" s="191">
        <v>45772</v>
      </c>
      <c r="G7880" t="s">
        <v>650</v>
      </c>
      <c r="H7880" s="192">
        <v>5626200</v>
      </c>
      <c r="I7880" t="s">
        <v>16</v>
      </c>
      <c r="J7880"/>
      <c r="K7880"/>
      <c r="L7880">
        <v>2024</v>
      </c>
      <c r="M7880" t="s">
        <v>525</v>
      </c>
      <c r="N7880" t="s">
        <v>569</v>
      </c>
      <c r="O7880"/>
    </row>
    <row r="7881" spans="1:15" s="164" customFormat="1" ht="16" x14ac:dyDescent="0.2">
      <c r="A7881" t="s">
        <v>521</v>
      </c>
      <c r="B7881" t="s">
        <v>647</v>
      </c>
      <c r="C7881" t="s">
        <v>523</v>
      </c>
      <c r="D7881" t="s">
        <v>525</v>
      </c>
      <c r="E7881" t="s">
        <v>525</v>
      </c>
      <c r="F7881" s="191">
        <v>45772</v>
      </c>
      <c r="G7881" t="s">
        <v>648</v>
      </c>
      <c r="H7881" s="192">
        <v>65298</v>
      </c>
      <c r="I7881" t="s">
        <v>16</v>
      </c>
      <c r="J7881"/>
      <c r="K7881"/>
      <c r="L7881">
        <v>2024</v>
      </c>
      <c r="M7881" t="s">
        <v>525</v>
      </c>
      <c r="N7881" t="s">
        <v>569</v>
      </c>
      <c r="O7881"/>
    </row>
    <row r="7882" spans="1:15" s="164" customFormat="1" ht="16" x14ac:dyDescent="0.2">
      <c r="A7882" t="s">
        <v>521</v>
      </c>
      <c r="B7882" t="s">
        <v>647</v>
      </c>
      <c r="C7882" t="s">
        <v>523</v>
      </c>
      <c r="D7882" t="s">
        <v>525</v>
      </c>
      <c r="E7882" t="s">
        <v>531</v>
      </c>
      <c r="F7882" s="191">
        <v>45772</v>
      </c>
      <c r="G7882" t="s">
        <v>648</v>
      </c>
      <c r="H7882" s="192">
        <v>239954</v>
      </c>
      <c r="I7882" t="s">
        <v>16</v>
      </c>
      <c r="J7882"/>
      <c r="K7882"/>
      <c r="L7882">
        <v>2024</v>
      </c>
      <c r="M7882" t="s">
        <v>525</v>
      </c>
      <c r="N7882" t="s">
        <v>569</v>
      </c>
      <c r="O7882"/>
    </row>
    <row r="7883" spans="1:15" s="164" customFormat="1" ht="16" x14ac:dyDescent="0.2">
      <c r="A7883" t="s">
        <v>521</v>
      </c>
      <c r="B7883" t="s">
        <v>647</v>
      </c>
      <c r="C7883" t="s">
        <v>523</v>
      </c>
      <c r="D7883" t="s">
        <v>525</v>
      </c>
      <c r="E7883" t="s">
        <v>525</v>
      </c>
      <c r="F7883" s="191">
        <v>45772</v>
      </c>
      <c r="G7883" t="s">
        <v>651</v>
      </c>
      <c r="H7883" s="192">
        <v>42249</v>
      </c>
      <c r="I7883" t="s">
        <v>16</v>
      </c>
      <c r="J7883"/>
      <c r="K7883"/>
      <c r="L7883">
        <v>2024</v>
      </c>
      <c r="M7883" t="s">
        <v>525</v>
      </c>
      <c r="N7883" t="s">
        <v>569</v>
      </c>
      <c r="O7883"/>
    </row>
    <row r="7884" spans="1:15" s="164" customFormat="1" ht="16" x14ac:dyDescent="0.2">
      <c r="A7884" t="s">
        <v>521</v>
      </c>
      <c r="B7884" t="s">
        <v>647</v>
      </c>
      <c r="C7884" t="s">
        <v>523</v>
      </c>
      <c r="D7884" t="s">
        <v>525</v>
      </c>
      <c r="E7884" t="s">
        <v>525</v>
      </c>
      <c r="F7884" s="191">
        <v>45772</v>
      </c>
      <c r="G7884" t="s">
        <v>649</v>
      </c>
      <c r="H7884" s="192">
        <v>945215</v>
      </c>
      <c r="I7884" t="s">
        <v>16</v>
      </c>
      <c r="J7884"/>
      <c r="K7884"/>
      <c r="L7884">
        <v>2024</v>
      </c>
      <c r="M7884" t="s">
        <v>525</v>
      </c>
      <c r="N7884" t="s">
        <v>569</v>
      </c>
      <c r="O7884"/>
    </row>
    <row r="7885" spans="1:15" s="164" customFormat="1" ht="16" x14ac:dyDescent="0.2">
      <c r="A7885" t="s">
        <v>521</v>
      </c>
      <c r="B7885" t="s">
        <v>609</v>
      </c>
      <c r="C7885" t="s">
        <v>523</v>
      </c>
      <c r="D7885" t="s">
        <v>530</v>
      </c>
      <c r="E7885" t="s">
        <v>518</v>
      </c>
      <c r="F7885" s="191">
        <v>45773</v>
      </c>
      <c r="G7885" t="s">
        <v>25</v>
      </c>
      <c r="H7885" s="192">
        <v>425600</v>
      </c>
      <c r="I7885" t="s">
        <v>16</v>
      </c>
      <c r="J7885">
        <v>1064</v>
      </c>
      <c r="K7885"/>
      <c r="L7885">
        <v>2025</v>
      </c>
      <c r="M7885" t="s">
        <v>525</v>
      </c>
      <c r="N7885" t="s">
        <v>526</v>
      </c>
      <c r="O7885"/>
    </row>
    <row r="7886" spans="1:15" s="164" customFormat="1" ht="16" x14ac:dyDescent="0.2">
      <c r="A7886" t="s">
        <v>521</v>
      </c>
      <c r="B7886" t="s">
        <v>609</v>
      </c>
      <c r="C7886" t="s">
        <v>523</v>
      </c>
      <c r="D7886" t="s">
        <v>524</v>
      </c>
      <c r="E7886" t="s">
        <v>519</v>
      </c>
      <c r="F7886" s="191">
        <v>45773</v>
      </c>
      <c r="G7886" t="s">
        <v>25</v>
      </c>
      <c r="H7886" s="192">
        <v>14450</v>
      </c>
      <c r="I7886" t="s">
        <v>16</v>
      </c>
      <c r="J7886">
        <v>170</v>
      </c>
      <c r="K7886"/>
      <c r="L7886">
        <v>2025</v>
      </c>
      <c r="M7886" t="s">
        <v>525</v>
      </c>
      <c r="N7886" t="s">
        <v>526</v>
      </c>
      <c r="O7886"/>
    </row>
    <row r="7887" spans="1:15" s="164" customFormat="1" ht="16" x14ac:dyDescent="0.2">
      <c r="A7887" t="s">
        <v>521</v>
      </c>
      <c r="B7887" t="s">
        <v>609</v>
      </c>
      <c r="C7887" t="s">
        <v>523</v>
      </c>
      <c r="D7887" t="s">
        <v>530</v>
      </c>
      <c r="E7887" t="s">
        <v>517</v>
      </c>
      <c r="F7887" s="191">
        <v>45773</v>
      </c>
      <c r="G7887" t="s">
        <v>25</v>
      </c>
      <c r="H7887" s="192">
        <v>5264000</v>
      </c>
      <c r="I7887" t="s">
        <v>16</v>
      </c>
      <c r="J7887">
        <v>13160</v>
      </c>
      <c r="K7887"/>
      <c r="L7887">
        <v>2025</v>
      </c>
      <c r="M7887" t="s">
        <v>525</v>
      </c>
      <c r="N7887" t="s">
        <v>526</v>
      </c>
      <c r="O7887"/>
    </row>
    <row r="7888" spans="1:15" s="164" customFormat="1" ht="16" x14ac:dyDescent="0.2">
      <c r="A7888" t="s">
        <v>521</v>
      </c>
      <c r="B7888" t="s">
        <v>609</v>
      </c>
      <c r="C7888" t="s">
        <v>523</v>
      </c>
      <c r="D7888" t="s">
        <v>530</v>
      </c>
      <c r="E7888" t="s">
        <v>517</v>
      </c>
      <c r="F7888" s="191">
        <v>45773</v>
      </c>
      <c r="G7888" t="s">
        <v>25</v>
      </c>
      <c r="H7888" s="192">
        <v>11060224</v>
      </c>
      <c r="I7888" t="s">
        <v>16</v>
      </c>
      <c r="J7888"/>
      <c r="K7888"/>
      <c r="L7888">
        <v>2025</v>
      </c>
      <c r="M7888" t="s">
        <v>525</v>
      </c>
      <c r="N7888" t="s">
        <v>526</v>
      </c>
      <c r="O7888" t="s">
        <v>937</v>
      </c>
    </row>
    <row r="7889" spans="1:15" s="164" customFormat="1" ht="16" x14ac:dyDescent="0.2">
      <c r="A7889" t="s">
        <v>521</v>
      </c>
      <c r="B7889" t="s">
        <v>609</v>
      </c>
      <c r="C7889" t="s">
        <v>523</v>
      </c>
      <c r="D7889" t="s">
        <v>530</v>
      </c>
      <c r="E7889" t="s">
        <v>519</v>
      </c>
      <c r="F7889" s="191">
        <v>45773</v>
      </c>
      <c r="G7889" t="s">
        <v>25</v>
      </c>
      <c r="H7889" s="192">
        <v>97920</v>
      </c>
      <c r="I7889" t="s">
        <v>16</v>
      </c>
      <c r="J7889"/>
      <c r="K7889"/>
      <c r="L7889">
        <v>2025</v>
      </c>
      <c r="M7889" t="s">
        <v>525</v>
      </c>
      <c r="N7889" t="s">
        <v>526</v>
      </c>
      <c r="O7889" t="s">
        <v>937</v>
      </c>
    </row>
    <row r="7890" spans="1:15" s="164" customFormat="1" ht="16" x14ac:dyDescent="0.2">
      <c r="A7890" t="s">
        <v>521</v>
      </c>
      <c r="B7890" t="s">
        <v>609</v>
      </c>
      <c r="C7890" t="s">
        <v>523</v>
      </c>
      <c r="D7890" t="s">
        <v>530</v>
      </c>
      <c r="E7890" t="s">
        <v>518</v>
      </c>
      <c r="F7890" s="191">
        <v>45773</v>
      </c>
      <c r="G7890" t="s">
        <v>25</v>
      </c>
      <c r="H7890" s="192">
        <v>974848</v>
      </c>
      <c r="I7890" t="s">
        <v>16</v>
      </c>
      <c r="J7890"/>
      <c r="K7890"/>
      <c r="L7890">
        <v>2025</v>
      </c>
      <c r="M7890" t="s">
        <v>525</v>
      </c>
      <c r="N7890" t="s">
        <v>526</v>
      </c>
      <c r="O7890" t="s">
        <v>937</v>
      </c>
    </row>
    <row r="7891" spans="1:15" s="164" customFormat="1" ht="16" x14ac:dyDescent="0.2">
      <c r="A7891" t="s">
        <v>521</v>
      </c>
      <c r="B7891" t="s">
        <v>609</v>
      </c>
      <c r="C7891" t="s">
        <v>523</v>
      </c>
      <c r="D7891" t="s">
        <v>524</v>
      </c>
      <c r="E7891" t="s">
        <v>519</v>
      </c>
      <c r="F7891" s="191">
        <v>45774</v>
      </c>
      <c r="G7891" t="s">
        <v>25</v>
      </c>
      <c r="H7891" s="192">
        <v>7225</v>
      </c>
      <c r="I7891" t="s">
        <v>16</v>
      </c>
      <c r="J7891">
        <v>85</v>
      </c>
      <c r="K7891"/>
      <c r="L7891">
        <v>2025</v>
      </c>
      <c r="M7891" t="s">
        <v>525</v>
      </c>
      <c r="N7891" t="s">
        <v>526</v>
      </c>
      <c r="O7891"/>
    </row>
    <row r="7892" spans="1:15" s="164" customFormat="1" ht="16" x14ac:dyDescent="0.2">
      <c r="A7892" t="s">
        <v>521</v>
      </c>
      <c r="B7892" t="s">
        <v>609</v>
      </c>
      <c r="C7892" t="s">
        <v>523</v>
      </c>
      <c r="D7892" t="s">
        <v>530</v>
      </c>
      <c r="E7892" t="s">
        <v>517</v>
      </c>
      <c r="F7892" s="191">
        <v>45774</v>
      </c>
      <c r="G7892" t="s">
        <v>25</v>
      </c>
      <c r="H7892" s="192">
        <v>4928000</v>
      </c>
      <c r="I7892" t="s">
        <v>16</v>
      </c>
      <c r="J7892">
        <v>12320</v>
      </c>
      <c r="K7892"/>
      <c r="L7892">
        <v>2025</v>
      </c>
      <c r="M7892" t="s">
        <v>525</v>
      </c>
      <c r="N7892" t="s">
        <v>526</v>
      </c>
      <c r="O7892"/>
    </row>
    <row r="7893" spans="1:15" s="164" customFormat="1" ht="16" x14ac:dyDescent="0.2">
      <c r="A7893" t="s">
        <v>521</v>
      </c>
      <c r="B7893" t="s">
        <v>609</v>
      </c>
      <c r="C7893" t="s">
        <v>523</v>
      </c>
      <c r="D7893" t="s">
        <v>530</v>
      </c>
      <c r="E7893" t="s">
        <v>518</v>
      </c>
      <c r="F7893" s="191">
        <v>45774</v>
      </c>
      <c r="G7893" t="s">
        <v>25</v>
      </c>
      <c r="H7893" s="192">
        <v>224000</v>
      </c>
      <c r="I7893" t="s">
        <v>16</v>
      </c>
      <c r="J7893">
        <v>560</v>
      </c>
      <c r="K7893"/>
      <c r="L7893">
        <v>2025</v>
      </c>
      <c r="M7893" t="s">
        <v>525</v>
      </c>
      <c r="N7893" t="s">
        <v>526</v>
      </c>
      <c r="O7893"/>
    </row>
    <row r="7894" spans="1:15" s="164" customFormat="1" ht="16" x14ac:dyDescent="0.2">
      <c r="A7894" t="s">
        <v>521</v>
      </c>
      <c r="B7894" t="s">
        <v>647</v>
      </c>
      <c r="C7894" t="s">
        <v>523</v>
      </c>
      <c r="D7894" t="s">
        <v>525</v>
      </c>
      <c r="E7894" t="s">
        <v>525</v>
      </c>
      <c r="F7894" s="191">
        <v>45775</v>
      </c>
      <c r="G7894" t="s">
        <v>650</v>
      </c>
      <c r="H7894" s="192">
        <v>6515560</v>
      </c>
      <c r="I7894" t="s">
        <v>16</v>
      </c>
      <c r="J7894"/>
      <c r="K7894"/>
      <c r="L7894">
        <v>2024</v>
      </c>
      <c r="M7894" t="s">
        <v>525</v>
      </c>
      <c r="N7894" t="s">
        <v>569</v>
      </c>
      <c r="O7894"/>
    </row>
    <row r="7895" spans="1:15" s="164" customFormat="1" ht="16" x14ac:dyDescent="0.2">
      <c r="A7895" t="s">
        <v>521</v>
      </c>
      <c r="B7895" t="s">
        <v>647</v>
      </c>
      <c r="C7895" t="s">
        <v>523</v>
      </c>
      <c r="D7895" t="s">
        <v>525</v>
      </c>
      <c r="E7895" t="s">
        <v>519</v>
      </c>
      <c r="F7895" s="191">
        <v>45775</v>
      </c>
      <c r="G7895" t="s">
        <v>650</v>
      </c>
      <c r="H7895" s="192">
        <v>1034266</v>
      </c>
      <c r="I7895" t="s">
        <v>16</v>
      </c>
      <c r="J7895"/>
      <c r="K7895"/>
      <c r="L7895">
        <v>2024</v>
      </c>
      <c r="M7895" t="s">
        <v>525</v>
      </c>
      <c r="N7895" t="s">
        <v>569</v>
      </c>
      <c r="O7895"/>
    </row>
    <row r="7896" spans="1:15" s="164" customFormat="1" ht="16" x14ac:dyDescent="0.2">
      <c r="A7896" t="s">
        <v>521</v>
      </c>
      <c r="B7896" t="s">
        <v>647</v>
      </c>
      <c r="C7896" t="s">
        <v>523</v>
      </c>
      <c r="D7896" t="s">
        <v>525</v>
      </c>
      <c r="E7896" t="s">
        <v>531</v>
      </c>
      <c r="F7896" s="191">
        <v>45775</v>
      </c>
      <c r="G7896" t="s">
        <v>650</v>
      </c>
      <c r="H7896" s="192">
        <v>6455735</v>
      </c>
      <c r="I7896" t="s">
        <v>16</v>
      </c>
      <c r="J7896"/>
      <c r="K7896"/>
      <c r="L7896">
        <v>2024</v>
      </c>
      <c r="M7896" t="s">
        <v>525</v>
      </c>
      <c r="N7896" t="s">
        <v>569</v>
      </c>
      <c r="O7896"/>
    </row>
    <row r="7897" spans="1:15" s="164" customFormat="1" ht="16" x14ac:dyDescent="0.2">
      <c r="A7897" t="s">
        <v>521</v>
      </c>
      <c r="B7897" t="s">
        <v>647</v>
      </c>
      <c r="C7897" t="s">
        <v>523</v>
      </c>
      <c r="D7897" t="s">
        <v>525</v>
      </c>
      <c r="E7897" t="s">
        <v>525</v>
      </c>
      <c r="F7897" s="191">
        <v>45775</v>
      </c>
      <c r="G7897" t="s">
        <v>648</v>
      </c>
      <c r="H7897" s="192">
        <v>32432</v>
      </c>
      <c r="I7897" t="s">
        <v>16</v>
      </c>
      <c r="J7897"/>
      <c r="K7897"/>
      <c r="L7897">
        <v>2024</v>
      </c>
      <c r="M7897" t="s">
        <v>525</v>
      </c>
      <c r="N7897" t="s">
        <v>569</v>
      </c>
      <c r="O7897"/>
    </row>
    <row r="7898" spans="1:15" s="164" customFormat="1" ht="16" x14ac:dyDescent="0.2">
      <c r="A7898" t="s">
        <v>521</v>
      </c>
      <c r="B7898" t="s">
        <v>647</v>
      </c>
      <c r="C7898" t="s">
        <v>523</v>
      </c>
      <c r="D7898" t="s">
        <v>525</v>
      </c>
      <c r="E7898" t="s">
        <v>531</v>
      </c>
      <c r="F7898" s="191">
        <v>45775</v>
      </c>
      <c r="G7898" t="s">
        <v>648</v>
      </c>
      <c r="H7898" s="192">
        <v>181865</v>
      </c>
      <c r="I7898" t="s">
        <v>16</v>
      </c>
      <c r="J7898"/>
      <c r="K7898"/>
      <c r="L7898">
        <v>2024</v>
      </c>
      <c r="M7898" t="s">
        <v>525</v>
      </c>
      <c r="N7898" t="s">
        <v>569</v>
      </c>
      <c r="O7898"/>
    </row>
    <row r="7899" spans="1:15" s="164" customFormat="1" ht="16" x14ac:dyDescent="0.2">
      <c r="A7899" t="s">
        <v>521</v>
      </c>
      <c r="B7899" t="s">
        <v>617</v>
      </c>
      <c r="C7899" t="s">
        <v>523</v>
      </c>
      <c r="D7899" t="s">
        <v>525</v>
      </c>
      <c r="E7899" t="s">
        <v>519</v>
      </c>
      <c r="F7899" s="191">
        <v>45775</v>
      </c>
      <c r="G7899" t="s">
        <v>651</v>
      </c>
      <c r="H7899" s="192">
        <v>47135</v>
      </c>
      <c r="I7899" t="s">
        <v>16</v>
      </c>
      <c r="J7899"/>
      <c r="K7899"/>
      <c r="L7899">
        <v>2024</v>
      </c>
      <c r="M7899" t="s">
        <v>525</v>
      </c>
      <c r="N7899" t="s">
        <v>569</v>
      </c>
      <c r="O7899"/>
    </row>
    <row r="7900" spans="1:15" s="164" customFormat="1" ht="16" x14ac:dyDescent="0.2">
      <c r="A7900" t="s">
        <v>521</v>
      </c>
      <c r="B7900" t="s">
        <v>647</v>
      </c>
      <c r="C7900" t="s">
        <v>523</v>
      </c>
      <c r="D7900" t="s">
        <v>525</v>
      </c>
      <c r="E7900" t="s">
        <v>525</v>
      </c>
      <c r="F7900" s="191">
        <v>45775</v>
      </c>
      <c r="G7900" t="s">
        <v>651</v>
      </c>
      <c r="H7900" s="192">
        <v>130038</v>
      </c>
      <c r="I7900" t="s">
        <v>16</v>
      </c>
      <c r="J7900"/>
      <c r="K7900"/>
      <c r="L7900">
        <v>2024</v>
      </c>
      <c r="M7900" t="s">
        <v>525</v>
      </c>
      <c r="N7900" t="s">
        <v>569</v>
      </c>
      <c r="O7900"/>
    </row>
    <row r="7901" spans="1:15" s="164" customFormat="1" ht="16" x14ac:dyDescent="0.2">
      <c r="A7901" t="s">
        <v>521</v>
      </c>
      <c r="B7901" t="s">
        <v>647</v>
      </c>
      <c r="C7901" t="s">
        <v>523</v>
      </c>
      <c r="D7901" t="s">
        <v>525</v>
      </c>
      <c r="E7901" t="s">
        <v>531</v>
      </c>
      <c r="F7901" s="191">
        <v>45775</v>
      </c>
      <c r="G7901" t="s">
        <v>651</v>
      </c>
      <c r="H7901" s="192">
        <v>396000</v>
      </c>
      <c r="I7901" t="s">
        <v>16</v>
      </c>
      <c r="J7901"/>
      <c r="K7901"/>
      <c r="L7901">
        <v>2024</v>
      </c>
      <c r="M7901" t="s">
        <v>525</v>
      </c>
      <c r="N7901" t="s">
        <v>569</v>
      </c>
      <c r="O7901"/>
    </row>
    <row r="7902" spans="1:15" s="164" customFormat="1" ht="16" x14ac:dyDescent="0.2">
      <c r="A7902" t="s">
        <v>521</v>
      </c>
      <c r="B7902" t="s">
        <v>647</v>
      </c>
      <c r="C7902" t="s">
        <v>523</v>
      </c>
      <c r="D7902" t="s">
        <v>525</v>
      </c>
      <c r="E7902" t="s">
        <v>525</v>
      </c>
      <c r="F7902" s="191">
        <v>45775</v>
      </c>
      <c r="G7902" t="s">
        <v>649</v>
      </c>
      <c r="H7902" s="192">
        <v>883366</v>
      </c>
      <c r="I7902" t="s">
        <v>16</v>
      </c>
      <c r="J7902"/>
      <c r="K7902"/>
      <c r="L7902">
        <v>2024</v>
      </c>
      <c r="M7902" t="s">
        <v>525</v>
      </c>
      <c r="N7902" t="s">
        <v>569</v>
      </c>
      <c r="O7902"/>
    </row>
    <row r="7903" spans="1:15" s="164" customFormat="1" ht="16" x14ac:dyDescent="0.2">
      <c r="A7903" t="s">
        <v>521</v>
      </c>
      <c r="B7903" t="s">
        <v>647</v>
      </c>
      <c r="C7903" t="s">
        <v>523</v>
      </c>
      <c r="D7903" t="s">
        <v>525</v>
      </c>
      <c r="E7903" t="s">
        <v>531</v>
      </c>
      <c r="F7903" s="191">
        <v>45775</v>
      </c>
      <c r="G7903" t="s">
        <v>649</v>
      </c>
      <c r="H7903" s="192">
        <v>153747</v>
      </c>
      <c r="I7903" t="s">
        <v>16</v>
      </c>
      <c r="J7903"/>
      <c r="K7903"/>
      <c r="L7903">
        <v>2024</v>
      </c>
      <c r="M7903" t="s">
        <v>525</v>
      </c>
      <c r="N7903" t="s">
        <v>569</v>
      </c>
      <c r="O7903"/>
    </row>
    <row r="7904" spans="1:15" s="164" customFormat="1" ht="16" x14ac:dyDescent="0.2">
      <c r="A7904" t="s">
        <v>521</v>
      </c>
      <c r="B7904" t="s">
        <v>617</v>
      </c>
      <c r="C7904" t="s">
        <v>523</v>
      </c>
      <c r="D7904" t="s">
        <v>525</v>
      </c>
      <c r="E7904" t="s">
        <v>531</v>
      </c>
      <c r="F7904" s="191">
        <v>45775</v>
      </c>
      <c r="G7904" t="s">
        <v>587</v>
      </c>
      <c r="H7904" s="192">
        <v>352000</v>
      </c>
      <c r="I7904" t="s">
        <v>22</v>
      </c>
      <c r="J7904"/>
      <c r="K7904"/>
      <c r="L7904">
        <v>2024</v>
      </c>
      <c r="M7904" t="s">
        <v>525</v>
      </c>
      <c r="N7904" t="s">
        <v>569</v>
      </c>
      <c r="O7904"/>
    </row>
    <row r="7905" spans="1:15" s="164" customFormat="1" ht="16" x14ac:dyDescent="0.2">
      <c r="A7905" t="s">
        <v>521</v>
      </c>
      <c r="B7905" t="s">
        <v>586</v>
      </c>
      <c r="C7905" t="s">
        <v>523</v>
      </c>
      <c r="D7905" t="s">
        <v>525</v>
      </c>
      <c r="E7905" t="s">
        <v>531</v>
      </c>
      <c r="F7905" s="191">
        <v>45775</v>
      </c>
      <c r="G7905" t="s">
        <v>587</v>
      </c>
      <c r="H7905" s="192">
        <v>43362</v>
      </c>
      <c r="I7905" t="s">
        <v>22</v>
      </c>
      <c r="J7905"/>
      <c r="K7905"/>
      <c r="L7905">
        <v>2024</v>
      </c>
      <c r="M7905" t="s">
        <v>525</v>
      </c>
      <c r="N7905" t="s">
        <v>569</v>
      </c>
      <c r="O7905"/>
    </row>
    <row r="7906" spans="1:15" s="164" customFormat="1" ht="16" x14ac:dyDescent="0.2">
      <c r="A7906" t="s">
        <v>521</v>
      </c>
      <c r="B7906" t="s">
        <v>617</v>
      </c>
      <c r="C7906" t="s">
        <v>523</v>
      </c>
      <c r="D7906" t="s">
        <v>525</v>
      </c>
      <c r="E7906" t="s">
        <v>525</v>
      </c>
      <c r="F7906" s="191">
        <v>45775</v>
      </c>
      <c r="G7906" t="s">
        <v>568</v>
      </c>
      <c r="H7906" s="192">
        <v>18476</v>
      </c>
      <c r="I7906" t="s">
        <v>22</v>
      </c>
      <c r="J7906"/>
      <c r="K7906"/>
      <c r="L7906">
        <v>2024</v>
      </c>
      <c r="M7906" t="s">
        <v>525</v>
      </c>
      <c r="N7906" t="s">
        <v>569</v>
      </c>
      <c r="O7906"/>
    </row>
    <row r="7907" spans="1:15" s="164" customFormat="1" ht="16" x14ac:dyDescent="0.2">
      <c r="A7907" t="s">
        <v>521</v>
      </c>
      <c r="B7907" t="s">
        <v>586</v>
      </c>
      <c r="C7907" t="s">
        <v>523</v>
      </c>
      <c r="D7907" t="s">
        <v>525</v>
      </c>
      <c r="E7907" t="s">
        <v>531</v>
      </c>
      <c r="F7907" s="191">
        <v>45775</v>
      </c>
      <c r="G7907" t="s">
        <v>23</v>
      </c>
      <c r="H7907" s="192">
        <v>169675</v>
      </c>
      <c r="I7907" t="s">
        <v>22</v>
      </c>
      <c r="J7907"/>
      <c r="K7907"/>
      <c r="L7907">
        <v>2024</v>
      </c>
      <c r="M7907" t="s">
        <v>525</v>
      </c>
      <c r="N7907" t="s">
        <v>569</v>
      </c>
      <c r="O7907"/>
    </row>
    <row r="7908" spans="1:15" s="164" customFormat="1" ht="16" x14ac:dyDescent="0.2">
      <c r="A7908" t="s">
        <v>521</v>
      </c>
      <c r="B7908" t="s">
        <v>609</v>
      </c>
      <c r="C7908" t="s">
        <v>523</v>
      </c>
      <c r="D7908" t="s">
        <v>530</v>
      </c>
      <c r="E7908" t="s">
        <v>518</v>
      </c>
      <c r="F7908" s="191">
        <v>45775</v>
      </c>
      <c r="G7908" t="s">
        <v>25</v>
      </c>
      <c r="H7908" s="192">
        <v>560000</v>
      </c>
      <c r="I7908" t="s">
        <v>16</v>
      </c>
      <c r="J7908">
        <v>1400</v>
      </c>
      <c r="K7908"/>
      <c r="L7908">
        <v>2025</v>
      </c>
      <c r="M7908" t="s">
        <v>525</v>
      </c>
      <c r="N7908" t="s">
        <v>526</v>
      </c>
      <c r="O7908"/>
    </row>
    <row r="7909" spans="1:15" s="164" customFormat="1" ht="16" x14ac:dyDescent="0.2">
      <c r="A7909" t="s">
        <v>521</v>
      </c>
      <c r="B7909" t="s">
        <v>609</v>
      </c>
      <c r="C7909" t="s">
        <v>523</v>
      </c>
      <c r="D7909" t="s">
        <v>524</v>
      </c>
      <c r="E7909" t="s">
        <v>519</v>
      </c>
      <c r="F7909" s="191">
        <v>45775</v>
      </c>
      <c r="G7909" t="s">
        <v>25</v>
      </c>
      <c r="H7909" s="192">
        <v>21675</v>
      </c>
      <c r="I7909" t="s">
        <v>16</v>
      </c>
      <c r="J7909">
        <v>255</v>
      </c>
      <c r="K7909"/>
      <c r="L7909">
        <v>2025</v>
      </c>
      <c r="M7909" t="s">
        <v>525</v>
      </c>
      <c r="N7909" t="s">
        <v>526</v>
      </c>
      <c r="O7909"/>
    </row>
    <row r="7910" spans="1:15" s="164" customFormat="1" ht="16" x14ac:dyDescent="0.2">
      <c r="A7910" t="s">
        <v>521</v>
      </c>
      <c r="B7910" t="s">
        <v>609</v>
      </c>
      <c r="C7910" t="s">
        <v>523</v>
      </c>
      <c r="D7910" t="s">
        <v>530</v>
      </c>
      <c r="E7910" t="s">
        <v>517</v>
      </c>
      <c r="F7910" s="191">
        <v>45775</v>
      </c>
      <c r="G7910" t="s">
        <v>25</v>
      </c>
      <c r="H7910" s="192">
        <v>6742400</v>
      </c>
      <c r="I7910" t="s">
        <v>16</v>
      </c>
      <c r="J7910">
        <v>16856</v>
      </c>
      <c r="K7910"/>
      <c r="L7910">
        <v>2025</v>
      </c>
      <c r="M7910" t="s">
        <v>525</v>
      </c>
      <c r="N7910" t="s">
        <v>526</v>
      </c>
      <c r="O7910"/>
    </row>
    <row r="7911" spans="1:15" s="164" customFormat="1" ht="16" x14ac:dyDescent="0.2">
      <c r="A7911" t="s">
        <v>521</v>
      </c>
      <c r="B7911" t="s">
        <v>647</v>
      </c>
      <c r="C7911" t="s">
        <v>523</v>
      </c>
      <c r="D7911" t="s">
        <v>525</v>
      </c>
      <c r="E7911" t="s">
        <v>525</v>
      </c>
      <c r="F7911" s="191">
        <v>45776</v>
      </c>
      <c r="G7911" t="s">
        <v>650</v>
      </c>
      <c r="H7911" s="192">
        <v>8374302</v>
      </c>
      <c r="I7911" t="s">
        <v>16</v>
      </c>
      <c r="J7911"/>
      <c r="K7911"/>
      <c r="L7911">
        <v>2024</v>
      </c>
      <c r="M7911" t="s">
        <v>525</v>
      </c>
      <c r="N7911" t="s">
        <v>569</v>
      </c>
      <c r="O7911"/>
    </row>
    <row r="7912" spans="1:15" s="164" customFormat="1" ht="16" x14ac:dyDescent="0.2">
      <c r="A7912" t="s">
        <v>521</v>
      </c>
      <c r="B7912" t="s">
        <v>647</v>
      </c>
      <c r="C7912" t="s">
        <v>535</v>
      </c>
      <c r="D7912" t="s">
        <v>525</v>
      </c>
      <c r="E7912" t="s">
        <v>519</v>
      </c>
      <c r="F7912" s="191">
        <v>45776</v>
      </c>
      <c r="G7912" t="s">
        <v>650</v>
      </c>
      <c r="H7912" s="192">
        <v>294060</v>
      </c>
      <c r="I7912" t="s">
        <v>16</v>
      </c>
      <c r="J7912"/>
      <c r="K7912"/>
      <c r="L7912">
        <v>2024</v>
      </c>
      <c r="M7912" t="s">
        <v>525</v>
      </c>
      <c r="N7912" t="s">
        <v>569</v>
      </c>
      <c r="O7912"/>
    </row>
    <row r="7913" spans="1:15" s="164" customFormat="1" ht="16" x14ac:dyDescent="0.2">
      <c r="A7913" t="s">
        <v>521</v>
      </c>
      <c r="B7913" t="s">
        <v>647</v>
      </c>
      <c r="C7913" t="s">
        <v>523</v>
      </c>
      <c r="D7913" t="s">
        <v>525</v>
      </c>
      <c r="E7913" t="s">
        <v>519</v>
      </c>
      <c r="F7913" s="191">
        <v>45776</v>
      </c>
      <c r="G7913" t="s">
        <v>650</v>
      </c>
      <c r="H7913" s="192">
        <v>733466</v>
      </c>
      <c r="I7913" t="s">
        <v>16</v>
      </c>
      <c r="J7913"/>
      <c r="K7913"/>
      <c r="L7913">
        <v>2024</v>
      </c>
      <c r="M7913" t="s">
        <v>525</v>
      </c>
      <c r="N7913" t="s">
        <v>569</v>
      </c>
      <c r="O7913"/>
    </row>
    <row r="7914" spans="1:15" s="164" customFormat="1" ht="16" x14ac:dyDescent="0.2">
      <c r="A7914" t="s">
        <v>521</v>
      </c>
      <c r="B7914" t="s">
        <v>647</v>
      </c>
      <c r="C7914" t="s">
        <v>523</v>
      </c>
      <c r="D7914" t="s">
        <v>525</v>
      </c>
      <c r="E7914" t="s">
        <v>531</v>
      </c>
      <c r="F7914" s="191">
        <v>45776</v>
      </c>
      <c r="G7914" t="s">
        <v>650</v>
      </c>
      <c r="H7914" s="192">
        <v>5534023</v>
      </c>
      <c r="I7914" t="s">
        <v>16</v>
      </c>
      <c r="J7914"/>
      <c r="K7914"/>
      <c r="L7914">
        <v>2024</v>
      </c>
      <c r="M7914" t="s">
        <v>525</v>
      </c>
      <c r="N7914" t="s">
        <v>569</v>
      </c>
      <c r="O7914"/>
    </row>
    <row r="7915" spans="1:15" s="164" customFormat="1" ht="16" x14ac:dyDescent="0.2">
      <c r="A7915" t="s">
        <v>521</v>
      </c>
      <c r="B7915" t="s">
        <v>647</v>
      </c>
      <c r="C7915" t="s">
        <v>523</v>
      </c>
      <c r="D7915" t="s">
        <v>525</v>
      </c>
      <c r="E7915" t="s">
        <v>525</v>
      </c>
      <c r="F7915" s="191">
        <v>45776</v>
      </c>
      <c r="G7915" t="s">
        <v>648</v>
      </c>
      <c r="H7915" s="192">
        <v>141244</v>
      </c>
      <c r="I7915" t="s">
        <v>16</v>
      </c>
      <c r="J7915"/>
      <c r="K7915"/>
      <c r="L7915">
        <v>2024</v>
      </c>
      <c r="M7915" t="s">
        <v>525</v>
      </c>
      <c r="N7915" t="s">
        <v>569</v>
      </c>
      <c r="O7915"/>
    </row>
    <row r="7916" spans="1:15" s="164" customFormat="1" ht="16" x14ac:dyDescent="0.2">
      <c r="A7916" t="s">
        <v>521</v>
      </c>
      <c r="B7916" t="s">
        <v>647</v>
      </c>
      <c r="C7916" t="s">
        <v>523</v>
      </c>
      <c r="D7916" t="s">
        <v>525</v>
      </c>
      <c r="E7916" t="s">
        <v>531</v>
      </c>
      <c r="F7916" s="191">
        <v>45776</v>
      </c>
      <c r="G7916" t="s">
        <v>648</v>
      </c>
      <c r="H7916" s="192">
        <v>2</v>
      </c>
      <c r="I7916" t="s">
        <v>16</v>
      </c>
      <c r="J7916"/>
      <c r="K7916"/>
      <c r="L7916">
        <v>2024</v>
      </c>
      <c r="M7916" t="s">
        <v>525</v>
      </c>
      <c r="N7916" t="s">
        <v>569</v>
      </c>
      <c r="O7916"/>
    </row>
    <row r="7917" spans="1:15" s="164" customFormat="1" ht="16" x14ac:dyDescent="0.2">
      <c r="A7917" t="s">
        <v>521</v>
      </c>
      <c r="B7917" t="s">
        <v>647</v>
      </c>
      <c r="C7917" t="s">
        <v>523</v>
      </c>
      <c r="D7917" t="s">
        <v>525</v>
      </c>
      <c r="E7917" t="s">
        <v>525</v>
      </c>
      <c r="F7917" s="191">
        <v>45776</v>
      </c>
      <c r="G7917" t="s">
        <v>651</v>
      </c>
      <c r="H7917" s="192">
        <v>84258</v>
      </c>
      <c r="I7917" t="s">
        <v>16</v>
      </c>
      <c r="J7917"/>
      <c r="K7917"/>
      <c r="L7917">
        <v>2024</v>
      </c>
      <c r="M7917" t="s">
        <v>525</v>
      </c>
      <c r="N7917" t="s">
        <v>569</v>
      </c>
      <c r="O7917"/>
    </row>
    <row r="7918" spans="1:15" s="164" customFormat="1" ht="16" x14ac:dyDescent="0.2">
      <c r="A7918" t="s">
        <v>521</v>
      </c>
      <c r="B7918" t="s">
        <v>647</v>
      </c>
      <c r="C7918" t="s">
        <v>523</v>
      </c>
      <c r="D7918" t="s">
        <v>525</v>
      </c>
      <c r="E7918" t="s">
        <v>531</v>
      </c>
      <c r="F7918" s="191">
        <v>45776</v>
      </c>
      <c r="G7918" t="s">
        <v>651</v>
      </c>
      <c r="H7918" s="192">
        <v>333549</v>
      </c>
      <c r="I7918" t="s">
        <v>16</v>
      </c>
      <c r="J7918"/>
      <c r="K7918"/>
      <c r="L7918">
        <v>2024</v>
      </c>
      <c r="M7918" t="s">
        <v>525</v>
      </c>
      <c r="N7918" t="s">
        <v>569</v>
      </c>
      <c r="O7918"/>
    </row>
    <row r="7919" spans="1:15" s="164" customFormat="1" ht="16" x14ac:dyDescent="0.2">
      <c r="A7919" t="s">
        <v>521</v>
      </c>
      <c r="B7919" t="s">
        <v>647</v>
      </c>
      <c r="C7919" t="s">
        <v>523</v>
      </c>
      <c r="D7919" t="s">
        <v>525</v>
      </c>
      <c r="E7919" t="s">
        <v>525</v>
      </c>
      <c r="F7919" s="191">
        <v>45776</v>
      </c>
      <c r="G7919" t="s">
        <v>649</v>
      </c>
      <c r="H7919" s="192">
        <v>938487</v>
      </c>
      <c r="I7919" t="s">
        <v>16</v>
      </c>
      <c r="J7919"/>
      <c r="K7919"/>
      <c r="L7919">
        <v>2024</v>
      </c>
      <c r="M7919" t="s">
        <v>525</v>
      </c>
      <c r="N7919" t="s">
        <v>569</v>
      </c>
      <c r="O7919"/>
    </row>
    <row r="7920" spans="1:15" s="164" customFormat="1" ht="16" x14ac:dyDescent="0.2">
      <c r="A7920" t="s">
        <v>521</v>
      </c>
      <c r="B7920" t="s">
        <v>647</v>
      </c>
      <c r="C7920" t="s">
        <v>523</v>
      </c>
      <c r="D7920" t="s">
        <v>525</v>
      </c>
      <c r="E7920" t="s">
        <v>531</v>
      </c>
      <c r="F7920" s="191">
        <v>45776</v>
      </c>
      <c r="G7920" t="s">
        <v>649</v>
      </c>
      <c r="H7920" s="192">
        <v>204754</v>
      </c>
      <c r="I7920" t="s">
        <v>16</v>
      </c>
      <c r="J7920"/>
      <c r="K7920"/>
      <c r="L7920">
        <v>2024</v>
      </c>
      <c r="M7920" t="s">
        <v>525</v>
      </c>
      <c r="N7920" t="s">
        <v>569</v>
      </c>
      <c r="O7920"/>
    </row>
    <row r="7921" spans="1:15" s="164" customFormat="1" ht="16" x14ac:dyDescent="0.2">
      <c r="A7921" t="s">
        <v>521</v>
      </c>
      <c r="B7921" t="s">
        <v>647</v>
      </c>
      <c r="C7921" t="s">
        <v>523</v>
      </c>
      <c r="D7921" t="s">
        <v>525</v>
      </c>
      <c r="E7921" t="s">
        <v>525</v>
      </c>
      <c r="F7921" s="191">
        <v>45776</v>
      </c>
      <c r="G7921" t="s">
        <v>652</v>
      </c>
      <c r="H7921" s="192">
        <v>165484</v>
      </c>
      <c r="I7921" t="s">
        <v>16</v>
      </c>
      <c r="J7921"/>
      <c r="K7921"/>
      <c r="L7921">
        <v>2024</v>
      </c>
      <c r="M7921" t="s">
        <v>525</v>
      </c>
      <c r="N7921" t="s">
        <v>569</v>
      </c>
      <c r="O7921"/>
    </row>
    <row r="7922" spans="1:15" s="164" customFormat="1" ht="16" x14ac:dyDescent="0.2">
      <c r="A7922" t="s">
        <v>521</v>
      </c>
      <c r="B7922" t="s">
        <v>647</v>
      </c>
      <c r="C7922" t="s">
        <v>523</v>
      </c>
      <c r="D7922" t="s">
        <v>525</v>
      </c>
      <c r="E7922" t="s">
        <v>531</v>
      </c>
      <c r="F7922" s="191">
        <v>45776</v>
      </c>
      <c r="G7922" t="s">
        <v>652</v>
      </c>
      <c r="H7922" s="192">
        <v>434346</v>
      </c>
      <c r="I7922" t="s">
        <v>16</v>
      </c>
      <c r="J7922"/>
      <c r="K7922"/>
      <c r="L7922">
        <v>2024</v>
      </c>
      <c r="M7922" t="s">
        <v>525</v>
      </c>
      <c r="N7922" t="s">
        <v>569</v>
      </c>
      <c r="O7922"/>
    </row>
    <row r="7923" spans="1:15" s="164" customFormat="1" ht="16" x14ac:dyDescent="0.2">
      <c r="A7923" t="s">
        <v>521</v>
      </c>
      <c r="B7923" t="s">
        <v>617</v>
      </c>
      <c r="C7923" t="s">
        <v>523</v>
      </c>
      <c r="D7923" t="s">
        <v>525</v>
      </c>
      <c r="E7923" t="s">
        <v>531</v>
      </c>
      <c r="F7923" s="191">
        <v>45776</v>
      </c>
      <c r="G7923" t="s">
        <v>619</v>
      </c>
      <c r="H7923" s="192">
        <v>72409</v>
      </c>
      <c r="I7923" t="s">
        <v>22</v>
      </c>
      <c r="J7923"/>
      <c r="K7923"/>
      <c r="L7923">
        <v>2024</v>
      </c>
      <c r="M7923" t="s">
        <v>525</v>
      </c>
      <c r="N7923" t="s">
        <v>569</v>
      </c>
      <c r="O7923"/>
    </row>
    <row r="7924" spans="1:15" s="164" customFormat="1" ht="16" x14ac:dyDescent="0.2">
      <c r="A7924" t="s">
        <v>521</v>
      </c>
      <c r="B7924" t="s">
        <v>586</v>
      </c>
      <c r="C7924" t="s">
        <v>523</v>
      </c>
      <c r="D7924" t="s">
        <v>525</v>
      </c>
      <c r="E7924" t="s">
        <v>531</v>
      </c>
      <c r="F7924" s="191">
        <v>45776</v>
      </c>
      <c r="G7924" t="s">
        <v>619</v>
      </c>
      <c r="H7924" s="192">
        <v>801185</v>
      </c>
      <c r="I7924" t="s">
        <v>22</v>
      </c>
      <c r="J7924"/>
      <c r="K7924"/>
      <c r="L7924">
        <v>2024</v>
      </c>
      <c r="M7924" t="s">
        <v>525</v>
      </c>
      <c r="N7924" t="s">
        <v>569</v>
      </c>
      <c r="O7924"/>
    </row>
    <row r="7925" spans="1:15" s="164" customFormat="1" ht="16" x14ac:dyDescent="0.2">
      <c r="A7925" t="s">
        <v>521</v>
      </c>
      <c r="B7925" t="s">
        <v>609</v>
      </c>
      <c r="C7925" t="s">
        <v>523</v>
      </c>
      <c r="D7925" t="s">
        <v>530</v>
      </c>
      <c r="E7925" t="s">
        <v>518</v>
      </c>
      <c r="F7925" s="191">
        <v>45776</v>
      </c>
      <c r="G7925" t="s">
        <v>25</v>
      </c>
      <c r="H7925" s="192">
        <v>649600</v>
      </c>
      <c r="I7925" t="s">
        <v>16</v>
      </c>
      <c r="J7925">
        <v>1624</v>
      </c>
      <c r="K7925"/>
      <c r="L7925">
        <v>2025</v>
      </c>
      <c r="M7925" t="s">
        <v>525</v>
      </c>
      <c r="N7925" t="s">
        <v>526</v>
      </c>
      <c r="O7925"/>
    </row>
    <row r="7926" spans="1:15" s="164" customFormat="1" ht="16" x14ac:dyDescent="0.2">
      <c r="A7926" t="s">
        <v>521</v>
      </c>
      <c r="B7926" t="s">
        <v>609</v>
      </c>
      <c r="C7926" t="s">
        <v>523</v>
      </c>
      <c r="D7926" t="s">
        <v>530</v>
      </c>
      <c r="E7926" t="s">
        <v>517</v>
      </c>
      <c r="F7926" s="191">
        <v>45776</v>
      </c>
      <c r="G7926" t="s">
        <v>25</v>
      </c>
      <c r="H7926" s="192">
        <v>7168000</v>
      </c>
      <c r="I7926" t="s">
        <v>16</v>
      </c>
      <c r="J7926">
        <v>17920</v>
      </c>
      <c r="K7926"/>
      <c r="L7926">
        <v>2025</v>
      </c>
      <c r="M7926" t="s">
        <v>525</v>
      </c>
      <c r="N7926" t="s">
        <v>526</v>
      </c>
      <c r="O7926"/>
    </row>
    <row r="7927" spans="1:15" s="164" customFormat="1" ht="16" x14ac:dyDescent="0.2">
      <c r="A7927" t="s">
        <v>521</v>
      </c>
      <c r="B7927" t="s">
        <v>609</v>
      </c>
      <c r="C7927" t="s">
        <v>523</v>
      </c>
      <c r="D7927" t="s">
        <v>524</v>
      </c>
      <c r="E7927" t="s">
        <v>519</v>
      </c>
      <c r="F7927" s="191">
        <v>45776</v>
      </c>
      <c r="G7927" t="s">
        <v>25</v>
      </c>
      <c r="H7927" s="192">
        <v>43350</v>
      </c>
      <c r="I7927" t="s">
        <v>16</v>
      </c>
      <c r="J7927">
        <v>510</v>
      </c>
      <c r="K7927"/>
      <c r="L7927">
        <v>2025</v>
      </c>
      <c r="M7927" t="s">
        <v>525</v>
      </c>
      <c r="N7927" t="s">
        <v>526</v>
      </c>
      <c r="O7927"/>
    </row>
    <row r="7928" spans="1:15" s="164" customFormat="1" ht="16" x14ac:dyDescent="0.2">
      <c r="A7928" t="s">
        <v>521</v>
      </c>
      <c r="B7928" t="s">
        <v>617</v>
      </c>
      <c r="C7928" t="s">
        <v>523</v>
      </c>
      <c r="D7928" t="s">
        <v>525</v>
      </c>
      <c r="E7928" t="s">
        <v>531</v>
      </c>
      <c r="F7928" s="191">
        <v>45777</v>
      </c>
      <c r="G7928" t="s">
        <v>568</v>
      </c>
      <c r="H7928" s="192">
        <v>176000</v>
      </c>
      <c r="I7928" t="s">
        <v>22</v>
      </c>
      <c r="J7928"/>
      <c r="K7928"/>
      <c r="L7928">
        <v>2024</v>
      </c>
      <c r="M7928" t="s">
        <v>525</v>
      </c>
      <c r="N7928" t="s">
        <v>569</v>
      </c>
      <c r="O7928"/>
    </row>
    <row r="7929" spans="1:15" s="164" customFormat="1" ht="16" x14ac:dyDescent="0.2">
      <c r="A7929" t="s">
        <v>521</v>
      </c>
      <c r="B7929" t="s">
        <v>638</v>
      </c>
      <c r="C7929" t="s">
        <v>523</v>
      </c>
      <c r="D7929" t="s">
        <v>525</v>
      </c>
      <c r="E7929" t="s">
        <v>519</v>
      </c>
      <c r="F7929" s="191">
        <v>45777</v>
      </c>
      <c r="G7929" t="s">
        <v>568</v>
      </c>
      <c r="H7929" s="192">
        <v>357500</v>
      </c>
      <c r="I7929" t="s">
        <v>22</v>
      </c>
      <c r="J7929"/>
      <c r="K7929"/>
      <c r="L7929">
        <v>2024</v>
      </c>
      <c r="M7929" t="s">
        <v>525</v>
      </c>
      <c r="N7929" t="s">
        <v>569</v>
      </c>
      <c r="O7929"/>
    </row>
    <row r="7930" spans="1:15" s="164" customFormat="1" ht="16" x14ac:dyDescent="0.2">
      <c r="A7930" t="s">
        <v>521</v>
      </c>
      <c r="B7930" t="s">
        <v>638</v>
      </c>
      <c r="C7930" t="s">
        <v>523</v>
      </c>
      <c r="D7930" t="s">
        <v>525</v>
      </c>
      <c r="E7930" t="s">
        <v>531</v>
      </c>
      <c r="F7930" s="191">
        <v>45777</v>
      </c>
      <c r="G7930" t="s">
        <v>568</v>
      </c>
      <c r="H7930" s="192">
        <v>178750</v>
      </c>
      <c r="I7930" t="s">
        <v>22</v>
      </c>
      <c r="J7930"/>
      <c r="K7930"/>
      <c r="L7930">
        <v>2024</v>
      </c>
      <c r="M7930" t="s">
        <v>525</v>
      </c>
      <c r="N7930" t="s">
        <v>569</v>
      </c>
      <c r="O7930"/>
    </row>
    <row r="7931" spans="1:15" s="164" customFormat="1" ht="16" x14ac:dyDescent="0.2">
      <c r="A7931" t="s">
        <v>521</v>
      </c>
      <c r="B7931" t="s">
        <v>617</v>
      </c>
      <c r="C7931" t="s">
        <v>523</v>
      </c>
      <c r="D7931" t="s">
        <v>525</v>
      </c>
      <c r="E7931" t="s">
        <v>519</v>
      </c>
      <c r="F7931" s="191">
        <v>45777</v>
      </c>
      <c r="G7931" t="s">
        <v>589</v>
      </c>
      <c r="H7931" s="192">
        <v>97680</v>
      </c>
      <c r="I7931" t="s">
        <v>22</v>
      </c>
      <c r="J7931"/>
      <c r="K7931"/>
      <c r="L7931">
        <v>2024</v>
      </c>
      <c r="M7931" t="s">
        <v>525</v>
      </c>
      <c r="N7931" t="s">
        <v>569</v>
      </c>
      <c r="O7931"/>
    </row>
    <row r="7932" spans="1:15" s="164" customFormat="1" ht="16" x14ac:dyDescent="0.2">
      <c r="A7932" t="s">
        <v>521</v>
      </c>
      <c r="B7932" t="s">
        <v>617</v>
      </c>
      <c r="C7932" t="s">
        <v>523</v>
      </c>
      <c r="D7932" t="s">
        <v>525</v>
      </c>
      <c r="E7932" t="s">
        <v>531</v>
      </c>
      <c r="F7932" s="191">
        <v>45777</v>
      </c>
      <c r="G7932" t="s">
        <v>589</v>
      </c>
      <c r="H7932" s="192">
        <v>455840</v>
      </c>
      <c r="I7932" t="s">
        <v>22</v>
      </c>
      <c r="J7932"/>
      <c r="K7932"/>
      <c r="L7932">
        <v>2024</v>
      </c>
      <c r="M7932" t="s">
        <v>525</v>
      </c>
      <c r="N7932" t="s">
        <v>569</v>
      </c>
      <c r="O7932"/>
    </row>
    <row r="7933" spans="1:15" s="164" customFormat="1" ht="16" x14ac:dyDescent="0.2">
      <c r="A7933" t="s">
        <v>521</v>
      </c>
      <c r="B7933" t="s">
        <v>603</v>
      </c>
      <c r="C7933" t="s">
        <v>523</v>
      </c>
      <c r="D7933" t="s">
        <v>525</v>
      </c>
      <c r="E7933" t="s">
        <v>525</v>
      </c>
      <c r="F7933" s="191">
        <v>45777</v>
      </c>
      <c r="G7933" t="s">
        <v>604</v>
      </c>
      <c r="H7933" s="192">
        <v>32967</v>
      </c>
      <c r="I7933" t="s">
        <v>22</v>
      </c>
      <c r="J7933"/>
      <c r="K7933"/>
      <c r="L7933">
        <v>2024</v>
      </c>
      <c r="M7933" t="s">
        <v>525</v>
      </c>
      <c r="N7933" t="s">
        <v>569</v>
      </c>
      <c r="O7933"/>
    </row>
    <row r="7934" spans="1:15" s="164" customFormat="1" ht="16" x14ac:dyDescent="0.2">
      <c r="A7934" t="s">
        <v>521</v>
      </c>
      <c r="B7934" t="s">
        <v>617</v>
      </c>
      <c r="C7934" t="s">
        <v>523</v>
      </c>
      <c r="D7934" t="s">
        <v>525</v>
      </c>
      <c r="E7934" t="s">
        <v>531</v>
      </c>
      <c r="F7934" s="191">
        <v>45777</v>
      </c>
      <c r="G7934" t="s">
        <v>23</v>
      </c>
      <c r="H7934" s="192">
        <v>998800</v>
      </c>
      <c r="I7934" t="s">
        <v>22</v>
      </c>
      <c r="J7934"/>
      <c r="K7934"/>
      <c r="L7934">
        <v>2024</v>
      </c>
      <c r="M7934" t="s">
        <v>525</v>
      </c>
      <c r="N7934" t="s">
        <v>569</v>
      </c>
      <c r="O7934"/>
    </row>
    <row r="7935" spans="1:15" s="164" customFormat="1" ht="16" x14ac:dyDescent="0.2">
      <c r="A7935" t="s">
        <v>521</v>
      </c>
      <c r="B7935" t="s">
        <v>638</v>
      </c>
      <c r="C7935" t="s">
        <v>523</v>
      </c>
      <c r="D7935" t="s">
        <v>525</v>
      </c>
      <c r="E7935" t="s">
        <v>531</v>
      </c>
      <c r="F7935" s="191">
        <v>45777</v>
      </c>
      <c r="G7935" t="s">
        <v>23</v>
      </c>
      <c r="H7935" s="192">
        <v>75442</v>
      </c>
      <c r="I7935" t="s">
        <v>22</v>
      </c>
      <c r="J7935"/>
      <c r="K7935"/>
      <c r="L7935">
        <v>2024</v>
      </c>
      <c r="M7935" t="s">
        <v>525</v>
      </c>
      <c r="N7935" t="s">
        <v>569</v>
      </c>
      <c r="O7935"/>
    </row>
    <row r="7936" spans="1:15" s="164" customFormat="1" ht="16" x14ac:dyDescent="0.2">
      <c r="A7936" t="s">
        <v>521</v>
      </c>
      <c r="B7936" t="s">
        <v>647</v>
      </c>
      <c r="C7936" t="s">
        <v>523</v>
      </c>
      <c r="D7936" t="s">
        <v>525</v>
      </c>
      <c r="E7936" t="s">
        <v>531</v>
      </c>
      <c r="F7936" s="191">
        <v>45777</v>
      </c>
      <c r="G7936" t="s">
        <v>651</v>
      </c>
      <c r="H7936" s="192">
        <v>1193892</v>
      </c>
      <c r="I7936" t="s">
        <v>16</v>
      </c>
      <c r="J7936"/>
      <c r="K7936"/>
      <c r="L7936">
        <v>2024</v>
      </c>
      <c r="M7936" t="s">
        <v>525</v>
      </c>
      <c r="N7936" t="s">
        <v>569</v>
      </c>
      <c r="O7936"/>
    </row>
    <row r="7937" spans="1:15" s="164" customFormat="1" ht="16" x14ac:dyDescent="0.2">
      <c r="A7937" t="s">
        <v>521</v>
      </c>
      <c r="B7937" t="s">
        <v>647</v>
      </c>
      <c r="C7937" t="s">
        <v>523</v>
      </c>
      <c r="D7937" t="s">
        <v>525</v>
      </c>
      <c r="E7937" t="s">
        <v>525</v>
      </c>
      <c r="F7937" s="191">
        <v>45777</v>
      </c>
      <c r="G7937" t="s">
        <v>649</v>
      </c>
      <c r="H7937" s="192">
        <v>853233</v>
      </c>
      <c r="I7937" t="s">
        <v>16</v>
      </c>
      <c r="J7937"/>
      <c r="K7937"/>
      <c r="L7937">
        <v>2024</v>
      </c>
      <c r="M7937" t="s">
        <v>525</v>
      </c>
      <c r="N7937" t="s">
        <v>569</v>
      </c>
      <c r="O7937"/>
    </row>
    <row r="7938" spans="1:15" s="164" customFormat="1" ht="16" x14ac:dyDescent="0.2">
      <c r="A7938" t="s">
        <v>521</v>
      </c>
      <c r="B7938" t="s">
        <v>647</v>
      </c>
      <c r="C7938" t="s">
        <v>523</v>
      </c>
      <c r="D7938" t="s">
        <v>525</v>
      </c>
      <c r="E7938" t="s">
        <v>531</v>
      </c>
      <c r="F7938" s="191">
        <v>45777</v>
      </c>
      <c r="G7938" t="s">
        <v>649</v>
      </c>
      <c r="H7938" s="192">
        <v>2680381</v>
      </c>
      <c r="I7938" t="s">
        <v>16</v>
      </c>
      <c r="J7938"/>
      <c r="K7938"/>
      <c r="L7938">
        <v>2024</v>
      </c>
      <c r="M7938" t="s">
        <v>525</v>
      </c>
      <c r="N7938" t="s">
        <v>569</v>
      </c>
      <c r="O7938"/>
    </row>
    <row r="7939" spans="1:15" s="164" customFormat="1" ht="16" x14ac:dyDescent="0.2">
      <c r="A7939" t="s">
        <v>521</v>
      </c>
      <c r="B7939" t="s">
        <v>647</v>
      </c>
      <c r="C7939" t="s">
        <v>523</v>
      </c>
      <c r="D7939" t="s">
        <v>525</v>
      </c>
      <c r="E7939" t="s">
        <v>531</v>
      </c>
      <c r="F7939" s="191">
        <v>45777</v>
      </c>
      <c r="G7939" t="s">
        <v>652</v>
      </c>
      <c r="H7939" s="192">
        <v>2167466</v>
      </c>
      <c r="I7939" t="s">
        <v>16</v>
      </c>
      <c r="J7939"/>
      <c r="K7939"/>
      <c r="L7939">
        <v>2024</v>
      </c>
      <c r="M7939" t="s">
        <v>525</v>
      </c>
      <c r="N7939" t="s">
        <v>569</v>
      </c>
      <c r="O7939"/>
    </row>
    <row r="7940" spans="1:15" s="164" customFormat="1" ht="16" x14ac:dyDescent="0.2">
      <c r="A7940" t="s">
        <v>521</v>
      </c>
      <c r="B7940" t="s">
        <v>647</v>
      </c>
      <c r="C7940" t="s">
        <v>523</v>
      </c>
      <c r="D7940" t="s">
        <v>525</v>
      </c>
      <c r="E7940" t="s">
        <v>525</v>
      </c>
      <c r="F7940" s="191">
        <v>45777</v>
      </c>
      <c r="G7940" t="s">
        <v>650</v>
      </c>
      <c r="H7940" s="192">
        <v>6534647</v>
      </c>
      <c r="I7940" t="s">
        <v>16</v>
      </c>
      <c r="J7940"/>
      <c r="K7940"/>
      <c r="L7940">
        <v>2024</v>
      </c>
      <c r="M7940" t="s">
        <v>525</v>
      </c>
      <c r="N7940" t="s">
        <v>569</v>
      </c>
      <c r="O7940"/>
    </row>
    <row r="7941" spans="1:15" s="164" customFormat="1" ht="16" x14ac:dyDescent="0.2">
      <c r="A7941" t="s">
        <v>521</v>
      </c>
      <c r="B7941" t="s">
        <v>647</v>
      </c>
      <c r="C7941" t="s">
        <v>523</v>
      </c>
      <c r="D7941" t="s">
        <v>525</v>
      </c>
      <c r="E7941" t="s">
        <v>519</v>
      </c>
      <c r="F7941" s="191">
        <v>45777</v>
      </c>
      <c r="G7941" t="s">
        <v>650</v>
      </c>
      <c r="H7941" s="192">
        <v>1186537</v>
      </c>
      <c r="I7941" t="s">
        <v>16</v>
      </c>
      <c r="J7941"/>
      <c r="K7941"/>
      <c r="L7941">
        <v>2024</v>
      </c>
      <c r="M7941" t="s">
        <v>525</v>
      </c>
      <c r="N7941" t="s">
        <v>569</v>
      </c>
      <c r="O7941"/>
    </row>
    <row r="7942" spans="1:15" s="164" customFormat="1" ht="16" x14ac:dyDescent="0.2">
      <c r="A7942" t="s">
        <v>521</v>
      </c>
      <c r="B7942" t="s">
        <v>647</v>
      </c>
      <c r="C7942" t="s">
        <v>535</v>
      </c>
      <c r="D7942" t="s">
        <v>525</v>
      </c>
      <c r="E7942" t="s">
        <v>531</v>
      </c>
      <c r="F7942" s="191">
        <v>45777</v>
      </c>
      <c r="G7942" t="s">
        <v>650</v>
      </c>
      <c r="H7942" s="192">
        <v>230745</v>
      </c>
      <c r="I7942" t="s">
        <v>16</v>
      </c>
      <c r="J7942"/>
      <c r="K7942"/>
      <c r="L7942">
        <v>2024</v>
      </c>
      <c r="M7942" t="s">
        <v>525</v>
      </c>
      <c r="N7942" t="s">
        <v>569</v>
      </c>
      <c r="O7942"/>
    </row>
    <row r="7943" spans="1:15" s="164" customFormat="1" ht="16" x14ac:dyDescent="0.2">
      <c r="A7943" t="s">
        <v>521</v>
      </c>
      <c r="B7943" t="s">
        <v>647</v>
      </c>
      <c r="C7943" t="s">
        <v>523</v>
      </c>
      <c r="D7943" t="s">
        <v>525</v>
      </c>
      <c r="E7943" t="s">
        <v>531</v>
      </c>
      <c r="F7943" s="191">
        <v>45777</v>
      </c>
      <c r="G7943" t="s">
        <v>650</v>
      </c>
      <c r="H7943" s="192">
        <v>8702200</v>
      </c>
      <c r="I7943" t="s">
        <v>16</v>
      </c>
      <c r="J7943"/>
      <c r="K7943"/>
      <c r="L7943">
        <v>2024</v>
      </c>
      <c r="M7943" t="s">
        <v>525</v>
      </c>
      <c r="N7943" t="s">
        <v>569</v>
      </c>
      <c r="O7943"/>
    </row>
    <row r="7944" spans="1:15" s="164" customFormat="1" ht="16" x14ac:dyDescent="0.2">
      <c r="A7944" t="s">
        <v>521</v>
      </c>
      <c r="B7944" t="s">
        <v>647</v>
      </c>
      <c r="C7944" t="s">
        <v>523</v>
      </c>
      <c r="D7944" t="s">
        <v>525</v>
      </c>
      <c r="E7944" t="s">
        <v>525</v>
      </c>
      <c r="F7944" s="191">
        <v>45777</v>
      </c>
      <c r="G7944" t="s">
        <v>648</v>
      </c>
      <c r="H7944" s="192">
        <v>42159</v>
      </c>
      <c r="I7944" t="s">
        <v>16</v>
      </c>
      <c r="J7944"/>
      <c r="K7944"/>
      <c r="L7944">
        <v>2024</v>
      </c>
      <c r="M7944" t="s">
        <v>525</v>
      </c>
      <c r="N7944" t="s">
        <v>569</v>
      </c>
      <c r="O7944"/>
    </row>
    <row r="7945" spans="1:15" s="164" customFormat="1" ht="16" x14ac:dyDescent="0.2">
      <c r="A7945" t="s">
        <v>521</v>
      </c>
      <c r="B7945" t="s">
        <v>647</v>
      </c>
      <c r="C7945" t="s">
        <v>523</v>
      </c>
      <c r="D7945" t="s">
        <v>525</v>
      </c>
      <c r="E7945" t="s">
        <v>531</v>
      </c>
      <c r="F7945" s="191">
        <v>45777</v>
      </c>
      <c r="G7945" t="s">
        <v>648</v>
      </c>
      <c r="H7945" s="192">
        <v>12672</v>
      </c>
      <c r="I7945" t="s">
        <v>16</v>
      </c>
      <c r="J7945"/>
      <c r="K7945"/>
      <c r="L7945">
        <v>2024</v>
      </c>
      <c r="M7945" t="s">
        <v>525</v>
      </c>
      <c r="N7945" t="s">
        <v>569</v>
      </c>
      <c r="O7945"/>
    </row>
    <row r="7946" spans="1:15" s="164" customFormat="1" ht="16" x14ac:dyDescent="0.2">
      <c r="A7946" t="s">
        <v>521</v>
      </c>
      <c r="B7946" t="s">
        <v>647</v>
      </c>
      <c r="C7946" t="s">
        <v>523</v>
      </c>
      <c r="D7946" t="s">
        <v>525</v>
      </c>
      <c r="E7946" t="s">
        <v>525</v>
      </c>
      <c r="F7946" s="191">
        <v>45777</v>
      </c>
      <c r="G7946" t="s">
        <v>651</v>
      </c>
      <c r="H7946" s="192">
        <v>268222</v>
      </c>
      <c r="I7946" t="s">
        <v>16</v>
      </c>
      <c r="J7946"/>
      <c r="K7946"/>
      <c r="L7946">
        <v>2024</v>
      </c>
      <c r="M7946" t="s">
        <v>525</v>
      </c>
      <c r="N7946" t="s">
        <v>569</v>
      </c>
      <c r="O7946"/>
    </row>
    <row r="7947" spans="1:15" s="164" customFormat="1" ht="16" x14ac:dyDescent="0.2">
      <c r="A7947" t="s">
        <v>521</v>
      </c>
      <c r="B7947" t="s">
        <v>609</v>
      </c>
      <c r="C7947" t="s">
        <v>523</v>
      </c>
      <c r="D7947" t="s">
        <v>530</v>
      </c>
      <c r="E7947" t="s">
        <v>518</v>
      </c>
      <c r="F7947" s="191">
        <v>45777</v>
      </c>
      <c r="G7947" t="s">
        <v>25</v>
      </c>
      <c r="H7947" s="192">
        <v>694400</v>
      </c>
      <c r="I7947" t="s">
        <v>16</v>
      </c>
      <c r="J7947">
        <v>1736</v>
      </c>
      <c r="K7947"/>
      <c r="L7947">
        <v>2025</v>
      </c>
      <c r="M7947" t="s">
        <v>525</v>
      </c>
      <c r="N7947" t="s">
        <v>526</v>
      </c>
      <c r="O7947"/>
    </row>
    <row r="7948" spans="1:15" s="164" customFormat="1" ht="16" x14ac:dyDescent="0.2">
      <c r="A7948" t="s">
        <v>521</v>
      </c>
      <c r="B7948" t="s">
        <v>609</v>
      </c>
      <c r="C7948" t="s">
        <v>523</v>
      </c>
      <c r="D7948" t="s">
        <v>530</v>
      </c>
      <c r="E7948" t="s">
        <v>519</v>
      </c>
      <c r="F7948" s="191">
        <v>45777</v>
      </c>
      <c r="G7948" t="s">
        <v>25</v>
      </c>
      <c r="H7948" s="192">
        <v>170000</v>
      </c>
      <c r="I7948" t="s">
        <v>16</v>
      </c>
      <c r="J7948">
        <v>425</v>
      </c>
      <c r="K7948"/>
      <c r="L7948">
        <v>2025</v>
      </c>
      <c r="M7948" t="s">
        <v>525</v>
      </c>
      <c r="N7948" t="s">
        <v>526</v>
      </c>
      <c r="O7948"/>
    </row>
    <row r="7949" spans="1:15" s="164" customFormat="1" ht="16" x14ac:dyDescent="0.2">
      <c r="A7949" t="s">
        <v>521</v>
      </c>
      <c r="B7949" t="s">
        <v>609</v>
      </c>
      <c r="C7949" t="s">
        <v>523</v>
      </c>
      <c r="D7949" t="s">
        <v>530</v>
      </c>
      <c r="E7949" t="s">
        <v>517</v>
      </c>
      <c r="F7949" s="191">
        <v>45777</v>
      </c>
      <c r="G7949" t="s">
        <v>25</v>
      </c>
      <c r="H7949" s="192">
        <v>7884800</v>
      </c>
      <c r="I7949" t="s">
        <v>16</v>
      </c>
      <c r="J7949">
        <v>19712</v>
      </c>
      <c r="K7949"/>
      <c r="L7949">
        <v>2025</v>
      </c>
      <c r="M7949" t="s">
        <v>525</v>
      </c>
      <c r="N7949" t="s">
        <v>526</v>
      </c>
      <c r="O7949"/>
    </row>
    <row r="7950" spans="1:15" s="164" customFormat="1" ht="16" x14ac:dyDescent="0.2">
      <c r="A7950" t="s">
        <v>521</v>
      </c>
      <c r="B7950" t="s">
        <v>647</v>
      </c>
      <c r="C7950" t="s">
        <v>523</v>
      </c>
      <c r="D7950" t="s">
        <v>525</v>
      </c>
      <c r="E7950" t="s">
        <v>525</v>
      </c>
      <c r="F7950" s="191">
        <v>45778</v>
      </c>
      <c r="G7950" t="s">
        <v>650</v>
      </c>
      <c r="H7950" s="192">
        <v>2561249</v>
      </c>
      <c r="I7950" t="s">
        <v>16</v>
      </c>
      <c r="J7950"/>
      <c r="K7950"/>
      <c r="L7950">
        <v>2024</v>
      </c>
      <c r="M7950" t="s">
        <v>525</v>
      </c>
      <c r="N7950" t="s">
        <v>569</v>
      </c>
      <c r="O7950"/>
    </row>
    <row r="7951" spans="1:15" s="164" customFormat="1" ht="16" x14ac:dyDescent="0.2">
      <c r="A7951" t="s">
        <v>521</v>
      </c>
      <c r="B7951" t="s">
        <v>609</v>
      </c>
      <c r="C7951" t="s">
        <v>523</v>
      </c>
      <c r="D7951" t="s">
        <v>530</v>
      </c>
      <c r="E7951" t="s">
        <v>518</v>
      </c>
      <c r="F7951" s="191">
        <v>45778</v>
      </c>
      <c r="G7951" t="s">
        <v>25</v>
      </c>
      <c r="H7951" s="192">
        <v>650000</v>
      </c>
      <c r="I7951" t="s">
        <v>16</v>
      </c>
      <c r="J7951">
        <v>1625</v>
      </c>
      <c r="K7951"/>
      <c r="L7951">
        <v>2025</v>
      </c>
      <c r="M7951" t="s">
        <v>525</v>
      </c>
      <c r="N7951" t="s">
        <v>526</v>
      </c>
      <c r="O7951"/>
    </row>
    <row r="7952" spans="1:15" s="164" customFormat="1" ht="16" x14ac:dyDescent="0.2">
      <c r="A7952" t="s">
        <v>521</v>
      </c>
      <c r="B7952" t="s">
        <v>647</v>
      </c>
      <c r="C7952" t="s">
        <v>535</v>
      </c>
      <c r="D7952" t="s">
        <v>525</v>
      </c>
      <c r="E7952" t="s">
        <v>519</v>
      </c>
      <c r="F7952" s="191">
        <v>45778</v>
      </c>
      <c r="G7952" t="s">
        <v>650</v>
      </c>
      <c r="H7952" s="192">
        <v>219963</v>
      </c>
      <c r="I7952" t="s">
        <v>16</v>
      </c>
      <c r="J7952"/>
      <c r="K7952"/>
      <c r="L7952">
        <v>2024</v>
      </c>
      <c r="M7952" t="s">
        <v>525</v>
      </c>
      <c r="N7952" t="s">
        <v>569</v>
      </c>
      <c r="O7952"/>
    </row>
    <row r="7953" spans="1:15" s="164" customFormat="1" ht="16" x14ac:dyDescent="0.2">
      <c r="A7953" t="s">
        <v>521</v>
      </c>
      <c r="B7953" t="s">
        <v>609</v>
      </c>
      <c r="C7953" t="s">
        <v>523</v>
      </c>
      <c r="D7953" t="s">
        <v>530</v>
      </c>
      <c r="E7953" t="s">
        <v>517</v>
      </c>
      <c r="F7953" s="191">
        <v>45778</v>
      </c>
      <c r="G7953" t="s">
        <v>25</v>
      </c>
      <c r="H7953" s="192">
        <v>7952000</v>
      </c>
      <c r="I7953" t="s">
        <v>16</v>
      </c>
      <c r="J7953">
        <v>19880</v>
      </c>
      <c r="K7953"/>
      <c r="L7953">
        <v>2025</v>
      </c>
      <c r="M7953" t="s">
        <v>525</v>
      </c>
      <c r="N7953" t="s">
        <v>526</v>
      </c>
      <c r="O7953"/>
    </row>
    <row r="7954" spans="1:15" s="164" customFormat="1" ht="16" x14ac:dyDescent="0.2">
      <c r="A7954" t="s">
        <v>521</v>
      </c>
      <c r="B7954" t="s">
        <v>647</v>
      </c>
      <c r="C7954" t="s">
        <v>523</v>
      </c>
      <c r="D7954" t="s">
        <v>525</v>
      </c>
      <c r="E7954" t="s">
        <v>519</v>
      </c>
      <c r="F7954" s="191">
        <v>45778</v>
      </c>
      <c r="G7954" t="s">
        <v>650</v>
      </c>
      <c r="H7954" s="192">
        <v>542080</v>
      </c>
      <c r="I7954" t="s">
        <v>16</v>
      </c>
      <c r="J7954"/>
      <c r="K7954"/>
      <c r="L7954">
        <v>2024</v>
      </c>
      <c r="M7954" t="s">
        <v>525</v>
      </c>
      <c r="N7954" t="s">
        <v>569</v>
      </c>
      <c r="O7954"/>
    </row>
    <row r="7955" spans="1:15" s="164" customFormat="1" ht="16" x14ac:dyDescent="0.2">
      <c r="A7955" t="s">
        <v>521</v>
      </c>
      <c r="B7955" t="s">
        <v>609</v>
      </c>
      <c r="C7955" t="s">
        <v>523</v>
      </c>
      <c r="D7955" t="s">
        <v>524</v>
      </c>
      <c r="E7955" t="s">
        <v>519</v>
      </c>
      <c r="F7955" s="191">
        <v>45778</v>
      </c>
      <c r="G7955" t="s">
        <v>25</v>
      </c>
      <c r="H7955" s="192">
        <v>50575</v>
      </c>
      <c r="I7955" t="s">
        <v>16</v>
      </c>
      <c r="J7955">
        <v>595</v>
      </c>
      <c r="K7955"/>
      <c r="L7955">
        <v>2025</v>
      </c>
      <c r="M7955" t="s">
        <v>525</v>
      </c>
      <c r="N7955" t="s">
        <v>526</v>
      </c>
      <c r="O7955"/>
    </row>
    <row r="7956" spans="1:15" s="164" customFormat="1" ht="16" x14ac:dyDescent="0.2">
      <c r="A7956" t="s">
        <v>521</v>
      </c>
      <c r="B7956" t="s">
        <v>647</v>
      </c>
      <c r="C7956" t="s">
        <v>535</v>
      </c>
      <c r="D7956" t="s">
        <v>525</v>
      </c>
      <c r="E7956" t="s">
        <v>531</v>
      </c>
      <c r="F7956" s="191">
        <v>45778</v>
      </c>
      <c r="G7956" t="s">
        <v>650</v>
      </c>
      <c r="H7956" s="192">
        <v>87529</v>
      </c>
      <c r="I7956" t="s">
        <v>16</v>
      </c>
      <c r="J7956"/>
      <c r="K7956"/>
      <c r="L7956">
        <v>2024</v>
      </c>
      <c r="M7956" t="s">
        <v>525</v>
      </c>
      <c r="N7956" t="s">
        <v>569</v>
      </c>
      <c r="O7956"/>
    </row>
    <row r="7957" spans="1:15" s="164" customFormat="1" ht="16" x14ac:dyDescent="0.2">
      <c r="A7957" t="s">
        <v>521</v>
      </c>
      <c r="B7957" t="s">
        <v>647</v>
      </c>
      <c r="C7957" t="s">
        <v>523</v>
      </c>
      <c r="D7957" t="s">
        <v>525</v>
      </c>
      <c r="E7957" t="s">
        <v>531</v>
      </c>
      <c r="F7957" s="191">
        <v>45778</v>
      </c>
      <c r="G7957" t="s">
        <v>650</v>
      </c>
      <c r="H7957" s="192">
        <v>5636727</v>
      </c>
      <c r="I7957" t="s">
        <v>16</v>
      </c>
      <c r="J7957"/>
      <c r="K7957"/>
      <c r="L7957">
        <v>2024</v>
      </c>
      <c r="M7957" t="s">
        <v>525</v>
      </c>
      <c r="N7957" t="s">
        <v>569</v>
      </c>
      <c r="O7957"/>
    </row>
    <row r="7958" spans="1:15" s="164" customFormat="1" ht="16" x14ac:dyDescent="0.2">
      <c r="A7958" t="s">
        <v>521</v>
      </c>
      <c r="B7958" t="s">
        <v>647</v>
      </c>
      <c r="C7958" t="s">
        <v>523</v>
      </c>
      <c r="D7958" t="s">
        <v>525</v>
      </c>
      <c r="E7958" t="s">
        <v>525</v>
      </c>
      <c r="F7958" s="191">
        <v>45778</v>
      </c>
      <c r="G7958" t="s">
        <v>648</v>
      </c>
      <c r="H7958" s="192">
        <v>101171</v>
      </c>
      <c r="I7958" t="s">
        <v>16</v>
      </c>
      <c r="J7958"/>
      <c r="K7958"/>
      <c r="L7958">
        <v>2024</v>
      </c>
      <c r="M7958" t="s">
        <v>525</v>
      </c>
      <c r="N7958" t="s">
        <v>569</v>
      </c>
      <c r="O7958"/>
    </row>
    <row r="7959" spans="1:15" s="164" customFormat="1" ht="16" x14ac:dyDescent="0.2">
      <c r="A7959" t="s">
        <v>521</v>
      </c>
      <c r="B7959" t="s">
        <v>647</v>
      </c>
      <c r="C7959" t="s">
        <v>523</v>
      </c>
      <c r="D7959" t="s">
        <v>525</v>
      </c>
      <c r="E7959" t="s">
        <v>531</v>
      </c>
      <c r="F7959" s="191">
        <v>45778</v>
      </c>
      <c r="G7959" t="s">
        <v>648</v>
      </c>
      <c r="H7959" s="192">
        <v>588122</v>
      </c>
      <c r="I7959" t="s">
        <v>16</v>
      </c>
      <c r="J7959"/>
      <c r="K7959"/>
      <c r="L7959">
        <v>2024</v>
      </c>
      <c r="M7959" t="s">
        <v>525</v>
      </c>
      <c r="N7959" t="s">
        <v>569</v>
      </c>
      <c r="O7959"/>
    </row>
    <row r="7960" spans="1:15" s="164" customFormat="1" ht="16" x14ac:dyDescent="0.2">
      <c r="A7960" t="s">
        <v>521</v>
      </c>
      <c r="B7960" t="s">
        <v>647</v>
      </c>
      <c r="C7960" t="s">
        <v>523</v>
      </c>
      <c r="D7960" t="s">
        <v>525</v>
      </c>
      <c r="E7960" t="s">
        <v>525</v>
      </c>
      <c r="F7960" s="191">
        <v>45778</v>
      </c>
      <c r="G7960" t="s">
        <v>651</v>
      </c>
      <c r="H7960" s="192">
        <v>84467</v>
      </c>
      <c r="I7960" t="s">
        <v>16</v>
      </c>
      <c r="J7960"/>
      <c r="K7960"/>
      <c r="L7960">
        <v>2024</v>
      </c>
      <c r="M7960" t="s">
        <v>525</v>
      </c>
      <c r="N7960" t="s">
        <v>569</v>
      </c>
      <c r="O7960"/>
    </row>
    <row r="7961" spans="1:15" s="164" customFormat="1" ht="16" x14ac:dyDescent="0.2">
      <c r="A7961" t="s">
        <v>521</v>
      </c>
      <c r="B7961" t="s">
        <v>647</v>
      </c>
      <c r="C7961" t="s">
        <v>523</v>
      </c>
      <c r="D7961" t="s">
        <v>525</v>
      </c>
      <c r="E7961" t="s">
        <v>531</v>
      </c>
      <c r="F7961" s="191">
        <v>45778</v>
      </c>
      <c r="G7961" t="s">
        <v>651</v>
      </c>
      <c r="H7961" s="192">
        <v>50820</v>
      </c>
      <c r="I7961" t="s">
        <v>16</v>
      </c>
      <c r="J7961"/>
      <c r="K7961"/>
      <c r="L7961">
        <v>2024</v>
      </c>
      <c r="M7961" t="s">
        <v>525</v>
      </c>
      <c r="N7961" t="s">
        <v>569</v>
      </c>
      <c r="O7961"/>
    </row>
    <row r="7962" spans="1:15" s="164" customFormat="1" ht="16" x14ac:dyDescent="0.2">
      <c r="A7962" t="s">
        <v>521</v>
      </c>
      <c r="B7962" t="s">
        <v>647</v>
      </c>
      <c r="C7962" t="s">
        <v>523</v>
      </c>
      <c r="D7962" t="s">
        <v>525</v>
      </c>
      <c r="E7962" t="s">
        <v>525</v>
      </c>
      <c r="F7962" s="191">
        <v>45778</v>
      </c>
      <c r="G7962" t="s">
        <v>649</v>
      </c>
      <c r="H7962" s="192">
        <v>1180267</v>
      </c>
      <c r="I7962" t="s">
        <v>16</v>
      </c>
      <c r="J7962"/>
      <c r="K7962"/>
      <c r="L7962">
        <v>2024</v>
      </c>
      <c r="M7962" t="s">
        <v>525</v>
      </c>
      <c r="N7962" t="s">
        <v>569</v>
      </c>
      <c r="O7962"/>
    </row>
    <row r="7963" spans="1:15" s="164" customFormat="1" ht="16" x14ac:dyDescent="0.2">
      <c r="A7963" t="s">
        <v>521</v>
      </c>
      <c r="B7963" t="s">
        <v>647</v>
      </c>
      <c r="C7963" t="s">
        <v>523</v>
      </c>
      <c r="D7963" t="s">
        <v>525</v>
      </c>
      <c r="E7963" t="s">
        <v>531</v>
      </c>
      <c r="F7963" s="191">
        <v>45778</v>
      </c>
      <c r="G7963" t="s">
        <v>649</v>
      </c>
      <c r="H7963" s="192">
        <v>78848</v>
      </c>
      <c r="I7963" t="s">
        <v>16</v>
      </c>
      <c r="J7963"/>
      <c r="K7963"/>
      <c r="L7963">
        <v>2024</v>
      </c>
      <c r="M7963" t="s">
        <v>525</v>
      </c>
      <c r="N7963" t="s">
        <v>569</v>
      </c>
      <c r="O7963"/>
    </row>
    <row r="7964" spans="1:15" s="164" customFormat="1" ht="16" x14ac:dyDescent="0.2">
      <c r="A7964" t="s">
        <v>521</v>
      </c>
      <c r="B7964" t="s">
        <v>586</v>
      </c>
      <c r="C7964" t="s">
        <v>523</v>
      </c>
      <c r="D7964" t="s">
        <v>525</v>
      </c>
      <c r="E7964" t="s">
        <v>531</v>
      </c>
      <c r="F7964" s="191">
        <v>45778</v>
      </c>
      <c r="G7964" t="s">
        <v>587</v>
      </c>
      <c r="H7964" s="192">
        <v>116582</v>
      </c>
      <c r="I7964" t="s">
        <v>22</v>
      </c>
      <c r="J7964"/>
      <c r="K7964"/>
      <c r="L7964">
        <v>2024</v>
      </c>
      <c r="M7964" t="s">
        <v>525</v>
      </c>
      <c r="N7964" t="s">
        <v>569</v>
      </c>
      <c r="O7964"/>
    </row>
    <row r="7965" spans="1:15" s="164" customFormat="1" ht="16" x14ac:dyDescent="0.2">
      <c r="A7965" t="s">
        <v>521</v>
      </c>
      <c r="B7965" t="s">
        <v>586</v>
      </c>
      <c r="C7965" t="s">
        <v>523</v>
      </c>
      <c r="D7965" t="s">
        <v>525</v>
      </c>
      <c r="E7965" t="s">
        <v>525</v>
      </c>
      <c r="F7965" s="191">
        <v>45778</v>
      </c>
      <c r="G7965" t="s">
        <v>568</v>
      </c>
      <c r="H7965" s="192">
        <v>1479557</v>
      </c>
      <c r="I7965" t="s">
        <v>22</v>
      </c>
      <c r="J7965"/>
      <c r="K7965"/>
      <c r="L7965">
        <v>2024</v>
      </c>
      <c r="M7965" t="s">
        <v>525</v>
      </c>
      <c r="N7965" t="s">
        <v>569</v>
      </c>
      <c r="O7965"/>
    </row>
    <row r="7966" spans="1:15" s="164" customFormat="1" ht="16" x14ac:dyDescent="0.2">
      <c r="A7966" t="s">
        <v>521</v>
      </c>
      <c r="B7966" t="s">
        <v>586</v>
      </c>
      <c r="C7966" t="s">
        <v>523</v>
      </c>
      <c r="D7966" t="s">
        <v>525</v>
      </c>
      <c r="E7966" t="s">
        <v>531</v>
      </c>
      <c r="F7966" s="191">
        <v>45778</v>
      </c>
      <c r="G7966" t="s">
        <v>23</v>
      </c>
      <c r="H7966" s="192">
        <v>136037</v>
      </c>
      <c r="I7966" t="s">
        <v>22</v>
      </c>
      <c r="J7966"/>
      <c r="K7966"/>
      <c r="L7966">
        <v>2024</v>
      </c>
      <c r="M7966" t="s">
        <v>525</v>
      </c>
      <c r="N7966" t="s">
        <v>569</v>
      </c>
      <c r="O7966"/>
    </row>
    <row r="7967" spans="1:15" s="164" customFormat="1" ht="16" x14ac:dyDescent="0.2">
      <c r="A7967" t="s">
        <v>521</v>
      </c>
      <c r="B7967" t="s">
        <v>647</v>
      </c>
      <c r="C7967" t="s">
        <v>523</v>
      </c>
      <c r="D7967" t="s">
        <v>525</v>
      </c>
      <c r="E7967" t="s">
        <v>525</v>
      </c>
      <c r="F7967" s="191">
        <v>45779</v>
      </c>
      <c r="G7967" t="s">
        <v>650</v>
      </c>
      <c r="H7967" s="192">
        <v>3677100</v>
      </c>
      <c r="I7967" t="s">
        <v>16</v>
      </c>
      <c r="J7967"/>
      <c r="K7967"/>
      <c r="L7967">
        <v>2024</v>
      </c>
      <c r="M7967" t="s">
        <v>525</v>
      </c>
      <c r="N7967" t="s">
        <v>569</v>
      </c>
      <c r="O7967"/>
    </row>
    <row r="7968" spans="1:15" s="164" customFormat="1" ht="16" x14ac:dyDescent="0.2">
      <c r="A7968" t="s">
        <v>521</v>
      </c>
      <c r="B7968" t="s">
        <v>647</v>
      </c>
      <c r="C7968" t="s">
        <v>523</v>
      </c>
      <c r="D7968" t="s">
        <v>525</v>
      </c>
      <c r="E7968" t="s">
        <v>519</v>
      </c>
      <c r="F7968" s="191">
        <v>45779</v>
      </c>
      <c r="G7968" t="s">
        <v>650</v>
      </c>
      <c r="H7968" s="192">
        <v>900847</v>
      </c>
      <c r="I7968" t="s">
        <v>16</v>
      </c>
      <c r="J7968"/>
      <c r="K7968"/>
      <c r="L7968">
        <v>2024</v>
      </c>
      <c r="M7968" t="s">
        <v>525</v>
      </c>
      <c r="N7968" t="s">
        <v>569</v>
      </c>
      <c r="O7968"/>
    </row>
    <row r="7969" spans="1:15" s="164" customFormat="1" ht="16" x14ac:dyDescent="0.2">
      <c r="A7969" t="s">
        <v>521</v>
      </c>
      <c r="B7969" t="s">
        <v>647</v>
      </c>
      <c r="C7969" t="s">
        <v>535</v>
      </c>
      <c r="D7969" t="s">
        <v>525</v>
      </c>
      <c r="E7969" t="s">
        <v>531</v>
      </c>
      <c r="F7969" s="191">
        <v>45779</v>
      </c>
      <c r="G7969" t="s">
        <v>650</v>
      </c>
      <c r="H7969" s="192">
        <v>276613</v>
      </c>
      <c r="I7969" t="s">
        <v>16</v>
      </c>
      <c r="J7969"/>
      <c r="K7969"/>
      <c r="L7969">
        <v>2024</v>
      </c>
      <c r="M7969" t="s">
        <v>525</v>
      </c>
      <c r="N7969" t="s">
        <v>569</v>
      </c>
      <c r="O7969"/>
    </row>
    <row r="7970" spans="1:15" s="164" customFormat="1" ht="16" x14ac:dyDescent="0.2">
      <c r="A7970" t="s">
        <v>521</v>
      </c>
      <c r="B7970" t="s">
        <v>647</v>
      </c>
      <c r="C7970" t="s">
        <v>523</v>
      </c>
      <c r="D7970" t="s">
        <v>525</v>
      </c>
      <c r="E7970" t="s">
        <v>531</v>
      </c>
      <c r="F7970" s="191">
        <v>45779</v>
      </c>
      <c r="G7970" t="s">
        <v>650</v>
      </c>
      <c r="H7970" s="192">
        <v>5680272</v>
      </c>
      <c r="I7970" t="s">
        <v>16</v>
      </c>
      <c r="J7970"/>
      <c r="K7970"/>
      <c r="L7970">
        <v>2024</v>
      </c>
      <c r="M7970" t="s">
        <v>525</v>
      </c>
      <c r="N7970" t="s">
        <v>569</v>
      </c>
      <c r="O7970"/>
    </row>
    <row r="7971" spans="1:15" s="164" customFormat="1" ht="16" x14ac:dyDescent="0.2">
      <c r="A7971" t="s">
        <v>521</v>
      </c>
      <c r="B7971" t="s">
        <v>647</v>
      </c>
      <c r="C7971" t="s">
        <v>523</v>
      </c>
      <c r="D7971" t="s">
        <v>525</v>
      </c>
      <c r="E7971" t="s">
        <v>525</v>
      </c>
      <c r="F7971" s="191">
        <v>45779</v>
      </c>
      <c r="G7971" t="s">
        <v>648</v>
      </c>
      <c r="H7971" s="192">
        <v>78894</v>
      </c>
      <c r="I7971" t="s">
        <v>16</v>
      </c>
      <c r="J7971"/>
      <c r="K7971"/>
      <c r="L7971">
        <v>2024</v>
      </c>
      <c r="M7971" t="s">
        <v>525</v>
      </c>
      <c r="N7971" t="s">
        <v>569</v>
      </c>
      <c r="O7971"/>
    </row>
    <row r="7972" spans="1:15" s="164" customFormat="1" ht="16" x14ac:dyDescent="0.2">
      <c r="A7972" t="s">
        <v>521</v>
      </c>
      <c r="B7972" t="s">
        <v>647</v>
      </c>
      <c r="C7972" t="s">
        <v>523</v>
      </c>
      <c r="D7972" t="s">
        <v>525</v>
      </c>
      <c r="E7972" t="s">
        <v>531</v>
      </c>
      <c r="F7972" s="191">
        <v>45779</v>
      </c>
      <c r="G7972" t="s">
        <v>648</v>
      </c>
      <c r="H7972" s="192">
        <v>252426</v>
      </c>
      <c r="I7972" t="s">
        <v>16</v>
      </c>
      <c r="J7972"/>
      <c r="K7972"/>
      <c r="L7972">
        <v>2024</v>
      </c>
      <c r="M7972" t="s">
        <v>525</v>
      </c>
      <c r="N7972" t="s">
        <v>569</v>
      </c>
      <c r="O7972"/>
    </row>
    <row r="7973" spans="1:15" s="164" customFormat="1" ht="16" x14ac:dyDescent="0.2">
      <c r="A7973" t="s">
        <v>521</v>
      </c>
      <c r="B7973" t="s">
        <v>647</v>
      </c>
      <c r="C7973" t="s">
        <v>523</v>
      </c>
      <c r="D7973" t="s">
        <v>525</v>
      </c>
      <c r="E7973" t="s">
        <v>525</v>
      </c>
      <c r="F7973" s="191">
        <v>45779</v>
      </c>
      <c r="G7973" t="s">
        <v>651</v>
      </c>
      <c r="H7973" s="192">
        <v>153215</v>
      </c>
      <c r="I7973" t="s">
        <v>16</v>
      </c>
      <c r="J7973"/>
      <c r="K7973"/>
      <c r="L7973">
        <v>2024</v>
      </c>
      <c r="M7973" t="s">
        <v>525</v>
      </c>
      <c r="N7973" t="s">
        <v>569</v>
      </c>
      <c r="O7973"/>
    </row>
    <row r="7974" spans="1:15" s="164" customFormat="1" ht="16" x14ac:dyDescent="0.2">
      <c r="A7974" t="s">
        <v>521</v>
      </c>
      <c r="B7974" t="s">
        <v>647</v>
      </c>
      <c r="C7974" t="s">
        <v>523</v>
      </c>
      <c r="D7974" t="s">
        <v>525</v>
      </c>
      <c r="E7974" t="s">
        <v>531</v>
      </c>
      <c r="F7974" s="191">
        <v>45779</v>
      </c>
      <c r="G7974" t="s">
        <v>651</v>
      </c>
      <c r="H7974" s="192">
        <v>50820</v>
      </c>
      <c r="I7974" t="s">
        <v>16</v>
      </c>
      <c r="J7974"/>
      <c r="K7974"/>
      <c r="L7974">
        <v>2024</v>
      </c>
      <c r="M7974" t="s">
        <v>525</v>
      </c>
      <c r="N7974" t="s">
        <v>569</v>
      </c>
      <c r="O7974"/>
    </row>
    <row r="7975" spans="1:15" s="164" customFormat="1" ht="16" x14ac:dyDescent="0.2">
      <c r="A7975" t="s">
        <v>521</v>
      </c>
      <c r="B7975" t="s">
        <v>647</v>
      </c>
      <c r="C7975" t="s">
        <v>523</v>
      </c>
      <c r="D7975" t="s">
        <v>525</v>
      </c>
      <c r="E7975" t="s">
        <v>525</v>
      </c>
      <c r="F7975" s="191">
        <v>45779</v>
      </c>
      <c r="G7975" t="s">
        <v>649</v>
      </c>
      <c r="H7975" s="192">
        <v>244189</v>
      </c>
      <c r="I7975" t="s">
        <v>16</v>
      </c>
      <c r="J7975"/>
      <c r="K7975"/>
      <c r="L7975">
        <v>2024</v>
      </c>
      <c r="M7975" t="s">
        <v>525</v>
      </c>
      <c r="N7975" t="s">
        <v>569</v>
      </c>
      <c r="O7975"/>
    </row>
    <row r="7976" spans="1:15" s="164" customFormat="1" ht="16" x14ac:dyDescent="0.2">
      <c r="A7976" t="s">
        <v>521</v>
      </c>
      <c r="B7976" t="s">
        <v>617</v>
      </c>
      <c r="C7976" t="s">
        <v>523</v>
      </c>
      <c r="D7976" t="s">
        <v>525</v>
      </c>
      <c r="E7976" t="s">
        <v>531</v>
      </c>
      <c r="F7976" s="191">
        <v>45779</v>
      </c>
      <c r="G7976" t="s">
        <v>587</v>
      </c>
      <c r="H7976" s="192">
        <v>220000</v>
      </c>
      <c r="I7976" t="s">
        <v>22</v>
      </c>
      <c r="J7976"/>
      <c r="K7976"/>
      <c r="L7976">
        <v>2024</v>
      </c>
      <c r="M7976" t="s">
        <v>525</v>
      </c>
      <c r="N7976" t="s">
        <v>569</v>
      </c>
      <c r="O7976"/>
    </row>
    <row r="7977" spans="1:15" s="164" customFormat="1" ht="16" x14ac:dyDescent="0.2">
      <c r="A7977" t="s">
        <v>521</v>
      </c>
      <c r="B7977" t="s">
        <v>638</v>
      </c>
      <c r="C7977" t="s">
        <v>523</v>
      </c>
      <c r="D7977" t="s">
        <v>525</v>
      </c>
      <c r="E7977" t="s">
        <v>519</v>
      </c>
      <c r="F7977" s="191">
        <v>45779</v>
      </c>
      <c r="G7977" t="s">
        <v>589</v>
      </c>
      <c r="H7977" s="192">
        <v>358160</v>
      </c>
      <c r="I7977" t="s">
        <v>22</v>
      </c>
      <c r="J7977"/>
      <c r="K7977"/>
      <c r="L7977">
        <v>2024</v>
      </c>
      <c r="M7977" t="s">
        <v>525</v>
      </c>
      <c r="N7977" t="s">
        <v>569</v>
      </c>
      <c r="O7977"/>
    </row>
    <row r="7978" spans="1:15" s="164" customFormat="1" ht="16" x14ac:dyDescent="0.2">
      <c r="A7978" t="s">
        <v>521</v>
      </c>
      <c r="B7978" t="s">
        <v>686</v>
      </c>
      <c r="C7978" t="s">
        <v>523</v>
      </c>
      <c r="D7978" t="s">
        <v>525</v>
      </c>
      <c r="E7978" t="s">
        <v>525</v>
      </c>
      <c r="F7978" s="191">
        <v>45779</v>
      </c>
      <c r="G7978" t="s">
        <v>589</v>
      </c>
      <c r="H7978" s="192">
        <v>12870</v>
      </c>
      <c r="I7978" t="s">
        <v>22</v>
      </c>
      <c r="J7978"/>
      <c r="K7978"/>
      <c r="L7978">
        <v>2024</v>
      </c>
      <c r="M7978" t="s">
        <v>525</v>
      </c>
      <c r="N7978" t="s">
        <v>569</v>
      </c>
      <c r="O7978"/>
    </row>
    <row r="7979" spans="1:15" s="164" customFormat="1" ht="16" x14ac:dyDescent="0.2">
      <c r="A7979" t="s">
        <v>521</v>
      </c>
      <c r="B7979" t="s">
        <v>603</v>
      </c>
      <c r="C7979" t="s">
        <v>523</v>
      </c>
      <c r="D7979" t="s">
        <v>525</v>
      </c>
      <c r="E7979" t="s">
        <v>525</v>
      </c>
      <c r="F7979" s="191">
        <v>45779</v>
      </c>
      <c r="G7979" t="s">
        <v>604</v>
      </c>
      <c r="H7979" s="192">
        <v>11596</v>
      </c>
      <c r="I7979" t="s">
        <v>22</v>
      </c>
      <c r="J7979"/>
      <c r="K7979"/>
      <c r="L7979">
        <v>2024</v>
      </c>
      <c r="M7979" t="s">
        <v>525</v>
      </c>
      <c r="N7979" t="s">
        <v>569</v>
      </c>
      <c r="O7979"/>
    </row>
    <row r="7980" spans="1:15" s="164" customFormat="1" ht="16" x14ac:dyDescent="0.2">
      <c r="A7980" t="s">
        <v>521</v>
      </c>
      <c r="B7980" t="s">
        <v>638</v>
      </c>
      <c r="C7980" t="s">
        <v>523</v>
      </c>
      <c r="D7980" t="s">
        <v>525</v>
      </c>
      <c r="E7980" t="s">
        <v>525</v>
      </c>
      <c r="F7980" s="191">
        <v>45779</v>
      </c>
      <c r="G7980" t="s">
        <v>23</v>
      </c>
      <c r="H7980" s="192">
        <v>37721</v>
      </c>
      <c r="I7980" t="s">
        <v>22</v>
      </c>
      <c r="J7980"/>
      <c r="K7980"/>
      <c r="L7980">
        <v>2024</v>
      </c>
      <c r="M7980" t="s">
        <v>525</v>
      </c>
      <c r="N7980" t="s">
        <v>569</v>
      </c>
      <c r="O7980"/>
    </row>
    <row r="7981" spans="1:15" s="164" customFormat="1" ht="16" x14ac:dyDescent="0.2">
      <c r="A7981" t="s">
        <v>521</v>
      </c>
      <c r="B7981" t="s">
        <v>609</v>
      </c>
      <c r="C7981" t="s">
        <v>523</v>
      </c>
      <c r="D7981" t="s">
        <v>530</v>
      </c>
      <c r="E7981" t="s">
        <v>518</v>
      </c>
      <c r="F7981" s="191">
        <v>45779</v>
      </c>
      <c r="G7981" t="s">
        <v>25</v>
      </c>
      <c r="H7981" s="192">
        <v>896000</v>
      </c>
      <c r="I7981" t="s">
        <v>16</v>
      </c>
      <c r="J7981">
        <v>2240</v>
      </c>
      <c r="K7981"/>
      <c r="L7981">
        <v>2025</v>
      </c>
      <c r="M7981" t="s">
        <v>525</v>
      </c>
      <c r="N7981" t="s">
        <v>526</v>
      </c>
      <c r="O7981"/>
    </row>
    <row r="7982" spans="1:15" s="164" customFormat="1" ht="16" x14ac:dyDescent="0.2">
      <c r="A7982" t="s">
        <v>521</v>
      </c>
      <c r="B7982" t="s">
        <v>609</v>
      </c>
      <c r="C7982" t="s">
        <v>523</v>
      </c>
      <c r="D7982" t="s">
        <v>524</v>
      </c>
      <c r="E7982" t="s">
        <v>519</v>
      </c>
      <c r="F7982" s="191">
        <v>45779</v>
      </c>
      <c r="G7982" t="s">
        <v>25</v>
      </c>
      <c r="H7982" s="192">
        <v>50575</v>
      </c>
      <c r="I7982" t="s">
        <v>16</v>
      </c>
      <c r="J7982">
        <v>595</v>
      </c>
      <c r="K7982"/>
      <c r="L7982">
        <v>2025</v>
      </c>
      <c r="M7982" t="s">
        <v>525</v>
      </c>
      <c r="N7982" t="s">
        <v>526</v>
      </c>
      <c r="O7982"/>
    </row>
    <row r="7983" spans="1:15" s="164" customFormat="1" ht="16" x14ac:dyDescent="0.2">
      <c r="A7983" t="s">
        <v>521</v>
      </c>
      <c r="B7983" t="s">
        <v>609</v>
      </c>
      <c r="C7983" t="s">
        <v>523</v>
      </c>
      <c r="D7983" t="s">
        <v>530</v>
      </c>
      <c r="E7983" t="s">
        <v>517</v>
      </c>
      <c r="F7983" s="191">
        <v>45779</v>
      </c>
      <c r="G7983" t="s">
        <v>25</v>
      </c>
      <c r="H7983" s="192">
        <v>9072000</v>
      </c>
      <c r="I7983" t="s">
        <v>16</v>
      </c>
      <c r="J7983">
        <v>22680</v>
      </c>
      <c r="K7983"/>
      <c r="L7983">
        <v>2025</v>
      </c>
      <c r="M7983" t="s">
        <v>525</v>
      </c>
      <c r="N7983" t="s">
        <v>526</v>
      </c>
      <c r="O7983"/>
    </row>
    <row r="7984" spans="1:15" s="164" customFormat="1" ht="16" x14ac:dyDescent="0.2">
      <c r="A7984" t="s">
        <v>521</v>
      </c>
      <c r="B7984" t="s">
        <v>609</v>
      </c>
      <c r="C7984" t="s">
        <v>523</v>
      </c>
      <c r="D7984" t="s">
        <v>530</v>
      </c>
      <c r="E7984" t="s">
        <v>517</v>
      </c>
      <c r="F7984" s="191">
        <v>45780</v>
      </c>
      <c r="G7984" t="s">
        <v>25</v>
      </c>
      <c r="H7984" s="192">
        <v>8064000</v>
      </c>
      <c r="I7984" t="s">
        <v>16</v>
      </c>
      <c r="J7984">
        <v>20160</v>
      </c>
      <c r="K7984"/>
      <c r="L7984">
        <v>2025</v>
      </c>
      <c r="M7984" t="s">
        <v>525</v>
      </c>
      <c r="N7984" t="s">
        <v>526</v>
      </c>
      <c r="O7984"/>
    </row>
    <row r="7985" spans="1:15" s="164" customFormat="1" ht="16" x14ac:dyDescent="0.2">
      <c r="A7985" t="s">
        <v>521</v>
      </c>
      <c r="B7985" t="s">
        <v>609</v>
      </c>
      <c r="C7985" t="s">
        <v>523</v>
      </c>
      <c r="D7985" t="s">
        <v>530</v>
      </c>
      <c r="E7985" t="s">
        <v>517</v>
      </c>
      <c r="F7985" s="191">
        <v>45780</v>
      </c>
      <c r="G7985" t="s">
        <v>25</v>
      </c>
      <c r="H7985" s="192">
        <v>16579584</v>
      </c>
      <c r="I7985" t="s">
        <v>16</v>
      </c>
      <c r="J7985"/>
      <c r="K7985"/>
      <c r="L7985">
        <v>2025</v>
      </c>
      <c r="M7985" t="s">
        <v>525</v>
      </c>
      <c r="N7985" t="s">
        <v>526</v>
      </c>
      <c r="O7985" t="s">
        <v>937</v>
      </c>
    </row>
    <row r="7986" spans="1:15" s="164" customFormat="1" ht="16" x14ac:dyDescent="0.2">
      <c r="A7986" t="s">
        <v>521</v>
      </c>
      <c r="B7986" t="s">
        <v>609</v>
      </c>
      <c r="C7986" t="s">
        <v>523</v>
      </c>
      <c r="D7986" t="s">
        <v>530</v>
      </c>
      <c r="E7986" t="s">
        <v>518</v>
      </c>
      <c r="F7986" s="191">
        <v>45780</v>
      </c>
      <c r="G7986" t="s">
        <v>25</v>
      </c>
      <c r="H7986" s="192">
        <v>672000</v>
      </c>
      <c r="I7986" t="s">
        <v>16</v>
      </c>
      <c r="J7986">
        <v>1680</v>
      </c>
      <c r="K7986"/>
      <c r="L7986">
        <v>2025</v>
      </c>
      <c r="M7986" t="s">
        <v>525</v>
      </c>
      <c r="N7986" t="s">
        <v>526</v>
      </c>
      <c r="O7986"/>
    </row>
    <row r="7987" spans="1:15" s="164" customFormat="1" ht="16" x14ac:dyDescent="0.2">
      <c r="A7987" t="s">
        <v>521</v>
      </c>
      <c r="B7987" t="s">
        <v>609</v>
      </c>
      <c r="C7987" t="s">
        <v>523</v>
      </c>
      <c r="D7987" t="s">
        <v>530</v>
      </c>
      <c r="E7987" t="s">
        <v>519</v>
      </c>
      <c r="F7987" s="191">
        <v>45780</v>
      </c>
      <c r="G7987" t="s">
        <v>25</v>
      </c>
      <c r="H7987" s="192">
        <v>54400</v>
      </c>
      <c r="I7987" t="s">
        <v>16</v>
      </c>
      <c r="J7987"/>
      <c r="K7987"/>
      <c r="L7987">
        <v>2025</v>
      </c>
      <c r="M7987" t="s">
        <v>525</v>
      </c>
      <c r="N7987" t="s">
        <v>526</v>
      </c>
      <c r="O7987" t="s">
        <v>937</v>
      </c>
    </row>
    <row r="7988" spans="1:15" s="164" customFormat="1" ht="16" x14ac:dyDescent="0.2">
      <c r="A7988" t="s">
        <v>521</v>
      </c>
      <c r="B7988" t="s">
        <v>609</v>
      </c>
      <c r="C7988" t="s">
        <v>523</v>
      </c>
      <c r="D7988" t="s">
        <v>524</v>
      </c>
      <c r="E7988" t="s">
        <v>519</v>
      </c>
      <c r="F7988" s="191">
        <v>45780</v>
      </c>
      <c r="G7988" t="s">
        <v>25</v>
      </c>
      <c r="H7988" s="192">
        <v>50575</v>
      </c>
      <c r="I7988" t="s">
        <v>16</v>
      </c>
      <c r="J7988">
        <v>595</v>
      </c>
      <c r="K7988"/>
      <c r="L7988">
        <v>2025</v>
      </c>
      <c r="M7988" t="s">
        <v>525</v>
      </c>
      <c r="N7988" t="s">
        <v>526</v>
      </c>
      <c r="O7988"/>
    </row>
    <row r="7989" spans="1:15" s="164" customFormat="1" ht="16" x14ac:dyDescent="0.2">
      <c r="A7989" t="s">
        <v>521</v>
      </c>
      <c r="B7989" t="s">
        <v>609</v>
      </c>
      <c r="C7989" t="s">
        <v>523</v>
      </c>
      <c r="D7989" t="s">
        <v>530</v>
      </c>
      <c r="E7989" t="s">
        <v>518</v>
      </c>
      <c r="F7989" s="191">
        <v>45780</v>
      </c>
      <c r="G7989" t="s">
        <v>25</v>
      </c>
      <c r="H7989" s="192">
        <v>1390720</v>
      </c>
      <c r="I7989" t="s">
        <v>16</v>
      </c>
      <c r="J7989"/>
      <c r="K7989"/>
      <c r="L7989">
        <v>2025</v>
      </c>
      <c r="M7989" t="s">
        <v>525</v>
      </c>
      <c r="N7989" t="s">
        <v>526</v>
      </c>
      <c r="O7989" t="s">
        <v>937</v>
      </c>
    </row>
    <row r="7990" spans="1:15" s="164" customFormat="1" ht="16" x14ac:dyDescent="0.2">
      <c r="A7990" t="s">
        <v>521</v>
      </c>
      <c r="B7990" t="s">
        <v>609</v>
      </c>
      <c r="C7990" t="s">
        <v>523</v>
      </c>
      <c r="D7990" t="s">
        <v>530</v>
      </c>
      <c r="E7990" t="s">
        <v>518</v>
      </c>
      <c r="F7990" s="191">
        <v>45781</v>
      </c>
      <c r="G7990" t="s">
        <v>25</v>
      </c>
      <c r="H7990" s="192">
        <v>336000</v>
      </c>
      <c r="I7990" t="s">
        <v>16</v>
      </c>
      <c r="J7990">
        <v>840</v>
      </c>
      <c r="K7990"/>
      <c r="L7990">
        <v>2025</v>
      </c>
      <c r="M7990" t="s">
        <v>525</v>
      </c>
      <c r="N7990" t="s">
        <v>526</v>
      </c>
      <c r="O7990"/>
    </row>
    <row r="7991" spans="1:15" s="164" customFormat="1" ht="16" x14ac:dyDescent="0.2">
      <c r="A7991" t="s">
        <v>521</v>
      </c>
      <c r="B7991" t="s">
        <v>609</v>
      </c>
      <c r="C7991" t="s">
        <v>523</v>
      </c>
      <c r="D7991" t="s">
        <v>524</v>
      </c>
      <c r="E7991" t="s">
        <v>519</v>
      </c>
      <c r="F7991" s="191">
        <v>45781</v>
      </c>
      <c r="G7991" t="s">
        <v>25</v>
      </c>
      <c r="H7991" s="192">
        <v>14450</v>
      </c>
      <c r="I7991" t="s">
        <v>16</v>
      </c>
      <c r="J7991">
        <v>170</v>
      </c>
      <c r="K7991"/>
      <c r="L7991">
        <v>2025</v>
      </c>
      <c r="M7991" t="s">
        <v>525</v>
      </c>
      <c r="N7991" t="s">
        <v>526</v>
      </c>
      <c r="O7991"/>
    </row>
    <row r="7992" spans="1:15" s="164" customFormat="1" ht="16" x14ac:dyDescent="0.2">
      <c r="A7992" t="s">
        <v>521</v>
      </c>
      <c r="B7992" t="s">
        <v>609</v>
      </c>
      <c r="C7992" t="s">
        <v>523</v>
      </c>
      <c r="D7992" t="s">
        <v>530</v>
      </c>
      <c r="E7992" t="s">
        <v>517</v>
      </c>
      <c r="F7992" s="191">
        <v>45781</v>
      </c>
      <c r="G7992" t="s">
        <v>25</v>
      </c>
      <c r="H7992" s="192">
        <v>6720000</v>
      </c>
      <c r="I7992" t="s">
        <v>16</v>
      </c>
      <c r="J7992">
        <v>16800</v>
      </c>
      <c r="K7992"/>
      <c r="L7992">
        <v>2025</v>
      </c>
      <c r="M7992" t="s">
        <v>525</v>
      </c>
      <c r="N7992" t="s">
        <v>526</v>
      </c>
      <c r="O7992"/>
    </row>
    <row r="7993" spans="1:15" s="164" customFormat="1" ht="16" x14ac:dyDescent="0.2">
      <c r="A7993" t="s">
        <v>521</v>
      </c>
      <c r="B7993" t="s">
        <v>586</v>
      </c>
      <c r="C7993" t="s">
        <v>523</v>
      </c>
      <c r="D7993" t="s">
        <v>525</v>
      </c>
      <c r="E7993" t="s">
        <v>531</v>
      </c>
      <c r="F7993" s="191">
        <v>45782</v>
      </c>
      <c r="G7993" t="s">
        <v>619</v>
      </c>
      <c r="H7993" s="192">
        <v>721343</v>
      </c>
      <c r="I7993" t="s">
        <v>22</v>
      </c>
      <c r="J7993"/>
      <c r="K7993"/>
      <c r="L7993">
        <v>2024</v>
      </c>
      <c r="M7993" t="s">
        <v>525</v>
      </c>
      <c r="N7993" t="s">
        <v>569</v>
      </c>
      <c r="O7993"/>
    </row>
    <row r="7994" spans="1:15" s="164" customFormat="1" ht="16" x14ac:dyDescent="0.2">
      <c r="A7994" t="s">
        <v>521</v>
      </c>
      <c r="B7994" t="s">
        <v>617</v>
      </c>
      <c r="C7994" t="s">
        <v>523</v>
      </c>
      <c r="D7994" t="s">
        <v>525</v>
      </c>
      <c r="E7994" t="s">
        <v>525</v>
      </c>
      <c r="F7994" s="191">
        <v>45782</v>
      </c>
      <c r="G7994" t="s">
        <v>23</v>
      </c>
      <c r="H7994" s="192">
        <v>127706</v>
      </c>
      <c r="I7994" t="s">
        <v>22</v>
      </c>
      <c r="J7994"/>
      <c r="K7994"/>
      <c r="L7994">
        <v>2024</v>
      </c>
      <c r="M7994" t="s">
        <v>525</v>
      </c>
      <c r="N7994" t="s">
        <v>569</v>
      </c>
      <c r="O7994"/>
    </row>
    <row r="7995" spans="1:15" s="164" customFormat="1" ht="16" x14ac:dyDescent="0.2">
      <c r="A7995" t="s">
        <v>521</v>
      </c>
      <c r="B7995" t="s">
        <v>617</v>
      </c>
      <c r="C7995" t="s">
        <v>523</v>
      </c>
      <c r="D7995" t="s">
        <v>525</v>
      </c>
      <c r="E7995" t="s">
        <v>531</v>
      </c>
      <c r="F7995" s="191">
        <v>45782</v>
      </c>
      <c r="G7995" t="s">
        <v>23</v>
      </c>
      <c r="H7995" s="192">
        <v>1025873</v>
      </c>
      <c r="I7995" t="s">
        <v>22</v>
      </c>
      <c r="J7995"/>
      <c r="K7995"/>
      <c r="L7995">
        <v>2024</v>
      </c>
      <c r="M7995" t="s">
        <v>525</v>
      </c>
      <c r="N7995" t="s">
        <v>569</v>
      </c>
      <c r="O7995"/>
    </row>
    <row r="7996" spans="1:15" s="164" customFormat="1" ht="16" x14ac:dyDescent="0.2">
      <c r="A7996" t="s">
        <v>521</v>
      </c>
      <c r="B7996" t="s">
        <v>647</v>
      </c>
      <c r="C7996" t="s">
        <v>523</v>
      </c>
      <c r="D7996" t="s">
        <v>525</v>
      </c>
      <c r="E7996" t="s">
        <v>525</v>
      </c>
      <c r="F7996" s="191">
        <v>45782</v>
      </c>
      <c r="G7996" t="s">
        <v>650</v>
      </c>
      <c r="H7996" s="192">
        <v>4923627</v>
      </c>
      <c r="I7996" t="s">
        <v>16</v>
      </c>
      <c r="J7996"/>
      <c r="K7996"/>
      <c r="L7996">
        <v>2024</v>
      </c>
      <c r="M7996" t="s">
        <v>525</v>
      </c>
      <c r="N7996" t="s">
        <v>569</v>
      </c>
      <c r="O7996"/>
    </row>
    <row r="7997" spans="1:15" s="164" customFormat="1" ht="16" x14ac:dyDescent="0.2">
      <c r="A7997" t="s">
        <v>521</v>
      </c>
      <c r="B7997" t="s">
        <v>647</v>
      </c>
      <c r="C7997" t="s">
        <v>523</v>
      </c>
      <c r="D7997" t="s">
        <v>525</v>
      </c>
      <c r="E7997" t="s">
        <v>519</v>
      </c>
      <c r="F7997" s="191">
        <v>45782</v>
      </c>
      <c r="G7997" t="s">
        <v>650</v>
      </c>
      <c r="H7997" s="192">
        <v>1671699</v>
      </c>
      <c r="I7997" t="s">
        <v>16</v>
      </c>
      <c r="J7997"/>
      <c r="K7997"/>
      <c r="L7997">
        <v>2024</v>
      </c>
      <c r="M7997" t="s">
        <v>525</v>
      </c>
      <c r="N7997" t="s">
        <v>569</v>
      </c>
      <c r="O7997"/>
    </row>
    <row r="7998" spans="1:15" s="164" customFormat="1" ht="16" x14ac:dyDescent="0.2">
      <c r="A7998" t="s">
        <v>521</v>
      </c>
      <c r="B7998" t="s">
        <v>647</v>
      </c>
      <c r="C7998" t="s">
        <v>535</v>
      </c>
      <c r="D7998" t="s">
        <v>525</v>
      </c>
      <c r="E7998" t="s">
        <v>531</v>
      </c>
      <c r="F7998" s="191">
        <v>45782</v>
      </c>
      <c r="G7998" t="s">
        <v>650</v>
      </c>
      <c r="H7998" s="192">
        <v>342067</v>
      </c>
      <c r="I7998" t="s">
        <v>16</v>
      </c>
      <c r="J7998"/>
      <c r="K7998"/>
      <c r="L7998">
        <v>2024</v>
      </c>
      <c r="M7998" t="s">
        <v>525</v>
      </c>
      <c r="N7998" t="s">
        <v>569</v>
      </c>
      <c r="O7998"/>
    </row>
    <row r="7999" spans="1:15" s="164" customFormat="1" ht="16" x14ac:dyDescent="0.2">
      <c r="A7999" t="s">
        <v>521</v>
      </c>
      <c r="B7999" t="s">
        <v>647</v>
      </c>
      <c r="C7999" t="s">
        <v>523</v>
      </c>
      <c r="D7999" t="s">
        <v>525</v>
      </c>
      <c r="E7999" t="s">
        <v>531</v>
      </c>
      <c r="F7999" s="191">
        <v>45782</v>
      </c>
      <c r="G7999" t="s">
        <v>650</v>
      </c>
      <c r="H7999" s="192">
        <v>7817971</v>
      </c>
      <c r="I7999" t="s">
        <v>16</v>
      </c>
      <c r="J7999"/>
      <c r="K7999"/>
      <c r="L7999">
        <v>2024</v>
      </c>
      <c r="M7999" t="s">
        <v>525</v>
      </c>
      <c r="N7999" t="s">
        <v>569</v>
      </c>
      <c r="O7999"/>
    </row>
    <row r="8000" spans="1:15" s="164" customFormat="1" ht="16" x14ac:dyDescent="0.2">
      <c r="A8000" t="s">
        <v>521</v>
      </c>
      <c r="B8000" t="s">
        <v>647</v>
      </c>
      <c r="C8000" t="s">
        <v>523</v>
      </c>
      <c r="D8000" t="s">
        <v>525</v>
      </c>
      <c r="E8000" t="s">
        <v>525</v>
      </c>
      <c r="F8000" s="191">
        <v>45782</v>
      </c>
      <c r="G8000" t="s">
        <v>648</v>
      </c>
      <c r="H8000" s="192">
        <v>65958</v>
      </c>
      <c r="I8000" t="s">
        <v>16</v>
      </c>
      <c r="J8000"/>
      <c r="K8000"/>
      <c r="L8000">
        <v>2024</v>
      </c>
      <c r="M8000" t="s">
        <v>525</v>
      </c>
      <c r="N8000" t="s">
        <v>569</v>
      </c>
      <c r="O8000"/>
    </row>
    <row r="8001" spans="1:15" s="164" customFormat="1" ht="16" x14ac:dyDescent="0.2">
      <c r="A8001" t="s">
        <v>521</v>
      </c>
      <c r="B8001" t="s">
        <v>647</v>
      </c>
      <c r="C8001" t="s">
        <v>523</v>
      </c>
      <c r="D8001" t="s">
        <v>525</v>
      </c>
      <c r="E8001" t="s">
        <v>531</v>
      </c>
      <c r="F8001" s="191">
        <v>45782</v>
      </c>
      <c r="G8001" t="s">
        <v>648</v>
      </c>
      <c r="H8001" s="192">
        <v>845</v>
      </c>
      <c r="I8001" t="s">
        <v>16</v>
      </c>
      <c r="J8001"/>
      <c r="K8001"/>
      <c r="L8001">
        <v>2024</v>
      </c>
      <c r="M8001" t="s">
        <v>525</v>
      </c>
      <c r="N8001" t="s">
        <v>569</v>
      </c>
      <c r="O8001"/>
    </row>
    <row r="8002" spans="1:15" s="164" customFormat="1" ht="16" x14ac:dyDescent="0.2">
      <c r="A8002" t="s">
        <v>521</v>
      </c>
      <c r="B8002" t="s">
        <v>647</v>
      </c>
      <c r="C8002" t="s">
        <v>523</v>
      </c>
      <c r="D8002" t="s">
        <v>525</v>
      </c>
      <c r="E8002" t="s">
        <v>525</v>
      </c>
      <c r="F8002" s="191">
        <v>45782</v>
      </c>
      <c r="G8002" t="s">
        <v>651</v>
      </c>
      <c r="H8002" s="192">
        <v>126746</v>
      </c>
      <c r="I8002" t="s">
        <v>16</v>
      </c>
      <c r="J8002"/>
      <c r="K8002"/>
      <c r="L8002">
        <v>2024</v>
      </c>
      <c r="M8002" t="s">
        <v>525</v>
      </c>
      <c r="N8002" t="s">
        <v>569</v>
      </c>
      <c r="O8002"/>
    </row>
    <row r="8003" spans="1:15" s="164" customFormat="1" ht="16" x14ac:dyDescent="0.2">
      <c r="A8003" t="s">
        <v>521</v>
      </c>
      <c r="B8003" t="s">
        <v>647</v>
      </c>
      <c r="C8003" t="s">
        <v>523</v>
      </c>
      <c r="D8003" t="s">
        <v>525</v>
      </c>
      <c r="E8003" t="s">
        <v>531</v>
      </c>
      <c r="F8003" s="191">
        <v>45782</v>
      </c>
      <c r="G8003" t="s">
        <v>651</v>
      </c>
      <c r="H8003" s="192">
        <v>50820</v>
      </c>
      <c r="I8003" t="s">
        <v>16</v>
      </c>
      <c r="J8003"/>
      <c r="K8003"/>
      <c r="L8003">
        <v>2024</v>
      </c>
      <c r="M8003" t="s">
        <v>525</v>
      </c>
      <c r="N8003" t="s">
        <v>569</v>
      </c>
      <c r="O8003"/>
    </row>
    <row r="8004" spans="1:15" s="164" customFormat="1" ht="16" x14ac:dyDescent="0.2">
      <c r="A8004" t="s">
        <v>521</v>
      </c>
      <c r="B8004" t="s">
        <v>647</v>
      </c>
      <c r="C8004" t="s">
        <v>523</v>
      </c>
      <c r="D8004" t="s">
        <v>525</v>
      </c>
      <c r="E8004" t="s">
        <v>525</v>
      </c>
      <c r="F8004" s="191">
        <v>45782</v>
      </c>
      <c r="G8004" t="s">
        <v>649</v>
      </c>
      <c r="H8004" s="192">
        <v>687909</v>
      </c>
      <c r="I8004" t="s">
        <v>16</v>
      </c>
      <c r="J8004"/>
      <c r="K8004"/>
      <c r="L8004">
        <v>2024</v>
      </c>
      <c r="M8004" t="s">
        <v>525</v>
      </c>
      <c r="N8004" t="s">
        <v>569</v>
      </c>
      <c r="O8004"/>
    </row>
    <row r="8005" spans="1:15" s="164" customFormat="1" ht="16" x14ac:dyDescent="0.2">
      <c r="A8005" t="s">
        <v>521</v>
      </c>
      <c r="B8005" t="s">
        <v>609</v>
      </c>
      <c r="C8005" t="s">
        <v>523</v>
      </c>
      <c r="D8005" t="s">
        <v>530</v>
      </c>
      <c r="E8005" t="s">
        <v>518</v>
      </c>
      <c r="F8005" s="191">
        <v>45782</v>
      </c>
      <c r="G8005" t="s">
        <v>25</v>
      </c>
      <c r="H8005" s="192">
        <v>1232000</v>
      </c>
      <c r="I8005" t="s">
        <v>16</v>
      </c>
      <c r="J8005">
        <v>3080</v>
      </c>
      <c r="K8005"/>
      <c r="L8005">
        <v>2025</v>
      </c>
      <c r="M8005" t="s">
        <v>525</v>
      </c>
      <c r="N8005" t="s">
        <v>526</v>
      </c>
      <c r="O8005"/>
    </row>
    <row r="8006" spans="1:15" s="164" customFormat="1" ht="16" x14ac:dyDescent="0.2">
      <c r="A8006" t="s">
        <v>521</v>
      </c>
      <c r="B8006" t="s">
        <v>609</v>
      </c>
      <c r="C8006" t="s">
        <v>523</v>
      </c>
      <c r="D8006" t="s">
        <v>530</v>
      </c>
      <c r="E8006" t="s">
        <v>517</v>
      </c>
      <c r="F8006" s="191">
        <v>45782</v>
      </c>
      <c r="G8006" t="s">
        <v>25</v>
      </c>
      <c r="H8006" s="192">
        <v>9408000</v>
      </c>
      <c r="I8006" t="s">
        <v>16</v>
      </c>
      <c r="J8006">
        <v>23520</v>
      </c>
      <c r="K8006"/>
      <c r="L8006">
        <v>2025</v>
      </c>
      <c r="M8006" t="s">
        <v>525</v>
      </c>
      <c r="N8006" t="s">
        <v>526</v>
      </c>
      <c r="O8006"/>
    </row>
    <row r="8007" spans="1:15" s="164" customFormat="1" ht="16" x14ac:dyDescent="0.2">
      <c r="A8007" t="s">
        <v>521</v>
      </c>
      <c r="B8007" t="s">
        <v>609</v>
      </c>
      <c r="C8007" t="s">
        <v>523</v>
      </c>
      <c r="D8007" t="s">
        <v>524</v>
      </c>
      <c r="E8007" t="s">
        <v>519</v>
      </c>
      <c r="F8007" s="191">
        <v>45782</v>
      </c>
      <c r="G8007" t="s">
        <v>25</v>
      </c>
      <c r="H8007" s="192">
        <v>72250</v>
      </c>
      <c r="I8007" t="s">
        <v>16</v>
      </c>
      <c r="J8007">
        <v>850</v>
      </c>
      <c r="K8007"/>
      <c r="L8007">
        <v>2025</v>
      </c>
      <c r="M8007" t="s">
        <v>525</v>
      </c>
      <c r="N8007" t="s">
        <v>526</v>
      </c>
      <c r="O8007"/>
    </row>
    <row r="8008" spans="1:15" s="164" customFormat="1" ht="16" x14ac:dyDescent="0.2">
      <c r="A8008" t="s">
        <v>521</v>
      </c>
      <c r="B8008" t="s">
        <v>647</v>
      </c>
      <c r="C8008" t="s">
        <v>523</v>
      </c>
      <c r="D8008" t="s">
        <v>525</v>
      </c>
      <c r="E8008" t="s">
        <v>525</v>
      </c>
      <c r="F8008" s="191">
        <v>45783</v>
      </c>
      <c r="G8008" t="s">
        <v>650</v>
      </c>
      <c r="H8008" s="192">
        <v>9640919</v>
      </c>
      <c r="I8008" t="s">
        <v>16</v>
      </c>
      <c r="J8008"/>
      <c r="K8008"/>
      <c r="L8008">
        <v>2024</v>
      </c>
      <c r="M8008" t="s">
        <v>525</v>
      </c>
      <c r="N8008" t="s">
        <v>569</v>
      </c>
      <c r="O8008"/>
    </row>
    <row r="8009" spans="1:15" s="164" customFormat="1" ht="16" x14ac:dyDescent="0.2">
      <c r="A8009" t="s">
        <v>521</v>
      </c>
      <c r="B8009" t="s">
        <v>647</v>
      </c>
      <c r="C8009" t="s">
        <v>535</v>
      </c>
      <c r="D8009" t="s">
        <v>525</v>
      </c>
      <c r="E8009" t="s">
        <v>519</v>
      </c>
      <c r="F8009" s="191">
        <v>45783</v>
      </c>
      <c r="G8009" t="s">
        <v>650</v>
      </c>
      <c r="H8009" s="192">
        <v>96290</v>
      </c>
      <c r="I8009" t="s">
        <v>16</v>
      </c>
      <c r="J8009"/>
      <c r="K8009"/>
      <c r="L8009">
        <v>2024</v>
      </c>
      <c r="M8009" t="s">
        <v>525</v>
      </c>
      <c r="N8009" t="s">
        <v>569</v>
      </c>
      <c r="O8009"/>
    </row>
    <row r="8010" spans="1:15" s="164" customFormat="1" ht="16" x14ac:dyDescent="0.2">
      <c r="A8010" t="s">
        <v>521</v>
      </c>
      <c r="B8010" t="s">
        <v>647</v>
      </c>
      <c r="C8010" t="s">
        <v>523</v>
      </c>
      <c r="D8010" t="s">
        <v>525</v>
      </c>
      <c r="E8010" t="s">
        <v>519</v>
      </c>
      <c r="F8010" s="191">
        <v>45783</v>
      </c>
      <c r="G8010" t="s">
        <v>650</v>
      </c>
      <c r="H8010" s="192">
        <v>1065237</v>
      </c>
      <c r="I8010" t="s">
        <v>16</v>
      </c>
      <c r="J8010"/>
      <c r="K8010"/>
      <c r="L8010">
        <v>2024</v>
      </c>
      <c r="M8010" t="s">
        <v>525</v>
      </c>
      <c r="N8010" t="s">
        <v>569</v>
      </c>
      <c r="O8010"/>
    </row>
    <row r="8011" spans="1:15" s="164" customFormat="1" ht="16" x14ac:dyDescent="0.2">
      <c r="A8011" t="s">
        <v>521</v>
      </c>
      <c r="B8011" t="s">
        <v>647</v>
      </c>
      <c r="C8011" t="s">
        <v>535</v>
      </c>
      <c r="D8011" t="s">
        <v>525</v>
      </c>
      <c r="E8011" t="s">
        <v>531</v>
      </c>
      <c r="F8011" s="191">
        <v>45783</v>
      </c>
      <c r="G8011" t="s">
        <v>650</v>
      </c>
      <c r="H8011" s="192">
        <v>381341</v>
      </c>
      <c r="I8011" t="s">
        <v>16</v>
      </c>
      <c r="J8011"/>
      <c r="K8011"/>
      <c r="L8011">
        <v>2024</v>
      </c>
      <c r="M8011" t="s">
        <v>525</v>
      </c>
      <c r="N8011" t="s">
        <v>569</v>
      </c>
      <c r="O8011"/>
    </row>
    <row r="8012" spans="1:15" s="164" customFormat="1" ht="16" x14ac:dyDescent="0.2">
      <c r="A8012" t="s">
        <v>521</v>
      </c>
      <c r="B8012" t="s">
        <v>647</v>
      </c>
      <c r="C8012" t="s">
        <v>523</v>
      </c>
      <c r="D8012" t="s">
        <v>525</v>
      </c>
      <c r="E8012" t="s">
        <v>531</v>
      </c>
      <c r="F8012" s="191">
        <v>45783</v>
      </c>
      <c r="G8012" t="s">
        <v>650</v>
      </c>
      <c r="H8012" s="192">
        <v>5393863</v>
      </c>
      <c r="I8012" t="s">
        <v>16</v>
      </c>
      <c r="J8012"/>
      <c r="K8012"/>
      <c r="L8012">
        <v>2024</v>
      </c>
      <c r="M8012" t="s">
        <v>525</v>
      </c>
      <c r="N8012" t="s">
        <v>569</v>
      </c>
      <c r="O8012"/>
    </row>
    <row r="8013" spans="1:15" s="164" customFormat="1" ht="16" x14ac:dyDescent="0.2">
      <c r="A8013" t="s">
        <v>521</v>
      </c>
      <c r="B8013" t="s">
        <v>647</v>
      </c>
      <c r="C8013" t="s">
        <v>523</v>
      </c>
      <c r="D8013" t="s">
        <v>525</v>
      </c>
      <c r="E8013" t="s">
        <v>525</v>
      </c>
      <c r="F8013" s="191">
        <v>45783</v>
      </c>
      <c r="G8013" t="s">
        <v>648</v>
      </c>
      <c r="H8013" s="192">
        <v>6501</v>
      </c>
      <c r="I8013" t="s">
        <v>16</v>
      </c>
      <c r="J8013"/>
      <c r="K8013"/>
      <c r="L8013">
        <v>2024</v>
      </c>
      <c r="M8013" t="s">
        <v>525</v>
      </c>
      <c r="N8013" t="s">
        <v>569</v>
      </c>
      <c r="O8013"/>
    </row>
    <row r="8014" spans="1:15" s="164" customFormat="1" ht="16" x14ac:dyDescent="0.2">
      <c r="A8014" t="s">
        <v>521</v>
      </c>
      <c r="B8014" t="s">
        <v>647</v>
      </c>
      <c r="C8014" t="s">
        <v>523</v>
      </c>
      <c r="D8014" t="s">
        <v>525</v>
      </c>
      <c r="E8014" t="s">
        <v>525</v>
      </c>
      <c r="F8014" s="191">
        <v>45783</v>
      </c>
      <c r="G8014" t="s">
        <v>658</v>
      </c>
      <c r="H8014" s="192">
        <v>12320</v>
      </c>
      <c r="I8014" t="s">
        <v>16</v>
      </c>
      <c r="J8014"/>
      <c r="K8014"/>
      <c r="L8014">
        <v>2024</v>
      </c>
      <c r="M8014" t="s">
        <v>525</v>
      </c>
      <c r="N8014" t="s">
        <v>569</v>
      </c>
      <c r="O8014"/>
    </row>
    <row r="8015" spans="1:15" s="164" customFormat="1" ht="16" x14ac:dyDescent="0.2">
      <c r="A8015" t="s">
        <v>521</v>
      </c>
      <c r="B8015" t="s">
        <v>647</v>
      </c>
      <c r="C8015" t="s">
        <v>523</v>
      </c>
      <c r="D8015" t="s">
        <v>525</v>
      </c>
      <c r="E8015" t="s">
        <v>525</v>
      </c>
      <c r="F8015" s="191">
        <v>45783</v>
      </c>
      <c r="G8015" t="s">
        <v>651</v>
      </c>
      <c r="H8015" s="192">
        <v>173910</v>
      </c>
      <c r="I8015" t="s">
        <v>16</v>
      </c>
      <c r="J8015"/>
      <c r="K8015"/>
      <c r="L8015">
        <v>2024</v>
      </c>
      <c r="M8015" t="s">
        <v>525</v>
      </c>
      <c r="N8015" t="s">
        <v>569</v>
      </c>
      <c r="O8015"/>
    </row>
    <row r="8016" spans="1:15" s="164" customFormat="1" ht="16" x14ac:dyDescent="0.2">
      <c r="A8016" t="s">
        <v>521</v>
      </c>
      <c r="B8016" t="s">
        <v>647</v>
      </c>
      <c r="C8016" t="s">
        <v>523</v>
      </c>
      <c r="D8016" t="s">
        <v>525</v>
      </c>
      <c r="E8016" t="s">
        <v>531</v>
      </c>
      <c r="F8016" s="191">
        <v>45783</v>
      </c>
      <c r="G8016" t="s">
        <v>651</v>
      </c>
      <c r="H8016" s="192">
        <v>1239955</v>
      </c>
      <c r="I8016" t="s">
        <v>16</v>
      </c>
      <c r="J8016"/>
      <c r="K8016"/>
      <c r="L8016">
        <v>2024</v>
      </c>
      <c r="M8016" t="s">
        <v>525</v>
      </c>
      <c r="N8016" t="s">
        <v>569</v>
      </c>
      <c r="O8016"/>
    </row>
    <row r="8017" spans="1:15" s="164" customFormat="1" ht="16" x14ac:dyDescent="0.2">
      <c r="A8017" t="s">
        <v>521</v>
      </c>
      <c r="B8017" t="s">
        <v>647</v>
      </c>
      <c r="C8017" t="s">
        <v>523</v>
      </c>
      <c r="D8017" t="s">
        <v>525</v>
      </c>
      <c r="E8017" t="s">
        <v>525</v>
      </c>
      <c r="F8017" s="191">
        <v>45783</v>
      </c>
      <c r="G8017" t="s">
        <v>649</v>
      </c>
      <c r="H8017" s="192">
        <v>545864</v>
      </c>
      <c r="I8017" t="s">
        <v>16</v>
      </c>
      <c r="J8017"/>
      <c r="K8017"/>
      <c r="L8017">
        <v>2024</v>
      </c>
      <c r="M8017" t="s">
        <v>525</v>
      </c>
      <c r="N8017" t="s">
        <v>569</v>
      </c>
      <c r="O8017"/>
    </row>
    <row r="8018" spans="1:15" s="164" customFormat="1" ht="16" x14ac:dyDescent="0.2">
      <c r="A8018" t="s">
        <v>521</v>
      </c>
      <c r="B8018" t="s">
        <v>647</v>
      </c>
      <c r="C8018" t="s">
        <v>523</v>
      </c>
      <c r="D8018" t="s">
        <v>525</v>
      </c>
      <c r="E8018" t="s">
        <v>531</v>
      </c>
      <c r="F8018" s="191">
        <v>45783</v>
      </c>
      <c r="G8018" t="s">
        <v>649</v>
      </c>
      <c r="H8018" s="192">
        <v>476014</v>
      </c>
      <c r="I8018" t="s">
        <v>16</v>
      </c>
      <c r="J8018"/>
      <c r="K8018"/>
      <c r="L8018">
        <v>2024</v>
      </c>
      <c r="M8018" t="s">
        <v>525</v>
      </c>
      <c r="N8018" t="s">
        <v>569</v>
      </c>
      <c r="O8018"/>
    </row>
    <row r="8019" spans="1:15" s="164" customFormat="1" ht="16" x14ac:dyDescent="0.2">
      <c r="A8019" t="s">
        <v>521</v>
      </c>
      <c r="B8019" t="s">
        <v>647</v>
      </c>
      <c r="C8019" t="s">
        <v>523</v>
      </c>
      <c r="D8019" t="s">
        <v>525</v>
      </c>
      <c r="E8019" t="s">
        <v>525</v>
      </c>
      <c r="F8019" s="191">
        <v>45783</v>
      </c>
      <c r="G8019" t="s">
        <v>652</v>
      </c>
      <c r="H8019" s="192">
        <v>431970</v>
      </c>
      <c r="I8019" t="s">
        <v>16</v>
      </c>
      <c r="J8019"/>
      <c r="K8019"/>
      <c r="L8019">
        <v>2024</v>
      </c>
      <c r="M8019" t="s">
        <v>525</v>
      </c>
      <c r="N8019" t="s">
        <v>569</v>
      </c>
      <c r="O8019"/>
    </row>
    <row r="8020" spans="1:15" s="164" customFormat="1" ht="16" x14ac:dyDescent="0.2">
      <c r="A8020" t="s">
        <v>521</v>
      </c>
      <c r="B8020" t="s">
        <v>647</v>
      </c>
      <c r="C8020" t="s">
        <v>523</v>
      </c>
      <c r="D8020" t="s">
        <v>525</v>
      </c>
      <c r="E8020" t="s">
        <v>531</v>
      </c>
      <c r="F8020" s="191">
        <v>45783</v>
      </c>
      <c r="G8020" t="s">
        <v>652</v>
      </c>
      <c r="H8020" s="192">
        <v>963644</v>
      </c>
      <c r="I8020" t="s">
        <v>16</v>
      </c>
      <c r="J8020"/>
      <c r="K8020"/>
      <c r="L8020">
        <v>2024</v>
      </c>
      <c r="M8020" t="s">
        <v>525</v>
      </c>
      <c r="N8020" t="s">
        <v>569</v>
      </c>
      <c r="O8020"/>
    </row>
    <row r="8021" spans="1:15" s="164" customFormat="1" ht="16" x14ac:dyDescent="0.2">
      <c r="A8021" t="s">
        <v>521</v>
      </c>
      <c r="B8021" t="s">
        <v>617</v>
      </c>
      <c r="C8021" t="s">
        <v>523</v>
      </c>
      <c r="D8021" t="s">
        <v>525</v>
      </c>
      <c r="E8021" t="s">
        <v>531</v>
      </c>
      <c r="F8021" s="191">
        <v>45783</v>
      </c>
      <c r="G8021" t="s">
        <v>568</v>
      </c>
      <c r="H8021" s="192">
        <v>387200</v>
      </c>
      <c r="I8021" t="s">
        <v>22</v>
      </c>
      <c r="J8021"/>
      <c r="K8021"/>
      <c r="L8021">
        <v>2024</v>
      </c>
      <c r="M8021" t="s">
        <v>525</v>
      </c>
      <c r="N8021" t="s">
        <v>569</v>
      </c>
      <c r="O8021"/>
    </row>
    <row r="8022" spans="1:15" s="164" customFormat="1" ht="16" x14ac:dyDescent="0.2">
      <c r="A8022" t="s">
        <v>521</v>
      </c>
      <c r="B8022" t="s">
        <v>638</v>
      </c>
      <c r="C8022" t="s">
        <v>523</v>
      </c>
      <c r="D8022" t="s">
        <v>525</v>
      </c>
      <c r="E8022" t="s">
        <v>519</v>
      </c>
      <c r="F8022" s="191">
        <v>45783</v>
      </c>
      <c r="G8022" t="s">
        <v>589</v>
      </c>
      <c r="H8022" s="192">
        <v>1608750</v>
      </c>
      <c r="I8022" t="s">
        <v>22</v>
      </c>
      <c r="J8022"/>
      <c r="K8022"/>
      <c r="L8022">
        <v>2024</v>
      </c>
      <c r="M8022" t="s">
        <v>525</v>
      </c>
      <c r="N8022" t="s">
        <v>569</v>
      </c>
      <c r="O8022"/>
    </row>
    <row r="8023" spans="1:15" s="164" customFormat="1" ht="16" x14ac:dyDescent="0.2">
      <c r="A8023" t="s">
        <v>521</v>
      </c>
      <c r="B8023" t="s">
        <v>638</v>
      </c>
      <c r="C8023" t="s">
        <v>523</v>
      </c>
      <c r="D8023" t="s">
        <v>525</v>
      </c>
      <c r="E8023" t="s">
        <v>531</v>
      </c>
      <c r="F8023" s="191">
        <v>45783</v>
      </c>
      <c r="G8023" t="s">
        <v>589</v>
      </c>
      <c r="H8023" s="192">
        <v>393250</v>
      </c>
      <c r="I8023" t="s">
        <v>22</v>
      </c>
      <c r="J8023"/>
      <c r="K8023"/>
      <c r="L8023">
        <v>2024</v>
      </c>
      <c r="M8023" t="s">
        <v>525</v>
      </c>
      <c r="N8023" t="s">
        <v>569</v>
      </c>
      <c r="O8023"/>
    </row>
    <row r="8024" spans="1:15" s="164" customFormat="1" ht="16" x14ac:dyDescent="0.2">
      <c r="A8024" t="s">
        <v>521</v>
      </c>
      <c r="B8024" t="s">
        <v>617</v>
      </c>
      <c r="C8024" t="s">
        <v>523</v>
      </c>
      <c r="D8024" t="s">
        <v>525</v>
      </c>
      <c r="E8024" t="s">
        <v>531</v>
      </c>
      <c r="F8024" s="191">
        <v>45783</v>
      </c>
      <c r="G8024" t="s">
        <v>23</v>
      </c>
      <c r="H8024" s="192">
        <v>27324</v>
      </c>
      <c r="I8024" t="s">
        <v>22</v>
      </c>
      <c r="J8024"/>
      <c r="K8024"/>
      <c r="L8024">
        <v>2024</v>
      </c>
      <c r="M8024" t="s">
        <v>525</v>
      </c>
      <c r="N8024" t="s">
        <v>569</v>
      </c>
      <c r="O8024"/>
    </row>
    <row r="8025" spans="1:15" s="164" customFormat="1" ht="16" x14ac:dyDescent="0.2">
      <c r="A8025" t="s">
        <v>521</v>
      </c>
      <c r="B8025" t="s">
        <v>609</v>
      </c>
      <c r="C8025" t="s">
        <v>523</v>
      </c>
      <c r="D8025" t="s">
        <v>530</v>
      </c>
      <c r="E8025" t="s">
        <v>518</v>
      </c>
      <c r="F8025" s="191">
        <v>45783</v>
      </c>
      <c r="G8025" t="s">
        <v>725</v>
      </c>
      <c r="H8025" s="192">
        <v>1130400</v>
      </c>
      <c r="I8025" t="s">
        <v>16</v>
      </c>
      <c r="J8025">
        <v>2826</v>
      </c>
      <c r="K8025"/>
      <c r="L8025">
        <v>2025</v>
      </c>
      <c r="M8025" t="s">
        <v>525</v>
      </c>
      <c r="N8025" t="s">
        <v>526</v>
      </c>
      <c r="O8025"/>
    </row>
    <row r="8026" spans="1:15" s="164" customFormat="1" ht="16" x14ac:dyDescent="0.2">
      <c r="A8026" t="s">
        <v>521</v>
      </c>
      <c r="B8026" t="s">
        <v>609</v>
      </c>
      <c r="C8026" t="s">
        <v>523</v>
      </c>
      <c r="D8026" t="s">
        <v>530</v>
      </c>
      <c r="E8026" t="s">
        <v>517</v>
      </c>
      <c r="F8026" s="191">
        <v>45783</v>
      </c>
      <c r="G8026" t="s">
        <v>25</v>
      </c>
      <c r="H8026" s="192">
        <v>9184000</v>
      </c>
      <c r="I8026" t="s">
        <v>16</v>
      </c>
      <c r="J8026">
        <v>22960</v>
      </c>
      <c r="K8026"/>
      <c r="L8026">
        <v>2025</v>
      </c>
      <c r="M8026" t="s">
        <v>525</v>
      </c>
      <c r="N8026" t="s">
        <v>526</v>
      </c>
      <c r="O8026"/>
    </row>
    <row r="8027" spans="1:15" s="164" customFormat="1" ht="16" x14ac:dyDescent="0.2">
      <c r="A8027" t="s">
        <v>521</v>
      </c>
      <c r="B8027" t="s">
        <v>609</v>
      </c>
      <c r="C8027" t="s">
        <v>523</v>
      </c>
      <c r="D8027" t="s">
        <v>524</v>
      </c>
      <c r="E8027" t="s">
        <v>519</v>
      </c>
      <c r="F8027" s="191">
        <v>45783</v>
      </c>
      <c r="G8027" t="s">
        <v>725</v>
      </c>
      <c r="H8027" s="192">
        <v>101150</v>
      </c>
      <c r="I8027" t="s">
        <v>16</v>
      </c>
      <c r="J8027">
        <v>1190</v>
      </c>
      <c r="K8027"/>
      <c r="L8027">
        <v>2025</v>
      </c>
      <c r="M8027" t="s">
        <v>525</v>
      </c>
      <c r="N8027" t="s">
        <v>526</v>
      </c>
      <c r="O8027"/>
    </row>
    <row r="8028" spans="1:15" s="164" customFormat="1" ht="16" x14ac:dyDescent="0.2">
      <c r="A8028" t="s">
        <v>521</v>
      </c>
      <c r="B8028" t="s">
        <v>586</v>
      </c>
      <c r="C8028" t="s">
        <v>523</v>
      </c>
      <c r="D8028" t="s">
        <v>525</v>
      </c>
      <c r="E8028" t="s">
        <v>525</v>
      </c>
      <c r="F8028" s="191">
        <v>45784</v>
      </c>
      <c r="G8028" t="s">
        <v>568</v>
      </c>
      <c r="H8028" s="192">
        <v>1681647</v>
      </c>
      <c r="I8028" t="s">
        <v>22</v>
      </c>
      <c r="J8028"/>
      <c r="K8028"/>
      <c r="L8028">
        <v>2024</v>
      </c>
      <c r="M8028" t="s">
        <v>525</v>
      </c>
      <c r="N8028" t="s">
        <v>569</v>
      </c>
      <c r="O8028"/>
    </row>
    <row r="8029" spans="1:15" s="164" customFormat="1" ht="16" x14ac:dyDescent="0.2">
      <c r="A8029" t="s">
        <v>521</v>
      </c>
      <c r="B8029" t="s">
        <v>617</v>
      </c>
      <c r="C8029" t="s">
        <v>523</v>
      </c>
      <c r="D8029" t="s">
        <v>525</v>
      </c>
      <c r="E8029" t="s">
        <v>525</v>
      </c>
      <c r="F8029" s="191">
        <v>45784</v>
      </c>
      <c r="G8029" t="s">
        <v>589</v>
      </c>
      <c r="H8029" s="192">
        <v>348695</v>
      </c>
      <c r="I8029" t="s">
        <v>22</v>
      </c>
      <c r="J8029"/>
      <c r="K8029"/>
      <c r="L8029">
        <v>2024</v>
      </c>
      <c r="M8029" t="s">
        <v>525</v>
      </c>
      <c r="N8029" t="s">
        <v>569</v>
      </c>
      <c r="O8029"/>
    </row>
    <row r="8030" spans="1:15" s="164" customFormat="1" ht="16" x14ac:dyDescent="0.2">
      <c r="A8030" t="s">
        <v>521</v>
      </c>
      <c r="B8030" t="s">
        <v>617</v>
      </c>
      <c r="C8030" t="s">
        <v>523</v>
      </c>
      <c r="D8030" t="s">
        <v>525</v>
      </c>
      <c r="E8030" t="s">
        <v>531</v>
      </c>
      <c r="F8030" s="191">
        <v>45784</v>
      </c>
      <c r="G8030" t="s">
        <v>23</v>
      </c>
      <c r="H8030" s="192">
        <v>176517</v>
      </c>
      <c r="I8030" t="s">
        <v>22</v>
      </c>
      <c r="J8030"/>
      <c r="K8030"/>
      <c r="L8030">
        <v>2024</v>
      </c>
      <c r="M8030" t="s">
        <v>525</v>
      </c>
      <c r="N8030" t="s">
        <v>569</v>
      </c>
      <c r="O8030"/>
    </row>
    <row r="8031" spans="1:15" s="164" customFormat="1" ht="16" x14ac:dyDescent="0.2">
      <c r="A8031" t="s">
        <v>521</v>
      </c>
      <c r="B8031" t="s">
        <v>647</v>
      </c>
      <c r="C8031" t="s">
        <v>523</v>
      </c>
      <c r="D8031" t="s">
        <v>525</v>
      </c>
      <c r="E8031" t="s">
        <v>525</v>
      </c>
      <c r="F8031" s="191">
        <v>45784</v>
      </c>
      <c r="G8031" t="s">
        <v>650</v>
      </c>
      <c r="H8031" s="192">
        <v>7355880</v>
      </c>
      <c r="I8031" t="s">
        <v>16</v>
      </c>
      <c r="J8031"/>
      <c r="K8031"/>
      <c r="L8031">
        <v>2024</v>
      </c>
      <c r="M8031" t="s">
        <v>525</v>
      </c>
      <c r="N8031" t="s">
        <v>569</v>
      </c>
      <c r="O8031"/>
    </row>
    <row r="8032" spans="1:15" s="164" customFormat="1" ht="16" x14ac:dyDescent="0.2">
      <c r="A8032" t="s">
        <v>521</v>
      </c>
      <c r="B8032" t="s">
        <v>647</v>
      </c>
      <c r="C8032" t="s">
        <v>535</v>
      </c>
      <c r="D8032" t="s">
        <v>525</v>
      </c>
      <c r="E8032" t="s">
        <v>519</v>
      </c>
      <c r="F8032" s="191">
        <v>45784</v>
      </c>
      <c r="G8032" t="s">
        <v>650</v>
      </c>
      <c r="H8032" s="192">
        <v>73920</v>
      </c>
      <c r="I8032" t="s">
        <v>16</v>
      </c>
      <c r="J8032"/>
      <c r="K8032"/>
      <c r="L8032">
        <v>2024</v>
      </c>
      <c r="M8032" t="s">
        <v>525</v>
      </c>
      <c r="N8032" t="s">
        <v>569</v>
      </c>
      <c r="O8032"/>
    </row>
    <row r="8033" spans="1:15" s="164" customFormat="1" ht="16" x14ac:dyDescent="0.2">
      <c r="A8033" t="s">
        <v>521</v>
      </c>
      <c r="B8033" t="s">
        <v>647</v>
      </c>
      <c r="C8033" t="s">
        <v>523</v>
      </c>
      <c r="D8033" t="s">
        <v>525</v>
      </c>
      <c r="E8033" t="s">
        <v>519</v>
      </c>
      <c r="F8033" s="191">
        <v>45784</v>
      </c>
      <c r="G8033" t="s">
        <v>650</v>
      </c>
      <c r="H8033" s="192">
        <v>1586961</v>
      </c>
      <c r="I8033" t="s">
        <v>16</v>
      </c>
      <c r="J8033"/>
      <c r="K8033"/>
      <c r="L8033">
        <v>2024</v>
      </c>
      <c r="M8033" t="s">
        <v>525</v>
      </c>
      <c r="N8033" t="s">
        <v>569</v>
      </c>
      <c r="O8033"/>
    </row>
    <row r="8034" spans="1:15" s="164" customFormat="1" ht="16" x14ac:dyDescent="0.2">
      <c r="A8034" t="s">
        <v>521</v>
      </c>
      <c r="B8034" t="s">
        <v>647</v>
      </c>
      <c r="C8034" t="s">
        <v>535</v>
      </c>
      <c r="D8034" t="s">
        <v>525</v>
      </c>
      <c r="E8034" t="s">
        <v>531</v>
      </c>
      <c r="F8034" s="191">
        <v>45784</v>
      </c>
      <c r="G8034" t="s">
        <v>650</v>
      </c>
      <c r="H8034" s="192">
        <v>54560</v>
      </c>
      <c r="I8034" t="s">
        <v>16</v>
      </c>
      <c r="J8034"/>
      <c r="K8034"/>
      <c r="L8034">
        <v>2024</v>
      </c>
      <c r="M8034" t="s">
        <v>525</v>
      </c>
      <c r="N8034" t="s">
        <v>569</v>
      </c>
      <c r="O8034"/>
    </row>
    <row r="8035" spans="1:15" s="164" customFormat="1" ht="16" x14ac:dyDescent="0.2">
      <c r="A8035" t="s">
        <v>521</v>
      </c>
      <c r="B8035" t="s">
        <v>647</v>
      </c>
      <c r="C8035" t="s">
        <v>523</v>
      </c>
      <c r="D8035" t="s">
        <v>525</v>
      </c>
      <c r="E8035" t="s">
        <v>531</v>
      </c>
      <c r="F8035" s="191">
        <v>45784</v>
      </c>
      <c r="G8035" t="s">
        <v>650</v>
      </c>
      <c r="H8035" s="192">
        <v>9413950</v>
      </c>
      <c r="I8035" t="s">
        <v>16</v>
      </c>
      <c r="J8035"/>
      <c r="K8035"/>
      <c r="L8035">
        <v>2024</v>
      </c>
      <c r="M8035" t="s">
        <v>525</v>
      </c>
      <c r="N8035" t="s">
        <v>569</v>
      </c>
      <c r="O8035"/>
    </row>
    <row r="8036" spans="1:15" s="164" customFormat="1" ht="16" x14ac:dyDescent="0.2">
      <c r="A8036" t="s">
        <v>521</v>
      </c>
      <c r="B8036" t="s">
        <v>647</v>
      </c>
      <c r="C8036" t="s">
        <v>523</v>
      </c>
      <c r="D8036" t="s">
        <v>525</v>
      </c>
      <c r="E8036" t="s">
        <v>525</v>
      </c>
      <c r="F8036" s="191">
        <v>45784</v>
      </c>
      <c r="G8036" t="s">
        <v>648</v>
      </c>
      <c r="H8036" s="192">
        <v>104207</v>
      </c>
      <c r="I8036" t="s">
        <v>16</v>
      </c>
      <c r="J8036"/>
      <c r="K8036"/>
      <c r="L8036">
        <v>2024</v>
      </c>
      <c r="M8036" t="s">
        <v>525</v>
      </c>
      <c r="N8036" t="s">
        <v>569</v>
      </c>
      <c r="O8036"/>
    </row>
    <row r="8037" spans="1:15" s="164" customFormat="1" ht="16" x14ac:dyDescent="0.2">
      <c r="A8037" t="s">
        <v>521</v>
      </c>
      <c r="B8037" t="s">
        <v>647</v>
      </c>
      <c r="C8037" t="s">
        <v>523</v>
      </c>
      <c r="D8037" t="s">
        <v>525</v>
      </c>
      <c r="E8037" t="s">
        <v>531</v>
      </c>
      <c r="F8037" s="191">
        <v>45784</v>
      </c>
      <c r="G8037" t="s">
        <v>648</v>
      </c>
      <c r="H8037" s="192">
        <v>102082</v>
      </c>
      <c r="I8037" t="s">
        <v>16</v>
      </c>
      <c r="J8037"/>
      <c r="K8037"/>
      <c r="L8037">
        <v>2024</v>
      </c>
      <c r="M8037" t="s">
        <v>525</v>
      </c>
      <c r="N8037" t="s">
        <v>569</v>
      </c>
      <c r="O8037"/>
    </row>
    <row r="8038" spans="1:15" s="164" customFormat="1" ht="16" x14ac:dyDescent="0.2">
      <c r="A8038" t="s">
        <v>521</v>
      </c>
      <c r="B8038" t="s">
        <v>647</v>
      </c>
      <c r="C8038" t="s">
        <v>523</v>
      </c>
      <c r="D8038" t="s">
        <v>525</v>
      </c>
      <c r="E8038" t="s">
        <v>525</v>
      </c>
      <c r="F8038" s="191">
        <v>45784</v>
      </c>
      <c r="G8038" t="s">
        <v>658</v>
      </c>
      <c r="H8038" s="192">
        <v>9240</v>
      </c>
      <c r="I8038" t="s">
        <v>16</v>
      </c>
      <c r="J8038"/>
      <c r="K8038"/>
      <c r="L8038">
        <v>2024</v>
      </c>
      <c r="M8038" t="s">
        <v>525</v>
      </c>
      <c r="N8038" t="s">
        <v>569</v>
      </c>
      <c r="O8038"/>
    </row>
    <row r="8039" spans="1:15" s="164" customFormat="1" ht="16" x14ac:dyDescent="0.2">
      <c r="A8039" t="s">
        <v>521</v>
      </c>
      <c r="B8039" t="s">
        <v>617</v>
      </c>
      <c r="C8039" t="s">
        <v>523</v>
      </c>
      <c r="D8039" t="s">
        <v>525</v>
      </c>
      <c r="E8039" t="s">
        <v>519</v>
      </c>
      <c r="F8039" s="191">
        <v>45784</v>
      </c>
      <c r="G8039" t="s">
        <v>651</v>
      </c>
      <c r="H8039" s="192">
        <v>47139</v>
      </c>
      <c r="I8039" t="s">
        <v>16</v>
      </c>
      <c r="J8039"/>
      <c r="K8039"/>
      <c r="L8039">
        <v>2024</v>
      </c>
      <c r="M8039" t="s">
        <v>525</v>
      </c>
      <c r="N8039" t="s">
        <v>569</v>
      </c>
      <c r="O8039"/>
    </row>
    <row r="8040" spans="1:15" s="164" customFormat="1" ht="16" x14ac:dyDescent="0.2">
      <c r="A8040" t="s">
        <v>521</v>
      </c>
      <c r="B8040" t="s">
        <v>647</v>
      </c>
      <c r="C8040" t="s">
        <v>523</v>
      </c>
      <c r="D8040" t="s">
        <v>525</v>
      </c>
      <c r="E8040" t="s">
        <v>525</v>
      </c>
      <c r="F8040" s="191">
        <v>45784</v>
      </c>
      <c r="G8040" t="s">
        <v>651</v>
      </c>
      <c r="H8040" s="192">
        <v>376031</v>
      </c>
      <c r="I8040" t="s">
        <v>16</v>
      </c>
      <c r="J8040"/>
      <c r="K8040"/>
      <c r="L8040">
        <v>2024</v>
      </c>
      <c r="M8040" t="s">
        <v>525</v>
      </c>
      <c r="N8040" t="s">
        <v>569</v>
      </c>
      <c r="O8040"/>
    </row>
    <row r="8041" spans="1:15" s="164" customFormat="1" ht="16" x14ac:dyDescent="0.2">
      <c r="A8041" t="s">
        <v>521</v>
      </c>
      <c r="B8041" t="s">
        <v>647</v>
      </c>
      <c r="C8041" t="s">
        <v>523</v>
      </c>
      <c r="D8041" t="s">
        <v>525</v>
      </c>
      <c r="E8041" t="s">
        <v>531</v>
      </c>
      <c r="F8041" s="191">
        <v>45784</v>
      </c>
      <c r="G8041" t="s">
        <v>651</v>
      </c>
      <c r="H8041" s="192">
        <v>831600</v>
      </c>
      <c r="I8041" t="s">
        <v>16</v>
      </c>
      <c r="J8041"/>
      <c r="K8041"/>
      <c r="L8041">
        <v>2024</v>
      </c>
      <c r="M8041" t="s">
        <v>525</v>
      </c>
      <c r="N8041" t="s">
        <v>569</v>
      </c>
      <c r="O8041"/>
    </row>
    <row r="8042" spans="1:15" s="164" customFormat="1" ht="16" x14ac:dyDescent="0.2">
      <c r="A8042" t="s">
        <v>521</v>
      </c>
      <c r="B8042" t="s">
        <v>647</v>
      </c>
      <c r="C8042" t="s">
        <v>523</v>
      </c>
      <c r="D8042" t="s">
        <v>525</v>
      </c>
      <c r="E8042" t="s">
        <v>525</v>
      </c>
      <c r="F8042" s="191">
        <v>45784</v>
      </c>
      <c r="G8042" t="s">
        <v>649</v>
      </c>
      <c r="H8042" s="192">
        <v>458568</v>
      </c>
      <c r="I8042" t="s">
        <v>16</v>
      </c>
      <c r="J8042"/>
      <c r="K8042"/>
      <c r="L8042">
        <v>2024</v>
      </c>
      <c r="M8042" t="s">
        <v>525</v>
      </c>
      <c r="N8042" t="s">
        <v>569</v>
      </c>
      <c r="O8042"/>
    </row>
    <row r="8043" spans="1:15" s="164" customFormat="1" ht="16" x14ac:dyDescent="0.2">
      <c r="A8043" t="s">
        <v>521</v>
      </c>
      <c r="B8043" t="s">
        <v>647</v>
      </c>
      <c r="C8043" t="s">
        <v>523</v>
      </c>
      <c r="D8043" t="s">
        <v>525</v>
      </c>
      <c r="E8043" t="s">
        <v>531</v>
      </c>
      <c r="F8043" s="191">
        <v>45784</v>
      </c>
      <c r="G8043" t="s">
        <v>649</v>
      </c>
      <c r="H8043" s="192">
        <v>1585936</v>
      </c>
      <c r="I8043" t="s">
        <v>16</v>
      </c>
      <c r="J8043"/>
      <c r="K8043"/>
      <c r="L8043">
        <v>2024</v>
      </c>
      <c r="M8043" t="s">
        <v>525</v>
      </c>
      <c r="N8043" t="s">
        <v>569</v>
      </c>
      <c r="O8043"/>
    </row>
    <row r="8044" spans="1:15" s="164" customFormat="1" ht="16" x14ac:dyDescent="0.2">
      <c r="A8044" t="s">
        <v>521</v>
      </c>
      <c r="B8044" t="s">
        <v>647</v>
      </c>
      <c r="C8044" t="s">
        <v>523</v>
      </c>
      <c r="D8044" t="s">
        <v>525</v>
      </c>
      <c r="E8044" t="s">
        <v>531</v>
      </c>
      <c r="F8044" s="191">
        <v>45784</v>
      </c>
      <c r="G8044" t="s">
        <v>652</v>
      </c>
      <c r="H8044" s="192">
        <v>981926</v>
      </c>
      <c r="I8044" t="s">
        <v>16</v>
      </c>
      <c r="J8044"/>
      <c r="K8044"/>
      <c r="L8044">
        <v>2024</v>
      </c>
      <c r="M8044" t="s">
        <v>525</v>
      </c>
      <c r="N8044" t="s">
        <v>569</v>
      </c>
      <c r="O8044"/>
    </row>
    <row r="8045" spans="1:15" s="164" customFormat="1" ht="16" x14ac:dyDescent="0.2">
      <c r="A8045" t="s">
        <v>521</v>
      </c>
      <c r="B8045" t="s">
        <v>609</v>
      </c>
      <c r="C8045" t="s">
        <v>523</v>
      </c>
      <c r="D8045" t="s">
        <v>524</v>
      </c>
      <c r="E8045" t="s">
        <v>519</v>
      </c>
      <c r="F8045" s="191">
        <v>45784</v>
      </c>
      <c r="G8045" t="s">
        <v>725</v>
      </c>
      <c r="H8045" s="192">
        <v>93925</v>
      </c>
      <c r="I8045" t="s">
        <v>16</v>
      </c>
      <c r="J8045">
        <v>1105</v>
      </c>
      <c r="K8045"/>
      <c r="L8045">
        <v>2025</v>
      </c>
      <c r="M8045" t="s">
        <v>525</v>
      </c>
      <c r="N8045" t="s">
        <v>526</v>
      </c>
      <c r="O8045"/>
    </row>
    <row r="8046" spans="1:15" s="164" customFormat="1" ht="16" x14ac:dyDescent="0.2">
      <c r="A8046" t="s">
        <v>521</v>
      </c>
      <c r="B8046" t="s">
        <v>609</v>
      </c>
      <c r="C8046" t="s">
        <v>523</v>
      </c>
      <c r="D8046" t="s">
        <v>530</v>
      </c>
      <c r="E8046" t="s">
        <v>517</v>
      </c>
      <c r="F8046" s="191">
        <v>45784</v>
      </c>
      <c r="G8046" t="s">
        <v>725</v>
      </c>
      <c r="H8046" s="192">
        <v>9520000</v>
      </c>
      <c r="I8046" t="s">
        <v>16</v>
      </c>
      <c r="J8046">
        <v>23800</v>
      </c>
      <c r="K8046"/>
      <c r="L8046">
        <v>2025</v>
      </c>
      <c r="M8046" t="s">
        <v>525</v>
      </c>
      <c r="N8046" t="s">
        <v>526</v>
      </c>
      <c r="O8046"/>
    </row>
    <row r="8047" spans="1:15" s="164" customFormat="1" ht="16" x14ac:dyDescent="0.2">
      <c r="A8047" t="s">
        <v>521</v>
      </c>
      <c r="B8047" t="s">
        <v>609</v>
      </c>
      <c r="C8047" t="s">
        <v>523</v>
      </c>
      <c r="D8047" t="s">
        <v>530</v>
      </c>
      <c r="E8047" t="s">
        <v>518</v>
      </c>
      <c r="F8047" s="191">
        <v>45784</v>
      </c>
      <c r="G8047" t="s">
        <v>725</v>
      </c>
      <c r="H8047" s="192">
        <v>1299200</v>
      </c>
      <c r="I8047" t="s">
        <v>16</v>
      </c>
      <c r="J8047">
        <v>3248</v>
      </c>
      <c r="K8047"/>
      <c r="L8047">
        <v>2025</v>
      </c>
      <c r="M8047" t="s">
        <v>525</v>
      </c>
      <c r="N8047" t="s">
        <v>526</v>
      </c>
      <c r="O8047"/>
    </row>
    <row r="8048" spans="1:15" s="164" customFormat="1" ht="16" x14ac:dyDescent="0.2">
      <c r="A8048" t="s">
        <v>521</v>
      </c>
      <c r="B8048" t="s">
        <v>586</v>
      </c>
      <c r="C8048" t="s">
        <v>523</v>
      </c>
      <c r="D8048" t="s">
        <v>525</v>
      </c>
      <c r="E8048" t="s">
        <v>531</v>
      </c>
      <c r="F8048" s="191">
        <v>45785</v>
      </c>
      <c r="G8048" t="s">
        <v>587</v>
      </c>
      <c r="H8048" s="192">
        <v>86724</v>
      </c>
      <c r="I8048" t="s">
        <v>22</v>
      </c>
      <c r="J8048"/>
      <c r="K8048"/>
      <c r="L8048">
        <v>2024</v>
      </c>
      <c r="M8048" t="s">
        <v>525</v>
      </c>
      <c r="N8048" t="s">
        <v>569</v>
      </c>
      <c r="O8048"/>
    </row>
    <row r="8049" spans="1:15" s="164" customFormat="1" ht="16" x14ac:dyDescent="0.2">
      <c r="A8049" t="s">
        <v>521</v>
      </c>
      <c r="B8049" t="s">
        <v>617</v>
      </c>
      <c r="C8049" t="s">
        <v>523</v>
      </c>
      <c r="D8049" t="s">
        <v>525</v>
      </c>
      <c r="E8049" t="s">
        <v>531</v>
      </c>
      <c r="F8049" s="191">
        <v>45785</v>
      </c>
      <c r="G8049" t="s">
        <v>568</v>
      </c>
      <c r="H8049" s="192">
        <v>42900</v>
      </c>
      <c r="I8049" t="s">
        <v>22</v>
      </c>
      <c r="J8049"/>
      <c r="K8049"/>
      <c r="L8049">
        <v>2024</v>
      </c>
      <c r="M8049" t="s">
        <v>525</v>
      </c>
      <c r="N8049" t="s">
        <v>569</v>
      </c>
      <c r="O8049"/>
    </row>
    <row r="8050" spans="1:15" s="164" customFormat="1" ht="16" x14ac:dyDescent="0.2">
      <c r="A8050" t="s">
        <v>521</v>
      </c>
      <c r="B8050" t="s">
        <v>647</v>
      </c>
      <c r="C8050" t="s">
        <v>523</v>
      </c>
      <c r="D8050" t="s">
        <v>525</v>
      </c>
      <c r="E8050" t="s">
        <v>525</v>
      </c>
      <c r="F8050" s="191">
        <v>45785</v>
      </c>
      <c r="G8050" t="s">
        <v>650</v>
      </c>
      <c r="H8050" s="192">
        <v>4294444</v>
      </c>
      <c r="I8050" t="s">
        <v>16</v>
      </c>
      <c r="J8050"/>
      <c r="K8050"/>
      <c r="L8050">
        <v>2024</v>
      </c>
      <c r="M8050" t="s">
        <v>525</v>
      </c>
      <c r="N8050" t="s">
        <v>569</v>
      </c>
      <c r="O8050"/>
    </row>
    <row r="8051" spans="1:15" s="164" customFormat="1" ht="16" x14ac:dyDescent="0.2">
      <c r="A8051" t="s">
        <v>521</v>
      </c>
      <c r="B8051" t="s">
        <v>647</v>
      </c>
      <c r="C8051" t="s">
        <v>523</v>
      </c>
      <c r="D8051" t="s">
        <v>525</v>
      </c>
      <c r="E8051" t="s">
        <v>519</v>
      </c>
      <c r="F8051" s="191">
        <v>45785</v>
      </c>
      <c r="G8051" t="s">
        <v>650</v>
      </c>
      <c r="H8051" s="192">
        <v>272985</v>
      </c>
      <c r="I8051" t="s">
        <v>16</v>
      </c>
      <c r="J8051"/>
      <c r="K8051"/>
      <c r="L8051">
        <v>2024</v>
      </c>
      <c r="M8051" t="s">
        <v>525</v>
      </c>
      <c r="N8051" t="s">
        <v>569</v>
      </c>
      <c r="O8051"/>
    </row>
    <row r="8052" spans="1:15" s="164" customFormat="1" ht="16" x14ac:dyDescent="0.2">
      <c r="A8052" t="s">
        <v>521</v>
      </c>
      <c r="B8052" t="s">
        <v>647</v>
      </c>
      <c r="C8052" t="s">
        <v>535</v>
      </c>
      <c r="D8052" t="s">
        <v>525</v>
      </c>
      <c r="E8052" t="s">
        <v>531</v>
      </c>
      <c r="F8052" s="191">
        <v>45785</v>
      </c>
      <c r="G8052" t="s">
        <v>650</v>
      </c>
      <c r="H8052" s="192">
        <v>111643</v>
      </c>
      <c r="I8052" t="s">
        <v>16</v>
      </c>
      <c r="J8052"/>
      <c r="K8052"/>
      <c r="L8052">
        <v>2024</v>
      </c>
      <c r="M8052" t="s">
        <v>525</v>
      </c>
      <c r="N8052" t="s">
        <v>569</v>
      </c>
      <c r="O8052"/>
    </row>
    <row r="8053" spans="1:15" s="164" customFormat="1" ht="16" x14ac:dyDescent="0.2">
      <c r="A8053" t="s">
        <v>521</v>
      </c>
      <c r="B8053" t="s">
        <v>647</v>
      </c>
      <c r="C8053" t="s">
        <v>523</v>
      </c>
      <c r="D8053" t="s">
        <v>525</v>
      </c>
      <c r="E8053" t="s">
        <v>531</v>
      </c>
      <c r="F8053" s="191">
        <v>45785</v>
      </c>
      <c r="G8053" t="s">
        <v>650</v>
      </c>
      <c r="H8053" s="192">
        <v>7123789</v>
      </c>
      <c r="I8053" t="s">
        <v>16</v>
      </c>
      <c r="J8053"/>
      <c r="K8053"/>
      <c r="L8053">
        <v>2024</v>
      </c>
      <c r="M8053" t="s">
        <v>525</v>
      </c>
      <c r="N8053" t="s">
        <v>569</v>
      </c>
      <c r="O8053"/>
    </row>
    <row r="8054" spans="1:15" s="164" customFormat="1" ht="16" x14ac:dyDescent="0.2">
      <c r="A8054" t="s">
        <v>521</v>
      </c>
      <c r="B8054" t="s">
        <v>647</v>
      </c>
      <c r="C8054" t="s">
        <v>523</v>
      </c>
      <c r="D8054" t="s">
        <v>525</v>
      </c>
      <c r="E8054" t="s">
        <v>525</v>
      </c>
      <c r="F8054" s="191">
        <v>45785</v>
      </c>
      <c r="G8054" t="s">
        <v>648</v>
      </c>
      <c r="H8054" s="192">
        <v>15127</v>
      </c>
      <c r="I8054" t="s">
        <v>16</v>
      </c>
      <c r="J8054"/>
      <c r="K8054"/>
      <c r="L8054">
        <v>2024</v>
      </c>
      <c r="M8054" t="s">
        <v>525</v>
      </c>
      <c r="N8054" t="s">
        <v>569</v>
      </c>
      <c r="O8054"/>
    </row>
    <row r="8055" spans="1:15" s="164" customFormat="1" ht="16" x14ac:dyDescent="0.2">
      <c r="A8055" t="s">
        <v>521</v>
      </c>
      <c r="B8055" t="s">
        <v>647</v>
      </c>
      <c r="C8055" t="s">
        <v>523</v>
      </c>
      <c r="D8055" t="s">
        <v>525</v>
      </c>
      <c r="E8055" t="s">
        <v>531</v>
      </c>
      <c r="F8055" s="191">
        <v>45785</v>
      </c>
      <c r="G8055" t="s">
        <v>648</v>
      </c>
      <c r="H8055" s="192">
        <v>2</v>
      </c>
      <c r="I8055" t="s">
        <v>16</v>
      </c>
      <c r="J8055"/>
      <c r="K8055"/>
      <c r="L8055">
        <v>2024</v>
      </c>
      <c r="M8055" t="s">
        <v>525</v>
      </c>
      <c r="N8055" t="s">
        <v>569</v>
      </c>
      <c r="O8055"/>
    </row>
    <row r="8056" spans="1:15" s="164" customFormat="1" ht="16" x14ac:dyDescent="0.2">
      <c r="A8056" t="s">
        <v>521</v>
      </c>
      <c r="B8056" t="s">
        <v>617</v>
      </c>
      <c r="C8056" t="s">
        <v>523</v>
      </c>
      <c r="D8056" t="s">
        <v>525</v>
      </c>
      <c r="E8056" t="s">
        <v>519</v>
      </c>
      <c r="F8056" s="191">
        <v>45785</v>
      </c>
      <c r="G8056" t="s">
        <v>651</v>
      </c>
      <c r="H8056" s="192">
        <v>47135</v>
      </c>
      <c r="I8056" t="s">
        <v>16</v>
      </c>
      <c r="J8056"/>
      <c r="K8056"/>
      <c r="L8056">
        <v>2024</v>
      </c>
      <c r="M8056" t="s">
        <v>525</v>
      </c>
      <c r="N8056" t="s">
        <v>569</v>
      </c>
      <c r="O8056"/>
    </row>
    <row r="8057" spans="1:15" s="164" customFormat="1" ht="16" x14ac:dyDescent="0.2">
      <c r="A8057" t="s">
        <v>521</v>
      </c>
      <c r="B8057" t="s">
        <v>647</v>
      </c>
      <c r="C8057" t="s">
        <v>523</v>
      </c>
      <c r="D8057" t="s">
        <v>525</v>
      </c>
      <c r="E8057" t="s">
        <v>525</v>
      </c>
      <c r="F8057" s="191">
        <v>45785</v>
      </c>
      <c r="G8057" t="s">
        <v>651</v>
      </c>
      <c r="H8057" s="192">
        <v>231568</v>
      </c>
      <c r="I8057" t="s">
        <v>16</v>
      </c>
      <c r="J8057"/>
      <c r="K8057"/>
      <c r="L8057">
        <v>2024</v>
      </c>
      <c r="M8057" t="s">
        <v>525</v>
      </c>
      <c r="N8057" t="s">
        <v>569</v>
      </c>
      <c r="O8057"/>
    </row>
    <row r="8058" spans="1:15" s="164" customFormat="1" ht="16" x14ac:dyDescent="0.2">
      <c r="A8058" t="s">
        <v>521</v>
      </c>
      <c r="B8058" t="s">
        <v>647</v>
      </c>
      <c r="C8058" t="s">
        <v>523</v>
      </c>
      <c r="D8058" t="s">
        <v>525</v>
      </c>
      <c r="E8058" t="s">
        <v>519</v>
      </c>
      <c r="F8058" s="191">
        <v>45785</v>
      </c>
      <c r="G8058" t="s">
        <v>651</v>
      </c>
      <c r="H8058" s="192">
        <v>2919</v>
      </c>
      <c r="I8058" t="s">
        <v>16</v>
      </c>
      <c r="J8058"/>
      <c r="K8058"/>
      <c r="L8058">
        <v>2024</v>
      </c>
      <c r="M8058" t="s">
        <v>525</v>
      </c>
      <c r="N8058" t="s">
        <v>569</v>
      </c>
      <c r="O8058"/>
    </row>
    <row r="8059" spans="1:15" s="164" customFormat="1" ht="16" x14ac:dyDescent="0.2">
      <c r="A8059" t="s">
        <v>521</v>
      </c>
      <c r="B8059" t="s">
        <v>647</v>
      </c>
      <c r="C8059" t="s">
        <v>523</v>
      </c>
      <c r="D8059" t="s">
        <v>525</v>
      </c>
      <c r="E8059" t="s">
        <v>531</v>
      </c>
      <c r="F8059" s="191">
        <v>45785</v>
      </c>
      <c r="G8059" t="s">
        <v>651</v>
      </c>
      <c r="H8059" s="192">
        <v>170280</v>
      </c>
      <c r="I8059" t="s">
        <v>16</v>
      </c>
      <c r="J8059"/>
      <c r="K8059"/>
      <c r="L8059">
        <v>2024</v>
      </c>
      <c r="M8059" t="s">
        <v>525</v>
      </c>
      <c r="N8059" t="s">
        <v>569</v>
      </c>
      <c r="O8059"/>
    </row>
    <row r="8060" spans="1:15" s="164" customFormat="1" ht="16" x14ac:dyDescent="0.2">
      <c r="A8060" t="s">
        <v>521</v>
      </c>
      <c r="B8060" t="s">
        <v>647</v>
      </c>
      <c r="C8060" t="s">
        <v>523</v>
      </c>
      <c r="D8060" t="s">
        <v>525</v>
      </c>
      <c r="E8060" t="s">
        <v>525</v>
      </c>
      <c r="F8060" s="191">
        <v>45785</v>
      </c>
      <c r="G8060" t="s">
        <v>649</v>
      </c>
      <c r="H8060" s="192">
        <v>534490</v>
      </c>
      <c r="I8060" t="s">
        <v>16</v>
      </c>
      <c r="J8060"/>
      <c r="K8060"/>
      <c r="L8060">
        <v>2024</v>
      </c>
      <c r="M8060" t="s">
        <v>525</v>
      </c>
      <c r="N8060" t="s">
        <v>569</v>
      </c>
      <c r="O8060"/>
    </row>
    <row r="8061" spans="1:15" s="164" customFormat="1" ht="16" x14ac:dyDescent="0.2">
      <c r="A8061" t="s">
        <v>521</v>
      </c>
      <c r="B8061" t="s">
        <v>647</v>
      </c>
      <c r="C8061" t="s">
        <v>523</v>
      </c>
      <c r="D8061" t="s">
        <v>525</v>
      </c>
      <c r="E8061" t="s">
        <v>531</v>
      </c>
      <c r="F8061" s="191">
        <v>45785</v>
      </c>
      <c r="G8061" t="s">
        <v>649</v>
      </c>
      <c r="H8061" s="192">
        <v>115786</v>
      </c>
      <c r="I8061" t="s">
        <v>16</v>
      </c>
      <c r="J8061"/>
      <c r="K8061"/>
      <c r="L8061">
        <v>2024</v>
      </c>
      <c r="M8061" t="s">
        <v>525</v>
      </c>
      <c r="N8061" t="s">
        <v>569</v>
      </c>
      <c r="O8061"/>
    </row>
    <row r="8062" spans="1:15" s="164" customFormat="1" ht="16" x14ac:dyDescent="0.2">
      <c r="A8062" t="s">
        <v>521</v>
      </c>
      <c r="B8062" t="s">
        <v>647</v>
      </c>
      <c r="C8062" t="s">
        <v>523</v>
      </c>
      <c r="D8062" t="s">
        <v>525</v>
      </c>
      <c r="E8062" t="s">
        <v>525</v>
      </c>
      <c r="F8062" s="191">
        <v>45785</v>
      </c>
      <c r="G8062" t="s">
        <v>652</v>
      </c>
      <c r="H8062" s="192">
        <v>137390</v>
      </c>
      <c r="I8062" t="s">
        <v>16</v>
      </c>
      <c r="J8062"/>
      <c r="K8062"/>
      <c r="L8062">
        <v>2024</v>
      </c>
      <c r="M8062" t="s">
        <v>525</v>
      </c>
      <c r="N8062" t="s">
        <v>569</v>
      </c>
      <c r="O8062"/>
    </row>
    <row r="8063" spans="1:15" s="164" customFormat="1" ht="16" x14ac:dyDescent="0.2">
      <c r="A8063" t="s">
        <v>521</v>
      </c>
      <c r="B8063" t="s">
        <v>609</v>
      </c>
      <c r="C8063" t="s">
        <v>523</v>
      </c>
      <c r="D8063" t="s">
        <v>524</v>
      </c>
      <c r="E8063" t="s">
        <v>519</v>
      </c>
      <c r="F8063" s="191">
        <v>45785</v>
      </c>
      <c r="G8063" t="s">
        <v>725</v>
      </c>
      <c r="H8063" s="192">
        <v>108375</v>
      </c>
      <c r="I8063" t="s">
        <v>16</v>
      </c>
      <c r="J8063">
        <v>1275</v>
      </c>
      <c r="K8063"/>
      <c r="L8063">
        <v>2025</v>
      </c>
      <c r="M8063" t="s">
        <v>525</v>
      </c>
      <c r="N8063" t="s">
        <v>526</v>
      </c>
      <c r="O8063"/>
    </row>
    <row r="8064" spans="1:15" s="164" customFormat="1" ht="16" x14ac:dyDescent="0.2">
      <c r="A8064" t="s">
        <v>521</v>
      </c>
      <c r="B8064" t="s">
        <v>609</v>
      </c>
      <c r="C8064" t="s">
        <v>523</v>
      </c>
      <c r="D8064" t="s">
        <v>530</v>
      </c>
      <c r="E8064" t="s">
        <v>517</v>
      </c>
      <c r="F8064" s="191">
        <v>45785</v>
      </c>
      <c r="G8064" t="s">
        <v>725</v>
      </c>
      <c r="H8064" s="192">
        <v>10752000</v>
      </c>
      <c r="I8064" t="s">
        <v>16</v>
      </c>
      <c r="J8064">
        <v>26880</v>
      </c>
      <c r="K8064"/>
      <c r="L8064">
        <v>2025</v>
      </c>
      <c r="M8064" t="s">
        <v>525</v>
      </c>
      <c r="N8064" t="s">
        <v>526</v>
      </c>
      <c r="O8064"/>
    </row>
    <row r="8065" spans="1:15" s="164" customFormat="1" ht="16" x14ac:dyDescent="0.2">
      <c r="A8065" t="s">
        <v>521</v>
      </c>
      <c r="B8065" t="s">
        <v>609</v>
      </c>
      <c r="C8065" t="s">
        <v>523</v>
      </c>
      <c r="D8065" t="s">
        <v>530</v>
      </c>
      <c r="E8065" t="s">
        <v>518</v>
      </c>
      <c r="F8065" s="191">
        <v>45785</v>
      </c>
      <c r="G8065" t="s">
        <v>725</v>
      </c>
      <c r="H8065" s="192">
        <v>1344000</v>
      </c>
      <c r="I8065" t="s">
        <v>16</v>
      </c>
      <c r="J8065">
        <v>3360</v>
      </c>
      <c r="K8065"/>
      <c r="L8065">
        <v>2025</v>
      </c>
      <c r="M8065" t="s">
        <v>525</v>
      </c>
      <c r="N8065" t="s">
        <v>526</v>
      </c>
      <c r="O8065"/>
    </row>
    <row r="8066" spans="1:15" s="164" customFormat="1" ht="16" x14ac:dyDescent="0.2">
      <c r="A8066" t="s">
        <v>521</v>
      </c>
      <c r="B8066" t="s">
        <v>617</v>
      </c>
      <c r="C8066" t="s">
        <v>523</v>
      </c>
      <c r="D8066" t="s">
        <v>525</v>
      </c>
      <c r="E8066" t="s">
        <v>531</v>
      </c>
      <c r="F8066" s="191">
        <v>45786</v>
      </c>
      <c r="G8066" t="s">
        <v>587</v>
      </c>
      <c r="H8066" s="192">
        <v>132000</v>
      </c>
      <c r="I8066" t="s">
        <v>22</v>
      </c>
      <c r="J8066"/>
      <c r="K8066"/>
      <c r="L8066">
        <v>2024</v>
      </c>
      <c r="M8066" t="s">
        <v>525</v>
      </c>
      <c r="N8066" t="s">
        <v>569</v>
      </c>
      <c r="O8066"/>
    </row>
    <row r="8067" spans="1:15" s="164" customFormat="1" ht="16" x14ac:dyDescent="0.2">
      <c r="A8067" t="s">
        <v>521</v>
      </c>
      <c r="B8067" t="s">
        <v>586</v>
      </c>
      <c r="C8067" t="s">
        <v>523</v>
      </c>
      <c r="D8067" t="s">
        <v>525</v>
      </c>
      <c r="E8067" t="s">
        <v>531</v>
      </c>
      <c r="F8067" s="191">
        <v>45786</v>
      </c>
      <c r="G8067" t="s">
        <v>587</v>
      </c>
      <c r="H8067" s="192">
        <v>26017</v>
      </c>
      <c r="I8067" t="s">
        <v>22</v>
      </c>
      <c r="J8067"/>
      <c r="K8067"/>
      <c r="L8067">
        <v>2024</v>
      </c>
      <c r="M8067" t="s">
        <v>525</v>
      </c>
      <c r="N8067" t="s">
        <v>569</v>
      </c>
      <c r="O8067"/>
    </row>
    <row r="8068" spans="1:15" s="164" customFormat="1" ht="16" x14ac:dyDescent="0.2">
      <c r="A8068" t="s">
        <v>521</v>
      </c>
      <c r="B8068" t="s">
        <v>603</v>
      </c>
      <c r="C8068" t="s">
        <v>523</v>
      </c>
      <c r="D8068" t="s">
        <v>525</v>
      </c>
      <c r="E8068" t="s">
        <v>525</v>
      </c>
      <c r="F8068" s="191">
        <v>45786</v>
      </c>
      <c r="G8068" t="s">
        <v>604</v>
      </c>
      <c r="H8068" s="192">
        <v>26189</v>
      </c>
      <c r="I8068" t="s">
        <v>22</v>
      </c>
      <c r="J8068"/>
      <c r="K8068"/>
      <c r="L8068">
        <v>2024</v>
      </c>
      <c r="M8068" t="s">
        <v>525</v>
      </c>
      <c r="N8068" t="s">
        <v>569</v>
      </c>
      <c r="O8068"/>
    </row>
    <row r="8069" spans="1:15" s="164" customFormat="1" ht="16" x14ac:dyDescent="0.2">
      <c r="A8069" t="s">
        <v>521</v>
      </c>
      <c r="B8069" t="s">
        <v>586</v>
      </c>
      <c r="C8069" t="s">
        <v>523</v>
      </c>
      <c r="D8069" t="s">
        <v>525</v>
      </c>
      <c r="E8069" t="s">
        <v>531</v>
      </c>
      <c r="F8069" s="191">
        <v>45786</v>
      </c>
      <c r="G8069" t="s">
        <v>23</v>
      </c>
      <c r="H8069" s="192">
        <v>129602</v>
      </c>
      <c r="I8069" t="s">
        <v>22</v>
      </c>
      <c r="J8069"/>
      <c r="K8069"/>
      <c r="L8069">
        <v>2024</v>
      </c>
      <c r="M8069" t="s">
        <v>525</v>
      </c>
      <c r="N8069" t="s">
        <v>569</v>
      </c>
      <c r="O8069"/>
    </row>
    <row r="8070" spans="1:15" s="164" customFormat="1" ht="16" x14ac:dyDescent="0.2">
      <c r="A8070" t="s">
        <v>521</v>
      </c>
      <c r="B8070" t="s">
        <v>647</v>
      </c>
      <c r="C8070" t="s">
        <v>523</v>
      </c>
      <c r="D8070" t="s">
        <v>525</v>
      </c>
      <c r="E8070" t="s">
        <v>525</v>
      </c>
      <c r="F8070" s="191">
        <v>45786</v>
      </c>
      <c r="G8070" t="s">
        <v>650</v>
      </c>
      <c r="H8070" s="192">
        <v>4339007</v>
      </c>
      <c r="I8070" t="s">
        <v>16</v>
      </c>
      <c r="J8070"/>
      <c r="K8070"/>
      <c r="L8070">
        <v>2024</v>
      </c>
      <c r="M8070" t="s">
        <v>525</v>
      </c>
      <c r="N8070" t="s">
        <v>569</v>
      </c>
      <c r="O8070"/>
    </row>
    <row r="8071" spans="1:15" s="164" customFormat="1" ht="16" x14ac:dyDescent="0.2">
      <c r="A8071" t="s">
        <v>521</v>
      </c>
      <c r="B8071" t="s">
        <v>647</v>
      </c>
      <c r="C8071" t="s">
        <v>535</v>
      </c>
      <c r="D8071" t="s">
        <v>525</v>
      </c>
      <c r="E8071" t="s">
        <v>519</v>
      </c>
      <c r="F8071" s="191">
        <v>45786</v>
      </c>
      <c r="G8071" t="s">
        <v>650</v>
      </c>
      <c r="H8071" s="192">
        <v>114818</v>
      </c>
      <c r="I8071" t="s">
        <v>16</v>
      </c>
      <c r="J8071"/>
      <c r="K8071"/>
      <c r="L8071">
        <v>2024</v>
      </c>
      <c r="M8071" t="s">
        <v>525</v>
      </c>
      <c r="N8071" t="s">
        <v>569</v>
      </c>
      <c r="O8071"/>
    </row>
    <row r="8072" spans="1:15" s="164" customFormat="1" ht="16" x14ac:dyDescent="0.2">
      <c r="A8072" t="s">
        <v>521</v>
      </c>
      <c r="B8072" t="s">
        <v>647</v>
      </c>
      <c r="C8072" t="s">
        <v>523</v>
      </c>
      <c r="D8072" t="s">
        <v>525</v>
      </c>
      <c r="E8072" t="s">
        <v>519</v>
      </c>
      <c r="F8072" s="191">
        <v>45786</v>
      </c>
      <c r="G8072" t="s">
        <v>650</v>
      </c>
      <c r="H8072" s="192">
        <v>689172</v>
      </c>
      <c r="I8072" t="s">
        <v>16</v>
      </c>
      <c r="J8072"/>
      <c r="K8072"/>
      <c r="L8072">
        <v>2024</v>
      </c>
      <c r="M8072" t="s">
        <v>525</v>
      </c>
      <c r="N8072" t="s">
        <v>569</v>
      </c>
      <c r="O8072"/>
    </row>
    <row r="8073" spans="1:15" s="164" customFormat="1" ht="16" x14ac:dyDescent="0.2">
      <c r="A8073" t="s">
        <v>521</v>
      </c>
      <c r="B8073" t="s">
        <v>647</v>
      </c>
      <c r="C8073" t="s">
        <v>535</v>
      </c>
      <c r="D8073" t="s">
        <v>525</v>
      </c>
      <c r="E8073" t="s">
        <v>531</v>
      </c>
      <c r="F8073" s="191">
        <v>45786</v>
      </c>
      <c r="G8073" t="s">
        <v>650</v>
      </c>
      <c r="H8073" s="192">
        <v>341558</v>
      </c>
      <c r="I8073" t="s">
        <v>16</v>
      </c>
      <c r="J8073"/>
      <c r="K8073"/>
      <c r="L8073">
        <v>2024</v>
      </c>
      <c r="M8073" t="s">
        <v>525</v>
      </c>
      <c r="N8073" t="s">
        <v>569</v>
      </c>
      <c r="O8073"/>
    </row>
    <row r="8074" spans="1:15" s="164" customFormat="1" ht="16" x14ac:dyDescent="0.2">
      <c r="A8074" t="s">
        <v>521</v>
      </c>
      <c r="B8074" t="s">
        <v>647</v>
      </c>
      <c r="C8074" t="s">
        <v>523</v>
      </c>
      <c r="D8074" t="s">
        <v>525</v>
      </c>
      <c r="E8074" t="s">
        <v>531</v>
      </c>
      <c r="F8074" s="191">
        <v>45786</v>
      </c>
      <c r="G8074" t="s">
        <v>650</v>
      </c>
      <c r="H8074" s="192">
        <v>8114669</v>
      </c>
      <c r="I8074" t="s">
        <v>16</v>
      </c>
      <c r="J8074"/>
      <c r="K8074"/>
      <c r="L8074">
        <v>2024</v>
      </c>
      <c r="M8074" t="s">
        <v>525</v>
      </c>
      <c r="N8074" t="s">
        <v>569</v>
      </c>
      <c r="O8074"/>
    </row>
    <row r="8075" spans="1:15" s="164" customFormat="1" ht="16" x14ac:dyDescent="0.2">
      <c r="A8075" t="s">
        <v>521</v>
      </c>
      <c r="B8075" t="s">
        <v>647</v>
      </c>
      <c r="C8075" t="s">
        <v>523</v>
      </c>
      <c r="D8075" t="s">
        <v>525</v>
      </c>
      <c r="E8075" t="s">
        <v>525</v>
      </c>
      <c r="F8075" s="191">
        <v>45786</v>
      </c>
      <c r="G8075" t="s">
        <v>648</v>
      </c>
      <c r="H8075" s="192">
        <v>48393</v>
      </c>
      <c r="I8075" t="s">
        <v>16</v>
      </c>
      <c r="J8075"/>
      <c r="K8075"/>
      <c r="L8075">
        <v>2024</v>
      </c>
      <c r="M8075" t="s">
        <v>525</v>
      </c>
      <c r="N8075" t="s">
        <v>569</v>
      </c>
      <c r="O8075"/>
    </row>
    <row r="8076" spans="1:15" s="164" customFormat="1" ht="16" x14ac:dyDescent="0.2">
      <c r="A8076" t="s">
        <v>521</v>
      </c>
      <c r="B8076" t="s">
        <v>647</v>
      </c>
      <c r="C8076" t="s">
        <v>523</v>
      </c>
      <c r="D8076" t="s">
        <v>525</v>
      </c>
      <c r="E8076" t="s">
        <v>531</v>
      </c>
      <c r="F8076" s="191">
        <v>45786</v>
      </c>
      <c r="G8076" t="s">
        <v>648</v>
      </c>
      <c r="H8076" s="192">
        <v>243956</v>
      </c>
      <c r="I8076" t="s">
        <v>16</v>
      </c>
      <c r="J8076"/>
      <c r="K8076"/>
      <c r="L8076">
        <v>2024</v>
      </c>
      <c r="M8076" t="s">
        <v>525</v>
      </c>
      <c r="N8076" t="s">
        <v>569</v>
      </c>
      <c r="O8076"/>
    </row>
    <row r="8077" spans="1:15" s="164" customFormat="1" ht="16" x14ac:dyDescent="0.2">
      <c r="A8077" t="s">
        <v>521</v>
      </c>
      <c r="B8077" t="s">
        <v>647</v>
      </c>
      <c r="C8077" t="s">
        <v>523</v>
      </c>
      <c r="D8077" t="s">
        <v>525</v>
      </c>
      <c r="E8077" t="s">
        <v>525</v>
      </c>
      <c r="F8077" s="191">
        <v>45786</v>
      </c>
      <c r="G8077" t="s">
        <v>658</v>
      </c>
      <c r="H8077" s="192">
        <v>15400</v>
      </c>
      <c r="I8077" t="s">
        <v>16</v>
      </c>
      <c r="J8077"/>
      <c r="K8077"/>
      <c r="L8077">
        <v>2024</v>
      </c>
      <c r="M8077" t="s">
        <v>525</v>
      </c>
      <c r="N8077" t="s">
        <v>569</v>
      </c>
      <c r="O8077"/>
    </row>
    <row r="8078" spans="1:15" s="164" customFormat="1" ht="16" x14ac:dyDescent="0.2">
      <c r="A8078" t="s">
        <v>521</v>
      </c>
      <c r="B8078" t="s">
        <v>647</v>
      </c>
      <c r="C8078" t="s">
        <v>523</v>
      </c>
      <c r="D8078" t="s">
        <v>525</v>
      </c>
      <c r="E8078" t="s">
        <v>525</v>
      </c>
      <c r="F8078" s="191">
        <v>45786</v>
      </c>
      <c r="G8078" t="s">
        <v>651</v>
      </c>
      <c r="H8078" s="192">
        <v>176026</v>
      </c>
      <c r="I8078" t="s">
        <v>16</v>
      </c>
      <c r="J8078"/>
      <c r="K8078"/>
      <c r="L8078">
        <v>2024</v>
      </c>
      <c r="M8078" t="s">
        <v>525</v>
      </c>
      <c r="N8078" t="s">
        <v>569</v>
      </c>
      <c r="O8078"/>
    </row>
    <row r="8079" spans="1:15" s="164" customFormat="1" ht="16" x14ac:dyDescent="0.2">
      <c r="A8079" t="s">
        <v>521</v>
      </c>
      <c r="B8079" t="s">
        <v>647</v>
      </c>
      <c r="C8079" t="s">
        <v>523</v>
      </c>
      <c r="D8079" t="s">
        <v>525</v>
      </c>
      <c r="E8079" t="s">
        <v>519</v>
      </c>
      <c r="F8079" s="191">
        <v>45786</v>
      </c>
      <c r="G8079" t="s">
        <v>651</v>
      </c>
      <c r="H8079" s="192">
        <v>39204</v>
      </c>
      <c r="I8079" t="s">
        <v>16</v>
      </c>
      <c r="J8079"/>
      <c r="K8079"/>
      <c r="L8079">
        <v>2024</v>
      </c>
      <c r="M8079" t="s">
        <v>525</v>
      </c>
      <c r="N8079" t="s">
        <v>569</v>
      </c>
      <c r="O8079"/>
    </row>
    <row r="8080" spans="1:15" s="164" customFormat="1" ht="16" x14ac:dyDescent="0.2">
      <c r="A8080" t="s">
        <v>521</v>
      </c>
      <c r="B8080" t="s">
        <v>647</v>
      </c>
      <c r="C8080" t="s">
        <v>523</v>
      </c>
      <c r="D8080" t="s">
        <v>525</v>
      </c>
      <c r="E8080" t="s">
        <v>531</v>
      </c>
      <c r="F8080" s="191">
        <v>45786</v>
      </c>
      <c r="G8080" t="s">
        <v>651</v>
      </c>
      <c r="H8080" s="192">
        <v>126720</v>
      </c>
      <c r="I8080" t="s">
        <v>16</v>
      </c>
      <c r="J8080"/>
      <c r="K8080"/>
      <c r="L8080">
        <v>2024</v>
      </c>
      <c r="M8080" t="s">
        <v>525</v>
      </c>
      <c r="N8080" t="s">
        <v>569</v>
      </c>
      <c r="O8080"/>
    </row>
    <row r="8081" spans="1:15" s="164" customFormat="1" ht="16" x14ac:dyDescent="0.2">
      <c r="A8081" t="s">
        <v>521</v>
      </c>
      <c r="B8081" t="s">
        <v>647</v>
      </c>
      <c r="C8081" t="s">
        <v>523</v>
      </c>
      <c r="D8081" t="s">
        <v>525</v>
      </c>
      <c r="E8081" t="s">
        <v>525</v>
      </c>
      <c r="F8081" s="191">
        <v>45786</v>
      </c>
      <c r="G8081" t="s">
        <v>649</v>
      </c>
      <c r="H8081" s="192">
        <v>161568</v>
      </c>
      <c r="I8081" t="s">
        <v>16</v>
      </c>
      <c r="J8081"/>
      <c r="K8081"/>
      <c r="L8081">
        <v>2024</v>
      </c>
      <c r="M8081" t="s">
        <v>525</v>
      </c>
      <c r="N8081" t="s">
        <v>569</v>
      </c>
      <c r="O8081"/>
    </row>
    <row r="8082" spans="1:15" s="164" customFormat="1" ht="16" x14ac:dyDescent="0.2">
      <c r="A8082" t="s">
        <v>521</v>
      </c>
      <c r="B8082" t="s">
        <v>647</v>
      </c>
      <c r="C8082" t="s">
        <v>523</v>
      </c>
      <c r="D8082" t="s">
        <v>525</v>
      </c>
      <c r="E8082" t="s">
        <v>525</v>
      </c>
      <c r="F8082" s="191">
        <v>45786</v>
      </c>
      <c r="G8082" t="s">
        <v>652</v>
      </c>
      <c r="H8082" s="192">
        <v>300630</v>
      </c>
      <c r="I8082" t="s">
        <v>16</v>
      </c>
      <c r="J8082"/>
      <c r="K8082"/>
      <c r="L8082">
        <v>2024</v>
      </c>
      <c r="M8082" t="s">
        <v>525</v>
      </c>
      <c r="N8082" t="s">
        <v>569</v>
      </c>
      <c r="O8082"/>
    </row>
    <row r="8083" spans="1:15" s="164" customFormat="1" ht="16" x14ac:dyDescent="0.2">
      <c r="A8083" t="s">
        <v>521</v>
      </c>
      <c r="B8083" t="s">
        <v>609</v>
      </c>
      <c r="C8083" t="s">
        <v>523</v>
      </c>
      <c r="D8083" t="s">
        <v>530</v>
      </c>
      <c r="E8083" t="s">
        <v>518</v>
      </c>
      <c r="F8083" s="191">
        <v>45786</v>
      </c>
      <c r="G8083" t="s">
        <v>725</v>
      </c>
      <c r="H8083" s="192">
        <v>1366400</v>
      </c>
      <c r="I8083" t="s">
        <v>16</v>
      </c>
      <c r="J8083">
        <v>3416</v>
      </c>
      <c r="K8083"/>
      <c r="L8083">
        <v>2025</v>
      </c>
      <c r="M8083" t="s">
        <v>525</v>
      </c>
      <c r="N8083" t="s">
        <v>526</v>
      </c>
      <c r="O8083"/>
    </row>
    <row r="8084" spans="1:15" s="164" customFormat="1" ht="16" x14ac:dyDescent="0.2">
      <c r="A8084" t="s">
        <v>521</v>
      </c>
      <c r="B8084" t="s">
        <v>609</v>
      </c>
      <c r="C8084" t="s">
        <v>523</v>
      </c>
      <c r="D8084" t="s">
        <v>530</v>
      </c>
      <c r="E8084" t="s">
        <v>517</v>
      </c>
      <c r="F8084" s="191">
        <v>45786</v>
      </c>
      <c r="G8084" t="s">
        <v>725</v>
      </c>
      <c r="H8084" s="192">
        <v>11872000</v>
      </c>
      <c r="I8084" t="s">
        <v>16</v>
      </c>
      <c r="J8084">
        <v>29680</v>
      </c>
      <c r="K8084"/>
      <c r="L8084">
        <v>2025</v>
      </c>
      <c r="M8084" t="s">
        <v>525</v>
      </c>
      <c r="N8084" t="s">
        <v>526</v>
      </c>
      <c r="O8084"/>
    </row>
    <row r="8085" spans="1:15" s="164" customFormat="1" ht="16" x14ac:dyDescent="0.2">
      <c r="A8085" t="s">
        <v>521</v>
      </c>
      <c r="B8085" t="s">
        <v>609</v>
      </c>
      <c r="C8085" t="s">
        <v>523</v>
      </c>
      <c r="D8085" t="s">
        <v>524</v>
      </c>
      <c r="E8085" t="s">
        <v>519</v>
      </c>
      <c r="F8085" s="191">
        <v>45786</v>
      </c>
      <c r="G8085" t="s">
        <v>725</v>
      </c>
      <c r="H8085" s="192">
        <v>86700</v>
      </c>
      <c r="I8085" t="s">
        <v>16</v>
      </c>
      <c r="J8085">
        <v>1020</v>
      </c>
      <c r="K8085"/>
      <c r="L8085">
        <v>2025</v>
      </c>
      <c r="M8085" t="s">
        <v>525</v>
      </c>
      <c r="N8085" t="s">
        <v>526</v>
      </c>
      <c r="O8085"/>
    </row>
    <row r="8086" spans="1:15" s="164" customFormat="1" ht="16" x14ac:dyDescent="0.2">
      <c r="A8086" t="s">
        <v>521</v>
      </c>
      <c r="B8086" t="s">
        <v>609</v>
      </c>
      <c r="C8086" t="s">
        <v>523</v>
      </c>
      <c r="D8086" t="s">
        <v>530</v>
      </c>
      <c r="E8086" t="s">
        <v>518</v>
      </c>
      <c r="F8086" s="191">
        <v>45787</v>
      </c>
      <c r="G8086" t="s">
        <v>725</v>
      </c>
      <c r="H8086" s="192">
        <v>1500800</v>
      </c>
      <c r="I8086" t="s">
        <v>16</v>
      </c>
      <c r="J8086">
        <v>3752</v>
      </c>
      <c r="K8086"/>
      <c r="L8086">
        <v>2025</v>
      </c>
      <c r="M8086" t="s">
        <v>525</v>
      </c>
      <c r="N8086" t="s">
        <v>526</v>
      </c>
      <c r="O8086"/>
    </row>
    <row r="8087" spans="1:15" s="164" customFormat="1" ht="16" x14ac:dyDescent="0.2">
      <c r="A8087" t="s">
        <v>521</v>
      </c>
      <c r="B8087" t="s">
        <v>609</v>
      </c>
      <c r="C8087" t="s">
        <v>523</v>
      </c>
      <c r="D8087" t="s">
        <v>530</v>
      </c>
      <c r="E8087" t="s">
        <v>517</v>
      </c>
      <c r="F8087" s="191">
        <v>45787</v>
      </c>
      <c r="G8087" t="s">
        <v>725</v>
      </c>
      <c r="H8087" s="192">
        <v>12028800</v>
      </c>
      <c r="I8087" t="s">
        <v>16</v>
      </c>
      <c r="J8087">
        <v>30072</v>
      </c>
      <c r="K8087"/>
      <c r="L8087">
        <v>2025</v>
      </c>
      <c r="M8087" t="s">
        <v>525</v>
      </c>
      <c r="N8087" t="s">
        <v>526</v>
      </c>
      <c r="O8087"/>
    </row>
    <row r="8088" spans="1:15" s="164" customFormat="1" ht="16" x14ac:dyDescent="0.2">
      <c r="A8088" t="s">
        <v>521</v>
      </c>
      <c r="B8088" t="s">
        <v>609</v>
      </c>
      <c r="C8088" t="s">
        <v>523</v>
      </c>
      <c r="D8088" t="s">
        <v>524</v>
      </c>
      <c r="E8088" t="s">
        <v>519</v>
      </c>
      <c r="F8088" s="191">
        <v>45787</v>
      </c>
      <c r="G8088" t="s">
        <v>725</v>
      </c>
      <c r="H8088" s="192">
        <v>93925</v>
      </c>
      <c r="I8088" t="s">
        <v>16</v>
      </c>
      <c r="J8088">
        <v>1105</v>
      </c>
      <c r="K8088"/>
      <c r="L8088">
        <v>2025</v>
      </c>
      <c r="M8088" t="s">
        <v>525</v>
      </c>
      <c r="N8088" t="s">
        <v>526</v>
      </c>
      <c r="O8088"/>
    </row>
    <row r="8089" spans="1:15" s="164" customFormat="1" ht="16" x14ac:dyDescent="0.2">
      <c r="A8089" t="s">
        <v>521</v>
      </c>
      <c r="B8089" t="s">
        <v>609</v>
      </c>
      <c r="C8089" t="s">
        <v>523</v>
      </c>
      <c r="D8089" t="s">
        <v>530</v>
      </c>
      <c r="E8089" t="s">
        <v>517</v>
      </c>
      <c r="F8089" s="191">
        <v>45787</v>
      </c>
      <c r="G8089" t="s">
        <v>25</v>
      </c>
      <c r="H8089" s="192">
        <v>8099840</v>
      </c>
      <c r="I8089" t="s">
        <v>16</v>
      </c>
      <c r="J8089"/>
      <c r="K8089"/>
      <c r="L8089">
        <v>2025</v>
      </c>
      <c r="M8089" t="s">
        <v>525</v>
      </c>
      <c r="N8089" t="s">
        <v>526</v>
      </c>
      <c r="O8089" t="s">
        <v>937</v>
      </c>
    </row>
    <row r="8090" spans="1:15" s="164" customFormat="1" ht="16" x14ac:dyDescent="0.2">
      <c r="A8090" t="s">
        <v>521</v>
      </c>
      <c r="B8090" t="s">
        <v>609</v>
      </c>
      <c r="C8090" t="s">
        <v>523</v>
      </c>
      <c r="D8090" t="s">
        <v>530</v>
      </c>
      <c r="E8090" t="s">
        <v>518</v>
      </c>
      <c r="F8090" s="191">
        <v>45787</v>
      </c>
      <c r="G8090" t="s">
        <v>25</v>
      </c>
      <c r="H8090" s="192">
        <v>501760</v>
      </c>
      <c r="I8090" t="s">
        <v>16</v>
      </c>
      <c r="J8090"/>
      <c r="K8090"/>
      <c r="L8090">
        <v>2025</v>
      </c>
      <c r="M8090" t="s">
        <v>525</v>
      </c>
      <c r="N8090" t="s">
        <v>526</v>
      </c>
      <c r="O8090" t="s">
        <v>937</v>
      </c>
    </row>
    <row r="8091" spans="1:15" s="164" customFormat="1" ht="16" x14ac:dyDescent="0.2">
      <c r="A8091" t="s">
        <v>521</v>
      </c>
      <c r="B8091" t="s">
        <v>609</v>
      </c>
      <c r="C8091" t="s">
        <v>523</v>
      </c>
      <c r="D8091" t="s">
        <v>530</v>
      </c>
      <c r="E8091" t="s">
        <v>517</v>
      </c>
      <c r="F8091" s="191">
        <v>45787</v>
      </c>
      <c r="G8091" t="s">
        <v>725</v>
      </c>
      <c r="H8091" s="192">
        <v>14135296</v>
      </c>
      <c r="I8091" t="s">
        <v>16</v>
      </c>
      <c r="J8091"/>
      <c r="K8091"/>
      <c r="L8091">
        <v>2025</v>
      </c>
      <c r="M8091" t="s">
        <v>525</v>
      </c>
      <c r="N8091" t="s">
        <v>526</v>
      </c>
      <c r="O8091" t="s">
        <v>937</v>
      </c>
    </row>
    <row r="8092" spans="1:15" s="164" customFormat="1" ht="16" x14ac:dyDescent="0.2">
      <c r="A8092" t="s">
        <v>521</v>
      </c>
      <c r="B8092" t="s">
        <v>609</v>
      </c>
      <c r="C8092" t="s">
        <v>523</v>
      </c>
      <c r="D8092" t="s">
        <v>530</v>
      </c>
      <c r="E8092" t="s">
        <v>518</v>
      </c>
      <c r="F8092" s="191">
        <v>45787</v>
      </c>
      <c r="G8092" t="s">
        <v>725</v>
      </c>
      <c r="H8092" s="192">
        <v>2125056</v>
      </c>
      <c r="I8092" t="s">
        <v>16</v>
      </c>
      <c r="J8092"/>
      <c r="K8092"/>
      <c r="L8092">
        <v>2025</v>
      </c>
      <c r="M8092" t="s">
        <v>525</v>
      </c>
      <c r="N8092" t="s">
        <v>526</v>
      </c>
      <c r="O8092" t="s">
        <v>937</v>
      </c>
    </row>
    <row r="8093" spans="1:15" s="164" customFormat="1" ht="16" x14ac:dyDescent="0.2">
      <c r="A8093" t="s">
        <v>521</v>
      </c>
      <c r="B8093" t="s">
        <v>609</v>
      </c>
      <c r="C8093" t="s">
        <v>523</v>
      </c>
      <c r="D8093" t="s">
        <v>530</v>
      </c>
      <c r="E8093" t="s">
        <v>518</v>
      </c>
      <c r="F8093" s="191">
        <v>45788</v>
      </c>
      <c r="G8093" t="s">
        <v>725</v>
      </c>
      <c r="H8093" s="192">
        <v>1209600</v>
      </c>
      <c r="I8093" t="s">
        <v>16</v>
      </c>
      <c r="J8093">
        <v>3024</v>
      </c>
      <c r="K8093"/>
      <c r="L8093">
        <v>2025</v>
      </c>
      <c r="M8093" t="s">
        <v>525</v>
      </c>
      <c r="N8093" t="s">
        <v>526</v>
      </c>
      <c r="O8093"/>
    </row>
    <row r="8094" spans="1:15" s="164" customFormat="1" ht="16" x14ac:dyDescent="0.2">
      <c r="A8094" t="s">
        <v>521</v>
      </c>
      <c r="B8094" t="s">
        <v>609</v>
      </c>
      <c r="C8094" t="s">
        <v>523</v>
      </c>
      <c r="D8094" t="s">
        <v>530</v>
      </c>
      <c r="E8094" t="s">
        <v>517</v>
      </c>
      <c r="F8094" s="191">
        <v>45788</v>
      </c>
      <c r="G8094" t="s">
        <v>725</v>
      </c>
      <c r="H8094" s="192">
        <v>8512000</v>
      </c>
      <c r="I8094" t="s">
        <v>16</v>
      </c>
      <c r="J8094">
        <v>21280</v>
      </c>
      <c r="K8094"/>
      <c r="L8094">
        <v>2025</v>
      </c>
      <c r="M8094" t="s">
        <v>525</v>
      </c>
      <c r="N8094" t="s">
        <v>526</v>
      </c>
      <c r="O8094"/>
    </row>
    <row r="8095" spans="1:15" s="164" customFormat="1" ht="16" x14ac:dyDescent="0.2">
      <c r="A8095" t="s">
        <v>521</v>
      </c>
      <c r="B8095" t="s">
        <v>609</v>
      </c>
      <c r="C8095" t="s">
        <v>523</v>
      </c>
      <c r="D8095" t="s">
        <v>524</v>
      </c>
      <c r="E8095" t="s">
        <v>519</v>
      </c>
      <c r="F8095" s="191">
        <v>45788</v>
      </c>
      <c r="G8095" t="s">
        <v>725</v>
      </c>
      <c r="H8095" s="192">
        <v>36125</v>
      </c>
      <c r="I8095" t="s">
        <v>16</v>
      </c>
      <c r="J8095">
        <v>425</v>
      </c>
      <c r="K8095"/>
      <c r="L8095">
        <v>2025</v>
      </c>
      <c r="M8095" t="s">
        <v>525</v>
      </c>
      <c r="N8095" t="s">
        <v>526</v>
      </c>
      <c r="O8095"/>
    </row>
    <row r="8096" spans="1:15" s="164" customFormat="1" ht="16" x14ac:dyDescent="0.2">
      <c r="A8096" t="s">
        <v>521</v>
      </c>
      <c r="B8096" t="s">
        <v>647</v>
      </c>
      <c r="C8096" t="s">
        <v>523</v>
      </c>
      <c r="D8096" t="s">
        <v>525</v>
      </c>
      <c r="E8096" t="s">
        <v>525</v>
      </c>
      <c r="F8096" s="191">
        <v>45789</v>
      </c>
      <c r="G8096" t="s">
        <v>650</v>
      </c>
      <c r="H8096" s="192">
        <v>4205542</v>
      </c>
      <c r="I8096" t="s">
        <v>16</v>
      </c>
      <c r="J8096"/>
      <c r="K8096"/>
      <c r="L8096">
        <v>2024</v>
      </c>
      <c r="M8096" t="s">
        <v>525</v>
      </c>
      <c r="N8096" t="s">
        <v>569</v>
      </c>
      <c r="O8096"/>
    </row>
    <row r="8097" spans="1:15" s="164" customFormat="1" ht="16" x14ac:dyDescent="0.2">
      <c r="A8097" t="s">
        <v>521</v>
      </c>
      <c r="B8097" t="s">
        <v>609</v>
      </c>
      <c r="C8097" t="s">
        <v>523</v>
      </c>
      <c r="D8097" t="s">
        <v>530</v>
      </c>
      <c r="E8097" t="s">
        <v>518</v>
      </c>
      <c r="F8097" s="191">
        <v>45789</v>
      </c>
      <c r="G8097" t="s">
        <v>725</v>
      </c>
      <c r="H8097" s="192">
        <v>784000</v>
      </c>
      <c r="I8097" t="s">
        <v>16</v>
      </c>
      <c r="J8097">
        <v>1960</v>
      </c>
      <c r="K8097"/>
      <c r="L8097">
        <v>2025</v>
      </c>
      <c r="M8097" t="s">
        <v>525</v>
      </c>
      <c r="N8097" t="s">
        <v>526</v>
      </c>
      <c r="O8097"/>
    </row>
    <row r="8098" spans="1:15" s="164" customFormat="1" ht="16" x14ac:dyDescent="0.2">
      <c r="A8098" t="s">
        <v>521</v>
      </c>
      <c r="B8098" t="s">
        <v>647</v>
      </c>
      <c r="C8098" t="s">
        <v>535</v>
      </c>
      <c r="D8098" t="s">
        <v>525</v>
      </c>
      <c r="E8098" t="s">
        <v>519</v>
      </c>
      <c r="F8098" s="191">
        <v>45789</v>
      </c>
      <c r="G8098" t="s">
        <v>650</v>
      </c>
      <c r="H8098" s="192">
        <v>244407</v>
      </c>
      <c r="I8098" t="s">
        <v>16</v>
      </c>
      <c r="J8098"/>
      <c r="K8098"/>
      <c r="L8098">
        <v>2024</v>
      </c>
      <c r="M8098" t="s">
        <v>525</v>
      </c>
      <c r="N8098" t="s">
        <v>569</v>
      </c>
      <c r="O8098"/>
    </row>
    <row r="8099" spans="1:15" s="164" customFormat="1" ht="16" x14ac:dyDescent="0.2">
      <c r="A8099" t="s">
        <v>521</v>
      </c>
      <c r="B8099" t="s">
        <v>609</v>
      </c>
      <c r="C8099" t="s">
        <v>523</v>
      </c>
      <c r="D8099" t="s">
        <v>524</v>
      </c>
      <c r="E8099" t="s">
        <v>519</v>
      </c>
      <c r="F8099" s="191">
        <v>45789</v>
      </c>
      <c r="G8099" t="s">
        <v>725</v>
      </c>
      <c r="H8099" s="192">
        <v>36125</v>
      </c>
      <c r="I8099" t="s">
        <v>16</v>
      </c>
      <c r="J8099">
        <v>425</v>
      </c>
      <c r="K8099"/>
      <c r="L8099">
        <v>2025</v>
      </c>
      <c r="M8099" t="s">
        <v>525</v>
      </c>
      <c r="N8099" t="s">
        <v>526</v>
      </c>
      <c r="O8099"/>
    </row>
    <row r="8100" spans="1:15" s="164" customFormat="1" ht="16" x14ac:dyDescent="0.2">
      <c r="A8100" t="s">
        <v>521</v>
      </c>
      <c r="B8100" t="s">
        <v>647</v>
      </c>
      <c r="C8100" t="s">
        <v>523</v>
      </c>
      <c r="D8100" t="s">
        <v>525</v>
      </c>
      <c r="E8100" t="s">
        <v>519</v>
      </c>
      <c r="F8100" s="191">
        <v>45789</v>
      </c>
      <c r="G8100" t="s">
        <v>650</v>
      </c>
      <c r="H8100" s="192">
        <v>1025963</v>
      </c>
      <c r="I8100" t="s">
        <v>16</v>
      </c>
      <c r="J8100"/>
      <c r="K8100"/>
      <c r="L8100">
        <v>2024</v>
      </c>
      <c r="M8100" t="s">
        <v>525</v>
      </c>
      <c r="N8100" t="s">
        <v>569</v>
      </c>
      <c r="O8100"/>
    </row>
    <row r="8101" spans="1:15" s="164" customFormat="1" ht="16" x14ac:dyDescent="0.2">
      <c r="A8101" t="s">
        <v>521</v>
      </c>
      <c r="B8101" t="s">
        <v>609</v>
      </c>
      <c r="C8101" t="s">
        <v>523</v>
      </c>
      <c r="D8101" t="s">
        <v>530</v>
      </c>
      <c r="E8101" t="s">
        <v>517</v>
      </c>
      <c r="F8101" s="191">
        <v>45789</v>
      </c>
      <c r="G8101" t="s">
        <v>725</v>
      </c>
      <c r="H8101" s="192">
        <v>11312000</v>
      </c>
      <c r="I8101" t="s">
        <v>16</v>
      </c>
      <c r="J8101">
        <v>28280</v>
      </c>
      <c r="K8101"/>
      <c r="L8101">
        <v>2025</v>
      </c>
      <c r="M8101" t="s">
        <v>525</v>
      </c>
      <c r="N8101" t="s">
        <v>526</v>
      </c>
      <c r="O8101"/>
    </row>
    <row r="8102" spans="1:15" s="164" customFormat="1" ht="16" x14ac:dyDescent="0.2">
      <c r="A8102" t="s">
        <v>521</v>
      </c>
      <c r="B8102" t="s">
        <v>647</v>
      </c>
      <c r="C8102" t="s">
        <v>535</v>
      </c>
      <c r="D8102" t="s">
        <v>525</v>
      </c>
      <c r="E8102" t="s">
        <v>531</v>
      </c>
      <c r="F8102" s="191">
        <v>45789</v>
      </c>
      <c r="G8102" t="s">
        <v>650</v>
      </c>
      <c r="H8102" s="192">
        <v>241206</v>
      </c>
      <c r="I8102" t="s">
        <v>16</v>
      </c>
      <c r="J8102"/>
      <c r="K8102"/>
      <c r="L8102">
        <v>2024</v>
      </c>
      <c r="M8102" t="s">
        <v>525</v>
      </c>
      <c r="N8102" t="s">
        <v>569</v>
      </c>
      <c r="O8102"/>
    </row>
    <row r="8103" spans="1:15" s="164" customFormat="1" ht="16" x14ac:dyDescent="0.2">
      <c r="A8103" t="s">
        <v>521</v>
      </c>
      <c r="B8103" t="s">
        <v>705</v>
      </c>
      <c r="C8103" t="s">
        <v>523</v>
      </c>
      <c r="D8103" t="s">
        <v>530</v>
      </c>
      <c r="E8103" t="s">
        <v>518</v>
      </c>
      <c r="F8103" s="191">
        <v>45789</v>
      </c>
      <c r="G8103" t="s">
        <v>42</v>
      </c>
      <c r="H8103" s="192">
        <v>22400</v>
      </c>
      <c r="I8103" t="s">
        <v>16</v>
      </c>
      <c r="J8103">
        <v>56</v>
      </c>
      <c r="K8103"/>
      <c r="L8103">
        <v>2025</v>
      </c>
      <c r="M8103" t="s">
        <v>525</v>
      </c>
      <c r="N8103" t="s">
        <v>526</v>
      </c>
      <c r="O8103" t="s">
        <v>903</v>
      </c>
    </row>
    <row r="8104" spans="1:15" s="164" customFormat="1" ht="16" x14ac:dyDescent="0.2">
      <c r="A8104" t="s">
        <v>521</v>
      </c>
      <c r="B8104" t="s">
        <v>647</v>
      </c>
      <c r="C8104" t="s">
        <v>523</v>
      </c>
      <c r="D8104" t="s">
        <v>525</v>
      </c>
      <c r="E8104" t="s">
        <v>531</v>
      </c>
      <c r="F8104" s="191">
        <v>45789</v>
      </c>
      <c r="G8104" t="s">
        <v>650</v>
      </c>
      <c r="H8104" s="192">
        <v>11124656</v>
      </c>
      <c r="I8104" t="s">
        <v>16</v>
      </c>
      <c r="J8104"/>
      <c r="K8104"/>
      <c r="L8104">
        <v>2024</v>
      </c>
      <c r="M8104" t="s">
        <v>525</v>
      </c>
      <c r="N8104" t="s">
        <v>569</v>
      </c>
      <c r="O8104"/>
    </row>
    <row r="8105" spans="1:15" s="164" customFormat="1" ht="16" x14ac:dyDescent="0.2">
      <c r="A8105" t="s">
        <v>521</v>
      </c>
      <c r="B8105" t="s">
        <v>705</v>
      </c>
      <c r="C8105" t="s">
        <v>523</v>
      </c>
      <c r="D8105" t="s">
        <v>530</v>
      </c>
      <c r="E8105" t="s">
        <v>517</v>
      </c>
      <c r="F8105" s="191">
        <v>45789</v>
      </c>
      <c r="G8105" t="s">
        <v>42</v>
      </c>
      <c r="H8105" s="192">
        <v>67200</v>
      </c>
      <c r="I8105" t="s">
        <v>16</v>
      </c>
      <c r="J8105">
        <v>168</v>
      </c>
      <c r="K8105"/>
      <c r="L8105">
        <v>2025</v>
      </c>
      <c r="M8105" t="s">
        <v>525</v>
      </c>
      <c r="N8105" t="s">
        <v>526</v>
      </c>
      <c r="O8105" t="s">
        <v>903</v>
      </c>
    </row>
    <row r="8106" spans="1:15" s="164" customFormat="1" ht="16" x14ac:dyDescent="0.2">
      <c r="A8106" t="s">
        <v>521</v>
      </c>
      <c r="B8106" t="s">
        <v>647</v>
      </c>
      <c r="C8106" t="s">
        <v>523</v>
      </c>
      <c r="D8106" t="s">
        <v>525</v>
      </c>
      <c r="E8106" t="s">
        <v>525</v>
      </c>
      <c r="F8106" s="191">
        <v>45789</v>
      </c>
      <c r="G8106" t="s">
        <v>648</v>
      </c>
      <c r="H8106" s="192">
        <v>32912</v>
      </c>
      <c r="I8106" t="s">
        <v>16</v>
      </c>
      <c r="J8106"/>
      <c r="K8106"/>
      <c r="L8106">
        <v>2024</v>
      </c>
      <c r="M8106" t="s">
        <v>525</v>
      </c>
      <c r="N8106" t="s">
        <v>569</v>
      </c>
      <c r="O8106"/>
    </row>
    <row r="8107" spans="1:15" s="164" customFormat="1" ht="16" x14ac:dyDescent="0.2">
      <c r="A8107" t="s">
        <v>521</v>
      </c>
      <c r="B8107" t="s">
        <v>647</v>
      </c>
      <c r="C8107" t="s">
        <v>523</v>
      </c>
      <c r="D8107" t="s">
        <v>525</v>
      </c>
      <c r="E8107" t="s">
        <v>531</v>
      </c>
      <c r="F8107" s="191">
        <v>45789</v>
      </c>
      <c r="G8107" t="s">
        <v>648</v>
      </c>
      <c r="H8107" s="192">
        <v>5069</v>
      </c>
      <c r="I8107" t="s">
        <v>16</v>
      </c>
      <c r="J8107"/>
      <c r="K8107"/>
      <c r="L8107">
        <v>2024</v>
      </c>
      <c r="M8107" t="s">
        <v>525</v>
      </c>
      <c r="N8107" t="s">
        <v>569</v>
      </c>
      <c r="O8107"/>
    </row>
    <row r="8108" spans="1:15" s="164" customFormat="1" ht="16" x14ac:dyDescent="0.2">
      <c r="A8108" t="s">
        <v>521</v>
      </c>
      <c r="B8108" t="s">
        <v>647</v>
      </c>
      <c r="C8108" t="s">
        <v>523</v>
      </c>
      <c r="D8108" t="s">
        <v>525</v>
      </c>
      <c r="E8108" t="s">
        <v>525</v>
      </c>
      <c r="F8108" s="191">
        <v>45789</v>
      </c>
      <c r="G8108" t="s">
        <v>651</v>
      </c>
      <c r="H8108" s="192">
        <v>139269</v>
      </c>
      <c r="I8108" t="s">
        <v>16</v>
      </c>
      <c r="J8108"/>
      <c r="K8108"/>
      <c r="L8108">
        <v>2024</v>
      </c>
      <c r="M8108" t="s">
        <v>525</v>
      </c>
      <c r="N8108" t="s">
        <v>569</v>
      </c>
      <c r="O8108"/>
    </row>
    <row r="8109" spans="1:15" s="164" customFormat="1" ht="16" x14ac:dyDescent="0.2">
      <c r="A8109" t="s">
        <v>521</v>
      </c>
      <c r="B8109" t="s">
        <v>647</v>
      </c>
      <c r="C8109" t="s">
        <v>523</v>
      </c>
      <c r="D8109" t="s">
        <v>525</v>
      </c>
      <c r="E8109" t="s">
        <v>531</v>
      </c>
      <c r="F8109" s="191">
        <v>45789</v>
      </c>
      <c r="G8109" t="s">
        <v>651</v>
      </c>
      <c r="H8109" s="192">
        <v>597960</v>
      </c>
      <c r="I8109" t="s">
        <v>16</v>
      </c>
      <c r="J8109"/>
      <c r="K8109"/>
      <c r="L8109">
        <v>2024</v>
      </c>
      <c r="M8109" t="s">
        <v>525</v>
      </c>
      <c r="N8109" t="s">
        <v>569</v>
      </c>
      <c r="O8109"/>
    </row>
    <row r="8110" spans="1:15" s="164" customFormat="1" ht="16" x14ac:dyDescent="0.2">
      <c r="A8110" t="s">
        <v>521</v>
      </c>
      <c r="B8110" t="s">
        <v>647</v>
      </c>
      <c r="C8110" t="s">
        <v>523</v>
      </c>
      <c r="D8110" t="s">
        <v>525</v>
      </c>
      <c r="E8110" t="s">
        <v>525</v>
      </c>
      <c r="F8110" s="191">
        <v>45789</v>
      </c>
      <c r="G8110" t="s">
        <v>649</v>
      </c>
      <c r="H8110" s="192">
        <v>87186</v>
      </c>
      <c r="I8110" t="s">
        <v>16</v>
      </c>
      <c r="J8110"/>
      <c r="K8110"/>
      <c r="L8110">
        <v>2024</v>
      </c>
      <c r="M8110" t="s">
        <v>525</v>
      </c>
      <c r="N8110" t="s">
        <v>569</v>
      </c>
      <c r="O8110"/>
    </row>
    <row r="8111" spans="1:15" s="164" customFormat="1" ht="16" x14ac:dyDescent="0.2">
      <c r="A8111" t="s">
        <v>521</v>
      </c>
      <c r="B8111" t="s">
        <v>647</v>
      </c>
      <c r="C8111" t="s">
        <v>523</v>
      </c>
      <c r="D8111" t="s">
        <v>525</v>
      </c>
      <c r="E8111" t="s">
        <v>531</v>
      </c>
      <c r="F8111" s="191">
        <v>45789</v>
      </c>
      <c r="G8111" t="s">
        <v>649</v>
      </c>
      <c r="H8111" s="192">
        <v>158664</v>
      </c>
      <c r="I8111" t="s">
        <v>16</v>
      </c>
      <c r="J8111"/>
      <c r="K8111"/>
      <c r="L8111">
        <v>2024</v>
      </c>
      <c r="M8111" t="s">
        <v>525</v>
      </c>
      <c r="N8111" t="s">
        <v>569</v>
      </c>
      <c r="O8111"/>
    </row>
    <row r="8112" spans="1:15" s="164" customFormat="1" ht="16" x14ac:dyDescent="0.2">
      <c r="A8112" t="s">
        <v>521</v>
      </c>
      <c r="B8112" t="s">
        <v>647</v>
      </c>
      <c r="C8112" t="s">
        <v>523</v>
      </c>
      <c r="D8112" t="s">
        <v>525</v>
      </c>
      <c r="E8112" t="s">
        <v>531</v>
      </c>
      <c r="F8112" s="191">
        <v>45789</v>
      </c>
      <c r="G8112" t="s">
        <v>652</v>
      </c>
      <c r="H8112" s="192">
        <v>84810</v>
      </c>
      <c r="I8112" t="s">
        <v>16</v>
      </c>
      <c r="J8112"/>
      <c r="K8112"/>
      <c r="L8112">
        <v>2024</v>
      </c>
      <c r="M8112" t="s">
        <v>525</v>
      </c>
      <c r="N8112" t="s">
        <v>569</v>
      </c>
      <c r="O8112"/>
    </row>
    <row r="8113" spans="1:15" s="164" customFormat="1" ht="16" x14ac:dyDescent="0.2">
      <c r="A8113" t="s">
        <v>521</v>
      </c>
      <c r="B8113" t="s">
        <v>586</v>
      </c>
      <c r="C8113" t="s">
        <v>523</v>
      </c>
      <c r="D8113" t="s">
        <v>525</v>
      </c>
      <c r="E8113" t="s">
        <v>531</v>
      </c>
      <c r="F8113" s="191">
        <v>45789</v>
      </c>
      <c r="G8113" t="s">
        <v>619</v>
      </c>
      <c r="H8113" s="192">
        <v>739275</v>
      </c>
      <c r="I8113" t="s">
        <v>22</v>
      </c>
      <c r="J8113"/>
      <c r="K8113"/>
      <c r="L8113">
        <v>2024</v>
      </c>
      <c r="M8113" t="s">
        <v>525</v>
      </c>
      <c r="N8113" t="s">
        <v>569</v>
      </c>
      <c r="O8113"/>
    </row>
    <row r="8114" spans="1:15" s="164" customFormat="1" ht="16" x14ac:dyDescent="0.2">
      <c r="A8114" t="s">
        <v>521</v>
      </c>
      <c r="B8114" t="s">
        <v>603</v>
      </c>
      <c r="C8114" t="s">
        <v>523</v>
      </c>
      <c r="D8114" t="s">
        <v>525</v>
      </c>
      <c r="E8114" t="s">
        <v>525</v>
      </c>
      <c r="F8114" s="191">
        <v>45789</v>
      </c>
      <c r="G8114" t="s">
        <v>604</v>
      </c>
      <c r="H8114" s="192">
        <v>3238</v>
      </c>
      <c r="I8114" t="s">
        <v>22</v>
      </c>
      <c r="J8114"/>
      <c r="K8114"/>
      <c r="L8114">
        <v>2024</v>
      </c>
      <c r="M8114" t="s">
        <v>525</v>
      </c>
      <c r="N8114" t="s">
        <v>569</v>
      </c>
      <c r="O8114"/>
    </row>
    <row r="8115" spans="1:15" s="164" customFormat="1" ht="16" x14ac:dyDescent="0.2">
      <c r="A8115" t="s">
        <v>521</v>
      </c>
      <c r="B8115" t="s">
        <v>647</v>
      </c>
      <c r="C8115" t="s">
        <v>523</v>
      </c>
      <c r="D8115" t="s">
        <v>525</v>
      </c>
      <c r="E8115" t="s">
        <v>525</v>
      </c>
      <c r="F8115" s="191">
        <v>45790</v>
      </c>
      <c r="G8115" t="s">
        <v>650</v>
      </c>
      <c r="H8115" s="192">
        <v>8870117</v>
      </c>
      <c r="I8115" t="s">
        <v>16</v>
      </c>
      <c r="J8115"/>
      <c r="K8115"/>
      <c r="L8115">
        <v>2024</v>
      </c>
      <c r="M8115" t="s">
        <v>525</v>
      </c>
      <c r="N8115" t="s">
        <v>569</v>
      </c>
      <c r="O8115"/>
    </row>
    <row r="8116" spans="1:15" s="164" customFormat="1" ht="16" x14ac:dyDescent="0.2">
      <c r="A8116" t="s">
        <v>521</v>
      </c>
      <c r="B8116" t="s">
        <v>647</v>
      </c>
      <c r="C8116" t="s">
        <v>535</v>
      </c>
      <c r="D8116" t="s">
        <v>525</v>
      </c>
      <c r="E8116" t="s">
        <v>519</v>
      </c>
      <c r="F8116" s="191">
        <v>45790</v>
      </c>
      <c r="G8116" t="s">
        <v>650</v>
      </c>
      <c r="H8116" s="192">
        <v>146302</v>
      </c>
      <c r="I8116" t="s">
        <v>16</v>
      </c>
      <c r="J8116"/>
      <c r="K8116"/>
      <c r="L8116">
        <v>2024</v>
      </c>
      <c r="M8116" t="s">
        <v>525</v>
      </c>
      <c r="N8116" t="s">
        <v>569</v>
      </c>
      <c r="O8116"/>
    </row>
    <row r="8117" spans="1:15" s="164" customFormat="1" ht="16" x14ac:dyDescent="0.2">
      <c r="A8117" t="s">
        <v>521</v>
      </c>
      <c r="B8117" t="s">
        <v>647</v>
      </c>
      <c r="C8117" t="s">
        <v>523</v>
      </c>
      <c r="D8117" t="s">
        <v>525</v>
      </c>
      <c r="E8117" t="s">
        <v>519</v>
      </c>
      <c r="F8117" s="191">
        <v>45790</v>
      </c>
      <c r="G8117" t="s">
        <v>650</v>
      </c>
      <c r="H8117" s="192">
        <v>817038</v>
      </c>
      <c r="I8117" t="s">
        <v>16</v>
      </c>
      <c r="J8117"/>
      <c r="K8117"/>
      <c r="L8117">
        <v>2024</v>
      </c>
      <c r="M8117" t="s">
        <v>525</v>
      </c>
      <c r="N8117" t="s">
        <v>569</v>
      </c>
      <c r="O8117"/>
    </row>
    <row r="8118" spans="1:15" s="164" customFormat="1" ht="16" x14ac:dyDescent="0.2">
      <c r="A8118" t="s">
        <v>521</v>
      </c>
      <c r="B8118" t="s">
        <v>647</v>
      </c>
      <c r="C8118" t="s">
        <v>535</v>
      </c>
      <c r="D8118" t="s">
        <v>525</v>
      </c>
      <c r="E8118" t="s">
        <v>531</v>
      </c>
      <c r="F8118" s="191">
        <v>45790</v>
      </c>
      <c r="G8118" t="s">
        <v>650</v>
      </c>
      <c r="H8118" s="192">
        <v>675657</v>
      </c>
      <c r="I8118" t="s">
        <v>16</v>
      </c>
      <c r="J8118"/>
      <c r="K8118"/>
      <c r="L8118">
        <v>2024</v>
      </c>
      <c r="M8118" t="s">
        <v>525</v>
      </c>
      <c r="N8118" t="s">
        <v>569</v>
      </c>
      <c r="O8118"/>
    </row>
    <row r="8119" spans="1:15" s="164" customFormat="1" ht="16" x14ac:dyDescent="0.2">
      <c r="A8119" t="s">
        <v>521</v>
      </c>
      <c r="B8119" t="s">
        <v>647</v>
      </c>
      <c r="C8119" t="s">
        <v>523</v>
      </c>
      <c r="D8119" t="s">
        <v>525</v>
      </c>
      <c r="E8119" t="s">
        <v>531</v>
      </c>
      <c r="F8119" s="191">
        <v>45790</v>
      </c>
      <c r="G8119" t="s">
        <v>650</v>
      </c>
      <c r="H8119" s="192">
        <v>7605105</v>
      </c>
      <c r="I8119" t="s">
        <v>16</v>
      </c>
      <c r="J8119"/>
      <c r="K8119"/>
      <c r="L8119">
        <v>2024</v>
      </c>
      <c r="M8119" t="s">
        <v>525</v>
      </c>
      <c r="N8119" t="s">
        <v>569</v>
      </c>
      <c r="O8119"/>
    </row>
    <row r="8120" spans="1:15" s="164" customFormat="1" ht="16" x14ac:dyDescent="0.2">
      <c r="A8120" t="s">
        <v>521</v>
      </c>
      <c r="B8120" t="s">
        <v>647</v>
      </c>
      <c r="C8120" t="s">
        <v>523</v>
      </c>
      <c r="D8120" t="s">
        <v>525</v>
      </c>
      <c r="E8120" t="s">
        <v>525</v>
      </c>
      <c r="F8120" s="191">
        <v>45790</v>
      </c>
      <c r="G8120" t="s">
        <v>648</v>
      </c>
      <c r="H8120" s="192">
        <v>70312</v>
      </c>
      <c r="I8120" t="s">
        <v>16</v>
      </c>
      <c r="J8120"/>
      <c r="K8120"/>
      <c r="L8120">
        <v>2024</v>
      </c>
      <c r="M8120" t="s">
        <v>525</v>
      </c>
      <c r="N8120" t="s">
        <v>569</v>
      </c>
      <c r="O8120"/>
    </row>
    <row r="8121" spans="1:15" s="164" customFormat="1" ht="16" x14ac:dyDescent="0.2">
      <c r="A8121" t="s">
        <v>521</v>
      </c>
      <c r="B8121" t="s">
        <v>647</v>
      </c>
      <c r="C8121" t="s">
        <v>523</v>
      </c>
      <c r="D8121" t="s">
        <v>525</v>
      </c>
      <c r="E8121" t="s">
        <v>531</v>
      </c>
      <c r="F8121" s="191">
        <v>45790</v>
      </c>
      <c r="G8121" t="s">
        <v>648</v>
      </c>
      <c r="H8121" s="192">
        <v>58346</v>
      </c>
      <c r="I8121" t="s">
        <v>16</v>
      </c>
      <c r="J8121"/>
      <c r="K8121"/>
      <c r="L8121">
        <v>2024</v>
      </c>
      <c r="M8121" t="s">
        <v>525</v>
      </c>
      <c r="N8121" t="s">
        <v>569</v>
      </c>
      <c r="O8121"/>
    </row>
    <row r="8122" spans="1:15" s="164" customFormat="1" ht="16" x14ac:dyDescent="0.2">
      <c r="A8122" t="s">
        <v>521</v>
      </c>
      <c r="B8122" t="s">
        <v>647</v>
      </c>
      <c r="C8122" t="s">
        <v>523</v>
      </c>
      <c r="D8122" t="s">
        <v>525</v>
      </c>
      <c r="E8122" t="s">
        <v>525</v>
      </c>
      <c r="F8122" s="191">
        <v>45790</v>
      </c>
      <c r="G8122" t="s">
        <v>651</v>
      </c>
      <c r="H8122" s="192">
        <v>131375</v>
      </c>
      <c r="I8122" t="s">
        <v>16</v>
      </c>
      <c r="J8122"/>
      <c r="K8122"/>
      <c r="L8122">
        <v>2024</v>
      </c>
      <c r="M8122" t="s">
        <v>525</v>
      </c>
      <c r="N8122" t="s">
        <v>569</v>
      </c>
      <c r="O8122"/>
    </row>
    <row r="8123" spans="1:15" s="164" customFormat="1" ht="16" x14ac:dyDescent="0.2">
      <c r="A8123" t="s">
        <v>521</v>
      </c>
      <c r="B8123" t="s">
        <v>647</v>
      </c>
      <c r="C8123" t="s">
        <v>523</v>
      </c>
      <c r="D8123" t="s">
        <v>525</v>
      </c>
      <c r="E8123" t="s">
        <v>519</v>
      </c>
      <c r="F8123" s="191">
        <v>45790</v>
      </c>
      <c r="G8123" t="s">
        <v>651</v>
      </c>
      <c r="H8123" s="192">
        <v>36036</v>
      </c>
      <c r="I8123" t="s">
        <v>16</v>
      </c>
      <c r="J8123"/>
      <c r="K8123"/>
      <c r="L8123">
        <v>2024</v>
      </c>
      <c r="M8123" t="s">
        <v>525</v>
      </c>
      <c r="N8123" t="s">
        <v>569</v>
      </c>
      <c r="O8123"/>
    </row>
    <row r="8124" spans="1:15" s="164" customFormat="1" ht="16" x14ac:dyDescent="0.2">
      <c r="A8124" t="s">
        <v>521</v>
      </c>
      <c r="B8124" t="s">
        <v>647</v>
      </c>
      <c r="C8124" t="s">
        <v>523</v>
      </c>
      <c r="D8124" t="s">
        <v>525</v>
      </c>
      <c r="E8124" t="s">
        <v>531</v>
      </c>
      <c r="F8124" s="191">
        <v>45790</v>
      </c>
      <c r="G8124" t="s">
        <v>651</v>
      </c>
      <c r="H8124" s="192">
        <v>475200</v>
      </c>
      <c r="I8124" t="s">
        <v>16</v>
      </c>
      <c r="J8124"/>
      <c r="K8124"/>
      <c r="L8124">
        <v>2024</v>
      </c>
      <c r="M8124" t="s">
        <v>525</v>
      </c>
      <c r="N8124" t="s">
        <v>569</v>
      </c>
      <c r="O8124"/>
    </row>
    <row r="8125" spans="1:15" s="164" customFormat="1" ht="16" x14ac:dyDescent="0.2">
      <c r="A8125" t="s">
        <v>521</v>
      </c>
      <c r="B8125" t="s">
        <v>647</v>
      </c>
      <c r="C8125" t="s">
        <v>523</v>
      </c>
      <c r="D8125" t="s">
        <v>525</v>
      </c>
      <c r="E8125" t="s">
        <v>525</v>
      </c>
      <c r="F8125" s="191">
        <v>45790</v>
      </c>
      <c r="G8125" t="s">
        <v>649</v>
      </c>
      <c r="H8125" s="192">
        <v>276254</v>
      </c>
      <c r="I8125" t="s">
        <v>16</v>
      </c>
      <c r="J8125"/>
      <c r="K8125"/>
      <c r="L8125">
        <v>2024</v>
      </c>
      <c r="M8125" t="s">
        <v>525</v>
      </c>
      <c r="N8125" t="s">
        <v>569</v>
      </c>
      <c r="O8125"/>
    </row>
    <row r="8126" spans="1:15" s="164" customFormat="1" ht="16" x14ac:dyDescent="0.2">
      <c r="A8126" t="s">
        <v>521</v>
      </c>
      <c r="B8126" t="s">
        <v>647</v>
      </c>
      <c r="C8126" t="s">
        <v>523</v>
      </c>
      <c r="D8126" t="s">
        <v>525</v>
      </c>
      <c r="E8126" t="s">
        <v>531</v>
      </c>
      <c r="F8126" s="191">
        <v>45790</v>
      </c>
      <c r="G8126" t="s">
        <v>649</v>
      </c>
      <c r="H8126" s="192">
        <v>331694</v>
      </c>
      <c r="I8126" t="s">
        <v>16</v>
      </c>
      <c r="J8126"/>
      <c r="K8126"/>
      <c r="L8126">
        <v>2024</v>
      </c>
      <c r="M8126" t="s">
        <v>525</v>
      </c>
      <c r="N8126" t="s">
        <v>569</v>
      </c>
      <c r="O8126"/>
    </row>
    <row r="8127" spans="1:15" s="164" customFormat="1" ht="16" x14ac:dyDescent="0.2">
      <c r="A8127" t="s">
        <v>521</v>
      </c>
      <c r="B8127" t="s">
        <v>647</v>
      </c>
      <c r="C8127" t="s">
        <v>523</v>
      </c>
      <c r="D8127" t="s">
        <v>525</v>
      </c>
      <c r="E8127" t="s">
        <v>525</v>
      </c>
      <c r="F8127" s="191">
        <v>45790</v>
      </c>
      <c r="G8127" t="s">
        <v>652</v>
      </c>
      <c r="H8127" s="192">
        <v>404646</v>
      </c>
      <c r="I8127" t="s">
        <v>16</v>
      </c>
      <c r="J8127"/>
      <c r="K8127"/>
      <c r="L8127">
        <v>2024</v>
      </c>
      <c r="M8127" t="s">
        <v>525</v>
      </c>
      <c r="N8127" t="s">
        <v>569</v>
      </c>
      <c r="O8127"/>
    </row>
    <row r="8128" spans="1:15" s="164" customFormat="1" ht="16" x14ac:dyDescent="0.2">
      <c r="A8128" t="s">
        <v>521</v>
      </c>
      <c r="B8128" t="s">
        <v>647</v>
      </c>
      <c r="C8128" t="s">
        <v>523</v>
      </c>
      <c r="D8128" t="s">
        <v>525</v>
      </c>
      <c r="E8128" t="s">
        <v>531</v>
      </c>
      <c r="F8128" s="191">
        <v>45790</v>
      </c>
      <c r="G8128" t="s">
        <v>652</v>
      </c>
      <c r="H8128" s="192">
        <v>238348</v>
      </c>
      <c r="I8128" t="s">
        <v>16</v>
      </c>
      <c r="J8128"/>
      <c r="K8128"/>
      <c r="L8128">
        <v>2024</v>
      </c>
      <c r="M8128" t="s">
        <v>525</v>
      </c>
      <c r="N8128" t="s">
        <v>569</v>
      </c>
      <c r="O8128"/>
    </row>
    <row r="8129" spans="1:15" s="164" customFormat="1" ht="16" x14ac:dyDescent="0.2">
      <c r="A8129" t="s">
        <v>521</v>
      </c>
      <c r="B8129" t="s">
        <v>647</v>
      </c>
      <c r="C8129" t="s">
        <v>523</v>
      </c>
      <c r="D8129" t="s">
        <v>525</v>
      </c>
      <c r="E8129" t="s">
        <v>525</v>
      </c>
      <c r="F8129" s="191">
        <v>45790</v>
      </c>
      <c r="G8129" t="s">
        <v>654</v>
      </c>
      <c r="H8129" s="192">
        <v>138587</v>
      </c>
      <c r="I8129" t="s">
        <v>16</v>
      </c>
      <c r="J8129"/>
      <c r="K8129"/>
      <c r="L8129">
        <v>2024</v>
      </c>
      <c r="M8129" t="s">
        <v>525</v>
      </c>
      <c r="N8129" t="s">
        <v>569</v>
      </c>
      <c r="O8129"/>
    </row>
    <row r="8130" spans="1:15" s="164" customFormat="1" ht="16" x14ac:dyDescent="0.2">
      <c r="A8130" t="s">
        <v>521</v>
      </c>
      <c r="B8130" t="s">
        <v>617</v>
      </c>
      <c r="C8130" t="s">
        <v>523</v>
      </c>
      <c r="D8130" t="s">
        <v>525</v>
      </c>
      <c r="E8130" t="s">
        <v>525</v>
      </c>
      <c r="F8130" s="191">
        <v>45790</v>
      </c>
      <c r="G8130" t="s">
        <v>589</v>
      </c>
      <c r="H8130" s="192">
        <v>330600</v>
      </c>
      <c r="I8130" t="s">
        <v>22</v>
      </c>
      <c r="J8130"/>
      <c r="K8130"/>
      <c r="L8130">
        <v>2024</v>
      </c>
      <c r="M8130" t="s">
        <v>525</v>
      </c>
      <c r="N8130" t="s">
        <v>569</v>
      </c>
      <c r="O8130"/>
    </row>
    <row r="8131" spans="1:15" s="164" customFormat="1" ht="16" x14ac:dyDescent="0.2">
      <c r="A8131" t="s">
        <v>521</v>
      </c>
      <c r="B8131" t="s">
        <v>603</v>
      </c>
      <c r="C8131" t="s">
        <v>523</v>
      </c>
      <c r="D8131" t="s">
        <v>525</v>
      </c>
      <c r="E8131" t="s">
        <v>525</v>
      </c>
      <c r="F8131" s="191">
        <v>45790</v>
      </c>
      <c r="G8131" t="s">
        <v>604</v>
      </c>
      <c r="H8131" s="192">
        <v>18374</v>
      </c>
      <c r="I8131" t="s">
        <v>22</v>
      </c>
      <c r="J8131"/>
      <c r="K8131"/>
      <c r="L8131">
        <v>2024</v>
      </c>
      <c r="M8131" t="s">
        <v>525</v>
      </c>
      <c r="N8131" t="s">
        <v>569</v>
      </c>
      <c r="O8131"/>
    </row>
    <row r="8132" spans="1:15" s="164" customFormat="1" ht="16" x14ac:dyDescent="0.2">
      <c r="A8132" t="s">
        <v>521</v>
      </c>
      <c r="B8132" t="s">
        <v>617</v>
      </c>
      <c r="C8132" t="s">
        <v>523</v>
      </c>
      <c r="D8132" t="s">
        <v>525</v>
      </c>
      <c r="E8132" t="s">
        <v>525</v>
      </c>
      <c r="F8132" s="191">
        <v>45790</v>
      </c>
      <c r="G8132" t="s">
        <v>23</v>
      </c>
      <c r="H8132" s="192">
        <v>42609</v>
      </c>
      <c r="I8132" t="s">
        <v>22</v>
      </c>
      <c r="J8132"/>
      <c r="K8132"/>
      <c r="L8132">
        <v>2024</v>
      </c>
      <c r="M8132" t="s">
        <v>525</v>
      </c>
      <c r="N8132" t="s">
        <v>569</v>
      </c>
      <c r="O8132"/>
    </row>
    <row r="8133" spans="1:15" s="164" customFormat="1" ht="16" x14ac:dyDescent="0.2">
      <c r="A8133" t="s">
        <v>521</v>
      </c>
      <c r="B8133" t="s">
        <v>609</v>
      </c>
      <c r="C8133" t="s">
        <v>523</v>
      </c>
      <c r="D8133" t="s">
        <v>530</v>
      </c>
      <c r="E8133" t="s">
        <v>518</v>
      </c>
      <c r="F8133" s="191">
        <v>45790</v>
      </c>
      <c r="G8133" t="s">
        <v>725</v>
      </c>
      <c r="H8133" s="192">
        <v>1321600</v>
      </c>
      <c r="I8133" t="s">
        <v>16</v>
      </c>
      <c r="J8133">
        <v>3304</v>
      </c>
      <c r="K8133"/>
      <c r="L8133">
        <v>2025</v>
      </c>
      <c r="M8133" t="s">
        <v>525</v>
      </c>
      <c r="N8133" t="s">
        <v>526</v>
      </c>
      <c r="O8133"/>
    </row>
    <row r="8134" spans="1:15" s="164" customFormat="1" ht="16" x14ac:dyDescent="0.2">
      <c r="A8134" t="s">
        <v>521</v>
      </c>
      <c r="B8134" t="s">
        <v>609</v>
      </c>
      <c r="C8134" t="s">
        <v>523</v>
      </c>
      <c r="D8134" t="s">
        <v>524</v>
      </c>
      <c r="E8134" t="s">
        <v>519</v>
      </c>
      <c r="F8134" s="191">
        <v>45790</v>
      </c>
      <c r="G8134" t="s">
        <v>725</v>
      </c>
      <c r="H8134" s="192">
        <v>50575</v>
      </c>
      <c r="I8134" t="s">
        <v>16</v>
      </c>
      <c r="J8134">
        <v>595</v>
      </c>
      <c r="K8134"/>
      <c r="L8134">
        <v>2025</v>
      </c>
      <c r="M8134" t="s">
        <v>525</v>
      </c>
      <c r="N8134" t="s">
        <v>526</v>
      </c>
      <c r="O8134"/>
    </row>
    <row r="8135" spans="1:15" s="164" customFormat="1" ht="16" x14ac:dyDescent="0.2">
      <c r="A8135" t="s">
        <v>521</v>
      </c>
      <c r="B8135" t="s">
        <v>609</v>
      </c>
      <c r="C8135" t="s">
        <v>523</v>
      </c>
      <c r="D8135" t="s">
        <v>530</v>
      </c>
      <c r="E8135" t="s">
        <v>517</v>
      </c>
      <c r="F8135" s="191">
        <v>45790</v>
      </c>
      <c r="G8135" t="s">
        <v>725</v>
      </c>
      <c r="H8135" s="192">
        <v>12454400</v>
      </c>
      <c r="I8135" t="s">
        <v>16</v>
      </c>
      <c r="J8135">
        <v>31136</v>
      </c>
      <c r="K8135"/>
      <c r="L8135">
        <v>2025</v>
      </c>
      <c r="M8135" t="s">
        <v>525</v>
      </c>
      <c r="N8135" t="s">
        <v>526</v>
      </c>
      <c r="O8135"/>
    </row>
    <row r="8136" spans="1:15" s="164" customFormat="1" ht="16" x14ac:dyDescent="0.2">
      <c r="A8136" t="s">
        <v>521</v>
      </c>
      <c r="B8136" t="s">
        <v>705</v>
      </c>
      <c r="C8136" t="s">
        <v>523</v>
      </c>
      <c r="D8136" t="s">
        <v>530</v>
      </c>
      <c r="E8136" t="s">
        <v>518</v>
      </c>
      <c r="F8136" s="191">
        <v>45790</v>
      </c>
      <c r="G8136" t="s">
        <v>42</v>
      </c>
      <c r="H8136" s="192">
        <v>22400</v>
      </c>
      <c r="I8136" t="s">
        <v>16</v>
      </c>
      <c r="J8136">
        <v>56</v>
      </c>
      <c r="K8136"/>
      <c r="L8136">
        <v>2025</v>
      </c>
      <c r="M8136" t="s">
        <v>525</v>
      </c>
      <c r="N8136" t="s">
        <v>526</v>
      </c>
      <c r="O8136" t="s">
        <v>904</v>
      </c>
    </row>
    <row r="8137" spans="1:15" s="164" customFormat="1" ht="16" x14ac:dyDescent="0.2">
      <c r="A8137" t="s">
        <v>521</v>
      </c>
      <c r="B8137" t="s">
        <v>705</v>
      </c>
      <c r="C8137" t="s">
        <v>523</v>
      </c>
      <c r="D8137" t="s">
        <v>530</v>
      </c>
      <c r="E8137" t="s">
        <v>517</v>
      </c>
      <c r="F8137" s="191">
        <v>45790</v>
      </c>
      <c r="G8137" t="s">
        <v>42</v>
      </c>
      <c r="H8137" s="192">
        <v>67200</v>
      </c>
      <c r="I8137" t="s">
        <v>16</v>
      </c>
      <c r="J8137">
        <v>168</v>
      </c>
      <c r="K8137"/>
      <c r="L8137">
        <v>2025</v>
      </c>
      <c r="M8137" t="s">
        <v>525</v>
      </c>
      <c r="N8137" t="s">
        <v>526</v>
      </c>
      <c r="O8137" t="s">
        <v>904</v>
      </c>
    </row>
    <row r="8138" spans="1:15" s="164" customFormat="1" ht="16" x14ac:dyDescent="0.2">
      <c r="A8138" t="s">
        <v>521</v>
      </c>
      <c r="B8138" t="s">
        <v>586</v>
      </c>
      <c r="C8138" t="s">
        <v>523</v>
      </c>
      <c r="D8138" t="s">
        <v>525</v>
      </c>
      <c r="E8138" t="s">
        <v>531</v>
      </c>
      <c r="F8138" s="191">
        <v>45791</v>
      </c>
      <c r="G8138" t="s">
        <v>587</v>
      </c>
      <c r="H8138" s="192">
        <v>86724</v>
      </c>
      <c r="I8138" t="s">
        <v>22</v>
      </c>
      <c r="J8138"/>
      <c r="K8138"/>
      <c r="L8138">
        <v>2024</v>
      </c>
      <c r="M8138" t="s">
        <v>525</v>
      </c>
      <c r="N8138" t="s">
        <v>569</v>
      </c>
      <c r="O8138"/>
    </row>
    <row r="8139" spans="1:15" s="164" customFormat="1" ht="16" x14ac:dyDescent="0.2">
      <c r="A8139" t="s">
        <v>521</v>
      </c>
      <c r="B8139" t="s">
        <v>617</v>
      </c>
      <c r="C8139" t="s">
        <v>523</v>
      </c>
      <c r="D8139" t="s">
        <v>525</v>
      </c>
      <c r="E8139" t="s">
        <v>531</v>
      </c>
      <c r="F8139" s="191">
        <v>45791</v>
      </c>
      <c r="G8139" t="s">
        <v>568</v>
      </c>
      <c r="H8139" s="192">
        <v>386100</v>
      </c>
      <c r="I8139" t="s">
        <v>22</v>
      </c>
      <c r="J8139"/>
      <c r="K8139"/>
      <c r="L8139">
        <v>2024</v>
      </c>
      <c r="M8139" t="s">
        <v>525</v>
      </c>
      <c r="N8139" t="s">
        <v>569</v>
      </c>
      <c r="O8139"/>
    </row>
    <row r="8140" spans="1:15" s="164" customFormat="1" ht="16" x14ac:dyDescent="0.2">
      <c r="A8140" t="s">
        <v>521</v>
      </c>
      <c r="B8140" t="s">
        <v>586</v>
      </c>
      <c r="C8140" t="s">
        <v>523</v>
      </c>
      <c r="D8140" t="s">
        <v>525</v>
      </c>
      <c r="E8140" t="s">
        <v>525</v>
      </c>
      <c r="F8140" s="191">
        <v>45791</v>
      </c>
      <c r="G8140" t="s">
        <v>568</v>
      </c>
      <c r="H8140" s="192">
        <v>1512953</v>
      </c>
      <c r="I8140" t="s">
        <v>22</v>
      </c>
      <c r="J8140"/>
      <c r="K8140"/>
      <c r="L8140">
        <v>2024</v>
      </c>
      <c r="M8140" t="s">
        <v>525</v>
      </c>
      <c r="N8140" t="s">
        <v>569</v>
      </c>
      <c r="O8140"/>
    </row>
    <row r="8141" spans="1:15" s="164" customFormat="1" ht="16" x14ac:dyDescent="0.2">
      <c r="A8141" t="s">
        <v>521</v>
      </c>
      <c r="B8141" t="s">
        <v>603</v>
      </c>
      <c r="C8141" t="s">
        <v>523</v>
      </c>
      <c r="D8141" t="s">
        <v>525</v>
      </c>
      <c r="E8141" t="s">
        <v>525</v>
      </c>
      <c r="F8141" s="191">
        <v>45791</v>
      </c>
      <c r="G8141" t="s">
        <v>604</v>
      </c>
      <c r="H8141" s="192">
        <v>39756</v>
      </c>
      <c r="I8141" t="s">
        <v>22</v>
      </c>
      <c r="J8141"/>
      <c r="K8141"/>
      <c r="L8141">
        <v>2024</v>
      </c>
      <c r="M8141" t="s">
        <v>525</v>
      </c>
      <c r="N8141" t="s">
        <v>569</v>
      </c>
      <c r="O8141"/>
    </row>
    <row r="8142" spans="1:15" s="164" customFormat="1" ht="16" x14ac:dyDescent="0.2">
      <c r="A8142" t="s">
        <v>521</v>
      </c>
      <c r="B8142" t="s">
        <v>617</v>
      </c>
      <c r="C8142" t="s">
        <v>523</v>
      </c>
      <c r="D8142" t="s">
        <v>525</v>
      </c>
      <c r="E8142" t="s">
        <v>525</v>
      </c>
      <c r="F8142" s="191">
        <v>45791</v>
      </c>
      <c r="G8142" t="s">
        <v>23</v>
      </c>
      <c r="H8142" s="192">
        <v>42042</v>
      </c>
      <c r="I8142" t="s">
        <v>22</v>
      </c>
      <c r="J8142"/>
      <c r="K8142"/>
      <c r="L8142">
        <v>2024</v>
      </c>
      <c r="M8142" t="s">
        <v>525</v>
      </c>
      <c r="N8142" t="s">
        <v>569</v>
      </c>
      <c r="O8142"/>
    </row>
    <row r="8143" spans="1:15" s="164" customFormat="1" ht="16" x14ac:dyDescent="0.2">
      <c r="A8143" t="s">
        <v>521</v>
      </c>
      <c r="B8143" t="s">
        <v>617</v>
      </c>
      <c r="C8143" t="s">
        <v>523</v>
      </c>
      <c r="D8143" t="s">
        <v>525</v>
      </c>
      <c r="E8143" t="s">
        <v>531</v>
      </c>
      <c r="F8143" s="191">
        <v>45791</v>
      </c>
      <c r="G8143" t="s">
        <v>23</v>
      </c>
      <c r="H8143" s="192">
        <v>753577</v>
      </c>
      <c r="I8143" t="s">
        <v>22</v>
      </c>
      <c r="J8143"/>
      <c r="K8143"/>
      <c r="L8143">
        <v>2024</v>
      </c>
      <c r="M8143" t="s">
        <v>525</v>
      </c>
      <c r="N8143" t="s">
        <v>569</v>
      </c>
      <c r="O8143"/>
    </row>
    <row r="8144" spans="1:15" s="164" customFormat="1" ht="16" x14ac:dyDescent="0.2">
      <c r="A8144" t="s">
        <v>521</v>
      </c>
      <c r="B8144" t="s">
        <v>647</v>
      </c>
      <c r="C8144" t="s">
        <v>523</v>
      </c>
      <c r="D8144" t="s">
        <v>525</v>
      </c>
      <c r="E8144" t="s">
        <v>525</v>
      </c>
      <c r="F8144" s="191">
        <v>45791</v>
      </c>
      <c r="G8144" t="s">
        <v>650</v>
      </c>
      <c r="H8144" s="192">
        <v>6257024</v>
      </c>
      <c r="I8144" t="s">
        <v>16</v>
      </c>
      <c r="J8144"/>
      <c r="K8144"/>
      <c r="L8144">
        <v>2024</v>
      </c>
      <c r="M8144" t="s">
        <v>525</v>
      </c>
      <c r="N8144" t="s">
        <v>569</v>
      </c>
      <c r="O8144"/>
    </row>
    <row r="8145" spans="1:15" s="164" customFormat="1" ht="16" x14ac:dyDescent="0.2">
      <c r="A8145" t="s">
        <v>521</v>
      </c>
      <c r="B8145" t="s">
        <v>647</v>
      </c>
      <c r="C8145" t="s">
        <v>535</v>
      </c>
      <c r="D8145" t="s">
        <v>525</v>
      </c>
      <c r="E8145" t="s">
        <v>519</v>
      </c>
      <c r="F8145" s="191">
        <v>45791</v>
      </c>
      <c r="G8145" t="s">
        <v>650</v>
      </c>
      <c r="H8145" s="192">
        <v>204820</v>
      </c>
      <c r="I8145" t="s">
        <v>16</v>
      </c>
      <c r="J8145"/>
      <c r="K8145"/>
      <c r="L8145">
        <v>2024</v>
      </c>
      <c r="M8145" t="s">
        <v>525</v>
      </c>
      <c r="N8145" t="s">
        <v>569</v>
      </c>
      <c r="O8145"/>
    </row>
    <row r="8146" spans="1:15" s="164" customFormat="1" ht="16" x14ac:dyDescent="0.2">
      <c r="A8146" t="s">
        <v>521</v>
      </c>
      <c r="B8146" t="s">
        <v>647</v>
      </c>
      <c r="C8146" t="s">
        <v>523</v>
      </c>
      <c r="D8146" t="s">
        <v>525</v>
      </c>
      <c r="E8146" t="s">
        <v>519</v>
      </c>
      <c r="F8146" s="191">
        <v>45791</v>
      </c>
      <c r="G8146" t="s">
        <v>650</v>
      </c>
      <c r="H8146" s="192">
        <v>1651306</v>
      </c>
      <c r="I8146" t="s">
        <v>16</v>
      </c>
      <c r="J8146"/>
      <c r="K8146"/>
      <c r="L8146">
        <v>2024</v>
      </c>
      <c r="M8146" t="s">
        <v>525</v>
      </c>
      <c r="N8146" t="s">
        <v>569</v>
      </c>
      <c r="O8146"/>
    </row>
    <row r="8147" spans="1:15" s="164" customFormat="1" ht="16" x14ac:dyDescent="0.2">
      <c r="A8147" t="s">
        <v>521</v>
      </c>
      <c r="B8147" t="s">
        <v>647</v>
      </c>
      <c r="C8147" t="s">
        <v>535</v>
      </c>
      <c r="D8147" t="s">
        <v>525</v>
      </c>
      <c r="E8147" t="s">
        <v>531</v>
      </c>
      <c r="F8147" s="191">
        <v>45791</v>
      </c>
      <c r="G8147" t="s">
        <v>650</v>
      </c>
      <c r="H8147" s="192">
        <v>509060</v>
      </c>
      <c r="I8147" t="s">
        <v>16</v>
      </c>
      <c r="J8147"/>
      <c r="K8147"/>
      <c r="L8147">
        <v>2024</v>
      </c>
      <c r="M8147" t="s">
        <v>525</v>
      </c>
      <c r="N8147" t="s">
        <v>569</v>
      </c>
      <c r="O8147"/>
    </row>
    <row r="8148" spans="1:15" s="164" customFormat="1" ht="16" x14ac:dyDescent="0.2">
      <c r="A8148" t="s">
        <v>521</v>
      </c>
      <c r="B8148" t="s">
        <v>647</v>
      </c>
      <c r="C8148" t="s">
        <v>523</v>
      </c>
      <c r="D8148" t="s">
        <v>525</v>
      </c>
      <c r="E8148" t="s">
        <v>531</v>
      </c>
      <c r="F8148" s="191">
        <v>45791</v>
      </c>
      <c r="G8148" t="s">
        <v>650</v>
      </c>
      <c r="H8148" s="192">
        <v>13689403</v>
      </c>
      <c r="I8148" t="s">
        <v>16</v>
      </c>
      <c r="J8148"/>
      <c r="K8148"/>
      <c r="L8148">
        <v>2024</v>
      </c>
      <c r="M8148" t="s">
        <v>525</v>
      </c>
      <c r="N8148" t="s">
        <v>569</v>
      </c>
      <c r="O8148"/>
    </row>
    <row r="8149" spans="1:15" s="164" customFormat="1" ht="16" x14ac:dyDescent="0.2">
      <c r="A8149" t="s">
        <v>521</v>
      </c>
      <c r="B8149" t="s">
        <v>647</v>
      </c>
      <c r="C8149" t="s">
        <v>523</v>
      </c>
      <c r="D8149" t="s">
        <v>525</v>
      </c>
      <c r="E8149" t="s">
        <v>525</v>
      </c>
      <c r="F8149" s="191">
        <v>45791</v>
      </c>
      <c r="G8149" t="s">
        <v>651</v>
      </c>
      <c r="H8149" s="192">
        <v>179978</v>
      </c>
      <c r="I8149" t="s">
        <v>16</v>
      </c>
      <c r="J8149"/>
      <c r="K8149"/>
      <c r="L8149">
        <v>2024</v>
      </c>
      <c r="M8149" t="s">
        <v>525</v>
      </c>
      <c r="N8149" t="s">
        <v>569</v>
      </c>
      <c r="O8149"/>
    </row>
    <row r="8150" spans="1:15" s="164" customFormat="1" ht="16" x14ac:dyDescent="0.2">
      <c r="A8150" t="s">
        <v>521</v>
      </c>
      <c r="B8150" t="s">
        <v>647</v>
      </c>
      <c r="C8150" t="s">
        <v>523</v>
      </c>
      <c r="D8150" t="s">
        <v>525</v>
      </c>
      <c r="E8150" t="s">
        <v>519</v>
      </c>
      <c r="F8150" s="191">
        <v>45791</v>
      </c>
      <c r="G8150" t="s">
        <v>651</v>
      </c>
      <c r="H8150" s="192">
        <v>36036</v>
      </c>
      <c r="I8150" t="s">
        <v>16</v>
      </c>
      <c r="J8150"/>
      <c r="K8150"/>
      <c r="L8150">
        <v>2024</v>
      </c>
      <c r="M8150" t="s">
        <v>525</v>
      </c>
      <c r="N8150" t="s">
        <v>569</v>
      </c>
      <c r="O8150"/>
    </row>
    <row r="8151" spans="1:15" s="164" customFormat="1" ht="16" x14ac:dyDescent="0.2">
      <c r="A8151" t="s">
        <v>521</v>
      </c>
      <c r="B8151" t="s">
        <v>647</v>
      </c>
      <c r="C8151" t="s">
        <v>523</v>
      </c>
      <c r="D8151" t="s">
        <v>525</v>
      </c>
      <c r="E8151" t="s">
        <v>531</v>
      </c>
      <c r="F8151" s="191">
        <v>45791</v>
      </c>
      <c r="G8151" t="s">
        <v>651</v>
      </c>
      <c r="H8151" s="192">
        <v>1918563</v>
      </c>
      <c r="I8151" t="s">
        <v>16</v>
      </c>
      <c r="J8151"/>
      <c r="K8151"/>
      <c r="L8151">
        <v>2024</v>
      </c>
      <c r="M8151" t="s">
        <v>525</v>
      </c>
      <c r="N8151" t="s">
        <v>569</v>
      </c>
      <c r="O8151"/>
    </row>
    <row r="8152" spans="1:15" s="164" customFormat="1" ht="16" x14ac:dyDescent="0.2">
      <c r="A8152" t="s">
        <v>521</v>
      </c>
      <c r="B8152" t="s">
        <v>647</v>
      </c>
      <c r="C8152" t="s">
        <v>523</v>
      </c>
      <c r="D8152" t="s">
        <v>525</v>
      </c>
      <c r="E8152" t="s">
        <v>531</v>
      </c>
      <c r="F8152" s="191">
        <v>45791</v>
      </c>
      <c r="G8152" t="s">
        <v>649</v>
      </c>
      <c r="H8152" s="192">
        <v>1206029</v>
      </c>
      <c r="I8152" t="s">
        <v>16</v>
      </c>
      <c r="J8152"/>
      <c r="K8152"/>
      <c r="L8152">
        <v>2024</v>
      </c>
      <c r="M8152" t="s">
        <v>525</v>
      </c>
      <c r="N8152" t="s">
        <v>569</v>
      </c>
      <c r="O8152"/>
    </row>
    <row r="8153" spans="1:15" s="164" customFormat="1" ht="16" x14ac:dyDescent="0.2">
      <c r="A8153" t="s">
        <v>521</v>
      </c>
      <c r="B8153" t="s">
        <v>647</v>
      </c>
      <c r="C8153" t="s">
        <v>523</v>
      </c>
      <c r="D8153" t="s">
        <v>525</v>
      </c>
      <c r="E8153" t="s">
        <v>531</v>
      </c>
      <c r="F8153" s="191">
        <v>45791</v>
      </c>
      <c r="G8153" t="s">
        <v>652</v>
      </c>
      <c r="H8153" s="192">
        <v>1120383</v>
      </c>
      <c r="I8153" t="s">
        <v>16</v>
      </c>
      <c r="J8153"/>
      <c r="K8153"/>
      <c r="L8153">
        <v>2024</v>
      </c>
      <c r="M8153" t="s">
        <v>525</v>
      </c>
      <c r="N8153" t="s">
        <v>569</v>
      </c>
      <c r="O8153"/>
    </row>
    <row r="8154" spans="1:15" s="164" customFormat="1" ht="16" x14ac:dyDescent="0.2">
      <c r="A8154" t="s">
        <v>521</v>
      </c>
      <c r="B8154" t="s">
        <v>609</v>
      </c>
      <c r="C8154" t="s">
        <v>523</v>
      </c>
      <c r="D8154" t="s">
        <v>530</v>
      </c>
      <c r="E8154" t="s">
        <v>518</v>
      </c>
      <c r="F8154" s="191">
        <v>45791</v>
      </c>
      <c r="G8154" t="s">
        <v>725</v>
      </c>
      <c r="H8154" s="192">
        <v>1366400</v>
      </c>
      <c r="I8154" t="s">
        <v>16</v>
      </c>
      <c r="J8154">
        <v>3416</v>
      </c>
      <c r="K8154"/>
      <c r="L8154">
        <v>2025</v>
      </c>
      <c r="M8154" t="s">
        <v>525</v>
      </c>
      <c r="N8154" t="s">
        <v>526</v>
      </c>
      <c r="O8154"/>
    </row>
    <row r="8155" spans="1:15" s="164" customFormat="1" ht="16" x14ac:dyDescent="0.2">
      <c r="A8155" t="s">
        <v>521</v>
      </c>
      <c r="B8155" t="s">
        <v>609</v>
      </c>
      <c r="C8155" t="s">
        <v>523</v>
      </c>
      <c r="D8155" t="s">
        <v>524</v>
      </c>
      <c r="E8155" t="s">
        <v>519</v>
      </c>
      <c r="F8155" s="191">
        <v>45791</v>
      </c>
      <c r="G8155" t="s">
        <v>725</v>
      </c>
      <c r="H8155" s="192">
        <v>79475</v>
      </c>
      <c r="I8155" t="s">
        <v>16</v>
      </c>
      <c r="J8155">
        <v>935</v>
      </c>
      <c r="K8155"/>
      <c r="L8155">
        <v>2025</v>
      </c>
      <c r="M8155" t="s">
        <v>525</v>
      </c>
      <c r="N8155" t="s">
        <v>526</v>
      </c>
      <c r="O8155"/>
    </row>
    <row r="8156" spans="1:15" s="164" customFormat="1" ht="16" x14ac:dyDescent="0.2">
      <c r="A8156" t="s">
        <v>521</v>
      </c>
      <c r="B8156" t="s">
        <v>609</v>
      </c>
      <c r="C8156" t="s">
        <v>523</v>
      </c>
      <c r="D8156" t="s">
        <v>530</v>
      </c>
      <c r="E8156" t="s">
        <v>517</v>
      </c>
      <c r="F8156" s="191">
        <v>45791</v>
      </c>
      <c r="G8156" t="s">
        <v>725</v>
      </c>
      <c r="H8156" s="192">
        <v>13081600</v>
      </c>
      <c r="I8156" t="s">
        <v>16</v>
      </c>
      <c r="J8156">
        <v>32704</v>
      </c>
      <c r="K8156"/>
      <c r="L8156">
        <v>2025</v>
      </c>
      <c r="M8156" t="s">
        <v>525</v>
      </c>
      <c r="N8156" t="s">
        <v>526</v>
      </c>
      <c r="O8156"/>
    </row>
    <row r="8157" spans="1:15" s="164" customFormat="1" ht="16" x14ac:dyDescent="0.2">
      <c r="A8157" t="s">
        <v>521</v>
      </c>
      <c r="B8157" t="s">
        <v>705</v>
      </c>
      <c r="C8157" t="s">
        <v>523</v>
      </c>
      <c r="D8157" t="s">
        <v>530</v>
      </c>
      <c r="E8157" t="s">
        <v>517</v>
      </c>
      <c r="F8157" s="191">
        <v>45791</v>
      </c>
      <c r="G8157" t="s">
        <v>42</v>
      </c>
      <c r="H8157" s="192">
        <v>67200</v>
      </c>
      <c r="I8157" t="s">
        <v>16</v>
      </c>
      <c r="J8157">
        <v>168</v>
      </c>
      <c r="K8157"/>
      <c r="L8157">
        <v>2025</v>
      </c>
      <c r="M8157" t="s">
        <v>525</v>
      </c>
      <c r="N8157" t="s">
        <v>526</v>
      </c>
      <c r="O8157" t="s">
        <v>905</v>
      </c>
    </row>
    <row r="8158" spans="1:15" s="164" customFormat="1" ht="16" x14ac:dyDescent="0.2">
      <c r="A8158" t="s">
        <v>521</v>
      </c>
      <c r="B8158" t="s">
        <v>603</v>
      </c>
      <c r="C8158" t="s">
        <v>523</v>
      </c>
      <c r="D8158" t="s">
        <v>525</v>
      </c>
      <c r="E8158" t="s">
        <v>525</v>
      </c>
      <c r="F8158" s="191">
        <v>45792</v>
      </c>
      <c r="G8158" t="s">
        <v>604</v>
      </c>
      <c r="H8158" s="192">
        <v>301</v>
      </c>
      <c r="I8158" t="s">
        <v>22</v>
      </c>
      <c r="J8158"/>
      <c r="K8158"/>
      <c r="L8158">
        <v>2024</v>
      </c>
      <c r="M8158" t="s">
        <v>525</v>
      </c>
      <c r="N8158" t="s">
        <v>569</v>
      </c>
      <c r="O8158"/>
    </row>
    <row r="8159" spans="1:15" s="164" customFormat="1" ht="16" x14ac:dyDescent="0.2">
      <c r="A8159" t="s">
        <v>521</v>
      </c>
      <c r="B8159" t="s">
        <v>647</v>
      </c>
      <c r="C8159" t="s">
        <v>523</v>
      </c>
      <c r="D8159" t="s">
        <v>525</v>
      </c>
      <c r="E8159" t="s">
        <v>525</v>
      </c>
      <c r="F8159" s="191">
        <v>45792</v>
      </c>
      <c r="G8159" t="s">
        <v>650</v>
      </c>
      <c r="H8159" s="192">
        <v>1230013</v>
      </c>
      <c r="I8159" t="s">
        <v>16</v>
      </c>
      <c r="J8159"/>
      <c r="K8159"/>
      <c r="L8159">
        <v>2024</v>
      </c>
      <c r="M8159" t="s">
        <v>525</v>
      </c>
      <c r="N8159" t="s">
        <v>569</v>
      </c>
      <c r="O8159"/>
    </row>
    <row r="8160" spans="1:15" s="164" customFormat="1" ht="16" x14ac:dyDescent="0.2">
      <c r="A8160" t="s">
        <v>521</v>
      </c>
      <c r="B8160" t="s">
        <v>647</v>
      </c>
      <c r="C8160" t="s">
        <v>535</v>
      </c>
      <c r="D8160" t="s">
        <v>525</v>
      </c>
      <c r="E8160" t="s">
        <v>519</v>
      </c>
      <c r="F8160" s="191">
        <v>45792</v>
      </c>
      <c r="G8160" t="s">
        <v>650</v>
      </c>
      <c r="H8160" s="192">
        <v>66121</v>
      </c>
      <c r="I8160" t="s">
        <v>16</v>
      </c>
      <c r="J8160"/>
      <c r="K8160"/>
      <c r="L8160">
        <v>2024</v>
      </c>
      <c r="M8160" t="s">
        <v>525</v>
      </c>
      <c r="N8160" t="s">
        <v>569</v>
      </c>
      <c r="O8160"/>
    </row>
    <row r="8161" spans="1:15" s="164" customFormat="1" ht="16" x14ac:dyDescent="0.2">
      <c r="A8161" t="s">
        <v>521</v>
      </c>
      <c r="B8161" t="s">
        <v>647</v>
      </c>
      <c r="C8161" t="s">
        <v>523</v>
      </c>
      <c r="D8161" t="s">
        <v>525</v>
      </c>
      <c r="E8161" t="s">
        <v>519</v>
      </c>
      <c r="F8161" s="191">
        <v>45792</v>
      </c>
      <c r="G8161" t="s">
        <v>650</v>
      </c>
      <c r="H8161" s="192">
        <v>1076176</v>
      </c>
      <c r="I8161" t="s">
        <v>16</v>
      </c>
      <c r="J8161"/>
      <c r="K8161"/>
      <c r="L8161">
        <v>2024</v>
      </c>
      <c r="M8161" t="s">
        <v>525</v>
      </c>
      <c r="N8161" t="s">
        <v>569</v>
      </c>
      <c r="O8161"/>
    </row>
    <row r="8162" spans="1:15" s="164" customFormat="1" ht="16" x14ac:dyDescent="0.2">
      <c r="A8162" t="s">
        <v>521</v>
      </c>
      <c r="B8162" t="s">
        <v>647</v>
      </c>
      <c r="C8162" t="s">
        <v>535</v>
      </c>
      <c r="D8162" t="s">
        <v>525</v>
      </c>
      <c r="E8162" t="s">
        <v>531</v>
      </c>
      <c r="F8162" s="191">
        <v>45792</v>
      </c>
      <c r="G8162" t="s">
        <v>650</v>
      </c>
      <c r="H8162" s="192">
        <v>153296</v>
      </c>
      <c r="I8162" t="s">
        <v>16</v>
      </c>
      <c r="J8162"/>
      <c r="K8162"/>
      <c r="L8162">
        <v>2024</v>
      </c>
      <c r="M8162" t="s">
        <v>525</v>
      </c>
      <c r="N8162" t="s">
        <v>569</v>
      </c>
      <c r="O8162"/>
    </row>
    <row r="8163" spans="1:15" s="164" customFormat="1" ht="16" x14ac:dyDescent="0.2">
      <c r="A8163" t="s">
        <v>521</v>
      </c>
      <c r="B8163" t="s">
        <v>647</v>
      </c>
      <c r="C8163" t="s">
        <v>523</v>
      </c>
      <c r="D8163" t="s">
        <v>525</v>
      </c>
      <c r="E8163" t="s">
        <v>531</v>
      </c>
      <c r="F8163" s="191">
        <v>45792</v>
      </c>
      <c r="G8163" t="s">
        <v>650</v>
      </c>
      <c r="H8163" s="192">
        <v>6983563</v>
      </c>
      <c r="I8163" t="s">
        <v>16</v>
      </c>
      <c r="J8163"/>
      <c r="K8163"/>
      <c r="L8163">
        <v>2024</v>
      </c>
      <c r="M8163" t="s">
        <v>525</v>
      </c>
      <c r="N8163" t="s">
        <v>569</v>
      </c>
      <c r="O8163"/>
    </row>
    <row r="8164" spans="1:15" s="164" customFormat="1" ht="16" x14ac:dyDescent="0.2">
      <c r="A8164" t="s">
        <v>521</v>
      </c>
      <c r="B8164" t="s">
        <v>647</v>
      </c>
      <c r="C8164" t="s">
        <v>523</v>
      </c>
      <c r="D8164" t="s">
        <v>525</v>
      </c>
      <c r="E8164" t="s">
        <v>525</v>
      </c>
      <c r="F8164" s="191">
        <v>45792</v>
      </c>
      <c r="G8164" t="s">
        <v>648</v>
      </c>
      <c r="H8164" s="192">
        <v>64636</v>
      </c>
      <c r="I8164" t="s">
        <v>16</v>
      </c>
      <c r="J8164"/>
      <c r="K8164"/>
      <c r="L8164">
        <v>2024</v>
      </c>
      <c r="M8164" t="s">
        <v>525</v>
      </c>
      <c r="N8164" t="s">
        <v>569</v>
      </c>
      <c r="O8164"/>
    </row>
    <row r="8165" spans="1:15" s="164" customFormat="1" ht="16" x14ac:dyDescent="0.2">
      <c r="A8165" t="s">
        <v>521</v>
      </c>
      <c r="B8165" t="s">
        <v>647</v>
      </c>
      <c r="C8165" t="s">
        <v>523</v>
      </c>
      <c r="D8165" t="s">
        <v>525</v>
      </c>
      <c r="E8165" t="s">
        <v>531</v>
      </c>
      <c r="F8165" s="191">
        <v>45792</v>
      </c>
      <c r="G8165" t="s">
        <v>648</v>
      </c>
      <c r="H8165" s="192">
        <v>66884</v>
      </c>
      <c r="I8165" t="s">
        <v>16</v>
      </c>
      <c r="J8165"/>
      <c r="K8165"/>
      <c r="L8165">
        <v>2024</v>
      </c>
      <c r="M8165" t="s">
        <v>525</v>
      </c>
      <c r="N8165" t="s">
        <v>569</v>
      </c>
      <c r="O8165"/>
    </row>
    <row r="8166" spans="1:15" s="164" customFormat="1" ht="16" x14ac:dyDescent="0.2">
      <c r="A8166" t="s">
        <v>521</v>
      </c>
      <c r="B8166" t="s">
        <v>647</v>
      </c>
      <c r="C8166" t="s">
        <v>523</v>
      </c>
      <c r="D8166" t="s">
        <v>525</v>
      </c>
      <c r="E8166" t="s">
        <v>525</v>
      </c>
      <c r="F8166" s="191">
        <v>45792</v>
      </c>
      <c r="G8166" t="s">
        <v>658</v>
      </c>
      <c r="H8166" s="192">
        <v>6160</v>
      </c>
      <c r="I8166" t="s">
        <v>16</v>
      </c>
      <c r="J8166"/>
      <c r="K8166"/>
      <c r="L8166">
        <v>2024</v>
      </c>
      <c r="M8166" t="s">
        <v>525</v>
      </c>
      <c r="N8166" t="s">
        <v>569</v>
      </c>
      <c r="O8166"/>
    </row>
    <row r="8167" spans="1:15" s="164" customFormat="1" ht="16" x14ac:dyDescent="0.2">
      <c r="A8167" t="s">
        <v>521</v>
      </c>
      <c r="B8167" t="s">
        <v>647</v>
      </c>
      <c r="C8167" t="s">
        <v>523</v>
      </c>
      <c r="D8167" t="s">
        <v>525</v>
      </c>
      <c r="E8167" t="s">
        <v>525</v>
      </c>
      <c r="F8167" s="191">
        <v>45792</v>
      </c>
      <c r="G8167" t="s">
        <v>651</v>
      </c>
      <c r="H8167" s="192">
        <v>123702</v>
      </c>
      <c r="I8167" t="s">
        <v>16</v>
      </c>
      <c r="J8167"/>
      <c r="K8167"/>
      <c r="L8167">
        <v>2024</v>
      </c>
      <c r="M8167" t="s">
        <v>525</v>
      </c>
      <c r="N8167" t="s">
        <v>569</v>
      </c>
      <c r="O8167"/>
    </row>
    <row r="8168" spans="1:15" s="164" customFormat="1" ht="16" x14ac:dyDescent="0.2">
      <c r="A8168" t="s">
        <v>521</v>
      </c>
      <c r="B8168" t="s">
        <v>647</v>
      </c>
      <c r="C8168" t="s">
        <v>523</v>
      </c>
      <c r="D8168" t="s">
        <v>525</v>
      </c>
      <c r="E8168" t="s">
        <v>531</v>
      </c>
      <c r="F8168" s="191">
        <v>45792</v>
      </c>
      <c r="G8168" t="s">
        <v>651</v>
      </c>
      <c r="H8168" s="192">
        <v>87120</v>
      </c>
      <c r="I8168" t="s">
        <v>16</v>
      </c>
      <c r="J8168"/>
      <c r="K8168"/>
      <c r="L8168">
        <v>2024</v>
      </c>
      <c r="M8168" t="s">
        <v>525</v>
      </c>
      <c r="N8168" t="s">
        <v>569</v>
      </c>
      <c r="O8168"/>
    </row>
    <row r="8169" spans="1:15" s="164" customFormat="1" ht="16" x14ac:dyDescent="0.2">
      <c r="A8169" t="s">
        <v>521</v>
      </c>
      <c r="B8169" t="s">
        <v>647</v>
      </c>
      <c r="C8169" t="s">
        <v>523</v>
      </c>
      <c r="D8169" t="s">
        <v>525</v>
      </c>
      <c r="E8169" t="s">
        <v>525</v>
      </c>
      <c r="F8169" s="191">
        <v>45792</v>
      </c>
      <c r="G8169" t="s">
        <v>649</v>
      </c>
      <c r="H8169" s="192">
        <v>248017</v>
      </c>
      <c r="I8169" t="s">
        <v>16</v>
      </c>
      <c r="J8169"/>
      <c r="K8169"/>
      <c r="L8169">
        <v>2024</v>
      </c>
      <c r="M8169" t="s">
        <v>525</v>
      </c>
      <c r="N8169" t="s">
        <v>569</v>
      </c>
      <c r="O8169"/>
    </row>
    <row r="8170" spans="1:15" s="164" customFormat="1" ht="16" x14ac:dyDescent="0.2">
      <c r="A8170" t="s">
        <v>521</v>
      </c>
      <c r="B8170" t="s">
        <v>647</v>
      </c>
      <c r="C8170" t="s">
        <v>523</v>
      </c>
      <c r="D8170" t="s">
        <v>525</v>
      </c>
      <c r="E8170" t="s">
        <v>525</v>
      </c>
      <c r="F8170" s="191">
        <v>45792</v>
      </c>
      <c r="G8170" t="s">
        <v>652</v>
      </c>
      <c r="H8170" s="192">
        <v>263516</v>
      </c>
      <c r="I8170" t="s">
        <v>16</v>
      </c>
      <c r="J8170"/>
      <c r="K8170"/>
      <c r="L8170">
        <v>2024</v>
      </c>
      <c r="M8170" t="s">
        <v>525</v>
      </c>
      <c r="N8170" t="s">
        <v>569</v>
      </c>
      <c r="O8170"/>
    </row>
    <row r="8171" spans="1:15" s="164" customFormat="1" ht="16" x14ac:dyDescent="0.2">
      <c r="A8171" t="s">
        <v>521</v>
      </c>
      <c r="B8171" t="s">
        <v>609</v>
      </c>
      <c r="C8171" t="s">
        <v>523</v>
      </c>
      <c r="D8171" t="s">
        <v>530</v>
      </c>
      <c r="E8171" t="s">
        <v>518</v>
      </c>
      <c r="F8171" s="191">
        <v>45792</v>
      </c>
      <c r="G8171" t="s">
        <v>725</v>
      </c>
      <c r="H8171" s="192">
        <v>1388800</v>
      </c>
      <c r="I8171" t="s">
        <v>16</v>
      </c>
      <c r="J8171">
        <v>3472</v>
      </c>
      <c r="K8171"/>
      <c r="L8171">
        <v>2025</v>
      </c>
      <c r="M8171" t="s">
        <v>525</v>
      </c>
      <c r="N8171" t="s">
        <v>526</v>
      </c>
      <c r="O8171"/>
    </row>
    <row r="8172" spans="1:15" s="164" customFormat="1" ht="16" x14ac:dyDescent="0.2">
      <c r="A8172" t="s">
        <v>521</v>
      </c>
      <c r="B8172" t="s">
        <v>609</v>
      </c>
      <c r="C8172" t="s">
        <v>523</v>
      </c>
      <c r="D8172" t="s">
        <v>524</v>
      </c>
      <c r="E8172" t="s">
        <v>519</v>
      </c>
      <c r="F8172" s="191">
        <v>45792</v>
      </c>
      <c r="G8172" t="s">
        <v>725</v>
      </c>
      <c r="H8172" s="192">
        <v>86700</v>
      </c>
      <c r="I8172" t="s">
        <v>16</v>
      </c>
      <c r="J8172">
        <v>1020</v>
      </c>
      <c r="K8172"/>
      <c r="L8172">
        <v>2025</v>
      </c>
      <c r="M8172" t="s">
        <v>525</v>
      </c>
      <c r="N8172" t="s">
        <v>526</v>
      </c>
      <c r="O8172"/>
    </row>
    <row r="8173" spans="1:15" s="164" customFormat="1" ht="16" x14ac:dyDescent="0.2">
      <c r="A8173" t="s">
        <v>521</v>
      </c>
      <c r="B8173" t="s">
        <v>609</v>
      </c>
      <c r="C8173" t="s">
        <v>523</v>
      </c>
      <c r="D8173" t="s">
        <v>530</v>
      </c>
      <c r="E8173" t="s">
        <v>517</v>
      </c>
      <c r="F8173" s="191">
        <v>45792</v>
      </c>
      <c r="G8173" t="s">
        <v>725</v>
      </c>
      <c r="H8173" s="192">
        <v>14179200</v>
      </c>
      <c r="I8173" t="s">
        <v>16</v>
      </c>
      <c r="J8173">
        <v>35448</v>
      </c>
      <c r="K8173"/>
      <c r="L8173">
        <v>2025</v>
      </c>
      <c r="M8173" t="s">
        <v>525</v>
      </c>
      <c r="N8173" t="s">
        <v>526</v>
      </c>
      <c r="O8173"/>
    </row>
    <row r="8174" spans="1:15" s="164" customFormat="1" ht="16" x14ac:dyDescent="0.2">
      <c r="A8174" t="s">
        <v>521</v>
      </c>
      <c r="B8174" t="s">
        <v>592</v>
      </c>
      <c r="C8174" t="s">
        <v>523</v>
      </c>
      <c r="D8174" t="s">
        <v>530</v>
      </c>
      <c r="E8174" t="s">
        <v>517</v>
      </c>
      <c r="F8174" s="191">
        <v>45792</v>
      </c>
      <c r="G8174" t="s">
        <v>24</v>
      </c>
      <c r="H8174" s="192">
        <v>67200</v>
      </c>
      <c r="I8174" t="s">
        <v>16</v>
      </c>
      <c r="J8174">
        <v>168</v>
      </c>
      <c r="K8174"/>
      <c r="L8174">
        <v>2025</v>
      </c>
      <c r="M8174" t="s">
        <v>525</v>
      </c>
      <c r="N8174" t="s">
        <v>526</v>
      </c>
      <c r="O8174" t="s">
        <v>906</v>
      </c>
    </row>
    <row r="8175" spans="1:15" s="164" customFormat="1" ht="16" x14ac:dyDescent="0.2">
      <c r="A8175" t="s">
        <v>521</v>
      </c>
      <c r="B8175" t="s">
        <v>705</v>
      </c>
      <c r="C8175" t="s">
        <v>523</v>
      </c>
      <c r="D8175" t="s">
        <v>530</v>
      </c>
      <c r="E8175" t="s">
        <v>517</v>
      </c>
      <c r="F8175" s="191">
        <v>45792</v>
      </c>
      <c r="G8175" t="s">
        <v>42</v>
      </c>
      <c r="H8175" s="192">
        <v>44800</v>
      </c>
      <c r="I8175" t="s">
        <v>16</v>
      </c>
      <c r="J8175">
        <v>112</v>
      </c>
      <c r="K8175"/>
      <c r="L8175">
        <v>2025</v>
      </c>
      <c r="M8175" t="s">
        <v>525</v>
      </c>
      <c r="N8175" t="s">
        <v>526</v>
      </c>
      <c r="O8175" t="s">
        <v>906</v>
      </c>
    </row>
    <row r="8176" spans="1:15" s="164" customFormat="1" ht="16" x14ac:dyDescent="0.2">
      <c r="A8176" t="s">
        <v>521</v>
      </c>
      <c r="B8176" t="s">
        <v>617</v>
      </c>
      <c r="C8176" t="s">
        <v>523</v>
      </c>
      <c r="D8176" t="s">
        <v>525</v>
      </c>
      <c r="E8176" t="s">
        <v>531</v>
      </c>
      <c r="F8176" s="191">
        <v>45793</v>
      </c>
      <c r="G8176" t="s">
        <v>587</v>
      </c>
      <c r="H8176" s="192">
        <v>220000</v>
      </c>
      <c r="I8176" t="s">
        <v>22</v>
      </c>
      <c r="J8176"/>
      <c r="K8176"/>
      <c r="L8176">
        <v>2024</v>
      </c>
      <c r="M8176" t="s">
        <v>525</v>
      </c>
      <c r="N8176" t="s">
        <v>569</v>
      </c>
      <c r="O8176"/>
    </row>
    <row r="8177" spans="1:15" s="164" customFormat="1" ht="16" x14ac:dyDescent="0.2">
      <c r="A8177" t="s">
        <v>521</v>
      </c>
      <c r="B8177" t="s">
        <v>586</v>
      </c>
      <c r="C8177" t="s">
        <v>523</v>
      </c>
      <c r="D8177" t="s">
        <v>525</v>
      </c>
      <c r="E8177" t="s">
        <v>531</v>
      </c>
      <c r="F8177" s="191">
        <v>45793</v>
      </c>
      <c r="G8177" t="s">
        <v>587</v>
      </c>
      <c r="H8177" s="192">
        <v>39026</v>
      </c>
      <c r="I8177" t="s">
        <v>22</v>
      </c>
      <c r="J8177"/>
      <c r="K8177"/>
      <c r="L8177">
        <v>2024</v>
      </c>
      <c r="M8177" t="s">
        <v>525</v>
      </c>
      <c r="N8177" t="s">
        <v>569</v>
      </c>
      <c r="O8177"/>
    </row>
    <row r="8178" spans="1:15" s="164" customFormat="1" ht="16" x14ac:dyDescent="0.2">
      <c r="A8178" t="s">
        <v>521</v>
      </c>
      <c r="B8178" t="s">
        <v>617</v>
      </c>
      <c r="C8178" t="s">
        <v>523</v>
      </c>
      <c r="D8178" t="s">
        <v>525</v>
      </c>
      <c r="E8178" t="s">
        <v>531</v>
      </c>
      <c r="F8178" s="191">
        <v>45793</v>
      </c>
      <c r="G8178" t="s">
        <v>23</v>
      </c>
      <c r="H8178" s="192">
        <v>1002254</v>
      </c>
      <c r="I8178" t="s">
        <v>22</v>
      </c>
      <c r="J8178"/>
      <c r="K8178"/>
      <c r="L8178">
        <v>2024</v>
      </c>
      <c r="M8178" t="s">
        <v>525</v>
      </c>
      <c r="N8178" t="s">
        <v>569</v>
      </c>
      <c r="O8178"/>
    </row>
    <row r="8179" spans="1:15" s="164" customFormat="1" ht="16" x14ac:dyDescent="0.2">
      <c r="A8179" t="s">
        <v>521</v>
      </c>
      <c r="B8179" t="s">
        <v>617</v>
      </c>
      <c r="C8179" t="s">
        <v>523</v>
      </c>
      <c r="D8179" t="s">
        <v>525</v>
      </c>
      <c r="E8179" t="s">
        <v>531</v>
      </c>
      <c r="F8179" s="191">
        <v>45793</v>
      </c>
      <c r="G8179" t="s">
        <v>621</v>
      </c>
      <c r="H8179" s="192">
        <v>214500</v>
      </c>
      <c r="I8179" t="s">
        <v>22</v>
      </c>
      <c r="J8179"/>
      <c r="K8179"/>
      <c r="L8179">
        <v>2024</v>
      </c>
      <c r="M8179" t="s">
        <v>525</v>
      </c>
      <c r="N8179" t="s">
        <v>569</v>
      </c>
      <c r="O8179"/>
    </row>
    <row r="8180" spans="1:15" s="164" customFormat="1" ht="16" x14ac:dyDescent="0.2">
      <c r="A8180" t="s">
        <v>521</v>
      </c>
      <c r="B8180" t="s">
        <v>647</v>
      </c>
      <c r="C8180" t="s">
        <v>523</v>
      </c>
      <c r="D8180" t="s">
        <v>525</v>
      </c>
      <c r="E8180" t="s">
        <v>525</v>
      </c>
      <c r="F8180" s="191">
        <v>45793</v>
      </c>
      <c r="G8180" t="s">
        <v>650</v>
      </c>
      <c r="H8180" s="192">
        <v>10032791</v>
      </c>
      <c r="I8180" t="s">
        <v>16</v>
      </c>
      <c r="J8180"/>
      <c r="K8180"/>
      <c r="L8180">
        <v>2024</v>
      </c>
      <c r="M8180" t="s">
        <v>525</v>
      </c>
      <c r="N8180" t="s">
        <v>569</v>
      </c>
      <c r="O8180"/>
    </row>
    <row r="8181" spans="1:15" s="164" customFormat="1" ht="16" x14ac:dyDescent="0.2">
      <c r="A8181" t="s">
        <v>521</v>
      </c>
      <c r="B8181" t="s">
        <v>647</v>
      </c>
      <c r="C8181" t="s">
        <v>535</v>
      </c>
      <c r="D8181" t="s">
        <v>525</v>
      </c>
      <c r="E8181" t="s">
        <v>519</v>
      </c>
      <c r="F8181" s="191">
        <v>45793</v>
      </c>
      <c r="G8181" t="s">
        <v>650</v>
      </c>
      <c r="H8181" s="192">
        <v>32991</v>
      </c>
      <c r="I8181" t="s">
        <v>16</v>
      </c>
      <c r="J8181"/>
      <c r="K8181"/>
      <c r="L8181">
        <v>2024</v>
      </c>
      <c r="M8181" t="s">
        <v>525</v>
      </c>
      <c r="N8181" t="s">
        <v>569</v>
      </c>
      <c r="O8181"/>
    </row>
    <row r="8182" spans="1:15" s="164" customFormat="1" ht="16" x14ac:dyDescent="0.2">
      <c r="A8182" t="s">
        <v>521</v>
      </c>
      <c r="B8182" t="s">
        <v>647</v>
      </c>
      <c r="C8182" t="s">
        <v>523</v>
      </c>
      <c r="D8182" t="s">
        <v>525</v>
      </c>
      <c r="E8182" t="s">
        <v>519</v>
      </c>
      <c r="F8182" s="191">
        <v>45793</v>
      </c>
      <c r="G8182" t="s">
        <v>650</v>
      </c>
      <c r="H8182" s="192">
        <v>1544660</v>
      </c>
      <c r="I8182" t="s">
        <v>16</v>
      </c>
      <c r="J8182"/>
      <c r="K8182"/>
      <c r="L8182">
        <v>2024</v>
      </c>
      <c r="M8182" t="s">
        <v>525</v>
      </c>
      <c r="N8182" t="s">
        <v>569</v>
      </c>
      <c r="O8182"/>
    </row>
    <row r="8183" spans="1:15" s="164" customFormat="1" ht="16" x14ac:dyDescent="0.2">
      <c r="A8183" t="s">
        <v>521</v>
      </c>
      <c r="B8183" t="s">
        <v>647</v>
      </c>
      <c r="C8183" t="s">
        <v>535</v>
      </c>
      <c r="D8183" t="s">
        <v>525</v>
      </c>
      <c r="E8183" t="s">
        <v>531</v>
      </c>
      <c r="F8183" s="191">
        <v>45793</v>
      </c>
      <c r="G8183" t="s">
        <v>650</v>
      </c>
      <c r="H8183" s="192">
        <v>79860</v>
      </c>
      <c r="I8183" t="s">
        <v>16</v>
      </c>
      <c r="J8183"/>
      <c r="K8183"/>
      <c r="L8183">
        <v>2024</v>
      </c>
      <c r="M8183" t="s">
        <v>525</v>
      </c>
      <c r="N8183" t="s">
        <v>569</v>
      </c>
      <c r="O8183"/>
    </row>
    <row r="8184" spans="1:15" s="164" customFormat="1" ht="16" x14ac:dyDescent="0.2">
      <c r="A8184" t="s">
        <v>521</v>
      </c>
      <c r="B8184" t="s">
        <v>647</v>
      </c>
      <c r="C8184" t="s">
        <v>523</v>
      </c>
      <c r="D8184" t="s">
        <v>525</v>
      </c>
      <c r="E8184" t="s">
        <v>531</v>
      </c>
      <c r="F8184" s="191">
        <v>45793</v>
      </c>
      <c r="G8184" t="s">
        <v>650</v>
      </c>
      <c r="H8184" s="192">
        <v>8171904</v>
      </c>
      <c r="I8184" t="s">
        <v>16</v>
      </c>
      <c r="J8184"/>
      <c r="K8184"/>
      <c r="L8184">
        <v>2024</v>
      </c>
      <c r="M8184" t="s">
        <v>525</v>
      </c>
      <c r="N8184" t="s">
        <v>569</v>
      </c>
      <c r="O8184"/>
    </row>
    <row r="8185" spans="1:15" s="164" customFormat="1" ht="16" x14ac:dyDescent="0.2">
      <c r="A8185" t="s">
        <v>521</v>
      </c>
      <c r="B8185" t="s">
        <v>647</v>
      </c>
      <c r="C8185" t="s">
        <v>523</v>
      </c>
      <c r="D8185" t="s">
        <v>525</v>
      </c>
      <c r="E8185" t="s">
        <v>525</v>
      </c>
      <c r="F8185" s="191">
        <v>45793</v>
      </c>
      <c r="G8185" t="s">
        <v>648</v>
      </c>
      <c r="H8185" s="192">
        <v>97852</v>
      </c>
      <c r="I8185" t="s">
        <v>16</v>
      </c>
      <c r="J8185"/>
      <c r="K8185"/>
      <c r="L8185">
        <v>2024</v>
      </c>
      <c r="M8185" t="s">
        <v>525</v>
      </c>
      <c r="N8185" t="s">
        <v>569</v>
      </c>
      <c r="O8185"/>
    </row>
    <row r="8186" spans="1:15" s="164" customFormat="1" ht="16" x14ac:dyDescent="0.2">
      <c r="A8186" t="s">
        <v>521</v>
      </c>
      <c r="B8186" t="s">
        <v>647</v>
      </c>
      <c r="C8186" t="s">
        <v>523</v>
      </c>
      <c r="D8186" t="s">
        <v>525</v>
      </c>
      <c r="E8186" t="s">
        <v>531</v>
      </c>
      <c r="F8186" s="191">
        <v>45793</v>
      </c>
      <c r="G8186" t="s">
        <v>648</v>
      </c>
      <c r="H8186" s="192">
        <v>221481</v>
      </c>
      <c r="I8186" t="s">
        <v>16</v>
      </c>
      <c r="J8186"/>
      <c r="K8186"/>
      <c r="L8186">
        <v>2024</v>
      </c>
      <c r="M8186" t="s">
        <v>525</v>
      </c>
      <c r="N8186" t="s">
        <v>569</v>
      </c>
      <c r="O8186"/>
    </row>
    <row r="8187" spans="1:15" s="164" customFormat="1" ht="16" x14ac:dyDescent="0.2">
      <c r="A8187" t="s">
        <v>521</v>
      </c>
      <c r="B8187" t="s">
        <v>647</v>
      </c>
      <c r="C8187" t="s">
        <v>523</v>
      </c>
      <c r="D8187" t="s">
        <v>525</v>
      </c>
      <c r="E8187" t="s">
        <v>525</v>
      </c>
      <c r="F8187" s="191">
        <v>45793</v>
      </c>
      <c r="G8187" t="s">
        <v>651</v>
      </c>
      <c r="H8187" s="192">
        <v>132238</v>
      </c>
      <c r="I8187" t="s">
        <v>16</v>
      </c>
      <c r="J8187"/>
      <c r="K8187"/>
      <c r="L8187">
        <v>2024</v>
      </c>
      <c r="M8187" t="s">
        <v>525</v>
      </c>
      <c r="N8187" t="s">
        <v>569</v>
      </c>
      <c r="O8187"/>
    </row>
    <row r="8188" spans="1:15" s="164" customFormat="1" ht="16" x14ac:dyDescent="0.2">
      <c r="A8188" t="s">
        <v>521</v>
      </c>
      <c r="B8188" t="s">
        <v>647</v>
      </c>
      <c r="C8188" t="s">
        <v>523</v>
      </c>
      <c r="D8188" t="s">
        <v>525</v>
      </c>
      <c r="E8188" t="s">
        <v>531</v>
      </c>
      <c r="F8188" s="191">
        <v>45793</v>
      </c>
      <c r="G8188" t="s">
        <v>651</v>
      </c>
      <c r="H8188" s="192">
        <v>304920</v>
      </c>
      <c r="I8188" t="s">
        <v>16</v>
      </c>
      <c r="J8188"/>
      <c r="K8188"/>
      <c r="L8188">
        <v>2024</v>
      </c>
      <c r="M8188" t="s">
        <v>525</v>
      </c>
      <c r="N8188" t="s">
        <v>569</v>
      </c>
      <c r="O8188"/>
    </row>
    <row r="8189" spans="1:15" s="164" customFormat="1" ht="16" x14ac:dyDescent="0.2">
      <c r="A8189" t="s">
        <v>521</v>
      </c>
      <c r="B8189" t="s">
        <v>647</v>
      </c>
      <c r="C8189" t="s">
        <v>523</v>
      </c>
      <c r="D8189" t="s">
        <v>525</v>
      </c>
      <c r="E8189" t="s">
        <v>525</v>
      </c>
      <c r="F8189" s="191">
        <v>45793</v>
      </c>
      <c r="G8189" t="s">
        <v>652</v>
      </c>
      <c r="H8189" s="192">
        <v>180114</v>
      </c>
      <c r="I8189" t="s">
        <v>16</v>
      </c>
      <c r="J8189"/>
      <c r="K8189"/>
      <c r="L8189">
        <v>2024</v>
      </c>
      <c r="M8189" t="s">
        <v>525</v>
      </c>
      <c r="N8189" t="s">
        <v>569</v>
      </c>
      <c r="O8189"/>
    </row>
    <row r="8190" spans="1:15" s="164" customFormat="1" ht="16" x14ac:dyDescent="0.2">
      <c r="A8190" t="s">
        <v>521</v>
      </c>
      <c r="B8190" t="s">
        <v>609</v>
      </c>
      <c r="C8190" t="s">
        <v>523</v>
      </c>
      <c r="D8190" t="s">
        <v>530</v>
      </c>
      <c r="E8190" t="s">
        <v>518</v>
      </c>
      <c r="F8190" s="191">
        <v>45793</v>
      </c>
      <c r="G8190" t="s">
        <v>725</v>
      </c>
      <c r="H8190" s="192">
        <v>433600</v>
      </c>
      <c r="I8190" t="s">
        <v>16</v>
      </c>
      <c r="J8190">
        <v>1084</v>
      </c>
      <c r="K8190"/>
      <c r="L8190">
        <v>2025</v>
      </c>
      <c r="M8190" t="s">
        <v>525</v>
      </c>
      <c r="N8190" t="s">
        <v>526</v>
      </c>
      <c r="O8190"/>
    </row>
    <row r="8191" spans="1:15" s="164" customFormat="1" ht="16" x14ac:dyDescent="0.2">
      <c r="A8191" t="s">
        <v>521</v>
      </c>
      <c r="B8191" t="s">
        <v>609</v>
      </c>
      <c r="C8191" t="s">
        <v>523</v>
      </c>
      <c r="D8191" t="s">
        <v>530</v>
      </c>
      <c r="E8191" t="s">
        <v>517</v>
      </c>
      <c r="F8191" s="191">
        <v>45793</v>
      </c>
      <c r="G8191" t="s">
        <v>725</v>
      </c>
      <c r="H8191" s="192">
        <v>12723200</v>
      </c>
      <c r="I8191" t="s">
        <v>16</v>
      </c>
      <c r="J8191">
        <v>31808</v>
      </c>
      <c r="K8191"/>
      <c r="L8191">
        <v>2025</v>
      </c>
      <c r="M8191" t="s">
        <v>525</v>
      </c>
      <c r="N8191" t="s">
        <v>526</v>
      </c>
      <c r="O8191"/>
    </row>
    <row r="8192" spans="1:15" s="164" customFormat="1" ht="16" x14ac:dyDescent="0.2">
      <c r="A8192" t="s">
        <v>521</v>
      </c>
      <c r="B8192" t="s">
        <v>609</v>
      </c>
      <c r="C8192" t="s">
        <v>523</v>
      </c>
      <c r="D8192" t="s">
        <v>524</v>
      </c>
      <c r="E8192" t="s">
        <v>519</v>
      </c>
      <c r="F8192" s="191">
        <v>45793</v>
      </c>
      <c r="G8192" t="s">
        <v>725</v>
      </c>
      <c r="H8192" s="192">
        <v>86700</v>
      </c>
      <c r="I8192" t="s">
        <v>16</v>
      </c>
      <c r="J8192">
        <v>1020</v>
      </c>
      <c r="K8192"/>
      <c r="L8192">
        <v>2025</v>
      </c>
      <c r="M8192" t="s">
        <v>525</v>
      </c>
      <c r="N8192" t="s">
        <v>526</v>
      </c>
      <c r="O8192"/>
    </row>
    <row r="8193" spans="1:15" s="164" customFormat="1" ht="16" x14ac:dyDescent="0.2">
      <c r="A8193" t="s">
        <v>521</v>
      </c>
      <c r="B8193" t="s">
        <v>705</v>
      </c>
      <c r="C8193" t="s">
        <v>523</v>
      </c>
      <c r="D8193" t="s">
        <v>530</v>
      </c>
      <c r="E8193" t="s">
        <v>517</v>
      </c>
      <c r="F8193" s="191">
        <v>45793</v>
      </c>
      <c r="G8193" t="s">
        <v>42</v>
      </c>
      <c r="H8193" s="192">
        <v>67200</v>
      </c>
      <c r="I8193" t="s">
        <v>16</v>
      </c>
      <c r="J8193">
        <v>168</v>
      </c>
      <c r="K8193"/>
      <c r="L8193">
        <v>2025</v>
      </c>
      <c r="M8193" t="s">
        <v>525</v>
      </c>
      <c r="N8193" t="s">
        <v>526</v>
      </c>
      <c r="O8193" t="s">
        <v>907</v>
      </c>
    </row>
    <row r="8194" spans="1:15" s="164" customFormat="1" ht="16" x14ac:dyDescent="0.2">
      <c r="A8194" t="s">
        <v>521</v>
      </c>
      <c r="B8194" t="s">
        <v>609</v>
      </c>
      <c r="C8194" t="s">
        <v>523</v>
      </c>
      <c r="D8194" t="s">
        <v>530</v>
      </c>
      <c r="E8194" t="s">
        <v>518</v>
      </c>
      <c r="F8194" s="191">
        <v>45794</v>
      </c>
      <c r="G8194" t="s">
        <v>725</v>
      </c>
      <c r="H8194" s="192">
        <v>851200</v>
      </c>
      <c r="I8194" t="s">
        <v>16</v>
      </c>
      <c r="J8194">
        <v>2128</v>
      </c>
      <c r="K8194"/>
      <c r="L8194">
        <v>2025</v>
      </c>
      <c r="M8194" t="s">
        <v>525</v>
      </c>
      <c r="N8194" t="s">
        <v>526</v>
      </c>
      <c r="O8194"/>
    </row>
    <row r="8195" spans="1:15" s="164" customFormat="1" ht="16" x14ac:dyDescent="0.2">
      <c r="A8195" t="s">
        <v>521</v>
      </c>
      <c r="B8195" t="s">
        <v>705</v>
      </c>
      <c r="C8195" t="s">
        <v>523</v>
      </c>
      <c r="D8195" t="s">
        <v>530</v>
      </c>
      <c r="E8195" t="s">
        <v>518</v>
      </c>
      <c r="F8195" s="191">
        <v>45794</v>
      </c>
      <c r="G8195" t="s">
        <v>42</v>
      </c>
      <c r="H8195" s="192">
        <v>22400</v>
      </c>
      <c r="I8195" t="s">
        <v>16</v>
      </c>
      <c r="J8195">
        <v>56</v>
      </c>
      <c r="K8195"/>
      <c r="L8195">
        <v>2025</v>
      </c>
      <c r="M8195" t="s">
        <v>525</v>
      </c>
      <c r="N8195" t="s">
        <v>526</v>
      </c>
      <c r="O8195" t="s">
        <v>908</v>
      </c>
    </row>
    <row r="8196" spans="1:15" s="164" customFormat="1" ht="16" x14ac:dyDescent="0.2">
      <c r="A8196" t="s">
        <v>521</v>
      </c>
      <c r="B8196" t="s">
        <v>609</v>
      </c>
      <c r="C8196" t="s">
        <v>523</v>
      </c>
      <c r="D8196" t="s">
        <v>530</v>
      </c>
      <c r="E8196" t="s">
        <v>517</v>
      </c>
      <c r="F8196" s="191">
        <v>45794</v>
      </c>
      <c r="G8196" t="s">
        <v>725</v>
      </c>
      <c r="H8196" s="192">
        <v>11132800</v>
      </c>
      <c r="I8196" t="s">
        <v>16</v>
      </c>
      <c r="J8196">
        <v>27832</v>
      </c>
      <c r="K8196"/>
      <c r="L8196">
        <v>2025</v>
      </c>
      <c r="M8196" t="s">
        <v>525</v>
      </c>
      <c r="N8196" t="s">
        <v>526</v>
      </c>
      <c r="O8196"/>
    </row>
    <row r="8197" spans="1:15" s="164" customFormat="1" ht="16" x14ac:dyDescent="0.2">
      <c r="A8197" t="s">
        <v>521</v>
      </c>
      <c r="B8197" t="s">
        <v>705</v>
      </c>
      <c r="C8197" t="s">
        <v>523</v>
      </c>
      <c r="D8197" t="s">
        <v>530</v>
      </c>
      <c r="E8197" t="s">
        <v>517</v>
      </c>
      <c r="F8197" s="191">
        <v>45794</v>
      </c>
      <c r="G8197" t="s">
        <v>42</v>
      </c>
      <c r="H8197" s="192">
        <v>100352</v>
      </c>
      <c r="I8197" t="s">
        <v>16</v>
      </c>
      <c r="J8197"/>
      <c r="K8197"/>
      <c r="L8197">
        <v>2025</v>
      </c>
      <c r="M8197" t="s">
        <v>525</v>
      </c>
      <c r="N8197" t="s">
        <v>526</v>
      </c>
      <c r="O8197" t="s">
        <v>937</v>
      </c>
    </row>
    <row r="8198" spans="1:15" s="164" customFormat="1" ht="16" x14ac:dyDescent="0.2">
      <c r="A8198" t="s">
        <v>521</v>
      </c>
      <c r="B8198" t="s">
        <v>609</v>
      </c>
      <c r="C8198" t="s">
        <v>523</v>
      </c>
      <c r="D8198" t="s">
        <v>524</v>
      </c>
      <c r="E8198" t="s">
        <v>519</v>
      </c>
      <c r="F8198" s="191">
        <v>45794</v>
      </c>
      <c r="G8198" t="s">
        <v>725</v>
      </c>
      <c r="H8198" s="192">
        <v>72250</v>
      </c>
      <c r="I8198" t="s">
        <v>16</v>
      </c>
      <c r="J8198">
        <v>850</v>
      </c>
      <c r="K8198"/>
      <c r="L8198">
        <v>2025</v>
      </c>
      <c r="M8198" t="s">
        <v>525</v>
      </c>
      <c r="N8198" t="s">
        <v>526</v>
      </c>
      <c r="O8198"/>
    </row>
    <row r="8199" spans="1:15" s="164" customFormat="1" ht="16" x14ac:dyDescent="0.2">
      <c r="A8199" t="s">
        <v>521</v>
      </c>
      <c r="B8199" t="s">
        <v>705</v>
      </c>
      <c r="C8199" t="s">
        <v>523</v>
      </c>
      <c r="D8199" t="s">
        <v>530</v>
      </c>
      <c r="E8199" t="s">
        <v>518</v>
      </c>
      <c r="F8199" s="191">
        <v>45794</v>
      </c>
      <c r="G8199" t="s">
        <v>42</v>
      </c>
      <c r="H8199" s="192">
        <v>21504</v>
      </c>
      <c r="I8199" t="s">
        <v>16</v>
      </c>
      <c r="J8199"/>
      <c r="K8199"/>
      <c r="L8199">
        <v>2025</v>
      </c>
      <c r="M8199" t="s">
        <v>525</v>
      </c>
      <c r="N8199" t="s">
        <v>526</v>
      </c>
      <c r="O8199" t="s">
        <v>937</v>
      </c>
    </row>
    <row r="8200" spans="1:15" s="164" customFormat="1" ht="16" x14ac:dyDescent="0.2">
      <c r="A8200" t="s">
        <v>521</v>
      </c>
      <c r="B8200" t="s">
        <v>592</v>
      </c>
      <c r="C8200" t="s">
        <v>523</v>
      </c>
      <c r="D8200" t="s">
        <v>530</v>
      </c>
      <c r="E8200" t="s">
        <v>517</v>
      </c>
      <c r="F8200" s="191">
        <v>45794</v>
      </c>
      <c r="G8200" t="s">
        <v>24</v>
      </c>
      <c r="H8200" s="192">
        <v>21504</v>
      </c>
      <c r="I8200" t="s">
        <v>16</v>
      </c>
      <c r="J8200"/>
      <c r="K8200"/>
      <c r="L8200">
        <v>2025</v>
      </c>
      <c r="M8200" t="s">
        <v>525</v>
      </c>
      <c r="N8200" t="s">
        <v>526</v>
      </c>
      <c r="O8200" t="s">
        <v>937</v>
      </c>
    </row>
    <row r="8201" spans="1:15" s="164" customFormat="1" ht="16" x14ac:dyDescent="0.2">
      <c r="A8201" t="s">
        <v>521</v>
      </c>
      <c r="B8201" t="s">
        <v>609</v>
      </c>
      <c r="C8201" t="s">
        <v>523</v>
      </c>
      <c r="D8201" t="s">
        <v>530</v>
      </c>
      <c r="E8201" t="s">
        <v>518</v>
      </c>
      <c r="F8201" s="191">
        <v>45794</v>
      </c>
      <c r="G8201" t="s">
        <v>725</v>
      </c>
      <c r="H8201" s="192">
        <v>2353664</v>
      </c>
      <c r="I8201" t="s">
        <v>16</v>
      </c>
      <c r="J8201"/>
      <c r="K8201"/>
      <c r="L8201">
        <v>2025</v>
      </c>
      <c r="M8201" t="s">
        <v>525</v>
      </c>
      <c r="N8201" t="s">
        <v>526</v>
      </c>
      <c r="O8201" t="s">
        <v>937</v>
      </c>
    </row>
    <row r="8202" spans="1:15" s="164" customFormat="1" ht="16" x14ac:dyDescent="0.2">
      <c r="A8202" t="s">
        <v>521</v>
      </c>
      <c r="B8202" t="s">
        <v>609</v>
      </c>
      <c r="C8202" t="s">
        <v>523</v>
      </c>
      <c r="D8202" t="s">
        <v>530</v>
      </c>
      <c r="E8202" t="s">
        <v>517</v>
      </c>
      <c r="F8202" s="191">
        <v>45794</v>
      </c>
      <c r="G8202" t="s">
        <v>725</v>
      </c>
      <c r="H8202" s="192">
        <v>26686464</v>
      </c>
      <c r="I8202" t="s">
        <v>16</v>
      </c>
      <c r="J8202"/>
      <c r="K8202"/>
      <c r="L8202">
        <v>2025</v>
      </c>
      <c r="M8202" t="s">
        <v>525</v>
      </c>
      <c r="N8202" t="s">
        <v>526</v>
      </c>
      <c r="O8202" t="s">
        <v>937</v>
      </c>
    </row>
    <row r="8203" spans="1:15" s="164" customFormat="1" ht="16" x14ac:dyDescent="0.2">
      <c r="A8203" t="s">
        <v>521</v>
      </c>
      <c r="B8203" t="s">
        <v>609</v>
      </c>
      <c r="C8203" t="s">
        <v>523</v>
      </c>
      <c r="D8203" t="s">
        <v>530</v>
      </c>
      <c r="E8203" t="s">
        <v>517</v>
      </c>
      <c r="F8203" s="191">
        <v>45795</v>
      </c>
      <c r="G8203" t="s">
        <v>725</v>
      </c>
      <c r="H8203" s="192">
        <v>9856000</v>
      </c>
      <c r="I8203" t="s">
        <v>16</v>
      </c>
      <c r="J8203">
        <v>24640</v>
      </c>
      <c r="K8203"/>
      <c r="L8203">
        <v>2025</v>
      </c>
      <c r="M8203" t="s">
        <v>525</v>
      </c>
      <c r="N8203" t="s">
        <v>526</v>
      </c>
      <c r="O8203"/>
    </row>
    <row r="8204" spans="1:15" s="164" customFormat="1" ht="16" x14ac:dyDescent="0.2">
      <c r="A8204" t="s">
        <v>521</v>
      </c>
      <c r="B8204" t="s">
        <v>609</v>
      </c>
      <c r="C8204" t="s">
        <v>523</v>
      </c>
      <c r="D8204" t="s">
        <v>530</v>
      </c>
      <c r="E8204" t="s">
        <v>518</v>
      </c>
      <c r="F8204" s="191">
        <v>45795</v>
      </c>
      <c r="G8204" t="s">
        <v>725</v>
      </c>
      <c r="H8204" s="192">
        <v>649600</v>
      </c>
      <c r="I8204" t="s">
        <v>16</v>
      </c>
      <c r="J8204">
        <v>1624</v>
      </c>
      <c r="K8204"/>
      <c r="L8204">
        <v>2025</v>
      </c>
      <c r="M8204" t="s">
        <v>525</v>
      </c>
      <c r="N8204" t="s">
        <v>526</v>
      </c>
      <c r="O8204"/>
    </row>
    <row r="8205" spans="1:15" s="164" customFormat="1" ht="16" x14ac:dyDescent="0.2">
      <c r="A8205" t="s">
        <v>521</v>
      </c>
      <c r="B8205" t="s">
        <v>609</v>
      </c>
      <c r="C8205" t="s">
        <v>523</v>
      </c>
      <c r="D8205" t="s">
        <v>524</v>
      </c>
      <c r="E8205" t="s">
        <v>519</v>
      </c>
      <c r="F8205" s="191">
        <v>45795</v>
      </c>
      <c r="G8205" t="s">
        <v>725</v>
      </c>
      <c r="H8205" s="192">
        <v>28900</v>
      </c>
      <c r="I8205" t="s">
        <v>16</v>
      </c>
      <c r="J8205">
        <v>340</v>
      </c>
      <c r="K8205"/>
      <c r="L8205">
        <v>2025</v>
      </c>
      <c r="M8205" t="s">
        <v>525</v>
      </c>
      <c r="N8205" t="s">
        <v>526</v>
      </c>
      <c r="O8205"/>
    </row>
    <row r="8206" spans="1:15" s="164" customFormat="1" ht="16" x14ac:dyDescent="0.2">
      <c r="A8206" t="s">
        <v>521</v>
      </c>
      <c r="B8206" t="s">
        <v>647</v>
      </c>
      <c r="C8206" t="s">
        <v>523</v>
      </c>
      <c r="D8206" t="s">
        <v>525</v>
      </c>
      <c r="E8206" t="s">
        <v>525</v>
      </c>
      <c r="F8206" s="191">
        <v>45796</v>
      </c>
      <c r="G8206" t="s">
        <v>650</v>
      </c>
      <c r="H8206" s="192">
        <v>4213793</v>
      </c>
      <c r="I8206" t="s">
        <v>16</v>
      </c>
      <c r="J8206"/>
      <c r="K8206"/>
      <c r="L8206">
        <v>2024</v>
      </c>
      <c r="M8206" t="s">
        <v>525</v>
      </c>
      <c r="N8206" t="s">
        <v>569</v>
      </c>
      <c r="O8206"/>
    </row>
    <row r="8207" spans="1:15" s="164" customFormat="1" ht="16" x14ac:dyDescent="0.2">
      <c r="A8207" t="s">
        <v>521</v>
      </c>
      <c r="B8207" t="s">
        <v>647</v>
      </c>
      <c r="C8207" t="s">
        <v>523</v>
      </c>
      <c r="D8207" t="s">
        <v>525</v>
      </c>
      <c r="E8207" t="s">
        <v>519</v>
      </c>
      <c r="F8207" s="191">
        <v>45796</v>
      </c>
      <c r="G8207" t="s">
        <v>650</v>
      </c>
      <c r="H8207" s="192">
        <v>1057089</v>
      </c>
      <c r="I8207" t="s">
        <v>16</v>
      </c>
      <c r="J8207"/>
      <c r="K8207"/>
      <c r="L8207">
        <v>2024</v>
      </c>
      <c r="M8207" t="s">
        <v>525</v>
      </c>
      <c r="N8207" t="s">
        <v>569</v>
      </c>
      <c r="O8207"/>
    </row>
    <row r="8208" spans="1:15" s="164" customFormat="1" ht="16" x14ac:dyDescent="0.2">
      <c r="A8208" t="s">
        <v>521</v>
      </c>
      <c r="B8208" t="s">
        <v>647</v>
      </c>
      <c r="C8208" t="s">
        <v>535</v>
      </c>
      <c r="D8208" t="s">
        <v>525</v>
      </c>
      <c r="E8208" t="s">
        <v>531</v>
      </c>
      <c r="F8208" s="191">
        <v>45796</v>
      </c>
      <c r="G8208" t="s">
        <v>650</v>
      </c>
      <c r="H8208" s="192">
        <v>36300</v>
      </c>
      <c r="I8208" t="s">
        <v>16</v>
      </c>
      <c r="J8208"/>
      <c r="K8208"/>
      <c r="L8208">
        <v>2024</v>
      </c>
      <c r="M8208" t="s">
        <v>525</v>
      </c>
      <c r="N8208" t="s">
        <v>569</v>
      </c>
      <c r="O8208"/>
    </row>
    <row r="8209" spans="1:15" s="164" customFormat="1" ht="16" x14ac:dyDescent="0.2">
      <c r="A8209" t="s">
        <v>521</v>
      </c>
      <c r="B8209" t="s">
        <v>647</v>
      </c>
      <c r="C8209" t="s">
        <v>523</v>
      </c>
      <c r="D8209" t="s">
        <v>525</v>
      </c>
      <c r="E8209" t="s">
        <v>531</v>
      </c>
      <c r="F8209" s="191">
        <v>45796</v>
      </c>
      <c r="G8209" t="s">
        <v>650</v>
      </c>
      <c r="H8209" s="192">
        <v>8599732</v>
      </c>
      <c r="I8209" t="s">
        <v>16</v>
      </c>
      <c r="J8209"/>
      <c r="K8209"/>
      <c r="L8209">
        <v>2024</v>
      </c>
      <c r="M8209" t="s">
        <v>525</v>
      </c>
      <c r="N8209" t="s">
        <v>569</v>
      </c>
      <c r="O8209"/>
    </row>
    <row r="8210" spans="1:15" s="164" customFormat="1" ht="16" x14ac:dyDescent="0.2">
      <c r="A8210" t="s">
        <v>521</v>
      </c>
      <c r="B8210" t="s">
        <v>647</v>
      </c>
      <c r="C8210" t="s">
        <v>523</v>
      </c>
      <c r="D8210" t="s">
        <v>525</v>
      </c>
      <c r="E8210" t="s">
        <v>525</v>
      </c>
      <c r="F8210" s="191">
        <v>45796</v>
      </c>
      <c r="G8210" t="s">
        <v>648</v>
      </c>
      <c r="H8210" s="192">
        <v>22440</v>
      </c>
      <c r="I8210" t="s">
        <v>16</v>
      </c>
      <c r="J8210"/>
      <c r="K8210"/>
      <c r="L8210">
        <v>2024</v>
      </c>
      <c r="M8210" t="s">
        <v>525</v>
      </c>
      <c r="N8210" t="s">
        <v>569</v>
      </c>
      <c r="O8210"/>
    </row>
    <row r="8211" spans="1:15" s="164" customFormat="1" ht="16" x14ac:dyDescent="0.2">
      <c r="A8211" t="s">
        <v>521</v>
      </c>
      <c r="B8211" t="s">
        <v>647</v>
      </c>
      <c r="C8211" t="s">
        <v>523</v>
      </c>
      <c r="D8211" t="s">
        <v>525</v>
      </c>
      <c r="E8211" t="s">
        <v>531</v>
      </c>
      <c r="F8211" s="191">
        <v>45796</v>
      </c>
      <c r="G8211" t="s">
        <v>648</v>
      </c>
      <c r="H8211" s="192">
        <v>215600</v>
      </c>
      <c r="I8211" t="s">
        <v>16</v>
      </c>
      <c r="J8211"/>
      <c r="K8211"/>
      <c r="L8211">
        <v>2024</v>
      </c>
      <c r="M8211" t="s">
        <v>525</v>
      </c>
      <c r="N8211" t="s">
        <v>569</v>
      </c>
      <c r="O8211"/>
    </row>
    <row r="8212" spans="1:15" s="164" customFormat="1" ht="16" x14ac:dyDescent="0.2">
      <c r="A8212" t="s">
        <v>521</v>
      </c>
      <c r="B8212" t="s">
        <v>647</v>
      </c>
      <c r="C8212" t="s">
        <v>523</v>
      </c>
      <c r="D8212" t="s">
        <v>525</v>
      </c>
      <c r="E8212" t="s">
        <v>525</v>
      </c>
      <c r="F8212" s="191">
        <v>45796</v>
      </c>
      <c r="G8212" t="s">
        <v>657</v>
      </c>
      <c r="H8212" s="192">
        <v>660</v>
      </c>
      <c r="I8212" t="s">
        <v>16</v>
      </c>
      <c r="J8212"/>
      <c r="K8212"/>
      <c r="L8212">
        <v>2024</v>
      </c>
      <c r="M8212" t="s">
        <v>525</v>
      </c>
      <c r="N8212" t="s">
        <v>569</v>
      </c>
      <c r="O8212"/>
    </row>
    <row r="8213" spans="1:15" s="164" customFormat="1" ht="16" x14ac:dyDescent="0.2">
      <c r="A8213" t="s">
        <v>521</v>
      </c>
      <c r="B8213" t="s">
        <v>647</v>
      </c>
      <c r="C8213" t="s">
        <v>523</v>
      </c>
      <c r="D8213" t="s">
        <v>525</v>
      </c>
      <c r="E8213" t="s">
        <v>525</v>
      </c>
      <c r="F8213" s="191">
        <v>45796</v>
      </c>
      <c r="G8213" t="s">
        <v>651</v>
      </c>
      <c r="H8213" s="192">
        <v>284689</v>
      </c>
      <c r="I8213" t="s">
        <v>16</v>
      </c>
      <c r="J8213"/>
      <c r="K8213"/>
      <c r="L8213">
        <v>2024</v>
      </c>
      <c r="M8213" t="s">
        <v>525</v>
      </c>
      <c r="N8213" t="s">
        <v>569</v>
      </c>
      <c r="O8213"/>
    </row>
    <row r="8214" spans="1:15" s="164" customFormat="1" ht="16" x14ac:dyDescent="0.2">
      <c r="A8214" t="s">
        <v>521</v>
      </c>
      <c r="B8214" t="s">
        <v>647</v>
      </c>
      <c r="C8214" t="s">
        <v>523</v>
      </c>
      <c r="D8214" t="s">
        <v>525</v>
      </c>
      <c r="E8214" t="s">
        <v>519</v>
      </c>
      <c r="F8214" s="191">
        <v>45796</v>
      </c>
      <c r="G8214" t="s">
        <v>651</v>
      </c>
      <c r="H8214" s="192">
        <v>32105</v>
      </c>
      <c r="I8214" t="s">
        <v>16</v>
      </c>
      <c r="J8214"/>
      <c r="K8214"/>
      <c r="L8214">
        <v>2024</v>
      </c>
      <c r="M8214" t="s">
        <v>525</v>
      </c>
      <c r="N8214" t="s">
        <v>569</v>
      </c>
      <c r="O8214"/>
    </row>
    <row r="8215" spans="1:15" s="164" customFormat="1" ht="16" x14ac:dyDescent="0.2">
      <c r="A8215" t="s">
        <v>521</v>
      </c>
      <c r="B8215" t="s">
        <v>647</v>
      </c>
      <c r="C8215" t="s">
        <v>523</v>
      </c>
      <c r="D8215" t="s">
        <v>525</v>
      </c>
      <c r="E8215" t="s">
        <v>531</v>
      </c>
      <c r="F8215" s="191">
        <v>45796</v>
      </c>
      <c r="G8215" t="s">
        <v>651</v>
      </c>
      <c r="H8215" s="192">
        <v>1310760</v>
      </c>
      <c r="I8215" t="s">
        <v>16</v>
      </c>
      <c r="J8215"/>
      <c r="K8215"/>
      <c r="L8215">
        <v>2024</v>
      </c>
      <c r="M8215" t="s">
        <v>525</v>
      </c>
      <c r="N8215" t="s">
        <v>569</v>
      </c>
      <c r="O8215"/>
    </row>
    <row r="8216" spans="1:15" s="164" customFormat="1" ht="16" x14ac:dyDescent="0.2">
      <c r="A8216" t="s">
        <v>521</v>
      </c>
      <c r="B8216" t="s">
        <v>647</v>
      </c>
      <c r="C8216" t="s">
        <v>523</v>
      </c>
      <c r="D8216" t="s">
        <v>525</v>
      </c>
      <c r="E8216" t="s">
        <v>531</v>
      </c>
      <c r="F8216" s="191">
        <v>45796</v>
      </c>
      <c r="G8216" t="s">
        <v>649</v>
      </c>
      <c r="H8216" s="192">
        <v>255200</v>
      </c>
      <c r="I8216" t="s">
        <v>16</v>
      </c>
      <c r="J8216"/>
      <c r="K8216"/>
      <c r="L8216">
        <v>2024</v>
      </c>
      <c r="M8216" t="s">
        <v>525</v>
      </c>
      <c r="N8216" t="s">
        <v>569</v>
      </c>
      <c r="O8216"/>
    </row>
    <row r="8217" spans="1:15" s="164" customFormat="1" ht="16" x14ac:dyDescent="0.2">
      <c r="A8217" t="s">
        <v>521</v>
      </c>
      <c r="B8217" t="s">
        <v>647</v>
      </c>
      <c r="C8217" t="s">
        <v>523</v>
      </c>
      <c r="D8217" t="s">
        <v>525</v>
      </c>
      <c r="E8217" t="s">
        <v>531</v>
      </c>
      <c r="F8217" s="191">
        <v>45796</v>
      </c>
      <c r="G8217" t="s">
        <v>652</v>
      </c>
      <c r="H8217" s="192">
        <v>1689600</v>
      </c>
      <c r="I8217" t="s">
        <v>16</v>
      </c>
      <c r="J8217"/>
      <c r="K8217"/>
      <c r="L8217">
        <v>2024</v>
      </c>
      <c r="M8217" t="s">
        <v>525</v>
      </c>
      <c r="N8217" t="s">
        <v>569</v>
      </c>
      <c r="O8217"/>
    </row>
    <row r="8218" spans="1:15" s="164" customFormat="1" ht="16" x14ac:dyDescent="0.2">
      <c r="A8218" t="s">
        <v>521</v>
      </c>
      <c r="B8218" t="s">
        <v>586</v>
      </c>
      <c r="C8218" t="s">
        <v>523</v>
      </c>
      <c r="D8218" t="s">
        <v>525</v>
      </c>
      <c r="E8218" t="s">
        <v>531</v>
      </c>
      <c r="F8218" s="191">
        <v>45796</v>
      </c>
      <c r="G8218" t="s">
        <v>619</v>
      </c>
      <c r="H8218" s="192">
        <v>647319</v>
      </c>
      <c r="I8218" t="s">
        <v>22</v>
      </c>
      <c r="J8218"/>
      <c r="K8218"/>
      <c r="L8218">
        <v>2024</v>
      </c>
      <c r="M8218" t="s">
        <v>525</v>
      </c>
      <c r="N8218" t="s">
        <v>569</v>
      </c>
      <c r="O8218"/>
    </row>
    <row r="8219" spans="1:15" s="164" customFormat="1" ht="16" x14ac:dyDescent="0.2">
      <c r="A8219" t="s">
        <v>521</v>
      </c>
      <c r="B8219" t="s">
        <v>586</v>
      </c>
      <c r="C8219" t="s">
        <v>523</v>
      </c>
      <c r="D8219" t="s">
        <v>525</v>
      </c>
      <c r="E8219" t="s">
        <v>531</v>
      </c>
      <c r="F8219" s="191">
        <v>45796</v>
      </c>
      <c r="G8219" t="s">
        <v>23</v>
      </c>
      <c r="H8219" s="192">
        <v>128636</v>
      </c>
      <c r="I8219" t="s">
        <v>22</v>
      </c>
      <c r="J8219"/>
      <c r="K8219"/>
      <c r="L8219">
        <v>2024</v>
      </c>
      <c r="M8219" t="s">
        <v>525</v>
      </c>
      <c r="N8219" t="s">
        <v>569</v>
      </c>
      <c r="O8219"/>
    </row>
    <row r="8220" spans="1:15" s="164" customFormat="1" ht="16" x14ac:dyDescent="0.2">
      <c r="A8220" t="s">
        <v>521</v>
      </c>
      <c r="B8220" t="s">
        <v>609</v>
      </c>
      <c r="C8220" t="s">
        <v>523</v>
      </c>
      <c r="D8220" t="s">
        <v>530</v>
      </c>
      <c r="E8220" t="s">
        <v>518</v>
      </c>
      <c r="F8220" s="191">
        <v>45796</v>
      </c>
      <c r="G8220" t="s">
        <v>725</v>
      </c>
      <c r="H8220" s="192">
        <v>1456000</v>
      </c>
      <c r="I8220" t="s">
        <v>16</v>
      </c>
      <c r="J8220">
        <v>3640</v>
      </c>
      <c r="K8220"/>
      <c r="L8220">
        <v>2025</v>
      </c>
      <c r="M8220" t="s">
        <v>525</v>
      </c>
      <c r="N8220" t="s">
        <v>526</v>
      </c>
      <c r="O8220"/>
    </row>
    <row r="8221" spans="1:15" s="164" customFormat="1" ht="16" x14ac:dyDescent="0.2">
      <c r="A8221" t="s">
        <v>521</v>
      </c>
      <c r="B8221" t="s">
        <v>609</v>
      </c>
      <c r="C8221" t="s">
        <v>523</v>
      </c>
      <c r="D8221" t="s">
        <v>530</v>
      </c>
      <c r="E8221" t="s">
        <v>517</v>
      </c>
      <c r="F8221" s="191">
        <v>45796</v>
      </c>
      <c r="G8221" t="s">
        <v>725</v>
      </c>
      <c r="H8221" s="192">
        <v>15724800</v>
      </c>
      <c r="I8221" t="s">
        <v>16</v>
      </c>
      <c r="J8221">
        <v>39312</v>
      </c>
      <c r="K8221"/>
      <c r="L8221">
        <v>2025</v>
      </c>
      <c r="M8221" t="s">
        <v>525</v>
      </c>
      <c r="N8221" t="s">
        <v>526</v>
      </c>
      <c r="O8221"/>
    </row>
    <row r="8222" spans="1:15" s="164" customFormat="1" ht="16" x14ac:dyDescent="0.2">
      <c r="A8222" t="s">
        <v>521</v>
      </c>
      <c r="B8222" t="s">
        <v>609</v>
      </c>
      <c r="C8222" t="s">
        <v>523</v>
      </c>
      <c r="D8222" t="s">
        <v>524</v>
      </c>
      <c r="E8222" t="s">
        <v>519</v>
      </c>
      <c r="F8222" s="191">
        <v>45796</v>
      </c>
      <c r="G8222" t="s">
        <v>725</v>
      </c>
      <c r="H8222" s="192">
        <v>79475</v>
      </c>
      <c r="I8222" t="s">
        <v>16</v>
      </c>
      <c r="J8222">
        <v>935</v>
      </c>
      <c r="K8222"/>
      <c r="L8222">
        <v>2025</v>
      </c>
      <c r="M8222" t="s">
        <v>525</v>
      </c>
      <c r="N8222" t="s">
        <v>526</v>
      </c>
      <c r="O8222"/>
    </row>
    <row r="8223" spans="1:15" s="164" customFormat="1" ht="16" x14ac:dyDescent="0.2">
      <c r="A8223" t="s">
        <v>521</v>
      </c>
      <c r="B8223" t="s">
        <v>688</v>
      </c>
      <c r="C8223" t="s">
        <v>523</v>
      </c>
      <c r="D8223" t="s">
        <v>530</v>
      </c>
      <c r="E8223" t="s">
        <v>518</v>
      </c>
      <c r="F8223" s="191">
        <v>45796</v>
      </c>
      <c r="G8223" t="s">
        <v>689</v>
      </c>
      <c r="H8223" s="192">
        <v>200000</v>
      </c>
      <c r="I8223" t="s">
        <v>16</v>
      </c>
      <c r="J8223"/>
      <c r="K8223"/>
      <c r="L8223">
        <v>2025</v>
      </c>
      <c r="M8223" t="s">
        <v>525</v>
      </c>
      <c r="N8223" t="s">
        <v>526</v>
      </c>
      <c r="O8223" t="s">
        <v>727</v>
      </c>
    </row>
    <row r="8224" spans="1:15" s="164" customFormat="1" ht="16" x14ac:dyDescent="0.2">
      <c r="A8224" t="s">
        <v>521</v>
      </c>
      <c r="B8224" t="s">
        <v>688</v>
      </c>
      <c r="C8224" t="s">
        <v>523</v>
      </c>
      <c r="D8224" t="s">
        <v>530</v>
      </c>
      <c r="E8224" t="s">
        <v>517</v>
      </c>
      <c r="F8224" s="191">
        <v>45796</v>
      </c>
      <c r="G8224" t="s">
        <v>689</v>
      </c>
      <c r="H8224" s="192">
        <v>2360000</v>
      </c>
      <c r="I8224" t="s">
        <v>16</v>
      </c>
      <c r="J8224"/>
      <c r="K8224"/>
      <c r="L8224">
        <v>2025</v>
      </c>
      <c r="M8224" t="s">
        <v>525</v>
      </c>
      <c r="N8224" t="s">
        <v>526</v>
      </c>
      <c r="O8224" t="s">
        <v>727</v>
      </c>
    </row>
    <row r="8225" spans="1:15" s="164" customFormat="1" ht="16" x14ac:dyDescent="0.2">
      <c r="A8225" t="s">
        <v>521</v>
      </c>
      <c r="B8225" t="s">
        <v>647</v>
      </c>
      <c r="C8225" t="s">
        <v>523</v>
      </c>
      <c r="D8225" t="s">
        <v>525</v>
      </c>
      <c r="E8225" t="s">
        <v>525</v>
      </c>
      <c r="F8225" s="191">
        <v>45797</v>
      </c>
      <c r="G8225" t="s">
        <v>650</v>
      </c>
      <c r="H8225" s="192">
        <v>8827393</v>
      </c>
      <c r="I8225" t="s">
        <v>16</v>
      </c>
      <c r="J8225"/>
      <c r="K8225"/>
      <c r="L8225">
        <v>2024</v>
      </c>
      <c r="M8225" t="s">
        <v>525</v>
      </c>
      <c r="N8225" t="s">
        <v>569</v>
      </c>
      <c r="O8225"/>
    </row>
    <row r="8226" spans="1:15" s="164" customFormat="1" ht="16" x14ac:dyDescent="0.2">
      <c r="A8226" t="s">
        <v>521</v>
      </c>
      <c r="B8226" t="s">
        <v>609</v>
      </c>
      <c r="C8226" t="s">
        <v>523</v>
      </c>
      <c r="D8226" t="s">
        <v>530</v>
      </c>
      <c r="E8226" t="s">
        <v>518</v>
      </c>
      <c r="F8226" s="191">
        <v>45797</v>
      </c>
      <c r="G8226" t="s">
        <v>725</v>
      </c>
      <c r="H8226" s="192">
        <v>1456000</v>
      </c>
      <c r="I8226" t="s">
        <v>16</v>
      </c>
      <c r="J8226">
        <v>3640</v>
      </c>
      <c r="K8226"/>
      <c r="L8226">
        <v>2025</v>
      </c>
      <c r="M8226" t="s">
        <v>525</v>
      </c>
      <c r="N8226" t="s">
        <v>526</v>
      </c>
      <c r="O8226"/>
    </row>
    <row r="8227" spans="1:15" s="164" customFormat="1" ht="16" x14ac:dyDescent="0.2">
      <c r="A8227" t="s">
        <v>521</v>
      </c>
      <c r="B8227" t="s">
        <v>647</v>
      </c>
      <c r="C8227" t="s">
        <v>535</v>
      </c>
      <c r="D8227" t="s">
        <v>525</v>
      </c>
      <c r="E8227" t="s">
        <v>519</v>
      </c>
      <c r="F8227" s="191">
        <v>45797</v>
      </c>
      <c r="G8227" t="s">
        <v>650</v>
      </c>
      <c r="H8227" s="192">
        <v>52639</v>
      </c>
      <c r="I8227" t="s">
        <v>16</v>
      </c>
      <c r="J8227"/>
      <c r="K8227"/>
      <c r="L8227">
        <v>2024</v>
      </c>
      <c r="M8227" t="s">
        <v>525</v>
      </c>
      <c r="N8227" t="s">
        <v>569</v>
      </c>
      <c r="O8227"/>
    </row>
    <row r="8228" spans="1:15" s="164" customFormat="1" ht="16" x14ac:dyDescent="0.2">
      <c r="A8228" t="s">
        <v>521</v>
      </c>
      <c r="B8228" t="s">
        <v>609</v>
      </c>
      <c r="C8228" t="s">
        <v>523</v>
      </c>
      <c r="D8228" t="s">
        <v>524</v>
      </c>
      <c r="E8228" t="s">
        <v>519</v>
      </c>
      <c r="F8228" s="191">
        <v>45797</v>
      </c>
      <c r="G8228" t="s">
        <v>725</v>
      </c>
      <c r="H8228" s="192">
        <v>86700</v>
      </c>
      <c r="I8228" t="s">
        <v>16</v>
      </c>
      <c r="J8228">
        <v>1020</v>
      </c>
      <c r="K8228"/>
      <c r="L8228">
        <v>2025</v>
      </c>
      <c r="M8228" t="s">
        <v>525</v>
      </c>
      <c r="N8228" t="s">
        <v>526</v>
      </c>
      <c r="O8228"/>
    </row>
    <row r="8229" spans="1:15" s="164" customFormat="1" ht="16" x14ac:dyDescent="0.2">
      <c r="A8229" t="s">
        <v>521</v>
      </c>
      <c r="B8229" t="s">
        <v>647</v>
      </c>
      <c r="C8229" t="s">
        <v>523</v>
      </c>
      <c r="D8229" t="s">
        <v>525</v>
      </c>
      <c r="E8229" t="s">
        <v>519</v>
      </c>
      <c r="F8229" s="191">
        <v>45797</v>
      </c>
      <c r="G8229" t="s">
        <v>650</v>
      </c>
      <c r="H8229" s="192">
        <v>1062010</v>
      </c>
      <c r="I8229" t="s">
        <v>16</v>
      </c>
      <c r="J8229"/>
      <c r="K8229"/>
      <c r="L8229">
        <v>2024</v>
      </c>
      <c r="M8229" t="s">
        <v>525</v>
      </c>
      <c r="N8229" t="s">
        <v>569</v>
      </c>
      <c r="O8229"/>
    </row>
    <row r="8230" spans="1:15" s="164" customFormat="1" ht="16" x14ac:dyDescent="0.2">
      <c r="A8230" t="s">
        <v>521</v>
      </c>
      <c r="B8230" t="s">
        <v>609</v>
      </c>
      <c r="C8230" t="s">
        <v>523</v>
      </c>
      <c r="D8230" t="s">
        <v>530</v>
      </c>
      <c r="E8230" t="s">
        <v>517</v>
      </c>
      <c r="F8230" s="191">
        <v>45797</v>
      </c>
      <c r="G8230" t="s">
        <v>725</v>
      </c>
      <c r="H8230" s="192">
        <v>15456000</v>
      </c>
      <c r="I8230" t="s">
        <v>16</v>
      </c>
      <c r="J8230">
        <v>38640</v>
      </c>
      <c r="K8230"/>
      <c r="L8230">
        <v>2025</v>
      </c>
      <c r="M8230" t="s">
        <v>525</v>
      </c>
      <c r="N8230" t="s">
        <v>526</v>
      </c>
      <c r="O8230"/>
    </row>
    <row r="8231" spans="1:15" s="164" customFormat="1" ht="16" x14ac:dyDescent="0.2">
      <c r="A8231" t="s">
        <v>521</v>
      </c>
      <c r="B8231" t="s">
        <v>647</v>
      </c>
      <c r="C8231" t="s">
        <v>535</v>
      </c>
      <c r="D8231" t="s">
        <v>525</v>
      </c>
      <c r="E8231" t="s">
        <v>531</v>
      </c>
      <c r="F8231" s="191">
        <v>45797</v>
      </c>
      <c r="G8231" t="s">
        <v>650</v>
      </c>
      <c r="H8231" s="192">
        <v>651961</v>
      </c>
      <c r="I8231" t="s">
        <v>16</v>
      </c>
      <c r="J8231"/>
      <c r="K8231"/>
      <c r="L8231">
        <v>2024</v>
      </c>
      <c r="M8231" t="s">
        <v>525</v>
      </c>
      <c r="N8231" t="s">
        <v>569</v>
      </c>
      <c r="O8231"/>
    </row>
    <row r="8232" spans="1:15" s="164" customFormat="1" ht="16" x14ac:dyDescent="0.2">
      <c r="A8232" t="s">
        <v>521</v>
      </c>
      <c r="B8232" t="s">
        <v>688</v>
      </c>
      <c r="C8232" t="s">
        <v>523</v>
      </c>
      <c r="D8232" t="s">
        <v>530</v>
      </c>
      <c r="E8232" t="s">
        <v>518</v>
      </c>
      <c r="F8232" s="191">
        <v>45797</v>
      </c>
      <c r="G8232" t="s">
        <v>689</v>
      </c>
      <c r="H8232" s="192">
        <v>40000</v>
      </c>
      <c r="I8232" t="s">
        <v>16</v>
      </c>
      <c r="J8232"/>
      <c r="K8232"/>
      <c r="L8232">
        <v>2025</v>
      </c>
      <c r="M8232" t="s">
        <v>525</v>
      </c>
      <c r="N8232" t="s">
        <v>526</v>
      </c>
      <c r="O8232" t="s">
        <v>726</v>
      </c>
    </row>
    <row r="8233" spans="1:15" s="164" customFormat="1" ht="16" x14ac:dyDescent="0.2">
      <c r="A8233" t="s">
        <v>521</v>
      </c>
      <c r="B8233" t="s">
        <v>647</v>
      </c>
      <c r="C8233" t="s">
        <v>523</v>
      </c>
      <c r="D8233" t="s">
        <v>525</v>
      </c>
      <c r="E8233" t="s">
        <v>531</v>
      </c>
      <c r="F8233" s="191">
        <v>45797</v>
      </c>
      <c r="G8233" t="s">
        <v>650</v>
      </c>
      <c r="H8233" s="192">
        <v>8681464</v>
      </c>
      <c r="I8233" t="s">
        <v>16</v>
      </c>
      <c r="J8233"/>
      <c r="K8233"/>
      <c r="L8233">
        <v>2024</v>
      </c>
      <c r="M8233" t="s">
        <v>525</v>
      </c>
      <c r="N8233" t="s">
        <v>569</v>
      </c>
      <c r="O8233"/>
    </row>
    <row r="8234" spans="1:15" s="164" customFormat="1" ht="16" x14ac:dyDescent="0.2">
      <c r="A8234" t="s">
        <v>521</v>
      </c>
      <c r="B8234" t="s">
        <v>688</v>
      </c>
      <c r="C8234" t="s">
        <v>523</v>
      </c>
      <c r="D8234" t="s">
        <v>530</v>
      </c>
      <c r="E8234" t="s">
        <v>517</v>
      </c>
      <c r="F8234" s="191">
        <v>45797</v>
      </c>
      <c r="G8234" t="s">
        <v>689</v>
      </c>
      <c r="H8234" s="192">
        <v>2280000</v>
      </c>
      <c r="I8234" t="s">
        <v>16</v>
      </c>
      <c r="J8234"/>
      <c r="K8234"/>
      <c r="L8234">
        <v>2025</v>
      </c>
      <c r="M8234" t="s">
        <v>525</v>
      </c>
      <c r="N8234" t="s">
        <v>526</v>
      </c>
      <c r="O8234" t="s">
        <v>726</v>
      </c>
    </row>
    <row r="8235" spans="1:15" s="164" customFormat="1" ht="16" x14ac:dyDescent="0.2">
      <c r="A8235" t="s">
        <v>521</v>
      </c>
      <c r="B8235" t="s">
        <v>647</v>
      </c>
      <c r="C8235" t="s">
        <v>523</v>
      </c>
      <c r="D8235" t="s">
        <v>525</v>
      </c>
      <c r="E8235" t="s">
        <v>525</v>
      </c>
      <c r="F8235" s="191">
        <v>45797</v>
      </c>
      <c r="G8235" t="s">
        <v>648</v>
      </c>
      <c r="H8235" s="192">
        <v>30272</v>
      </c>
      <c r="I8235" t="s">
        <v>16</v>
      </c>
      <c r="J8235"/>
      <c r="K8235"/>
      <c r="L8235">
        <v>2024</v>
      </c>
      <c r="M8235" t="s">
        <v>525</v>
      </c>
      <c r="N8235" t="s">
        <v>569</v>
      </c>
      <c r="O8235"/>
    </row>
    <row r="8236" spans="1:15" s="164" customFormat="1" ht="16" x14ac:dyDescent="0.2">
      <c r="A8236" t="s">
        <v>521</v>
      </c>
      <c r="B8236" t="s">
        <v>647</v>
      </c>
      <c r="C8236" t="s">
        <v>523</v>
      </c>
      <c r="D8236" t="s">
        <v>525</v>
      </c>
      <c r="E8236" t="s">
        <v>531</v>
      </c>
      <c r="F8236" s="191">
        <v>45797</v>
      </c>
      <c r="G8236" t="s">
        <v>648</v>
      </c>
      <c r="H8236" s="192">
        <v>310358</v>
      </c>
      <c r="I8236" t="s">
        <v>16</v>
      </c>
      <c r="J8236"/>
      <c r="K8236"/>
      <c r="L8236">
        <v>2024</v>
      </c>
      <c r="M8236" t="s">
        <v>525</v>
      </c>
      <c r="N8236" t="s">
        <v>569</v>
      </c>
      <c r="O8236"/>
    </row>
    <row r="8237" spans="1:15" s="164" customFormat="1" ht="16" x14ac:dyDescent="0.2">
      <c r="A8237" t="s">
        <v>521</v>
      </c>
      <c r="B8237" t="s">
        <v>647</v>
      </c>
      <c r="C8237" t="s">
        <v>523</v>
      </c>
      <c r="D8237" t="s">
        <v>525</v>
      </c>
      <c r="E8237" t="s">
        <v>525</v>
      </c>
      <c r="F8237" s="191">
        <v>45797</v>
      </c>
      <c r="G8237" t="s">
        <v>658</v>
      </c>
      <c r="H8237" s="192">
        <v>9240</v>
      </c>
      <c r="I8237" t="s">
        <v>16</v>
      </c>
      <c r="J8237"/>
      <c r="K8237"/>
      <c r="L8237">
        <v>2024</v>
      </c>
      <c r="M8237" t="s">
        <v>525</v>
      </c>
      <c r="N8237" t="s">
        <v>569</v>
      </c>
      <c r="O8237"/>
    </row>
    <row r="8238" spans="1:15" s="164" customFormat="1" ht="16" x14ac:dyDescent="0.2">
      <c r="A8238" t="s">
        <v>521</v>
      </c>
      <c r="B8238" t="s">
        <v>647</v>
      </c>
      <c r="C8238" t="s">
        <v>523</v>
      </c>
      <c r="D8238" t="s">
        <v>525</v>
      </c>
      <c r="E8238" t="s">
        <v>525</v>
      </c>
      <c r="F8238" s="191">
        <v>45797</v>
      </c>
      <c r="G8238" t="s">
        <v>651</v>
      </c>
      <c r="H8238" s="192">
        <v>176312</v>
      </c>
      <c r="I8238" t="s">
        <v>16</v>
      </c>
      <c r="J8238"/>
      <c r="K8238"/>
      <c r="L8238">
        <v>2024</v>
      </c>
      <c r="M8238" t="s">
        <v>525</v>
      </c>
      <c r="N8238" t="s">
        <v>569</v>
      </c>
      <c r="O8238"/>
    </row>
    <row r="8239" spans="1:15" s="164" customFormat="1" ht="16" x14ac:dyDescent="0.2">
      <c r="A8239" t="s">
        <v>521</v>
      </c>
      <c r="B8239" t="s">
        <v>647</v>
      </c>
      <c r="C8239" t="s">
        <v>523</v>
      </c>
      <c r="D8239" t="s">
        <v>525</v>
      </c>
      <c r="E8239" t="s">
        <v>519</v>
      </c>
      <c r="F8239" s="191">
        <v>45797</v>
      </c>
      <c r="G8239" t="s">
        <v>651</v>
      </c>
      <c r="H8239" s="192">
        <v>103424</v>
      </c>
      <c r="I8239" t="s">
        <v>16</v>
      </c>
      <c r="J8239"/>
      <c r="K8239"/>
      <c r="L8239">
        <v>2024</v>
      </c>
      <c r="M8239" t="s">
        <v>525</v>
      </c>
      <c r="N8239" t="s">
        <v>569</v>
      </c>
      <c r="O8239"/>
    </row>
    <row r="8240" spans="1:15" s="164" customFormat="1" ht="16" x14ac:dyDescent="0.2">
      <c r="A8240" t="s">
        <v>521</v>
      </c>
      <c r="B8240" t="s">
        <v>647</v>
      </c>
      <c r="C8240" t="s">
        <v>523</v>
      </c>
      <c r="D8240" t="s">
        <v>525</v>
      </c>
      <c r="E8240" t="s">
        <v>531</v>
      </c>
      <c r="F8240" s="191">
        <v>45797</v>
      </c>
      <c r="G8240" t="s">
        <v>651</v>
      </c>
      <c r="H8240" s="192">
        <v>641520</v>
      </c>
      <c r="I8240" t="s">
        <v>16</v>
      </c>
      <c r="J8240"/>
      <c r="K8240"/>
      <c r="L8240">
        <v>2024</v>
      </c>
      <c r="M8240" t="s">
        <v>525</v>
      </c>
      <c r="N8240" t="s">
        <v>569</v>
      </c>
      <c r="O8240"/>
    </row>
    <row r="8241" spans="1:15" s="164" customFormat="1" ht="16" x14ac:dyDescent="0.2">
      <c r="A8241" t="s">
        <v>521</v>
      </c>
      <c r="B8241" t="s">
        <v>647</v>
      </c>
      <c r="C8241" t="s">
        <v>523</v>
      </c>
      <c r="D8241" t="s">
        <v>525</v>
      </c>
      <c r="E8241" t="s">
        <v>531</v>
      </c>
      <c r="F8241" s="191">
        <v>45797</v>
      </c>
      <c r="G8241" t="s">
        <v>649</v>
      </c>
      <c r="H8241" s="192">
        <v>79200</v>
      </c>
      <c r="I8241" t="s">
        <v>16</v>
      </c>
      <c r="J8241"/>
      <c r="K8241"/>
      <c r="L8241">
        <v>2024</v>
      </c>
      <c r="M8241" t="s">
        <v>525</v>
      </c>
      <c r="N8241" t="s">
        <v>569</v>
      </c>
      <c r="O8241"/>
    </row>
    <row r="8242" spans="1:15" s="164" customFormat="1" ht="16" x14ac:dyDescent="0.2">
      <c r="A8242" t="s">
        <v>521</v>
      </c>
      <c r="B8242" t="s">
        <v>647</v>
      </c>
      <c r="C8242" t="s">
        <v>523</v>
      </c>
      <c r="D8242" t="s">
        <v>525</v>
      </c>
      <c r="E8242" t="s">
        <v>525</v>
      </c>
      <c r="F8242" s="191">
        <v>45797</v>
      </c>
      <c r="G8242" t="s">
        <v>652</v>
      </c>
      <c r="H8242" s="192">
        <v>566104</v>
      </c>
      <c r="I8242" t="s">
        <v>16</v>
      </c>
      <c r="J8242"/>
      <c r="K8242"/>
      <c r="L8242">
        <v>2024</v>
      </c>
      <c r="M8242" t="s">
        <v>525</v>
      </c>
      <c r="N8242" t="s">
        <v>569</v>
      </c>
      <c r="O8242"/>
    </row>
    <row r="8243" spans="1:15" s="164" customFormat="1" ht="16" x14ac:dyDescent="0.2">
      <c r="A8243" t="s">
        <v>521</v>
      </c>
      <c r="B8243" t="s">
        <v>647</v>
      </c>
      <c r="C8243" t="s">
        <v>523</v>
      </c>
      <c r="D8243" t="s">
        <v>525</v>
      </c>
      <c r="E8243" t="s">
        <v>525</v>
      </c>
      <c r="F8243" s="191">
        <v>45797</v>
      </c>
      <c r="G8243" t="s">
        <v>654</v>
      </c>
      <c r="H8243" s="192">
        <v>142252</v>
      </c>
      <c r="I8243" t="s">
        <v>16</v>
      </c>
      <c r="J8243"/>
      <c r="K8243"/>
      <c r="L8243">
        <v>2024</v>
      </c>
      <c r="M8243" t="s">
        <v>525</v>
      </c>
      <c r="N8243" t="s">
        <v>569</v>
      </c>
      <c r="O8243"/>
    </row>
    <row r="8244" spans="1:15" s="164" customFormat="1" ht="16" x14ac:dyDescent="0.2">
      <c r="A8244" t="s">
        <v>521</v>
      </c>
      <c r="B8244" t="s">
        <v>647</v>
      </c>
      <c r="C8244" t="s">
        <v>523</v>
      </c>
      <c r="D8244" t="s">
        <v>525</v>
      </c>
      <c r="E8244" t="s">
        <v>531</v>
      </c>
      <c r="F8244" s="191">
        <v>45797</v>
      </c>
      <c r="G8244" t="s">
        <v>654</v>
      </c>
      <c r="H8244" s="192">
        <v>47476</v>
      </c>
      <c r="I8244" t="s">
        <v>16</v>
      </c>
      <c r="J8244"/>
      <c r="K8244"/>
      <c r="L8244">
        <v>2024</v>
      </c>
      <c r="M8244" t="s">
        <v>525</v>
      </c>
      <c r="N8244" t="s">
        <v>569</v>
      </c>
      <c r="O8244"/>
    </row>
    <row r="8245" spans="1:15" s="164" customFormat="1" ht="16" x14ac:dyDescent="0.2">
      <c r="A8245" t="s">
        <v>521</v>
      </c>
      <c r="B8245" t="s">
        <v>586</v>
      </c>
      <c r="C8245" t="s">
        <v>523</v>
      </c>
      <c r="D8245" t="s">
        <v>525</v>
      </c>
      <c r="E8245" t="s">
        <v>525</v>
      </c>
      <c r="F8245" s="191">
        <v>45798</v>
      </c>
      <c r="G8245" t="s">
        <v>568</v>
      </c>
      <c r="H8245" s="192">
        <v>1356505</v>
      </c>
      <c r="I8245" t="s">
        <v>22</v>
      </c>
      <c r="J8245"/>
      <c r="K8245"/>
      <c r="L8245">
        <v>2024</v>
      </c>
      <c r="M8245" t="s">
        <v>525</v>
      </c>
      <c r="N8245" t="s">
        <v>569</v>
      </c>
      <c r="O8245"/>
    </row>
    <row r="8246" spans="1:15" s="164" customFormat="1" ht="16" x14ac:dyDescent="0.2">
      <c r="A8246" t="s">
        <v>521</v>
      </c>
      <c r="B8246" t="s">
        <v>603</v>
      </c>
      <c r="C8246" t="s">
        <v>523</v>
      </c>
      <c r="D8246" t="s">
        <v>525</v>
      </c>
      <c r="E8246" t="s">
        <v>525</v>
      </c>
      <c r="F8246" s="191">
        <v>45798</v>
      </c>
      <c r="G8246" t="s">
        <v>604</v>
      </c>
      <c r="H8246" s="192">
        <v>2158</v>
      </c>
      <c r="I8246" t="s">
        <v>22</v>
      </c>
      <c r="J8246"/>
      <c r="K8246"/>
      <c r="L8246">
        <v>2024</v>
      </c>
      <c r="M8246" t="s">
        <v>525</v>
      </c>
      <c r="N8246" t="s">
        <v>569</v>
      </c>
      <c r="O8246"/>
    </row>
    <row r="8247" spans="1:15" s="164" customFormat="1" ht="16" x14ac:dyDescent="0.2">
      <c r="A8247" t="s">
        <v>521</v>
      </c>
      <c r="B8247" t="s">
        <v>617</v>
      </c>
      <c r="C8247" t="s">
        <v>523</v>
      </c>
      <c r="D8247" t="s">
        <v>525</v>
      </c>
      <c r="E8247" t="s">
        <v>531</v>
      </c>
      <c r="F8247" s="191">
        <v>45798</v>
      </c>
      <c r="G8247" t="s">
        <v>23</v>
      </c>
      <c r="H8247" s="192">
        <v>584382</v>
      </c>
      <c r="I8247" t="s">
        <v>22</v>
      </c>
      <c r="J8247"/>
      <c r="K8247"/>
      <c r="L8247">
        <v>2024</v>
      </c>
      <c r="M8247" t="s">
        <v>525</v>
      </c>
      <c r="N8247" t="s">
        <v>569</v>
      </c>
      <c r="O8247"/>
    </row>
    <row r="8248" spans="1:15" s="164" customFormat="1" ht="16" x14ac:dyDescent="0.2">
      <c r="A8248" t="s">
        <v>521</v>
      </c>
      <c r="B8248" t="s">
        <v>647</v>
      </c>
      <c r="C8248" t="s">
        <v>523</v>
      </c>
      <c r="D8248" t="s">
        <v>525</v>
      </c>
      <c r="E8248" t="s">
        <v>525</v>
      </c>
      <c r="F8248" s="191">
        <v>45798</v>
      </c>
      <c r="G8248" t="s">
        <v>650</v>
      </c>
      <c r="H8248" s="192">
        <v>6742285</v>
      </c>
      <c r="I8248" t="s">
        <v>16</v>
      </c>
      <c r="J8248"/>
      <c r="K8248"/>
      <c r="L8248">
        <v>2024</v>
      </c>
      <c r="M8248" t="s">
        <v>525</v>
      </c>
      <c r="N8248" t="s">
        <v>569</v>
      </c>
      <c r="O8248"/>
    </row>
    <row r="8249" spans="1:15" s="164" customFormat="1" ht="16" x14ac:dyDescent="0.2">
      <c r="A8249" t="s">
        <v>521</v>
      </c>
      <c r="B8249" t="s">
        <v>647</v>
      </c>
      <c r="C8249" t="s">
        <v>535</v>
      </c>
      <c r="D8249" t="s">
        <v>525</v>
      </c>
      <c r="E8249" t="s">
        <v>519</v>
      </c>
      <c r="F8249" s="191">
        <v>45798</v>
      </c>
      <c r="G8249" t="s">
        <v>650</v>
      </c>
      <c r="H8249" s="192">
        <v>159676</v>
      </c>
      <c r="I8249" t="s">
        <v>16</v>
      </c>
      <c r="J8249"/>
      <c r="K8249"/>
      <c r="L8249">
        <v>2024</v>
      </c>
      <c r="M8249" t="s">
        <v>525</v>
      </c>
      <c r="N8249" t="s">
        <v>569</v>
      </c>
      <c r="O8249"/>
    </row>
    <row r="8250" spans="1:15" s="164" customFormat="1" ht="16" x14ac:dyDescent="0.2">
      <c r="A8250" t="s">
        <v>521</v>
      </c>
      <c r="B8250" t="s">
        <v>647</v>
      </c>
      <c r="C8250" t="s">
        <v>523</v>
      </c>
      <c r="D8250" t="s">
        <v>525</v>
      </c>
      <c r="E8250" t="s">
        <v>519</v>
      </c>
      <c r="F8250" s="191">
        <v>45798</v>
      </c>
      <c r="G8250" t="s">
        <v>650</v>
      </c>
      <c r="H8250" s="192">
        <v>1249411</v>
      </c>
      <c r="I8250" t="s">
        <v>16</v>
      </c>
      <c r="J8250"/>
      <c r="K8250"/>
      <c r="L8250">
        <v>2024</v>
      </c>
      <c r="M8250" t="s">
        <v>525</v>
      </c>
      <c r="N8250" t="s">
        <v>569</v>
      </c>
      <c r="O8250"/>
    </row>
    <row r="8251" spans="1:15" s="164" customFormat="1" ht="16" x14ac:dyDescent="0.2">
      <c r="A8251" t="s">
        <v>521</v>
      </c>
      <c r="B8251" t="s">
        <v>647</v>
      </c>
      <c r="C8251" t="s">
        <v>535</v>
      </c>
      <c r="D8251" t="s">
        <v>525</v>
      </c>
      <c r="E8251" t="s">
        <v>531</v>
      </c>
      <c r="F8251" s="191">
        <v>45798</v>
      </c>
      <c r="G8251" t="s">
        <v>650</v>
      </c>
      <c r="H8251" s="192">
        <v>445939</v>
      </c>
      <c r="I8251" t="s">
        <v>16</v>
      </c>
      <c r="J8251"/>
      <c r="K8251"/>
      <c r="L8251">
        <v>2024</v>
      </c>
      <c r="M8251" t="s">
        <v>525</v>
      </c>
      <c r="N8251" t="s">
        <v>569</v>
      </c>
      <c r="O8251"/>
    </row>
    <row r="8252" spans="1:15" s="164" customFormat="1" ht="16" x14ac:dyDescent="0.2">
      <c r="A8252" t="s">
        <v>521</v>
      </c>
      <c r="B8252" t="s">
        <v>647</v>
      </c>
      <c r="C8252" t="s">
        <v>523</v>
      </c>
      <c r="D8252" t="s">
        <v>525</v>
      </c>
      <c r="E8252" t="s">
        <v>531</v>
      </c>
      <c r="F8252" s="191">
        <v>45798</v>
      </c>
      <c r="G8252" t="s">
        <v>650</v>
      </c>
      <c r="H8252" s="192">
        <v>11514217</v>
      </c>
      <c r="I8252" t="s">
        <v>16</v>
      </c>
      <c r="J8252"/>
      <c r="K8252"/>
      <c r="L8252">
        <v>2024</v>
      </c>
      <c r="M8252" t="s">
        <v>525</v>
      </c>
      <c r="N8252" t="s">
        <v>569</v>
      </c>
      <c r="O8252"/>
    </row>
    <row r="8253" spans="1:15" s="164" customFormat="1" ht="16" x14ac:dyDescent="0.2">
      <c r="A8253" t="s">
        <v>521</v>
      </c>
      <c r="B8253" t="s">
        <v>647</v>
      </c>
      <c r="C8253" t="s">
        <v>523</v>
      </c>
      <c r="D8253" t="s">
        <v>525</v>
      </c>
      <c r="E8253" t="s">
        <v>525</v>
      </c>
      <c r="F8253" s="191">
        <v>45798</v>
      </c>
      <c r="G8253" t="s">
        <v>648</v>
      </c>
      <c r="H8253" s="192">
        <v>80848</v>
      </c>
      <c r="I8253" t="s">
        <v>16</v>
      </c>
      <c r="J8253"/>
      <c r="K8253"/>
      <c r="L8253">
        <v>2024</v>
      </c>
      <c r="M8253" t="s">
        <v>525</v>
      </c>
      <c r="N8253" t="s">
        <v>569</v>
      </c>
      <c r="O8253"/>
    </row>
    <row r="8254" spans="1:15" s="164" customFormat="1" ht="16" x14ac:dyDescent="0.2">
      <c r="A8254" t="s">
        <v>521</v>
      </c>
      <c r="B8254" t="s">
        <v>647</v>
      </c>
      <c r="C8254" t="s">
        <v>523</v>
      </c>
      <c r="D8254" t="s">
        <v>525</v>
      </c>
      <c r="E8254" t="s">
        <v>531</v>
      </c>
      <c r="F8254" s="191">
        <v>45798</v>
      </c>
      <c r="G8254" t="s">
        <v>648</v>
      </c>
      <c r="H8254" s="192">
        <v>228351</v>
      </c>
      <c r="I8254" t="s">
        <v>16</v>
      </c>
      <c r="J8254"/>
      <c r="K8254"/>
      <c r="L8254">
        <v>2024</v>
      </c>
      <c r="M8254" t="s">
        <v>525</v>
      </c>
      <c r="N8254" t="s">
        <v>569</v>
      </c>
      <c r="O8254"/>
    </row>
    <row r="8255" spans="1:15" s="164" customFormat="1" ht="16" x14ac:dyDescent="0.2">
      <c r="A8255" t="s">
        <v>521</v>
      </c>
      <c r="B8255" t="s">
        <v>647</v>
      </c>
      <c r="C8255" t="s">
        <v>523</v>
      </c>
      <c r="D8255" t="s">
        <v>525</v>
      </c>
      <c r="E8255" t="s">
        <v>525</v>
      </c>
      <c r="F8255" s="191">
        <v>45798</v>
      </c>
      <c r="G8255" t="s">
        <v>658</v>
      </c>
      <c r="H8255" s="192">
        <v>21450</v>
      </c>
      <c r="I8255" t="s">
        <v>16</v>
      </c>
      <c r="J8255"/>
      <c r="K8255"/>
      <c r="L8255">
        <v>2024</v>
      </c>
      <c r="M8255" t="s">
        <v>525</v>
      </c>
      <c r="N8255" t="s">
        <v>569</v>
      </c>
      <c r="O8255"/>
    </row>
    <row r="8256" spans="1:15" s="164" customFormat="1" ht="16" x14ac:dyDescent="0.2">
      <c r="A8256" t="s">
        <v>521</v>
      </c>
      <c r="B8256" t="s">
        <v>647</v>
      </c>
      <c r="C8256" t="s">
        <v>523</v>
      </c>
      <c r="D8256" t="s">
        <v>525</v>
      </c>
      <c r="E8256" t="s">
        <v>525</v>
      </c>
      <c r="F8256" s="191">
        <v>45798</v>
      </c>
      <c r="G8256" t="s">
        <v>651</v>
      </c>
      <c r="H8256" s="192">
        <v>100531</v>
      </c>
      <c r="I8256" t="s">
        <v>16</v>
      </c>
      <c r="J8256"/>
      <c r="K8256"/>
      <c r="L8256">
        <v>2024</v>
      </c>
      <c r="M8256" t="s">
        <v>525</v>
      </c>
      <c r="N8256" t="s">
        <v>569</v>
      </c>
      <c r="O8256"/>
    </row>
    <row r="8257" spans="1:15" s="164" customFormat="1" ht="16" x14ac:dyDescent="0.2">
      <c r="A8257" t="s">
        <v>521</v>
      </c>
      <c r="B8257" t="s">
        <v>647</v>
      </c>
      <c r="C8257" t="s">
        <v>523</v>
      </c>
      <c r="D8257" t="s">
        <v>525</v>
      </c>
      <c r="E8257" t="s">
        <v>531</v>
      </c>
      <c r="F8257" s="191">
        <v>45798</v>
      </c>
      <c r="G8257" t="s">
        <v>651</v>
      </c>
      <c r="H8257" s="192">
        <v>2086902</v>
      </c>
      <c r="I8257" t="s">
        <v>16</v>
      </c>
      <c r="J8257"/>
      <c r="K8257"/>
      <c r="L8257">
        <v>2024</v>
      </c>
      <c r="M8257" t="s">
        <v>525</v>
      </c>
      <c r="N8257" t="s">
        <v>569</v>
      </c>
      <c r="O8257"/>
    </row>
    <row r="8258" spans="1:15" s="164" customFormat="1" ht="16" x14ac:dyDescent="0.2">
      <c r="A8258" t="s">
        <v>521</v>
      </c>
      <c r="B8258" t="s">
        <v>647</v>
      </c>
      <c r="C8258" t="s">
        <v>523</v>
      </c>
      <c r="D8258" t="s">
        <v>525</v>
      </c>
      <c r="E8258" t="s">
        <v>525</v>
      </c>
      <c r="F8258" s="191">
        <v>45798</v>
      </c>
      <c r="G8258" t="s">
        <v>661</v>
      </c>
      <c r="H8258" s="192">
        <v>42900</v>
      </c>
      <c r="I8258" t="s">
        <v>16</v>
      </c>
      <c r="J8258"/>
      <c r="K8258"/>
      <c r="L8258">
        <v>2024</v>
      </c>
      <c r="M8258" t="s">
        <v>525</v>
      </c>
      <c r="N8258" t="s">
        <v>569</v>
      </c>
      <c r="O8258"/>
    </row>
    <row r="8259" spans="1:15" s="164" customFormat="1" ht="16" x14ac:dyDescent="0.2">
      <c r="A8259" t="s">
        <v>521</v>
      </c>
      <c r="B8259" t="s">
        <v>647</v>
      </c>
      <c r="C8259" t="s">
        <v>523</v>
      </c>
      <c r="D8259" t="s">
        <v>525</v>
      </c>
      <c r="E8259" t="s">
        <v>525</v>
      </c>
      <c r="F8259" s="191">
        <v>45798</v>
      </c>
      <c r="G8259" t="s">
        <v>649</v>
      </c>
      <c r="H8259" s="192">
        <v>149446</v>
      </c>
      <c r="I8259" t="s">
        <v>16</v>
      </c>
      <c r="J8259"/>
      <c r="K8259"/>
      <c r="L8259">
        <v>2024</v>
      </c>
      <c r="M8259" t="s">
        <v>525</v>
      </c>
      <c r="N8259" t="s">
        <v>569</v>
      </c>
      <c r="O8259"/>
    </row>
    <row r="8260" spans="1:15" s="164" customFormat="1" ht="16" x14ac:dyDescent="0.2">
      <c r="A8260" t="s">
        <v>521</v>
      </c>
      <c r="B8260" t="s">
        <v>647</v>
      </c>
      <c r="C8260" t="s">
        <v>523</v>
      </c>
      <c r="D8260" t="s">
        <v>525</v>
      </c>
      <c r="E8260" t="s">
        <v>531</v>
      </c>
      <c r="F8260" s="191">
        <v>45798</v>
      </c>
      <c r="G8260" t="s">
        <v>649</v>
      </c>
      <c r="H8260" s="192">
        <v>1398155</v>
      </c>
      <c r="I8260" t="s">
        <v>16</v>
      </c>
      <c r="J8260"/>
      <c r="K8260"/>
      <c r="L8260">
        <v>2024</v>
      </c>
      <c r="M8260" t="s">
        <v>525</v>
      </c>
      <c r="N8260" t="s">
        <v>569</v>
      </c>
      <c r="O8260"/>
    </row>
    <row r="8261" spans="1:15" s="164" customFormat="1" ht="16" x14ac:dyDescent="0.2">
      <c r="A8261" t="s">
        <v>521</v>
      </c>
      <c r="B8261" t="s">
        <v>647</v>
      </c>
      <c r="C8261" t="s">
        <v>523</v>
      </c>
      <c r="D8261" t="s">
        <v>525</v>
      </c>
      <c r="E8261" t="s">
        <v>531</v>
      </c>
      <c r="F8261" s="191">
        <v>45798</v>
      </c>
      <c r="G8261" t="s">
        <v>652</v>
      </c>
      <c r="H8261" s="192">
        <v>1426436</v>
      </c>
      <c r="I8261" t="s">
        <v>16</v>
      </c>
      <c r="J8261"/>
      <c r="K8261"/>
      <c r="L8261">
        <v>2024</v>
      </c>
      <c r="M8261" t="s">
        <v>525</v>
      </c>
      <c r="N8261" t="s">
        <v>569</v>
      </c>
      <c r="O8261"/>
    </row>
    <row r="8262" spans="1:15" s="164" customFormat="1" ht="16" x14ac:dyDescent="0.2">
      <c r="A8262" t="s">
        <v>521</v>
      </c>
      <c r="B8262" t="s">
        <v>647</v>
      </c>
      <c r="C8262" t="s">
        <v>523</v>
      </c>
      <c r="D8262" t="s">
        <v>525</v>
      </c>
      <c r="E8262" t="s">
        <v>531</v>
      </c>
      <c r="F8262" s="191">
        <v>45798</v>
      </c>
      <c r="G8262" t="s">
        <v>656</v>
      </c>
      <c r="H8262" s="192">
        <v>38016</v>
      </c>
      <c r="I8262" t="s">
        <v>16</v>
      </c>
      <c r="J8262"/>
      <c r="K8262"/>
      <c r="L8262">
        <v>2024</v>
      </c>
      <c r="M8262" t="s">
        <v>525</v>
      </c>
      <c r="N8262" t="s">
        <v>569</v>
      </c>
      <c r="O8262"/>
    </row>
    <row r="8263" spans="1:15" s="164" customFormat="1" ht="16" x14ac:dyDescent="0.2">
      <c r="A8263" t="s">
        <v>521</v>
      </c>
      <c r="B8263" t="s">
        <v>609</v>
      </c>
      <c r="C8263" t="s">
        <v>523</v>
      </c>
      <c r="D8263" t="s">
        <v>530</v>
      </c>
      <c r="E8263" t="s">
        <v>518</v>
      </c>
      <c r="F8263" s="191">
        <v>45798</v>
      </c>
      <c r="G8263" t="s">
        <v>725</v>
      </c>
      <c r="H8263" s="192">
        <v>1792000</v>
      </c>
      <c r="I8263" t="s">
        <v>16</v>
      </c>
      <c r="J8263">
        <v>4480</v>
      </c>
      <c r="K8263"/>
      <c r="L8263">
        <v>2025</v>
      </c>
      <c r="M8263" t="s">
        <v>525</v>
      </c>
      <c r="N8263" t="s">
        <v>526</v>
      </c>
      <c r="O8263"/>
    </row>
    <row r="8264" spans="1:15" s="164" customFormat="1" ht="16" x14ac:dyDescent="0.2">
      <c r="A8264" t="s">
        <v>521</v>
      </c>
      <c r="B8264" t="s">
        <v>609</v>
      </c>
      <c r="C8264" t="s">
        <v>523</v>
      </c>
      <c r="D8264" t="s">
        <v>524</v>
      </c>
      <c r="E8264" t="s">
        <v>519</v>
      </c>
      <c r="F8264" s="191">
        <v>45798</v>
      </c>
      <c r="G8264" t="s">
        <v>725</v>
      </c>
      <c r="H8264" s="192">
        <v>115600</v>
      </c>
      <c r="I8264" t="s">
        <v>16</v>
      </c>
      <c r="J8264">
        <v>1360</v>
      </c>
      <c r="K8264"/>
      <c r="L8264">
        <v>2025</v>
      </c>
      <c r="M8264" t="s">
        <v>525</v>
      </c>
      <c r="N8264" t="s">
        <v>526</v>
      </c>
      <c r="O8264"/>
    </row>
    <row r="8265" spans="1:15" s="164" customFormat="1" ht="16" x14ac:dyDescent="0.2">
      <c r="A8265" t="s">
        <v>521</v>
      </c>
      <c r="B8265" t="s">
        <v>609</v>
      </c>
      <c r="C8265" t="s">
        <v>523</v>
      </c>
      <c r="D8265" t="s">
        <v>530</v>
      </c>
      <c r="E8265" t="s">
        <v>517</v>
      </c>
      <c r="F8265" s="191">
        <v>45798</v>
      </c>
      <c r="G8265" t="s">
        <v>725</v>
      </c>
      <c r="H8265" s="192">
        <v>17068800</v>
      </c>
      <c r="I8265" t="s">
        <v>16</v>
      </c>
      <c r="J8265">
        <v>42672</v>
      </c>
      <c r="K8265"/>
      <c r="L8265">
        <v>2025</v>
      </c>
      <c r="M8265" t="s">
        <v>525</v>
      </c>
      <c r="N8265" t="s">
        <v>526</v>
      </c>
      <c r="O8265"/>
    </row>
    <row r="8266" spans="1:15" s="164" customFormat="1" ht="16" x14ac:dyDescent="0.2">
      <c r="A8266" t="s">
        <v>521</v>
      </c>
      <c r="B8266" t="s">
        <v>688</v>
      </c>
      <c r="C8266" t="s">
        <v>523</v>
      </c>
      <c r="D8266" t="s">
        <v>530</v>
      </c>
      <c r="E8266" t="s">
        <v>518</v>
      </c>
      <c r="F8266" s="191">
        <v>45798</v>
      </c>
      <c r="G8266" t="s">
        <v>689</v>
      </c>
      <c r="H8266" s="192">
        <v>280000</v>
      </c>
      <c r="I8266" t="s">
        <v>16</v>
      </c>
      <c r="J8266"/>
      <c r="K8266"/>
      <c r="L8266">
        <v>2025</v>
      </c>
      <c r="M8266" t="s">
        <v>525</v>
      </c>
      <c r="N8266" t="s">
        <v>526</v>
      </c>
      <c r="O8266"/>
    </row>
    <row r="8267" spans="1:15" s="164" customFormat="1" ht="16" x14ac:dyDescent="0.2">
      <c r="A8267" t="s">
        <v>521</v>
      </c>
      <c r="B8267" t="s">
        <v>688</v>
      </c>
      <c r="C8267" t="s">
        <v>523</v>
      </c>
      <c r="D8267" t="s">
        <v>530</v>
      </c>
      <c r="E8267" t="s">
        <v>517</v>
      </c>
      <c r="F8267" s="191">
        <v>45798</v>
      </c>
      <c r="G8267" t="s">
        <v>689</v>
      </c>
      <c r="H8267" s="192">
        <v>3480000</v>
      </c>
      <c r="I8267" t="s">
        <v>16</v>
      </c>
      <c r="J8267"/>
      <c r="K8267"/>
      <c r="L8267">
        <v>2025</v>
      </c>
      <c r="M8267" t="s">
        <v>525</v>
      </c>
      <c r="N8267" t="s">
        <v>526</v>
      </c>
      <c r="O8267"/>
    </row>
    <row r="8268" spans="1:15" s="164" customFormat="1" ht="16" x14ac:dyDescent="0.2">
      <c r="A8268" t="s">
        <v>521</v>
      </c>
      <c r="B8268" t="s">
        <v>586</v>
      </c>
      <c r="C8268" t="s">
        <v>523</v>
      </c>
      <c r="D8268" t="s">
        <v>525</v>
      </c>
      <c r="E8268" t="s">
        <v>531</v>
      </c>
      <c r="F8268" s="191">
        <v>45799</v>
      </c>
      <c r="G8268" t="s">
        <v>23</v>
      </c>
      <c r="H8268" s="192">
        <v>173448</v>
      </c>
      <c r="I8268" t="s">
        <v>22</v>
      </c>
      <c r="J8268"/>
      <c r="K8268"/>
      <c r="L8268">
        <v>2024</v>
      </c>
      <c r="M8268" t="s">
        <v>525</v>
      </c>
      <c r="N8268" t="s">
        <v>569</v>
      </c>
      <c r="O8268"/>
    </row>
    <row r="8269" spans="1:15" s="164" customFormat="1" ht="16" x14ac:dyDescent="0.2">
      <c r="A8269" t="s">
        <v>521</v>
      </c>
      <c r="B8269" t="s">
        <v>617</v>
      </c>
      <c r="C8269" t="s">
        <v>523</v>
      </c>
      <c r="D8269" t="s">
        <v>525</v>
      </c>
      <c r="E8269" t="s">
        <v>531</v>
      </c>
      <c r="F8269" s="191">
        <v>45799</v>
      </c>
      <c r="G8269" t="s">
        <v>621</v>
      </c>
      <c r="H8269" s="192">
        <v>343200</v>
      </c>
      <c r="I8269" t="s">
        <v>22</v>
      </c>
      <c r="J8269"/>
      <c r="K8269"/>
      <c r="L8269">
        <v>2024</v>
      </c>
      <c r="M8269" t="s">
        <v>525</v>
      </c>
      <c r="N8269" t="s">
        <v>569</v>
      </c>
      <c r="O8269"/>
    </row>
    <row r="8270" spans="1:15" s="164" customFormat="1" ht="16" x14ac:dyDescent="0.2">
      <c r="A8270" t="s">
        <v>521</v>
      </c>
      <c r="B8270" t="s">
        <v>647</v>
      </c>
      <c r="C8270" t="s">
        <v>523</v>
      </c>
      <c r="D8270" t="s">
        <v>525</v>
      </c>
      <c r="E8270" t="s">
        <v>525</v>
      </c>
      <c r="F8270" s="191">
        <v>45799</v>
      </c>
      <c r="G8270" t="s">
        <v>650</v>
      </c>
      <c r="H8270" s="192">
        <v>4703814</v>
      </c>
      <c r="I8270" t="s">
        <v>16</v>
      </c>
      <c r="J8270"/>
      <c r="K8270"/>
      <c r="L8270">
        <v>2024</v>
      </c>
      <c r="M8270" t="s">
        <v>525</v>
      </c>
      <c r="N8270" t="s">
        <v>569</v>
      </c>
      <c r="O8270"/>
    </row>
    <row r="8271" spans="1:15" s="164" customFormat="1" ht="16" x14ac:dyDescent="0.2">
      <c r="A8271" t="s">
        <v>521</v>
      </c>
      <c r="B8271" t="s">
        <v>647</v>
      </c>
      <c r="C8271" t="s">
        <v>535</v>
      </c>
      <c r="D8271" t="s">
        <v>525</v>
      </c>
      <c r="E8271" t="s">
        <v>519</v>
      </c>
      <c r="F8271" s="191">
        <v>45799</v>
      </c>
      <c r="G8271" t="s">
        <v>650</v>
      </c>
      <c r="H8271" s="192">
        <v>69388</v>
      </c>
      <c r="I8271" t="s">
        <v>16</v>
      </c>
      <c r="J8271"/>
      <c r="K8271"/>
      <c r="L8271">
        <v>2024</v>
      </c>
      <c r="M8271" t="s">
        <v>525</v>
      </c>
      <c r="N8271" t="s">
        <v>569</v>
      </c>
      <c r="O8271"/>
    </row>
    <row r="8272" spans="1:15" s="164" customFormat="1" ht="16" x14ac:dyDescent="0.2">
      <c r="A8272" t="s">
        <v>521</v>
      </c>
      <c r="B8272" t="s">
        <v>647</v>
      </c>
      <c r="C8272" t="s">
        <v>523</v>
      </c>
      <c r="D8272" t="s">
        <v>525</v>
      </c>
      <c r="E8272" t="s">
        <v>519</v>
      </c>
      <c r="F8272" s="191">
        <v>45799</v>
      </c>
      <c r="G8272" t="s">
        <v>650</v>
      </c>
      <c r="H8272" s="192">
        <v>1091323</v>
      </c>
      <c r="I8272" t="s">
        <v>16</v>
      </c>
      <c r="J8272"/>
      <c r="K8272"/>
      <c r="L8272">
        <v>2024</v>
      </c>
      <c r="M8272" t="s">
        <v>525</v>
      </c>
      <c r="N8272" t="s">
        <v>569</v>
      </c>
      <c r="O8272"/>
    </row>
    <row r="8273" spans="1:15" s="164" customFormat="1" ht="16" x14ac:dyDescent="0.2">
      <c r="A8273" t="s">
        <v>521</v>
      </c>
      <c r="B8273" t="s">
        <v>647</v>
      </c>
      <c r="C8273" t="s">
        <v>535</v>
      </c>
      <c r="D8273" t="s">
        <v>525</v>
      </c>
      <c r="E8273" t="s">
        <v>531</v>
      </c>
      <c r="F8273" s="191">
        <v>45799</v>
      </c>
      <c r="G8273" t="s">
        <v>650</v>
      </c>
      <c r="H8273" s="192">
        <v>442356</v>
      </c>
      <c r="I8273" t="s">
        <v>16</v>
      </c>
      <c r="J8273"/>
      <c r="K8273"/>
      <c r="L8273">
        <v>2024</v>
      </c>
      <c r="M8273" t="s">
        <v>525</v>
      </c>
      <c r="N8273" t="s">
        <v>569</v>
      </c>
      <c r="O8273"/>
    </row>
    <row r="8274" spans="1:15" s="164" customFormat="1" ht="16" x14ac:dyDescent="0.2">
      <c r="A8274" t="s">
        <v>521</v>
      </c>
      <c r="B8274" t="s">
        <v>647</v>
      </c>
      <c r="C8274" t="s">
        <v>523</v>
      </c>
      <c r="D8274" t="s">
        <v>525</v>
      </c>
      <c r="E8274" t="s">
        <v>531</v>
      </c>
      <c r="F8274" s="191">
        <v>45799</v>
      </c>
      <c r="G8274" t="s">
        <v>650</v>
      </c>
      <c r="H8274" s="192">
        <v>7753984</v>
      </c>
      <c r="I8274" t="s">
        <v>16</v>
      </c>
      <c r="J8274"/>
      <c r="K8274"/>
      <c r="L8274">
        <v>2024</v>
      </c>
      <c r="M8274" t="s">
        <v>525</v>
      </c>
      <c r="N8274" t="s">
        <v>569</v>
      </c>
      <c r="O8274"/>
    </row>
    <row r="8275" spans="1:15" s="164" customFormat="1" ht="16" x14ac:dyDescent="0.2">
      <c r="A8275" t="s">
        <v>521</v>
      </c>
      <c r="B8275" t="s">
        <v>647</v>
      </c>
      <c r="C8275" t="s">
        <v>523</v>
      </c>
      <c r="D8275" t="s">
        <v>525</v>
      </c>
      <c r="E8275" t="s">
        <v>525</v>
      </c>
      <c r="F8275" s="191">
        <v>45799</v>
      </c>
      <c r="G8275" t="s">
        <v>648</v>
      </c>
      <c r="H8275" s="192">
        <v>169653</v>
      </c>
      <c r="I8275" t="s">
        <v>16</v>
      </c>
      <c r="J8275"/>
      <c r="K8275"/>
      <c r="L8275">
        <v>2024</v>
      </c>
      <c r="M8275" t="s">
        <v>525</v>
      </c>
      <c r="N8275" t="s">
        <v>569</v>
      </c>
      <c r="O8275"/>
    </row>
    <row r="8276" spans="1:15" s="164" customFormat="1" ht="16" x14ac:dyDescent="0.2">
      <c r="A8276" t="s">
        <v>521</v>
      </c>
      <c r="B8276" t="s">
        <v>647</v>
      </c>
      <c r="C8276" t="s">
        <v>523</v>
      </c>
      <c r="D8276" t="s">
        <v>525</v>
      </c>
      <c r="E8276" t="s">
        <v>531</v>
      </c>
      <c r="F8276" s="191">
        <v>45799</v>
      </c>
      <c r="G8276" t="s">
        <v>648</v>
      </c>
      <c r="H8276" s="192">
        <v>272624</v>
      </c>
      <c r="I8276" t="s">
        <v>16</v>
      </c>
      <c r="J8276"/>
      <c r="K8276"/>
      <c r="L8276">
        <v>2024</v>
      </c>
      <c r="M8276" t="s">
        <v>525</v>
      </c>
      <c r="N8276" t="s">
        <v>569</v>
      </c>
      <c r="O8276"/>
    </row>
    <row r="8277" spans="1:15" s="164" customFormat="1" ht="16" x14ac:dyDescent="0.2">
      <c r="A8277" t="s">
        <v>521</v>
      </c>
      <c r="B8277" t="s">
        <v>647</v>
      </c>
      <c r="C8277" t="s">
        <v>523</v>
      </c>
      <c r="D8277" t="s">
        <v>525</v>
      </c>
      <c r="E8277" t="s">
        <v>525</v>
      </c>
      <c r="F8277" s="191">
        <v>45799</v>
      </c>
      <c r="G8277" t="s">
        <v>651</v>
      </c>
      <c r="H8277" s="192">
        <v>77955</v>
      </c>
      <c r="I8277" t="s">
        <v>16</v>
      </c>
      <c r="J8277"/>
      <c r="K8277"/>
      <c r="L8277">
        <v>2024</v>
      </c>
      <c r="M8277" t="s">
        <v>525</v>
      </c>
      <c r="N8277" t="s">
        <v>569</v>
      </c>
      <c r="O8277"/>
    </row>
    <row r="8278" spans="1:15" s="164" customFormat="1" ht="16" x14ac:dyDescent="0.2">
      <c r="A8278" t="s">
        <v>521</v>
      </c>
      <c r="B8278" t="s">
        <v>647</v>
      </c>
      <c r="C8278" t="s">
        <v>523</v>
      </c>
      <c r="D8278" t="s">
        <v>525</v>
      </c>
      <c r="E8278" t="s">
        <v>519</v>
      </c>
      <c r="F8278" s="191">
        <v>45799</v>
      </c>
      <c r="G8278" t="s">
        <v>651</v>
      </c>
      <c r="H8278" s="192">
        <v>67676</v>
      </c>
      <c r="I8278" t="s">
        <v>16</v>
      </c>
      <c r="J8278"/>
      <c r="K8278"/>
      <c r="L8278">
        <v>2024</v>
      </c>
      <c r="M8278" t="s">
        <v>525</v>
      </c>
      <c r="N8278" t="s">
        <v>569</v>
      </c>
      <c r="O8278"/>
    </row>
    <row r="8279" spans="1:15" s="164" customFormat="1" ht="16" x14ac:dyDescent="0.2">
      <c r="A8279" t="s">
        <v>521</v>
      </c>
      <c r="B8279" t="s">
        <v>647</v>
      </c>
      <c r="C8279" t="s">
        <v>523</v>
      </c>
      <c r="D8279" t="s">
        <v>525</v>
      </c>
      <c r="E8279" t="s">
        <v>531</v>
      </c>
      <c r="F8279" s="191">
        <v>45799</v>
      </c>
      <c r="G8279" t="s">
        <v>651</v>
      </c>
      <c r="H8279" s="192">
        <v>185053</v>
      </c>
      <c r="I8279" t="s">
        <v>16</v>
      </c>
      <c r="J8279"/>
      <c r="K8279"/>
      <c r="L8279">
        <v>2024</v>
      </c>
      <c r="M8279" t="s">
        <v>525</v>
      </c>
      <c r="N8279" t="s">
        <v>569</v>
      </c>
      <c r="O8279"/>
    </row>
    <row r="8280" spans="1:15" s="164" customFormat="1" ht="16" x14ac:dyDescent="0.2">
      <c r="A8280" t="s">
        <v>521</v>
      </c>
      <c r="B8280" t="s">
        <v>647</v>
      </c>
      <c r="C8280" t="s">
        <v>523</v>
      </c>
      <c r="D8280" t="s">
        <v>525</v>
      </c>
      <c r="E8280" t="s">
        <v>525</v>
      </c>
      <c r="F8280" s="191">
        <v>45799</v>
      </c>
      <c r="G8280" t="s">
        <v>649</v>
      </c>
      <c r="H8280" s="192">
        <v>123926</v>
      </c>
      <c r="I8280" t="s">
        <v>16</v>
      </c>
      <c r="J8280"/>
      <c r="K8280"/>
      <c r="L8280">
        <v>2024</v>
      </c>
      <c r="M8280" t="s">
        <v>525</v>
      </c>
      <c r="N8280" t="s">
        <v>569</v>
      </c>
      <c r="O8280"/>
    </row>
    <row r="8281" spans="1:15" s="164" customFormat="1" ht="16" x14ac:dyDescent="0.2">
      <c r="A8281" t="s">
        <v>521</v>
      </c>
      <c r="B8281" t="s">
        <v>609</v>
      </c>
      <c r="C8281" t="s">
        <v>523</v>
      </c>
      <c r="D8281" t="s">
        <v>530</v>
      </c>
      <c r="E8281" t="s">
        <v>517</v>
      </c>
      <c r="F8281" s="191">
        <v>45799</v>
      </c>
      <c r="G8281" t="s">
        <v>725</v>
      </c>
      <c r="H8281" s="192">
        <v>16060800</v>
      </c>
      <c r="I8281" t="s">
        <v>16</v>
      </c>
      <c r="J8281">
        <v>40152</v>
      </c>
      <c r="K8281"/>
      <c r="L8281">
        <v>2025</v>
      </c>
      <c r="M8281" t="s">
        <v>525</v>
      </c>
      <c r="N8281" t="s">
        <v>526</v>
      </c>
      <c r="O8281"/>
    </row>
    <row r="8282" spans="1:15" s="164" customFormat="1" ht="16" x14ac:dyDescent="0.2">
      <c r="A8282" t="s">
        <v>521</v>
      </c>
      <c r="B8282" t="s">
        <v>609</v>
      </c>
      <c r="C8282" t="s">
        <v>523</v>
      </c>
      <c r="D8282" t="s">
        <v>530</v>
      </c>
      <c r="E8282" t="s">
        <v>518</v>
      </c>
      <c r="F8282" s="191">
        <v>45799</v>
      </c>
      <c r="G8282" t="s">
        <v>725</v>
      </c>
      <c r="H8282" s="192">
        <v>1321600</v>
      </c>
      <c r="I8282" t="s">
        <v>16</v>
      </c>
      <c r="J8282">
        <v>3304</v>
      </c>
      <c r="K8282"/>
      <c r="L8282">
        <v>2025</v>
      </c>
      <c r="M8282" t="s">
        <v>525</v>
      </c>
      <c r="N8282" t="s">
        <v>526</v>
      </c>
      <c r="O8282"/>
    </row>
    <row r="8283" spans="1:15" s="164" customFormat="1" ht="16" x14ac:dyDescent="0.2">
      <c r="A8283" t="s">
        <v>521</v>
      </c>
      <c r="B8283" t="s">
        <v>609</v>
      </c>
      <c r="C8283" t="s">
        <v>523</v>
      </c>
      <c r="D8283" t="s">
        <v>524</v>
      </c>
      <c r="E8283" t="s">
        <v>519</v>
      </c>
      <c r="F8283" s="191">
        <v>45799</v>
      </c>
      <c r="G8283" t="s">
        <v>725</v>
      </c>
      <c r="H8283" s="192">
        <v>93925</v>
      </c>
      <c r="I8283" t="s">
        <v>16</v>
      </c>
      <c r="J8283">
        <v>1105</v>
      </c>
      <c r="K8283"/>
      <c r="L8283">
        <v>2025</v>
      </c>
      <c r="M8283" t="s">
        <v>525</v>
      </c>
      <c r="N8283" t="s">
        <v>526</v>
      </c>
      <c r="O8283"/>
    </row>
    <row r="8284" spans="1:15" s="164" customFormat="1" ht="16" x14ac:dyDescent="0.2">
      <c r="A8284" t="s">
        <v>521</v>
      </c>
      <c r="B8284" t="s">
        <v>688</v>
      </c>
      <c r="C8284" t="s">
        <v>523</v>
      </c>
      <c r="D8284" t="s">
        <v>530</v>
      </c>
      <c r="E8284" t="s">
        <v>518</v>
      </c>
      <c r="F8284" s="191">
        <v>45799</v>
      </c>
      <c r="G8284" t="s">
        <v>689</v>
      </c>
      <c r="H8284" s="192">
        <v>400000</v>
      </c>
      <c r="I8284" t="s">
        <v>16</v>
      </c>
      <c r="J8284"/>
      <c r="K8284"/>
      <c r="L8284">
        <v>2025</v>
      </c>
      <c r="M8284" t="s">
        <v>525</v>
      </c>
      <c r="N8284" t="s">
        <v>526</v>
      </c>
      <c r="O8284"/>
    </row>
    <row r="8285" spans="1:15" s="164" customFormat="1" ht="16" x14ac:dyDescent="0.2">
      <c r="A8285" t="s">
        <v>521</v>
      </c>
      <c r="B8285" t="s">
        <v>688</v>
      </c>
      <c r="C8285" t="s">
        <v>523</v>
      </c>
      <c r="D8285" t="s">
        <v>530</v>
      </c>
      <c r="E8285" t="s">
        <v>517</v>
      </c>
      <c r="F8285" s="191">
        <v>45799</v>
      </c>
      <c r="G8285" t="s">
        <v>689</v>
      </c>
      <c r="H8285" s="192">
        <v>3640000</v>
      </c>
      <c r="I8285" t="s">
        <v>16</v>
      </c>
      <c r="J8285"/>
      <c r="K8285"/>
      <c r="L8285">
        <v>2025</v>
      </c>
      <c r="M8285" t="s">
        <v>525</v>
      </c>
      <c r="N8285" t="s">
        <v>526</v>
      </c>
      <c r="O8285"/>
    </row>
    <row r="8286" spans="1:15" s="164" customFormat="1" ht="16" x14ac:dyDescent="0.2">
      <c r="A8286" t="s">
        <v>521</v>
      </c>
      <c r="B8286" t="s">
        <v>688</v>
      </c>
      <c r="C8286" t="s">
        <v>523</v>
      </c>
      <c r="D8286" t="s">
        <v>530</v>
      </c>
      <c r="E8286" t="s">
        <v>518</v>
      </c>
      <c r="F8286" s="191">
        <v>45800</v>
      </c>
      <c r="G8286" t="s">
        <v>689</v>
      </c>
      <c r="H8286" s="192">
        <v>440000</v>
      </c>
      <c r="I8286" t="s">
        <v>16</v>
      </c>
      <c r="J8286"/>
      <c r="K8286"/>
      <c r="L8286">
        <v>2025</v>
      </c>
      <c r="M8286" t="s">
        <v>525</v>
      </c>
      <c r="N8286" t="s">
        <v>526</v>
      </c>
      <c r="O8286"/>
    </row>
    <row r="8287" spans="1:15" s="164" customFormat="1" ht="16" x14ac:dyDescent="0.2">
      <c r="A8287" t="s">
        <v>521</v>
      </c>
      <c r="B8287" t="s">
        <v>586</v>
      </c>
      <c r="C8287" t="s">
        <v>523</v>
      </c>
      <c r="D8287" t="s">
        <v>525</v>
      </c>
      <c r="E8287" t="s">
        <v>531</v>
      </c>
      <c r="F8287" s="191">
        <v>45800</v>
      </c>
      <c r="G8287" t="s">
        <v>619</v>
      </c>
      <c r="H8287" s="192">
        <v>687357</v>
      </c>
      <c r="I8287" t="s">
        <v>22</v>
      </c>
      <c r="J8287"/>
      <c r="K8287"/>
      <c r="L8287">
        <v>2024</v>
      </c>
      <c r="M8287" t="s">
        <v>525</v>
      </c>
      <c r="N8287" t="s">
        <v>569</v>
      </c>
      <c r="O8287"/>
    </row>
    <row r="8288" spans="1:15" s="164" customFormat="1" ht="16" x14ac:dyDescent="0.2">
      <c r="A8288" t="s">
        <v>521</v>
      </c>
      <c r="B8288" t="s">
        <v>688</v>
      </c>
      <c r="C8288" t="s">
        <v>523</v>
      </c>
      <c r="D8288" t="s">
        <v>530</v>
      </c>
      <c r="E8288" t="s">
        <v>517</v>
      </c>
      <c r="F8288" s="191">
        <v>45800</v>
      </c>
      <c r="G8288" t="s">
        <v>689</v>
      </c>
      <c r="H8288" s="192">
        <v>2720000</v>
      </c>
      <c r="I8288" t="s">
        <v>16</v>
      </c>
      <c r="J8288"/>
      <c r="K8288"/>
      <c r="L8288">
        <v>2025</v>
      </c>
      <c r="M8288" t="s">
        <v>525</v>
      </c>
      <c r="N8288" t="s">
        <v>526</v>
      </c>
      <c r="O8288"/>
    </row>
    <row r="8289" spans="1:15" s="164" customFormat="1" ht="16" x14ac:dyDescent="0.2">
      <c r="A8289" t="s">
        <v>521</v>
      </c>
      <c r="B8289" t="s">
        <v>586</v>
      </c>
      <c r="C8289" t="s">
        <v>523</v>
      </c>
      <c r="D8289" t="s">
        <v>525</v>
      </c>
      <c r="E8289" t="s">
        <v>531</v>
      </c>
      <c r="F8289" s="191">
        <v>45800</v>
      </c>
      <c r="G8289" t="s">
        <v>587</v>
      </c>
      <c r="H8289" s="192">
        <v>130086</v>
      </c>
      <c r="I8289" t="s">
        <v>22</v>
      </c>
      <c r="J8289"/>
      <c r="K8289"/>
      <c r="L8289">
        <v>2024</v>
      </c>
      <c r="M8289" t="s">
        <v>525</v>
      </c>
      <c r="N8289" t="s">
        <v>569</v>
      </c>
      <c r="O8289"/>
    </row>
    <row r="8290" spans="1:15" s="164" customFormat="1" ht="16" x14ac:dyDescent="0.2">
      <c r="A8290" t="s">
        <v>521</v>
      </c>
      <c r="B8290" t="s">
        <v>603</v>
      </c>
      <c r="C8290" t="s">
        <v>523</v>
      </c>
      <c r="D8290" t="s">
        <v>525</v>
      </c>
      <c r="E8290" t="s">
        <v>525</v>
      </c>
      <c r="F8290" s="191">
        <v>45800</v>
      </c>
      <c r="G8290" t="s">
        <v>604</v>
      </c>
      <c r="H8290" s="192">
        <v>1219</v>
      </c>
      <c r="I8290" t="s">
        <v>22</v>
      </c>
      <c r="J8290"/>
      <c r="K8290"/>
      <c r="L8290">
        <v>2024</v>
      </c>
      <c r="M8290" t="s">
        <v>525</v>
      </c>
      <c r="N8290" t="s">
        <v>569</v>
      </c>
      <c r="O8290"/>
    </row>
    <row r="8291" spans="1:15" s="164" customFormat="1" ht="16" x14ac:dyDescent="0.2">
      <c r="A8291" t="s">
        <v>521</v>
      </c>
      <c r="B8291" t="s">
        <v>617</v>
      </c>
      <c r="C8291" t="s">
        <v>523</v>
      </c>
      <c r="D8291" t="s">
        <v>525</v>
      </c>
      <c r="E8291" t="s">
        <v>531</v>
      </c>
      <c r="F8291" s="191">
        <v>45800</v>
      </c>
      <c r="G8291" t="s">
        <v>23</v>
      </c>
      <c r="H8291" s="192">
        <v>38610</v>
      </c>
      <c r="I8291" t="s">
        <v>22</v>
      </c>
      <c r="J8291"/>
      <c r="K8291"/>
      <c r="L8291">
        <v>2024</v>
      </c>
      <c r="M8291" t="s">
        <v>525</v>
      </c>
      <c r="N8291" t="s">
        <v>569</v>
      </c>
      <c r="O8291"/>
    </row>
    <row r="8292" spans="1:15" s="164" customFormat="1" ht="16" x14ac:dyDescent="0.2">
      <c r="A8292" t="s">
        <v>521</v>
      </c>
      <c r="B8292" t="s">
        <v>647</v>
      </c>
      <c r="C8292" t="s">
        <v>523</v>
      </c>
      <c r="D8292" t="s">
        <v>525</v>
      </c>
      <c r="E8292" t="s">
        <v>525</v>
      </c>
      <c r="F8292" s="191">
        <v>45800</v>
      </c>
      <c r="G8292" t="s">
        <v>650</v>
      </c>
      <c r="H8292" s="192">
        <v>5097629</v>
      </c>
      <c r="I8292" t="s">
        <v>16</v>
      </c>
      <c r="J8292"/>
      <c r="K8292"/>
      <c r="L8292">
        <v>2024</v>
      </c>
      <c r="M8292" t="s">
        <v>525</v>
      </c>
      <c r="N8292" t="s">
        <v>569</v>
      </c>
      <c r="O8292"/>
    </row>
    <row r="8293" spans="1:15" s="164" customFormat="1" ht="16" x14ac:dyDescent="0.2">
      <c r="A8293" t="s">
        <v>521</v>
      </c>
      <c r="B8293" t="s">
        <v>647</v>
      </c>
      <c r="C8293" t="s">
        <v>535</v>
      </c>
      <c r="D8293" t="s">
        <v>525</v>
      </c>
      <c r="E8293" t="s">
        <v>519</v>
      </c>
      <c r="F8293" s="191">
        <v>45800</v>
      </c>
      <c r="G8293" t="s">
        <v>650</v>
      </c>
      <c r="H8293" s="192">
        <v>250479</v>
      </c>
      <c r="I8293" t="s">
        <v>16</v>
      </c>
      <c r="J8293"/>
      <c r="K8293"/>
      <c r="L8293">
        <v>2024</v>
      </c>
      <c r="M8293" t="s">
        <v>525</v>
      </c>
      <c r="N8293" t="s">
        <v>569</v>
      </c>
      <c r="O8293"/>
    </row>
    <row r="8294" spans="1:15" s="164" customFormat="1" ht="16" x14ac:dyDescent="0.2">
      <c r="A8294" t="s">
        <v>521</v>
      </c>
      <c r="B8294" t="s">
        <v>647</v>
      </c>
      <c r="C8294" t="s">
        <v>523</v>
      </c>
      <c r="D8294" t="s">
        <v>525</v>
      </c>
      <c r="E8294" t="s">
        <v>519</v>
      </c>
      <c r="F8294" s="191">
        <v>45800</v>
      </c>
      <c r="G8294" t="s">
        <v>650</v>
      </c>
      <c r="H8294" s="192">
        <v>1113884</v>
      </c>
      <c r="I8294" t="s">
        <v>16</v>
      </c>
      <c r="J8294"/>
      <c r="K8294"/>
      <c r="L8294">
        <v>2024</v>
      </c>
      <c r="M8294" t="s">
        <v>525</v>
      </c>
      <c r="N8294" t="s">
        <v>569</v>
      </c>
      <c r="O8294"/>
    </row>
    <row r="8295" spans="1:15" s="164" customFormat="1" ht="16" x14ac:dyDescent="0.2">
      <c r="A8295" t="s">
        <v>521</v>
      </c>
      <c r="B8295" t="s">
        <v>647</v>
      </c>
      <c r="C8295" t="s">
        <v>535</v>
      </c>
      <c r="D8295" t="s">
        <v>525</v>
      </c>
      <c r="E8295" t="s">
        <v>531</v>
      </c>
      <c r="F8295" s="191">
        <v>45800</v>
      </c>
      <c r="G8295" t="s">
        <v>650</v>
      </c>
      <c r="H8295" s="192">
        <v>135309</v>
      </c>
      <c r="I8295" t="s">
        <v>16</v>
      </c>
      <c r="J8295"/>
      <c r="K8295"/>
      <c r="L8295">
        <v>2024</v>
      </c>
      <c r="M8295" t="s">
        <v>525</v>
      </c>
      <c r="N8295" t="s">
        <v>569</v>
      </c>
      <c r="O8295"/>
    </row>
    <row r="8296" spans="1:15" s="164" customFormat="1" ht="16" x14ac:dyDescent="0.2">
      <c r="A8296" t="s">
        <v>521</v>
      </c>
      <c r="B8296" t="s">
        <v>647</v>
      </c>
      <c r="C8296" t="s">
        <v>523</v>
      </c>
      <c r="D8296" t="s">
        <v>525</v>
      </c>
      <c r="E8296" t="s">
        <v>531</v>
      </c>
      <c r="F8296" s="191">
        <v>45800</v>
      </c>
      <c r="G8296" t="s">
        <v>650</v>
      </c>
      <c r="H8296" s="192">
        <v>7892863</v>
      </c>
      <c r="I8296" t="s">
        <v>16</v>
      </c>
      <c r="J8296"/>
      <c r="K8296"/>
      <c r="L8296">
        <v>2024</v>
      </c>
      <c r="M8296" t="s">
        <v>525</v>
      </c>
      <c r="N8296" t="s">
        <v>569</v>
      </c>
      <c r="O8296"/>
    </row>
    <row r="8297" spans="1:15" s="164" customFormat="1" ht="16" x14ac:dyDescent="0.2">
      <c r="A8297" t="s">
        <v>521</v>
      </c>
      <c r="B8297" t="s">
        <v>647</v>
      </c>
      <c r="C8297" t="s">
        <v>523</v>
      </c>
      <c r="D8297" t="s">
        <v>525</v>
      </c>
      <c r="E8297" t="s">
        <v>525</v>
      </c>
      <c r="F8297" s="191">
        <v>45800</v>
      </c>
      <c r="G8297" t="s">
        <v>648</v>
      </c>
      <c r="H8297" s="192">
        <v>28585</v>
      </c>
      <c r="I8297" t="s">
        <v>16</v>
      </c>
      <c r="J8297"/>
      <c r="K8297"/>
      <c r="L8297">
        <v>2024</v>
      </c>
      <c r="M8297" t="s">
        <v>525</v>
      </c>
      <c r="N8297" t="s">
        <v>569</v>
      </c>
      <c r="O8297"/>
    </row>
    <row r="8298" spans="1:15" s="164" customFormat="1" ht="16" x14ac:dyDescent="0.2">
      <c r="A8298" t="s">
        <v>521</v>
      </c>
      <c r="B8298" t="s">
        <v>647</v>
      </c>
      <c r="C8298" t="s">
        <v>523</v>
      </c>
      <c r="D8298" t="s">
        <v>525</v>
      </c>
      <c r="E8298" t="s">
        <v>531</v>
      </c>
      <c r="F8298" s="191">
        <v>45800</v>
      </c>
      <c r="G8298" t="s">
        <v>648</v>
      </c>
      <c r="H8298" s="192">
        <v>542969</v>
      </c>
      <c r="I8298" t="s">
        <v>16</v>
      </c>
      <c r="J8298"/>
      <c r="K8298"/>
      <c r="L8298">
        <v>2024</v>
      </c>
      <c r="M8298" t="s">
        <v>525</v>
      </c>
      <c r="N8298" t="s">
        <v>569</v>
      </c>
      <c r="O8298"/>
    </row>
    <row r="8299" spans="1:15" s="164" customFormat="1" ht="16" x14ac:dyDescent="0.2">
      <c r="A8299" t="s">
        <v>521</v>
      </c>
      <c r="B8299" t="s">
        <v>647</v>
      </c>
      <c r="C8299" t="s">
        <v>535</v>
      </c>
      <c r="D8299" t="s">
        <v>525</v>
      </c>
      <c r="E8299" t="s">
        <v>519</v>
      </c>
      <c r="F8299" s="191">
        <v>45800</v>
      </c>
      <c r="G8299" t="s">
        <v>660</v>
      </c>
      <c r="H8299" s="192">
        <v>183040</v>
      </c>
      <c r="I8299" t="s">
        <v>16</v>
      </c>
      <c r="J8299"/>
      <c r="K8299"/>
      <c r="L8299">
        <v>2024</v>
      </c>
      <c r="M8299" t="s">
        <v>525</v>
      </c>
      <c r="N8299" t="s">
        <v>569</v>
      </c>
      <c r="O8299"/>
    </row>
    <row r="8300" spans="1:15" s="164" customFormat="1" ht="16" x14ac:dyDescent="0.2">
      <c r="A8300" t="s">
        <v>521</v>
      </c>
      <c r="B8300" t="s">
        <v>647</v>
      </c>
      <c r="C8300" t="s">
        <v>523</v>
      </c>
      <c r="D8300" t="s">
        <v>525</v>
      </c>
      <c r="E8300" t="s">
        <v>525</v>
      </c>
      <c r="F8300" s="191">
        <v>45800</v>
      </c>
      <c r="G8300" t="s">
        <v>659</v>
      </c>
      <c r="H8300" s="192">
        <v>40040</v>
      </c>
      <c r="I8300" t="s">
        <v>16</v>
      </c>
      <c r="J8300"/>
      <c r="K8300"/>
      <c r="L8300">
        <v>2024</v>
      </c>
      <c r="M8300" t="s">
        <v>525</v>
      </c>
      <c r="N8300" t="s">
        <v>569</v>
      </c>
      <c r="O8300"/>
    </row>
    <row r="8301" spans="1:15" s="164" customFormat="1" ht="16" x14ac:dyDescent="0.2">
      <c r="A8301" t="s">
        <v>521</v>
      </c>
      <c r="B8301" t="s">
        <v>647</v>
      </c>
      <c r="C8301" t="s">
        <v>523</v>
      </c>
      <c r="D8301" t="s">
        <v>525</v>
      </c>
      <c r="E8301" t="s">
        <v>525</v>
      </c>
      <c r="F8301" s="191">
        <v>45800</v>
      </c>
      <c r="G8301" t="s">
        <v>651</v>
      </c>
      <c r="H8301" s="192">
        <v>192742</v>
      </c>
      <c r="I8301" t="s">
        <v>16</v>
      </c>
      <c r="J8301"/>
      <c r="K8301"/>
      <c r="L8301">
        <v>2024</v>
      </c>
      <c r="M8301" t="s">
        <v>525</v>
      </c>
      <c r="N8301" t="s">
        <v>569</v>
      </c>
      <c r="O8301"/>
    </row>
    <row r="8302" spans="1:15" s="164" customFormat="1" ht="16" x14ac:dyDescent="0.2">
      <c r="A8302" t="s">
        <v>521</v>
      </c>
      <c r="B8302" t="s">
        <v>647</v>
      </c>
      <c r="C8302" t="s">
        <v>523</v>
      </c>
      <c r="D8302" t="s">
        <v>525</v>
      </c>
      <c r="E8302" t="s">
        <v>531</v>
      </c>
      <c r="F8302" s="191">
        <v>45800</v>
      </c>
      <c r="G8302" t="s">
        <v>651</v>
      </c>
      <c r="H8302" s="192">
        <v>95678</v>
      </c>
      <c r="I8302" t="s">
        <v>16</v>
      </c>
      <c r="J8302"/>
      <c r="K8302"/>
      <c r="L8302">
        <v>2024</v>
      </c>
      <c r="M8302" t="s">
        <v>525</v>
      </c>
      <c r="N8302" t="s">
        <v>569</v>
      </c>
      <c r="O8302"/>
    </row>
    <row r="8303" spans="1:15" s="164" customFormat="1" ht="16" x14ac:dyDescent="0.2">
      <c r="A8303" t="s">
        <v>521</v>
      </c>
      <c r="B8303" t="s">
        <v>609</v>
      </c>
      <c r="C8303" t="s">
        <v>523</v>
      </c>
      <c r="D8303" t="s">
        <v>530</v>
      </c>
      <c r="E8303" t="s">
        <v>518</v>
      </c>
      <c r="F8303" s="191">
        <v>45800</v>
      </c>
      <c r="G8303" t="s">
        <v>25</v>
      </c>
      <c r="H8303" s="192">
        <v>828800</v>
      </c>
      <c r="I8303" t="s">
        <v>16</v>
      </c>
      <c r="J8303">
        <v>2072</v>
      </c>
      <c r="K8303"/>
      <c r="L8303">
        <v>2025</v>
      </c>
      <c r="M8303" t="s">
        <v>525</v>
      </c>
      <c r="N8303" t="s">
        <v>526</v>
      </c>
      <c r="O8303"/>
    </row>
    <row r="8304" spans="1:15" s="164" customFormat="1" ht="16" x14ac:dyDescent="0.2">
      <c r="A8304" t="s">
        <v>521</v>
      </c>
      <c r="B8304" t="s">
        <v>609</v>
      </c>
      <c r="C8304" t="s">
        <v>523</v>
      </c>
      <c r="D8304" t="s">
        <v>530</v>
      </c>
      <c r="E8304" t="s">
        <v>517</v>
      </c>
      <c r="F8304" s="191">
        <v>45800</v>
      </c>
      <c r="G8304" t="s">
        <v>25</v>
      </c>
      <c r="H8304" s="192">
        <v>13081600</v>
      </c>
      <c r="I8304" t="s">
        <v>16</v>
      </c>
      <c r="J8304">
        <v>32704</v>
      </c>
      <c r="K8304"/>
      <c r="L8304">
        <v>2025</v>
      </c>
      <c r="M8304" t="s">
        <v>525</v>
      </c>
      <c r="N8304" t="s">
        <v>526</v>
      </c>
      <c r="O8304"/>
    </row>
    <row r="8305" spans="1:15" s="164" customFormat="1" ht="16" x14ac:dyDescent="0.2">
      <c r="A8305" t="s">
        <v>521</v>
      </c>
      <c r="B8305" t="s">
        <v>609</v>
      </c>
      <c r="C8305" t="s">
        <v>523</v>
      </c>
      <c r="D8305" t="s">
        <v>524</v>
      </c>
      <c r="E8305" t="s">
        <v>519</v>
      </c>
      <c r="F8305" s="191">
        <v>45800</v>
      </c>
      <c r="G8305" t="s">
        <v>25</v>
      </c>
      <c r="H8305" s="192">
        <v>115600</v>
      </c>
      <c r="I8305" t="s">
        <v>16</v>
      </c>
      <c r="J8305">
        <v>1360</v>
      </c>
      <c r="K8305"/>
      <c r="L8305">
        <v>2025</v>
      </c>
      <c r="M8305" t="s">
        <v>525</v>
      </c>
      <c r="N8305" t="s">
        <v>526</v>
      </c>
      <c r="O8305"/>
    </row>
    <row r="8306" spans="1:15" s="164" customFormat="1" ht="16" x14ac:dyDescent="0.2">
      <c r="A8306" t="s">
        <v>521</v>
      </c>
      <c r="B8306" t="s">
        <v>688</v>
      </c>
      <c r="C8306" t="s">
        <v>523</v>
      </c>
      <c r="D8306" t="s">
        <v>530</v>
      </c>
      <c r="E8306" t="s">
        <v>518</v>
      </c>
      <c r="F8306" s="191">
        <v>45801</v>
      </c>
      <c r="G8306" t="s">
        <v>689</v>
      </c>
      <c r="H8306" s="192">
        <v>280000</v>
      </c>
      <c r="I8306" t="s">
        <v>16</v>
      </c>
      <c r="J8306"/>
      <c r="K8306"/>
      <c r="L8306">
        <v>2025</v>
      </c>
      <c r="M8306" t="s">
        <v>525</v>
      </c>
      <c r="N8306" t="s">
        <v>526</v>
      </c>
      <c r="O8306"/>
    </row>
    <row r="8307" spans="1:15" s="164" customFormat="1" ht="16" x14ac:dyDescent="0.2">
      <c r="A8307" t="s">
        <v>521</v>
      </c>
      <c r="B8307" t="s">
        <v>688</v>
      </c>
      <c r="C8307" t="s">
        <v>523</v>
      </c>
      <c r="D8307" t="s">
        <v>530</v>
      </c>
      <c r="E8307" t="s">
        <v>517</v>
      </c>
      <c r="F8307" s="191">
        <v>45801</v>
      </c>
      <c r="G8307" t="s">
        <v>689</v>
      </c>
      <c r="H8307" s="192">
        <v>2840000</v>
      </c>
      <c r="I8307" t="s">
        <v>16</v>
      </c>
      <c r="J8307"/>
      <c r="K8307"/>
      <c r="L8307">
        <v>2025</v>
      </c>
      <c r="M8307" t="s">
        <v>525</v>
      </c>
      <c r="N8307" t="s">
        <v>526</v>
      </c>
      <c r="O8307"/>
    </row>
    <row r="8308" spans="1:15" s="164" customFormat="1" ht="16" x14ac:dyDescent="0.2">
      <c r="A8308" t="s">
        <v>521</v>
      </c>
      <c r="B8308" t="s">
        <v>609</v>
      </c>
      <c r="C8308" t="s">
        <v>523</v>
      </c>
      <c r="D8308" t="s">
        <v>530</v>
      </c>
      <c r="E8308" t="s">
        <v>518</v>
      </c>
      <c r="F8308" s="191">
        <v>45801</v>
      </c>
      <c r="G8308" t="s">
        <v>25</v>
      </c>
      <c r="H8308" s="192">
        <v>627200</v>
      </c>
      <c r="I8308" t="s">
        <v>16</v>
      </c>
      <c r="J8308">
        <v>1568</v>
      </c>
      <c r="K8308"/>
      <c r="L8308">
        <v>2025</v>
      </c>
      <c r="M8308" t="s">
        <v>525</v>
      </c>
      <c r="N8308" t="s">
        <v>526</v>
      </c>
      <c r="O8308"/>
    </row>
    <row r="8309" spans="1:15" s="164" customFormat="1" ht="16" x14ac:dyDescent="0.2">
      <c r="A8309" t="s">
        <v>521</v>
      </c>
      <c r="B8309" t="s">
        <v>609</v>
      </c>
      <c r="C8309" t="s">
        <v>523</v>
      </c>
      <c r="D8309" t="s">
        <v>530</v>
      </c>
      <c r="E8309" t="s">
        <v>517</v>
      </c>
      <c r="F8309" s="191">
        <v>45801</v>
      </c>
      <c r="G8309" t="s">
        <v>25</v>
      </c>
      <c r="H8309" s="192">
        <v>11804800</v>
      </c>
      <c r="I8309" t="s">
        <v>16</v>
      </c>
      <c r="J8309">
        <v>29512</v>
      </c>
      <c r="K8309"/>
      <c r="L8309">
        <v>2025</v>
      </c>
      <c r="M8309" t="s">
        <v>525</v>
      </c>
      <c r="N8309" t="s">
        <v>526</v>
      </c>
      <c r="O8309"/>
    </row>
    <row r="8310" spans="1:15" s="164" customFormat="1" ht="16" x14ac:dyDescent="0.2">
      <c r="A8310" t="s">
        <v>521</v>
      </c>
      <c r="B8310" t="s">
        <v>609</v>
      </c>
      <c r="C8310" t="s">
        <v>523</v>
      </c>
      <c r="D8310" t="s">
        <v>524</v>
      </c>
      <c r="E8310" t="s">
        <v>519</v>
      </c>
      <c r="F8310" s="191">
        <v>45801</v>
      </c>
      <c r="G8310" t="s">
        <v>25</v>
      </c>
      <c r="H8310" s="192">
        <v>122825</v>
      </c>
      <c r="I8310" t="s">
        <v>16</v>
      </c>
      <c r="J8310">
        <v>1445</v>
      </c>
      <c r="K8310"/>
      <c r="L8310">
        <v>2025</v>
      </c>
      <c r="M8310" t="s">
        <v>525</v>
      </c>
      <c r="N8310" t="s">
        <v>526</v>
      </c>
      <c r="O8310"/>
    </row>
    <row r="8311" spans="1:15" s="164" customFormat="1" ht="16" x14ac:dyDescent="0.2">
      <c r="A8311" t="s">
        <v>521</v>
      </c>
      <c r="B8311" t="s">
        <v>688</v>
      </c>
      <c r="C8311" t="s">
        <v>523</v>
      </c>
      <c r="D8311" t="s">
        <v>530</v>
      </c>
      <c r="E8311" t="s">
        <v>517</v>
      </c>
      <c r="F8311" s="191">
        <v>45801</v>
      </c>
      <c r="G8311" t="s">
        <v>689</v>
      </c>
      <c r="H8311" s="192">
        <v>5542400</v>
      </c>
      <c r="I8311" t="s">
        <v>16</v>
      </c>
      <c r="J8311"/>
      <c r="K8311"/>
      <c r="L8311">
        <v>2025</v>
      </c>
      <c r="M8311" t="s">
        <v>525</v>
      </c>
      <c r="N8311" t="s">
        <v>526</v>
      </c>
      <c r="O8311" t="s">
        <v>937</v>
      </c>
    </row>
    <row r="8312" spans="1:15" s="164" customFormat="1" ht="16" x14ac:dyDescent="0.2">
      <c r="A8312" t="s">
        <v>521</v>
      </c>
      <c r="B8312" t="s">
        <v>688</v>
      </c>
      <c r="C8312" t="s">
        <v>523</v>
      </c>
      <c r="D8312" t="s">
        <v>530</v>
      </c>
      <c r="E8312" t="s">
        <v>518</v>
      </c>
      <c r="F8312" s="191">
        <v>45801</v>
      </c>
      <c r="G8312" t="s">
        <v>689</v>
      </c>
      <c r="H8312" s="192">
        <v>524800</v>
      </c>
      <c r="I8312" t="s">
        <v>16</v>
      </c>
      <c r="J8312"/>
      <c r="K8312"/>
      <c r="L8312">
        <v>2025</v>
      </c>
      <c r="M8312" t="s">
        <v>525</v>
      </c>
      <c r="N8312" t="s">
        <v>526</v>
      </c>
      <c r="O8312" t="s">
        <v>937</v>
      </c>
    </row>
    <row r="8313" spans="1:15" s="164" customFormat="1" ht="16" x14ac:dyDescent="0.2">
      <c r="A8313" t="s">
        <v>521</v>
      </c>
      <c r="B8313" t="s">
        <v>609</v>
      </c>
      <c r="C8313" t="s">
        <v>523</v>
      </c>
      <c r="D8313" t="s">
        <v>530</v>
      </c>
      <c r="E8313" t="s">
        <v>517</v>
      </c>
      <c r="F8313" s="191">
        <v>45801</v>
      </c>
      <c r="G8313" t="s">
        <v>25</v>
      </c>
      <c r="H8313" s="192">
        <v>7963648</v>
      </c>
      <c r="I8313" t="s">
        <v>16</v>
      </c>
      <c r="J8313"/>
      <c r="K8313"/>
      <c r="L8313">
        <v>2025</v>
      </c>
      <c r="M8313" t="s">
        <v>525</v>
      </c>
      <c r="N8313" t="s">
        <v>526</v>
      </c>
      <c r="O8313" t="s">
        <v>937</v>
      </c>
    </row>
    <row r="8314" spans="1:15" s="164" customFormat="1" ht="16" x14ac:dyDescent="0.2">
      <c r="A8314" t="s">
        <v>521</v>
      </c>
      <c r="B8314" t="s">
        <v>609</v>
      </c>
      <c r="C8314" t="s">
        <v>523</v>
      </c>
      <c r="D8314" t="s">
        <v>530</v>
      </c>
      <c r="E8314" t="s">
        <v>518</v>
      </c>
      <c r="F8314" s="191">
        <v>45801</v>
      </c>
      <c r="G8314" t="s">
        <v>25</v>
      </c>
      <c r="H8314" s="192">
        <v>465920</v>
      </c>
      <c r="I8314" t="s">
        <v>16</v>
      </c>
      <c r="J8314"/>
      <c r="K8314"/>
      <c r="L8314">
        <v>2025</v>
      </c>
      <c r="M8314" t="s">
        <v>525</v>
      </c>
      <c r="N8314" t="s">
        <v>526</v>
      </c>
      <c r="O8314" t="s">
        <v>937</v>
      </c>
    </row>
    <row r="8315" spans="1:15" s="164" customFormat="1" ht="16" x14ac:dyDescent="0.2">
      <c r="A8315" t="s">
        <v>521</v>
      </c>
      <c r="B8315" t="s">
        <v>609</v>
      </c>
      <c r="C8315" t="s">
        <v>523</v>
      </c>
      <c r="D8315" t="s">
        <v>530</v>
      </c>
      <c r="E8315" t="s">
        <v>518</v>
      </c>
      <c r="F8315" s="191">
        <v>45801</v>
      </c>
      <c r="G8315" t="s">
        <v>725</v>
      </c>
      <c r="H8315" s="192">
        <v>2136064</v>
      </c>
      <c r="I8315" t="s">
        <v>16</v>
      </c>
      <c r="J8315"/>
      <c r="K8315"/>
      <c r="L8315">
        <v>2025</v>
      </c>
      <c r="M8315" t="s">
        <v>525</v>
      </c>
      <c r="N8315" t="s">
        <v>526</v>
      </c>
      <c r="O8315" t="s">
        <v>937</v>
      </c>
    </row>
    <row r="8316" spans="1:15" s="164" customFormat="1" ht="16" x14ac:dyDescent="0.2">
      <c r="A8316" t="s">
        <v>521</v>
      </c>
      <c r="B8316" t="s">
        <v>609</v>
      </c>
      <c r="C8316" t="s">
        <v>523</v>
      </c>
      <c r="D8316" t="s">
        <v>530</v>
      </c>
      <c r="E8316" t="s">
        <v>517</v>
      </c>
      <c r="F8316" s="191">
        <v>45801</v>
      </c>
      <c r="G8316" t="s">
        <v>725</v>
      </c>
      <c r="H8316" s="192">
        <v>23733248</v>
      </c>
      <c r="I8316" t="s">
        <v>16</v>
      </c>
      <c r="J8316"/>
      <c r="K8316"/>
      <c r="L8316">
        <v>2025</v>
      </c>
      <c r="M8316" t="s">
        <v>525</v>
      </c>
      <c r="N8316" t="s">
        <v>526</v>
      </c>
      <c r="O8316" t="s">
        <v>937</v>
      </c>
    </row>
    <row r="8317" spans="1:15" s="164" customFormat="1" ht="16" x14ac:dyDescent="0.2">
      <c r="A8317" t="s">
        <v>521</v>
      </c>
      <c r="B8317" t="s">
        <v>688</v>
      </c>
      <c r="C8317" t="s">
        <v>523</v>
      </c>
      <c r="D8317" t="s">
        <v>530</v>
      </c>
      <c r="E8317" t="s">
        <v>518</v>
      </c>
      <c r="F8317" s="191">
        <v>45802</v>
      </c>
      <c r="G8317" t="s">
        <v>689</v>
      </c>
      <c r="H8317" s="192">
        <v>200000</v>
      </c>
      <c r="I8317" t="s">
        <v>16</v>
      </c>
      <c r="J8317"/>
      <c r="K8317"/>
      <c r="L8317">
        <v>2025</v>
      </c>
      <c r="M8317" t="s">
        <v>525</v>
      </c>
      <c r="N8317" t="s">
        <v>526</v>
      </c>
      <c r="O8317"/>
    </row>
    <row r="8318" spans="1:15" s="164" customFormat="1" ht="16" x14ac:dyDescent="0.2">
      <c r="A8318" t="s">
        <v>521</v>
      </c>
      <c r="B8318" t="s">
        <v>688</v>
      </c>
      <c r="C8318" t="s">
        <v>523</v>
      </c>
      <c r="D8318" t="s">
        <v>530</v>
      </c>
      <c r="E8318" t="s">
        <v>517</v>
      </c>
      <c r="F8318" s="191">
        <v>45802</v>
      </c>
      <c r="G8318" t="s">
        <v>689</v>
      </c>
      <c r="H8318" s="192">
        <v>2360000</v>
      </c>
      <c r="I8318" t="s">
        <v>16</v>
      </c>
      <c r="J8318"/>
      <c r="K8318"/>
      <c r="L8318">
        <v>2025</v>
      </c>
      <c r="M8318" t="s">
        <v>525</v>
      </c>
      <c r="N8318" t="s">
        <v>526</v>
      </c>
      <c r="O8318"/>
    </row>
    <row r="8319" spans="1:15" s="164" customFormat="1" ht="16" x14ac:dyDescent="0.2">
      <c r="A8319" t="s">
        <v>521</v>
      </c>
      <c r="B8319" t="s">
        <v>647</v>
      </c>
      <c r="C8319" t="s">
        <v>523</v>
      </c>
      <c r="D8319" t="s">
        <v>525</v>
      </c>
      <c r="E8319" t="s">
        <v>525</v>
      </c>
      <c r="F8319" s="191">
        <v>45802</v>
      </c>
      <c r="G8319" t="s">
        <v>649</v>
      </c>
      <c r="H8319" s="192">
        <v>40700</v>
      </c>
      <c r="I8319" t="s">
        <v>16</v>
      </c>
      <c r="J8319"/>
      <c r="K8319"/>
      <c r="L8319">
        <v>2024</v>
      </c>
      <c r="M8319" t="s">
        <v>525</v>
      </c>
      <c r="N8319" t="s">
        <v>569</v>
      </c>
      <c r="O8319"/>
    </row>
    <row r="8320" spans="1:15" s="164" customFormat="1" ht="16" x14ac:dyDescent="0.2">
      <c r="A8320" t="s">
        <v>521</v>
      </c>
      <c r="B8320" t="s">
        <v>609</v>
      </c>
      <c r="C8320" t="s">
        <v>523</v>
      </c>
      <c r="D8320" t="s">
        <v>530</v>
      </c>
      <c r="E8320" t="s">
        <v>518</v>
      </c>
      <c r="F8320" s="191">
        <v>45802</v>
      </c>
      <c r="G8320" t="s">
        <v>25</v>
      </c>
      <c r="H8320" s="192">
        <v>515200</v>
      </c>
      <c r="I8320" t="s">
        <v>16</v>
      </c>
      <c r="J8320">
        <v>1288</v>
      </c>
      <c r="K8320"/>
      <c r="L8320">
        <v>2025</v>
      </c>
      <c r="M8320" t="s">
        <v>525</v>
      </c>
      <c r="N8320" t="s">
        <v>526</v>
      </c>
      <c r="O8320"/>
    </row>
    <row r="8321" spans="1:15" s="164" customFormat="1" ht="16" x14ac:dyDescent="0.2">
      <c r="A8321" t="s">
        <v>521</v>
      </c>
      <c r="B8321" t="s">
        <v>609</v>
      </c>
      <c r="C8321" t="s">
        <v>523</v>
      </c>
      <c r="D8321" t="s">
        <v>530</v>
      </c>
      <c r="E8321" t="s">
        <v>517</v>
      </c>
      <c r="F8321" s="191">
        <v>45802</v>
      </c>
      <c r="G8321" t="s">
        <v>25</v>
      </c>
      <c r="H8321" s="192">
        <v>8041600</v>
      </c>
      <c r="I8321" t="s">
        <v>16</v>
      </c>
      <c r="J8321">
        <v>20104</v>
      </c>
      <c r="K8321"/>
      <c r="L8321">
        <v>2025</v>
      </c>
      <c r="M8321" t="s">
        <v>525</v>
      </c>
      <c r="N8321" t="s">
        <v>526</v>
      </c>
      <c r="O8321"/>
    </row>
    <row r="8322" spans="1:15" s="164" customFormat="1" ht="16" x14ac:dyDescent="0.2">
      <c r="A8322" t="s">
        <v>521</v>
      </c>
      <c r="B8322" t="s">
        <v>609</v>
      </c>
      <c r="C8322" t="s">
        <v>523</v>
      </c>
      <c r="D8322" t="s">
        <v>524</v>
      </c>
      <c r="E8322" t="s">
        <v>519</v>
      </c>
      <c r="F8322" s="191">
        <v>45802</v>
      </c>
      <c r="G8322" t="s">
        <v>25</v>
      </c>
      <c r="H8322" s="192">
        <v>115600</v>
      </c>
      <c r="I8322" t="s">
        <v>16</v>
      </c>
      <c r="J8322">
        <v>1360</v>
      </c>
      <c r="K8322"/>
      <c r="L8322">
        <v>2025</v>
      </c>
      <c r="M8322" t="s">
        <v>525</v>
      </c>
      <c r="N8322" t="s">
        <v>526</v>
      </c>
      <c r="O8322"/>
    </row>
    <row r="8323" spans="1:15" s="164" customFormat="1" ht="16" x14ac:dyDescent="0.2">
      <c r="A8323" t="s">
        <v>521</v>
      </c>
      <c r="B8323" t="s">
        <v>687</v>
      </c>
      <c r="C8323" t="s">
        <v>523</v>
      </c>
      <c r="D8323" t="s">
        <v>530</v>
      </c>
      <c r="E8323" t="s">
        <v>517</v>
      </c>
      <c r="F8323" s="191">
        <v>45802</v>
      </c>
      <c r="G8323" t="s">
        <v>39</v>
      </c>
      <c r="H8323" s="192">
        <v>34000</v>
      </c>
      <c r="I8323" t="s">
        <v>16</v>
      </c>
      <c r="J8323">
        <v>85</v>
      </c>
      <c r="K8323"/>
      <c r="L8323">
        <v>2025</v>
      </c>
      <c r="M8323" t="s">
        <v>525</v>
      </c>
      <c r="N8323" t="s">
        <v>526</v>
      </c>
      <c r="O8323" t="s">
        <v>738</v>
      </c>
    </row>
    <row r="8324" spans="1:15" s="164" customFormat="1" ht="16" x14ac:dyDescent="0.2">
      <c r="A8324" t="s">
        <v>521</v>
      </c>
      <c r="B8324" t="s">
        <v>688</v>
      </c>
      <c r="C8324" t="s">
        <v>523</v>
      </c>
      <c r="D8324" t="s">
        <v>530</v>
      </c>
      <c r="E8324" t="s">
        <v>518</v>
      </c>
      <c r="F8324" s="191">
        <v>45803</v>
      </c>
      <c r="G8324" t="s">
        <v>689</v>
      </c>
      <c r="H8324" s="192">
        <v>1160000</v>
      </c>
      <c r="I8324" t="s">
        <v>16</v>
      </c>
      <c r="J8324"/>
      <c r="K8324"/>
      <c r="L8324">
        <v>2025</v>
      </c>
      <c r="M8324" t="s">
        <v>525</v>
      </c>
      <c r="N8324" t="s">
        <v>526</v>
      </c>
      <c r="O8324"/>
    </row>
    <row r="8325" spans="1:15" s="164" customFormat="1" ht="16" x14ac:dyDescent="0.2">
      <c r="A8325" t="s">
        <v>521</v>
      </c>
      <c r="B8325" t="s">
        <v>688</v>
      </c>
      <c r="C8325" t="s">
        <v>523</v>
      </c>
      <c r="D8325" t="s">
        <v>530</v>
      </c>
      <c r="E8325" t="s">
        <v>517</v>
      </c>
      <c r="F8325" s="191">
        <v>45803</v>
      </c>
      <c r="G8325" t="s">
        <v>689</v>
      </c>
      <c r="H8325" s="192">
        <v>1760000</v>
      </c>
      <c r="I8325" t="s">
        <v>16</v>
      </c>
      <c r="J8325"/>
      <c r="K8325"/>
      <c r="L8325">
        <v>2025</v>
      </c>
      <c r="M8325" t="s">
        <v>525</v>
      </c>
      <c r="N8325" t="s">
        <v>526</v>
      </c>
      <c r="O8325"/>
    </row>
    <row r="8326" spans="1:15" s="164" customFormat="1" ht="16" x14ac:dyDescent="0.2">
      <c r="A8326" t="s">
        <v>521</v>
      </c>
      <c r="B8326" t="s">
        <v>609</v>
      </c>
      <c r="C8326" t="s">
        <v>523</v>
      </c>
      <c r="D8326" t="s">
        <v>530</v>
      </c>
      <c r="E8326" t="s">
        <v>518</v>
      </c>
      <c r="F8326" s="191">
        <v>45803</v>
      </c>
      <c r="G8326" t="s">
        <v>25</v>
      </c>
      <c r="H8326" s="192">
        <v>560000</v>
      </c>
      <c r="I8326" t="s">
        <v>16</v>
      </c>
      <c r="J8326">
        <v>1400</v>
      </c>
      <c r="K8326"/>
      <c r="L8326">
        <v>2025</v>
      </c>
      <c r="M8326" t="s">
        <v>525</v>
      </c>
      <c r="N8326" t="s">
        <v>526</v>
      </c>
      <c r="O8326"/>
    </row>
    <row r="8327" spans="1:15" s="164" customFormat="1" ht="16" x14ac:dyDescent="0.2">
      <c r="A8327" t="s">
        <v>521</v>
      </c>
      <c r="B8327" t="s">
        <v>609</v>
      </c>
      <c r="C8327" t="s">
        <v>523</v>
      </c>
      <c r="D8327" t="s">
        <v>530</v>
      </c>
      <c r="E8327" t="s">
        <v>519</v>
      </c>
      <c r="F8327" s="191">
        <v>45803</v>
      </c>
      <c r="G8327" t="s">
        <v>25</v>
      </c>
      <c r="H8327" s="192">
        <v>374000</v>
      </c>
      <c r="I8327" t="s">
        <v>16</v>
      </c>
      <c r="J8327">
        <v>935</v>
      </c>
      <c r="K8327"/>
      <c r="L8327">
        <v>2025</v>
      </c>
      <c r="M8327" t="s">
        <v>525</v>
      </c>
      <c r="N8327" t="s">
        <v>526</v>
      </c>
      <c r="O8327"/>
    </row>
    <row r="8328" spans="1:15" s="164" customFormat="1" ht="16" x14ac:dyDescent="0.2">
      <c r="A8328" t="s">
        <v>521</v>
      </c>
      <c r="B8328" t="s">
        <v>609</v>
      </c>
      <c r="C8328" t="s">
        <v>523</v>
      </c>
      <c r="D8328" t="s">
        <v>530</v>
      </c>
      <c r="E8328" t="s">
        <v>517</v>
      </c>
      <c r="F8328" s="191">
        <v>45803</v>
      </c>
      <c r="G8328" t="s">
        <v>25</v>
      </c>
      <c r="H8328" s="192">
        <v>8265600</v>
      </c>
      <c r="I8328" t="s">
        <v>16</v>
      </c>
      <c r="J8328">
        <v>20664</v>
      </c>
      <c r="K8328"/>
      <c r="L8328">
        <v>2025</v>
      </c>
      <c r="M8328" t="s">
        <v>525</v>
      </c>
      <c r="N8328" t="s">
        <v>526</v>
      </c>
      <c r="O8328"/>
    </row>
    <row r="8329" spans="1:15" s="164" customFormat="1" ht="16" x14ac:dyDescent="0.2">
      <c r="A8329" t="s">
        <v>521</v>
      </c>
      <c r="B8329" t="s">
        <v>687</v>
      </c>
      <c r="C8329" t="s">
        <v>523</v>
      </c>
      <c r="D8329" t="s">
        <v>530</v>
      </c>
      <c r="E8329" t="s">
        <v>517</v>
      </c>
      <c r="F8329" s="191">
        <v>45803</v>
      </c>
      <c r="G8329" t="s">
        <v>39</v>
      </c>
      <c r="H8329" s="192">
        <v>204000</v>
      </c>
      <c r="I8329" t="s">
        <v>16</v>
      </c>
      <c r="J8329">
        <v>510</v>
      </c>
      <c r="K8329"/>
      <c r="L8329">
        <v>2025</v>
      </c>
      <c r="M8329" t="s">
        <v>525</v>
      </c>
      <c r="N8329" t="s">
        <v>526</v>
      </c>
      <c r="O8329" t="s">
        <v>737</v>
      </c>
    </row>
    <row r="8330" spans="1:15" s="164" customFormat="1" ht="16" x14ac:dyDescent="0.2">
      <c r="A8330" t="s">
        <v>521</v>
      </c>
      <c r="B8330" t="s">
        <v>603</v>
      </c>
      <c r="C8330" t="s">
        <v>523</v>
      </c>
      <c r="D8330" t="s">
        <v>525</v>
      </c>
      <c r="E8330" t="s">
        <v>525</v>
      </c>
      <c r="F8330" s="191">
        <v>45804</v>
      </c>
      <c r="G8330" t="s">
        <v>604</v>
      </c>
      <c r="H8330" s="192">
        <v>3203</v>
      </c>
      <c r="I8330" t="s">
        <v>22</v>
      </c>
      <c r="J8330"/>
      <c r="K8330"/>
      <c r="L8330">
        <v>2024</v>
      </c>
      <c r="M8330" t="s">
        <v>525</v>
      </c>
      <c r="N8330" t="s">
        <v>569</v>
      </c>
      <c r="O8330"/>
    </row>
    <row r="8331" spans="1:15" s="164" customFormat="1" ht="16" x14ac:dyDescent="0.2">
      <c r="A8331" t="s">
        <v>521</v>
      </c>
      <c r="B8331" t="s">
        <v>647</v>
      </c>
      <c r="C8331" t="s">
        <v>523</v>
      </c>
      <c r="D8331" t="s">
        <v>525</v>
      </c>
      <c r="E8331" t="s">
        <v>525</v>
      </c>
      <c r="F8331" s="191">
        <v>45804</v>
      </c>
      <c r="G8331" t="s">
        <v>650</v>
      </c>
      <c r="H8331" s="192">
        <v>8629755</v>
      </c>
      <c r="I8331" t="s">
        <v>16</v>
      </c>
      <c r="J8331"/>
      <c r="K8331"/>
      <c r="L8331">
        <v>2024</v>
      </c>
      <c r="M8331" t="s">
        <v>525</v>
      </c>
      <c r="N8331" t="s">
        <v>569</v>
      </c>
      <c r="O8331"/>
    </row>
    <row r="8332" spans="1:15" s="164" customFormat="1" ht="16" x14ac:dyDescent="0.2">
      <c r="A8332" t="s">
        <v>521</v>
      </c>
      <c r="B8332" t="s">
        <v>647</v>
      </c>
      <c r="C8332" t="s">
        <v>535</v>
      </c>
      <c r="D8332" t="s">
        <v>525</v>
      </c>
      <c r="E8332" t="s">
        <v>519</v>
      </c>
      <c r="F8332" s="191">
        <v>45804</v>
      </c>
      <c r="G8332" t="s">
        <v>650</v>
      </c>
      <c r="H8332" s="192">
        <v>358813</v>
      </c>
      <c r="I8332" t="s">
        <v>16</v>
      </c>
      <c r="J8332"/>
      <c r="K8332"/>
      <c r="L8332">
        <v>2024</v>
      </c>
      <c r="M8332" t="s">
        <v>525</v>
      </c>
      <c r="N8332" t="s">
        <v>569</v>
      </c>
      <c r="O8332"/>
    </row>
    <row r="8333" spans="1:15" s="164" customFormat="1" ht="16" x14ac:dyDescent="0.2">
      <c r="A8333" t="s">
        <v>521</v>
      </c>
      <c r="B8333" t="s">
        <v>647</v>
      </c>
      <c r="C8333" t="s">
        <v>523</v>
      </c>
      <c r="D8333" t="s">
        <v>525</v>
      </c>
      <c r="E8333" t="s">
        <v>519</v>
      </c>
      <c r="F8333" s="191">
        <v>45804</v>
      </c>
      <c r="G8333" t="s">
        <v>650</v>
      </c>
      <c r="H8333" s="192">
        <v>1840982</v>
      </c>
      <c r="I8333" t="s">
        <v>16</v>
      </c>
      <c r="J8333"/>
      <c r="K8333"/>
      <c r="L8333">
        <v>2024</v>
      </c>
      <c r="M8333" t="s">
        <v>525</v>
      </c>
      <c r="N8333" t="s">
        <v>569</v>
      </c>
      <c r="O8333"/>
    </row>
    <row r="8334" spans="1:15" s="164" customFormat="1" ht="16" x14ac:dyDescent="0.2">
      <c r="A8334" t="s">
        <v>521</v>
      </c>
      <c r="B8334" t="s">
        <v>647</v>
      </c>
      <c r="C8334" t="s">
        <v>535</v>
      </c>
      <c r="D8334" t="s">
        <v>525</v>
      </c>
      <c r="E8334" t="s">
        <v>531</v>
      </c>
      <c r="F8334" s="191">
        <v>45804</v>
      </c>
      <c r="G8334" t="s">
        <v>650</v>
      </c>
      <c r="H8334" s="192">
        <v>341983</v>
      </c>
      <c r="I8334" t="s">
        <v>16</v>
      </c>
      <c r="J8334"/>
      <c r="K8334"/>
      <c r="L8334">
        <v>2024</v>
      </c>
      <c r="M8334" t="s">
        <v>525</v>
      </c>
      <c r="N8334" t="s">
        <v>569</v>
      </c>
      <c r="O8334"/>
    </row>
    <row r="8335" spans="1:15" s="164" customFormat="1" ht="16" x14ac:dyDescent="0.2">
      <c r="A8335" t="s">
        <v>521</v>
      </c>
      <c r="B8335" t="s">
        <v>647</v>
      </c>
      <c r="C8335" t="s">
        <v>523</v>
      </c>
      <c r="D8335" t="s">
        <v>525</v>
      </c>
      <c r="E8335" t="s">
        <v>531</v>
      </c>
      <c r="F8335" s="191">
        <v>45804</v>
      </c>
      <c r="G8335" t="s">
        <v>650</v>
      </c>
      <c r="H8335" s="192">
        <v>12805445</v>
      </c>
      <c r="I8335" t="s">
        <v>16</v>
      </c>
      <c r="J8335"/>
      <c r="K8335"/>
      <c r="L8335">
        <v>2024</v>
      </c>
      <c r="M8335" t="s">
        <v>525</v>
      </c>
      <c r="N8335" t="s">
        <v>569</v>
      </c>
      <c r="O8335"/>
    </row>
    <row r="8336" spans="1:15" s="164" customFormat="1" ht="16" x14ac:dyDescent="0.2">
      <c r="A8336" t="s">
        <v>521</v>
      </c>
      <c r="B8336" t="s">
        <v>647</v>
      </c>
      <c r="C8336" t="s">
        <v>523</v>
      </c>
      <c r="D8336" t="s">
        <v>525</v>
      </c>
      <c r="E8336" t="s">
        <v>525</v>
      </c>
      <c r="F8336" s="191">
        <v>45804</v>
      </c>
      <c r="G8336" t="s">
        <v>648</v>
      </c>
      <c r="H8336" s="192">
        <v>3590</v>
      </c>
      <c r="I8336" t="s">
        <v>16</v>
      </c>
      <c r="J8336"/>
      <c r="K8336"/>
      <c r="L8336">
        <v>2024</v>
      </c>
      <c r="M8336" t="s">
        <v>525</v>
      </c>
      <c r="N8336" t="s">
        <v>569</v>
      </c>
      <c r="O8336"/>
    </row>
    <row r="8337" spans="1:15" s="164" customFormat="1" ht="16" x14ac:dyDescent="0.2">
      <c r="A8337" t="s">
        <v>521</v>
      </c>
      <c r="B8337" t="s">
        <v>647</v>
      </c>
      <c r="C8337" t="s">
        <v>523</v>
      </c>
      <c r="D8337" t="s">
        <v>525</v>
      </c>
      <c r="E8337" t="s">
        <v>531</v>
      </c>
      <c r="F8337" s="191">
        <v>45804</v>
      </c>
      <c r="G8337" t="s">
        <v>648</v>
      </c>
      <c r="H8337" s="192">
        <v>560560</v>
      </c>
      <c r="I8337" t="s">
        <v>16</v>
      </c>
      <c r="J8337"/>
      <c r="K8337"/>
      <c r="L8337">
        <v>2024</v>
      </c>
      <c r="M8337" t="s">
        <v>525</v>
      </c>
      <c r="N8337" t="s">
        <v>569</v>
      </c>
      <c r="O8337"/>
    </row>
    <row r="8338" spans="1:15" s="164" customFormat="1" ht="16" x14ac:dyDescent="0.2">
      <c r="A8338" t="s">
        <v>521</v>
      </c>
      <c r="B8338" t="s">
        <v>647</v>
      </c>
      <c r="C8338" t="s">
        <v>535</v>
      </c>
      <c r="D8338" t="s">
        <v>525</v>
      </c>
      <c r="E8338" t="s">
        <v>519</v>
      </c>
      <c r="F8338" s="191">
        <v>45804</v>
      </c>
      <c r="G8338" t="s">
        <v>660</v>
      </c>
      <c r="H8338" s="192">
        <v>130944</v>
      </c>
      <c r="I8338" t="s">
        <v>16</v>
      </c>
      <c r="J8338"/>
      <c r="K8338"/>
      <c r="L8338">
        <v>2024</v>
      </c>
      <c r="M8338" t="s">
        <v>525</v>
      </c>
      <c r="N8338" t="s">
        <v>569</v>
      </c>
      <c r="O8338"/>
    </row>
    <row r="8339" spans="1:15" s="164" customFormat="1" ht="16" x14ac:dyDescent="0.2">
      <c r="A8339" t="s">
        <v>521</v>
      </c>
      <c r="B8339" t="s">
        <v>647</v>
      </c>
      <c r="C8339" t="s">
        <v>523</v>
      </c>
      <c r="D8339" t="s">
        <v>525</v>
      </c>
      <c r="E8339" t="s">
        <v>525</v>
      </c>
      <c r="F8339" s="191">
        <v>45804</v>
      </c>
      <c r="G8339" t="s">
        <v>659</v>
      </c>
      <c r="H8339" s="192">
        <v>80080</v>
      </c>
      <c r="I8339" t="s">
        <v>16</v>
      </c>
      <c r="J8339"/>
      <c r="K8339"/>
      <c r="L8339">
        <v>2024</v>
      </c>
      <c r="M8339" t="s">
        <v>525</v>
      </c>
      <c r="N8339" t="s">
        <v>569</v>
      </c>
      <c r="O8339"/>
    </row>
    <row r="8340" spans="1:15" s="164" customFormat="1" ht="16" x14ac:dyDescent="0.2">
      <c r="A8340" t="s">
        <v>521</v>
      </c>
      <c r="B8340" t="s">
        <v>647</v>
      </c>
      <c r="C8340" t="s">
        <v>523</v>
      </c>
      <c r="D8340" t="s">
        <v>525</v>
      </c>
      <c r="E8340" t="s">
        <v>531</v>
      </c>
      <c r="F8340" s="191">
        <v>45804</v>
      </c>
      <c r="G8340" t="s">
        <v>659</v>
      </c>
      <c r="H8340" s="192">
        <v>192500</v>
      </c>
      <c r="I8340" t="s">
        <v>16</v>
      </c>
      <c r="J8340"/>
      <c r="K8340"/>
      <c r="L8340">
        <v>2024</v>
      </c>
      <c r="M8340" t="s">
        <v>525</v>
      </c>
      <c r="N8340" t="s">
        <v>569</v>
      </c>
      <c r="O8340"/>
    </row>
    <row r="8341" spans="1:15" s="164" customFormat="1" ht="16" x14ac:dyDescent="0.2">
      <c r="A8341" t="s">
        <v>521</v>
      </c>
      <c r="B8341" t="s">
        <v>647</v>
      </c>
      <c r="C8341" t="s">
        <v>523</v>
      </c>
      <c r="D8341" t="s">
        <v>525</v>
      </c>
      <c r="E8341" t="s">
        <v>525</v>
      </c>
      <c r="F8341" s="191">
        <v>45804</v>
      </c>
      <c r="G8341" t="s">
        <v>651</v>
      </c>
      <c r="H8341" s="192">
        <v>84128</v>
      </c>
      <c r="I8341" t="s">
        <v>16</v>
      </c>
      <c r="J8341"/>
      <c r="K8341"/>
      <c r="L8341">
        <v>2024</v>
      </c>
      <c r="M8341" t="s">
        <v>525</v>
      </c>
      <c r="N8341" t="s">
        <v>569</v>
      </c>
      <c r="O8341"/>
    </row>
    <row r="8342" spans="1:15" s="164" customFormat="1" ht="16" x14ac:dyDescent="0.2">
      <c r="A8342" t="s">
        <v>521</v>
      </c>
      <c r="B8342" t="s">
        <v>647</v>
      </c>
      <c r="C8342" t="s">
        <v>523</v>
      </c>
      <c r="D8342" t="s">
        <v>525</v>
      </c>
      <c r="E8342" t="s">
        <v>531</v>
      </c>
      <c r="F8342" s="191">
        <v>45804</v>
      </c>
      <c r="G8342" t="s">
        <v>651</v>
      </c>
      <c r="H8342" s="192">
        <v>1679040</v>
      </c>
      <c r="I8342" t="s">
        <v>16</v>
      </c>
      <c r="J8342"/>
      <c r="K8342"/>
      <c r="L8342">
        <v>2024</v>
      </c>
      <c r="M8342" t="s">
        <v>525</v>
      </c>
      <c r="N8342" t="s">
        <v>569</v>
      </c>
      <c r="O8342"/>
    </row>
    <row r="8343" spans="1:15" s="164" customFormat="1" ht="16" x14ac:dyDescent="0.2">
      <c r="A8343" t="s">
        <v>521</v>
      </c>
      <c r="B8343" t="s">
        <v>647</v>
      </c>
      <c r="C8343" t="s">
        <v>523</v>
      </c>
      <c r="D8343" t="s">
        <v>525</v>
      </c>
      <c r="E8343" t="s">
        <v>531</v>
      </c>
      <c r="F8343" s="191">
        <v>45804</v>
      </c>
      <c r="G8343" t="s">
        <v>649</v>
      </c>
      <c r="H8343" s="192">
        <v>666149</v>
      </c>
      <c r="I8343" t="s">
        <v>16</v>
      </c>
      <c r="J8343"/>
      <c r="K8343"/>
      <c r="L8343">
        <v>2024</v>
      </c>
      <c r="M8343" t="s">
        <v>525</v>
      </c>
      <c r="N8343" t="s">
        <v>569</v>
      </c>
      <c r="O8343"/>
    </row>
    <row r="8344" spans="1:15" s="164" customFormat="1" ht="16" x14ac:dyDescent="0.2">
      <c r="A8344" t="s">
        <v>521</v>
      </c>
      <c r="B8344" t="s">
        <v>647</v>
      </c>
      <c r="C8344" t="s">
        <v>523</v>
      </c>
      <c r="D8344" t="s">
        <v>525</v>
      </c>
      <c r="E8344" t="s">
        <v>525</v>
      </c>
      <c r="F8344" s="191">
        <v>45804</v>
      </c>
      <c r="G8344" t="s">
        <v>652</v>
      </c>
      <c r="H8344" s="192">
        <v>139645</v>
      </c>
      <c r="I8344" t="s">
        <v>16</v>
      </c>
      <c r="J8344"/>
      <c r="K8344"/>
      <c r="L8344">
        <v>2024</v>
      </c>
      <c r="M8344" t="s">
        <v>525</v>
      </c>
      <c r="N8344" t="s">
        <v>569</v>
      </c>
      <c r="O8344"/>
    </row>
    <row r="8345" spans="1:15" s="164" customFormat="1" ht="16" x14ac:dyDescent="0.2">
      <c r="A8345" t="s">
        <v>521</v>
      </c>
      <c r="B8345" t="s">
        <v>647</v>
      </c>
      <c r="C8345" t="s">
        <v>523</v>
      </c>
      <c r="D8345" t="s">
        <v>525</v>
      </c>
      <c r="E8345" t="s">
        <v>531</v>
      </c>
      <c r="F8345" s="191">
        <v>45804</v>
      </c>
      <c r="G8345" t="s">
        <v>652</v>
      </c>
      <c r="H8345" s="192">
        <v>445456</v>
      </c>
      <c r="I8345" t="s">
        <v>16</v>
      </c>
      <c r="J8345"/>
      <c r="K8345"/>
      <c r="L8345">
        <v>2024</v>
      </c>
      <c r="M8345" t="s">
        <v>525</v>
      </c>
      <c r="N8345" t="s">
        <v>569</v>
      </c>
      <c r="O8345"/>
    </row>
    <row r="8346" spans="1:15" s="164" customFormat="1" ht="16" x14ac:dyDescent="0.2">
      <c r="A8346" t="s">
        <v>521</v>
      </c>
      <c r="B8346" t="s">
        <v>647</v>
      </c>
      <c r="C8346" t="s">
        <v>523</v>
      </c>
      <c r="D8346" t="s">
        <v>525</v>
      </c>
      <c r="E8346" t="s">
        <v>525</v>
      </c>
      <c r="F8346" s="191">
        <v>45804</v>
      </c>
      <c r="G8346" t="s">
        <v>654</v>
      </c>
      <c r="H8346" s="192">
        <v>46904</v>
      </c>
      <c r="I8346" t="s">
        <v>16</v>
      </c>
      <c r="J8346"/>
      <c r="K8346"/>
      <c r="L8346">
        <v>2024</v>
      </c>
      <c r="M8346" t="s">
        <v>525</v>
      </c>
      <c r="N8346" t="s">
        <v>569</v>
      </c>
      <c r="O8346"/>
    </row>
    <row r="8347" spans="1:15" s="164" customFormat="1" ht="16" x14ac:dyDescent="0.2">
      <c r="A8347" t="s">
        <v>521</v>
      </c>
      <c r="B8347" t="s">
        <v>688</v>
      </c>
      <c r="C8347" t="s">
        <v>523</v>
      </c>
      <c r="D8347" t="s">
        <v>530</v>
      </c>
      <c r="E8347" t="s">
        <v>518</v>
      </c>
      <c r="F8347" s="191">
        <v>45804</v>
      </c>
      <c r="G8347" t="s">
        <v>689</v>
      </c>
      <c r="H8347" s="192">
        <v>560000</v>
      </c>
      <c r="I8347" t="s">
        <v>16</v>
      </c>
      <c r="J8347"/>
      <c r="K8347"/>
      <c r="L8347">
        <v>2025</v>
      </c>
      <c r="M8347" t="s">
        <v>525</v>
      </c>
      <c r="N8347" t="s">
        <v>526</v>
      </c>
      <c r="O8347"/>
    </row>
    <row r="8348" spans="1:15" s="164" customFormat="1" ht="16" x14ac:dyDescent="0.2">
      <c r="A8348" t="s">
        <v>521</v>
      </c>
      <c r="B8348" t="s">
        <v>688</v>
      </c>
      <c r="C8348" t="s">
        <v>523</v>
      </c>
      <c r="D8348" t="s">
        <v>530</v>
      </c>
      <c r="E8348" t="s">
        <v>517</v>
      </c>
      <c r="F8348" s="191">
        <v>45804</v>
      </c>
      <c r="G8348" t="s">
        <v>689</v>
      </c>
      <c r="H8348" s="192">
        <v>3200000</v>
      </c>
      <c r="I8348" t="s">
        <v>16</v>
      </c>
      <c r="J8348"/>
      <c r="K8348"/>
      <c r="L8348">
        <v>2025</v>
      </c>
      <c r="M8348" t="s">
        <v>525</v>
      </c>
      <c r="N8348" t="s">
        <v>526</v>
      </c>
      <c r="O8348"/>
    </row>
    <row r="8349" spans="1:15" s="164" customFormat="1" ht="16" x14ac:dyDescent="0.2">
      <c r="A8349" t="s">
        <v>521</v>
      </c>
      <c r="B8349" t="s">
        <v>609</v>
      </c>
      <c r="C8349" t="s">
        <v>523</v>
      </c>
      <c r="D8349" t="s">
        <v>530</v>
      </c>
      <c r="E8349" t="s">
        <v>518</v>
      </c>
      <c r="F8349" s="191">
        <v>45804</v>
      </c>
      <c r="G8349" t="s">
        <v>725</v>
      </c>
      <c r="H8349" s="192">
        <v>1456000</v>
      </c>
      <c r="I8349" t="s">
        <v>16</v>
      </c>
      <c r="J8349">
        <v>3640</v>
      </c>
      <c r="K8349"/>
      <c r="L8349">
        <v>2025</v>
      </c>
      <c r="M8349" t="s">
        <v>525</v>
      </c>
      <c r="N8349" t="s">
        <v>526</v>
      </c>
      <c r="O8349"/>
    </row>
    <row r="8350" spans="1:15" s="164" customFormat="1" ht="16" x14ac:dyDescent="0.2">
      <c r="A8350" t="s">
        <v>521</v>
      </c>
      <c r="B8350" t="s">
        <v>609</v>
      </c>
      <c r="C8350" t="s">
        <v>523</v>
      </c>
      <c r="D8350" t="s">
        <v>524</v>
      </c>
      <c r="E8350" t="s">
        <v>519</v>
      </c>
      <c r="F8350" s="191">
        <v>45804</v>
      </c>
      <c r="G8350" t="s">
        <v>725</v>
      </c>
      <c r="H8350" s="192">
        <v>137275</v>
      </c>
      <c r="I8350" t="s">
        <v>16</v>
      </c>
      <c r="J8350">
        <v>1615</v>
      </c>
      <c r="K8350"/>
      <c r="L8350">
        <v>2025</v>
      </c>
      <c r="M8350" t="s">
        <v>525</v>
      </c>
      <c r="N8350" t="s">
        <v>526</v>
      </c>
      <c r="O8350"/>
    </row>
    <row r="8351" spans="1:15" s="164" customFormat="1" ht="16" x14ac:dyDescent="0.2">
      <c r="A8351" t="s">
        <v>521</v>
      </c>
      <c r="B8351" t="s">
        <v>609</v>
      </c>
      <c r="C8351" t="s">
        <v>523</v>
      </c>
      <c r="D8351" t="s">
        <v>530</v>
      </c>
      <c r="E8351" t="s">
        <v>517</v>
      </c>
      <c r="F8351" s="191">
        <v>45804</v>
      </c>
      <c r="G8351" t="s">
        <v>725</v>
      </c>
      <c r="H8351" s="192">
        <v>17315200</v>
      </c>
      <c r="I8351" t="s">
        <v>16</v>
      </c>
      <c r="J8351">
        <v>43288</v>
      </c>
      <c r="K8351"/>
      <c r="L8351">
        <v>2025</v>
      </c>
      <c r="M8351" t="s">
        <v>525</v>
      </c>
      <c r="N8351" t="s">
        <v>526</v>
      </c>
      <c r="O8351"/>
    </row>
    <row r="8352" spans="1:15" s="164" customFormat="1" ht="16" x14ac:dyDescent="0.2">
      <c r="A8352" t="s">
        <v>521</v>
      </c>
      <c r="B8352" t="s">
        <v>687</v>
      </c>
      <c r="C8352" t="s">
        <v>523</v>
      </c>
      <c r="D8352" t="s">
        <v>530</v>
      </c>
      <c r="E8352" t="s">
        <v>517</v>
      </c>
      <c r="F8352" s="191">
        <v>45804</v>
      </c>
      <c r="G8352" t="s">
        <v>39</v>
      </c>
      <c r="H8352" s="192">
        <v>68000</v>
      </c>
      <c r="I8352" t="s">
        <v>16</v>
      </c>
      <c r="J8352">
        <v>170</v>
      </c>
      <c r="K8352"/>
      <c r="L8352">
        <v>2025</v>
      </c>
      <c r="M8352" t="s">
        <v>525</v>
      </c>
      <c r="N8352" t="s">
        <v>526</v>
      </c>
      <c r="O8352" t="s">
        <v>736</v>
      </c>
    </row>
    <row r="8353" spans="1:15" s="164" customFormat="1" ht="16" x14ac:dyDescent="0.2">
      <c r="A8353" t="s">
        <v>521</v>
      </c>
      <c r="B8353" t="s">
        <v>647</v>
      </c>
      <c r="C8353" t="s">
        <v>523</v>
      </c>
      <c r="D8353" t="s">
        <v>525</v>
      </c>
      <c r="E8353" t="s">
        <v>525</v>
      </c>
      <c r="F8353" s="191">
        <v>45805</v>
      </c>
      <c r="G8353" t="s">
        <v>650</v>
      </c>
      <c r="H8353" s="192">
        <v>3948708</v>
      </c>
      <c r="I8353" t="s">
        <v>16</v>
      </c>
      <c r="J8353"/>
      <c r="K8353"/>
      <c r="L8353">
        <v>2024</v>
      </c>
      <c r="M8353" t="s">
        <v>525</v>
      </c>
      <c r="N8353" t="s">
        <v>569</v>
      </c>
      <c r="O8353"/>
    </row>
    <row r="8354" spans="1:15" s="164" customFormat="1" ht="16" x14ac:dyDescent="0.2">
      <c r="A8354" t="s">
        <v>521</v>
      </c>
      <c r="B8354" t="s">
        <v>647</v>
      </c>
      <c r="C8354" t="s">
        <v>535</v>
      </c>
      <c r="D8354" t="s">
        <v>525</v>
      </c>
      <c r="E8354" t="s">
        <v>519</v>
      </c>
      <c r="F8354" s="191">
        <v>45805</v>
      </c>
      <c r="G8354" t="s">
        <v>650</v>
      </c>
      <c r="H8354" s="192">
        <v>348260</v>
      </c>
      <c r="I8354" t="s">
        <v>16</v>
      </c>
      <c r="J8354"/>
      <c r="K8354"/>
      <c r="L8354">
        <v>2024</v>
      </c>
      <c r="M8354" t="s">
        <v>525</v>
      </c>
      <c r="N8354" t="s">
        <v>569</v>
      </c>
      <c r="O8354"/>
    </row>
    <row r="8355" spans="1:15" s="164" customFormat="1" ht="16" x14ac:dyDescent="0.2">
      <c r="A8355" t="s">
        <v>521</v>
      </c>
      <c r="B8355" t="s">
        <v>647</v>
      </c>
      <c r="C8355" t="s">
        <v>523</v>
      </c>
      <c r="D8355" t="s">
        <v>525</v>
      </c>
      <c r="E8355" t="s">
        <v>519</v>
      </c>
      <c r="F8355" s="191">
        <v>45805</v>
      </c>
      <c r="G8355" t="s">
        <v>650</v>
      </c>
      <c r="H8355" s="192">
        <v>992180</v>
      </c>
      <c r="I8355" t="s">
        <v>16</v>
      </c>
      <c r="J8355"/>
      <c r="K8355"/>
      <c r="L8355">
        <v>2024</v>
      </c>
      <c r="M8355" t="s">
        <v>525</v>
      </c>
      <c r="N8355" t="s">
        <v>569</v>
      </c>
      <c r="O8355"/>
    </row>
    <row r="8356" spans="1:15" s="164" customFormat="1" ht="16" x14ac:dyDescent="0.2">
      <c r="A8356" t="s">
        <v>521</v>
      </c>
      <c r="B8356" t="s">
        <v>647</v>
      </c>
      <c r="C8356" t="s">
        <v>535</v>
      </c>
      <c r="D8356" t="s">
        <v>525</v>
      </c>
      <c r="E8356" t="s">
        <v>531</v>
      </c>
      <c r="F8356" s="191">
        <v>45805</v>
      </c>
      <c r="G8356" t="s">
        <v>650</v>
      </c>
      <c r="H8356" s="192">
        <v>112035</v>
      </c>
      <c r="I8356" t="s">
        <v>16</v>
      </c>
      <c r="J8356"/>
      <c r="K8356"/>
      <c r="L8356">
        <v>2024</v>
      </c>
      <c r="M8356" t="s">
        <v>525</v>
      </c>
      <c r="N8356" t="s">
        <v>569</v>
      </c>
      <c r="O8356"/>
    </row>
    <row r="8357" spans="1:15" s="164" customFormat="1" ht="16" x14ac:dyDescent="0.2">
      <c r="A8357" t="s">
        <v>521</v>
      </c>
      <c r="B8357" t="s">
        <v>647</v>
      </c>
      <c r="C8357" t="s">
        <v>523</v>
      </c>
      <c r="D8357" t="s">
        <v>525</v>
      </c>
      <c r="E8357" t="s">
        <v>531</v>
      </c>
      <c r="F8357" s="191">
        <v>45805</v>
      </c>
      <c r="G8357" t="s">
        <v>650</v>
      </c>
      <c r="H8357" s="192">
        <v>7918582</v>
      </c>
      <c r="I8357" t="s">
        <v>16</v>
      </c>
      <c r="J8357"/>
      <c r="K8357"/>
      <c r="L8357">
        <v>2024</v>
      </c>
      <c r="M8357" t="s">
        <v>525</v>
      </c>
      <c r="N8357" t="s">
        <v>569</v>
      </c>
      <c r="O8357"/>
    </row>
    <row r="8358" spans="1:15" s="164" customFormat="1" ht="16" x14ac:dyDescent="0.2">
      <c r="A8358" t="s">
        <v>521</v>
      </c>
      <c r="B8358" t="s">
        <v>647</v>
      </c>
      <c r="C8358" t="s">
        <v>523</v>
      </c>
      <c r="D8358" t="s">
        <v>525</v>
      </c>
      <c r="E8358" t="s">
        <v>525</v>
      </c>
      <c r="F8358" s="191">
        <v>45805</v>
      </c>
      <c r="G8358" t="s">
        <v>648</v>
      </c>
      <c r="H8358" s="192">
        <v>54782</v>
      </c>
      <c r="I8358" t="s">
        <v>16</v>
      </c>
      <c r="J8358"/>
      <c r="K8358"/>
      <c r="L8358">
        <v>2024</v>
      </c>
      <c r="M8358" t="s">
        <v>525</v>
      </c>
      <c r="N8358" t="s">
        <v>569</v>
      </c>
      <c r="O8358"/>
    </row>
    <row r="8359" spans="1:15" s="164" customFormat="1" ht="16" x14ac:dyDescent="0.2">
      <c r="A8359" t="s">
        <v>521</v>
      </c>
      <c r="B8359" t="s">
        <v>647</v>
      </c>
      <c r="C8359" t="s">
        <v>523</v>
      </c>
      <c r="D8359" t="s">
        <v>525</v>
      </c>
      <c r="E8359" t="s">
        <v>531</v>
      </c>
      <c r="F8359" s="191">
        <v>45805</v>
      </c>
      <c r="G8359" t="s">
        <v>648</v>
      </c>
      <c r="H8359" s="192">
        <v>261397</v>
      </c>
      <c r="I8359" t="s">
        <v>16</v>
      </c>
      <c r="J8359"/>
      <c r="K8359"/>
      <c r="L8359">
        <v>2024</v>
      </c>
      <c r="M8359" t="s">
        <v>525</v>
      </c>
      <c r="N8359" t="s">
        <v>569</v>
      </c>
      <c r="O8359"/>
    </row>
    <row r="8360" spans="1:15" s="164" customFormat="1" ht="16" x14ac:dyDescent="0.2">
      <c r="A8360" t="s">
        <v>521</v>
      </c>
      <c r="B8360" t="s">
        <v>647</v>
      </c>
      <c r="C8360" t="s">
        <v>535</v>
      </c>
      <c r="D8360" t="s">
        <v>525</v>
      </c>
      <c r="E8360" t="s">
        <v>519</v>
      </c>
      <c r="F8360" s="191">
        <v>45805</v>
      </c>
      <c r="G8360" t="s">
        <v>660</v>
      </c>
      <c r="H8360" s="192">
        <v>82016</v>
      </c>
      <c r="I8360" t="s">
        <v>16</v>
      </c>
      <c r="J8360"/>
      <c r="K8360"/>
      <c r="L8360">
        <v>2024</v>
      </c>
      <c r="M8360" t="s">
        <v>525</v>
      </c>
      <c r="N8360" t="s">
        <v>569</v>
      </c>
      <c r="O8360"/>
    </row>
    <row r="8361" spans="1:15" s="164" customFormat="1" ht="16" x14ac:dyDescent="0.2">
      <c r="A8361" t="s">
        <v>521</v>
      </c>
      <c r="B8361" t="s">
        <v>647</v>
      </c>
      <c r="C8361" t="s">
        <v>523</v>
      </c>
      <c r="D8361" t="s">
        <v>525</v>
      </c>
      <c r="E8361" t="s">
        <v>525</v>
      </c>
      <c r="F8361" s="191">
        <v>45805</v>
      </c>
      <c r="G8361" t="s">
        <v>659</v>
      </c>
      <c r="H8361" s="192">
        <v>161700</v>
      </c>
      <c r="I8361" t="s">
        <v>16</v>
      </c>
      <c r="J8361"/>
      <c r="K8361"/>
      <c r="L8361">
        <v>2024</v>
      </c>
      <c r="M8361" t="s">
        <v>525</v>
      </c>
      <c r="N8361" t="s">
        <v>569</v>
      </c>
      <c r="O8361"/>
    </row>
    <row r="8362" spans="1:15" s="164" customFormat="1" ht="16" x14ac:dyDescent="0.2">
      <c r="A8362" t="s">
        <v>521</v>
      </c>
      <c r="B8362" t="s">
        <v>647</v>
      </c>
      <c r="C8362" t="s">
        <v>523</v>
      </c>
      <c r="D8362" t="s">
        <v>525</v>
      </c>
      <c r="E8362" t="s">
        <v>531</v>
      </c>
      <c r="F8362" s="191">
        <v>45805</v>
      </c>
      <c r="G8362" t="s">
        <v>659</v>
      </c>
      <c r="H8362" s="192">
        <v>342650</v>
      </c>
      <c r="I8362" t="s">
        <v>16</v>
      </c>
      <c r="J8362"/>
      <c r="K8362"/>
      <c r="L8362">
        <v>2024</v>
      </c>
      <c r="M8362" t="s">
        <v>525</v>
      </c>
      <c r="N8362" t="s">
        <v>569</v>
      </c>
      <c r="O8362"/>
    </row>
    <row r="8363" spans="1:15" s="164" customFormat="1" ht="16" x14ac:dyDescent="0.2">
      <c r="A8363" t="s">
        <v>521</v>
      </c>
      <c r="B8363" t="s">
        <v>647</v>
      </c>
      <c r="C8363" t="s">
        <v>523</v>
      </c>
      <c r="D8363" t="s">
        <v>525</v>
      </c>
      <c r="E8363" t="s">
        <v>525</v>
      </c>
      <c r="F8363" s="191">
        <v>45805</v>
      </c>
      <c r="G8363" t="s">
        <v>651</v>
      </c>
      <c r="H8363" s="192">
        <v>131644</v>
      </c>
      <c r="I8363" t="s">
        <v>16</v>
      </c>
      <c r="J8363"/>
      <c r="K8363"/>
      <c r="L8363">
        <v>2024</v>
      </c>
      <c r="M8363" t="s">
        <v>525</v>
      </c>
      <c r="N8363" t="s">
        <v>569</v>
      </c>
      <c r="O8363"/>
    </row>
    <row r="8364" spans="1:15" s="164" customFormat="1" ht="16" x14ac:dyDescent="0.2">
      <c r="A8364" t="s">
        <v>521</v>
      </c>
      <c r="B8364" t="s">
        <v>647</v>
      </c>
      <c r="C8364" t="s">
        <v>523</v>
      </c>
      <c r="D8364" t="s">
        <v>525</v>
      </c>
      <c r="E8364" t="s">
        <v>531</v>
      </c>
      <c r="F8364" s="191">
        <v>45805</v>
      </c>
      <c r="G8364" t="s">
        <v>651</v>
      </c>
      <c r="H8364" s="192">
        <v>1321483</v>
      </c>
      <c r="I8364" t="s">
        <v>16</v>
      </c>
      <c r="J8364"/>
      <c r="K8364"/>
      <c r="L8364">
        <v>2024</v>
      </c>
      <c r="M8364" t="s">
        <v>525</v>
      </c>
      <c r="N8364" t="s">
        <v>569</v>
      </c>
      <c r="O8364"/>
    </row>
    <row r="8365" spans="1:15" s="164" customFormat="1" ht="16" x14ac:dyDescent="0.2">
      <c r="A8365" t="s">
        <v>521</v>
      </c>
      <c r="B8365" t="s">
        <v>647</v>
      </c>
      <c r="C8365" t="s">
        <v>523</v>
      </c>
      <c r="D8365" t="s">
        <v>525</v>
      </c>
      <c r="E8365" t="s">
        <v>531</v>
      </c>
      <c r="F8365" s="191">
        <v>45805</v>
      </c>
      <c r="G8365" t="s">
        <v>649</v>
      </c>
      <c r="H8365" s="192">
        <v>553399</v>
      </c>
      <c r="I8365" t="s">
        <v>16</v>
      </c>
      <c r="J8365"/>
      <c r="K8365"/>
      <c r="L8365">
        <v>2024</v>
      </c>
      <c r="M8365" t="s">
        <v>525</v>
      </c>
      <c r="N8365" t="s">
        <v>569</v>
      </c>
      <c r="O8365"/>
    </row>
    <row r="8366" spans="1:15" s="164" customFormat="1" ht="16" x14ac:dyDescent="0.2">
      <c r="A8366" t="s">
        <v>521</v>
      </c>
      <c r="B8366" t="s">
        <v>647</v>
      </c>
      <c r="C8366" t="s">
        <v>523</v>
      </c>
      <c r="D8366" t="s">
        <v>525</v>
      </c>
      <c r="E8366" t="s">
        <v>531</v>
      </c>
      <c r="F8366" s="191">
        <v>45805</v>
      </c>
      <c r="G8366" t="s">
        <v>652</v>
      </c>
      <c r="H8366" s="192">
        <v>831600</v>
      </c>
      <c r="I8366" t="s">
        <v>16</v>
      </c>
      <c r="J8366"/>
      <c r="K8366"/>
      <c r="L8366">
        <v>2024</v>
      </c>
      <c r="M8366" t="s">
        <v>525</v>
      </c>
      <c r="N8366" t="s">
        <v>569</v>
      </c>
      <c r="O8366"/>
    </row>
    <row r="8367" spans="1:15" s="164" customFormat="1" ht="16" x14ac:dyDescent="0.2">
      <c r="A8367" t="s">
        <v>521</v>
      </c>
      <c r="B8367" t="s">
        <v>603</v>
      </c>
      <c r="C8367" t="s">
        <v>523</v>
      </c>
      <c r="D8367" t="s">
        <v>525</v>
      </c>
      <c r="E8367" t="s">
        <v>525</v>
      </c>
      <c r="F8367" s="191">
        <v>45805</v>
      </c>
      <c r="G8367" t="s">
        <v>604</v>
      </c>
      <c r="H8367" s="192">
        <v>900</v>
      </c>
      <c r="I8367" t="s">
        <v>22</v>
      </c>
      <c r="J8367"/>
      <c r="K8367"/>
      <c r="L8367">
        <v>2024</v>
      </c>
      <c r="M8367" t="s">
        <v>525</v>
      </c>
      <c r="N8367" t="s">
        <v>569</v>
      </c>
      <c r="O8367"/>
    </row>
    <row r="8368" spans="1:15" s="164" customFormat="1" ht="16" x14ac:dyDescent="0.2">
      <c r="A8368" t="s">
        <v>521</v>
      </c>
      <c r="B8368" t="s">
        <v>688</v>
      </c>
      <c r="C8368" t="s">
        <v>523</v>
      </c>
      <c r="D8368" t="s">
        <v>530</v>
      </c>
      <c r="E8368" t="s">
        <v>518</v>
      </c>
      <c r="F8368" s="191">
        <v>45805</v>
      </c>
      <c r="G8368" t="s">
        <v>689</v>
      </c>
      <c r="H8368" s="192">
        <v>440000</v>
      </c>
      <c r="I8368" t="s">
        <v>16</v>
      </c>
      <c r="J8368"/>
      <c r="K8368"/>
      <c r="L8368">
        <v>2025</v>
      </c>
      <c r="M8368" t="s">
        <v>525</v>
      </c>
      <c r="N8368" t="s">
        <v>526</v>
      </c>
      <c r="O8368"/>
    </row>
    <row r="8369" spans="1:15" s="164" customFormat="1" ht="16" x14ac:dyDescent="0.2">
      <c r="A8369" t="s">
        <v>521</v>
      </c>
      <c r="B8369" t="s">
        <v>688</v>
      </c>
      <c r="C8369" t="s">
        <v>523</v>
      </c>
      <c r="D8369" t="s">
        <v>530</v>
      </c>
      <c r="E8369" t="s">
        <v>517</v>
      </c>
      <c r="F8369" s="191">
        <v>45805</v>
      </c>
      <c r="G8369" t="s">
        <v>689</v>
      </c>
      <c r="H8369" s="192">
        <v>3200000</v>
      </c>
      <c r="I8369" t="s">
        <v>16</v>
      </c>
      <c r="J8369"/>
      <c r="K8369"/>
      <c r="L8369">
        <v>2025</v>
      </c>
      <c r="M8369" t="s">
        <v>525</v>
      </c>
      <c r="N8369" t="s">
        <v>526</v>
      </c>
      <c r="O8369"/>
    </row>
    <row r="8370" spans="1:15" s="164" customFormat="1" ht="16" x14ac:dyDescent="0.2">
      <c r="A8370" t="s">
        <v>521</v>
      </c>
      <c r="B8370" t="s">
        <v>609</v>
      </c>
      <c r="C8370" t="s">
        <v>523</v>
      </c>
      <c r="D8370" t="s">
        <v>530</v>
      </c>
      <c r="E8370" t="s">
        <v>517</v>
      </c>
      <c r="F8370" s="191">
        <v>45805</v>
      </c>
      <c r="G8370" t="s">
        <v>25</v>
      </c>
      <c r="H8370" s="192">
        <v>8601600</v>
      </c>
      <c r="I8370" t="s">
        <v>16</v>
      </c>
      <c r="J8370">
        <v>21504</v>
      </c>
      <c r="K8370"/>
      <c r="L8370">
        <v>2025</v>
      </c>
      <c r="M8370" t="s">
        <v>525</v>
      </c>
      <c r="N8370" t="s">
        <v>526</v>
      </c>
      <c r="O8370"/>
    </row>
    <row r="8371" spans="1:15" s="164" customFormat="1" ht="16" x14ac:dyDescent="0.2">
      <c r="A8371" t="s">
        <v>521</v>
      </c>
      <c r="B8371" t="s">
        <v>609</v>
      </c>
      <c r="C8371" t="s">
        <v>523</v>
      </c>
      <c r="D8371" t="s">
        <v>530</v>
      </c>
      <c r="E8371" t="s">
        <v>518</v>
      </c>
      <c r="F8371" s="191">
        <v>45805</v>
      </c>
      <c r="G8371" t="s">
        <v>25</v>
      </c>
      <c r="H8371" s="192">
        <v>873600</v>
      </c>
      <c r="I8371" t="s">
        <v>16</v>
      </c>
      <c r="J8371">
        <v>2184</v>
      </c>
      <c r="K8371"/>
      <c r="L8371">
        <v>2025</v>
      </c>
      <c r="M8371" t="s">
        <v>525</v>
      </c>
      <c r="N8371" t="s">
        <v>526</v>
      </c>
      <c r="O8371"/>
    </row>
    <row r="8372" spans="1:15" s="164" customFormat="1" ht="16" x14ac:dyDescent="0.2">
      <c r="A8372" t="s">
        <v>521</v>
      </c>
      <c r="B8372" t="s">
        <v>609</v>
      </c>
      <c r="C8372" t="s">
        <v>523</v>
      </c>
      <c r="D8372" t="s">
        <v>524</v>
      </c>
      <c r="E8372" t="s">
        <v>519</v>
      </c>
      <c r="F8372" s="191">
        <v>45805</v>
      </c>
      <c r="G8372" t="s">
        <v>25</v>
      </c>
      <c r="H8372" s="192">
        <v>65025</v>
      </c>
      <c r="I8372" t="s">
        <v>16</v>
      </c>
      <c r="J8372">
        <v>765</v>
      </c>
      <c r="K8372"/>
      <c r="L8372">
        <v>2025</v>
      </c>
      <c r="M8372" t="s">
        <v>525</v>
      </c>
      <c r="N8372" t="s">
        <v>526</v>
      </c>
      <c r="O8372"/>
    </row>
    <row r="8373" spans="1:15" s="164" customFormat="1" ht="16" x14ac:dyDescent="0.2">
      <c r="A8373" t="s">
        <v>521</v>
      </c>
      <c r="B8373" t="s">
        <v>687</v>
      </c>
      <c r="C8373" t="s">
        <v>523</v>
      </c>
      <c r="D8373" t="s">
        <v>530</v>
      </c>
      <c r="E8373" t="s">
        <v>517</v>
      </c>
      <c r="F8373" s="191">
        <v>45805</v>
      </c>
      <c r="G8373" t="s">
        <v>39</v>
      </c>
      <c r="H8373" s="192">
        <v>204000</v>
      </c>
      <c r="I8373" t="s">
        <v>16</v>
      </c>
      <c r="J8373">
        <v>510</v>
      </c>
      <c r="K8373"/>
      <c r="L8373">
        <v>2025</v>
      </c>
      <c r="M8373" t="s">
        <v>525</v>
      </c>
      <c r="N8373" t="s">
        <v>526</v>
      </c>
      <c r="O8373" t="s">
        <v>735</v>
      </c>
    </row>
    <row r="8374" spans="1:15" s="164" customFormat="1" ht="16" x14ac:dyDescent="0.2">
      <c r="A8374" t="s">
        <v>521</v>
      </c>
      <c r="B8374" t="s">
        <v>522</v>
      </c>
      <c r="C8374" t="s">
        <v>523</v>
      </c>
      <c r="D8374" t="s">
        <v>530</v>
      </c>
      <c r="E8374" t="s">
        <v>517</v>
      </c>
      <c r="F8374" s="191">
        <v>45805</v>
      </c>
      <c r="G8374" t="s">
        <v>18</v>
      </c>
      <c r="H8374" s="192">
        <v>157600</v>
      </c>
      <c r="I8374" t="s">
        <v>16</v>
      </c>
      <c r="J8374">
        <v>394</v>
      </c>
      <c r="K8374"/>
      <c r="L8374">
        <v>2025</v>
      </c>
      <c r="M8374" t="s">
        <v>525</v>
      </c>
      <c r="N8374" t="s">
        <v>526</v>
      </c>
      <c r="O8374" t="s">
        <v>734</v>
      </c>
    </row>
    <row r="8375" spans="1:15" s="164" customFormat="1" ht="16" x14ac:dyDescent="0.2">
      <c r="A8375" t="s">
        <v>521</v>
      </c>
      <c r="B8375" t="s">
        <v>647</v>
      </c>
      <c r="C8375" t="s">
        <v>523</v>
      </c>
      <c r="D8375" t="s">
        <v>525</v>
      </c>
      <c r="E8375" t="s">
        <v>525</v>
      </c>
      <c r="F8375" s="191">
        <v>45806</v>
      </c>
      <c r="G8375" t="s">
        <v>650</v>
      </c>
      <c r="H8375" s="192">
        <v>5139152</v>
      </c>
      <c r="I8375" t="s">
        <v>16</v>
      </c>
      <c r="J8375"/>
      <c r="K8375"/>
      <c r="L8375">
        <v>2024</v>
      </c>
      <c r="M8375" t="s">
        <v>525</v>
      </c>
      <c r="N8375" t="s">
        <v>569</v>
      </c>
      <c r="O8375"/>
    </row>
    <row r="8376" spans="1:15" s="164" customFormat="1" ht="16" x14ac:dyDescent="0.2">
      <c r="A8376" t="s">
        <v>521</v>
      </c>
      <c r="B8376" t="s">
        <v>647</v>
      </c>
      <c r="C8376" t="s">
        <v>535</v>
      </c>
      <c r="D8376" t="s">
        <v>525</v>
      </c>
      <c r="E8376" t="s">
        <v>519</v>
      </c>
      <c r="F8376" s="191">
        <v>45806</v>
      </c>
      <c r="G8376" t="s">
        <v>650</v>
      </c>
      <c r="H8376" s="192">
        <v>50160</v>
      </c>
      <c r="I8376" t="s">
        <v>16</v>
      </c>
      <c r="J8376"/>
      <c r="K8376"/>
      <c r="L8376">
        <v>2024</v>
      </c>
      <c r="M8376" t="s">
        <v>525</v>
      </c>
      <c r="N8376" t="s">
        <v>569</v>
      </c>
      <c r="O8376"/>
    </row>
    <row r="8377" spans="1:15" s="164" customFormat="1" ht="16" x14ac:dyDescent="0.2">
      <c r="A8377" t="s">
        <v>521</v>
      </c>
      <c r="B8377" t="s">
        <v>647</v>
      </c>
      <c r="C8377" t="s">
        <v>523</v>
      </c>
      <c r="D8377" t="s">
        <v>525</v>
      </c>
      <c r="E8377" t="s">
        <v>519</v>
      </c>
      <c r="F8377" s="191">
        <v>45806</v>
      </c>
      <c r="G8377" t="s">
        <v>650</v>
      </c>
      <c r="H8377" s="192">
        <v>1581595</v>
      </c>
      <c r="I8377" t="s">
        <v>16</v>
      </c>
      <c r="J8377"/>
      <c r="K8377"/>
      <c r="L8377">
        <v>2024</v>
      </c>
      <c r="M8377" t="s">
        <v>525</v>
      </c>
      <c r="N8377" t="s">
        <v>569</v>
      </c>
      <c r="O8377"/>
    </row>
    <row r="8378" spans="1:15" s="164" customFormat="1" ht="16" x14ac:dyDescent="0.2">
      <c r="A8378" t="s">
        <v>521</v>
      </c>
      <c r="B8378" t="s">
        <v>647</v>
      </c>
      <c r="C8378" t="s">
        <v>535</v>
      </c>
      <c r="D8378" t="s">
        <v>525</v>
      </c>
      <c r="E8378" t="s">
        <v>531</v>
      </c>
      <c r="F8378" s="191">
        <v>45806</v>
      </c>
      <c r="G8378" t="s">
        <v>650</v>
      </c>
      <c r="H8378" s="192">
        <v>585011</v>
      </c>
      <c r="I8378" t="s">
        <v>16</v>
      </c>
      <c r="J8378"/>
      <c r="K8378"/>
      <c r="L8378">
        <v>2024</v>
      </c>
      <c r="M8378" t="s">
        <v>525</v>
      </c>
      <c r="N8378" t="s">
        <v>569</v>
      </c>
      <c r="O8378"/>
    </row>
    <row r="8379" spans="1:15" s="164" customFormat="1" ht="16" x14ac:dyDescent="0.2">
      <c r="A8379" t="s">
        <v>521</v>
      </c>
      <c r="B8379" t="s">
        <v>647</v>
      </c>
      <c r="C8379" t="s">
        <v>523</v>
      </c>
      <c r="D8379" t="s">
        <v>525</v>
      </c>
      <c r="E8379" t="s">
        <v>531</v>
      </c>
      <c r="F8379" s="191">
        <v>45806</v>
      </c>
      <c r="G8379" t="s">
        <v>650</v>
      </c>
      <c r="H8379" s="192">
        <v>12455909</v>
      </c>
      <c r="I8379" t="s">
        <v>16</v>
      </c>
      <c r="J8379"/>
      <c r="K8379"/>
      <c r="L8379">
        <v>2024</v>
      </c>
      <c r="M8379" t="s">
        <v>525</v>
      </c>
      <c r="N8379" t="s">
        <v>569</v>
      </c>
      <c r="O8379"/>
    </row>
    <row r="8380" spans="1:15" s="164" customFormat="1" ht="16" x14ac:dyDescent="0.2">
      <c r="A8380" t="s">
        <v>521</v>
      </c>
      <c r="B8380" t="s">
        <v>647</v>
      </c>
      <c r="C8380" t="s">
        <v>523</v>
      </c>
      <c r="D8380" t="s">
        <v>525</v>
      </c>
      <c r="E8380" t="s">
        <v>525</v>
      </c>
      <c r="F8380" s="191">
        <v>45806</v>
      </c>
      <c r="G8380" t="s">
        <v>648</v>
      </c>
      <c r="H8380" s="192">
        <v>39886</v>
      </c>
      <c r="I8380" t="s">
        <v>16</v>
      </c>
      <c r="J8380"/>
      <c r="K8380"/>
      <c r="L8380">
        <v>2024</v>
      </c>
      <c r="M8380" t="s">
        <v>525</v>
      </c>
      <c r="N8380" t="s">
        <v>569</v>
      </c>
      <c r="O8380"/>
    </row>
    <row r="8381" spans="1:15" s="164" customFormat="1" ht="16" x14ac:dyDescent="0.2">
      <c r="A8381" t="s">
        <v>521</v>
      </c>
      <c r="B8381" t="s">
        <v>647</v>
      </c>
      <c r="C8381" t="s">
        <v>523</v>
      </c>
      <c r="D8381" t="s">
        <v>525</v>
      </c>
      <c r="E8381" t="s">
        <v>531</v>
      </c>
      <c r="F8381" s="191">
        <v>45806</v>
      </c>
      <c r="G8381" t="s">
        <v>648</v>
      </c>
      <c r="H8381" s="192">
        <v>129362</v>
      </c>
      <c r="I8381" t="s">
        <v>16</v>
      </c>
      <c r="J8381"/>
      <c r="K8381"/>
      <c r="L8381">
        <v>2024</v>
      </c>
      <c r="M8381" t="s">
        <v>525</v>
      </c>
      <c r="N8381" t="s">
        <v>569</v>
      </c>
      <c r="O8381"/>
    </row>
    <row r="8382" spans="1:15" s="164" customFormat="1" ht="16" x14ac:dyDescent="0.2">
      <c r="A8382" t="s">
        <v>521</v>
      </c>
      <c r="B8382" t="s">
        <v>647</v>
      </c>
      <c r="C8382" t="s">
        <v>535</v>
      </c>
      <c r="D8382" t="s">
        <v>525</v>
      </c>
      <c r="E8382" t="s">
        <v>519</v>
      </c>
      <c r="F8382" s="191">
        <v>45806</v>
      </c>
      <c r="G8382" t="s">
        <v>660</v>
      </c>
      <c r="H8382" s="192">
        <v>123904</v>
      </c>
      <c r="I8382" t="s">
        <v>16</v>
      </c>
      <c r="J8382"/>
      <c r="K8382"/>
      <c r="L8382">
        <v>2024</v>
      </c>
      <c r="M8382" t="s">
        <v>525</v>
      </c>
      <c r="N8382" t="s">
        <v>569</v>
      </c>
      <c r="O8382"/>
    </row>
    <row r="8383" spans="1:15" s="164" customFormat="1" ht="16" x14ac:dyDescent="0.2">
      <c r="A8383" t="s">
        <v>521</v>
      </c>
      <c r="B8383" t="s">
        <v>647</v>
      </c>
      <c r="C8383" t="s">
        <v>523</v>
      </c>
      <c r="D8383" t="s">
        <v>525</v>
      </c>
      <c r="E8383" t="s">
        <v>525</v>
      </c>
      <c r="F8383" s="191">
        <v>45806</v>
      </c>
      <c r="G8383" t="s">
        <v>659</v>
      </c>
      <c r="H8383" s="192">
        <v>126280</v>
      </c>
      <c r="I8383" t="s">
        <v>16</v>
      </c>
      <c r="J8383"/>
      <c r="K8383"/>
      <c r="L8383">
        <v>2024</v>
      </c>
      <c r="M8383" t="s">
        <v>525</v>
      </c>
      <c r="N8383" t="s">
        <v>569</v>
      </c>
      <c r="O8383"/>
    </row>
    <row r="8384" spans="1:15" s="164" customFormat="1" ht="16" x14ac:dyDescent="0.2">
      <c r="A8384" t="s">
        <v>521</v>
      </c>
      <c r="B8384" t="s">
        <v>647</v>
      </c>
      <c r="C8384" t="s">
        <v>523</v>
      </c>
      <c r="D8384" t="s">
        <v>525</v>
      </c>
      <c r="E8384" t="s">
        <v>519</v>
      </c>
      <c r="F8384" s="191">
        <v>45806</v>
      </c>
      <c r="G8384" t="s">
        <v>659</v>
      </c>
      <c r="H8384" s="192">
        <v>69852</v>
      </c>
      <c r="I8384" t="s">
        <v>16</v>
      </c>
      <c r="J8384"/>
      <c r="K8384"/>
      <c r="L8384">
        <v>2024</v>
      </c>
      <c r="M8384" t="s">
        <v>525</v>
      </c>
      <c r="N8384" t="s">
        <v>569</v>
      </c>
      <c r="O8384"/>
    </row>
    <row r="8385" spans="1:15" s="164" customFormat="1" ht="16" x14ac:dyDescent="0.2">
      <c r="A8385" t="s">
        <v>521</v>
      </c>
      <c r="B8385" t="s">
        <v>647</v>
      </c>
      <c r="C8385" t="s">
        <v>523</v>
      </c>
      <c r="D8385" t="s">
        <v>525</v>
      </c>
      <c r="E8385" t="s">
        <v>531</v>
      </c>
      <c r="F8385" s="191">
        <v>45806</v>
      </c>
      <c r="G8385" t="s">
        <v>659</v>
      </c>
      <c r="H8385" s="192">
        <v>181720</v>
      </c>
      <c r="I8385" t="s">
        <v>16</v>
      </c>
      <c r="J8385"/>
      <c r="K8385"/>
      <c r="L8385">
        <v>2024</v>
      </c>
      <c r="M8385" t="s">
        <v>525</v>
      </c>
      <c r="N8385" t="s">
        <v>569</v>
      </c>
      <c r="O8385"/>
    </row>
    <row r="8386" spans="1:15" s="164" customFormat="1" ht="16" x14ac:dyDescent="0.2">
      <c r="A8386" t="s">
        <v>521</v>
      </c>
      <c r="B8386" t="s">
        <v>647</v>
      </c>
      <c r="C8386" t="s">
        <v>523</v>
      </c>
      <c r="D8386" t="s">
        <v>525</v>
      </c>
      <c r="E8386" t="s">
        <v>525</v>
      </c>
      <c r="F8386" s="191">
        <v>45806</v>
      </c>
      <c r="G8386" t="s">
        <v>651</v>
      </c>
      <c r="H8386" s="192">
        <v>124755</v>
      </c>
      <c r="I8386" t="s">
        <v>16</v>
      </c>
      <c r="J8386"/>
      <c r="K8386"/>
      <c r="L8386">
        <v>2024</v>
      </c>
      <c r="M8386" t="s">
        <v>525</v>
      </c>
      <c r="N8386" t="s">
        <v>569</v>
      </c>
      <c r="O8386"/>
    </row>
    <row r="8387" spans="1:15" s="164" customFormat="1" ht="16" x14ac:dyDescent="0.2">
      <c r="A8387" t="s">
        <v>521</v>
      </c>
      <c r="B8387" t="s">
        <v>647</v>
      </c>
      <c r="C8387" t="s">
        <v>523</v>
      </c>
      <c r="D8387" t="s">
        <v>525</v>
      </c>
      <c r="E8387" t="s">
        <v>531</v>
      </c>
      <c r="F8387" s="191">
        <v>45806</v>
      </c>
      <c r="G8387" t="s">
        <v>651</v>
      </c>
      <c r="H8387" s="192">
        <v>174240</v>
      </c>
      <c r="I8387" t="s">
        <v>16</v>
      </c>
      <c r="J8387"/>
      <c r="K8387"/>
      <c r="L8387">
        <v>2024</v>
      </c>
      <c r="M8387" t="s">
        <v>525</v>
      </c>
      <c r="N8387" t="s">
        <v>569</v>
      </c>
      <c r="O8387"/>
    </row>
    <row r="8388" spans="1:15" s="164" customFormat="1" ht="16" x14ac:dyDescent="0.2">
      <c r="A8388" t="s">
        <v>521</v>
      </c>
      <c r="B8388" t="s">
        <v>647</v>
      </c>
      <c r="C8388" t="s">
        <v>523</v>
      </c>
      <c r="D8388" t="s">
        <v>525</v>
      </c>
      <c r="E8388" t="s">
        <v>531</v>
      </c>
      <c r="F8388" s="191">
        <v>45806</v>
      </c>
      <c r="G8388" t="s">
        <v>649</v>
      </c>
      <c r="H8388" s="192">
        <v>40590</v>
      </c>
      <c r="I8388" t="s">
        <v>16</v>
      </c>
      <c r="J8388"/>
      <c r="K8388"/>
      <c r="L8388">
        <v>2024</v>
      </c>
      <c r="M8388" t="s">
        <v>525</v>
      </c>
      <c r="N8388" t="s">
        <v>569</v>
      </c>
      <c r="O8388"/>
    </row>
    <row r="8389" spans="1:15" s="164" customFormat="1" ht="16" x14ac:dyDescent="0.2">
      <c r="A8389" t="s">
        <v>521</v>
      </c>
      <c r="B8389" t="s">
        <v>647</v>
      </c>
      <c r="C8389" t="s">
        <v>523</v>
      </c>
      <c r="D8389" t="s">
        <v>525</v>
      </c>
      <c r="E8389" t="s">
        <v>525</v>
      </c>
      <c r="F8389" s="191">
        <v>45806</v>
      </c>
      <c r="G8389" t="s">
        <v>652</v>
      </c>
      <c r="H8389" s="192">
        <v>247984</v>
      </c>
      <c r="I8389" t="s">
        <v>16</v>
      </c>
      <c r="J8389"/>
      <c r="K8389"/>
      <c r="L8389">
        <v>2024</v>
      </c>
      <c r="M8389" t="s">
        <v>525</v>
      </c>
      <c r="N8389" t="s">
        <v>569</v>
      </c>
      <c r="O8389"/>
    </row>
    <row r="8390" spans="1:15" s="164" customFormat="1" ht="16" x14ac:dyDescent="0.2">
      <c r="A8390" t="s">
        <v>521</v>
      </c>
      <c r="B8390" t="s">
        <v>609</v>
      </c>
      <c r="C8390" t="s">
        <v>523</v>
      </c>
      <c r="D8390" t="s">
        <v>530</v>
      </c>
      <c r="E8390" t="s">
        <v>518</v>
      </c>
      <c r="F8390" s="191">
        <v>45806</v>
      </c>
      <c r="G8390" t="s">
        <v>25</v>
      </c>
      <c r="H8390" s="192">
        <v>985600</v>
      </c>
      <c r="I8390" t="s">
        <v>16</v>
      </c>
      <c r="J8390">
        <v>2464</v>
      </c>
      <c r="K8390"/>
      <c r="L8390">
        <v>2025</v>
      </c>
      <c r="M8390" t="s">
        <v>525</v>
      </c>
      <c r="N8390" t="s">
        <v>526</v>
      </c>
      <c r="O8390"/>
    </row>
    <row r="8391" spans="1:15" s="164" customFormat="1" ht="16" x14ac:dyDescent="0.2">
      <c r="A8391" t="s">
        <v>521</v>
      </c>
      <c r="B8391" t="s">
        <v>609</v>
      </c>
      <c r="C8391" t="s">
        <v>523</v>
      </c>
      <c r="D8391" t="s">
        <v>524</v>
      </c>
      <c r="E8391" t="s">
        <v>519</v>
      </c>
      <c r="F8391" s="191">
        <v>45806</v>
      </c>
      <c r="G8391" t="s">
        <v>25</v>
      </c>
      <c r="H8391" s="192">
        <v>65025</v>
      </c>
      <c r="I8391" t="s">
        <v>16</v>
      </c>
      <c r="J8391">
        <v>765</v>
      </c>
      <c r="K8391"/>
      <c r="L8391">
        <v>2025</v>
      </c>
      <c r="M8391" t="s">
        <v>525</v>
      </c>
      <c r="N8391" t="s">
        <v>526</v>
      </c>
      <c r="O8391"/>
    </row>
    <row r="8392" spans="1:15" s="164" customFormat="1" ht="16" x14ac:dyDescent="0.2">
      <c r="A8392" t="s">
        <v>521</v>
      </c>
      <c r="B8392" t="s">
        <v>609</v>
      </c>
      <c r="C8392" t="s">
        <v>523</v>
      </c>
      <c r="D8392" t="s">
        <v>530</v>
      </c>
      <c r="E8392" t="s">
        <v>517</v>
      </c>
      <c r="F8392" s="191">
        <v>45806</v>
      </c>
      <c r="G8392" t="s">
        <v>25</v>
      </c>
      <c r="H8392" s="192">
        <v>8444800</v>
      </c>
      <c r="I8392" t="s">
        <v>16</v>
      </c>
      <c r="J8392">
        <v>21112</v>
      </c>
      <c r="K8392"/>
      <c r="L8392">
        <v>2025</v>
      </c>
      <c r="M8392" t="s">
        <v>525</v>
      </c>
      <c r="N8392" t="s">
        <v>526</v>
      </c>
      <c r="O8392"/>
    </row>
    <row r="8393" spans="1:15" s="164" customFormat="1" ht="16" x14ac:dyDescent="0.2">
      <c r="A8393" t="s">
        <v>521</v>
      </c>
      <c r="B8393" t="s">
        <v>688</v>
      </c>
      <c r="C8393" t="s">
        <v>523</v>
      </c>
      <c r="D8393" t="s">
        <v>530</v>
      </c>
      <c r="E8393" t="s">
        <v>518</v>
      </c>
      <c r="F8393" s="191">
        <v>45806</v>
      </c>
      <c r="G8393" t="s">
        <v>689</v>
      </c>
      <c r="H8393" s="192">
        <v>520000</v>
      </c>
      <c r="I8393" t="s">
        <v>16</v>
      </c>
      <c r="J8393"/>
      <c r="K8393"/>
      <c r="L8393">
        <v>2025</v>
      </c>
      <c r="M8393" t="s">
        <v>525</v>
      </c>
      <c r="N8393" t="s">
        <v>526</v>
      </c>
      <c r="O8393"/>
    </row>
    <row r="8394" spans="1:15" s="164" customFormat="1" ht="16" x14ac:dyDescent="0.2">
      <c r="A8394" t="s">
        <v>521</v>
      </c>
      <c r="B8394" t="s">
        <v>688</v>
      </c>
      <c r="C8394" t="s">
        <v>523</v>
      </c>
      <c r="D8394" t="s">
        <v>530</v>
      </c>
      <c r="E8394" t="s">
        <v>517</v>
      </c>
      <c r="F8394" s="191">
        <v>45806</v>
      </c>
      <c r="G8394" t="s">
        <v>689</v>
      </c>
      <c r="H8394" s="192">
        <v>3760000</v>
      </c>
      <c r="I8394" t="s">
        <v>16</v>
      </c>
      <c r="J8394"/>
      <c r="K8394"/>
      <c r="L8394">
        <v>2025</v>
      </c>
      <c r="M8394" t="s">
        <v>525</v>
      </c>
      <c r="N8394" t="s">
        <v>526</v>
      </c>
      <c r="O8394"/>
    </row>
    <row r="8395" spans="1:15" s="164" customFormat="1" ht="16" x14ac:dyDescent="0.2">
      <c r="A8395" t="s">
        <v>521</v>
      </c>
      <c r="B8395" t="s">
        <v>687</v>
      </c>
      <c r="C8395" t="s">
        <v>523</v>
      </c>
      <c r="D8395" t="s">
        <v>530</v>
      </c>
      <c r="E8395" t="s">
        <v>517</v>
      </c>
      <c r="F8395" s="191">
        <v>45806</v>
      </c>
      <c r="G8395" t="s">
        <v>39</v>
      </c>
      <c r="H8395" s="192">
        <v>272000</v>
      </c>
      <c r="I8395" t="s">
        <v>16</v>
      </c>
      <c r="J8395">
        <v>680</v>
      </c>
      <c r="K8395"/>
      <c r="L8395">
        <v>2025</v>
      </c>
      <c r="M8395" t="s">
        <v>525</v>
      </c>
      <c r="N8395" t="s">
        <v>526</v>
      </c>
      <c r="O8395" t="s">
        <v>732</v>
      </c>
    </row>
    <row r="8396" spans="1:15" s="164" customFormat="1" ht="16" x14ac:dyDescent="0.2">
      <c r="A8396" t="s">
        <v>521</v>
      </c>
      <c r="B8396" t="s">
        <v>522</v>
      </c>
      <c r="C8396" t="s">
        <v>523</v>
      </c>
      <c r="D8396" t="s">
        <v>530</v>
      </c>
      <c r="E8396" t="s">
        <v>517</v>
      </c>
      <c r="F8396" s="191">
        <v>45806</v>
      </c>
      <c r="G8396" t="s">
        <v>18</v>
      </c>
      <c r="H8396" s="192">
        <v>200400</v>
      </c>
      <c r="I8396" t="s">
        <v>16</v>
      </c>
      <c r="J8396">
        <v>501</v>
      </c>
      <c r="K8396"/>
      <c r="L8396">
        <v>2025</v>
      </c>
      <c r="M8396" t="s">
        <v>525</v>
      </c>
      <c r="N8396" t="s">
        <v>526</v>
      </c>
      <c r="O8396" t="s">
        <v>731</v>
      </c>
    </row>
    <row r="8397" spans="1:15" s="164" customFormat="1" ht="16" x14ac:dyDescent="0.2">
      <c r="A8397" t="s">
        <v>521</v>
      </c>
      <c r="B8397" t="s">
        <v>522</v>
      </c>
      <c r="C8397" t="s">
        <v>523</v>
      </c>
      <c r="D8397" t="s">
        <v>524</v>
      </c>
      <c r="E8397" t="s">
        <v>517</v>
      </c>
      <c r="F8397" s="191">
        <v>45806</v>
      </c>
      <c r="G8397" t="s">
        <v>18</v>
      </c>
      <c r="H8397" s="192">
        <v>23800</v>
      </c>
      <c r="I8397" t="s">
        <v>16</v>
      </c>
      <c r="J8397">
        <v>280</v>
      </c>
      <c r="K8397"/>
      <c r="L8397">
        <v>2025</v>
      </c>
      <c r="M8397" t="s">
        <v>525</v>
      </c>
      <c r="N8397" t="s">
        <v>526</v>
      </c>
      <c r="O8397" t="s">
        <v>731</v>
      </c>
    </row>
    <row r="8398" spans="1:15" s="164" customFormat="1" ht="16" x14ac:dyDescent="0.2">
      <c r="A8398" t="s">
        <v>521</v>
      </c>
      <c r="B8398" t="s">
        <v>522</v>
      </c>
      <c r="C8398" t="s">
        <v>523</v>
      </c>
      <c r="D8398" t="s">
        <v>733</v>
      </c>
      <c r="E8398" t="s">
        <v>519</v>
      </c>
      <c r="F8398" s="191">
        <v>45806</v>
      </c>
      <c r="G8398" t="s">
        <v>18</v>
      </c>
      <c r="H8398" s="192">
        <v>26000</v>
      </c>
      <c r="I8398" t="s">
        <v>16</v>
      </c>
      <c r="J8398">
        <v>650</v>
      </c>
      <c r="K8398"/>
      <c r="L8398">
        <v>2025</v>
      </c>
      <c r="M8398" t="s">
        <v>525</v>
      </c>
      <c r="N8398" t="s">
        <v>526</v>
      </c>
      <c r="O8398" t="s">
        <v>731</v>
      </c>
    </row>
    <row r="8399" spans="1:15" s="164" customFormat="1" ht="16" x14ac:dyDescent="0.2">
      <c r="A8399" t="s">
        <v>521</v>
      </c>
      <c r="B8399" t="s">
        <v>603</v>
      </c>
      <c r="C8399" t="s">
        <v>523</v>
      </c>
      <c r="D8399" t="s">
        <v>525</v>
      </c>
      <c r="E8399" t="s">
        <v>525</v>
      </c>
      <c r="F8399" s="191">
        <v>45807</v>
      </c>
      <c r="G8399" t="s">
        <v>604</v>
      </c>
      <c r="H8399" s="192">
        <v>31275</v>
      </c>
      <c r="I8399" t="s">
        <v>22</v>
      </c>
      <c r="J8399"/>
      <c r="K8399"/>
      <c r="L8399">
        <v>2024</v>
      </c>
      <c r="M8399" t="s">
        <v>525</v>
      </c>
      <c r="N8399" t="s">
        <v>569</v>
      </c>
      <c r="O8399"/>
    </row>
    <row r="8400" spans="1:15" s="164" customFormat="1" ht="16" x14ac:dyDescent="0.2">
      <c r="A8400" t="s">
        <v>521</v>
      </c>
      <c r="B8400" t="s">
        <v>647</v>
      </c>
      <c r="C8400" t="s">
        <v>523</v>
      </c>
      <c r="D8400" t="s">
        <v>525</v>
      </c>
      <c r="E8400" t="s">
        <v>525</v>
      </c>
      <c r="F8400" s="191">
        <v>45807</v>
      </c>
      <c r="G8400" t="s">
        <v>650</v>
      </c>
      <c r="H8400" s="192">
        <v>2374211</v>
      </c>
      <c r="I8400" t="s">
        <v>16</v>
      </c>
      <c r="J8400"/>
      <c r="K8400"/>
      <c r="L8400">
        <v>2024</v>
      </c>
      <c r="M8400" t="s">
        <v>525</v>
      </c>
      <c r="N8400" t="s">
        <v>569</v>
      </c>
      <c r="O8400"/>
    </row>
    <row r="8401" spans="1:15" s="164" customFormat="1" ht="16" x14ac:dyDescent="0.2">
      <c r="A8401" t="s">
        <v>521</v>
      </c>
      <c r="B8401" t="s">
        <v>647</v>
      </c>
      <c r="C8401" t="s">
        <v>535</v>
      </c>
      <c r="D8401" t="s">
        <v>525</v>
      </c>
      <c r="E8401" t="s">
        <v>519</v>
      </c>
      <c r="F8401" s="191">
        <v>45807</v>
      </c>
      <c r="G8401" t="s">
        <v>650</v>
      </c>
      <c r="H8401" s="192">
        <v>156154</v>
      </c>
      <c r="I8401" t="s">
        <v>16</v>
      </c>
      <c r="J8401"/>
      <c r="K8401"/>
      <c r="L8401">
        <v>2024</v>
      </c>
      <c r="M8401" t="s">
        <v>525</v>
      </c>
      <c r="N8401" t="s">
        <v>569</v>
      </c>
      <c r="O8401"/>
    </row>
    <row r="8402" spans="1:15" s="164" customFormat="1" ht="16" x14ac:dyDescent="0.2">
      <c r="A8402" t="s">
        <v>521</v>
      </c>
      <c r="B8402" t="s">
        <v>647</v>
      </c>
      <c r="C8402" t="s">
        <v>523</v>
      </c>
      <c r="D8402" t="s">
        <v>525</v>
      </c>
      <c r="E8402" t="s">
        <v>519</v>
      </c>
      <c r="F8402" s="191">
        <v>45807</v>
      </c>
      <c r="G8402" t="s">
        <v>650</v>
      </c>
      <c r="H8402" s="192">
        <v>954171</v>
      </c>
      <c r="I8402" t="s">
        <v>16</v>
      </c>
      <c r="J8402"/>
      <c r="K8402"/>
      <c r="L8402">
        <v>2024</v>
      </c>
      <c r="M8402" t="s">
        <v>525</v>
      </c>
      <c r="N8402" t="s">
        <v>569</v>
      </c>
      <c r="O8402"/>
    </row>
    <row r="8403" spans="1:15" s="164" customFormat="1" ht="16" x14ac:dyDescent="0.2">
      <c r="A8403" t="s">
        <v>521</v>
      </c>
      <c r="B8403" t="s">
        <v>647</v>
      </c>
      <c r="C8403" t="s">
        <v>535</v>
      </c>
      <c r="D8403" t="s">
        <v>525</v>
      </c>
      <c r="E8403" t="s">
        <v>531</v>
      </c>
      <c r="F8403" s="191">
        <v>45807</v>
      </c>
      <c r="G8403" t="s">
        <v>650</v>
      </c>
      <c r="H8403" s="192">
        <v>59697</v>
      </c>
      <c r="I8403" t="s">
        <v>16</v>
      </c>
      <c r="J8403"/>
      <c r="K8403"/>
      <c r="L8403">
        <v>2024</v>
      </c>
      <c r="M8403" t="s">
        <v>525</v>
      </c>
      <c r="N8403" t="s">
        <v>569</v>
      </c>
      <c r="O8403"/>
    </row>
    <row r="8404" spans="1:15" s="164" customFormat="1" ht="16" x14ac:dyDescent="0.2">
      <c r="A8404" t="s">
        <v>521</v>
      </c>
      <c r="B8404" t="s">
        <v>647</v>
      </c>
      <c r="C8404" t="s">
        <v>523</v>
      </c>
      <c r="D8404" t="s">
        <v>525</v>
      </c>
      <c r="E8404" t="s">
        <v>531</v>
      </c>
      <c r="F8404" s="191">
        <v>45807</v>
      </c>
      <c r="G8404" t="s">
        <v>650</v>
      </c>
      <c r="H8404" s="192">
        <v>8869430</v>
      </c>
      <c r="I8404" t="s">
        <v>16</v>
      </c>
      <c r="J8404"/>
      <c r="K8404"/>
      <c r="L8404">
        <v>2024</v>
      </c>
      <c r="M8404" t="s">
        <v>525</v>
      </c>
      <c r="N8404" t="s">
        <v>569</v>
      </c>
      <c r="O8404"/>
    </row>
    <row r="8405" spans="1:15" s="164" customFormat="1" ht="16" x14ac:dyDescent="0.2">
      <c r="A8405" t="s">
        <v>521</v>
      </c>
      <c r="B8405" t="s">
        <v>647</v>
      </c>
      <c r="C8405" t="s">
        <v>523</v>
      </c>
      <c r="D8405" t="s">
        <v>525</v>
      </c>
      <c r="E8405" t="s">
        <v>525</v>
      </c>
      <c r="F8405" s="191">
        <v>45807</v>
      </c>
      <c r="G8405" t="s">
        <v>648</v>
      </c>
      <c r="H8405" s="192">
        <v>32987</v>
      </c>
      <c r="I8405" t="s">
        <v>16</v>
      </c>
      <c r="J8405"/>
      <c r="K8405"/>
      <c r="L8405">
        <v>2024</v>
      </c>
      <c r="M8405" t="s">
        <v>525</v>
      </c>
      <c r="N8405" t="s">
        <v>569</v>
      </c>
      <c r="O8405"/>
    </row>
    <row r="8406" spans="1:15" s="164" customFormat="1" ht="16" x14ac:dyDescent="0.2">
      <c r="A8406" t="s">
        <v>521</v>
      </c>
      <c r="B8406" t="s">
        <v>647</v>
      </c>
      <c r="C8406" t="s">
        <v>523</v>
      </c>
      <c r="D8406" t="s">
        <v>525</v>
      </c>
      <c r="E8406" t="s">
        <v>531</v>
      </c>
      <c r="F8406" s="191">
        <v>45807</v>
      </c>
      <c r="G8406" t="s">
        <v>648</v>
      </c>
      <c r="H8406" s="192">
        <v>269544</v>
      </c>
      <c r="I8406" t="s">
        <v>16</v>
      </c>
      <c r="J8406"/>
      <c r="K8406"/>
      <c r="L8406">
        <v>2024</v>
      </c>
      <c r="M8406" t="s">
        <v>525</v>
      </c>
      <c r="N8406" t="s">
        <v>569</v>
      </c>
      <c r="O8406"/>
    </row>
    <row r="8407" spans="1:15" s="164" customFormat="1" ht="16" x14ac:dyDescent="0.2">
      <c r="A8407" t="s">
        <v>521</v>
      </c>
      <c r="B8407" t="s">
        <v>647</v>
      </c>
      <c r="C8407" t="s">
        <v>535</v>
      </c>
      <c r="D8407" t="s">
        <v>525</v>
      </c>
      <c r="E8407" t="s">
        <v>519</v>
      </c>
      <c r="F8407" s="191">
        <v>45807</v>
      </c>
      <c r="G8407" t="s">
        <v>660</v>
      </c>
      <c r="H8407" s="192">
        <v>19360</v>
      </c>
      <c r="I8407" t="s">
        <v>16</v>
      </c>
      <c r="J8407"/>
      <c r="K8407"/>
      <c r="L8407">
        <v>2024</v>
      </c>
      <c r="M8407" t="s">
        <v>525</v>
      </c>
      <c r="N8407" t="s">
        <v>569</v>
      </c>
      <c r="O8407"/>
    </row>
    <row r="8408" spans="1:15" s="164" customFormat="1" ht="16" x14ac:dyDescent="0.2">
      <c r="A8408" t="s">
        <v>521</v>
      </c>
      <c r="B8408" t="s">
        <v>647</v>
      </c>
      <c r="C8408" t="s">
        <v>523</v>
      </c>
      <c r="D8408" t="s">
        <v>525</v>
      </c>
      <c r="E8408" t="s">
        <v>519</v>
      </c>
      <c r="F8408" s="191">
        <v>45807</v>
      </c>
      <c r="G8408" t="s">
        <v>660</v>
      </c>
      <c r="H8408" s="192">
        <v>145200</v>
      </c>
      <c r="I8408" t="s">
        <v>16</v>
      </c>
      <c r="J8408"/>
      <c r="K8408"/>
      <c r="L8408">
        <v>2024</v>
      </c>
      <c r="M8408" t="s">
        <v>525</v>
      </c>
      <c r="N8408" t="s">
        <v>569</v>
      </c>
      <c r="O8408"/>
    </row>
    <row r="8409" spans="1:15" s="164" customFormat="1" ht="16" x14ac:dyDescent="0.2">
      <c r="A8409" t="s">
        <v>521</v>
      </c>
      <c r="B8409" t="s">
        <v>647</v>
      </c>
      <c r="C8409" t="s">
        <v>523</v>
      </c>
      <c r="D8409" t="s">
        <v>525</v>
      </c>
      <c r="E8409" t="s">
        <v>519</v>
      </c>
      <c r="F8409" s="191">
        <v>45807</v>
      </c>
      <c r="G8409" t="s">
        <v>659</v>
      </c>
      <c r="H8409" s="192">
        <v>76837</v>
      </c>
      <c r="I8409" t="s">
        <v>16</v>
      </c>
      <c r="J8409"/>
      <c r="K8409"/>
      <c r="L8409">
        <v>2024</v>
      </c>
      <c r="M8409" t="s">
        <v>525</v>
      </c>
      <c r="N8409" t="s">
        <v>569</v>
      </c>
      <c r="O8409"/>
    </row>
    <row r="8410" spans="1:15" s="164" customFormat="1" ht="16" x14ac:dyDescent="0.2">
      <c r="A8410" t="s">
        <v>521</v>
      </c>
      <c r="B8410" t="s">
        <v>647</v>
      </c>
      <c r="C8410" t="s">
        <v>523</v>
      </c>
      <c r="D8410" t="s">
        <v>525</v>
      </c>
      <c r="E8410" t="s">
        <v>525</v>
      </c>
      <c r="F8410" s="191">
        <v>45807</v>
      </c>
      <c r="G8410" t="s">
        <v>658</v>
      </c>
      <c r="H8410" s="192">
        <v>12870</v>
      </c>
      <c r="I8410" t="s">
        <v>16</v>
      </c>
      <c r="J8410"/>
      <c r="K8410"/>
      <c r="L8410">
        <v>2024</v>
      </c>
      <c r="M8410" t="s">
        <v>525</v>
      </c>
      <c r="N8410" t="s">
        <v>569</v>
      </c>
      <c r="O8410"/>
    </row>
    <row r="8411" spans="1:15" s="164" customFormat="1" ht="16" x14ac:dyDescent="0.2">
      <c r="A8411" t="s">
        <v>521</v>
      </c>
      <c r="B8411" t="s">
        <v>647</v>
      </c>
      <c r="C8411" t="s">
        <v>523</v>
      </c>
      <c r="D8411" t="s">
        <v>525</v>
      </c>
      <c r="E8411" t="s">
        <v>525</v>
      </c>
      <c r="F8411" s="191">
        <v>45807</v>
      </c>
      <c r="G8411" t="s">
        <v>651</v>
      </c>
      <c r="H8411" s="192">
        <v>96954</v>
      </c>
      <c r="I8411" t="s">
        <v>16</v>
      </c>
      <c r="J8411"/>
      <c r="K8411"/>
      <c r="L8411">
        <v>2024</v>
      </c>
      <c r="M8411" t="s">
        <v>525</v>
      </c>
      <c r="N8411" t="s">
        <v>569</v>
      </c>
      <c r="O8411"/>
    </row>
    <row r="8412" spans="1:15" s="164" customFormat="1" ht="16" x14ac:dyDescent="0.2">
      <c r="A8412" t="s">
        <v>521</v>
      </c>
      <c r="B8412" t="s">
        <v>647</v>
      </c>
      <c r="C8412" t="s">
        <v>523</v>
      </c>
      <c r="D8412" t="s">
        <v>525</v>
      </c>
      <c r="E8412" t="s">
        <v>531</v>
      </c>
      <c r="F8412" s="191">
        <v>45807</v>
      </c>
      <c r="G8412" t="s">
        <v>651</v>
      </c>
      <c r="H8412" s="192">
        <v>290961</v>
      </c>
      <c r="I8412" t="s">
        <v>16</v>
      </c>
      <c r="J8412"/>
      <c r="K8412"/>
      <c r="L8412">
        <v>2024</v>
      </c>
      <c r="M8412" t="s">
        <v>525</v>
      </c>
      <c r="N8412" t="s">
        <v>569</v>
      </c>
      <c r="O8412"/>
    </row>
    <row r="8413" spans="1:15" s="164" customFormat="1" ht="16" x14ac:dyDescent="0.2">
      <c r="A8413" t="s">
        <v>521</v>
      </c>
      <c r="B8413" t="s">
        <v>647</v>
      </c>
      <c r="C8413" t="s">
        <v>523</v>
      </c>
      <c r="D8413" t="s">
        <v>525</v>
      </c>
      <c r="E8413" t="s">
        <v>525</v>
      </c>
      <c r="F8413" s="191">
        <v>45807</v>
      </c>
      <c r="G8413" t="s">
        <v>649</v>
      </c>
      <c r="H8413" s="192">
        <v>167244</v>
      </c>
      <c r="I8413" t="s">
        <v>16</v>
      </c>
      <c r="J8413"/>
      <c r="K8413"/>
      <c r="L8413">
        <v>2024</v>
      </c>
      <c r="M8413" t="s">
        <v>525</v>
      </c>
      <c r="N8413" t="s">
        <v>569</v>
      </c>
      <c r="O8413"/>
    </row>
    <row r="8414" spans="1:15" s="164" customFormat="1" ht="16" x14ac:dyDescent="0.2">
      <c r="A8414" t="s">
        <v>521</v>
      </c>
      <c r="B8414" t="s">
        <v>647</v>
      </c>
      <c r="C8414" t="s">
        <v>523</v>
      </c>
      <c r="D8414" t="s">
        <v>525</v>
      </c>
      <c r="E8414" t="s">
        <v>525</v>
      </c>
      <c r="F8414" s="191">
        <v>45807</v>
      </c>
      <c r="G8414" t="s">
        <v>652</v>
      </c>
      <c r="H8414" s="192">
        <v>80124</v>
      </c>
      <c r="I8414" t="s">
        <v>16</v>
      </c>
      <c r="J8414"/>
      <c r="K8414"/>
      <c r="L8414">
        <v>2024</v>
      </c>
      <c r="M8414" t="s">
        <v>525</v>
      </c>
      <c r="N8414" t="s">
        <v>569</v>
      </c>
      <c r="O8414"/>
    </row>
    <row r="8415" spans="1:15" s="164" customFormat="1" ht="16" x14ac:dyDescent="0.2">
      <c r="A8415" t="s">
        <v>521</v>
      </c>
      <c r="B8415" t="s">
        <v>688</v>
      </c>
      <c r="C8415" t="s">
        <v>523</v>
      </c>
      <c r="D8415" t="s">
        <v>530</v>
      </c>
      <c r="E8415" t="s">
        <v>518</v>
      </c>
      <c r="F8415" s="191">
        <v>45807</v>
      </c>
      <c r="G8415" t="s">
        <v>689</v>
      </c>
      <c r="H8415" s="192">
        <v>320000</v>
      </c>
      <c r="I8415" t="s">
        <v>16</v>
      </c>
      <c r="J8415"/>
      <c r="K8415"/>
      <c r="L8415">
        <v>2025</v>
      </c>
      <c r="M8415" t="s">
        <v>525</v>
      </c>
      <c r="N8415" t="s">
        <v>526</v>
      </c>
      <c r="O8415"/>
    </row>
    <row r="8416" spans="1:15" s="164" customFormat="1" ht="16" x14ac:dyDescent="0.2">
      <c r="A8416" t="s">
        <v>521</v>
      </c>
      <c r="B8416" t="s">
        <v>688</v>
      </c>
      <c r="C8416" t="s">
        <v>523</v>
      </c>
      <c r="D8416" t="s">
        <v>530</v>
      </c>
      <c r="E8416" t="s">
        <v>517</v>
      </c>
      <c r="F8416" s="191">
        <v>45807</v>
      </c>
      <c r="G8416" t="s">
        <v>689</v>
      </c>
      <c r="H8416" s="192">
        <v>3348000</v>
      </c>
      <c r="I8416" t="s">
        <v>16</v>
      </c>
      <c r="J8416"/>
      <c r="K8416"/>
      <c r="L8416">
        <v>2025</v>
      </c>
      <c r="M8416" t="s">
        <v>525</v>
      </c>
      <c r="N8416" t="s">
        <v>526</v>
      </c>
      <c r="O8416"/>
    </row>
    <row r="8417" spans="1:15" s="164" customFormat="1" ht="16" x14ac:dyDescent="0.2">
      <c r="A8417" t="s">
        <v>521</v>
      </c>
      <c r="B8417" t="s">
        <v>609</v>
      </c>
      <c r="C8417" t="s">
        <v>523</v>
      </c>
      <c r="D8417" t="s">
        <v>530</v>
      </c>
      <c r="E8417" t="s">
        <v>518</v>
      </c>
      <c r="F8417" s="191">
        <v>45807</v>
      </c>
      <c r="G8417" t="s">
        <v>25</v>
      </c>
      <c r="H8417" s="192">
        <v>2466400</v>
      </c>
      <c r="I8417" t="s">
        <v>16</v>
      </c>
      <c r="J8417">
        <v>6166</v>
      </c>
      <c r="K8417"/>
      <c r="L8417">
        <v>2025</v>
      </c>
      <c r="M8417" t="s">
        <v>525</v>
      </c>
      <c r="N8417" t="s">
        <v>526</v>
      </c>
      <c r="O8417"/>
    </row>
    <row r="8418" spans="1:15" s="164" customFormat="1" ht="16" x14ac:dyDescent="0.2">
      <c r="A8418" t="s">
        <v>521</v>
      </c>
      <c r="B8418" t="s">
        <v>687</v>
      </c>
      <c r="C8418" t="s">
        <v>523</v>
      </c>
      <c r="D8418" t="s">
        <v>530</v>
      </c>
      <c r="E8418" t="s">
        <v>517</v>
      </c>
      <c r="F8418" s="191">
        <v>45807</v>
      </c>
      <c r="G8418" t="s">
        <v>39</v>
      </c>
      <c r="H8418" s="192">
        <v>204000</v>
      </c>
      <c r="I8418" t="s">
        <v>16</v>
      </c>
      <c r="J8418">
        <v>510</v>
      </c>
      <c r="K8418"/>
      <c r="L8418">
        <v>2025</v>
      </c>
      <c r="M8418" t="s">
        <v>525</v>
      </c>
      <c r="N8418" t="s">
        <v>526</v>
      </c>
      <c r="O8418"/>
    </row>
    <row r="8419" spans="1:15" s="164" customFormat="1" ht="16" x14ac:dyDescent="0.2">
      <c r="A8419" t="s">
        <v>521</v>
      </c>
      <c r="B8419" t="s">
        <v>609</v>
      </c>
      <c r="C8419" t="s">
        <v>523</v>
      </c>
      <c r="D8419" t="s">
        <v>530</v>
      </c>
      <c r="E8419" t="s">
        <v>517</v>
      </c>
      <c r="F8419" s="191">
        <v>45807</v>
      </c>
      <c r="G8419" t="s">
        <v>25</v>
      </c>
      <c r="H8419" s="192">
        <v>24886400</v>
      </c>
      <c r="I8419" t="s">
        <v>16</v>
      </c>
      <c r="J8419">
        <v>62216</v>
      </c>
      <c r="K8419"/>
      <c r="L8419">
        <v>2025</v>
      </c>
      <c r="M8419" t="s">
        <v>525</v>
      </c>
      <c r="N8419" t="s">
        <v>526</v>
      </c>
      <c r="O8419"/>
    </row>
    <row r="8420" spans="1:15" s="164" customFormat="1" ht="16" x14ac:dyDescent="0.2">
      <c r="A8420" t="s">
        <v>521</v>
      </c>
      <c r="B8420" t="s">
        <v>609</v>
      </c>
      <c r="C8420" t="s">
        <v>523</v>
      </c>
      <c r="D8420" t="s">
        <v>524</v>
      </c>
      <c r="E8420" t="s">
        <v>519</v>
      </c>
      <c r="F8420" s="191">
        <v>45807</v>
      </c>
      <c r="G8420" t="s">
        <v>25</v>
      </c>
      <c r="H8420" s="192">
        <v>151725</v>
      </c>
      <c r="I8420" t="s">
        <v>16</v>
      </c>
      <c r="J8420">
        <v>1785</v>
      </c>
      <c r="K8420"/>
      <c r="L8420">
        <v>2025</v>
      </c>
      <c r="M8420" t="s">
        <v>525</v>
      </c>
      <c r="N8420" t="s">
        <v>526</v>
      </c>
      <c r="O8420"/>
    </row>
    <row r="8421" spans="1:15" s="164" customFormat="1" ht="16" x14ac:dyDescent="0.2">
      <c r="A8421" t="s">
        <v>521</v>
      </c>
      <c r="B8421" t="s">
        <v>609</v>
      </c>
      <c r="C8421" t="s">
        <v>523</v>
      </c>
      <c r="D8421" t="s">
        <v>530</v>
      </c>
      <c r="E8421" t="s">
        <v>517</v>
      </c>
      <c r="F8421" s="191">
        <v>45807</v>
      </c>
      <c r="G8421" t="s">
        <v>25</v>
      </c>
      <c r="H8421" s="192">
        <v>224000</v>
      </c>
      <c r="I8421" t="s">
        <v>16</v>
      </c>
      <c r="J8421">
        <v>560</v>
      </c>
      <c r="K8421"/>
      <c r="L8421">
        <v>2025</v>
      </c>
      <c r="M8421" t="s">
        <v>525</v>
      </c>
      <c r="N8421" t="s">
        <v>526</v>
      </c>
      <c r="O8421" t="s">
        <v>730</v>
      </c>
    </row>
    <row r="8422" spans="1:15" s="164" customFormat="1" ht="16" x14ac:dyDescent="0.2">
      <c r="A8422" t="s">
        <v>521</v>
      </c>
      <c r="B8422" t="s">
        <v>522</v>
      </c>
      <c r="C8422" t="s">
        <v>523</v>
      </c>
      <c r="D8422" t="s">
        <v>524</v>
      </c>
      <c r="E8422" t="s">
        <v>517</v>
      </c>
      <c r="F8422" s="191">
        <v>45807</v>
      </c>
      <c r="G8422" t="s">
        <v>18</v>
      </c>
      <c r="H8422" s="192">
        <v>243525</v>
      </c>
      <c r="I8422" t="s">
        <v>16</v>
      </c>
      <c r="J8422">
        <v>2865</v>
      </c>
      <c r="K8422"/>
      <c r="L8422">
        <v>2025</v>
      </c>
      <c r="M8422" t="s">
        <v>525</v>
      </c>
      <c r="N8422" t="s">
        <v>526</v>
      </c>
      <c r="O8422" t="s">
        <v>746</v>
      </c>
    </row>
    <row r="8423" spans="1:15" s="164" customFormat="1" ht="16" x14ac:dyDescent="0.2">
      <c r="A8423" t="s">
        <v>521</v>
      </c>
      <c r="B8423" t="s">
        <v>522</v>
      </c>
      <c r="C8423" t="s">
        <v>523</v>
      </c>
      <c r="D8423" t="s">
        <v>530</v>
      </c>
      <c r="E8423" t="s">
        <v>517</v>
      </c>
      <c r="F8423" s="191">
        <v>45807</v>
      </c>
      <c r="G8423" t="s">
        <v>18</v>
      </c>
      <c r="H8423" s="192">
        <v>364400</v>
      </c>
      <c r="I8423" t="s">
        <v>16</v>
      </c>
      <c r="J8423">
        <v>911</v>
      </c>
      <c r="K8423"/>
      <c r="L8423">
        <v>2025</v>
      </c>
      <c r="M8423" t="s">
        <v>525</v>
      </c>
      <c r="N8423" t="s">
        <v>526</v>
      </c>
      <c r="O8423" t="s">
        <v>746</v>
      </c>
    </row>
    <row r="8424" spans="1:15" s="164" customFormat="1" ht="16" x14ac:dyDescent="0.2">
      <c r="A8424" t="s">
        <v>521</v>
      </c>
      <c r="B8424" t="s">
        <v>522</v>
      </c>
      <c r="C8424" t="s">
        <v>535</v>
      </c>
      <c r="D8424" t="s">
        <v>524</v>
      </c>
      <c r="E8424" t="s">
        <v>517</v>
      </c>
      <c r="F8424" s="191">
        <v>45807</v>
      </c>
      <c r="G8424" t="s">
        <v>18</v>
      </c>
      <c r="H8424" s="192">
        <v>140250</v>
      </c>
      <c r="I8424" t="s">
        <v>16</v>
      </c>
      <c r="J8424">
        <v>1650</v>
      </c>
      <c r="K8424"/>
      <c r="L8424">
        <v>2025</v>
      </c>
      <c r="M8424" t="s">
        <v>525</v>
      </c>
      <c r="N8424" t="s">
        <v>526</v>
      </c>
      <c r="O8424" t="s">
        <v>746</v>
      </c>
    </row>
    <row r="8425" spans="1:15" s="164" customFormat="1" ht="16" x14ac:dyDescent="0.2">
      <c r="A8425" t="s">
        <v>521</v>
      </c>
      <c r="B8425" t="s">
        <v>688</v>
      </c>
      <c r="C8425" t="s">
        <v>523</v>
      </c>
      <c r="D8425" t="s">
        <v>530</v>
      </c>
      <c r="E8425" t="s">
        <v>518</v>
      </c>
      <c r="F8425" s="191">
        <v>45808</v>
      </c>
      <c r="G8425" t="s">
        <v>689</v>
      </c>
      <c r="H8425" s="192">
        <v>280000</v>
      </c>
      <c r="I8425" t="s">
        <v>16</v>
      </c>
      <c r="J8425"/>
      <c r="K8425"/>
      <c r="L8425">
        <v>2025</v>
      </c>
      <c r="M8425" t="s">
        <v>525</v>
      </c>
      <c r="N8425" t="s">
        <v>526</v>
      </c>
      <c r="O8425"/>
    </row>
    <row r="8426" spans="1:15" s="164" customFormat="1" ht="16" x14ac:dyDescent="0.2">
      <c r="A8426" t="s">
        <v>521</v>
      </c>
      <c r="B8426" t="s">
        <v>688</v>
      </c>
      <c r="C8426" t="s">
        <v>523</v>
      </c>
      <c r="D8426" t="s">
        <v>530</v>
      </c>
      <c r="E8426" t="s">
        <v>517</v>
      </c>
      <c r="F8426" s="191">
        <v>45808</v>
      </c>
      <c r="G8426" t="s">
        <v>689</v>
      </c>
      <c r="H8426" s="192">
        <v>3640000</v>
      </c>
      <c r="I8426" t="s">
        <v>16</v>
      </c>
      <c r="J8426"/>
      <c r="K8426"/>
      <c r="L8426">
        <v>2025</v>
      </c>
      <c r="M8426" t="s">
        <v>525</v>
      </c>
      <c r="N8426" t="s">
        <v>526</v>
      </c>
      <c r="O8426"/>
    </row>
    <row r="8427" spans="1:15" s="164" customFormat="1" ht="16" x14ac:dyDescent="0.2">
      <c r="A8427" t="s">
        <v>521</v>
      </c>
      <c r="B8427" t="s">
        <v>687</v>
      </c>
      <c r="C8427" t="s">
        <v>523</v>
      </c>
      <c r="D8427" t="s">
        <v>530</v>
      </c>
      <c r="E8427" t="s">
        <v>517</v>
      </c>
      <c r="F8427" s="191">
        <v>45808</v>
      </c>
      <c r="G8427" t="s">
        <v>39</v>
      </c>
      <c r="H8427" s="192">
        <v>234000</v>
      </c>
      <c r="I8427" t="s">
        <v>16</v>
      </c>
      <c r="J8427">
        <v>585</v>
      </c>
      <c r="K8427"/>
      <c r="L8427">
        <v>2025</v>
      </c>
      <c r="M8427" t="s">
        <v>525</v>
      </c>
      <c r="N8427" t="s">
        <v>526</v>
      </c>
      <c r="O8427"/>
    </row>
    <row r="8428" spans="1:15" s="164" customFormat="1" ht="16" x14ac:dyDescent="0.2">
      <c r="A8428" t="s">
        <v>521</v>
      </c>
      <c r="B8428" t="s">
        <v>609</v>
      </c>
      <c r="C8428" t="s">
        <v>523</v>
      </c>
      <c r="D8428" t="s">
        <v>530</v>
      </c>
      <c r="E8428" t="s">
        <v>517</v>
      </c>
      <c r="F8428" s="191">
        <v>45808</v>
      </c>
      <c r="G8428" t="s">
        <v>25</v>
      </c>
      <c r="H8428" s="192">
        <v>112000</v>
      </c>
      <c r="I8428" t="s">
        <v>16</v>
      </c>
      <c r="J8428">
        <v>280</v>
      </c>
      <c r="K8428"/>
      <c r="L8428">
        <v>2025</v>
      </c>
      <c r="M8428" t="s">
        <v>525</v>
      </c>
      <c r="N8428" t="s">
        <v>526</v>
      </c>
      <c r="O8428" t="s">
        <v>729</v>
      </c>
    </row>
    <row r="8429" spans="1:15" s="164" customFormat="1" ht="16" x14ac:dyDescent="0.2">
      <c r="A8429" t="s">
        <v>521</v>
      </c>
      <c r="B8429" t="s">
        <v>522</v>
      </c>
      <c r="C8429" t="s">
        <v>523</v>
      </c>
      <c r="D8429" t="s">
        <v>530</v>
      </c>
      <c r="E8429" t="s">
        <v>517</v>
      </c>
      <c r="F8429" s="191">
        <v>45808</v>
      </c>
      <c r="G8429" t="s">
        <v>18</v>
      </c>
      <c r="H8429" s="192">
        <v>307200</v>
      </c>
      <c r="I8429" t="s">
        <v>16</v>
      </c>
      <c r="J8429">
        <v>768</v>
      </c>
      <c r="K8429"/>
      <c r="L8429">
        <v>2025</v>
      </c>
      <c r="M8429" t="s">
        <v>525</v>
      </c>
      <c r="N8429" t="s">
        <v>526</v>
      </c>
      <c r="O8429" t="s">
        <v>745</v>
      </c>
    </row>
    <row r="8430" spans="1:15" s="164" customFormat="1" ht="16" x14ac:dyDescent="0.2">
      <c r="A8430" t="s">
        <v>521</v>
      </c>
      <c r="B8430" t="s">
        <v>522</v>
      </c>
      <c r="C8430" t="s">
        <v>523</v>
      </c>
      <c r="D8430" t="s">
        <v>524</v>
      </c>
      <c r="E8430" t="s">
        <v>517</v>
      </c>
      <c r="F8430" s="191">
        <v>45808</v>
      </c>
      <c r="G8430" t="s">
        <v>18</v>
      </c>
      <c r="H8430" s="192">
        <v>4080</v>
      </c>
      <c r="I8430" t="s">
        <v>16</v>
      </c>
      <c r="J8430">
        <v>48</v>
      </c>
      <c r="K8430"/>
      <c r="L8430">
        <v>2025</v>
      </c>
      <c r="M8430" t="s">
        <v>525</v>
      </c>
      <c r="N8430" t="s">
        <v>526</v>
      </c>
      <c r="O8430" t="s">
        <v>745</v>
      </c>
    </row>
    <row r="8431" spans="1:15" s="164" customFormat="1" ht="16" x14ac:dyDescent="0.2">
      <c r="A8431" t="s">
        <v>521</v>
      </c>
      <c r="B8431" t="s">
        <v>522</v>
      </c>
      <c r="C8431" t="s">
        <v>535</v>
      </c>
      <c r="D8431" t="s">
        <v>733</v>
      </c>
      <c r="E8431" t="s">
        <v>519</v>
      </c>
      <c r="F8431" s="191">
        <v>45808</v>
      </c>
      <c r="G8431" t="s">
        <v>18</v>
      </c>
      <c r="H8431" s="192">
        <v>130000</v>
      </c>
      <c r="I8431" t="s">
        <v>16</v>
      </c>
      <c r="J8431">
        <v>3250</v>
      </c>
      <c r="K8431"/>
      <c r="L8431">
        <v>2025</v>
      </c>
      <c r="M8431" t="s">
        <v>525</v>
      </c>
      <c r="N8431" t="s">
        <v>526</v>
      </c>
      <c r="O8431" t="s">
        <v>745</v>
      </c>
    </row>
    <row r="8432" spans="1:15" s="164" customFormat="1" ht="16" x14ac:dyDescent="0.2">
      <c r="A8432" t="s">
        <v>521</v>
      </c>
      <c r="B8432" t="s">
        <v>522</v>
      </c>
      <c r="C8432" t="s">
        <v>523</v>
      </c>
      <c r="D8432" t="s">
        <v>733</v>
      </c>
      <c r="E8432" t="s">
        <v>519</v>
      </c>
      <c r="F8432" s="191">
        <v>45808</v>
      </c>
      <c r="G8432" t="s">
        <v>18</v>
      </c>
      <c r="H8432" s="192">
        <v>192120</v>
      </c>
      <c r="I8432" t="s">
        <v>16</v>
      </c>
      <c r="J8432">
        <v>4803</v>
      </c>
      <c r="K8432"/>
      <c r="L8432">
        <v>2025</v>
      </c>
      <c r="M8432" t="s">
        <v>525</v>
      </c>
      <c r="N8432" t="s">
        <v>526</v>
      </c>
      <c r="O8432" t="s">
        <v>745</v>
      </c>
    </row>
    <row r="8433" spans="1:15" s="164" customFormat="1" ht="16" x14ac:dyDescent="0.2">
      <c r="A8433" t="s">
        <v>521</v>
      </c>
      <c r="B8433" t="s">
        <v>688</v>
      </c>
      <c r="C8433" t="s">
        <v>523</v>
      </c>
      <c r="D8433" t="s">
        <v>530</v>
      </c>
      <c r="E8433" t="s">
        <v>517</v>
      </c>
      <c r="F8433" s="191">
        <v>45808</v>
      </c>
      <c r="G8433" t="s">
        <v>689</v>
      </c>
      <c r="H8433" s="192">
        <v>6805760</v>
      </c>
      <c r="I8433" t="s">
        <v>16</v>
      </c>
      <c r="J8433"/>
      <c r="K8433"/>
      <c r="L8433">
        <v>2025</v>
      </c>
      <c r="M8433" t="s">
        <v>525</v>
      </c>
      <c r="N8433" t="s">
        <v>526</v>
      </c>
      <c r="O8433" t="s">
        <v>937</v>
      </c>
    </row>
    <row r="8434" spans="1:15" s="164" customFormat="1" ht="16" x14ac:dyDescent="0.2">
      <c r="A8434" t="s">
        <v>521</v>
      </c>
      <c r="B8434" t="s">
        <v>688</v>
      </c>
      <c r="C8434" t="s">
        <v>523</v>
      </c>
      <c r="D8434" t="s">
        <v>530</v>
      </c>
      <c r="E8434" t="s">
        <v>518</v>
      </c>
      <c r="F8434" s="191">
        <v>45808</v>
      </c>
      <c r="G8434" t="s">
        <v>689</v>
      </c>
      <c r="H8434" s="192">
        <v>1113600</v>
      </c>
      <c r="I8434" t="s">
        <v>16</v>
      </c>
      <c r="J8434"/>
      <c r="K8434"/>
      <c r="L8434">
        <v>2025</v>
      </c>
      <c r="M8434" t="s">
        <v>525</v>
      </c>
      <c r="N8434" t="s">
        <v>526</v>
      </c>
      <c r="O8434" t="s">
        <v>937</v>
      </c>
    </row>
    <row r="8435" spans="1:15" s="164" customFormat="1" ht="16" x14ac:dyDescent="0.2">
      <c r="A8435" t="s">
        <v>521</v>
      </c>
      <c r="B8435" t="s">
        <v>522</v>
      </c>
      <c r="C8435" t="s">
        <v>523</v>
      </c>
      <c r="D8435" t="s">
        <v>530</v>
      </c>
      <c r="E8435" t="s">
        <v>517</v>
      </c>
      <c r="F8435" s="191">
        <v>45808</v>
      </c>
      <c r="G8435" t="s">
        <v>18</v>
      </c>
      <c r="H8435" s="192">
        <v>329472</v>
      </c>
      <c r="I8435" t="s">
        <v>16</v>
      </c>
      <c r="J8435"/>
      <c r="K8435"/>
      <c r="L8435">
        <v>2025</v>
      </c>
      <c r="M8435" t="s">
        <v>525</v>
      </c>
      <c r="N8435" t="s">
        <v>526</v>
      </c>
      <c r="O8435" t="s">
        <v>937</v>
      </c>
    </row>
    <row r="8436" spans="1:15" s="164" customFormat="1" ht="16" x14ac:dyDescent="0.2">
      <c r="A8436" t="s">
        <v>521</v>
      </c>
      <c r="B8436" t="s">
        <v>687</v>
      </c>
      <c r="C8436" t="s">
        <v>523</v>
      </c>
      <c r="D8436" t="s">
        <v>530</v>
      </c>
      <c r="E8436" t="s">
        <v>517</v>
      </c>
      <c r="F8436" s="191">
        <v>45808</v>
      </c>
      <c r="G8436" t="s">
        <v>39</v>
      </c>
      <c r="H8436" s="192">
        <v>390400</v>
      </c>
      <c r="I8436" t="s">
        <v>16</v>
      </c>
      <c r="J8436"/>
      <c r="K8436"/>
      <c r="L8436">
        <v>2025</v>
      </c>
      <c r="M8436" t="s">
        <v>525</v>
      </c>
      <c r="N8436" t="s">
        <v>526</v>
      </c>
      <c r="O8436" t="s">
        <v>937</v>
      </c>
    </row>
    <row r="8437" spans="1:15" s="164" customFormat="1" ht="16" x14ac:dyDescent="0.2">
      <c r="A8437" t="s">
        <v>521</v>
      </c>
      <c r="B8437" t="s">
        <v>609</v>
      </c>
      <c r="C8437" t="s">
        <v>523</v>
      </c>
      <c r="D8437" t="s">
        <v>530</v>
      </c>
      <c r="E8437" t="s">
        <v>517</v>
      </c>
      <c r="F8437" s="191">
        <v>45808</v>
      </c>
      <c r="G8437" t="s">
        <v>25</v>
      </c>
      <c r="H8437" s="192">
        <v>18744320</v>
      </c>
      <c r="I8437" t="s">
        <v>16</v>
      </c>
      <c r="J8437"/>
      <c r="K8437"/>
      <c r="L8437">
        <v>2025</v>
      </c>
      <c r="M8437" t="s">
        <v>525</v>
      </c>
      <c r="N8437" t="s">
        <v>526</v>
      </c>
      <c r="O8437" t="s">
        <v>937</v>
      </c>
    </row>
    <row r="8438" spans="1:15" s="164" customFormat="1" ht="16" x14ac:dyDescent="0.2">
      <c r="A8438" t="s">
        <v>521</v>
      </c>
      <c r="B8438" t="s">
        <v>609</v>
      </c>
      <c r="C8438" t="s">
        <v>523</v>
      </c>
      <c r="D8438" t="s">
        <v>530</v>
      </c>
      <c r="E8438" t="s">
        <v>519</v>
      </c>
      <c r="F8438" s="191">
        <v>45808</v>
      </c>
      <c r="G8438" t="s">
        <v>25</v>
      </c>
      <c r="H8438" s="192">
        <v>119680</v>
      </c>
      <c r="I8438" t="s">
        <v>16</v>
      </c>
      <c r="J8438"/>
      <c r="K8438"/>
      <c r="L8438">
        <v>2025</v>
      </c>
      <c r="M8438" t="s">
        <v>525</v>
      </c>
      <c r="N8438" t="s">
        <v>526</v>
      </c>
      <c r="O8438" t="s">
        <v>937</v>
      </c>
    </row>
    <row r="8439" spans="1:15" s="164" customFormat="1" ht="16" x14ac:dyDescent="0.2">
      <c r="A8439" t="s">
        <v>521</v>
      </c>
      <c r="B8439" t="s">
        <v>609</v>
      </c>
      <c r="C8439" t="s">
        <v>523</v>
      </c>
      <c r="D8439" t="s">
        <v>530</v>
      </c>
      <c r="E8439" t="s">
        <v>518</v>
      </c>
      <c r="F8439" s="191">
        <v>45808</v>
      </c>
      <c r="G8439" t="s">
        <v>25</v>
      </c>
      <c r="H8439" s="192">
        <v>1728256</v>
      </c>
      <c r="I8439" t="s">
        <v>16</v>
      </c>
      <c r="J8439"/>
      <c r="K8439"/>
      <c r="L8439">
        <v>2025</v>
      </c>
      <c r="M8439" t="s">
        <v>525</v>
      </c>
      <c r="N8439" t="s">
        <v>526</v>
      </c>
      <c r="O8439" t="s">
        <v>937</v>
      </c>
    </row>
    <row r="8440" spans="1:15" s="164" customFormat="1" ht="16" x14ac:dyDescent="0.2">
      <c r="A8440" t="s">
        <v>521</v>
      </c>
      <c r="B8440" t="s">
        <v>609</v>
      </c>
      <c r="C8440" t="s">
        <v>523</v>
      </c>
      <c r="D8440" t="s">
        <v>530</v>
      </c>
      <c r="E8440" t="s">
        <v>517</v>
      </c>
      <c r="F8440" s="191">
        <v>45808</v>
      </c>
      <c r="G8440" t="s">
        <v>725</v>
      </c>
      <c r="H8440" s="192">
        <v>5540864</v>
      </c>
      <c r="I8440" t="s">
        <v>16</v>
      </c>
      <c r="J8440"/>
      <c r="K8440"/>
      <c r="L8440">
        <v>2025</v>
      </c>
      <c r="M8440" t="s">
        <v>525</v>
      </c>
      <c r="N8440" t="s">
        <v>526</v>
      </c>
      <c r="O8440" t="s">
        <v>937</v>
      </c>
    </row>
    <row r="8441" spans="1:15" s="164" customFormat="1" ht="16" x14ac:dyDescent="0.2">
      <c r="A8441" t="s">
        <v>521</v>
      </c>
      <c r="B8441" t="s">
        <v>609</v>
      </c>
      <c r="C8441" t="s">
        <v>523</v>
      </c>
      <c r="D8441" t="s">
        <v>530</v>
      </c>
      <c r="E8441" t="s">
        <v>518</v>
      </c>
      <c r="F8441" s="191">
        <v>45808</v>
      </c>
      <c r="G8441" t="s">
        <v>725</v>
      </c>
      <c r="H8441" s="192">
        <v>465920</v>
      </c>
      <c r="I8441" t="s">
        <v>16</v>
      </c>
      <c r="J8441"/>
      <c r="K8441"/>
      <c r="L8441">
        <v>2025</v>
      </c>
      <c r="M8441" t="s">
        <v>525</v>
      </c>
      <c r="N8441" t="s">
        <v>526</v>
      </c>
      <c r="O8441" t="s">
        <v>937</v>
      </c>
    </row>
    <row r="8442" spans="1:15" s="164" customFormat="1" ht="16" x14ac:dyDescent="0.2">
      <c r="A8442" t="s">
        <v>521</v>
      </c>
      <c r="B8442" t="s">
        <v>688</v>
      </c>
      <c r="C8442" t="s">
        <v>523</v>
      </c>
      <c r="D8442" t="s">
        <v>530</v>
      </c>
      <c r="E8442" t="s">
        <v>518</v>
      </c>
      <c r="F8442" s="191">
        <v>45809</v>
      </c>
      <c r="G8442" t="s">
        <v>689</v>
      </c>
      <c r="H8442" s="192">
        <v>320000</v>
      </c>
      <c r="I8442" t="s">
        <v>16</v>
      </c>
      <c r="J8442"/>
      <c r="K8442"/>
      <c r="L8442">
        <v>2025</v>
      </c>
      <c r="M8442" t="s">
        <v>525</v>
      </c>
      <c r="N8442" t="s">
        <v>526</v>
      </c>
      <c r="O8442"/>
    </row>
    <row r="8443" spans="1:15" s="164" customFormat="1" ht="16" x14ac:dyDescent="0.2">
      <c r="A8443" t="s">
        <v>521</v>
      </c>
      <c r="B8443" t="s">
        <v>688</v>
      </c>
      <c r="C8443" t="s">
        <v>523</v>
      </c>
      <c r="D8443" t="s">
        <v>530</v>
      </c>
      <c r="E8443" t="s">
        <v>517</v>
      </c>
      <c r="F8443" s="191">
        <v>45809</v>
      </c>
      <c r="G8443" t="s">
        <v>689</v>
      </c>
      <c r="H8443" s="192">
        <v>2840000</v>
      </c>
      <c r="I8443" t="s">
        <v>16</v>
      </c>
      <c r="J8443"/>
      <c r="K8443"/>
      <c r="L8443">
        <v>2025</v>
      </c>
      <c r="M8443" t="s">
        <v>525</v>
      </c>
      <c r="N8443" t="s">
        <v>526</v>
      </c>
      <c r="O8443"/>
    </row>
    <row r="8444" spans="1:15" s="164" customFormat="1" ht="16" x14ac:dyDescent="0.2">
      <c r="A8444" t="s">
        <v>521</v>
      </c>
      <c r="B8444" t="s">
        <v>687</v>
      </c>
      <c r="C8444" t="s">
        <v>523</v>
      </c>
      <c r="D8444" t="s">
        <v>530</v>
      </c>
      <c r="E8444" t="s">
        <v>517</v>
      </c>
      <c r="F8444" s="191">
        <v>45809</v>
      </c>
      <c r="G8444" t="s">
        <v>39</v>
      </c>
      <c r="H8444" s="192"/>
      <c r="I8444" t="s">
        <v>16</v>
      </c>
      <c r="J8444">
        <v>585</v>
      </c>
      <c r="K8444"/>
      <c r="L8444">
        <v>2025</v>
      </c>
      <c r="M8444" t="s">
        <v>525</v>
      </c>
      <c r="N8444" t="s">
        <v>526</v>
      </c>
      <c r="O8444"/>
    </row>
    <row r="8445" spans="1:15" s="164" customFormat="1" ht="16" x14ac:dyDescent="0.2">
      <c r="A8445" t="s">
        <v>521</v>
      </c>
      <c r="B8445" t="s">
        <v>615</v>
      </c>
      <c r="C8445" t="s">
        <v>523</v>
      </c>
      <c r="D8445" t="s">
        <v>530</v>
      </c>
      <c r="E8445" t="s">
        <v>517</v>
      </c>
      <c r="F8445" s="191">
        <v>45809</v>
      </c>
      <c r="G8445" t="s">
        <v>26</v>
      </c>
      <c r="H8445" s="192">
        <v>224000</v>
      </c>
      <c r="I8445" t="s">
        <v>16</v>
      </c>
      <c r="J8445">
        <v>560</v>
      </c>
      <c r="K8445"/>
      <c r="L8445">
        <v>2025</v>
      </c>
      <c r="M8445" t="s">
        <v>525</v>
      </c>
      <c r="N8445" t="s">
        <v>526</v>
      </c>
      <c r="O8445" t="s">
        <v>728</v>
      </c>
    </row>
    <row r="8446" spans="1:15" s="164" customFormat="1" ht="16" x14ac:dyDescent="0.2">
      <c r="A8446" t="s">
        <v>521</v>
      </c>
      <c r="B8446" t="s">
        <v>609</v>
      </c>
      <c r="C8446" t="s">
        <v>523</v>
      </c>
      <c r="D8446" t="s">
        <v>530</v>
      </c>
      <c r="E8446" t="s">
        <v>517</v>
      </c>
      <c r="F8446" s="191">
        <v>45809</v>
      </c>
      <c r="G8446" t="s">
        <v>25</v>
      </c>
      <c r="H8446" s="192">
        <v>89600</v>
      </c>
      <c r="I8446" t="s">
        <v>16</v>
      </c>
      <c r="J8446">
        <v>224</v>
      </c>
      <c r="K8446"/>
      <c r="L8446">
        <v>2025</v>
      </c>
      <c r="M8446" t="s">
        <v>525</v>
      </c>
      <c r="N8446" t="s">
        <v>526</v>
      </c>
      <c r="O8446" t="s">
        <v>728</v>
      </c>
    </row>
    <row r="8447" spans="1:15" s="164" customFormat="1" ht="16" x14ac:dyDescent="0.2">
      <c r="A8447" t="s">
        <v>521</v>
      </c>
      <c r="B8447" t="s">
        <v>647</v>
      </c>
      <c r="C8447" t="s">
        <v>523</v>
      </c>
      <c r="D8447" t="s">
        <v>525</v>
      </c>
      <c r="E8447" t="s">
        <v>525</v>
      </c>
      <c r="F8447" s="191">
        <v>45810</v>
      </c>
      <c r="G8447" t="s">
        <v>650</v>
      </c>
      <c r="H8447" s="192">
        <v>2886668</v>
      </c>
      <c r="I8447" t="s">
        <v>16</v>
      </c>
      <c r="J8447"/>
      <c r="K8447"/>
      <c r="L8447">
        <v>2024</v>
      </c>
      <c r="M8447" t="s">
        <v>525</v>
      </c>
      <c r="N8447" t="s">
        <v>569</v>
      </c>
      <c r="O8447"/>
    </row>
    <row r="8448" spans="1:15" s="164" customFormat="1" ht="16" x14ac:dyDescent="0.2">
      <c r="A8448" t="s">
        <v>521</v>
      </c>
      <c r="B8448" t="s">
        <v>522</v>
      </c>
      <c r="C8448" t="s">
        <v>523</v>
      </c>
      <c r="D8448" t="s">
        <v>530</v>
      </c>
      <c r="E8448" t="s">
        <v>517</v>
      </c>
      <c r="F8448" s="191">
        <v>45810</v>
      </c>
      <c r="G8448" t="s">
        <v>18</v>
      </c>
      <c r="H8448" s="192">
        <v>385600</v>
      </c>
      <c r="I8448" t="s">
        <v>16</v>
      </c>
      <c r="J8448">
        <v>964</v>
      </c>
      <c r="K8448"/>
      <c r="L8448">
        <v>2025</v>
      </c>
      <c r="M8448" t="s">
        <v>525</v>
      </c>
      <c r="N8448" t="s">
        <v>526</v>
      </c>
      <c r="O8448" t="s">
        <v>744</v>
      </c>
    </row>
    <row r="8449" spans="1:15" s="164" customFormat="1" ht="16" x14ac:dyDescent="0.2">
      <c r="A8449" t="s">
        <v>521</v>
      </c>
      <c r="B8449" t="s">
        <v>647</v>
      </c>
      <c r="C8449" t="s">
        <v>535</v>
      </c>
      <c r="D8449" t="s">
        <v>525</v>
      </c>
      <c r="E8449" t="s">
        <v>519</v>
      </c>
      <c r="F8449" s="191">
        <v>45810</v>
      </c>
      <c r="G8449" t="s">
        <v>650</v>
      </c>
      <c r="H8449" s="192">
        <v>242147</v>
      </c>
      <c r="I8449" t="s">
        <v>16</v>
      </c>
      <c r="J8449"/>
      <c r="K8449"/>
      <c r="L8449">
        <v>2024</v>
      </c>
      <c r="M8449" t="s">
        <v>525</v>
      </c>
      <c r="N8449" t="s">
        <v>569</v>
      </c>
      <c r="O8449"/>
    </row>
    <row r="8450" spans="1:15" s="164" customFormat="1" ht="16" x14ac:dyDescent="0.2">
      <c r="A8450" t="s">
        <v>521</v>
      </c>
      <c r="B8450" t="s">
        <v>522</v>
      </c>
      <c r="C8450" t="s">
        <v>523</v>
      </c>
      <c r="D8450" t="s">
        <v>524</v>
      </c>
      <c r="E8450" t="s">
        <v>517</v>
      </c>
      <c r="F8450" s="191">
        <v>45810</v>
      </c>
      <c r="G8450" t="s">
        <v>18</v>
      </c>
      <c r="H8450" s="192">
        <v>35445</v>
      </c>
      <c r="I8450" t="s">
        <v>16</v>
      </c>
      <c r="J8450">
        <v>417</v>
      </c>
      <c r="K8450"/>
      <c r="L8450">
        <v>2025</v>
      </c>
      <c r="M8450" t="s">
        <v>525</v>
      </c>
      <c r="N8450" t="s">
        <v>526</v>
      </c>
      <c r="O8450" t="s">
        <v>744</v>
      </c>
    </row>
    <row r="8451" spans="1:15" s="164" customFormat="1" ht="16" x14ac:dyDescent="0.2">
      <c r="A8451" t="s">
        <v>521</v>
      </c>
      <c r="B8451" t="s">
        <v>647</v>
      </c>
      <c r="C8451" t="s">
        <v>523</v>
      </c>
      <c r="D8451" t="s">
        <v>525</v>
      </c>
      <c r="E8451" t="s">
        <v>519</v>
      </c>
      <c r="F8451" s="191">
        <v>45810</v>
      </c>
      <c r="G8451" t="s">
        <v>650</v>
      </c>
      <c r="H8451" s="192">
        <v>744330</v>
      </c>
      <c r="I8451" t="s">
        <v>16</v>
      </c>
      <c r="J8451"/>
      <c r="K8451"/>
      <c r="L8451">
        <v>2024</v>
      </c>
      <c r="M8451" t="s">
        <v>525</v>
      </c>
      <c r="N8451" t="s">
        <v>569</v>
      </c>
      <c r="O8451"/>
    </row>
    <row r="8452" spans="1:15" s="164" customFormat="1" ht="16" x14ac:dyDescent="0.2">
      <c r="A8452" t="s">
        <v>521</v>
      </c>
      <c r="B8452" t="s">
        <v>522</v>
      </c>
      <c r="C8452" t="s">
        <v>523</v>
      </c>
      <c r="D8452" t="s">
        <v>733</v>
      </c>
      <c r="E8452" t="s">
        <v>519</v>
      </c>
      <c r="F8452" s="191">
        <v>45810</v>
      </c>
      <c r="G8452" t="s">
        <v>18</v>
      </c>
      <c r="H8452" s="192">
        <v>24000</v>
      </c>
      <c r="I8452" t="s">
        <v>16</v>
      </c>
      <c r="J8452">
        <v>600</v>
      </c>
      <c r="K8452"/>
      <c r="L8452">
        <v>2025</v>
      </c>
      <c r="M8452" t="s">
        <v>525</v>
      </c>
      <c r="N8452" t="s">
        <v>526</v>
      </c>
      <c r="O8452" t="s">
        <v>744</v>
      </c>
    </row>
    <row r="8453" spans="1:15" s="164" customFormat="1" ht="16" x14ac:dyDescent="0.2">
      <c r="A8453" t="s">
        <v>521</v>
      </c>
      <c r="B8453" t="s">
        <v>647</v>
      </c>
      <c r="C8453" t="s">
        <v>535</v>
      </c>
      <c r="D8453" t="s">
        <v>525</v>
      </c>
      <c r="E8453" t="s">
        <v>531</v>
      </c>
      <c r="F8453" s="191">
        <v>45810</v>
      </c>
      <c r="G8453" t="s">
        <v>650</v>
      </c>
      <c r="H8453" s="192">
        <v>421852</v>
      </c>
      <c r="I8453" t="s">
        <v>16</v>
      </c>
      <c r="J8453"/>
      <c r="K8453"/>
      <c r="L8453">
        <v>2024</v>
      </c>
      <c r="M8453" t="s">
        <v>525</v>
      </c>
      <c r="N8453" t="s">
        <v>569</v>
      </c>
      <c r="O8453"/>
    </row>
    <row r="8454" spans="1:15" s="164" customFormat="1" ht="16" x14ac:dyDescent="0.2">
      <c r="A8454" t="s">
        <v>521</v>
      </c>
      <c r="B8454" t="s">
        <v>522</v>
      </c>
      <c r="C8454" t="s">
        <v>523</v>
      </c>
      <c r="D8454" t="s">
        <v>733</v>
      </c>
      <c r="E8454" t="s">
        <v>519</v>
      </c>
      <c r="F8454" s="191">
        <v>45810</v>
      </c>
      <c r="G8454" t="s">
        <v>18</v>
      </c>
      <c r="H8454" s="192">
        <v>318000</v>
      </c>
      <c r="I8454" t="s">
        <v>16</v>
      </c>
      <c r="J8454">
        <v>7950</v>
      </c>
      <c r="K8454"/>
      <c r="L8454">
        <v>2025</v>
      </c>
      <c r="M8454" t="s">
        <v>525</v>
      </c>
      <c r="N8454" t="s">
        <v>526</v>
      </c>
      <c r="O8454" t="s">
        <v>743</v>
      </c>
    </row>
    <row r="8455" spans="1:15" s="164" customFormat="1" ht="16" x14ac:dyDescent="0.2">
      <c r="A8455" t="s">
        <v>521</v>
      </c>
      <c r="B8455" t="s">
        <v>647</v>
      </c>
      <c r="C8455" t="s">
        <v>523</v>
      </c>
      <c r="D8455" t="s">
        <v>525</v>
      </c>
      <c r="E8455" t="s">
        <v>531</v>
      </c>
      <c r="F8455" s="191">
        <v>45810</v>
      </c>
      <c r="G8455" t="s">
        <v>650</v>
      </c>
      <c r="H8455" s="192">
        <v>7404300</v>
      </c>
      <c r="I8455" t="s">
        <v>16</v>
      </c>
      <c r="J8455"/>
      <c r="K8455"/>
      <c r="L8455">
        <v>2024</v>
      </c>
      <c r="M8455" t="s">
        <v>525</v>
      </c>
      <c r="N8455" t="s">
        <v>569</v>
      </c>
      <c r="O8455"/>
    </row>
    <row r="8456" spans="1:15" s="164" customFormat="1" ht="16" x14ac:dyDescent="0.2">
      <c r="A8456" t="s">
        <v>521</v>
      </c>
      <c r="B8456" t="s">
        <v>522</v>
      </c>
      <c r="C8456" t="s">
        <v>535</v>
      </c>
      <c r="D8456" t="s">
        <v>733</v>
      </c>
      <c r="E8456" t="s">
        <v>519</v>
      </c>
      <c r="F8456" s="191">
        <v>45810</v>
      </c>
      <c r="G8456" t="s">
        <v>18</v>
      </c>
      <c r="H8456" s="192">
        <v>128000</v>
      </c>
      <c r="I8456" t="s">
        <v>16</v>
      </c>
      <c r="J8456">
        <v>3200</v>
      </c>
      <c r="K8456"/>
      <c r="L8456">
        <v>2025</v>
      </c>
      <c r="M8456" t="s">
        <v>525</v>
      </c>
      <c r="N8456" t="s">
        <v>526</v>
      </c>
      <c r="O8456" t="s">
        <v>743</v>
      </c>
    </row>
    <row r="8457" spans="1:15" s="164" customFormat="1" ht="16" x14ac:dyDescent="0.2">
      <c r="A8457" t="s">
        <v>521</v>
      </c>
      <c r="B8457" t="s">
        <v>647</v>
      </c>
      <c r="C8457" t="s">
        <v>523</v>
      </c>
      <c r="D8457" t="s">
        <v>525</v>
      </c>
      <c r="E8457" t="s">
        <v>525</v>
      </c>
      <c r="F8457" s="191">
        <v>45810</v>
      </c>
      <c r="G8457" t="s">
        <v>648</v>
      </c>
      <c r="H8457" s="192">
        <v>70589</v>
      </c>
      <c r="I8457" t="s">
        <v>16</v>
      </c>
      <c r="J8457"/>
      <c r="K8457"/>
      <c r="L8457">
        <v>2024</v>
      </c>
      <c r="M8457" t="s">
        <v>525</v>
      </c>
      <c r="N8457" t="s">
        <v>569</v>
      </c>
      <c r="O8457"/>
    </row>
    <row r="8458" spans="1:15" s="164" customFormat="1" ht="16" x14ac:dyDescent="0.2">
      <c r="A8458" t="s">
        <v>521</v>
      </c>
      <c r="B8458" t="s">
        <v>647</v>
      </c>
      <c r="C8458" t="s">
        <v>523</v>
      </c>
      <c r="D8458" t="s">
        <v>525</v>
      </c>
      <c r="E8458" t="s">
        <v>531</v>
      </c>
      <c r="F8458" s="191">
        <v>45810</v>
      </c>
      <c r="G8458" t="s">
        <v>648</v>
      </c>
      <c r="H8458" s="192">
        <v>404413</v>
      </c>
      <c r="I8458" t="s">
        <v>16</v>
      </c>
      <c r="J8458"/>
      <c r="K8458"/>
      <c r="L8458">
        <v>2024</v>
      </c>
      <c r="M8458" t="s">
        <v>525</v>
      </c>
      <c r="N8458" t="s">
        <v>569</v>
      </c>
      <c r="O8458"/>
    </row>
    <row r="8459" spans="1:15" s="164" customFormat="1" ht="16" x14ac:dyDescent="0.2">
      <c r="A8459" t="s">
        <v>521</v>
      </c>
      <c r="B8459" t="s">
        <v>647</v>
      </c>
      <c r="C8459" t="s">
        <v>523</v>
      </c>
      <c r="D8459" t="s">
        <v>525</v>
      </c>
      <c r="E8459" t="s">
        <v>525</v>
      </c>
      <c r="F8459" s="191">
        <v>45810</v>
      </c>
      <c r="G8459" t="s">
        <v>660</v>
      </c>
      <c r="H8459" s="192">
        <v>31350</v>
      </c>
      <c r="I8459" t="s">
        <v>16</v>
      </c>
      <c r="J8459"/>
      <c r="K8459"/>
      <c r="L8459">
        <v>2024</v>
      </c>
      <c r="M8459" t="s">
        <v>525</v>
      </c>
      <c r="N8459" t="s">
        <v>569</v>
      </c>
      <c r="O8459"/>
    </row>
    <row r="8460" spans="1:15" s="164" customFormat="1" ht="16" x14ac:dyDescent="0.2">
      <c r="A8460" t="s">
        <v>521</v>
      </c>
      <c r="B8460" t="s">
        <v>647</v>
      </c>
      <c r="C8460" t="s">
        <v>523</v>
      </c>
      <c r="D8460" t="s">
        <v>525</v>
      </c>
      <c r="E8460" t="s">
        <v>519</v>
      </c>
      <c r="F8460" s="191">
        <v>45810</v>
      </c>
      <c r="G8460" t="s">
        <v>660</v>
      </c>
      <c r="H8460" s="192">
        <v>376530</v>
      </c>
      <c r="I8460" t="s">
        <v>16</v>
      </c>
      <c r="J8460"/>
      <c r="K8460"/>
      <c r="L8460">
        <v>2024</v>
      </c>
      <c r="M8460" t="s">
        <v>525</v>
      </c>
      <c r="N8460" t="s">
        <v>569</v>
      </c>
      <c r="O8460"/>
    </row>
    <row r="8461" spans="1:15" s="164" customFormat="1" ht="16" x14ac:dyDescent="0.2">
      <c r="A8461" t="s">
        <v>521</v>
      </c>
      <c r="B8461" t="s">
        <v>647</v>
      </c>
      <c r="C8461" t="s">
        <v>523</v>
      </c>
      <c r="D8461" t="s">
        <v>525</v>
      </c>
      <c r="E8461" t="s">
        <v>525</v>
      </c>
      <c r="F8461" s="191">
        <v>45810</v>
      </c>
      <c r="G8461" t="s">
        <v>659</v>
      </c>
      <c r="H8461" s="192">
        <v>429671</v>
      </c>
      <c r="I8461" t="s">
        <v>16</v>
      </c>
      <c r="J8461"/>
      <c r="K8461"/>
      <c r="L8461">
        <v>2024</v>
      </c>
      <c r="M8461" t="s">
        <v>525</v>
      </c>
      <c r="N8461" t="s">
        <v>569</v>
      </c>
      <c r="O8461"/>
    </row>
    <row r="8462" spans="1:15" s="164" customFormat="1" ht="16" x14ac:dyDescent="0.2">
      <c r="A8462" t="s">
        <v>521</v>
      </c>
      <c r="B8462" t="s">
        <v>647</v>
      </c>
      <c r="C8462" t="s">
        <v>523</v>
      </c>
      <c r="D8462" t="s">
        <v>525</v>
      </c>
      <c r="E8462" t="s">
        <v>519</v>
      </c>
      <c r="F8462" s="191">
        <v>45810</v>
      </c>
      <c r="G8462" t="s">
        <v>659</v>
      </c>
      <c r="H8462" s="192">
        <v>165873</v>
      </c>
      <c r="I8462" t="s">
        <v>16</v>
      </c>
      <c r="J8462"/>
      <c r="K8462"/>
      <c r="L8462">
        <v>2024</v>
      </c>
      <c r="M8462" t="s">
        <v>525</v>
      </c>
      <c r="N8462" t="s">
        <v>569</v>
      </c>
      <c r="O8462"/>
    </row>
    <row r="8463" spans="1:15" s="164" customFormat="1" ht="16" x14ac:dyDescent="0.2">
      <c r="A8463" t="s">
        <v>521</v>
      </c>
      <c r="B8463" t="s">
        <v>647</v>
      </c>
      <c r="C8463" t="s">
        <v>523</v>
      </c>
      <c r="D8463" t="s">
        <v>525</v>
      </c>
      <c r="E8463" t="s">
        <v>531</v>
      </c>
      <c r="F8463" s="191">
        <v>45810</v>
      </c>
      <c r="G8463" t="s">
        <v>659</v>
      </c>
      <c r="H8463" s="192">
        <v>669900</v>
      </c>
      <c r="I8463" t="s">
        <v>16</v>
      </c>
      <c r="J8463"/>
      <c r="K8463"/>
      <c r="L8463">
        <v>2024</v>
      </c>
      <c r="M8463" t="s">
        <v>525</v>
      </c>
      <c r="N8463" t="s">
        <v>569</v>
      </c>
      <c r="O8463"/>
    </row>
    <row r="8464" spans="1:15" s="164" customFormat="1" ht="16" x14ac:dyDescent="0.2">
      <c r="A8464" t="s">
        <v>521</v>
      </c>
      <c r="B8464" t="s">
        <v>647</v>
      </c>
      <c r="C8464" t="s">
        <v>523</v>
      </c>
      <c r="D8464" t="s">
        <v>525</v>
      </c>
      <c r="E8464" t="s">
        <v>525</v>
      </c>
      <c r="F8464" s="191">
        <v>45810</v>
      </c>
      <c r="G8464" t="s">
        <v>651</v>
      </c>
      <c r="H8464" s="192">
        <v>46948</v>
      </c>
      <c r="I8464" t="s">
        <v>16</v>
      </c>
      <c r="J8464"/>
      <c r="K8464"/>
      <c r="L8464">
        <v>2024</v>
      </c>
      <c r="M8464" t="s">
        <v>525</v>
      </c>
      <c r="N8464" t="s">
        <v>569</v>
      </c>
      <c r="O8464"/>
    </row>
    <row r="8465" spans="1:15" s="164" customFormat="1" ht="16" x14ac:dyDescent="0.2">
      <c r="A8465" t="s">
        <v>521</v>
      </c>
      <c r="B8465" t="s">
        <v>647</v>
      </c>
      <c r="C8465" t="s">
        <v>523</v>
      </c>
      <c r="D8465" t="s">
        <v>525</v>
      </c>
      <c r="E8465" t="s">
        <v>531</v>
      </c>
      <c r="F8465" s="191">
        <v>45810</v>
      </c>
      <c r="G8465" t="s">
        <v>651</v>
      </c>
      <c r="H8465" s="192">
        <v>491040</v>
      </c>
      <c r="I8465" t="s">
        <v>16</v>
      </c>
      <c r="J8465"/>
      <c r="K8465"/>
      <c r="L8465">
        <v>2024</v>
      </c>
      <c r="M8465" t="s">
        <v>525</v>
      </c>
      <c r="N8465" t="s">
        <v>569</v>
      </c>
      <c r="O8465"/>
    </row>
    <row r="8466" spans="1:15" s="164" customFormat="1" ht="16" x14ac:dyDescent="0.2">
      <c r="A8466" t="s">
        <v>521</v>
      </c>
      <c r="B8466" t="s">
        <v>647</v>
      </c>
      <c r="C8466" t="s">
        <v>523</v>
      </c>
      <c r="D8466" t="s">
        <v>525</v>
      </c>
      <c r="E8466" t="s">
        <v>525</v>
      </c>
      <c r="F8466" s="191">
        <v>45810</v>
      </c>
      <c r="G8466" t="s">
        <v>649</v>
      </c>
      <c r="H8466" s="192">
        <v>225181</v>
      </c>
      <c r="I8466" t="s">
        <v>16</v>
      </c>
      <c r="J8466"/>
      <c r="K8466"/>
      <c r="L8466">
        <v>2024</v>
      </c>
      <c r="M8466" t="s">
        <v>525</v>
      </c>
      <c r="N8466" t="s">
        <v>569</v>
      </c>
      <c r="O8466"/>
    </row>
    <row r="8467" spans="1:15" s="164" customFormat="1" ht="16" x14ac:dyDescent="0.2">
      <c r="A8467" t="s">
        <v>521</v>
      </c>
      <c r="B8467" t="s">
        <v>647</v>
      </c>
      <c r="C8467" t="s">
        <v>523</v>
      </c>
      <c r="D8467" t="s">
        <v>525</v>
      </c>
      <c r="E8467" t="s">
        <v>531</v>
      </c>
      <c r="F8467" s="191">
        <v>45810</v>
      </c>
      <c r="G8467" t="s">
        <v>649</v>
      </c>
      <c r="H8467" s="192">
        <v>316800</v>
      </c>
      <c r="I8467" t="s">
        <v>16</v>
      </c>
      <c r="J8467"/>
      <c r="K8467"/>
      <c r="L8467">
        <v>2024</v>
      </c>
      <c r="M8467" t="s">
        <v>525</v>
      </c>
      <c r="N8467" t="s">
        <v>569</v>
      </c>
      <c r="O8467"/>
    </row>
    <row r="8468" spans="1:15" s="164" customFormat="1" ht="16" x14ac:dyDescent="0.2">
      <c r="A8468" t="s">
        <v>521</v>
      </c>
      <c r="B8468" t="s">
        <v>647</v>
      </c>
      <c r="C8468" t="s">
        <v>523</v>
      </c>
      <c r="D8468" t="s">
        <v>525</v>
      </c>
      <c r="E8468" t="s">
        <v>531</v>
      </c>
      <c r="F8468" s="191">
        <v>45810</v>
      </c>
      <c r="G8468" t="s">
        <v>652</v>
      </c>
      <c r="H8468" s="192">
        <v>475200</v>
      </c>
      <c r="I8468" t="s">
        <v>16</v>
      </c>
      <c r="J8468"/>
      <c r="K8468"/>
      <c r="L8468">
        <v>2024</v>
      </c>
      <c r="M8468" t="s">
        <v>525</v>
      </c>
      <c r="N8468" t="s">
        <v>569</v>
      </c>
      <c r="O8468"/>
    </row>
    <row r="8469" spans="1:15" s="164" customFormat="1" ht="16" x14ac:dyDescent="0.2">
      <c r="A8469" t="s">
        <v>521</v>
      </c>
      <c r="B8469" t="s">
        <v>688</v>
      </c>
      <c r="C8469" t="s">
        <v>523</v>
      </c>
      <c r="D8469" t="s">
        <v>530</v>
      </c>
      <c r="E8469" t="s">
        <v>518</v>
      </c>
      <c r="F8469" s="191">
        <v>45810</v>
      </c>
      <c r="G8469" t="s">
        <v>689</v>
      </c>
      <c r="H8469" s="192">
        <v>480000</v>
      </c>
      <c r="I8469" t="s">
        <v>16</v>
      </c>
      <c r="J8469"/>
      <c r="K8469"/>
      <c r="L8469">
        <v>2025</v>
      </c>
      <c r="M8469" t="s">
        <v>525</v>
      </c>
      <c r="N8469" t="s">
        <v>526</v>
      </c>
      <c r="O8469"/>
    </row>
    <row r="8470" spans="1:15" s="164" customFormat="1" ht="16" x14ac:dyDescent="0.2">
      <c r="A8470" t="s">
        <v>521</v>
      </c>
      <c r="B8470" t="s">
        <v>688</v>
      </c>
      <c r="C8470" t="s">
        <v>523</v>
      </c>
      <c r="D8470" t="s">
        <v>530</v>
      </c>
      <c r="E8470" t="s">
        <v>517</v>
      </c>
      <c r="F8470" s="191">
        <v>45810</v>
      </c>
      <c r="G8470" t="s">
        <v>689</v>
      </c>
      <c r="H8470" s="192">
        <v>5120000</v>
      </c>
      <c r="I8470" t="s">
        <v>16</v>
      </c>
      <c r="J8470"/>
      <c r="K8470"/>
      <c r="L8470">
        <v>2025</v>
      </c>
      <c r="M8470" t="s">
        <v>525</v>
      </c>
      <c r="N8470" t="s">
        <v>526</v>
      </c>
      <c r="O8470"/>
    </row>
    <row r="8471" spans="1:15" s="164" customFormat="1" ht="16" x14ac:dyDescent="0.2">
      <c r="A8471" t="s">
        <v>521</v>
      </c>
      <c r="B8471" t="s">
        <v>687</v>
      </c>
      <c r="C8471" t="s">
        <v>523</v>
      </c>
      <c r="D8471" t="s">
        <v>530</v>
      </c>
      <c r="E8471" t="s">
        <v>517</v>
      </c>
      <c r="F8471" s="191">
        <v>45810</v>
      </c>
      <c r="G8471" t="s">
        <v>39</v>
      </c>
      <c r="H8471" s="192"/>
      <c r="I8471" t="s">
        <v>16</v>
      </c>
      <c r="J8471">
        <v>448</v>
      </c>
      <c r="K8471"/>
      <c r="L8471">
        <v>2025</v>
      </c>
      <c r="M8471" t="s">
        <v>525</v>
      </c>
      <c r="N8471" t="s">
        <v>526</v>
      </c>
      <c r="O8471"/>
    </row>
    <row r="8472" spans="1:15" s="164" customFormat="1" ht="16" x14ac:dyDescent="0.2">
      <c r="A8472" t="s">
        <v>521</v>
      </c>
      <c r="B8472" t="s">
        <v>609</v>
      </c>
      <c r="C8472" t="s">
        <v>523</v>
      </c>
      <c r="D8472" t="s">
        <v>530</v>
      </c>
      <c r="E8472" t="s">
        <v>518</v>
      </c>
      <c r="F8472" s="191">
        <v>45810</v>
      </c>
      <c r="G8472" t="s">
        <v>25</v>
      </c>
      <c r="H8472" s="192">
        <v>649600</v>
      </c>
      <c r="I8472" t="s">
        <v>16</v>
      </c>
      <c r="J8472">
        <v>1624</v>
      </c>
      <c r="K8472"/>
      <c r="L8472">
        <v>2025</v>
      </c>
      <c r="M8472" t="s">
        <v>525</v>
      </c>
      <c r="N8472" t="s">
        <v>526</v>
      </c>
      <c r="O8472"/>
    </row>
    <row r="8473" spans="1:15" s="164" customFormat="1" ht="16" x14ac:dyDescent="0.2">
      <c r="A8473" t="s">
        <v>521</v>
      </c>
      <c r="B8473" t="s">
        <v>609</v>
      </c>
      <c r="C8473" t="s">
        <v>523</v>
      </c>
      <c r="D8473" t="s">
        <v>524</v>
      </c>
      <c r="E8473" t="s">
        <v>519</v>
      </c>
      <c r="F8473" s="191">
        <v>45810</v>
      </c>
      <c r="G8473" t="s">
        <v>25</v>
      </c>
      <c r="H8473" s="192">
        <v>43350</v>
      </c>
      <c r="I8473" t="s">
        <v>16</v>
      </c>
      <c r="J8473">
        <v>510</v>
      </c>
      <c r="K8473"/>
      <c r="L8473">
        <v>2025</v>
      </c>
      <c r="M8473" t="s">
        <v>525</v>
      </c>
      <c r="N8473" t="s">
        <v>526</v>
      </c>
      <c r="O8473"/>
    </row>
    <row r="8474" spans="1:15" s="164" customFormat="1" ht="16" x14ac:dyDescent="0.2">
      <c r="A8474" t="s">
        <v>521</v>
      </c>
      <c r="B8474" t="s">
        <v>609</v>
      </c>
      <c r="C8474" t="s">
        <v>523</v>
      </c>
      <c r="D8474" t="s">
        <v>530</v>
      </c>
      <c r="E8474" t="s">
        <v>517</v>
      </c>
      <c r="F8474" s="191">
        <v>45810</v>
      </c>
      <c r="G8474" t="s">
        <v>25</v>
      </c>
      <c r="H8474" s="192">
        <v>7705600</v>
      </c>
      <c r="I8474" t="s">
        <v>16</v>
      </c>
      <c r="J8474">
        <v>19264</v>
      </c>
      <c r="K8474"/>
      <c r="L8474">
        <v>2025</v>
      </c>
      <c r="M8474" t="s">
        <v>525</v>
      </c>
      <c r="N8474" t="s">
        <v>526</v>
      </c>
      <c r="O8474"/>
    </row>
    <row r="8475" spans="1:15" s="164" customFormat="1" ht="16" x14ac:dyDescent="0.2">
      <c r="A8475" t="s">
        <v>521</v>
      </c>
      <c r="B8475" t="s">
        <v>615</v>
      </c>
      <c r="C8475" t="s">
        <v>523</v>
      </c>
      <c r="D8475" t="s">
        <v>530</v>
      </c>
      <c r="E8475" t="s">
        <v>517</v>
      </c>
      <c r="F8475" s="191">
        <v>45810</v>
      </c>
      <c r="G8475" t="s">
        <v>26</v>
      </c>
      <c r="H8475" s="192">
        <v>358400</v>
      </c>
      <c r="I8475" t="s">
        <v>16</v>
      </c>
      <c r="J8475">
        <v>896</v>
      </c>
      <c r="K8475"/>
      <c r="L8475">
        <v>2025</v>
      </c>
      <c r="M8475" t="s">
        <v>525</v>
      </c>
      <c r="N8475" t="s">
        <v>526</v>
      </c>
      <c r="O8475"/>
    </row>
    <row r="8476" spans="1:15" s="164" customFormat="1" ht="16" x14ac:dyDescent="0.2">
      <c r="A8476" t="s">
        <v>521</v>
      </c>
      <c r="B8476" t="s">
        <v>647</v>
      </c>
      <c r="C8476" t="s">
        <v>523</v>
      </c>
      <c r="D8476" t="s">
        <v>525</v>
      </c>
      <c r="E8476" t="s">
        <v>525</v>
      </c>
      <c r="F8476" s="191">
        <v>45811</v>
      </c>
      <c r="G8476" t="s">
        <v>650</v>
      </c>
      <c r="H8476" s="192">
        <v>7478401</v>
      </c>
      <c r="I8476" t="s">
        <v>16</v>
      </c>
      <c r="J8476"/>
      <c r="K8476"/>
      <c r="L8476">
        <v>2024</v>
      </c>
      <c r="M8476" t="s">
        <v>525</v>
      </c>
      <c r="N8476" t="s">
        <v>569</v>
      </c>
      <c r="O8476"/>
    </row>
    <row r="8477" spans="1:15" s="164" customFormat="1" ht="16" x14ac:dyDescent="0.2">
      <c r="A8477" t="s">
        <v>521</v>
      </c>
      <c r="B8477" t="s">
        <v>647</v>
      </c>
      <c r="C8477" t="s">
        <v>535</v>
      </c>
      <c r="D8477" t="s">
        <v>525</v>
      </c>
      <c r="E8477" t="s">
        <v>519</v>
      </c>
      <c r="F8477" s="191">
        <v>45811</v>
      </c>
      <c r="G8477" t="s">
        <v>650</v>
      </c>
      <c r="H8477" s="192">
        <v>477613</v>
      </c>
      <c r="I8477" t="s">
        <v>16</v>
      </c>
      <c r="J8477"/>
      <c r="K8477"/>
      <c r="L8477">
        <v>2024</v>
      </c>
      <c r="M8477" t="s">
        <v>525</v>
      </c>
      <c r="N8477" t="s">
        <v>569</v>
      </c>
      <c r="O8477"/>
    </row>
    <row r="8478" spans="1:15" s="164" customFormat="1" ht="16" x14ac:dyDescent="0.2">
      <c r="A8478" t="s">
        <v>521</v>
      </c>
      <c r="B8478" t="s">
        <v>647</v>
      </c>
      <c r="C8478" t="s">
        <v>523</v>
      </c>
      <c r="D8478" t="s">
        <v>525</v>
      </c>
      <c r="E8478" t="s">
        <v>519</v>
      </c>
      <c r="F8478" s="191">
        <v>45811</v>
      </c>
      <c r="G8478" t="s">
        <v>650</v>
      </c>
      <c r="H8478" s="192">
        <v>1100656</v>
      </c>
      <c r="I8478" t="s">
        <v>16</v>
      </c>
      <c r="J8478"/>
      <c r="K8478"/>
      <c r="L8478">
        <v>2024</v>
      </c>
      <c r="M8478" t="s">
        <v>525</v>
      </c>
      <c r="N8478" t="s">
        <v>569</v>
      </c>
      <c r="O8478"/>
    </row>
    <row r="8479" spans="1:15" s="164" customFormat="1" ht="16" x14ac:dyDescent="0.2">
      <c r="A8479" t="s">
        <v>521</v>
      </c>
      <c r="B8479" t="s">
        <v>647</v>
      </c>
      <c r="C8479" t="s">
        <v>535</v>
      </c>
      <c r="D8479" t="s">
        <v>525</v>
      </c>
      <c r="E8479" t="s">
        <v>531</v>
      </c>
      <c r="F8479" s="191">
        <v>45811</v>
      </c>
      <c r="G8479" t="s">
        <v>650</v>
      </c>
      <c r="H8479" s="192">
        <v>950979</v>
      </c>
      <c r="I8479" t="s">
        <v>16</v>
      </c>
      <c r="J8479"/>
      <c r="K8479"/>
      <c r="L8479">
        <v>2024</v>
      </c>
      <c r="M8479" t="s">
        <v>525</v>
      </c>
      <c r="N8479" t="s">
        <v>569</v>
      </c>
      <c r="O8479"/>
    </row>
    <row r="8480" spans="1:15" s="164" customFormat="1" ht="16" x14ac:dyDescent="0.2">
      <c r="A8480" t="s">
        <v>521</v>
      </c>
      <c r="B8480" t="s">
        <v>647</v>
      </c>
      <c r="C8480" t="s">
        <v>523</v>
      </c>
      <c r="D8480" t="s">
        <v>525</v>
      </c>
      <c r="E8480" t="s">
        <v>531</v>
      </c>
      <c r="F8480" s="191">
        <v>45811</v>
      </c>
      <c r="G8480" t="s">
        <v>650</v>
      </c>
      <c r="H8480" s="192">
        <v>13687067</v>
      </c>
      <c r="I8480" t="s">
        <v>16</v>
      </c>
      <c r="J8480"/>
      <c r="K8480"/>
      <c r="L8480">
        <v>2024</v>
      </c>
      <c r="M8480" t="s">
        <v>525</v>
      </c>
      <c r="N8480" t="s">
        <v>569</v>
      </c>
      <c r="O8480"/>
    </row>
    <row r="8481" spans="1:15" s="164" customFormat="1" ht="16" x14ac:dyDescent="0.2">
      <c r="A8481" t="s">
        <v>521</v>
      </c>
      <c r="B8481" t="s">
        <v>647</v>
      </c>
      <c r="C8481" t="s">
        <v>523</v>
      </c>
      <c r="D8481" t="s">
        <v>525</v>
      </c>
      <c r="E8481" t="s">
        <v>525</v>
      </c>
      <c r="F8481" s="191">
        <v>45811</v>
      </c>
      <c r="G8481" t="s">
        <v>648</v>
      </c>
      <c r="H8481" s="192">
        <v>38016</v>
      </c>
      <c r="I8481" t="s">
        <v>16</v>
      </c>
      <c r="J8481"/>
      <c r="K8481"/>
      <c r="L8481">
        <v>2024</v>
      </c>
      <c r="M8481" t="s">
        <v>525</v>
      </c>
      <c r="N8481" t="s">
        <v>569</v>
      </c>
      <c r="O8481"/>
    </row>
    <row r="8482" spans="1:15" s="164" customFormat="1" ht="16" x14ac:dyDescent="0.2">
      <c r="A8482" t="s">
        <v>521</v>
      </c>
      <c r="B8482" t="s">
        <v>647</v>
      </c>
      <c r="C8482" t="s">
        <v>523</v>
      </c>
      <c r="D8482" t="s">
        <v>525</v>
      </c>
      <c r="E8482" t="s">
        <v>531</v>
      </c>
      <c r="F8482" s="191">
        <v>45811</v>
      </c>
      <c r="G8482" t="s">
        <v>648</v>
      </c>
      <c r="H8482" s="192">
        <v>317293</v>
      </c>
      <c r="I8482" t="s">
        <v>16</v>
      </c>
      <c r="J8482"/>
      <c r="K8482"/>
      <c r="L8482">
        <v>2024</v>
      </c>
      <c r="M8482" t="s">
        <v>525</v>
      </c>
      <c r="N8482" t="s">
        <v>569</v>
      </c>
      <c r="O8482"/>
    </row>
    <row r="8483" spans="1:15" s="164" customFormat="1" ht="16" x14ac:dyDescent="0.2">
      <c r="A8483" t="s">
        <v>521</v>
      </c>
      <c r="B8483" t="s">
        <v>647</v>
      </c>
      <c r="C8483" t="s">
        <v>523</v>
      </c>
      <c r="D8483" t="s">
        <v>525</v>
      </c>
      <c r="E8483" t="s">
        <v>525</v>
      </c>
      <c r="F8483" s="191">
        <v>45811</v>
      </c>
      <c r="G8483" t="s">
        <v>660</v>
      </c>
      <c r="H8483" s="192">
        <v>153450</v>
      </c>
      <c r="I8483" t="s">
        <v>16</v>
      </c>
      <c r="J8483"/>
      <c r="K8483"/>
      <c r="L8483">
        <v>2024</v>
      </c>
      <c r="M8483" t="s">
        <v>525</v>
      </c>
      <c r="N8483" t="s">
        <v>569</v>
      </c>
      <c r="O8483"/>
    </row>
    <row r="8484" spans="1:15" s="164" customFormat="1" ht="16" x14ac:dyDescent="0.2">
      <c r="A8484" t="s">
        <v>521</v>
      </c>
      <c r="B8484" t="s">
        <v>647</v>
      </c>
      <c r="C8484" t="s">
        <v>523</v>
      </c>
      <c r="D8484" t="s">
        <v>525</v>
      </c>
      <c r="E8484" t="s">
        <v>519</v>
      </c>
      <c r="F8484" s="191">
        <v>45811</v>
      </c>
      <c r="G8484" t="s">
        <v>660</v>
      </c>
      <c r="H8484" s="192">
        <v>624690</v>
      </c>
      <c r="I8484" t="s">
        <v>16</v>
      </c>
      <c r="J8484"/>
      <c r="K8484"/>
      <c r="L8484">
        <v>2024</v>
      </c>
      <c r="M8484" t="s">
        <v>525</v>
      </c>
      <c r="N8484" t="s">
        <v>569</v>
      </c>
      <c r="O8484"/>
    </row>
    <row r="8485" spans="1:15" s="164" customFormat="1" ht="16" x14ac:dyDescent="0.2">
      <c r="A8485" t="s">
        <v>521</v>
      </c>
      <c r="B8485" t="s">
        <v>647</v>
      </c>
      <c r="C8485" t="s">
        <v>523</v>
      </c>
      <c r="D8485" t="s">
        <v>525</v>
      </c>
      <c r="E8485" t="s">
        <v>525</v>
      </c>
      <c r="F8485" s="191">
        <v>45811</v>
      </c>
      <c r="G8485" t="s">
        <v>659</v>
      </c>
      <c r="H8485" s="192">
        <v>240708</v>
      </c>
      <c r="I8485" t="s">
        <v>16</v>
      </c>
      <c r="J8485"/>
      <c r="K8485"/>
      <c r="L8485">
        <v>2024</v>
      </c>
      <c r="M8485" t="s">
        <v>525</v>
      </c>
      <c r="N8485" t="s">
        <v>569</v>
      </c>
      <c r="O8485"/>
    </row>
    <row r="8486" spans="1:15" s="164" customFormat="1" ht="16" x14ac:dyDescent="0.2">
      <c r="A8486" t="s">
        <v>521</v>
      </c>
      <c r="B8486" t="s">
        <v>647</v>
      </c>
      <c r="C8486" t="s">
        <v>523</v>
      </c>
      <c r="D8486" t="s">
        <v>525</v>
      </c>
      <c r="E8486" t="s">
        <v>519</v>
      </c>
      <c r="F8486" s="191">
        <v>45811</v>
      </c>
      <c r="G8486" t="s">
        <v>659</v>
      </c>
      <c r="H8486" s="192">
        <v>369615</v>
      </c>
      <c r="I8486" t="s">
        <v>16</v>
      </c>
      <c r="J8486"/>
      <c r="K8486"/>
      <c r="L8486">
        <v>2024</v>
      </c>
      <c r="M8486" t="s">
        <v>525</v>
      </c>
      <c r="N8486" t="s">
        <v>569</v>
      </c>
      <c r="O8486"/>
    </row>
    <row r="8487" spans="1:15" s="164" customFormat="1" ht="16" x14ac:dyDescent="0.2">
      <c r="A8487" t="s">
        <v>521</v>
      </c>
      <c r="B8487" t="s">
        <v>647</v>
      </c>
      <c r="C8487" t="s">
        <v>523</v>
      </c>
      <c r="D8487" t="s">
        <v>525</v>
      </c>
      <c r="E8487" t="s">
        <v>531</v>
      </c>
      <c r="F8487" s="191">
        <v>45811</v>
      </c>
      <c r="G8487" t="s">
        <v>659</v>
      </c>
      <c r="H8487" s="192">
        <v>321090</v>
      </c>
      <c r="I8487" t="s">
        <v>16</v>
      </c>
      <c r="J8487"/>
      <c r="K8487"/>
      <c r="L8487">
        <v>2024</v>
      </c>
      <c r="M8487" t="s">
        <v>525</v>
      </c>
      <c r="N8487" t="s">
        <v>569</v>
      </c>
      <c r="O8487"/>
    </row>
    <row r="8488" spans="1:15" s="164" customFormat="1" ht="16" x14ac:dyDescent="0.2">
      <c r="A8488" t="s">
        <v>521</v>
      </c>
      <c r="B8488" t="s">
        <v>647</v>
      </c>
      <c r="C8488" t="s">
        <v>523</v>
      </c>
      <c r="D8488" t="s">
        <v>525</v>
      </c>
      <c r="E8488" t="s">
        <v>525</v>
      </c>
      <c r="F8488" s="191">
        <v>45811</v>
      </c>
      <c r="G8488" t="s">
        <v>651</v>
      </c>
      <c r="H8488" s="192">
        <v>47542</v>
      </c>
      <c r="I8488" t="s">
        <v>16</v>
      </c>
      <c r="J8488"/>
      <c r="K8488"/>
      <c r="L8488">
        <v>2024</v>
      </c>
      <c r="M8488" t="s">
        <v>525</v>
      </c>
      <c r="N8488" t="s">
        <v>569</v>
      </c>
      <c r="O8488"/>
    </row>
    <row r="8489" spans="1:15" s="164" customFormat="1" ht="16" x14ac:dyDescent="0.2">
      <c r="A8489" t="s">
        <v>521</v>
      </c>
      <c r="B8489" t="s">
        <v>647</v>
      </c>
      <c r="C8489" t="s">
        <v>523</v>
      </c>
      <c r="D8489" t="s">
        <v>525</v>
      </c>
      <c r="E8489" t="s">
        <v>531</v>
      </c>
      <c r="F8489" s="191">
        <v>45811</v>
      </c>
      <c r="G8489" t="s">
        <v>651</v>
      </c>
      <c r="H8489" s="192">
        <v>964821</v>
      </c>
      <c r="I8489" t="s">
        <v>16</v>
      </c>
      <c r="J8489"/>
      <c r="K8489"/>
      <c r="L8489">
        <v>2024</v>
      </c>
      <c r="M8489" t="s">
        <v>525</v>
      </c>
      <c r="N8489" t="s">
        <v>569</v>
      </c>
      <c r="O8489"/>
    </row>
    <row r="8490" spans="1:15" s="164" customFormat="1" ht="16" x14ac:dyDescent="0.2">
      <c r="A8490" t="s">
        <v>521</v>
      </c>
      <c r="B8490" t="s">
        <v>647</v>
      </c>
      <c r="C8490" t="s">
        <v>523</v>
      </c>
      <c r="D8490" t="s">
        <v>525</v>
      </c>
      <c r="E8490" t="s">
        <v>525</v>
      </c>
      <c r="F8490" s="191">
        <v>45811</v>
      </c>
      <c r="G8490" t="s">
        <v>649</v>
      </c>
      <c r="H8490" s="192">
        <v>91531</v>
      </c>
      <c r="I8490" t="s">
        <v>16</v>
      </c>
      <c r="J8490"/>
      <c r="K8490"/>
      <c r="L8490">
        <v>2024</v>
      </c>
      <c r="M8490" t="s">
        <v>525</v>
      </c>
      <c r="N8490" t="s">
        <v>569</v>
      </c>
      <c r="O8490"/>
    </row>
    <row r="8491" spans="1:15" s="164" customFormat="1" ht="16" x14ac:dyDescent="0.2">
      <c r="A8491" t="s">
        <v>521</v>
      </c>
      <c r="B8491" t="s">
        <v>647</v>
      </c>
      <c r="C8491" t="s">
        <v>523</v>
      </c>
      <c r="D8491" t="s">
        <v>525</v>
      </c>
      <c r="E8491" t="s">
        <v>531</v>
      </c>
      <c r="F8491" s="191">
        <v>45811</v>
      </c>
      <c r="G8491" t="s">
        <v>649</v>
      </c>
      <c r="H8491" s="192">
        <v>183447</v>
      </c>
      <c r="I8491" t="s">
        <v>16</v>
      </c>
      <c r="J8491"/>
      <c r="K8491"/>
      <c r="L8491">
        <v>2024</v>
      </c>
      <c r="M8491" t="s">
        <v>525</v>
      </c>
      <c r="N8491" t="s">
        <v>569</v>
      </c>
      <c r="O8491"/>
    </row>
    <row r="8492" spans="1:15" s="164" customFormat="1" ht="16" x14ac:dyDescent="0.2">
      <c r="A8492" t="s">
        <v>521</v>
      </c>
      <c r="B8492" t="s">
        <v>647</v>
      </c>
      <c r="C8492" t="s">
        <v>523</v>
      </c>
      <c r="D8492" t="s">
        <v>525</v>
      </c>
      <c r="E8492" t="s">
        <v>525</v>
      </c>
      <c r="F8492" s="191">
        <v>45811</v>
      </c>
      <c r="G8492" t="s">
        <v>652</v>
      </c>
      <c r="H8492" s="192">
        <v>82148</v>
      </c>
      <c r="I8492" t="s">
        <v>16</v>
      </c>
      <c r="J8492"/>
      <c r="K8492"/>
      <c r="L8492">
        <v>2024</v>
      </c>
      <c r="M8492" t="s">
        <v>525</v>
      </c>
      <c r="N8492" t="s">
        <v>569</v>
      </c>
      <c r="O8492"/>
    </row>
    <row r="8493" spans="1:15" s="164" customFormat="1" ht="16" x14ac:dyDescent="0.2">
      <c r="A8493" t="s">
        <v>521</v>
      </c>
      <c r="B8493" t="s">
        <v>647</v>
      </c>
      <c r="C8493" t="s">
        <v>523</v>
      </c>
      <c r="D8493" t="s">
        <v>525</v>
      </c>
      <c r="E8493" t="s">
        <v>531</v>
      </c>
      <c r="F8493" s="191">
        <v>45811</v>
      </c>
      <c r="G8493" t="s">
        <v>652</v>
      </c>
      <c r="H8493" s="192">
        <v>673200</v>
      </c>
      <c r="I8493" t="s">
        <v>16</v>
      </c>
      <c r="J8493"/>
      <c r="K8493"/>
      <c r="L8493">
        <v>2024</v>
      </c>
      <c r="M8493" t="s">
        <v>525</v>
      </c>
      <c r="N8493" t="s">
        <v>569</v>
      </c>
      <c r="O8493"/>
    </row>
    <row r="8494" spans="1:15" s="164" customFormat="1" ht="16" x14ac:dyDescent="0.2">
      <c r="A8494" t="s">
        <v>521</v>
      </c>
      <c r="B8494" t="s">
        <v>647</v>
      </c>
      <c r="C8494" t="s">
        <v>523</v>
      </c>
      <c r="D8494" t="s">
        <v>525</v>
      </c>
      <c r="E8494" t="s">
        <v>525</v>
      </c>
      <c r="F8494" s="191">
        <v>45811</v>
      </c>
      <c r="G8494" t="s">
        <v>654</v>
      </c>
      <c r="H8494" s="192">
        <v>50072</v>
      </c>
      <c r="I8494" t="s">
        <v>16</v>
      </c>
      <c r="J8494"/>
      <c r="K8494"/>
      <c r="L8494">
        <v>2024</v>
      </c>
      <c r="M8494" t="s">
        <v>525</v>
      </c>
      <c r="N8494" t="s">
        <v>569</v>
      </c>
      <c r="O8494"/>
    </row>
    <row r="8495" spans="1:15" s="164" customFormat="1" ht="16" x14ac:dyDescent="0.2">
      <c r="A8495" t="s">
        <v>521</v>
      </c>
      <c r="B8495" t="s">
        <v>609</v>
      </c>
      <c r="C8495" t="s">
        <v>523</v>
      </c>
      <c r="D8495" t="s">
        <v>530</v>
      </c>
      <c r="E8495" t="s">
        <v>517</v>
      </c>
      <c r="F8495" s="191">
        <v>45811</v>
      </c>
      <c r="G8495" t="s">
        <v>25</v>
      </c>
      <c r="H8495" s="192">
        <v>9542400</v>
      </c>
      <c r="I8495" t="s">
        <v>16</v>
      </c>
      <c r="J8495">
        <v>23856</v>
      </c>
      <c r="K8495"/>
      <c r="L8495">
        <v>2025</v>
      </c>
      <c r="M8495" t="s">
        <v>525</v>
      </c>
      <c r="N8495" t="s">
        <v>526</v>
      </c>
      <c r="O8495"/>
    </row>
    <row r="8496" spans="1:15" s="164" customFormat="1" ht="16" x14ac:dyDescent="0.2">
      <c r="A8496" t="s">
        <v>521</v>
      </c>
      <c r="B8496" t="s">
        <v>615</v>
      </c>
      <c r="C8496" t="s">
        <v>523</v>
      </c>
      <c r="D8496" t="s">
        <v>530</v>
      </c>
      <c r="E8496" t="s">
        <v>518</v>
      </c>
      <c r="F8496" s="191">
        <v>45811</v>
      </c>
      <c r="G8496" t="s">
        <v>26</v>
      </c>
      <c r="H8496" s="192">
        <v>89600</v>
      </c>
      <c r="I8496" t="s">
        <v>16</v>
      </c>
      <c r="J8496">
        <v>224</v>
      </c>
      <c r="K8496"/>
      <c r="L8496">
        <v>2025</v>
      </c>
      <c r="M8496" t="s">
        <v>525</v>
      </c>
      <c r="N8496" t="s">
        <v>526</v>
      </c>
      <c r="O8496"/>
    </row>
    <row r="8497" spans="1:15" s="164" customFormat="1" ht="16" x14ac:dyDescent="0.2">
      <c r="A8497" t="s">
        <v>521</v>
      </c>
      <c r="B8497" t="s">
        <v>615</v>
      </c>
      <c r="C8497" t="s">
        <v>523</v>
      </c>
      <c r="D8497" t="s">
        <v>530</v>
      </c>
      <c r="E8497" t="s">
        <v>517</v>
      </c>
      <c r="F8497" s="191">
        <v>45811</v>
      </c>
      <c r="G8497" t="s">
        <v>26</v>
      </c>
      <c r="H8497" s="192">
        <v>784000</v>
      </c>
      <c r="I8497" t="s">
        <v>16</v>
      </c>
      <c r="J8497">
        <v>1960</v>
      </c>
      <c r="K8497"/>
      <c r="L8497">
        <v>2025</v>
      </c>
      <c r="M8497" t="s">
        <v>525</v>
      </c>
      <c r="N8497" t="s">
        <v>526</v>
      </c>
      <c r="O8497"/>
    </row>
    <row r="8498" spans="1:15" s="164" customFormat="1" ht="16" x14ac:dyDescent="0.2">
      <c r="A8498" t="s">
        <v>521</v>
      </c>
      <c r="B8498" t="s">
        <v>687</v>
      </c>
      <c r="C8498" t="s">
        <v>523</v>
      </c>
      <c r="D8498" t="s">
        <v>593</v>
      </c>
      <c r="E8498" t="s">
        <v>517</v>
      </c>
      <c r="F8498" s="191">
        <v>45811</v>
      </c>
      <c r="G8498" t="s">
        <v>39</v>
      </c>
      <c r="H8498" s="192"/>
      <c r="I8498" t="s">
        <v>16</v>
      </c>
      <c r="J8498">
        <v>728</v>
      </c>
      <c r="K8498"/>
      <c r="L8498">
        <v>2025</v>
      </c>
      <c r="M8498" t="s">
        <v>525</v>
      </c>
      <c r="N8498" t="s">
        <v>526</v>
      </c>
      <c r="O8498"/>
    </row>
    <row r="8499" spans="1:15" s="164" customFormat="1" ht="16" x14ac:dyDescent="0.2">
      <c r="A8499" t="s">
        <v>521</v>
      </c>
      <c r="B8499" t="s">
        <v>609</v>
      </c>
      <c r="C8499" t="s">
        <v>523</v>
      </c>
      <c r="D8499" t="s">
        <v>530</v>
      </c>
      <c r="E8499" t="s">
        <v>518</v>
      </c>
      <c r="F8499" s="191">
        <v>45811</v>
      </c>
      <c r="G8499" t="s">
        <v>25</v>
      </c>
      <c r="H8499" s="192">
        <v>761600</v>
      </c>
      <c r="I8499" t="s">
        <v>16</v>
      </c>
      <c r="J8499">
        <v>1904</v>
      </c>
      <c r="K8499"/>
      <c r="L8499">
        <v>2025</v>
      </c>
      <c r="M8499" t="s">
        <v>525</v>
      </c>
      <c r="N8499" t="s">
        <v>526</v>
      </c>
      <c r="O8499"/>
    </row>
    <row r="8500" spans="1:15" s="164" customFormat="1" ht="16" x14ac:dyDescent="0.2">
      <c r="A8500" t="s">
        <v>521</v>
      </c>
      <c r="B8500" t="s">
        <v>609</v>
      </c>
      <c r="C8500" t="s">
        <v>523</v>
      </c>
      <c r="D8500" t="s">
        <v>524</v>
      </c>
      <c r="E8500" t="s">
        <v>519</v>
      </c>
      <c r="F8500" s="191">
        <v>45811</v>
      </c>
      <c r="G8500" t="s">
        <v>25</v>
      </c>
      <c r="H8500" s="192">
        <v>86700</v>
      </c>
      <c r="I8500" t="s">
        <v>16</v>
      </c>
      <c r="J8500">
        <v>1020</v>
      </c>
      <c r="K8500"/>
      <c r="L8500">
        <v>2025</v>
      </c>
      <c r="M8500" t="s">
        <v>525</v>
      </c>
      <c r="N8500" t="s">
        <v>526</v>
      </c>
      <c r="O8500"/>
    </row>
    <row r="8501" spans="1:15" s="164" customFormat="1" ht="16" x14ac:dyDescent="0.2">
      <c r="A8501" t="s">
        <v>521</v>
      </c>
      <c r="B8501" t="s">
        <v>688</v>
      </c>
      <c r="C8501" t="s">
        <v>523</v>
      </c>
      <c r="D8501" t="s">
        <v>530</v>
      </c>
      <c r="E8501" t="s">
        <v>518</v>
      </c>
      <c r="F8501" s="191">
        <v>45811</v>
      </c>
      <c r="G8501" t="s">
        <v>689</v>
      </c>
      <c r="H8501" s="192">
        <v>440000</v>
      </c>
      <c r="I8501" t="s">
        <v>16</v>
      </c>
      <c r="J8501"/>
      <c r="K8501"/>
      <c r="L8501">
        <v>2025</v>
      </c>
      <c r="M8501" t="s">
        <v>525</v>
      </c>
      <c r="N8501" t="s">
        <v>526</v>
      </c>
      <c r="O8501"/>
    </row>
    <row r="8502" spans="1:15" s="164" customFormat="1" ht="16" x14ac:dyDescent="0.2">
      <c r="A8502" t="s">
        <v>521</v>
      </c>
      <c r="B8502" t="s">
        <v>688</v>
      </c>
      <c r="C8502" t="s">
        <v>523</v>
      </c>
      <c r="D8502" t="s">
        <v>530</v>
      </c>
      <c r="E8502" t="s">
        <v>517</v>
      </c>
      <c r="F8502" s="191">
        <v>45811</v>
      </c>
      <c r="G8502" t="s">
        <v>689</v>
      </c>
      <c r="H8502" s="192">
        <v>4760000</v>
      </c>
      <c r="I8502" t="s">
        <v>16</v>
      </c>
      <c r="J8502"/>
      <c r="K8502"/>
      <c r="L8502">
        <v>2025</v>
      </c>
      <c r="M8502" t="s">
        <v>525</v>
      </c>
      <c r="N8502" t="s">
        <v>526</v>
      </c>
      <c r="O8502"/>
    </row>
    <row r="8503" spans="1:15" s="164" customFormat="1" ht="16" x14ac:dyDescent="0.2">
      <c r="A8503" t="s">
        <v>521</v>
      </c>
      <c r="B8503" t="s">
        <v>609</v>
      </c>
      <c r="C8503" t="s">
        <v>523</v>
      </c>
      <c r="D8503" t="s">
        <v>530</v>
      </c>
      <c r="E8503" t="s">
        <v>517</v>
      </c>
      <c r="F8503" s="191">
        <v>45811</v>
      </c>
      <c r="G8503" t="s">
        <v>25</v>
      </c>
      <c r="H8503" s="192">
        <v>112000</v>
      </c>
      <c r="I8503" t="s">
        <v>16</v>
      </c>
      <c r="J8503">
        <v>280</v>
      </c>
      <c r="K8503"/>
      <c r="L8503">
        <v>2025</v>
      </c>
      <c r="M8503" t="s">
        <v>525</v>
      </c>
      <c r="N8503" t="s">
        <v>526</v>
      </c>
      <c r="O8503" t="s">
        <v>742</v>
      </c>
    </row>
    <row r="8504" spans="1:15" s="164" customFormat="1" ht="16" x14ac:dyDescent="0.2">
      <c r="A8504" t="s">
        <v>521</v>
      </c>
      <c r="B8504" t="s">
        <v>522</v>
      </c>
      <c r="C8504" t="s">
        <v>523</v>
      </c>
      <c r="D8504" t="s">
        <v>733</v>
      </c>
      <c r="E8504" t="s">
        <v>519</v>
      </c>
      <c r="F8504" s="191">
        <v>45811</v>
      </c>
      <c r="G8504" t="s">
        <v>18</v>
      </c>
      <c r="H8504" s="192">
        <v>10000</v>
      </c>
      <c r="I8504" t="s">
        <v>16</v>
      </c>
      <c r="J8504">
        <v>250</v>
      </c>
      <c r="K8504"/>
      <c r="L8504">
        <v>2025</v>
      </c>
      <c r="M8504" t="s">
        <v>525</v>
      </c>
      <c r="N8504" t="s">
        <v>526</v>
      </c>
      <c r="O8504" t="s">
        <v>742</v>
      </c>
    </row>
    <row r="8505" spans="1:15" s="164" customFormat="1" ht="16" x14ac:dyDescent="0.2">
      <c r="A8505" t="s">
        <v>521</v>
      </c>
      <c r="B8505" t="s">
        <v>572</v>
      </c>
      <c r="C8505" t="s">
        <v>523</v>
      </c>
      <c r="D8505" t="s">
        <v>530</v>
      </c>
      <c r="E8505" t="s">
        <v>517</v>
      </c>
      <c r="F8505" s="191">
        <v>45811</v>
      </c>
      <c r="G8505" t="s">
        <v>574</v>
      </c>
      <c r="H8505" s="192">
        <v>654400</v>
      </c>
      <c r="I8505" t="s">
        <v>16</v>
      </c>
      <c r="J8505">
        <v>1636</v>
      </c>
      <c r="K8505"/>
      <c r="L8505">
        <v>2025</v>
      </c>
      <c r="M8505" t="s">
        <v>525</v>
      </c>
      <c r="N8505" t="s">
        <v>526</v>
      </c>
      <c r="O8505" t="s">
        <v>742</v>
      </c>
    </row>
    <row r="8506" spans="1:15" s="164" customFormat="1" ht="16" x14ac:dyDescent="0.2">
      <c r="A8506" t="s">
        <v>521</v>
      </c>
      <c r="B8506" t="s">
        <v>647</v>
      </c>
      <c r="C8506" t="s">
        <v>523</v>
      </c>
      <c r="D8506" t="s">
        <v>525</v>
      </c>
      <c r="E8506" t="s">
        <v>525</v>
      </c>
      <c r="F8506" s="191">
        <v>45812</v>
      </c>
      <c r="G8506" t="s">
        <v>650</v>
      </c>
      <c r="H8506" s="192">
        <v>3511501</v>
      </c>
      <c r="I8506" t="s">
        <v>16</v>
      </c>
      <c r="J8506"/>
      <c r="K8506"/>
      <c r="L8506">
        <v>2024</v>
      </c>
      <c r="M8506" t="s">
        <v>525</v>
      </c>
      <c r="N8506" t="s">
        <v>569</v>
      </c>
      <c r="O8506"/>
    </row>
    <row r="8507" spans="1:15" s="164" customFormat="1" ht="16" x14ac:dyDescent="0.2">
      <c r="A8507" t="s">
        <v>521</v>
      </c>
      <c r="B8507" t="s">
        <v>647</v>
      </c>
      <c r="C8507" t="s">
        <v>535</v>
      </c>
      <c r="D8507" t="s">
        <v>525</v>
      </c>
      <c r="E8507" t="s">
        <v>519</v>
      </c>
      <c r="F8507" s="191">
        <v>45812</v>
      </c>
      <c r="G8507" t="s">
        <v>650</v>
      </c>
      <c r="H8507" s="192">
        <v>57684</v>
      </c>
      <c r="I8507" t="s">
        <v>16</v>
      </c>
      <c r="J8507"/>
      <c r="K8507"/>
      <c r="L8507">
        <v>2024</v>
      </c>
      <c r="M8507" t="s">
        <v>525</v>
      </c>
      <c r="N8507" t="s">
        <v>569</v>
      </c>
      <c r="O8507"/>
    </row>
    <row r="8508" spans="1:15" s="164" customFormat="1" ht="16" x14ac:dyDescent="0.2">
      <c r="A8508" t="s">
        <v>521</v>
      </c>
      <c r="B8508" t="s">
        <v>647</v>
      </c>
      <c r="C8508" t="s">
        <v>523</v>
      </c>
      <c r="D8508" t="s">
        <v>525</v>
      </c>
      <c r="E8508" t="s">
        <v>519</v>
      </c>
      <c r="F8508" s="191">
        <v>45812</v>
      </c>
      <c r="G8508" t="s">
        <v>650</v>
      </c>
      <c r="H8508" s="192">
        <v>394143</v>
      </c>
      <c r="I8508" t="s">
        <v>16</v>
      </c>
      <c r="J8508"/>
      <c r="K8508"/>
      <c r="L8508">
        <v>2024</v>
      </c>
      <c r="M8508" t="s">
        <v>525</v>
      </c>
      <c r="N8508" t="s">
        <v>569</v>
      </c>
      <c r="O8508"/>
    </row>
    <row r="8509" spans="1:15" s="164" customFormat="1" ht="16" x14ac:dyDescent="0.2">
      <c r="A8509" t="s">
        <v>521</v>
      </c>
      <c r="B8509" t="s">
        <v>647</v>
      </c>
      <c r="C8509" t="s">
        <v>535</v>
      </c>
      <c r="D8509" t="s">
        <v>525</v>
      </c>
      <c r="E8509" t="s">
        <v>531</v>
      </c>
      <c r="F8509" s="191">
        <v>45812</v>
      </c>
      <c r="G8509" t="s">
        <v>650</v>
      </c>
      <c r="H8509" s="192">
        <v>572046</v>
      </c>
      <c r="I8509" t="s">
        <v>16</v>
      </c>
      <c r="J8509"/>
      <c r="K8509"/>
      <c r="L8509">
        <v>2024</v>
      </c>
      <c r="M8509" t="s">
        <v>525</v>
      </c>
      <c r="N8509" t="s">
        <v>569</v>
      </c>
      <c r="O8509"/>
    </row>
    <row r="8510" spans="1:15" s="164" customFormat="1" ht="16" x14ac:dyDescent="0.2">
      <c r="A8510" t="s">
        <v>521</v>
      </c>
      <c r="B8510" t="s">
        <v>647</v>
      </c>
      <c r="C8510" t="s">
        <v>523</v>
      </c>
      <c r="D8510" t="s">
        <v>525</v>
      </c>
      <c r="E8510" t="s">
        <v>531</v>
      </c>
      <c r="F8510" s="191">
        <v>45812</v>
      </c>
      <c r="G8510" t="s">
        <v>650</v>
      </c>
      <c r="H8510" s="192">
        <v>7936777</v>
      </c>
      <c r="I8510" t="s">
        <v>16</v>
      </c>
      <c r="J8510"/>
      <c r="K8510"/>
      <c r="L8510">
        <v>2024</v>
      </c>
      <c r="M8510" t="s">
        <v>525</v>
      </c>
      <c r="N8510" t="s">
        <v>569</v>
      </c>
      <c r="O8510"/>
    </row>
    <row r="8511" spans="1:15" s="164" customFormat="1" ht="16" x14ac:dyDescent="0.2">
      <c r="A8511" t="s">
        <v>521</v>
      </c>
      <c r="B8511" t="s">
        <v>647</v>
      </c>
      <c r="C8511" t="s">
        <v>523</v>
      </c>
      <c r="D8511" t="s">
        <v>525</v>
      </c>
      <c r="E8511" t="s">
        <v>525</v>
      </c>
      <c r="F8511" s="191">
        <v>45812</v>
      </c>
      <c r="G8511" t="s">
        <v>648</v>
      </c>
      <c r="H8511" s="192">
        <v>9878</v>
      </c>
      <c r="I8511" t="s">
        <v>16</v>
      </c>
      <c r="J8511"/>
      <c r="K8511"/>
      <c r="L8511">
        <v>2024</v>
      </c>
      <c r="M8511" t="s">
        <v>525</v>
      </c>
      <c r="N8511" t="s">
        <v>569</v>
      </c>
      <c r="O8511"/>
    </row>
    <row r="8512" spans="1:15" s="164" customFormat="1" ht="16" x14ac:dyDescent="0.2">
      <c r="A8512" t="s">
        <v>521</v>
      </c>
      <c r="B8512" t="s">
        <v>647</v>
      </c>
      <c r="C8512" t="s">
        <v>523</v>
      </c>
      <c r="D8512" t="s">
        <v>525</v>
      </c>
      <c r="E8512" t="s">
        <v>519</v>
      </c>
      <c r="F8512" s="191">
        <v>45812</v>
      </c>
      <c r="G8512" t="s">
        <v>660</v>
      </c>
      <c r="H8512" s="192">
        <v>1007578</v>
      </c>
      <c r="I8512" t="s">
        <v>16</v>
      </c>
      <c r="J8512"/>
      <c r="K8512"/>
      <c r="L8512">
        <v>2024</v>
      </c>
      <c r="M8512" t="s">
        <v>525</v>
      </c>
      <c r="N8512" t="s">
        <v>569</v>
      </c>
      <c r="O8512"/>
    </row>
    <row r="8513" spans="1:15" s="164" customFormat="1" ht="16" x14ac:dyDescent="0.2">
      <c r="A8513" t="s">
        <v>521</v>
      </c>
      <c r="B8513" t="s">
        <v>647</v>
      </c>
      <c r="C8513" t="s">
        <v>523</v>
      </c>
      <c r="D8513" t="s">
        <v>525</v>
      </c>
      <c r="E8513" t="s">
        <v>525</v>
      </c>
      <c r="F8513" s="191">
        <v>45812</v>
      </c>
      <c r="G8513" t="s">
        <v>659</v>
      </c>
      <c r="H8513" s="192">
        <v>230698</v>
      </c>
      <c r="I8513" t="s">
        <v>16</v>
      </c>
      <c r="J8513"/>
      <c r="K8513"/>
      <c r="L8513">
        <v>2024</v>
      </c>
      <c r="M8513" t="s">
        <v>525</v>
      </c>
      <c r="N8513" t="s">
        <v>569</v>
      </c>
      <c r="O8513"/>
    </row>
    <row r="8514" spans="1:15" s="164" customFormat="1" ht="16" x14ac:dyDescent="0.2">
      <c r="A8514" t="s">
        <v>521</v>
      </c>
      <c r="B8514" t="s">
        <v>647</v>
      </c>
      <c r="C8514" t="s">
        <v>523</v>
      </c>
      <c r="D8514" t="s">
        <v>525</v>
      </c>
      <c r="E8514" t="s">
        <v>519</v>
      </c>
      <c r="F8514" s="191">
        <v>45812</v>
      </c>
      <c r="G8514" t="s">
        <v>659</v>
      </c>
      <c r="H8514" s="192">
        <v>227416</v>
      </c>
      <c r="I8514" t="s">
        <v>16</v>
      </c>
      <c r="J8514"/>
      <c r="K8514"/>
      <c r="L8514">
        <v>2024</v>
      </c>
      <c r="M8514" t="s">
        <v>525</v>
      </c>
      <c r="N8514" t="s">
        <v>569</v>
      </c>
      <c r="O8514"/>
    </row>
    <row r="8515" spans="1:15" s="164" customFormat="1" ht="16" x14ac:dyDescent="0.2">
      <c r="A8515" t="s">
        <v>521</v>
      </c>
      <c r="B8515" t="s">
        <v>647</v>
      </c>
      <c r="C8515" t="s">
        <v>523</v>
      </c>
      <c r="D8515" t="s">
        <v>525</v>
      </c>
      <c r="E8515" t="s">
        <v>531</v>
      </c>
      <c r="F8515" s="191">
        <v>45812</v>
      </c>
      <c r="G8515" t="s">
        <v>659</v>
      </c>
      <c r="H8515" s="192">
        <v>398860</v>
      </c>
      <c r="I8515" t="s">
        <v>16</v>
      </c>
      <c r="J8515"/>
      <c r="K8515"/>
      <c r="L8515">
        <v>2024</v>
      </c>
      <c r="M8515" t="s">
        <v>525</v>
      </c>
      <c r="N8515" t="s">
        <v>569</v>
      </c>
      <c r="O8515"/>
    </row>
    <row r="8516" spans="1:15" s="164" customFormat="1" ht="16" x14ac:dyDescent="0.2">
      <c r="A8516" t="s">
        <v>521</v>
      </c>
      <c r="B8516" t="s">
        <v>647</v>
      </c>
      <c r="C8516" t="s">
        <v>523</v>
      </c>
      <c r="D8516" t="s">
        <v>525</v>
      </c>
      <c r="E8516" t="s">
        <v>525</v>
      </c>
      <c r="F8516" s="191">
        <v>45812</v>
      </c>
      <c r="G8516" t="s">
        <v>651</v>
      </c>
      <c r="H8516" s="192">
        <v>101420</v>
      </c>
      <c r="I8516" t="s">
        <v>16</v>
      </c>
      <c r="J8516"/>
      <c r="K8516"/>
      <c r="L8516">
        <v>2024</v>
      </c>
      <c r="M8516" t="s">
        <v>525</v>
      </c>
      <c r="N8516" t="s">
        <v>569</v>
      </c>
      <c r="O8516"/>
    </row>
    <row r="8517" spans="1:15" s="164" customFormat="1" ht="16" x14ac:dyDescent="0.2">
      <c r="A8517" t="s">
        <v>521</v>
      </c>
      <c r="B8517" t="s">
        <v>647</v>
      </c>
      <c r="C8517" t="s">
        <v>523</v>
      </c>
      <c r="D8517" t="s">
        <v>525</v>
      </c>
      <c r="E8517" t="s">
        <v>531</v>
      </c>
      <c r="F8517" s="191">
        <v>45812</v>
      </c>
      <c r="G8517" t="s">
        <v>651</v>
      </c>
      <c r="H8517" s="192">
        <v>92620</v>
      </c>
      <c r="I8517" t="s">
        <v>16</v>
      </c>
      <c r="J8517"/>
      <c r="K8517"/>
      <c r="L8517">
        <v>2024</v>
      </c>
      <c r="M8517" t="s">
        <v>525</v>
      </c>
      <c r="N8517" t="s">
        <v>569</v>
      </c>
      <c r="O8517"/>
    </row>
    <row r="8518" spans="1:15" s="164" customFormat="1" ht="16" x14ac:dyDescent="0.2">
      <c r="A8518" t="s">
        <v>521</v>
      </c>
      <c r="B8518" t="s">
        <v>647</v>
      </c>
      <c r="C8518" t="s">
        <v>523</v>
      </c>
      <c r="D8518" t="s">
        <v>525</v>
      </c>
      <c r="E8518" t="s">
        <v>525</v>
      </c>
      <c r="F8518" s="191">
        <v>45812</v>
      </c>
      <c r="G8518" t="s">
        <v>649</v>
      </c>
      <c r="H8518" s="192">
        <v>45661</v>
      </c>
      <c r="I8518" t="s">
        <v>16</v>
      </c>
      <c r="J8518"/>
      <c r="K8518"/>
      <c r="L8518">
        <v>2024</v>
      </c>
      <c r="M8518" t="s">
        <v>525</v>
      </c>
      <c r="N8518" t="s">
        <v>569</v>
      </c>
      <c r="O8518"/>
    </row>
    <row r="8519" spans="1:15" s="164" customFormat="1" ht="16" x14ac:dyDescent="0.2">
      <c r="A8519" t="s">
        <v>521</v>
      </c>
      <c r="B8519" t="s">
        <v>647</v>
      </c>
      <c r="C8519" t="s">
        <v>523</v>
      </c>
      <c r="D8519" t="s">
        <v>525</v>
      </c>
      <c r="E8519" t="s">
        <v>531</v>
      </c>
      <c r="F8519" s="191">
        <v>45812</v>
      </c>
      <c r="G8519" t="s">
        <v>649</v>
      </c>
      <c r="H8519" s="192">
        <v>32890</v>
      </c>
      <c r="I8519" t="s">
        <v>16</v>
      </c>
      <c r="J8519"/>
      <c r="K8519"/>
      <c r="L8519">
        <v>2024</v>
      </c>
      <c r="M8519" t="s">
        <v>525</v>
      </c>
      <c r="N8519" t="s">
        <v>569</v>
      </c>
      <c r="O8519"/>
    </row>
    <row r="8520" spans="1:15" s="164" customFormat="1" ht="16" x14ac:dyDescent="0.2">
      <c r="A8520" t="s">
        <v>521</v>
      </c>
      <c r="B8520" t="s">
        <v>688</v>
      </c>
      <c r="C8520" t="s">
        <v>523</v>
      </c>
      <c r="D8520" t="s">
        <v>530</v>
      </c>
      <c r="E8520" t="s">
        <v>518</v>
      </c>
      <c r="F8520" s="191">
        <v>45812</v>
      </c>
      <c r="G8520" t="s">
        <v>689</v>
      </c>
      <c r="H8520" s="192">
        <v>400000</v>
      </c>
      <c r="I8520" t="s">
        <v>16</v>
      </c>
      <c r="J8520"/>
      <c r="K8520"/>
      <c r="L8520">
        <v>2025</v>
      </c>
      <c r="M8520" t="s">
        <v>525</v>
      </c>
      <c r="N8520" t="s">
        <v>526</v>
      </c>
      <c r="O8520"/>
    </row>
    <row r="8521" spans="1:15" s="164" customFormat="1" ht="16" x14ac:dyDescent="0.2">
      <c r="A8521" t="s">
        <v>521</v>
      </c>
      <c r="B8521" t="s">
        <v>688</v>
      </c>
      <c r="C8521" t="s">
        <v>523</v>
      </c>
      <c r="D8521" t="s">
        <v>530</v>
      </c>
      <c r="E8521" t="s">
        <v>517</v>
      </c>
      <c r="F8521" s="191">
        <v>45812</v>
      </c>
      <c r="G8521" t="s">
        <v>689</v>
      </c>
      <c r="H8521" s="192">
        <v>4520000</v>
      </c>
      <c r="I8521" t="s">
        <v>16</v>
      </c>
      <c r="J8521"/>
      <c r="K8521"/>
      <c r="L8521">
        <v>2025</v>
      </c>
      <c r="M8521" t="s">
        <v>525</v>
      </c>
      <c r="N8521" t="s">
        <v>526</v>
      </c>
      <c r="O8521"/>
    </row>
    <row r="8522" spans="1:15" s="164" customFormat="1" ht="16" x14ac:dyDescent="0.2">
      <c r="A8522" t="s">
        <v>521</v>
      </c>
      <c r="B8522" t="s">
        <v>687</v>
      </c>
      <c r="C8522" t="s">
        <v>523</v>
      </c>
      <c r="D8522" t="s">
        <v>530</v>
      </c>
      <c r="E8522" t="s">
        <v>517</v>
      </c>
      <c r="F8522" s="191">
        <v>45812</v>
      </c>
      <c r="G8522" t="s">
        <v>39</v>
      </c>
      <c r="H8522" s="192"/>
      <c r="I8522" t="s">
        <v>16</v>
      </c>
      <c r="J8522">
        <v>504</v>
      </c>
      <c r="K8522"/>
      <c r="L8522">
        <v>2025</v>
      </c>
      <c r="M8522" t="s">
        <v>525</v>
      </c>
      <c r="N8522" t="s">
        <v>526</v>
      </c>
      <c r="O8522"/>
    </row>
    <row r="8523" spans="1:15" s="164" customFormat="1" ht="16" x14ac:dyDescent="0.2">
      <c r="A8523" t="s">
        <v>521</v>
      </c>
      <c r="B8523" t="s">
        <v>609</v>
      </c>
      <c r="C8523" t="s">
        <v>523</v>
      </c>
      <c r="D8523" t="s">
        <v>530</v>
      </c>
      <c r="E8523" t="s">
        <v>518</v>
      </c>
      <c r="F8523" s="191">
        <v>45812</v>
      </c>
      <c r="G8523" t="s">
        <v>25</v>
      </c>
      <c r="H8523" s="192">
        <v>1075200</v>
      </c>
      <c r="I8523" t="s">
        <v>16</v>
      </c>
      <c r="J8523">
        <v>2688</v>
      </c>
      <c r="K8523"/>
      <c r="L8523">
        <v>2025</v>
      </c>
      <c r="M8523" t="s">
        <v>525</v>
      </c>
      <c r="N8523" t="s">
        <v>526</v>
      </c>
      <c r="O8523"/>
    </row>
    <row r="8524" spans="1:15" s="164" customFormat="1" ht="16" x14ac:dyDescent="0.2">
      <c r="A8524" t="s">
        <v>521</v>
      </c>
      <c r="B8524" t="s">
        <v>609</v>
      </c>
      <c r="C8524" t="s">
        <v>523</v>
      </c>
      <c r="D8524" t="s">
        <v>524</v>
      </c>
      <c r="E8524" t="s">
        <v>519</v>
      </c>
      <c r="F8524" s="191">
        <v>45812</v>
      </c>
      <c r="G8524" t="s">
        <v>25</v>
      </c>
      <c r="H8524" s="192">
        <v>72250</v>
      </c>
      <c r="I8524" t="s">
        <v>16</v>
      </c>
      <c r="J8524">
        <v>850</v>
      </c>
      <c r="K8524"/>
      <c r="L8524">
        <v>2025</v>
      </c>
      <c r="M8524" t="s">
        <v>525</v>
      </c>
      <c r="N8524" t="s">
        <v>526</v>
      </c>
      <c r="O8524"/>
    </row>
    <row r="8525" spans="1:15" s="164" customFormat="1" ht="16" x14ac:dyDescent="0.2">
      <c r="A8525" t="s">
        <v>521</v>
      </c>
      <c r="B8525" t="s">
        <v>609</v>
      </c>
      <c r="C8525" t="s">
        <v>523</v>
      </c>
      <c r="D8525" t="s">
        <v>530</v>
      </c>
      <c r="E8525" t="s">
        <v>517</v>
      </c>
      <c r="F8525" s="191">
        <v>45812</v>
      </c>
      <c r="G8525" t="s">
        <v>25</v>
      </c>
      <c r="H8525" s="192">
        <v>9497600</v>
      </c>
      <c r="I8525" t="s">
        <v>16</v>
      </c>
      <c r="J8525">
        <v>23744</v>
      </c>
      <c r="K8525"/>
      <c r="L8525">
        <v>2025</v>
      </c>
      <c r="M8525" t="s">
        <v>525</v>
      </c>
      <c r="N8525" t="s">
        <v>526</v>
      </c>
      <c r="O8525"/>
    </row>
    <row r="8526" spans="1:15" s="164" customFormat="1" ht="16" x14ac:dyDescent="0.2">
      <c r="A8526" t="s">
        <v>521</v>
      </c>
      <c r="B8526" t="s">
        <v>615</v>
      </c>
      <c r="C8526" t="s">
        <v>523</v>
      </c>
      <c r="D8526" t="s">
        <v>530</v>
      </c>
      <c r="E8526" t="s">
        <v>518</v>
      </c>
      <c r="F8526" s="191">
        <v>45812</v>
      </c>
      <c r="G8526" t="s">
        <v>26</v>
      </c>
      <c r="H8526" s="192">
        <v>224000</v>
      </c>
      <c r="I8526" t="s">
        <v>16</v>
      </c>
      <c r="J8526">
        <v>560</v>
      </c>
      <c r="K8526"/>
      <c r="L8526">
        <v>2025</v>
      </c>
      <c r="M8526" t="s">
        <v>525</v>
      </c>
      <c r="N8526" t="s">
        <v>526</v>
      </c>
      <c r="O8526"/>
    </row>
    <row r="8527" spans="1:15" s="164" customFormat="1" ht="16" x14ac:dyDescent="0.2">
      <c r="A8527" t="s">
        <v>521</v>
      </c>
      <c r="B8527" t="s">
        <v>615</v>
      </c>
      <c r="C8527" t="s">
        <v>523</v>
      </c>
      <c r="D8527" t="s">
        <v>530</v>
      </c>
      <c r="E8527" t="s">
        <v>517</v>
      </c>
      <c r="F8527" s="191">
        <v>45812</v>
      </c>
      <c r="G8527" t="s">
        <v>26</v>
      </c>
      <c r="H8527" s="192">
        <v>1030400</v>
      </c>
      <c r="I8527" t="s">
        <v>16</v>
      </c>
      <c r="J8527">
        <v>2576</v>
      </c>
      <c r="K8527"/>
      <c r="L8527">
        <v>2025</v>
      </c>
      <c r="M8527" t="s">
        <v>525</v>
      </c>
      <c r="N8527" t="s">
        <v>526</v>
      </c>
      <c r="O8527"/>
    </row>
    <row r="8528" spans="1:15" s="164" customFormat="1" ht="16" x14ac:dyDescent="0.2">
      <c r="A8528" t="s">
        <v>521</v>
      </c>
      <c r="B8528" t="s">
        <v>609</v>
      </c>
      <c r="C8528" t="s">
        <v>523</v>
      </c>
      <c r="D8528" t="s">
        <v>530</v>
      </c>
      <c r="E8528" t="s">
        <v>517</v>
      </c>
      <c r="F8528" s="191">
        <v>45812</v>
      </c>
      <c r="G8528" t="s">
        <v>25</v>
      </c>
      <c r="H8528" s="192">
        <v>89600</v>
      </c>
      <c r="I8528" t="s">
        <v>16</v>
      </c>
      <c r="J8528">
        <v>224</v>
      </c>
      <c r="K8528"/>
      <c r="L8528">
        <v>2025</v>
      </c>
      <c r="M8528" t="s">
        <v>525</v>
      </c>
      <c r="N8528" t="s">
        <v>526</v>
      </c>
      <c r="O8528" t="s">
        <v>741</v>
      </c>
    </row>
    <row r="8529" spans="1:15" s="164" customFormat="1" ht="16" x14ac:dyDescent="0.2">
      <c r="A8529" t="s">
        <v>521</v>
      </c>
      <c r="B8529" t="s">
        <v>522</v>
      </c>
      <c r="C8529" t="s">
        <v>523</v>
      </c>
      <c r="D8529" t="s">
        <v>733</v>
      </c>
      <c r="E8529" t="s">
        <v>519</v>
      </c>
      <c r="F8529" s="191">
        <v>45812</v>
      </c>
      <c r="G8529" t="s">
        <v>18</v>
      </c>
      <c r="H8529" s="192">
        <v>62000</v>
      </c>
      <c r="I8529" t="s">
        <v>16</v>
      </c>
      <c r="J8529">
        <v>1550</v>
      </c>
      <c r="K8529"/>
      <c r="L8529">
        <v>2025</v>
      </c>
      <c r="M8529" t="s">
        <v>525</v>
      </c>
      <c r="N8529" t="s">
        <v>526</v>
      </c>
      <c r="O8529" t="s">
        <v>741</v>
      </c>
    </row>
    <row r="8530" spans="1:15" s="164" customFormat="1" ht="16" x14ac:dyDescent="0.2">
      <c r="A8530" t="s">
        <v>521</v>
      </c>
      <c r="B8530" t="s">
        <v>522</v>
      </c>
      <c r="C8530" t="s">
        <v>523</v>
      </c>
      <c r="D8530" t="s">
        <v>530</v>
      </c>
      <c r="E8530" t="s">
        <v>517</v>
      </c>
      <c r="F8530" s="191">
        <v>45812</v>
      </c>
      <c r="G8530" t="s">
        <v>18</v>
      </c>
      <c r="H8530" s="192">
        <v>472800</v>
      </c>
      <c r="I8530" t="s">
        <v>16</v>
      </c>
      <c r="J8530">
        <v>1182</v>
      </c>
      <c r="K8530"/>
      <c r="L8530">
        <v>2025</v>
      </c>
      <c r="M8530" t="s">
        <v>525</v>
      </c>
      <c r="N8530" t="s">
        <v>526</v>
      </c>
      <c r="O8530" t="s">
        <v>741</v>
      </c>
    </row>
    <row r="8531" spans="1:15" s="164" customFormat="1" ht="16" x14ac:dyDescent="0.2">
      <c r="A8531" t="s">
        <v>521</v>
      </c>
      <c r="B8531" t="s">
        <v>522</v>
      </c>
      <c r="C8531" t="s">
        <v>523</v>
      </c>
      <c r="D8531" t="s">
        <v>524</v>
      </c>
      <c r="E8531" t="s">
        <v>517</v>
      </c>
      <c r="F8531" s="191">
        <v>45812</v>
      </c>
      <c r="G8531" t="s">
        <v>18</v>
      </c>
      <c r="H8531" s="192">
        <v>2040</v>
      </c>
      <c r="I8531" t="s">
        <v>16</v>
      </c>
      <c r="J8531">
        <v>24</v>
      </c>
      <c r="K8531"/>
      <c r="L8531">
        <v>2025</v>
      </c>
      <c r="M8531" t="s">
        <v>525</v>
      </c>
      <c r="N8531" t="s">
        <v>526</v>
      </c>
      <c r="O8531" t="s">
        <v>741</v>
      </c>
    </row>
    <row r="8532" spans="1:15" s="164" customFormat="1" ht="16" x14ac:dyDescent="0.2">
      <c r="A8532" t="s">
        <v>521</v>
      </c>
      <c r="B8532" t="s">
        <v>603</v>
      </c>
      <c r="C8532" t="s">
        <v>523</v>
      </c>
      <c r="D8532" t="s">
        <v>525</v>
      </c>
      <c r="E8532" t="s">
        <v>525</v>
      </c>
      <c r="F8532" s="191">
        <v>45813</v>
      </c>
      <c r="G8532" t="s">
        <v>604</v>
      </c>
      <c r="H8532" s="192">
        <v>7280</v>
      </c>
      <c r="I8532" t="s">
        <v>22</v>
      </c>
      <c r="J8532"/>
      <c r="K8532"/>
      <c r="L8532">
        <v>2024</v>
      </c>
      <c r="M8532" t="s">
        <v>525</v>
      </c>
      <c r="N8532" t="s">
        <v>569</v>
      </c>
      <c r="O8532"/>
    </row>
    <row r="8533" spans="1:15" s="164" customFormat="1" ht="16" x14ac:dyDescent="0.2">
      <c r="A8533" t="s">
        <v>521</v>
      </c>
      <c r="B8533" t="s">
        <v>522</v>
      </c>
      <c r="C8533" t="s">
        <v>523</v>
      </c>
      <c r="D8533" t="s">
        <v>524</v>
      </c>
      <c r="E8533" t="s">
        <v>519</v>
      </c>
      <c r="F8533" s="191">
        <v>45813</v>
      </c>
      <c r="G8533" t="s">
        <v>18</v>
      </c>
      <c r="H8533" s="192">
        <v>272850</v>
      </c>
      <c r="I8533" t="s">
        <v>16</v>
      </c>
      <c r="J8533">
        <v>3210</v>
      </c>
      <c r="K8533"/>
      <c r="L8533">
        <v>2025</v>
      </c>
      <c r="M8533" t="s">
        <v>525</v>
      </c>
      <c r="N8533" t="s">
        <v>526</v>
      </c>
      <c r="O8533" t="s">
        <v>739</v>
      </c>
    </row>
    <row r="8534" spans="1:15" s="164" customFormat="1" ht="16" x14ac:dyDescent="0.2">
      <c r="A8534" t="s">
        <v>521</v>
      </c>
      <c r="B8534" t="s">
        <v>647</v>
      </c>
      <c r="C8534" t="s">
        <v>523</v>
      </c>
      <c r="D8534" t="s">
        <v>525</v>
      </c>
      <c r="E8534" t="s">
        <v>525</v>
      </c>
      <c r="F8534" s="191">
        <v>45813</v>
      </c>
      <c r="G8534" t="s">
        <v>650</v>
      </c>
      <c r="H8534" s="192">
        <v>6751789</v>
      </c>
      <c r="I8534" t="s">
        <v>16</v>
      </c>
      <c r="J8534"/>
      <c r="K8534"/>
      <c r="L8534">
        <v>2024</v>
      </c>
      <c r="M8534" t="s">
        <v>525</v>
      </c>
      <c r="N8534" t="s">
        <v>569</v>
      </c>
      <c r="O8534"/>
    </row>
    <row r="8535" spans="1:15" s="164" customFormat="1" ht="16" x14ac:dyDescent="0.2">
      <c r="A8535" t="s">
        <v>521</v>
      </c>
      <c r="B8535" t="s">
        <v>522</v>
      </c>
      <c r="C8535" t="s">
        <v>523</v>
      </c>
      <c r="D8535" t="s">
        <v>530</v>
      </c>
      <c r="E8535" t="s">
        <v>517</v>
      </c>
      <c r="F8535" s="191">
        <v>45813</v>
      </c>
      <c r="G8535" t="s">
        <v>18</v>
      </c>
      <c r="H8535" s="192">
        <v>480800</v>
      </c>
      <c r="I8535" t="s">
        <v>16</v>
      </c>
      <c r="J8535">
        <v>1202</v>
      </c>
      <c r="K8535"/>
      <c r="L8535">
        <v>2025</v>
      </c>
      <c r="M8535" t="s">
        <v>525</v>
      </c>
      <c r="N8535" t="s">
        <v>526</v>
      </c>
      <c r="O8535" t="s">
        <v>739</v>
      </c>
    </row>
    <row r="8536" spans="1:15" s="164" customFormat="1" ht="16" x14ac:dyDescent="0.2">
      <c r="A8536" t="s">
        <v>521</v>
      </c>
      <c r="B8536" t="s">
        <v>647</v>
      </c>
      <c r="C8536" t="s">
        <v>535</v>
      </c>
      <c r="D8536" t="s">
        <v>525</v>
      </c>
      <c r="E8536" t="s">
        <v>519</v>
      </c>
      <c r="F8536" s="191">
        <v>45813</v>
      </c>
      <c r="G8536" t="s">
        <v>650</v>
      </c>
      <c r="H8536" s="192">
        <v>45610</v>
      </c>
      <c r="I8536" t="s">
        <v>16</v>
      </c>
      <c r="J8536"/>
      <c r="K8536"/>
      <c r="L8536">
        <v>2024</v>
      </c>
      <c r="M8536" t="s">
        <v>525</v>
      </c>
      <c r="N8536" t="s">
        <v>569</v>
      </c>
      <c r="O8536"/>
    </row>
    <row r="8537" spans="1:15" s="164" customFormat="1" ht="16" x14ac:dyDescent="0.2">
      <c r="A8537" t="s">
        <v>521</v>
      </c>
      <c r="B8537" t="s">
        <v>522</v>
      </c>
      <c r="C8537" t="s">
        <v>523</v>
      </c>
      <c r="D8537" t="s">
        <v>524</v>
      </c>
      <c r="E8537" t="s">
        <v>517</v>
      </c>
      <c r="F8537" s="191">
        <v>45813</v>
      </c>
      <c r="G8537" t="s">
        <v>18</v>
      </c>
      <c r="H8537" s="192">
        <v>34000</v>
      </c>
      <c r="I8537" t="s">
        <v>16</v>
      </c>
      <c r="J8537">
        <v>400</v>
      </c>
      <c r="K8537"/>
      <c r="L8537">
        <v>2025</v>
      </c>
      <c r="M8537" t="s">
        <v>525</v>
      </c>
      <c r="N8537" t="s">
        <v>526</v>
      </c>
      <c r="O8537" t="s">
        <v>739</v>
      </c>
    </row>
    <row r="8538" spans="1:15" s="164" customFormat="1" ht="16" x14ac:dyDescent="0.2">
      <c r="A8538" t="s">
        <v>521</v>
      </c>
      <c r="B8538" t="s">
        <v>647</v>
      </c>
      <c r="C8538" t="s">
        <v>523</v>
      </c>
      <c r="D8538" t="s">
        <v>525</v>
      </c>
      <c r="E8538" t="s">
        <v>519</v>
      </c>
      <c r="F8538" s="191">
        <v>45813</v>
      </c>
      <c r="G8538" t="s">
        <v>650</v>
      </c>
      <c r="H8538" s="192">
        <v>1029015</v>
      </c>
      <c r="I8538" t="s">
        <v>16</v>
      </c>
      <c r="J8538"/>
      <c r="K8538"/>
      <c r="L8538">
        <v>2024</v>
      </c>
      <c r="M8538" t="s">
        <v>525</v>
      </c>
      <c r="N8538" t="s">
        <v>569</v>
      </c>
      <c r="O8538"/>
    </row>
    <row r="8539" spans="1:15" s="164" customFormat="1" ht="16" x14ac:dyDescent="0.2">
      <c r="A8539" t="s">
        <v>521</v>
      </c>
      <c r="B8539" t="s">
        <v>522</v>
      </c>
      <c r="C8539" t="s">
        <v>535</v>
      </c>
      <c r="D8539" t="s">
        <v>524</v>
      </c>
      <c r="E8539" t="s">
        <v>519</v>
      </c>
      <c r="F8539" s="191">
        <v>45813</v>
      </c>
      <c r="G8539" t="s">
        <v>18</v>
      </c>
      <c r="H8539" s="192">
        <v>278800</v>
      </c>
      <c r="I8539" t="s">
        <v>16</v>
      </c>
      <c r="J8539">
        <v>3280</v>
      </c>
      <c r="K8539"/>
      <c r="L8539">
        <v>2025</v>
      </c>
      <c r="M8539" t="s">
        <v>525</v>
      </c>
      <c r="N8539" t="s">
        <v>526</v>
      </c>
      <c r="O8539" t="s">
        <v>754</v>
      </c>
    </row>
    <row r="8540" spans="1:15" s="164" customFormat="1" ht="16" x14ac:dyDescent="0.2">
      <c r="A8540" t="s">
        <v>521</v>
      </c>
      <c r="B8540" t="s">
        <v>647</v>
      </c>
      <c r="C8540" t="s">
        <v>535</v>
      </c>
      <c r="D8540" t="s">
        <v>525</v>
      </c>
      <c r="E8540" t="s">
        <v>531</v>
      </c>
      <c r="F8540" s="191">
        <v>45813</v>
      </c>
      <c r="G8540" t="s">
        <v>650</v>
      </c>
      <c r="H8540" s="192">
        <v>428219</v>
      </c>
      <c r="I8540" t="s">
        <v>16</v>
      </c>
      <c r="J8540"/>
      <c r="K8540"/>
      <c r="L8540">
        <v>2024</v>
      </c>
      <c r="M8540" t="s">
        <v>525</v>
      </c>
      <c r="N8540" t="s">
        <v>569</v>
      </c>
      <c r="O8540"/>
    </row>
    <row r="8541" spans="1:15" s="164" customFormat="1" ht="16" x14ac:dyDescent="0.2">
      <c r="A8541" t="s">
        <v>521</v>
      </c>
      <c r="B8541" t="s">
        <v>522</v>
      </c>
      <c r="C8541" t="s">
        <v>523</v>
      </c>
      <c r="D8541" t="s">
        <v>524</v>
      </c>
      <c r="E8541" t="s">
        <v>519</v>
      </c>
      <c r="F8541" s="191">
        <v>45813</v>
      </c>
      <c r="G8541" t="s">
        <v>18</v>
      </c>
      <c r="H8541" s="192">
        <v>357510</v>
      </c>
      <c r="I8541" t="s">
        <v>16</v>
      </c>
      <c r="J8541">
        <v>4206</v>
      </c>
      <c r="K8541"/>
      <c r="L8541">
        <v>2025</v>
      </c>
      <c r="M8541" t="s">
        <v>525</v>
      </c>
      <c r="N8541" t="s">
        <v>526</v>
      </c>
      <c r="O8541" t="s">
        <v>754</v>
      </c>
    </row>
    <row r="8542" spans="1:15" s="164" customFormat="1" ht="16" x14ac:dyDescent="0.2">
      <c r="A8542" t="s">
        <v>521</v>
      </c>
      <c r="B8542" t="s">
        <v>647</v>
      </c>
      <c r="C8542" t="s">
        <v>523</v>
      </c>
      <c r="D8542" t="s">
        <v>525</v>
      </c>
      <c r="E8542" t="s">
        <v>531</v>
      </c>
      <c r="F8542" s="191">
        <v>45813</v>
      </c>
      <c r="G8542" t="s">
        <v>650</v>
      </c>
      <c r="H8542" s="192">
        <v>16838338</v>
      </c>
      <c r="I8542" t="s">
        <v>16</v>
      </c>
      <c r="J8542"/>
      <c r="K8542"/>
      <c r="L8542">
        <v>2024</v>
      </c>
      <c r="M8542" t="s">
        <v>525</v>
      </c>
      <c r="N8542" t="s">
        <v>569</v>
      </c>
      <c r="O8542"/>
    </row>
    <row r="8543" spans="1:15" s="164" customFormat="1" ht="16" x14ac:dyDescent="0.2">
      <c r="A8543" t="s">
        <v>521</v>
      </c>
      <c r="B8543" t="s">
        <v>647</v>
      </c>
      <c r="C8543" t="s">
        <v>523</v>
      </c>
      <c r="D8543" t="s">
        <v>525</v>
      </c>
      <c r="E8543" t="s">
        <v>525</v>
      </c>
      <c r="F8543" s="191">
        <v>45813</v>
      </c>
      <c r="G8543" t="s">
        <v>648</v>
      </c>
      <c r="H8543" s="192">
        <v>78274</v>
      </c>
      <c r="I8543" t="s">
        <v>16</v>
      </c>
      <c r="J8543"/>
      <c r="K8543"/>
      <c r="L8543">
        <v>2024</v>
      </c>
      <c r="M8543" t="s">
        <v>525</v>
      </c>
      <c r="N8543" t="s">
        <v>569</v>
      </c>
      <c r="O8543"/>
    </row>
    <row r="8544" spans="1:15" s="164" customFormat="1" ht="16" x14ac:dyDescent="0.2">
      <c r="A8544" t="s">
        <v>521</v>
      </c>
      <c r="B8544" t="s">
        <v>647</v>
      </c>
      <c r="C8544" t="s">
        <v>523</v>
      </c>
      <c r="D8544" t="s">
        <v>525</v>
      </c>
      <c r="E8544" t="s">
        <v>519</v>
      </c>
      <c r="F8544" s="191">
        <v>45813</v>
      </c>
      <c r="G8544" t="s">
        <v>648</v>
      </c>
      <c r="H8544" s="192">
        <v>34927</v>
      </c>
      <c r="I8544" t="s">
        <v>16</v>
      </c>
      <c r="J8544"/>
      <c r="K8544"/>
      <c r="L8544">
        <v>2024</v>
      </c>
      <c r="M8544" t="s">
        <v>525</v>
      </c>
      <c r="N8544" t="s">
        <v>569</v>
      </c>
      <c r="O8544"/>
    </row>
    <row r="8545" spans="1:15" s="164" customFormat="1" ht="16" x14ac:dyDescent="0.2">
      <c r="A8545" t="s">
        <v>521</v>
      </c>
      <c r="B8545" t="s">
        <v>647</v>
      </c>
      <c r="C8545" t="s">
        <v>523</v>
      </c>
      <c r="D8545" t="s">
        <v>525</v>
      </c>
      <c r="E8545" t="s">
        <v>531</v>
      </c>
      <c r="F8545" s="191">
        <v>45813</v>
      </c>
      <c r="G8545" t="s">
        <v>648</v>
      </c>
      <c r="H8545" s="192">
        <v>85138</v>
      </c>
      <c r="I8545" t="s">
        <v>16</v>
      </c>
      <c r="J8545"/>
      <c r="K8545"/>
      <c r="L8545">
        <v>2024</v>
      </c>
      <c r="M8545" t="s">
        <v>525</v>
      </c>
      <c r="N8545" t="s">
        <v>569</v>
      </c>
      <c r="O8545"/>
    </row>
    <row r="8546" spans="1:15" s="164" customFormat="1" ht="16" x14ac:dyDescent="0.2">
      <c r="A8546" t="s">
        <v>521</v>
      </c>
      <c r="B8546" t="s">
        <v>647</v>
      </c>
      <c r="C8546" t="s">
        <v>523</v>
      </c>
      <c r="D8546" t="s">
        <v>525</v>
      </c>
      <c r="E8546" t="s">
        <v>525</v>
      </c>
      <c r="F8546" s="191">
        <v>45813</v>
      </c>
      <c r="G8546" t="s">
        <v>660</v>
      </c>
      <c r="H8546" s="192">
        <v>162360</v>
      </c>
      <c r="I8546" t="s">
        <v>16</v>
      </c>
      <c r="J8546"/>
      <c r="K8546"/>
      <c r="L8546">
        <v>2024</v>
      </c>
      <c r="M8546" t="s">
        <v>525</v>
      </c>
      <c r="N8546" t="s">
        <v>569</v>
      </c>
      <c r="O8546"/>
    </row>
    <row r="8547" spans="1:15" s="164" customFormat="1" ht="16" x14ac:dyDescent="0.2">
      <c r="A8547" t="s">
        <v>521</v>
      </c>
      <c r="B8547" t="s">
        <v>647</v>
      </c>
      <c r="C8547" t="s">
        <v>523</v>
      </c>
      <c r="D8547" t="s">
        <v>525</v>
      </c>
      <c r="E8547" t="s">
        <v>519</v>
      </c>
      <c r="F8547" s="191">
        <v>45813</v>
      </c>
      <c r="G8547" t="s">
        <v>660</v>
      </c>
      <c r="H8547" s="192">
        <v>869880</v>
      </c>
      <c r="I8547" t="s">
        <v>16</v>
      </c>
      <c r="J8547"/>
      <c r="K8547"/>
      <c r="L8547">
        <v>2024</v>
      </c>
      <c r="M8547" t="s">
        <v>525</v>
      </c>
      <c r="N8547" t="s">
        <v>569</v>
      </c>
      <c r="O8547"/>
    </row>
    <row r="8548" spans="1:15" s="164" customFormat="1" ht="16" x14ac:dyDescent="0.2">
      <c r="A8548" t="s">
        <v>521</v>
      </c>
      <c r="B8548" t="s">
        <v>647</v>
      </c>
      <c r="C8548" t="s">
        <v>535</v>
      </c>
      <c r="D8548" t="s">
        <v>525</v>
      </c>
      <c r="E8548" t="s">
        <v>531</v>
      </c>
      <c r="F8548" s="191">
        <v>45813</v>
      </c>
      <c r="G8548" t="s">
        <v>660</v>
      </c>
      <c r="H8548" s="192">
        <v>8659</v>
      </c>
      <c r="I8548" t="s">
        <v>16</v>
      </c>
      <c r="J8548"/>
      <c r="K8548"/>
      <c r="L8548">
        <v>2024</v>
      </c>
      <c r="M8548" t="s">
        <v>525</v>
      </c>
      <c r="N8548" t="s">
        <v>569</v>
      </c>
      <c r="O8548"/>
    </row>
    <row r="8549" spans="1:15" s="164" customFormat="1" ht="16" x14ac:dyDescent="0.2">
      <c r="A8549" t="s">
        <v>521</v>
      </c>
      <c r="B8549" t="s">
        <v>647</v>
      </c>
      <c r="C8549" t="s">
        <v>523</v>
      </c>
      <c r="D8549" t="s">
        <v>525</v>
      </c>
      <c r="E8549" t="s">
        <v>525</v>
      </c>
      <c r="F8549" s="191">
        <v>45813</v>
      </c>
      <c r="G8549" t="s">
        <v>659</v>
      </c>
      <c r="H8549" s="192">
        <v>355911</v>
      </c>
      <c r="I8549" t="s">
        <v>16</v>
      </c>
      <c r="J8549"/>
      <c r="K8549"/>
      <c r="L8549">
        <v>2024</v>
      </c>
      <c r="M8549" t="s">
        <v>525</v>
      </c>
      <c r="N8549" t="s">
        <v>569</v>
      </c>
      <c r="O8549"/>
    </row>
    <row r="8550" spans="1:15" s="164" customFormat="1" ht="16" x14ac:dyDescent="0.2">
      <c r="A8550" t="s">
        <v>521</v>
      </c>
      <c r="B8550" t="s">
        <v>647</v>
      </c>
      <c r="C8550" t="s">
        <v>523</v>
      </c>
      <c r="D8550" t="s">
        <v>525</v>
      </c>
      <c r="E8550" t="s">
        <v>519</v>
      </c>
      <c r="F8550" s="191">
        <v>45813</v>
      </c>
      <c r="G8550" t="s">
        <v>659</v>
      </c>
      <c r="H8550" s="192">
        <v>423702</v>
      </c>
      <c r="I8550" t="s">
        <v>16</v>
      </c>
      <c r="J8550"/>
      <c r="K8550"/>
      <c r="L8550">
        <v>2024</v>
      </c>
      <c r="M8550" t="s">
        <v>525</v>
      </c>
      <c r="N8550" t="s">
        <v>569</v>
      </c>
      <c r="O8550"/>
    </row>
    <row r="8551" spans="1:15" s="164" customFormat="1" ht="16" x14ac:dyDescent="0.2">
      <c r="A8551" t="s">
        <v>521</v>
      </c>
      <c r="B8551" t="s">
        <v>647</v>
      </c>
      <c r="C8551" t="s">
        <v>523</v>
      </c>
      <c r="D8551" t="s">
        <v>525</v>
      </c>
      <c r="E8551" t="s">
        <v>531</v>
      </c>
      <c r="F8551" s="191">
        <v>45813</v>
      </c>
      <c r="G8551" t="s">
        <v>659</v>
      </c>
      <c r="H8551" s="192">
        <v>368060</v>
      </c>
      <c r="I8551" t="s">
        <v>16</v>
      </c>
      <c r="J8551"/>
      <c r="K8551"/>
      <c r="L8551">
        <v>2024</v>
      </c>
      <c r="M8551" t="s">
        <v>525</v>
      </c>
      <c r="N8551" t="s">
        <v>569</v>
      </c>
      <c r="O8551"/>
    </row>
    <row r="8552" spans="1:15" s="164" customFormat="1" ht="16" x14ac:dyDescent="0.2">
      <c r="A8552" t="s">
        <v>521</v>
      </c>
      <c r="B8552" t="s">
        <v>647</v>
      </c>
      <c r="C8552" t="s">
        <v>523</v>
      </c>
      <c r="D8552" t="s">
        <v>525</v>
      </c>
      <c r="E8552" t="s">
        <v>525</v>
      </c>
      <c r="F8552" s="191">
        <v>45813</v>
      </c>
      <c r="G8552" t="s">
        <v>651</v>
      </c>
      <c r="H8552" s="192">
        <v>47938</v>
      </c>
      <c r="I8552" t="s">
        <v>16</v>
      </c>
      <c r="J8552"/>
      <c r="K8552"/>
      <c r="L8552">
        <v>2024</v>
      </c>
      <c r="M8552" t="s">
        <v>525</v>
      </c>
      <c r="N8552" t="s">
        <v>569</v>
      </c>
      <c r="O8552"/>
    </row>
    <row r="8553" spans="1:15" s="164" customFormat="1" ht="16" x14ac:dyDescent="0.2">
      <c r="A8553" t="s">
        <v>521</v>
      </c>
      <c r="B8553" t="s">
        <v>647</v>
      </c>
      <c r="C8553" t="s">
        <v>523</v>
      </c>
      <c r="D8553" t="s">
        <v>525</v>
      </c>
      <c r="E8553" t="s">
        <v>531</v>
      </c>
      <c r="F8553" s="191">
        <v>45813</v>
      </c>
      <c r="G8553" t="s">
        <v>651</v>
      </c>
      <c r="H8553" s="192">
        <v>101640</v>
      </c>
      <c r="I8553" t="s">
        <v>16</v>
      </c>
      <c r="J8553"/>
      <c r="K8553"/>
      <c r="L8553">
        <v>2024</v>
      </c>
      <c r="M8553" t="s">
        <v>525</v>
      </c>
      <c r="N8553" t="s">
        <v>569</v>
      </c>
      <c r="O8553"/>
    </row>
    <row r="8554" spans="1:15" s="164" customFormat="1" ht="16" x14ac:dyDescent="0.2">
      <c r="A8554" t="s">
        <v>521</v>
      </c>
      <c r="B8554" t="s">
        <v>609</v>
      </c>
      <c r="C8554" t="s">
        <v>523</v>
      </c>
      <c r="D8554" t="s">
        <v>530</v>
      </c>
      <c r="E8554" t="s">
        <v>517</v>
      </c>
      <c r="F8554" s="191">
        <v>45813</v>
      </c>
      <c r="G8554" t="s">
        <v>25</v>
      </c>
      <c r="H8554" s="192">
        <v>112000</v>
      </c>
      <c r="I8554" t="s">
        <v>16</v>
      </c>
      <c r="J8554">
        <v>280</v>
      </c>
      <c r="K8554"/>
      <c r="L8554">
        <v>2025</v>
      </c>
      <c r="M8554" t="s">
        <v>525</v>
      </c>
      <c r="N8554" t="s">
        <v>526</v>
      </c>
      <c r="O8554" t="s">
        <v>740</v>
      </c>
    </row>
    <row r="8555" spans="1:15" s="164" customFormat="1" ht="16" x14ac:dyDescent="0.2">
      <c r="A8555" t="s">
        <v>521</v>
      </c>
      <c r="B8555" t="s">
        <v>609</v>
      </c>
      <c r="C8555" t="s">
        <v>523</v>
      </c>
      <c r="D8555" t="s">
        <v>524</v>
      </c>
      <c r="E8555" t="s">
        <v>519</v>
      </c>
      <c r="F8555" s="191">
        <v>45813</v>
      </c>
      <c r="G8555" t="s">
        <v>25</v>
      </c>
      <c r="H8555" s="192">
        <v>72250</v>
      </c>
      <c r="I8555" t="s">
        <v>16</v>
      </c>
      <c r="J8555">
        <v>850</v>
      </c>
      <c r="K8555"/>
      <c r="L8555">
        <v>2025</v>
      </c>
      <c r="M8555" t="s">
        <v>525</v>
      </c>
      <c r="N8555" t="s">
        <v>526</v>
      </c>
      <c r="O8555"/>
    </row>
    <row r="8556" spans="1:15" s="164" customFormat="1" ht="16" x14ac:dyDescent="0.2">
      <c r="A8556" t="s">
        <v>521</v>
      </c>
      <c r="B8556" t="s">
        <v>609</v>
      </c>
      <c r="C8556" t="s">
        <v>523</v>
      </c>
      <c r="D8556" t="s">
        <v>530</v>
      </c>
      <c r="E8556" t="s">
        <v>517</v>
      </c>
      <c r="F8556" s="191">
        <v>45813</v>
      </c>
      <c r="G8556" t="s">
        <v>25</v>
      </c>
      <c r="H8556" s="192">
        <v>8894000</v>
      </c>
      <c r="I8556" t="s">
        <v>16</v>
      </c>
      <c r="J8556">
        <v>22232</v>
      </c>
      <c r="K8556"/>
      <c r="L8556">
        <v>2025</v>
      </c>
      <c r="M8556" t="s">
        <v>525</v>
      </c>
      <c r="N8556" t="s">
        <v>526</v>
      </c>
      <c r="O8556"/>
    </row>
    <row r="8557" spans="1:15" s="164" customFormat="1" ht="16" x14ac:dyDescent="0.2">
      <c r="A8557" t="s">
        <v>521</v>
      </c>
      <c r="B8557" t="s">
        <v>615</v>
      </c>
      <c r="C8557" t="s">
        <v>523</v>
      </c>
      <c r="D8557" t="s">
        <v>530</v>
      </c>
      <c r="E8557" t="s">
        <v>518</v>
      </c>
      <c r="F8557" s="191">
        <v>45813</v>
      </c>
      <c r="G8557" t="s">
        <v>26</v>
      </c>
      <c r="H8557" s="192">
        <v>268800</v>
      </c>
      <c r="I8557" t="s">
        <v>16</v>
      </c>
      <c r="J8557">
        <v>672</v>
      </c>
      <c r="K8557"/>
      <c r="L8557">
        <v>2025</v>
      </c>
      <c r="M8557" t="s">
        <v>525</v>
      </c>
      <c r="N8557" t="s">
        <v>526</v>
      </c>
      <c r="O8557"/>
    </row>
    <row r="8558" spans="1:15" s="164" customFormat="1" ht="16" x14ac:dyDescent="0.2">
      <c r="A8558" t="s">
        <v>521</v>
      </c>
      <c r="B8558" t="s">
        <v>615</v>
      </c>
      <c r="C8558" t="s">
        <v>523</v>
      </c>
      <c r="D8558" t="s">
        <v>524</v>
      </c>
      <c r="E8558" t="s">
        <v>519</v>
      </c>
      <c r="F8558" s="191">
        <v>45813</v>
      </c>
      <c r="G8558" t="s">
        <v>26</v>
      </c>
      <c r="H8558" s="192">
        <v>50575</v>
      </c>
      <c r="I8558" t="s">
        <v>16</v>
      </c>
      <c r="J8558">
        <v>595</v>
      </c>
      <c r="K8558"/>
      <c r="L8558">
        <v>2025</v>
      </c>
      <c r="M8558" t="s">
        <v>525</v>
      </c>
      <c r="N8558" t="s">
        <v>526</v>
      </c>
      <c r="O8558"/>
    </row>
    <row r="8559" spans="1:15" s="164" customFormat="1" ht="16" x14ac:dyDescent="0.2">
      <c r="A8559" t="s">
        <v>521</v>
      </c>
      <c r="B8559" t="s">
        <v>615</v>
      </c>
      <c r="C8559" t="s">
        <v>523</v>
      </c>
      <c r="D8559" t="s">
        <v>530</v>
      </c>
      <c r="E8559" t="s">
        <v>517</v>
      </c>
      <c r="F8559" s="191">
        <v>45813</v>
      </c>
      <c r="G8559" t="s">
        <v>26</v>
      </c>
      <c r="H8559" s="192">
        <v>2240000</v>
      </c>
      <c r="I8559" t="s">
        <v>16</v>
      </c>
      <c r="J8559">
        <v>5600</v>
      </c>
      <c r="K8559"/>
      <c r="L8559">
        <v>2025</v>
      </c>
      <c r="M8559" t="s">
        <v>525</v>
      </c>
      <c r="N8559" t="s">
        <v>526</v>
      </c>
      <c r="O8559"/>
    </row>
    <row r="8560" spans="1:15" s="164" customFormat="1" ht="16" x14ac:dyDescent="0.2">
      <c r="A8560" t="s">
        <v>521</v>
      </c>
      <c r="B8560" t="s">
        <v>687</v>
      </c>
      <c r="C8560" t="s">
        <v>523</v>
      </c>
      <c r="D8560" t="s">
        <v>530</v>
      </c>
      <c r="E8560" t="s">
        <v>517</v>
      </c>
      <c r="F8560" s="191">
        <v>45813</v>
      </c>
      <c r="G8560" t="s">
        <v>39</v>
      </c>
      <c r="H8560" s="192"/>
      <c r="I8560" t="s">
        <v>16</v>
      </c>
      <c r="J8560">
        <v>504</v>
      </c>
      <c r="K8560"/>
      <c r="L8560">
        <v>2025</v>
      </c>
      <c r="M8560" t="s">
        <v>525</v>
      </c>
      <c r="N8560" t="s">
        <v>526</v>
      </c>
      <c r="O8560"/>
    </row>
    <row r="8561" spans="1:15" s="164" customFormat="1" ht="16" x14ac:dyDescent="0.2">
      <c r="A8561" t="s">
        <v>521</v>
      </c>
      <c r="B8561" t="s">
        <v>609</v>
      </c>
      <c r="C8561" t="s">
        <v>523</v>
      </c>
      <c r="D8561" t="s">
        <v>530</v>
      </c>
      <c r="E8561" t="s">
        <v>518</v>
      </c>
      <c r="F8561" s="191">
        <v>45813</v>
      </c>
      <c r="G8561" t="s">
        <v>25</v>
      </c>
      <c r="H8561" s="192">
        <v>1187200</v>
      </c>
      <c r="I8561" t="s">
        <v>16</v>
      </c>
      <c r="J8561">
        <v>2968</v>
      </c>
      <c r="K8561"/>
      <c r="L8561">
        <v>2025</v>
      </c>
      <c r="M8561" t="s">
        <v>525</v>
      </c>
      <c r="N8561" t="s">
        <v>526</v>
      </c>
      <c r="O8561"/>
    </row>
    <row r="8562" spans="1:15" s="164" customFormat="1" ht="16" x14ac:dyDescent="0.2">
      <c r="A8562" t="s">
        <v>521</v>
      </c>
      <c r="B8562" t="s">
        <v>688</v>
      </c>
      <c r="C8562" t="s">
        <v>523</v>
      </c>
      <c r="D8562" t="s">
        <v>530</v>
      </c>
      <c r="E8562" t="s">
        <v>518</v>
      </c>
      <c r="F8562" s="191">
        <v>45813</v>
      </c>
      <c r="G8562" t="s">
        <v>689</v>
      </c>
      <c r="H8562" s="192">
        <v>800000</v>
      </c>
      <c r="I8562" t="s">
        <v>16</v>
      </c>
      <c r="J8562"/>
      <c r="K8562"/>
      <c r="L8562">
        <v>2025</v>
      </c>
      <c r="M8562" t="s">
        <v>525</v>
      </c>
      <c r="N8562" t="s">
        <v>526</v>
      </c>
      <c r="O8562"/>
    </row>
    <row r="8563" spans="1:15" s="164" customFormat="1" ht="16" x14ac:dyDescent="0.2">
      <c r="A8563" t="s">
        <v>521</v>
      </c>
      <c r="B8563" t="s">
        <v>688</v>
      </c>
      <c r="C8563" t="s">
        <v>523</v>
      </c>
      <c r="D8563" t="s">
        <v>530</v>
      </c>
      <c r="E8563" t="s">
        <v>517</v>
      </c>
      <c r="F8563" s="191">
        <v>45813</v>
      </c>
      <c r="G8563" t="s">
        <v>689</v>
      </c>
      <c r="H8563" s="192">
        <v>6640000</v>
      </c>
      <c r="I8563" t="s">
        <v>16</v>
      </c>
      <c r="J8563"/>
      <c r="K8563"/>
      <c r="L8563">
        <v>2025</v>
      </c>
      <c r="M8563" t="s">
        <v>525</v>
      </c>
      <c r="N8563" t="s">
        <v>526</v>
      </c>
      <c r="O8563"/>
    </row>
    <row r="8564" spans="1:15" s="164" customFormat="1" ht="16" x14ac:dyDescent="0.2">
      <c r="A8564" t="s">
        <v>521</v>
      </c>
      <c r="B8564" t="s">
        <v>647</v>
      </c>
      <c r="C8564" t="s">
        <v>523</v>
      </c>
      <c r="D8564" t="s">
        <v>525</v>
      </c>
      <c r="E8564" t="s">
        <v>525</v>
      </c>
      <c r="F8564" s="191">
        <v>45814</v>
      </c>
      <c r="G8564" t="s">
        <v>650</v>
      </c>
      <c r="H8564" s="192">
        <v>2506139</v>
      </c>
      <c r="I8564" t="s">
        <v>16</v>
      </c>
      <c r="J8564"/>
      <c r="K8564"/>
      <c r="L8564">
        <v>2024</v>
      </c>
      <c r="M8564" t="s">
        <v>525</v>
      </c>
      <c r="N8564" t="s">
        <v>569</v>
      </c>
      <c r="O8564"/>
    </row>
    <row r="8565" spans="1:15" s="164" customFormat="1" ht="16" x14ac:dyDescent="0.2">
      <c r="A8565" t="s">
        <v>521</v>
      </c>
      <c r="B8565" t="s">
        <v>647</v>
      </c>
      <c r="C8565" t="s">
        <v>535</v>
      </c>
      <c r="D8565" t="s">
        <v>525</v>
      </c>
      <c r="E8565" t="s">
        <v>519</v>
      </c>
      <c r="F8565" s="191">
        <v>45814</v>
      </c>
      <c r="G8565" t="s">
        <v>650</v>
      </c>
      <c r="H8565" s="192">
        <v>41800</v>
      </c>
      <c r="I8565" t="s">
        <v>16</v>
      </c>
      <c r="J8565"/>
      <c r="K8565"/>
      <c r="L8565">
        <v>2024</v>
      </c>
      <c r="M8565" t="s">
        <v>525</v>
      </c>
      <c r="N8565" t="s">
        <v>569</v>
      </c>
      <c r="O8565"/>
    </row>
    <row r="8566" spans="1:15" s="164" customFormat="1" ht="16" x14ac:dyDescent="0.2">
      <c r="A8566" t="s">
        <v>521</v>
      </c>
      <c r="B8566" t="s">
        <v>647</v>
      </c>
      <c r="C8566" t="s">
        <v>523</v>
      </c>
      <c r="D8566" t="s">
        <v>525</v>
      </c>
      <c r="E8566" t="s">
        <v>519</v>
      </c>
      <c r="F8566" s="191">
        <v>45814</v>
      </c>
      <c r="G8566" t="s">
        <v>650</v>
      </c>
      <c r="H8566" s="192">
        <v>307855</v>
      </c>
      <c r="I8566" t="s">
        <v>16</v>
      </c>
      <c r="J8566"/>
      <c r="K8566"/>
      <c r="L8566">
        <v>2024</v>
      </c>
      <c r="M8566" t="s">
        <v>525</v>
      </c>
      <c r="N8566" t="s">
        <v>569</v>
      </c>
      <c r="O8566"/>
    </row>
    <row r="8567" spans="1:15" s="164" customFormat="1" ht="16" x14ac:dyDescent="0.2">
      <c r="A8567" t="s">
        <v>521</v>
      </c>
      <c r="B8567" t="s">
        <v>647</v>
      </c>
      <c r="C8567" t="s">
        <v>535</v>
      </c>
      <c r="D8567" t="s">
        <v>525</v>
      </c>
      <c r="E8567" t="s">
        <v>531</v>
      </c>
      <c r="F8567" s="191">
        <v>45814</v>
      </c>
      <c r="G8567" t="s">
        <v>650</v>
      </c>
      <c r="H8567" s="192">
        <v>49040</v>
      </c>
      <c r="I8567" t="s">
        <v>16</v>
      </c>
      <c r="J8567"/>
      <c r="K8567"/>
      <c r="L8567">
        <v>2024</v>
      </c>
      <c r="M8567" t="s">
        <v>525</v>
      </c>
      <c r="N8567" t="s">
        <v>569</v>
      </c>
      <c r="O8567"/>
    </row>
    <row r="8568" spans="1:15" s="164" customFormat="1" ht="16" x14ac:dyDescent="0.2">
      <c r="A8568" t="s">
        <v>521</v>
      </c>
      <c r="B8568" t="s">
        <v>647</v>
      </c>
      <c r="C8568" t="s">
        <v>523</v>
      </c>
      <c r="D8568" t="s">
        <v>525</v>
      </c>
      <c r="E8568" t="s">
        <v>531</v>
      </c>
      <c r="F8568" s="191">
        <v>45814</v>
      </c>
      <c r="G8568" t="s">
        <v>650</v>
      </c>
      <c r="H8568" s="192">
        <v>7452247</v>
      </c>
      <c r="I8568" t="s">
        <v>16</v>
      </c>
      <c r="J8568"/>
      <c r="K8568"/>
      <c r="L8568">
        <v>2024</v>
      </c>
      <c r="M8568" t="s">
        <v>525</v>
      </c>
      <c r="N8568" t="s">
        <v>569</v>
      </c>
      <c r="O8568"/>
    </row>
    <row r="8569" spans="1:15" s="164" customFormat="1" ht="16" x14ac:dyDescent="0.2">
      <c r="A8569" t="s">
        <v>521</v>
      </c>
      <c r="B8569" t="s">
        <v>647</v>
      </c>
      <c r="C8569" t="s">
        <v>523</v>
      </c>
      <c r="D8569" t="s">
        <v>525</v>
      </c>
      <c r="E8569" t="s">
        <v>525</v>
      </c>
      <c r="F8569" s="191">
        <v>45814</v>
      </c>
      <c r="G8569" t="s">
        <v>648</v>
      </c>
      <c r="H8569" s="192">
        <v>234868</v>
      </c>
      <c r="I8569" t="s">
        <v>16</v>
      </c>
      <c r="J8569"/>
      <c r="K8569"/>
      <c r="L8569">
        <v>2024</v>
      </c>
      <c r="M8569" t="s">
        <v>525</v>
      </c>
      <c r="N8569" t="s">
        <v>569</v>
      </c>
      <c r="O8569"/>
    </row>
    <row r="8570" spans="1:15" s="164" customFormat="1" ht="16" x14ac:dyDescent="0.2">
      <c r="A8570" t="s">
        <v>521</v>
      </c>
      <c r="B8570" t="s">
        <v>647</v>
      </c>
      <c r="C8570" t="s">
        <v>523</v>
      </c>
      <c r="D8570" t="s">
        <v>525</v>
      </c>
      <c r="E8570" t="s">
        <v>531</v>
      </c>
      <c r="F8570" s="191">
        <v>45814</v>
      </c>
      <c r="G8570" t="s">
        <v>648</v>
      </c>
      <c r="H8570" s="192">
        <v>97152</v>
      </c>
      <c r="I8570" t="s">
        <v>16</v>
      </c>
      <c r="J8570"/>
      <c r="K8570"/>
      <c r="L8570">
        <v>2024</v>
      </c>
      <c r="M8570" t="s">
        <v>525</v>
      </c>
      <c r="N8570" t="s">
        <v>569</v>
      </c>
      <c r="O8570"/>
    </row>
    <row r="8571" spans="1:15" s="164" customFormat="1" ht="16" x14ac:dyDescent="0.2">
      <c r="A8571" t="s">
        <v>521</v>
      </c>
      <c r="B8571" t="s">
        <v>647</v>
      </c>
      <c r="C8571" t="s">
        <v>535</v>
      </c>
      <c r="D8571" t="s">
        <v>525</v>
      </c>
      <c r="E8571" t="s">
        <v>519</v>
      </c>
      <c r="F8571" s="191">
        <v>45814</v>
      </c>
      <c r="G8571" t="s">
        <v>660</v>
      </c>
      <c r="H8571" s="192">
        <v>137280</v>
      </c>
      <c r="I8571" t="s">
        <v>16</v>
      </c>
      <c r="J8571"/>
      <c r="K8571"/>
      <c r="L8571">
        <v>2024</v>
      </c>
      <c r="M8571" t="s">
        <v>525</v>
      </c>
      <c r="N8571" t="s">
        <v>569</v>
      </c>
      <c r="O8571"/>
    </row>
    <row r="8572" spans="1:15" s="164" customFormat="1" ht="16" x14ac:dyDescent="0.2">
      <c r="A8572" t="s">
        <v>521</v>
      </c>
      <c r="B8572" t="s">
        <v>647</v>
      </c>
      <c r="C8572" t="s">
        <v>523</v>
      </c>
      <c r="D8572" t="s">
        <v>525</v>
      </c>
      <c r="E8572" t="s">
        <v>519</v>
      </c>
      <c r="F8572" s="191">
        <v>45814</v>
      </c>
      <c r="G8572" t="s">
        <v>660</v>
      </c>
      <c r="H8572" s="192">
        <v>2526150</v>
      </c>
      <c r="I8572" t="s">
        <v>16</v>
      </c>
      <c r="J8572"/>
      <c r="K8572"/>
      <c r="L8572">
        <v>2024</v>
      </c>
      <c r="M8572" t="s">
        <v>525</v>
      </c>
      <c r="N8572" t="s">
        <v>569</v>
      </c>
      <c r="O8572"/>
    </row>
    <row r="8573" spans="1:15" s="164" customFormat="1" ht="16" x14ac:dyDescent="0.2">
      <c r="A8573" t="s">
        <v>521</v>
      </c>
      <c r="B8573" t="s">
        <v>647</v>
      </c>
      <c r="C8573" t="s">
        <v>523</v>
      </c>
      <c r="D8573" t="s">
        <v>525</v>
      </c>
      <c r="E8573" t="s">
        <v>525</v>
      </c>
      <c r="F8573" s="191">
        <v>45814</v>
      </c>
      <c r="G8573" t="s">
        <v>659</v>
      </c>
      <c r="H8573" s="192">
        <v>273350</v>
      </c>
      <c r="I8573" t="s">
        <v>16</v>
      </c>
      <c r="J8573"/>
      <c r="K8573"/>
      <c r="L8573">
        <v>2024</v>
      </c>
      <c r="M8573" t="s">
        <v>525</v>
      </c>
      <c r="N8573" t="s">
        <v>569</v>
      </c>
      <c r="O8573"/>
    </row>
    <row r="8574" spans="1:15" s="164" customFormat="1" ht="16" x14ac:dyDescent="0.2">
      <c r="A8574" t="s">
        <v>521</v>
      </c>
      <c r="B8574" t="s">
        <v>647</v>
      </c>
      <c r="C8574" t="s">
        <v>523</v>
      </c>
      <c r="D8574" t="s">
        <v>525</v>
      </c>
      <c r="E8574" t="s">
        <v>519</v>
      </c>
      <c r="F8574" s="191">
        <v>45814</v>
      </c>
      <c r="G8574" t="s">
        <v>659</v>
      </c>
      <c r="H8574" s="192">
        <v>299149</v>
      </c>
      <c r="I8574" t="s">
        <v>16</v>
      </c>
      <c r="J8574"/>
      <c r="K8574"/>
      <c r="L8574">
        <v>2024</v>
      </c>
      <c r="M8574" t="s">
        <v>525</v>
      </c>
      <c r="N8574" t="s">
        <v>569</v>
      </c>
      <c r="O8574"/>
    </row>
    <row r="8575" spans="1:15" s="164" customFormat="1" ht="16" x14ac:dyDescent="0.2">
      <c r="A8575" t="s">
        <v>521</v>
      </c>
      <c r="B8575" t="s">
        <v>647</v>
      </c>
      <c r="C8575" t="s">
        <v>523</v>
      </c>
      <c r="D8575" t="s">
        <v>525</v>
      </c>
      <c r="E8575" t="s">
        <v>531</v>
      </c>
      <c r="F8575" s="191">
        <v>45814</v>
      </c>
      <c r="G8575" t="s">
        <v>659</v>
      </c>
      <c r="H8575" s="192">
        <v>582120</v>
      </c>
      <c r="I8575" t="s">
        <v>16</v>
      </c>
      <c r="J8575"/>
      <c r="K8575"/>
      <c r="L8575">
        <v>2024</v>
      </c>
      <c r="M8575" t="s">
        <v>525</v>
      </c>
      <c r="N8575" t="s">
        <v>569</v>
      </c>
      <c r="O8575"/>
    </row>
    <row r="8576" spans="1:15" s="164" customFormat="1" ht="16" x14ac:dyDescent="0.2">
      <c r="A8576" t="s">
        <v>521</v>
      </c>
      <c r="B8576" t="s">
        <v>647</v>
      </c>
      <c r="C8576" t="s">
        <v>523</v>
      </c>
      <c r="D8576" t="s">
        <v>525</v>
      </c>
      <c r="E8576" t="s">
        <v>519</v>
      </c>
      <c r="F8576" s="191">
        <v>45814</v>
      </c>
      <c r="G8576" t="s">
        <v>651</v>
      </c>
      <c r="H8576" s="192">
        <v>38720</v>
      </c>
      <c r="I8576" t="s">
        <v>16</v>
      </c>
      <c r="J8576"/>
      <c r="K8576"/>
      <c r="L8576">
        <v>2024</v>
      </c>
      <c r="M8576" t="s">
        <v>525</v>
      </c>
      <c r="N8576" t="s">
        <v>569</v>
      </c>
      <c r="O8576"/>
    </row>
    <row r="8577" spans="1:15" s="164" customFormat="1" ht="16" x14ac:dyDescent="0.2">
      <c r="A8577" t="s">
        <v>521</v>
      </c>
      <c r="B8577" t="s">
        <v>647</v>
      </c>
      <c r="C8577" t="s">
        <v>523</v>
      </c>
      <c r="D8577" t="s">
        <v>525</v>
      </c>
      <c r="E8577" t="s">
        <v>531</v>
      </c>
      <c r="F8577" s="191">
        <v>45814</v>
      </c>
      <c r="G8577" t="s">
        <v>649</v>
      </c>
      <c r="H8577" s="192">
        <v>80520</v>
      </c>
      <c r="I8577" t="s">
        <v>16</v>
      </c>
      <c r="J8577"/>
      <c r="K8577"/>
      <c r="L8577">
        <v>2024</v>
      </c>
      <c r="M8577" t="s">
        <v>525</v>
      </c>
      <c r="N8577" t="s">
        <v>569</v>
      </c>
      <c r="O8577"/>
    </row>
    <row r="8578" spans="1:15" s="164" customFormat="1" ht="16" x14ac:dyDescent="0.2">
      <c r="A8578" t="s">
        <v>521</v>
      </c>
      <c r="B8578" t="s">
        <v>615</v>
      </c>
      <c r="C8578" t="s">
        <v>523</v>
      </c>
      <c r="D8578" t="s">
        <v>530</v>
      </c>
      <c r="E8578" t="s">
        <v>518</v>
      </c>
      <c r="F8578" s="191">
        <v>45814</v>
      </c>
      <c r="G8578" t="s">
        <v>26</v>
      </c>
      <c r="H8578" s="192">
        <v>380800</v>
      </c>
      <c r="I8578" t="s">
        <v>16</v>
      </c>
      <c r="J8578">
        <v>952</v>
      </c>
      <c r="K8578"/>
      <c r="L8578">
        <v>2025</v>
      </c>
      <c r="M8578" t="s">
        <v>525</v>
      </c>
      <c r="N8578" t="s">
        <v>526</v>
      </c>
      <c r="O8578"/>
    </row>
    <row r="8579" spans="1:15" s="164" customFormat="1" ht="16" x14ac:dyDescent="0.2">
      <c r="A8579" t="s">
        <v>521</v>
      </c>
      <c r="B8579" t="s">
        <v>615</v>
      </c>
      <c r="C8579" t="s">
        <v>523</v>
      </c>
      <c r="D8579" t="s">
        <v>524</v>
      </c>
      <c r="E8579" t="s">
        <v>519</v>
      </c>
      <c r="F8579" s="191">
        <v>45814</v>
      </c>
      <c r="G8579" t="s">
        <v>26</v>
      </c>
      <c r="H8579" s="192">
        <v>65025</v>
      </c>
      <c r="I8579" t="s">
        <v>16</v>
      </c>
      <c r="J8579">
        <v>765</v>
      </c>
      <c r="K8579"/>
      <c r="L8579">
        <v>2025</v>
      </c>
      <c r="M8579" t="s">
        <v>525</v>
      </c>
      <c r="N8579" t="s">
        <v>526</v>
      </c>
      <c r="O8579"/>
    </row>
    <row r="8580" spans="1:15" s="164" customFormat="1" ht="16" x14ac:dyDescent="0.2">
      <c r="A8580" t="s">
        <v>521</v>
      </c>
      <c r="B8580" t="s">
        <v>615</v>
      </c>
      <c r="C8580" t="s">
        <v>523</v>
      </c>
      <c r="D8580" t="s">
        <v>530</v>
      </c>
      <c r="E8580" t="s">
        <v>517</v>
      </c>
      <c r="F8580" s="191">
        <v>45814</v>
      </c>
      <c r="G8580" t="s">
        <v>26</v>
      </c>
      <c r="H8580" s="192">
        <v>3472000</v>
      </c>
      <c r="I8580" t="s">
        <v>16</v>
      </c>
      <c r="J8580">
        <v>8680</v>
      </c>
      <c r="K8580"/>
      <c r="L8580">
        <v>2025</v>
      </c>
      <c r="M8580" t="s">
        <v>525</v>
      </c>
      <c r="N8580" t="s">
        <v>526</v>
      </c>
      <c r="O8580"/>
    </row>
    <row r="8581" spans="1:15" s="164" customFormat="1" ht="16" x14ac:dyDescent="0.2">
      <c r="A8581" t="s">
        <v>521</v>
      </c>
      <c r="B8581" t="s">
        <v>687</v>
      </c>
      <c r="C8581" t="s">
        <v>523</v>
      </c>
      <c r="D8581" t="s">
        <v>593</v>
      </c>
      <c r="E8581" t="s">
        <v>517</v>
      </c>
      <c r="F8581" s="191">
        <v>45814</v>
      </c>
      <c r="G8581" t="s">
        <v>39</v>
      </c>
      <c r="H8581" s="192"/>
      <c r="I8581" t="s">
        <v>16</v>
      </c>
      <c r="J8581">
        <v>168</v>
      </c>
      <c r="K8581"/>
      <c r="L8581">
        <v>2025</v>
      </c>
      <c r="M8581" t="s">
        <v>525</v>
      </c>
      <c r="N8581" t="s">
        <v>526</v>
      </c>
      <c r="O8581"/>
    </row>
    <row r="8582" spans="1:15" s="164" customFormat="1" ht="16" x14ac:dyDescent="0.2">
      <c r="A8582" t="s">
        <v>521</v>
      </c>
      <c r="B8582" t="s">
        <v>609</v>
      </c>
      <c r="C8582" t="s">
        <v>523</v>
      </c>
      <c r="D8582" t="s">
        <v>530</v>
      </c>
      <c r="E8582" t="s">
        <v>518</v>
      </c>
      <c r="F8582" s="191">
        <v>45814</v>
      </c>
      <c r="G8582" t="s">
        <v>25</v>
      </c>
      <c r="H8582" s="192">
        <v>1276800</v>
      </c>
      <c r="I8582" t="s">
        <v>16</v>
      </c>
      <c r="J8582">
        <v>3192</v>
      </c>
      <c r="K8582"/>
      <c r="L8582">
        <v>2025</v>
      </c>
      <c r="M8582" t="s">
        <v>525</v>
      </c>
      <c r="N8582" t="s">
        <v>526</v>
      </c>
      <c r="O8582"/>
    </row>
    <row r="8583" spans="1:15" s="164" customFormat="1" ht="16" x14ac:dyDescent="0.2">
      <c r="A8583" t="s">
        <v>521</v>
      </c>
      <c r="B8583" t="s">
        <v>609</v>
      </c>
      <c r="C8583" t="s">
        <v>523</v>
      </c>
      <c r="D8583" t="s">
        <v>524</v>
      </c>
      <c r="E8583" t="s">
        <v>519</v>
      </c>
      <c r="F8583" s="191">
        <v>45814</v>
      </c>
      <c r="G8583" t="s">
        <v>25</v>
      </c>
      <c r="H8583" s="192">
        <v>72250</v>
      </c>
      <c r="I8583" t="s">
        <v>16</v>
      </c>
      <c r="J8583">
        <v>850</v>
      </c>
      <c r="K8583"/>
      <c r="L8583">
        <v>2025</v>
      </c>
      <c r="M8583" t="s">
        <v>525</v>
      </c>
      <c r="N8583" t="s">
        <v>526</v>
      </c>
      <c r="O8583"/>
    </row>
    <row r="8584" spans="1:15" s="164" customFormat="1" ht="16" x14ac:dyDescent="0.2">
      <c r="A8584" t="s">
        <v>521</v>
      </c>
      <c r="B8584" t="s">
        <v>609</v>
      </c>
      <c r="C8584" t="s">
        <v>523</v>
      </c>
      <c r="D8584" t="s">
        <v>530</v>
      </c>
      <c r="E8584" t="s">
        <v>517</v>
      </c>
      <c r="F8584" s="191">
        <v>45814</v>
      </c>
      <c r="G8584" t="s">
        <v>25</v>
      </c>
      <c r="H8584" s="192">
        <v>10192000</v>
      </c>
      <c r="I8584" t="s">
        <v>16</v>
      </c>
      <c r="J8584">
        <v>25480</v>
      </c>
      <c r="K8584"/>
      <c r="L8584">
        <v>2025</v>
      </c>
      <c r="M8584" t="s">
        <v>525</v>
      </c>
      <c r="N8584" t="s">
        <v>526</v>
      </c>
      <c r="O8584"/>
    </row>
    <row r="8585" spans="1:15" s="164" customFormat="1" ht="16" x14ac:dyDescent="0.2">
      <c r="A8585" t="s">
        <v>521</v>
      </c>
      <c r="B8585" t="s">
        <v>688</v>
      </c>
      <c r="C8585" t="s">
        <v>523</v>
      </c>
      <c r="D8585" t="s">
        <v>530</v>
      </c>
      <c r="E8585" t="s">
        <v>517</v>
      </c>
      <c r="F8585" s="191">
        <v>45814</v>
      </c>
      <c r="G8585" t="s">
        <v>689</v>
      </c>
      <c r="H8585" s="192">
        <v>1600000</v>
      </c>
      <c r="I8585" t="s">
        <v>16</v>
      </c>
      <c r="J8585"/>
      <c r="K8585"/>
      <c r="L8585">
        <v>2025</v>
      </c>
      <c r="M8585" t="s">
        <v>525</v>
      </c>
      <c r="N8585" t="s">
        <v>526</v>
      </c>
      <c r="O8585" t="s">
        <v>752</v>
      </c>
    </row>
    <row r="8586" spans="1:15" s="164" customFormat="1" ht="16" x14ac:dyDescent="0.2">
      <c r="A8586" t="s">
        <v>521</v>
      </c>
      <c r="B8586" t="s">
        <v>688</v>
      </c>
      <c r="C8586" t="s">
        <v>523</v>
      </c>
      <c r="D8586" t="s">
        <v>530</v>
      </c>
      <c r="E8586" t="s">
        <v>518</v>
      </c>
      <c r="F8586" s="191">
        <v>45814</v>
      </c>
      <c r="G8586" t="s">
        <v>689</v>
      </c>
      <c r="H8586" s="192">
        <v>200000</v>
      </c>
      <c r="I8586" t="s">
        <v>16</v>
      </c>
      <c r="J8586"/>
      <c r="K8586"/>
      <c r="L8586">
        <v>2025</v>
      </c>
      <c r="M8586" t="s">
        <v>525</v>
      </c>
      <c r="N8586" t="s">
        <v>526</v>
      </c>
      <c r="O8586" t="s">
        <v>752</v>
      </c>
    </row>
    <row r="8587" spans="1:15" s="164" customFormat="1" ht="16" x14ac:dyDescent="0.2">
      <c r="A8587" t="s">
        <v>521</v>
      </c>
      <c r="B8587" t="s">
        <v>615</v>
      </c>
      <c r="C8587" t="s">
        <v>523</v>
      </c>
      <c r="D8587" t="s">
        <v>530</v>
      </c>
      <c r="E8587" t="s">
        <v>517</v>
      </c>
      <c r="F8587" s="191">
        <v>45814</v>
      </c>
      <c r="G8587" t="s">
        <v>26</v>
      </c>
      <c r="H8587" s="192">
        <v>44800</v>
      </c>
      <c r="I8587" t="s">
        <v>16</v>
      </c>
      <c r="J8587">
        <v>112</v>
      </c>
      <c r="K8587"/>
      <c r="L8587">
        <v>2025</v>
      </c>
      <c r="M8587" t="s">
        <v>525</v>
      </c>
      <c r="N8587" t="s">
        <v>526</v>
      </c>
      <c r="O8587" t="s">
        <v>752</v>
      </c>
    </row>
    <row r="8588" spans="1:15" s="164" customFormat="1" ht="16" x14ac:dyDescent="0.2">
      <c r="A8588" t="s">
        <v>521</v>
      </c>
      <c r="B8588" t="s">
        <v>522</v>
      </c>
      <c r="C8588" t="s">
        <v>523</v>
      </c>
      <c r="D8588" t="s">
        <v>530</v>
      </c>
      <c r="E8588" t="s">
        <v>517</v>
      </c>
      <c r="F8588" s="191">
        <v>45814</v>
      </c>
      <c r="G8588" t="s">
        <v>18</v>
      </c>
      <c r="H8588" s="192">
        <v>360800</v>
      </c>
      <c r="I8588" t="s">
        <v>16</v>
      </c>
      <c r="J8588">
        <v>902</v>
      </c>
      <c r="K8588"/>
      <c r="L8588">
        <v>2025</v>
      </c>
      <c r="M8588" t="s">
        <v>525</v>
      </c>
      <c r="N8588" t="s">
        <v>526</v>
      </c>
      <c r="O8588" t="s">
        <v>753</v>
      </c>
    </row>
    <row r="8589" spans="1:15" s="164" customFormat="1" ht="16" x14ac:dyDescent="0.2">
      <c r="A8589" t="s">
        <v>521</v>
      </c>
      <c r="B8589" t="s">
        <v>522</v>
      </c>
      <c r="C8589" t="s">
        <v>523</v>
      </c>
      <c r="D8589" t="s">
        <v>524</v>
      </c>
      <c r="E8589" t="s">
        <v>517</v>
      </c>
      <c r="F8589" s="191">
        <v>45814</v>
      </c>
      <c r="G8589" t="s">
        <v>18</v>
      </c>
      <c r="H8589" s="192">
        <v>28560</v>
      </c>
      <c r="I8589" t="s">
        <v>16</v>
      </c>
      <c r="J8589">
        <v>336</v>
      </c>
      <c r="K8589"/>
      <c r="L8589">
        <v>2025</v>
      </c>
      <c r="M8589" t="s">
        <v>525</v>
      </c>
      <c r="N8589" t="s">
        <v>526</v>
      </c>
      <c r="O8589" t="s">
        <v>753</v>
      </c>
    </row>
    <row r="8590" spans="1:15" s="164" customFormat="1" ht="16" x14ac:dyDescent="0.2">
      <c r="A8590" t="s">
        <v>521</v>
      </c>
      <c r="B8590" t="s">
        <v>688</v>
      </c>
      <c r="C8590" t="s">
        <v>523</v>
      </c>
      <c r="D8590" t="s">
        <v>530</v>
      </c>
      <c r="E8590" t="s">
        <v>518</v>
      </c>
      <c r="F8590" s="191">
        <v>45814</v>
      </c>
      <c r="G8590" t="s">
        <v>689</v>
      </c>
      <c r="H8590" s="192">
        <v>360000</v>
      </c>
      <c r="I8590" t="s">
        <v>16</v>
      </c>
      <c r="J8590"/>
      <c r="K8590"/>
      <c r="L8590">
        <v>2025</v>
      </c>
      <c r="M8590" t="s">
        <v>525</v>
      </c>
      <c r="N8590" t="s">
        <v>526</v>
      </c>
      <c r="O8590" t="s">
        <v>753</v>
      </c>
    </row>
    <row r="8591" spans="1:15" s="164" customFormat="1" ht="16" x14ac:dyDescent="0.2">
      <c r="A8591" t="s">
        <v>521</v>
      </c>
      <c r="B8591" t="s">
        <v>688</v>
      </c>
      <c r="C8591" t="s">
        <v>523</v>
      </c>
      <c r="D8591" t="s">
        <v>530</v>
      </c>
      <c r="E8591" t="s">
        <v>517</v>
      </c>
      <c r="F8591" s="191">
        <v>45814</v>
      </c>
      <c r="G8591" t="s">
        <v>689</v>
      </c>
      <c r="H8591" s="192">
        <v>2120000</v>
      </c>
      <c r="I8591" t="s">
        <v>16</v>
      </c>
      <c r="J8591"/>
      <c r="K8591"/>
      <c r="L8591">
        <v>2025</v>
      </c>
      <c r="M8591" t="s">
        <v>525</v>
      </c>
      <c r="N8591" t="s">
        <v>526</v>
      </c>
      <c r="O8591" t="s">
        <v>753</v>
      </c>
    </row>
    <row r="8592" spans="1:15" s="164" customFormat="1" ht="16" x14ac:dyDescent="0.2">
      <c r="A8592" t="s">
        <v>521</v>
      </c>
      <c r="B8592" t="s">
        <v>688</v>
      </c>
      <c r="C8592" t="s">
        <v>523</v>
      </c>
      <c r="D8592" t="s">
        <v>530</v>
      </c>
      <c r="E8592" t="s">
        <v>517</v>
      </c>
      <c r="F8592" s="191">
        <v>45814</v>
      </c>
      <c r="G8592" t="s">
        <v>689</v>
      </c>
      <c r="H8592" s="192">
        <v>640000</v>
      </c>
      <c r="I8592" t="s">
        <v>16</v>
      </c>
      <c r="J8592"/>
      <c r="K8592"/>
      <c r="L8592">
        <v>2025</v>
      </c>
      <c r="M8592" t="s">
        <v>525</v>
      </c>
      <c r="N8592" t="s">
        <v>526</v>
      </c>
      <c r="O8592" t="s">
        <v>777</v>
      </c>
    </row>
    <row r="8593" spans="1:15" s="164" customFormat="1" ht="16" x14ac:dyDescent="0.2">
      <c r="A8593" t="s">
        <v>521</v>
      </c>
      <c r="B8593" t="s">
        <v>615</v>
      </c>
      <c r="C8593" t="s">
        <v>523</v>
      </c>
      <c r="D8593" t="s">
        <v>530</v>
      </c>
      <c r="E8593" t="s">
        <v>517</v>
      </c>
      <c r="F8593" s="191">
        <v>45815</v>
      </c>
      <c r="G8593" t="s">
        <v>26</v>
      </c>
      <c r="H8593" s="192">
        <v>3920000</v>
      </c>
      <c r="I8593" t="s">
        <v>16</v>
      </c>
      <c r="J8593">
        <v>9800</v>
      </c>
      <c r="K8593"/>
      <c r="L8593">
        <v>2025</v>
      </c>
      <c r="M8593" t="s">
        <v>525</v>
      </c>
      <c r="N8593" t="s">
        <v>526</v>
      </c>
      <c r="O8593"/>
    </row>
    <row r="8594" spans="1:15" s="164" customFormat="1" ht="16" x14ac:dyDescent="0.2">
      <c r="A8594" t="s">
        <v>521</v>
      </c>
      <c r="B8594" t="s">
        <v>687</v>
      </c>
      <c r="C8594" t="s">
        <v>523</v>
      </c>
      <c r="D8594" t="s">
        <v>593</v>
      </c>
      <c r="E8594" t="s">
        <v>517</v>
      </c>
      <c r="F8594" s="191">
        <v>45815</v>
      </c>
      <c r="G8594" t="s">
        <v>39</v>
      </c>
      <c r="H8594" s="192"/>
      <c r="I8594" t="s">
        <v>16</v>
      </c>
      <c r="J8594">
        <v>280</v>
      </c>
      <c r="K8594"/>
      <c r="L8594">
        <v>2025</v>
      </c>
      <c r="M8594" t="s">
        <v>525</v>
      </c>
      <c r="N8594" t="s">
        <v>526</v>
      </c>
      <c r="O8594"/>
    </row>
    <row r="8595" spans="1:15" s="164" customFormat="1" ht="16" x14ac:dyDescent="0.2">
      <c r="A8595" t="s">
        <v>521</v>
      </c>
      <c r="B8595" t="s">
        <v>609</v>
      </c>
      <c r="C8595" t="s">
        <v>523</v>
      </c>
      <c r="D8595" t="s">
        <v>530</v>
      </c>
      <c r="E8595" t="s">
        <v>518</v>
      </c>
      <c r="F8595" s="191">
        <v>45815</v>
      </c>
      <c r="G8595" t="s">
        <v>25</v>
      </c>
      <c r="H8595" s="192">
        <v>784000</v>
      </c>
      <c r="I8595" t="s">
        <v>16</v>
      </c>
      <c r="J8595">
        <v>1960</v>
      </c>
      <c r="K8595"/>
      <c r="L8595">
        <v>2025</v>
      </c>
      <c r="M8595" t="s">
        <v>525</v>
      </c>
      <c r="N8595" t="s">
        <v>526</v>
      </c>
      <c r="O8595"/>
    </row>
    <row r="8596" spans="1:15" s="164" customFormat="1" ht="16" x14ac:dyDescent="0.2">
      <c r="A8596" t="s">
        <v>521</v>
      </c>
      <c r="B8596" t="s">
        <v>609</v>
      </c>
      <c r="C8596" t="s">
        <v>523</v>
      </c>
      <c r="D8596" t="s">
        <v>524</v>
      </c>
      <c r="E8596" t="s">
        <v>519</v>
      </c>
      <c r="F8596" s="191">
        <v>45815</v>
      </c>
      <c r="G8596" t="s">
        <v>25</v>
      </c>
      <c r="H8596" s="192">
        <v>43350</v>
      </c>
      <c r="I8596" t="s">
        <v>16</v>
      </c>
      <c r="J8596">
        <v>510</v>
      </c>
      <c r="K8596"/>
      <c r="L8596">
        <v>2025</v>
      </c>
      <c r="M8596" t="s">
        <v>525</v>
      </c>
      <c r="N8596" t="s">
        <v>526</v>
      </c>
      <c r="O8596"/>
    </row>
    <row r="8597" spans="1:15" s="164" customFormat="1" ht="16" x14ac:dyDescent="0.2">
      <c r="A8597" t="s">
        <v>521</v>
      </c>
      <c r="B8597" t="s">
        <v>609</v>
      </c>
      <c r="C8597" t="s">
        <v>523</v>
      </c>
      <c r="D8597" t="s">
        <v>530</v>
      </c>
      <c r="E8597" t="s">
        <v>517</v>
      </c>
      <c r="F8597" s="191">
        <v>45815</v>
      </c>
      <c r="G8597" t="s">
        <v>25</v>
      </c>
      <c r="H8597" s="192">
        <v>9408000</v>
      </c>
      <c r="I8597" t="s">
        <v>16</v>
      </c>
      <c r="J8597">
        <v>23520</v>
      </c>
      <c r="K8597"/>
      <c r="L8597">
        <v>2025</v>
      </c>
      <c r="M8597" t="s">
        <v>525</v>
      </c>
      <c r="N8597" t="s">
        <v>526</v>
      </c>
      <c r="O8597"/>
    </row>
    <row r="8598" spans="1:15" s="164" customFormat="1" ht="16" x14ac:dyDescent="0.2">
      <c r="A8598" t="s">
        <v>521</v>
      </c>
      <c r="B8598" t="s">
        <v>615</v>
      </c>
      <c r="C8598" t="s">
        <v>523</v>
      </c>
      <c r="D8598" t="s">
        <v>530</v>
      </c>
      <c r="E8598" t="s">
        <v>518</v>
      </c>
      <c r="F8598" s="191">
        <v>45815</v>
      </c>
      <c r="G8598" t="s">
        <v>26</v>
      </c>
      <c r="H8598" s="192">
        <v>627200</v>
      </c>
      <c r="I8598" t="s">
        <v>16</v>
      </c>
      <c r="J8598">
        <v>1568</v>
      </c>
      <c r="K8598"/>
      <c r="L8598">
        <v>2025</v>
      </c>
      <c r="M8598" t="s">
        <v>525</v>
      </c>
      <c r="N8598" t="s">
        <v>526</v>
      </c>
      <c r="O8598"/>
    </row>
    <row r="8599" spans="1:15" s="164" customFormat="1" ht="16" x14ac:dyDescent="0.2">
      <c r="A8599" t="s">
        <v>521</v>
      </c>
      <c r="B8599" t="s">
        <v>615</v>
      </c>
      <c r="C8599" t="s">
        <v>523</v>
      </c>
      <c r="D8599" t="s">
        <v>530</v>
      </c>
      <c r="E8599" t="s">
        <v>519</v>
      </c>
      <c r="F8599" s="191">
        <v>45815</v>
      </c>
      <c r="G8599" t="s">
        <v>26</v>
      </c>
      <c r="H8599" s="192">
        <v>306000</v>
      </c>
      <c r="I8599" t="s">
        <v>16</v>
      </c>
      <c r="J8599">
        <v>765</v>
      </c>
      <c r="K8599"/>
      <c r="L8599">
        <v>2025</v>
      </c>
      <c r="M8599" t="s">
        <v>525</v>
      </c>
      <c r="N8599" t="s">
        <v>526</v>
      </c>
      <c r="O8599"/>
    </row>
    <row r="8600" spans="1:15" s="164" customFormat="1" ht="16" x14ac:dyDescent="0.2">
      <c r="A8600" t="s">
        <v>521</v>
      </c>
      <c r="B8600" t="s">
        <v>688</v>
      </c>
      <c r="C8600" t="s">
        <v>523</v>
      </c>
      <c r="D8600" t="s">
        <v>530</v>
      </c>
      <c r="E8600" t="s">
        <v>517</v>
      </c>
      <c r="F8600" s="191">
        <v>45815</v>
      </c>
      <c r="G8600" t="s">
        <v>689</v>
      </c>
      <c r="H8600" s="192">
        <v>1000000</v>
      </c>
      <c r="I8600" t="s">
        <v>16</v>
      </c>
      <c r="J8600"/>
      <c r="K8600"/>
      <c r="L8600">
        <v>2025</v>
      </c>
      <c r="M8600" t="s">
        <v>525</v>
      </c>
      <c r="N8600" t="s">
        <v>526</v>
      </c>
      <c r="O8600" t="s">
        <v>750</v>
      </c>
    </row>
    <row r="8601" spans="1:15" s="164" customFormat="1" ht="16" x14ac:dyDescent="0.2">
      <c r="A8601" t="s">
        <v>521</v>
      </c>
      <c r="B8601" t="s">
        <v>688</v>
      </c>
      <c r="C8601" t="s">
        <v>523</v>
      </c>
      <c r="D8601" t="s">
        <v>530</v>
      </c>
      <c r="E8601" t="s">
        <v>518</v>
      </c>
      <c r="F8601" s="191">
        <v>45815</v>
      </c>
      <c r="G8601" t="s">
        <v>689</v>
      </c>
      <c r="H8601" s="192">
        <v>80000</v>
      </c>
      <c r="I8601" t="s">
        <v>16</v>
      </c>
      <c r="J8601"/>
      <c r="K8601"/>
      <c r="L8601">
        <v>2025</v>
      </c>
      <c r="M8601" t="s">
        <v>525</v>
      </c>
      <c r="N8601" t="s">
        <v>526</v>
      </c>
      <c r="O8601" t="s">
        <v>750</v>
      </c>
    </row>
    <row r="8602" spans="1:15" s="164" customFormat="1" ht="16" x14ac:dyDescent="0.2">
      <c r="A8602" t="s">
        <v>521</v>
      </c>
      <c r="B8602" t="s">
        <v>615</v>
      </c>
      <c r="C8602" t="s">
        <v>523</v>
      </c>
      <c r="D8602" t="s">
        <v>530</v>
      </c>
      <c r="E8602" t="s">
        <v>517</v>
      </c>
      <c r="F8602" s="191">
        <v>45815</v>
      </c>
      <c r="G8602" t="s">
        <v>26</v>
      </c>
      <c r="H8602" s="192">
        <v>44800</v>
      </c>
      <c r="I8602" t="s">
        <v>16</v>
      </c>
      <c r="J8602">
        <v>112</v>
      </c>
      <c r="K8602"/>
      <c r="L8602">
        <v>2025</v>
      </c>
      <c r="M8602" t="s">
        <v>525</v>
      </c>
      <c r="N8602" t="s">
        <v>526</v>
      </c>
      <c r="O8602" t="s">
        <v>750</v>
      </c>
    </row>
    <row r="8603" spans="1:15" s="164" customFormat="1" ht="16" x14ac:dyDescent="0.2">
      <c r="A8603" t="s">
        <v>521</v>
      </c>
      <c r="B8603" t="s">
        <v>522</v>
      </c>
      <c r="C8603" t="s">
        <v>523</v>
      </c>
      <c r="D8603" t="s">
        <v>530</v>
      </c>
      <c r="E8603" t="s">
        <v>517</v>
      </c>
      <c r="F8603" s="191">
        <v>45815</v>
      </c>
      <c r="G8603" t="s">
        <v>18</v>
      </c>
      <c r="H8603" s="192">
        <v>505200</v>
      </c>
      <c r="I8603" t="s">
        <v>16</v>
      </c>
      <c r="J8603">
        <v>1263</v>
      </c>
      <c r="K8603"/>
      <c r="L8603">
        <v>2025</v>
      </c>
      <c r="M8603" t="s">
        <v>525</v>
      </c>
      <c r="N8603" t="s">
        <v>526</v>
      </c>
      <c r="O8603" t="s">
        <v>751</v>
      </c>
    </row>
    <row r="8604" spans="1:15" s="164" customFormat="1" ht="16" x14ac:dyDescent="0.2">
      <c r="A8604" t="s">
        <v>521</v>
      </c>
      <c r="B8604" t="s">
        <v>522</v>
      </c>
      <c r="C8604" t="s">
        <v>523</v>
      </c>
      <c r="D8604" t="s">
        <v>524</v>
      </c>
      <c r="E8604" t="s">
        <v>519</v>
      </c>
      <c r="F8604" s="191">
        <v>45815</v>
      </c>
      <c r="G8604" t="s">
        <v>18</v>
      </c>
      <c r="H8604" s="192">
        <v>1031900</v>
      </c>
      <c r="I8604" t="s">
        <v>16</v>
      </c>
      <c r="J8604">
        <v>12140</v>
      </c>
      <c r="K8604"/>
      <c r="L8604">
        <v>2025</v>
      </c>
      <c r="M8604" t="s">
        <v>525</v>
      </c>
      <c r="N8604" t="s">
        <v>526</v>
      </c>
      <c r="O8604" t="s">
        <v>751</v>
      </c>
    </row>
    <row r="8605" spans="1:15" s="164" customFormat="1" ht="16" x14ac:dyDescent="0.2">
      <c r="A8605" t="s">
        <v>521</v>
      </c>
      <c r="B8605" t="s">
        <v>688</v>
      </c>
      <c r="C8605" t="s">
        <v>523</v>
      </c>
      <c r="D8605" t="s">
        <v>530</v>
      </c>
      <c r="E8605" t="s">
        <v>518</v>
      </c>
      <c r="F8605" s="191">
        <v>45815</v>
      </c>
      <c r="G8605" t="s">
        <v>689</v>
      </c>
      <c r="H8605" s="192">
        <v>160000</v>
      </c>
      <c r="I8605" t="s">
        <v>16</v>
      </c>
      <c r="J8605"/>
      <c r="K8605"/>
      <c r="L8605">
        <v>2025</v>
      </c>
      <c r="M8605" t="s">
        <v>525</v>
      </c>
      <c r="N8605" t="s">
        <v>526</v>
      </c>
      <c r="O8605" t="s">
        <v>751</v>
      </c>
    </row>
    <row r="8606" spans="1:15" s="164" customFormat="1" ht="16" x14ac:dyDescent="0.2">
      <c r="A8606" t="s">
        <v>521</v>
      </c>
      <c r="B8606" t="s">
        <v>688</v>
      </c>
      <c r="C8606" t="s">
        <v>523</v>
      </c>
      <c r="D8606" t="s">
        <v>530</v>
      </c>
      <c r="E8606" t="s">
        <v>517</v>
      </c>
      <c r="F8606" s="191">
        <v>45815</v>
      </c>
      <c r="G8606" t="s">
        <v>689</v>
      </c>
      <c r="H8606" s="192">
        <v>1920000</v>
      </c>
      <c r="I8606" t="s">
        <v>16</v>
      </c>
      <c r="J8606"/>
      <c r="K8606"/>
      <c r="L8606">
        <v>2025</v>
      </c>
      <c r="M8606" t="s">
        <v>525</v>
      </c>
      <c r="N8606" t="s">
        <v>526</v>
      </c>
      <c r="O8606" t="s">
        <v>751</v>
      </c>
    </row>
    <row r="8607" spans="1:15" s="164" customFormat="1" ht="16" x14ac:dyDescent="0.2">
      <c r="A8607" t="s">
        <v>521</v>
      </c>
      <c r="B8607" t="s">
        <v>688</v>
      </c>
      <c r="C8607" t="s">
        <v>523</v>
      </c>
      <c r="D8607" t="s">
        <v>530</v>
      </c>
      <c r="E8607" t="s">
        <v>517</v>
      </c>
      <c r="F8607" s="191">
        <v>45815</v>
      </c>
      <c r="G8607" t="s">
        <v>689</v>
      </c>
      <c r="H8607" s="192">
        <v>360000</v>
      </c>
      <c r="I8607" t="s">
        <v>16</v>
      </c>
      <c r="J8607"/>
      <c r="K8607"/>
      <c r="L8607">
        <v>2025</v>
      </c>
      <c r="M8607" t="s">
        <v>525</v>
      </c>
      <c r="N8607" t="s">
        <v>526</v>
      </c>
      <c r="O8607" t="s">
        <v>776</v>
      </c>
    </row>
    <row r="8608" spans="1:15" s="164" customFormat="1" ht="16" x14ac:dyDescent="0.2">
      <c r="A8608" t="s">
        <v>521</v>
      </c>
      <c r="B8608" t="s">
        <v>688</v>
      </c>
      <c r="C8608" t="s">
        <v>523</v>
      </c>
      <c r="D8608" t="s">
        <v>530</v>
      </c>
      <c r="E8608" t="s">
        <v>517</v>
      </c>
      <c r="F8608" s="191">
        <v>45815</v>
      </c>
      <c r="G8608" t="s">
        <v>689</v>
      </c>
      <c r="H8608" s="192">
        <v>10086400</v>
      </c>
      <c r="I8608" t="s">
        <v>16</v>
      </c>
      <c r="J8608"/>
      <c r="K8608"/>
      <c r="L8608">
        <v>2025</v>
      </c>
      <c r="M8608" t="s">
        <v>525</v>
      </c>
      <c r="N8608" t="s">
        <v>526</v>
      </c>
      <c r="O8608" t="s">
        <v>937</v>
      </c>
    </row>
    <row r="8609" spans="1:15" s="164" customFormat="1" ht="16" x14ac:dyDescent="0.2">
      <c r="A8609" t="s">
        <v>521</v>
      </c>
      <c r="B8609" t="s">
        <v>688</v>
      </c>
      <c r="C8609" t="s">
        <v>523</v>
      </c>
      <c r="D8609" t="s">
        <v>530</v>
      </c>
      <c r="E8609" t="s">
        <v>518</v>
      </c>
      <c r="F8609" s="191">
        <v>45815</v>
      </c>
      <c r="G8609" t="s">
        <v>689</v>
      </c>
      <c r="H8609" s="192">
        <v>1036800</v>
      </c>
      <c r="I8609" t="s">
        <v>16</v>
      </c>
      <c r="J8609"/>
      <c r="K8609"/>
      <c r="L8609">
        <v>2025</v>
      </c>
      <c r="M8609" t="s">
        <v>525</v>
      </c>
      <c r="N8609" t="s">
        <v>526</v>
      </c>
      <c r="O8609" t="s">
        <v>937</v>
      </c>
    </row>
    <row r="8610" spans="1:15" s="164" customFormat="1" ht="16" x14ac:dyDescent="0.2">
      <c r="A8610" t="s">
        <v>521</v>
      </c>
      <c r="B8610" t="s">
        <v>522</v>
      </c>
      <c r="C8610" t="s">
        <v>523</v>
      </c>
      <c r="D8610" t="s">
        <v>530</v>
      </c>
      <c r="E8610" t="s">
        <v>517</v>
      </c>
      <c r="F8610" s="191">
        <v>45815</v>
      </c>
      <c r="G8610" t="s">
        <v>18</v>
      </c>
      <c r="H8610" s="192">
        <v>705664</v>
      </c>
      <c r="I8610" t="s">
        <v>16</v>
      </c>
      <c r="J8610"/>
      <c r="K8610"/>
      <c r="L8610">
        <v>2025</v>
      </c>
      <c r="M8610" t="s">
        <v>525</v>
      </c>
      <c r="N8610" t="s">
        <v>526</v>
      </c>
      <c r="O8610" t="s">
        <v>937</v>
      </c>
    </row>
    <row r="8611" spans="1:15" s="164" customFormat="1" ht="16" x14ac:dyDescent="0.2">
      <c r="A8611" t="s">
        <v>521</v>
      </c>
      <c r="B8611" t="s">
        <v>615</v>
      </c>
      <c r="C8611" t="s">
        <v>523</v>
      </c>
      <c r="D8611" t="s">
        <v>530</v>
      </c>
      <c r="E8611" t="s">
        <v>517</v>
      </c>
      <c r="F8611" s="191">
        <v>45815</v>
      </c>
      <c r="G8611" t="s">
        <v>26</v>
      </c>
      <c r="H8611" s="192">
        <v>3877888</v>
      </c>
      <c r="I8611" t="s">
        <v>16</v>
      </c>
      <c r="J8611"/>
      <c r="K8611"/>
      <c r="L8611">
        <v>2025</v>
      </c>
      <c r="M8611" t="s">
        <v>525</v>
      </c>
      <c r="N8611" t="s">
        <v>526</v>
      </c>
      <c r="O8611" t="s">
        <v>937</v>
      </c>
    </row>
    <row r="8612" spans="1:15" s="164" customFormat="1" ht="16" x14ac:dyDescent="0.2">
      <c r="A8612" t="s">
        <v>521</v>
      </c>
      <c r="B8612" t="s">
        <v>615</v>
      </c>
      <c r="C8612" t="s">
        <v>523</v>
      </c>
      <c r="D8612" t="s">
        <v>530</v>
      </c>
      <c r="E8612" t="s">
        <v>519</v>
      </c>
      <c r="F8612" s="191">
        <v>45815</v>
      </c>
      <c r="G8612" t="s">
        <v>26</v>
      </c>
      <c r="H8612" s="192">
        <v>97920</v>
      </c>
      <c r="I8612" t="s">
        <v>16</v>
      </c>
      <c r="J8612"/>
      <c r="K8612"/>
      <c r="L8612">
        <v>2025</v>
      </c>
      <c r="M8612" t="s">
        <v>525</v>
      </c>
      <c r="N8612" t="s">
        <v>526</v>
      </c>
      <c r="O8612" t="s">
        <v>937</v>
      </c>
    </row>
    <row r="8613" spans="1:15" s="164" customFormat="1" ht="16" x14ac:dyDescent="0.2">
      <c r="A8613" t="s">
        <v>521</v>
      </c>
      <c r="B8613" t="s">
        <v>615</v>
      </c>
      <c r="C8613" t="s">
        <v>523</v>
      </c>
      <c r="D8613" t="s">
        <v>530</v>
      </c>
      <c r="E8613" t="s">
        <v>518</v>
      </c>
      <c r="F8613" s="191">
        <v>45815</v>
      </c>
      <c r="G8613" t="s">
        <v>26</v>
      </c>
      <c r="H8613" s="192">
        <v>508928</v>
      </c>
      <c r="I8613" t="s">
        <v>16</v>
      </c>
      <c r="J8613"/>
      <c r="K8613"/>
      <c r="L8613">
        <v>2025</v>
      </c>
      <c r="M8613" t="s">
        <v>525</v>
      </c>
      <c r="N8613" t="s">
        <v>526</v>
      </c>
      <c r="O8613" t="s">
        <v>937</v>
      </c>
    </row>
    <row r="8614" spans="1:15" s="164" customFormat="1" ht="16" x14ac:dyDescent="0.2">
      <c r="A8614" t="s">
        <v>521</v>
      </c>
      <c r="B8614" t="s">
        <v>609</v>
      </c>
      <c r="C8614" t="s">
        <v>523</v>
      </c>
      <c r="D8614" t="s">
        <v>530</v>
      </c>
      <c r="E8614" t="s">
        <v>517</v>
      </c>
      <c r="F8614" s="191">
        <v>45815</v>
      </c>
      <c r="G8614" t="s">
        <v>25</v>
      </c>
      <c r="H8614" s="192">
        <v>17804112</v>
      </c>
      <c r="I8614" t="s">
        <v>16</v>
      </c>
      <c r="J8614"/>
      <c r="K8614"/>
      <c r="L8614">
        <v>2025</v>
      </c>
      <c r="M8614" t="s">
        <v>525</v>
      </c>
      <c r="N8614" t="s">
        <v>526</v>
      </c>
      <c r="O8614" t="s">
        <v>937</v>
      </c>
    </row>
    <row r="8615" spans="1:15" s="164" customFormat="1" ht="16" x14ac:dyDescent="0.2">
      <c r="A8615" t="s">
        <v>521</v>
      </c>
      <c r="B8615" t="s">
        <v>609</v>
      </c>
      <c r="C8615" t="s">
        <v>523</v>
      </c>
      <c r="D8615" t="s">
        <v>530</v>
      </c>
      <c r="E8615" t="s">
        <v>518</v>
      </c>
      <c r="F8615" s="191">
        <v>45815</v>
      </c>
      <c r="G8615" t="s">
        <v>25</v>
      </c>
      <c r="H8615" s="192">
        <v>1835008</v>
      </c>
      <c r="I8615" t="s">
        <v>16</v>
      </c>
      <c r="J8615"/>
      <c r="K8615"/>
      <c r="L8615">
        <v>2025</v>
      </c>
      <c r="M8615" t="s">
        <v>525</v>
      </c>
      <c r="N8615" t="s">
        <v>526</v>
      </c>
      <c r="O8615" t="s">
        <v>937</v>
      </c>
    </row>
    <row r="8616" spans="1:15" s="164" customFormat="1" ht="16" x14ac:dyDescent="0.2">
      <c r="A8616" t="s">
        <v>521</v>
      </c>
      <c r="B8616" t="s">
        <v>572</v>
      </c>
      <c r="C8616" t="s">
        <v>523</v>
      </c>
      <c r="D8616" t="s">
        <v>530</v>
      </c>
      <c r="E8616" t="s">
        <v>517</v>
      </c>
      <c r="F8616" s="191">
        <v>45815</v>
      </c>
      <c r="G8616" t="s">
        <v>574</v>
      </c>
      <c r="H8616" s="192">
        <v>209408</v>
      </c>
      <c r="I8616" t="s">
        <v>16</v>
      </c>
      <c r="J8616"/>
      <c r="K8616"/>
      <c r="L8616">
        <v>2025</v>
      </c>
      <c r="M8616" t="s">
        <v>525</v>
      </c>
      <c r="N8616" t="s">
        <v>526</v>
      </c>
      <c r="O8616" t="s">
        <v>937</v>
      </c>
    </row>
    <row r="8617" spans="1:15" s="164" customFormat="1" ht="16" x14ac:dyDescent="0.2">
      <c r="A8617" t="s">
        <v>521</v>
      </c>
      <c r="B8617" t="s">
        <v>615</v>
      </c>
      <c r="C8617" t="s">
        <v>523</v>
      </c>
      <c r="D8617" t="s">
        <v>530</v>
      </c>
      <c r="E8617" t="s">
        <v>518</v>
      </c>
      <c r="F8617" s="191">
        <v>45816</v>
      </c>
      <c r="G8617" t="s">
        <v>26</v>
      </c>
      <c r="H8617" s="192">
        <v>448000</v>
      </c>
      <c r="I8617" t="s">
        <v>16</v>
      </c>
      <c r="J8617">
        <v>1120</v>
      </c>
      <c r="K8617"/>
      <c r="L8617">
        <v>2025</v>
      </c>
      <c r="M8617" t="s">
        <v>525</v>
      </c>
      <c r="N8617" t="s">
        <v>526</v>
      </c>
      <c r="O8617"/>
    </row>
    <row r="8618" spans="1:15" s="164" customFormat="1" ht="16" x14ac:dyDescent="0.2">
      <c r="A8618" t="s">
        <v>521</v>
      </c>
      <c r="B8618" t="s">
        <v>615</v>
      </c>
      <c r="C8618" t="s">
        <v>523</v>
      </c>
      <c r="D8618" t="s">
        <v>524</v>
      </c>
      <c r="E8618" t="s">
        <v>519</v>
      </c>
      <c r="F8618" s="191">
        <v>45816</v>
      </c>
      <c r="G8618" t="s">
        <v>26</v>
      </c>
      <c r="H8618" s="192">
        <v>28900</v>
      </c>
      <c r="I8618" t="s">
        <v>16</v>
      </c>
      <c r="J8618">
        <v>340</v>
      </c>
      <c r="K8618"/>
      <c r="L8618">
        <v>2025</v>
      </c>
      <c r="M8618" t="s">
        <v>525</v>
      </c>
      <c r="N8618" t="s">
        <v>526</v>
      </c>
      <c r="O8618"/>
    </row>
    <row r="8619" spans="1:15" s="164" customFormat="1" ht="16" x14ac:dyDescent="0.2">
      <c r="A8619" t="s">
        <v>521</v>
      </c>
      <c r="B8619" t="s">
        <v>615</v>
      </c>
      <c r="C8619" t="s">
        <v>523</v>
      </c>
      <c r="D8619" t="s">
        <v>530</v>
      </c>
      <c r="E8619" t="s">
        <v>517</v>
      </c>
      <c r="F8619" s="191">
        <v>45816</v>
      </c>
      <c r="G8619" t="s">
        <v>26</v>
      </c>
      <c r="H8619" s="192">
        <v>3584000</v>
      </c>
      <c r="I8619" t="s">
        <v>16</v>
      </c>
      <c r="J8619">
        <v>8960</v>
      </c>
      <c r="K8619"/>
      <c r="L8619">
        <v>2025</v>
      </c>
      <c r="M8619" t="s">
        <v>525</v>
      </c>
      <c r="N8619" t="s">
        <v>526</v>
      </c>
      <c r="O8619"/>
    </row>
    <row r="8620" spans="1:15" s="164" customFormat="1" ht="16" x14ac:dyDescent="0.2">
      <c r="A8620" t="s">
        <v>521</v>
      </c>
      <c r="B8620" t="s">
        <v>687</v>
      </c>
      <c r="C8620" t="s">
        <v>523</v>
      </c>
      <c r="D8620" t="s">
        <v>593</v>
      </c>
      <c r="E8620" t="s">
        <v>517</v>
      </c>
      <c r="F8620" s="191">
        <v>45816</v>
      </c>
      <c r="G8620" t="s">
        <v>39</v>
      </c>
      <c r="H8620" s="192"/>
      <c r="I8620" t="s">
        <v>16</v>
      </c>
      <c r="J8620">
        <v>224</v>
      </c>
      <c r="K8620"/>
      <c r="L8620">
        <v>2025</v>
      </c>
      <c r="M8620" t="s">
        <v>525</v>
      </c>
      <c r="N8620" t="s">
        <v>526</v>
      </c>
      <c r="O8620"/>
    </row>
    <row r="8621" spans="1:15" s="164" customFormat="1" ht="16" x14ac:dyDescent="0.2">
      <c r="A8621" t="s">
        <v>521</v>
      </c>
      <c r="B8621" t="s">
        <v>609</v>
      </c>
      <c r="C8621" t="s">
        <v>523</v>
      </c>
      <c r="D8621" t="s">
        <v>530</v>
      </c>
      <c r="E8621" t="s">
        <v>518</v>
      </c>
      <c r="F8621" s="191">
        <v>45816</v>
      </c>
      <c r="G8621" t="s">
        <v>25</v>
      </c>
      <c r="H8621" s="192">
        <v>627200</v>
      </c>
      <c r="I8621" t="s">
        <v>16</v>
      </c>
      <c r="J8621">
        <v>1568</v>
      </c>
      <c r="K8621"/>
      <c r="L8621">
        <v>2025</v>
      </c>
      <c r="M8621" t="s">
        <v>525</v>
      </c>
      <c r="N8621" t="s">
        <v>526</v>
      </c>
      <c r="O8621"/>
    </row>
    <row r="8622" spans="1:15" s="164" customFormat="1" ht="16" x14ac:dyDescent="0.2">
      <c r="A8622" t="s">
        <v>521</v>
      </c>
      <c r="B8622" t="s">
        <v>609</v>
      </c>
      <c r="C8622" t="s">
        <v>523</v>
      </c>
      <c r="D8622" t="s">
        <v>524</v>
      </c>
      <c r="E8622" t="s">
        <v>519</v>
      </c>
      <c r="F8622" s="191">
        <v>45816</v>
      </c>
      <c r="G8622" t="s">
        <v>25</v>
      </c>
      <c r="H8622" s="192">
        <v>28900</v>
      </c>
      <c r="I8622" t="s">
        <v>16</v>
      </c>
      <c r="J8622">
        <v>340</v>
      </c>
      <c r="K8622"/>
      <c r="L8622">
        <v>2025</v>
      </c>
      <c r="M8622" t="s">
        <v>525</v>
      </c>
      <c r="N8622" t="s">
        <v>526</v>
      </c>
      <c r="O8622"/>
    </row>
    <row r="8623" spans="1:15" s="164" customFormat="1" ht="16" x14ac:dyDescent="0.2">
      <c r="A8623" t="s">
        <v>521</v>
      </c>
      <c r="B8623" t="s">
        <v>609</v>
      </c>
      <c r="C8623" t="s">
        <v>523</v>
      </c>
      <c r="D8623" t="s">
        <v>530</v>
      </c>
      <c r="E8623" t="s">
        <v>517</v>
      </c>
      <c r="F8623" s="191">
        <v>45816</v>
      </c>
      <c r="G8623" t="s">
        <v>25</v>
      </c>
      <c r="H8623" s="192">
        <v>7392000</v>
      </c>
      <c r="I8623" t="s">
        <v>16</v>
      </c>
      <c r="J8623">
        <v>18480</v>
      </c>
      <c r="K8623"/>
      <c r="L8623">
        <v>2025</v>
      </c>
      <c r="M8623" t="s">
        <v>525</v>
      </c>
      <c r="N8623" t="s">
        <v>526</v>
      </c>
      <c r="O8623"/>
    </row>
    <row r="8624" spans="1:15" s="164" customFormat="1" ht="16" x14ac:dyDescent="0.2">
      <c r="A8624" t="s">
        <v>521</v>
      </c>
      <c r="B8624" t="s">
        <v>615</v>
      </c>
      <c r="C8624" t="s">
        <v>523</v>
      </c>
      <c r="D8624" t="s">
        <v>530</v>
      </c>
      <c r="E8624" t="s">
        <v>517</v>
      </c>
      <c r="F8624" s="191">
        <v>45816</v>
      </c>
      <c r="G8624" t="s">
        <v>26</v>
      </c>
      <c r="H8624" s="192">
        <v>44800</v>
      </c>
      <c r="I8624" t="s">
        <v>16</v>
      </c>
      <c r="J8624">
        <v>112</v>
      </c>
      <c r="K8624"/>
      <c r="L8624">
        <v>2025</v>
      </c>
      <c r="M8624" t="s">
        <v>525</v>
      </c>
      <c r="N8624" t="s">
        <v>526</v>
      </c>
      <c r="O8624" t="s">
        <v>748</v>
      </c>
    </row>
    <row r="8625" spans="1:15" s="164" customFormat="1" ht="16" x14ac:dyDescent="0.2">
      <c r="A8625" t="s">
        <v>521</v>
      </c>
      <c r="B8625" t="s">
        <v>688</v>
      </c>
      <c r="C8625" t="s">
        <v>523</v>
      </c>
      <c r="D8625" t="s">
        <v>530</v>
      </c>
      <c r="E8625" t="s">
        <v>518</v>
      </c>
      <c r="F8625" s="191">
        <v>45816</v>
      </c>
      <c r="G8625" t="s">
        <v>689</v>
      </c>
      <c r="H8625" s="192">
        <v>120000</v>
      </c>
      <c r="I8625" t="s">
        <v>16</v>
      </c>
      <c r="J8625"/>
      <c r="K8625"/>
      <c r="L8625">
        <v>2025</v>
      </c>
      <c r="M8625" t="s">
        <v>525</v>
      </c>
      <c r="N8625" t="s">
        <v>526</v>
      </c>
      <c r="O8625" t="s">
        <v>749</v>
      </c>
    </row>
    <row r="8626" spans="1:15" s="164" customFormat="1" ht="16" x14ac:dyDescent="0.2">
      <c r="A8626" t="s">
        <v>521</v>
      </c>
      <c r="B8626" t="s">
        <v>688</v>
      </c>
      <c r="C8626" t="s">
        <v>523</v>
      </c>
      <c r="D8626" t="s">
        <v>530</v>
      </c>
      <c r="E8626" t="s">
        <v>517</v>
      </c>
      <c r="F8626" s="191">
        <v>45816</v>
      </c>
      <c r="G8626" t="s">
        <v>689</v>
      </c>
      <c r="H8626" s="192">
        <v>2440000</v>
      </c>
      <c r="I8626" t="s">
        <v>16</v>
      </c>
      <c r="J8626"/>
      <c r="K8626"/>
      <c r="L8626">
        <v>2025</v>
      </c>
      <c r="M8626" t="s">
        <v>525</v>
      </c>
      <c r="N8626" t="s">
        <v>526</v>
      </c>
      <c r="O8626" t="s">
        <v>749</v>
      </c>
    </row>
    <row r="8627" spans="1:15" s="164" customFormat="1" ht="16" x14ac:dyDescent="0.2">
      <c r="A8627" t="s">
        <v>521</v>
      </c>
      <c r="B8627" t="s">
        <v>688</v>
      </c>
      <c r="C8627" t="s">
        <v>523</v>
      </c>
      <c r="D8627" t="s">
        <v>530</v>
      </c>
      <c r="E8627" t="s">
        <v>517</v>
      </c>
      <c r="F8627" s="191">
        <v>45816</v>
      </c>
      <c r="G8627" t="s">
        <v>689</v>
      </c>
      <c r="H8627" s="192">
        <v>440000</v>
      </c>
      <c r="I8627" t="s">
        <v>16</v>
      </c>
      <c r="J8627"/>
      <c r="K8627"/>
      <c r="L8627">
        <v>2025</v>
      </c>
      <c r="M8627" t="s">
        <v>525</v>
      </c>
      <c r="N8627" t="s">
        <v>526</v>
      </c>
      <c r="O8627" t="s">
        <v>775</v>
      </c>
    </row>
    <row r="8628" spans="1:15" s="164" customFormat="1" ht="16" x14ac:dyDescent="0.2">
      <c r="A8628" t="s">
        <v>521</v>
      </c>
      <c r="B8628" t="s">
        <v>647</v>
      </c>
      <c r="C8628" t="s">
        <v>523</v>
      </c>
      <c r="D8628" t="s">
        <v>525</v>
      </c>
      <c r="E8628" t="s">
        <v>525</v>
      </c>
      <c r="F8628" s="191">
        <v>45817</v>
      </c>
      <c r="G8628" t="s">
        <v>650</v>
      </c>
      <c r="H8628" s="192">
        <v>3549212</v>
      </c>
      <c r="I8628" t="s">
        <v>16</v>
      </c>
      <c r="J8628"/>
      <c r="K8628"/>
      <c r="L8628">
        <v>2024</v>
      </c>
      <c r="M8628" t="s">
        <v>525</v>
      </c>
      <c r="N8628" t="s">
        <v>569</v>
      </c>
      <c r="O8628"/>
    </row>
    <row r="8629" spans="1:15" s="164" customFormat="1" ht="16" x14ac:dyDescent="0.2">
      <c r="A8629" t="s">
        <v>521</v>
      </c>
      <c r="B8629" t="s">
        <v>647</v>
      </c>
      <c r="C8629" t="s">
        <v>535</v>
      </c>
      <c r="D8629" t="s">
        <v>525</v>
      </c>
      <c r="E8629" t="s">
        <v>519</v>
      </c>
      <c r="F8629" s="191">
        <v>45817</v>
      </c>
      <c r="G8629" t="s">
        <v>650</v>
      </c>
      <c r="H8629" s="192">
        <v>69282</v>
      </c>
      <c r="I8629" t="s">
        <v>16</v>
      </c>
      <c r="J8629"/>
      <c r="K8629"/>
      <c r="L8629">
        <v>2024</v>
      </c>
      <c r="M8629" t="s">
        <v>525</v>
      </c>
      <c r="N8629" t="s">
        <v>569</v>
      </c>
      <c r="O8629"/>
    </row>
    <row r="8630" spans="1:15" s="164" customFormat="1" ht="16" x14ac:dyDescent="0.2">
      <c r="A8630" t="s">
        <v>521</v>
      </c>
      <c r="B8630" t="s">
        <v>647</v>
      </c>
      <c r="C8630" t="s">
        <v>523</v>
      </c>
      <c r="D8630" t="s">
        <v>525</v>
      </c>
      <c r="E8630" t="s">
        <v>519</v>
      </c>
      <c r="F8630" s="191">
        <v>45817</v>
      </c>
      <c r="G8630" t="s">
        <v>650</v>
      </c>
      <c r="H8630" s="192">
        <v>659886</v>
      </c>
      <c r="I8630" t="s">
        <v>16</v>
      </c>
      <c r="J8630"/>
      <c r="K8630"/>
      <c r="L8630">
        <v>2024</v>
      </c>
      <c r="M8630" t="s">
        <v>525</v>
      </c>
      <c r="N8630" t="s">
        <v>569</v>
      </c>
      <c r="O8630"/>
    </row>
    <row r="8631" spans="1:15" s="164" customFormat="1" ht="16" x14ac:dyDescent="0.2">
      <c r="A8631" t="s">
        <v>521</v>
      </c>
      <c r="B8631" t="s">
        <v>647</v>
      </c>
      <c r="C8631" t="s">
        <v>535</v>
      </c>
      <c r="D8631" t="s">
        <v>525</v>
      </c>
      <c r="E8631" t="s">
        <v>531</v>
      </c>
      <c r="F8631" s="191">
        <v>45817</v>
      </c>
      <c r="G8631" t="s">
        <v>650</v>
      </c>
      <c r="H8631" s="192">
        <v>274813</v>
      </c>
      <c r="I8631" t="s">
        <v>16</v>
      </c>
      <c r="J8631"/>
      <c r="K8631"/>
      <c r="L8631">
        <v>2024</v>
      </c>
      <c r="M8631" t="s">
        <v>525</v>
      </c>
      <c r="N8631" t="s">
        <v>569</v>
      </c>
      <c r="O8631"/>
    </row>
    <row r="8632" spans="1:15" s="164" customFormat="1" ht="16" x14ac:dyDescent="0.2">
      <c r="A8632" t="s">
        <v>521</v>
      </c>
      <c r="B8632" t="s">
        <v>647</v>
      </c>
      <c r="C8632" t="s">
        <v>523</v>
      </c>
      <c r="D8632" t="s">
        <v>525</v>
      </c>
      <c r="E8632" t="s">
        <v>531</v>
      </c>
      <c r="F8632" s="191">
        <v>45817</v>
      </c>
      <c r="G8632" t="s">
        <v>650</v>
      </c>
      <c r="H8632" s="192">
        <v>9079226</v>
      </c>
      <c r="I8632" t="s">
        <v>16</v>
      </c>
      <c r="J8632"/>
      <c r="K8632"/>
      <c r="L8632">
        <v>2024</v>
      </c>
      <c r="M8632" t="s">
        <v>525</v>
      </c>
      <c r="N8632" t="s">
        <v>569</v>
      </c>
      <c r="O8632"/>
    </row>
    <row r="8633" spans="1:15" s="164" customFormat="1" ht="16" x14ac:dyDescent="0.2">
      <c r="A8633" t="s">
        <v>521</v>
      </c>
      <c r="B8633" t="s">
        <v>647</v>
      </c>
      <c r="C8633" t="s">
        <v>523</v>
      </c>
      <c r="D8633" t="s">
        <v>525</v>
      </c>
      <c r="E8633" t="s">
        <v>525</v>
      </c>
      <c r="F8633" s="191">
        <v>45817</v>
      </c>
      <c r="G8633" t="s">
        <v>648</v>
      </c>
      <c r="H8633" s="192">
        <v>54912</v>
      </c>
      <c r="I8633" t="s">
        <v>16</v>
      </c>
      <c r="J8633"/>
      <c r="K8633"/>
      <c r="L8633">
        <v>2024</v>
      </c>
      <c r="M8633" t="s">
        <v>525</v>
      </c>
      <c r="N8633" t="s">
        <v>569</v>
      </c>
      <c r="O8633"/>
    </row>
    <row r="8634" spans="1:15" s="164" customFormat="1" ht="16" x14ac:dyDescent="0.2">
      <c r="A8634" t="s">
        <v>521</v>
      </c>
      <c r="B8634" t="s">
        <v>647</v>
      </c>
      <c r="C8634" t="s">
        <v>523</v>
      </c>
      <c r="D8634" t="s">
        <v>525</v>
      </c>
      <c r="E8634" t="s">
        <v>531</v>
      </c>
      <c r="F8634" s="191">
        <v>45817</v>
      </c>
      <c r="G8634" t="s">
        <v>648</v>
      </c>
      <c r="H8634" s="192">
        <v>59136</v>
      </c>
      <c r="I8634" t="s">
        <v>16</v>
      </c>
      <c r="J8634"/>
      <c r="K8634"/>
      <c r="L8634">
        <v>2024</v>
      </c>
      <c r="M8634" t="s">
        <v>525</v>
      </c>
      <c r="N8634" t="s">
        <v>569</v>
      </c>
      <c r="O8634"/>
    </row>
    <row r="8635" spans="1:15" s="164" customFormat="1" ht="16" x14ac:dyDescent="0.2">
      <c r="A8635" t="s">
        <v>521</v>
      </c>
      <c r="B8635" t="s">
        <v>647</v>
      </c>
      <c r="C8635" t="s">
        <v>523</v>
      </c>
      <c r="D8635" t="s">
        <v>525</v>
      </c>
      <c r="E8635" t="s">
        <v>525</v>
      </c>
      <c r="F8635" s="191">
        <v>45817</v>
      </c>
      <c r="G8635" t="s">
        <v>660</v>
      </c>
      <c r="H8635" s="192">
        <v>5940</v>
      </c>
      <c r="I8635" t="s">
        <v>16</v>
      </c>
      <c r="J8635"/>
      <c r="K8635"/>
      <c r="L8635">
        <v>2024</v>
      </c>
      <c r="M8635" t="s">
        <v>525</v>
      </c>
      <c r="N8635" t="s">
        <v>569</v>
      </c>
      <c r="O8635"/>
    </row>
    <row r="8636" spans="1:15" s="164" customFormat="1" ht="16" x14ac:dyDescent="0.2">
      <c r="A8636" t="s">
        <v>521</v>
      </c>
      <c r="B8636" t="s">
        <v>647</v>
      </c>
      <c r="C8636" t="s">
        <v>523</v>
      </c>
      <c r="D8636" t="s">
        <v>525</v>
      </c>
      <c r="E8636" t="s">
        <v>519</v>
      </c>
      <c r="F8636" s="191">
        <v>45817</v>
      </c>
      <c r="G8636" t="s">
        <v>660</v>
      </c>
      <c r="H8636" s="192">
        <v>1411080</v>
      </c>
      <c r="I8636" t="s">
        <v>16</v>
      </c>
      <c r="J8636"/>
      <c r="K8636"/>
      <c r="L8636">
        <v>2024</v>
      </c>
      <c r="M8636" t="s">
        <v>525</v>
      </c>
      <c r="N8636" t="s">
        <v>569</v>
      </c>
      <c r="O8636"/>
    </row>
    <row r="8637" spans="1:15" s="164" customFormat="1" ht="16" x14ac:dyDescent="0.2">
      <c r="A8637" t="s">
        <v>521</v>
      </c>
      <c r="B8637" t="s">
        <v>647</v>
      </c>
      <c r="C8637" t="s">
        <v>523</v>
      </c>
      <c r="D8637" t="s">
        <v>525</v>
      </c>
      <c r="E8637" t="s">
        <v>525</v>
      </c>
      <c r="F8637" s="191">
        <v>45817</v>
      </c>
      <c r="G8637" t="s">
        <v>659</v>
      </c>
      <c r="H8637" s="192">
        <v>464272</v>
      </c>
      <c r="I8637" t="s">
        <v>16</v>
      </c>
      <c r="J8637"/>
      <c r="K8637"/>
      <c r="L8637">
        <v>2024</v>
      </c>
      <c r="M8637" t="s">
        <v>525</v>
      </c>
      <c r="N8637" t="s">
        <v>569</v>
      </c>
      <c r="O8637"/>
    </row>
    <row r="8638" spans="1:15" s="164" customFormat="1" ht="16" x14ac:dyDescent="0.2">
      <c r="A8638" t="s">
        <v>521</v>
      </c>
      <c r="B8638" t="s">
        <v>647</v>
      </c>
      <c r="C8638" t="s">
        <v>523</v>
      </c>
      <c r="D8638" t="s">
        <v>525</v>
      </c>
      <c r="E8638" t="s">
        <v>519</v>
      </c>
      <c r="F8638" s="191">
        <v>45817</v>
      </c>
      <c r="G8638" t="s">
        <v>659</v>
      </c>
      <c r="H8638" s="192">
        <v>201881</v>
      </c>
      <c r="I8638" t="s">
        <v>16</v>
      </c>
      <c r="J8638"/>
      <c r="K8638"/>
      <c r="L8638">
        <v>2024</v>
      </c>
      <c r="M8638" t="s">
        <v>525</v>
      </c>
      <c r="N8638" t="s">
        <v>569</v>
      </c>
      <c r="O8638"/>
    </row>
    <row r="8639" spans="1:15" s="164" customFormat="1" ht="16" x14ac:dyDescent="0.2">
      <c r="A8639" t="s">
        <v>521</v>
      </c>
      <c r="B8639" t="s">
        <v>647</v>
      </c>
      <c r="C8639" t="s">
        <v>523</v>
      </c>
      <c r="D8639" t="s">
        <v>525</v>
      </c>
      <c r="E8639" t="s">
        <v>525</v>
      </c>
      <c r="F8639" s="191">
        <v>45817</v>
      </c>
      <c r="G8639" t="s">
        <v>658</v>
      </c>
      <c r="H8639" s="192">
        <v>14300</v>
      </c>
      <c r="I8639" t="s">
        <v>16</v>
      </c>
      <c r="J8639"/>
      <c r="K8639"/>
      <c r="L8639">
        <v>2024</v>
      </c>
      <c r="M8639" t="s">
        <v>525</v>
      </c>
      <c r="N8639" t="s">
        <v>569</v>
      </c>
      <c r="O8639"/>
    </row>
    <row r="8640" spans="1:15" s="164" customFormat="1" ht="16" x14ac:dyDescent="0.2">
      <c r="A8640" t="s">
        <v>521</v>
      </c>
      <c r="B8640" t="s">
        <v>647</v>
      </c>
      <c r="C8640" t="s">
        <v>523</v>
      </c>
      <c r="D8640" t="s">
        <v>525</v>
      </c>
      <c r="E8640" t="s">
        <v>531</v>
      </c>
      <c r="F8640" s="191">
        <v>45817</v>
      </c>
      <c r="G8640" t="s">
        <v>651</v>
      </c>
      <c r="H8640" s="192">
        <v>48664</v>
      </c>
      <c r="I8640" t="s">
        <v>16</v>
      </c>
      <c r="J8640"/>
      <c r="K8640"/>
      <c r="L8640">
        <v>2024</v>
      </c>
      <c r="M8640" t="s">
        <v>525</v>
      </c>
      <c r="N8640" t="s">
        <v>569</v>
      </c>
      <c r="O8640"/>
    </row>
    <row r="8641" spans="1:15" s="164" customFormat="1" ht="16" x14ac:dyDescent="0.2">
      <c r="A8641" t="s">
        <v>521</v>
      </c>
      <c r="B8641" t="s">
        <v>688</v>
      </c>
      <c r="C8641" t="s">
        <v>523</v>
      </c>
      <c r="D8641" t="s">
        <v>530</v>
      </c>
      <c r="E8641" t="s">
        <v>518</v>
      </c>
      <c r="F8641" s="191">
        <v>45817</v>
      </c>
      <c r="G8641" t="s">
        <v>689</v>
      </c>
      <c r="H8641" s="192">
        <v>120000</v>
      </c>
      <c r="I8641" t="s">
        <v>16</v>
      </c>
      <c r="J8641"/>
      <c r="K8641"/>
      <c r="L8641">
        <v>2025</v>
      </c>
      <c r="M8641" t="s">
        <v>525</v>
      </c>
      <c r="N8641" t="s">
        <v>526</v>
      </c>
      <c r="O8641"/>
    </row>
    <row r="8642" spans="1:15" s="164" customFormat="1" ht="16" x14ac:dyDescent="0.2">
      <c r="A8642" t="s">
        <v>521</v>
      </c>
      <c r="B8642" t="s">
        <v>688</v>
      </c>
      <c r="C8642" t="s">
        <v>523</v>
      </c>
      <c r="D8642" t="s">
        <v>530</v>
      </c>
      <c r="E8642" t="s">
        <v>517</v>
      </c>
      <c r="F8642" s="191">
        <v>45817</v>
      </c>
      <c r="G8642" t="s">
        <v>689</v>
      </c>
      <c r="H8642" s="192">
        <v>1400000</v>
      </c>
      <c r="I8642" t="s">
        <v>16</v>
      </c>
      <c r="J8642"/>
      <c r="K8642"/>
      <c r="L8642">
        <v>2025</v>
      </c>
      <c r="M8642" t="s">
        <v>525</v>
      </c>
      <c r="N8642" t="s">
        <v>526</v>
      </c>
      <c r="O8642"/>
    </row>
    <row r="8643" spans="1:15" s="164" customFormat="1" ht="16" x14ac:dyDescent="0.2">
      <c r="A8643" t="s">
        <v>521</v>
      </c>
      <c r="B8643" t="s">
        <v>609</v>
      </c>
      <c r="C8643" t="s">
        <v>523</v>
      </c>
      <c r="D8643" t="s">
        <v>530</v>
      </c>
      <c r="E8643" t="s">
        <v>517</v>
      </c>
      <c r="F8643" s="191">
        <v>45817</v>
      </c>
      <c r="G8643" t="s">
        <v>25</v>
      </c>
      <c r="H8643" s="192">
        <v>8579200</v>
      </c>
      <c r="I8643" t="s">
        <v>16</v>
      </c>
      <c r="J8643">
        <v>21448</v>
      </c>
      <c r="K8643"/>
      <c r="L8643">
        <v>2025</v>
      </c>
      <c r="M8643" t="s">
        <v>525</v>
      </c>
      <c r="N8643" t="s">
        <v>526</v>
      </c>
      <c r="O8643"/>
    </row>
    <row r="8644" spans="1:15" s="164" customFormat="1" ht="16" x14ac:dyDescent="0.2">
      <c r="A8644" t="s">
        <v>521</v>
      </c>
      <c r="B8644" t="s">
        <v>615</v>
      </c>
      <c r="C8644" t="s">
        <v>523</v>
      </c>
      <c r="D8644" t="s">
        <v>530</v>
      </c>
      <c r="E8644" t="s">
        <v>518</v>
      </c>
      <c r="F8644" s="191">
        <v>45817</v>
      </c>
      <c r="G8644" t="s">
        <v>26</v>
      </c>
      <c r="H8644" s="192">
        <v>627200</v>
      </c>
      <c r="I8644" t="s">
        <v>16</v>
      </c>
      <c r="J8644">
        <v>1568</v>
      </c>
      <c r="K8644"/>
      <c r="L8644">
        <v>2025</v>
      </c>
      <c r="M8644" t="s">
        <v>525</v>
      </c>
      <c r="N8644" t="s">
        <v>526</v>
      </c>
      <c r="O8644"/>
    </row>
    <row r="8645" spans="1:15" s="164" customFormat="1" ht="16" x14ac:dyDescent="0.2">
      <c r="A8645" t="s">
        <v>521</v>
      </c>
      <c r="B8645" t="s">
        <v>609</v>
      </c>
      <c r="C8645" t="s">
        <v>523</v>
      </c>
      <c r="D8645" t="s">
        <v>530</v>
      </c>
      <c r="E8645" t="s">
        <v>518</v>
      </c>
      <c r="F8645" s="191">
        <v>45817</v>
      </c>
      <c r="G8645" t="s">
        <v>25</v>
      </c>
      <c r="H8645" s="192">
        <v>784000</v>
      </c>
      <c r="I8645" t="s">
        <v>16</v>
      </c>
      <c r="J8645">
        <v>1960</v>
      </c>
      <c r="K8645"/>
      <c r="L8645">
        <v>2025</v>
      </c>
      <c r="M8645" t="s">
        <v>525</v>
      </c>
      <c r="N8645" t="s">
        <v>526</v>
      </c>
      <c r="O8645"/>
    </row>
    <row r="8646" spans="1:15" s="164" customFormat="1" ht="16" x14ac:dyDescent="0.2">
      <c r="A8646" t="s">
        <v>521</v>
      </c>
      <c r="B8646" t="s">
        <v>615</v>
      </c>
      <c r="C8646" t="s">
        <v>523</v>
      </c>
      <c r="D8646" t="s">
        <v>530</v>
      </c>
      <c r="E8646" t="s">
        <v>517</v>
      </c>
      <c r="F8646" s="191">
        <v>45817</v>
      </c>
      <c r="G8646" t="s">
        <v>26</v>
      </c>
      <c r="H8646" s="192">
        <v>6272000</v>
      </c>
      <c r="I8646" t="s">
        <v>16</v>
      </c>
      <c r="J8646">
        <v>15680</v>
      </c>
      <c r="K8646"/>
      <c r="L8646">
        <v>2025</v>
      </c>
      <c r="M8646" t="s">
        <v>525</v>
      </c>
      <c r="N8646" t="s">
        <v>526</v>
      </c>
      <c r="O8646"/>
    </row>
    <row r="8647" spans="1:15" s="164" customFormat="1" ht="16" x14ac:dyDescent="0.2">
      <c r="A8647" t="s">
        <v>521</v>
      </c>
      <c r="B8647" t="s">
        <v>609</v>
      </c>
      <c r="C8647" t="s">
        <v>523</v>
      </c>
      <c r="D8647" t="s">
        <v>524</v>
      </c>
      <c r="E8647" t="s">
        <v>519</v>
      </c>
      <c r="F8647" s="191">
        <v>45817</v>
      </c>
      <c r="G8647" t="s">
        <v>25</v>
      </c>
      <c r="H8647" s="192">
        <v>43350</v>
      </c>
      <c r="I8647" t="s">
        <v>16</v>
      </c>
      <c r="J8647">
        <v>510</v>
      </c>
      <c r="K8647"/>
      <c r="L8647">
        <v>2025</v>
      </c>
      <c r="M8647" t="s">
        <v>525</v>
      </c>
      <c r="N8647" t="s">
        <v>526</v>
      </c>
      <c r="O8647"/>
    </row>
    <row r="8648" spans="1:15" s="164" customFormat="1" ht="16" x14ac:dyDescent="0.2">
      <c r="A8648" t="s">
        <v>521</v>
      </c>
      <c r="B8648" t="s">
        <v>615</v>
      </c>
      <c r="C8648" t="s">
        <v>523</v>
      </c>
      <c r="D8648" t="s">
        <v>524</v>
      </c>
      <c r="E8648" t="s">
        <v>519</v>
      </c>
      <c r="F8648" s="191">
        <v>45817</v>
      </c>
      <c r="G8648" t="s">
        <v>26</v>
      </c>
      <c r="H8648" s="192">
        <v>93925</v>
      </c>
      <c r="I8648" t="s">
        <v>16</v>
      </c>
      <c r="J8648">
        <v>1105</v>
      </c>
      <c r="K8648"/>
      <c r="L8648">
        <v>2025</v>
      </c>
      <c r="M8648" t="s">
        <v>525</v>
      </c>
      <c r="N8648" t="s">
        <v>526</v>
      </c>
      <c r="O8648"/>
    </row>
    <row r="8649" spans="1:15" s="164" customFormat="1" ht="16" x14ac:dyDescent="0.2">
      <c r="A8649" t="s">
        <v>521</v>
      </c>
      <c r="B8649" t="s">
        <v>687</v>
      </c>
      <c r="C8649" t="s">
        <v>523</v>
      </c>
      <c r="D8649" t="s">
        <v>593</v>
      </c>
      <c r="E8649" t="s">
        <v>517</v>
      </c>
      <c r="F8649" s="191">
        <v>45817</v>
      </c>
      <c r="G8649" t="s">
        <v>39</v>
      </c>
      <c r="H8649" s="192"/>
      <c r="I8649" t="s">
        <v>16</v>
      </c>
      <c r="J8649">
        <v>504</v>
      </c>
      <c r="K8649"/>
      <c r="L8649">
        <v>2025</v>
      </c>
      <c r="M8649" t="s">
        <v>525</v>
      </c>
      <c r="N8649" t="s">
        <v>526</v>
      </c>
      <c r="O8649"/>
    </row>
    <row r="8650" spans="1:15" s="164" customFormat="1" ht="16" x14ac:dyDescent="0.2">
      <c r="A8650" t="s">
        <v>521</v>
      </c>
      <c r="B8650" t="s">
        <v>522</v>
      </c>
      <c r="C8650" t="s">
        <v>523</v>
      </c>
      <c r="D8650" t="s">
        <v>530</v>
      </c>
      <c r="E8650" t="s">
        <v>517</v>
      </c>
      <c r="F8650" s="191">
        <v>45817</v>
      </c>
      <c r="G8650" t="s">
        <v>18</v>
      </c>
      <c r="H8650" s="192">
        <v>689200</v>
      </c>
      <c r="I8650" t="s">
        <v>16</v>
      </c>
      <c r="J8650">
        <v>1723</v>
      </c>
      <c r="K8650"/>
      <c r="L8650">
        <v>2025</v>
      </c>
      <c r="M8650" t="s">
        <v>525</v>
      </c>
      <c r="N8650" t="s">
        <v>526</v>
      </c>
      <c r="O8650" t="s">
        <v>747</v>
      </c>
    </row>
    <row r="8651" spans="1:15" s="164" customFormat="1" ht="16" x14ac:dyDescent="0.2">
      <c r="A8651" t="s">
        <v>521</v>
      </c>
      <c r="B8651" t="s">
        <v>522</v>
      </c>
      <c r="C8651" t="s">
        <v>523</v>
      </c>
      <c r="D8651" t="s">
        <v>524</v>
      </c>
      <c r="E8651" t="s">
        <v>517</v>
      </c>
      <c r="F8651" s="191">
        <v>45817</v>
      </c>
      <c r="G8651" t="s">
        <v>18</v>
      </c>
      <c r="H8651" s="192">
        <v>36720</v>
      </c>
      <c r="I8651" t="s">
        <v>16</v>
      </c>
      <c r="J8651">
        <v>432</v>
      </c>
      <c r="K8651"/>
      <c r="L8651">
        <v>2025</v>
      </c>
      <c r="M8651" t="s">
        <v>525</v>
      </c>
      <c r="N8651" t="s">
        <v>526</v>
      </c>
      <c r="O8651" t="s">
        <v>747</v>
      </c>
    </row>
    <row r="8652" spans="1:15" s="164" customFormat="1" ht="16" x14ac:dyDescent="0.2">
      <c r="A8652" t="s">
        <v>521</v>
      </c>
      <c r="B8652" t="s">
        <v>522</v>
      </c>
      <c r="C8652" t="s">
        <v>523</v>
      </c>
      <c r="D8652" t="s">
        <v>524</v>
      </c>
      <c r="E8652" t="s">
        <v>519</v>
      </c>
      <c r="F8652" s="191">
        <v>45817</v>
      </c>
      <c r="G8652" t="s">
        <v>18</v>
      </c>
      <c r="H8652" s="192">
        <v>29750</v>
      </c>
      <c r="I8652" t="s">
        <v>16</v>
      </c>
      <c r="J8652">
        <v>350</v>
      </c>
      <c r="K8652"/>
      <c r="L8652">
        <v>2025</v>
      </c>
      <c r="M8652" t="s">
        <v>525</v>
      </c>
      <c r="N8652" t="s">
        <v>526</v>
      </c>
      <c r="O8652" t="s">
        <v>747</v>
      </c>
    </row>
    <row r="8653" spans="1:15" s="164" customFormat="1" ht="16" x14ac:dyDescent="0.2">
      <c r="A8653" t="s">
        <v>521</v>
      </c>
      <c r="B8653" t="s">
        <v>688</v>
      </c>
      <c r="C8653" t="s">
        <v>523</v>
      </c>
      <c r="D8653" t="s">
        <v>530</v>
      </c>
      <c r="E8653" t="s">
        <v>518</v>
      </c>
      <c r="F8653" s="191">
        <v>45817</v>
      </c>
      <c r="G8653" t="s">
        <v>689</v>
      </c>
      <c r="H8653" s="192">
        <v>80000</v>
      </c>
      <c r="I8653" t="s">
        <v>16</v>
      </c>
      <c r="J8653"/>
      <c r="K8653"/>
      <c r="L8653">
        <v>2025</v>
      </c>
      <c r="M8653" t="s">
        <v>525</v>
      </c>
      <c r="N8653" t="s">
        <v>526</v>
      </c>
      <c r="O8653" t="s">
        <v>747</v>
      </c>
    </row>
    <row r="8654" spans="1:15" s="164" customFormat="1" ht="16" x14ac:dyDescent="0.2">
      <c r="A8654" t="s">
        <v>521</v>
      </c>
      <c r="B8654" t="s">
        <v>688</v>
      </c>
      <c r="C8654" t="s">
        <v>523</v>
      </c>
      <c r="D8654" t="s">
        <v>530</v>
      </c>
      <c r="E8654" t="s">
        <v>517</v>
      </c>
      <c r="F8654" s="191">
        <v>45817</v>
      </c>
      <c r="G8654" t="s">
        <v>689</v>
      </c>
      <c r="H8654" s="192">
        <v>1600000</v>
      </c>
      <c r="I8654" t="s">
        <v>16</v>
      </c>
      <c r="J8654"/>
      <c r="K8654"/>
      <c r="L8654">
        <v>2025</v>
      </c>
      <c r="M8654" t="s">
        <v>525</v>
      </c>
      <c r="N8654" t="s">
        <v>526</v>
      </c>
      <c r="O8654" t="s">
        <v>747</v>
      </c>
    </row>
    <row r="8655" spans="1:15" s="164" customFormat="1" ht="16" x14ac:dyDescent="0.2">
      <c r="A8655" t="s">
        <v>521</v>
      </c>
      <c r="B8655" t="s">
        <v>522</v>
      </c>
      <c r="C8655" t="s">
        <v>523</v>
      </c>
      <c r="D8655" t="s">
        <v>530</v>
      </c>
      <c r="E8655" t="s">
        <v>517</v>
      </c>
      <c r="F8655" s="191">
        <v>45817</v>
      </c>
      <c r="G8655" t="s">
        <v>19</v>
      </c>
      <c r="H8655" s="192">
        <v>800000</v>
      </c>
      <c r="I8655" t="s">
        <v>16</v>
      </c>
      <c r="J8655"/>
      <c r="K8655"/>
      <c r="L8655">
        <v>2025</v>
      </c>
      <c r="M8655" t="s">
        <v>525</v>
      </c>
      <c r="N8655" t="s">
        <v>526</v>
      </c>
      <c r="O8655" t="s">
        <v>774</v>
      </c>
    </row>
    <row r="8656" spans="1:15" s="164" customFormat="1" ht="16" x14ac:dyDescent="0.2">
      <c r="A8656" t="s">
        <v>521</v>
      </c>
      <c r="B8656" t="s">
        <v>522</v>
      </c>
      <c r="C8656" t="s">
        <v>535</v>
      </c>
      <c r="D8656" t="s">
        <v>524</v>
      </c>
      <c r="E8656" t="s">
        <v>519</v>
      </c>
      <c r="F8656" s="191">
        <v>45817</v>
      </c>
      <c r="G8656" t="s">
        <v>18</v>
      </c>
      <c r="H8656" s="192">
        <v>263500</v>
      </c>
      <c r="I8656" t="s">
        <v>16</v>
      </c>
      <c r="J8656">
        <v>3100</v>
      </c>
      <c r="K8656"/>
      <c r="L8656">
        <v>2025</v>
      </c>
      <c r="M8656" t="s">
        <v>525</v>
      </c>
      <c r="N8656" t="s">
        <v>526</v>
      </c>
      <c r="O8656" t="s">
        <v>774</v>
      </c>
    </row>
    <row r="8657" spans="1:15" s="164" customFormat="1" ht="16" x14ac:dyDescent="0.2">
      <c r="A8657" t="s">
        <v>521</v>
      </c>
      <c r="B8657" t="s">
        <v>522</v>
      </c>
      <c r="C8657" t="s">
        <v>523</v>
      </c>
      <c r="D8657" t="s">
        <v>524</v>
      </c>
      <c r="E8657" t="s">
        <v>519</v>
      </c>
      <c r="F8657" s="191">
        <v>45817</v>
      </c>
      <c r="G8657" t="s">
        <v>18</v>
      </c>
      <c r="H8657" s="192">
        <v>777750</v>
      </c>
      <c r="I8657" t="s">
        <v>16</v>
      </c>
      <c r="J8657">
        <v>9150</v>
      </c>
      <c r="K8657"/>
      <c r="L8657">
        <v>2025</v>
      </c>
      <c r="M8657" t="s">
        <v>525</v>
      </c>
      <c r="N8657" t="s">
        <v>526</v>
      </c>
      <c r="O8657" t="s">
        <v>774</v>
      </c>
    </row>
    <row r="8658" spans="1:15" s="164" customFormat="1" ht="16" x14ac:dyDescent="0.2">
      <c r="A8658" t="s">
        <v>521</v>
      </c>
      <c r="B8658" t="s">
        <v>688</v>
      </c>
      <c r="C8658" t="s">
        <v>523</v>
      </c>
      <c r="D8658" t="s">
        <v>530</v>
      </c>
      <c r="E8658" t="s">
        <v>518</v>
      </c>
      <c r="F8658" s="191">
        <v>45817</v>
      </c>
      <c r="G8658" t="s">
        <v>689</v>
      </c>
      <c r="H8658" s="192">
        <v>80000</v>
      </c>
      <c r="I8658" t="s">
        <v>16</v>
      </c>
      <c r="J8658"/>
      <c r="K8658"/>
      <c r="L8658">
        <v>2025</v>
      </c>
      <c r="M8658" t="s">
        <v>525</v>
      </c>
      <c r="N8658" t="s">
        <v>526</v>
      </c>
      <c r="O8658" t="s">
        <v>774</v>
      </c>
    </row>
    <row r="8659" spans="1:15" s="164" customFormat="1" ht="16" x14ac:dyDescent="0.2">
      <c r="A8659" t="s">
        <v>521</v>
      </c>
      <c r="B8659" t="s">
        <v>688</v>
      </c>
      <c r="C8659" t="s">
        <v>523</v>
      </c>
      <c r="D8659" t="s">
        <v>530</v>
      </c>
      <c r="E8659" t="s">
        <v>517</v>
      </c>
      <c r="F8659" s="191">
        <v>45817</v>
      </c>
      <c r="G8659" t="s">
        <v>689</v>
      </c>
      <c r="H8659" s="192">
        <v>1280000</v>
      </c>
      <c r="I8659" t="s">
        <v>16</v>
      </c>
      <c r="J8659"/>
      <c r="K8659"/>
      <c r="L8659">
        <v>2025</v>
      </c>
      <c r="M8659" t="s">
        <v>525</v>
      </c>
      <c r="N8659" t="s">
        <v>526</v>
      </c>
      <c r="O8659" t="s">
        <v>774</v>
      </c>
    </row>
    <row r="8660" spans="1:15" s="164" customFormat="1" ht="16" x14ac:dyDescent="0.2">
      <c r="A8660" t="s">
        <v>521</v>
      </c>
      <c r="B8660" t="s">
        <v>647</v>
      </c>
      <c r="C8660" t="s">
        <v>523</v>
      </c>
      <c r="D8660" t="s">
        <v>525</v>
      </c>
      <c r="E8660" t="s">
        <v>525</v>
      </c>
      <c r="F8660" s="191">
        <v>45818</v>
      </c>
      <c r="G8660" t="s">
        <v>650</v>
      </c>
      <c r="H8660" s="192">
        <v>2417576</v>
      </c>
      <c r="I8660" t="s">
        <v>16</v>
      </c>
      <c r="J8660"/>
      <c r="K8660"/>
      <c r="L8660">
        <v>2024</v>
      </c>
      <c r="M8660" t="s">
        <v>525</v>
      </c>
      <c r="N8660" t="s">
        <v>569</v>
      </c>
      <c r="O8660"/>
    </row>
    <row r="8661" spans="1:15" s="164" customFormat="1" ht="16" x14ac:dyDescent="0.2">
      <c r="A8661" t="s">
        <v>521</v>
      </c>
      <c r="B8661" t="s">
        <v>647</v>
      </c>
      <c r="C8661" t="s">
        <v>523</v>
      </c>
      <c r="D8661" t="s">
        <v>525</v>
      </c>
      <c r="E8661" t="s">
        <v>519</v>
      </c>
      <c r="F8661" s="191">
        <v>45818</v>
      </c>
      <c r="G8661" t="s">
        <v>650</v>
      </c>
      <c r="H8661" s="192">
        <v>236953</v>
      </c>
      <c r="I8661" t="s">
        <v>16</v>
      </c>
      <c r="J8661"/>
      <c r="K8661"/>
      <c r="L8661">
        <v>2024</v>
      </c>
      <c r="M8661" t="s">
        <v>525</v>
      </c>
      <c r="N8661" t="s">
        <v>569</v>
      </c>
      <c r="O8661"/>
    </row>
    <row r="8662" spans="1:15" s="164" customFormat="1" ht="16" x14ac:dyDescent="0.2">
      <c r="A8662" t="s">
        <v>521</v>
      </c>
      <c r="B8662" t="s">
        <v>647</v>
      </c>
      <c r="C8662" t="s">
        <v>535</v>
      </c>
      <c r="D8662" t="s">
        <v>525</v>
      </c>
      <c r="E8662" t="s">
        <v>531</v>
      </c>
      <c r="F8662" s="191">
        <v>45818</v>
      </c>
      <c r="G8662" t="s">
        <v>650</v>
      </c>
      <c r="H8662" s="192">
        <v>150286</v>
      </c>
      <c r="I8662" t="s">
        <v>16</v>
      </c>
      <c r="J8662"/>
      <c r="K8662"/>
      <c r="L8662">
        <v>2024</v>
      </c>
      <c r="M8662" t="s">
        <v>525</v>
      </c>
      <c r="N8662" t="s">
        <v>569</v>
      </c>
      <c r="O8662"/>
    </row>
    <row r="8663" spans="1:15" s="164" customFormat="1" ht="16" x14ac:dyDescent="0.2">
      <c r="A8663" t="s">
        <v>521</v>
      </c>
      <c r="B8663" t="s">
        <v>647</v>
      </c>
      <c r="C8663" t="s">
        <v>523</v>
      </c>
      <c r="D8663" t="s">
        <v>525</v>
      </c>
      <c r="E8663" t="s">
        <v>531</v>
      </c>
      <c r="F8663" s="191">
        <v>45818</v>
      </c>
      <c r="G8663" t="s">
        <v>650</v>
      </c>
      <c r="H8663" s="192">
        <v>6158557</v>
      </c>
      <c r="I8663" t="s">
        <v>16</v>
      </c>
      <c r="J8663"/>
      <c r="K8663"/>
      <c r="L8663">
        <v>2024</v>
      </c>
      <c r="M8663" t="s">
        <v>525</v>
      </c>
      <c r="N8663" t="s">
        <v>569</v>
      </c>
      <c r="O8663"/>
    </row>
    <row r="8664" spans="1:15" s="164" customFormat="1" ht="16" x14ac:dyDescent="0.2">
      <c r="A8664" t="s">
        <v>521</v>
      </c>
      <c r="B8664" t="s">
        <v>647</v>
      </c>
      <c r="C8664" t="s">
        <v>523</v>
      </c>
      <c r="D8664" t="s">
        <v>525</v>
      </c>
      <c r="E8664" t="s">
        <v>531</v>
      </c>
      <c r="F8664" s="191">
        <v>45818</v>
      </c>
      <c r="G8664" t="s">
        <v>648</v>
      </c>
      <c r="H8664" s="192">
        <v>81488</v>
      </c>
      <c r="I8664" t="s">
        <v>16</v>
      </c>
      <c r="J8664"/>
      <c r="K8664"/>
      <c r="L8664">
        <v>2024</v>
      </c>
      <c r="M8664" t="s">
        <v>525</v>
      </c>
      <c r="N8664" t="s">
        <v>569</v>
      </c>
      <c r="O8664"/>
    </row>
    <row r="8665" spans="1:15" s="164" customFormat="1" ht="16" x14ac:dyDescent="0.2">
      <c r="A8665" t="s">
        <v>521</v>
      </c>
      <c r="B8665" t="s">
        <v>647</v>
      </c>
      <c r="C8665" t="s">
        <v>523</v>
      </c>
      <c r="D8665" t="s">
        <v>525</v>
      </c>
      <c r="E8665" t="s">
        <v>519</v>
      </c>
      <c r="F8665" s="191">
        <v>45818</v>
      </c>
      <c r="G8665" t="s">
        <v>660</v>
      </c>
      <c r="H8665" s="192">
        <v>1555620</v>
      </c>
      <c r="I8665" t="s">
        <v>16</v>
      </c>
      <c r="J8665"/>
      <c r="K8665"/>
      <c r="L8665">
        <v>2024</v>
      </c>
      <c r="M8665" t="s">
        <v>525</v>
      </c>
      <c r="N8665" t="s">
        <v>569</v>
      </c>
      <c r="O8665"/>
    </row>
    <row r="8666" spans="1:15" s="164" customFormat="1" ht="16" x14ac:dyDescent="0.2">
      <c r="A8666" t="s">
        <v>521</v>
      </c>
      <c r="B8666" t="s">
        <v>647</v>
      </c>
      <c r="C8666" t="s">
        <v>523</v>
      </c>
      <c r="D8666" t="s">
        <v>525</v>
      </c>
      <c r="E8666" t="s">
        <v>525</v>
      </c>
      <c r="F8666" s="191">
        <v>45818</v>
      </c>
      <c r="G8666" t="s">
        <v>659</v>
      </c>
      <c r="H8666" s="192">
        <v>451516</v>
      </c>
      <c r="I8666" t="s">
        <v>16</v>
      </c>
      <c r="J8666"/>
      <c r="K8666"/>
      <c r="L8666">
        <v>2024</v>
      </c>
      <c r="M8666" t="s">
        <v>525</v>
      </c>
      <c r="N8666" t="s">
        <v>569</v>
      </c>
      <c r="O8666"/>
    </row>
    <row r="8667" spans="1:15" s="164" customFormat="1" ht="16" x14ac:dyDescent="0.2">
      <c r="A8667" t="s">
        <v>521</v>
      </c>
      <c r="B8667" t="s">
        <v>647</v>
      </c>
      <c r="C8667" t="s">
        <v>523</v>
      </c>
      <c r="D8667" t="s">
        <v>525</v>
      </c>
      <c r="E8667" t="s">
        <v>519</v>
      </c>
      <c r="F8667" s="191">
        <v>45818</v>
      </c>
      <c r="G8667" t="s">
        <v>659</v>
      </c>
      <c r="H8667" s="192">
        <v>468569</v>
      </c>
      <c r="I8667" t="s">
        <v>16</v>
      </c>
      <c r="J8667"/>
      <c r="K8667"/>
      <c r="L8667">
        <v>2024</v>
      </c>
      <c r="M8667" t="s">
        <v>525</v>
      </c>
      <c r="N8667" t="s">
        <v>569</v>
      </c>
      <c r="O8667"/>
    </row>
    <row r="8668" spans="1:15" s="164" customFormat="1" ht="16" x14ac:dyDescent="0.2">
      <c r="A8668" t="s">
        <v>521</v>
      </c>
      <c r="B8668" t="s">
        <v>647</v>
      </c>
      <c r="C8668" t="s">
        <v>523</v>
      </c>
      <c r="D8668" t="s">
        <v>525</v>
      </c>
      <c r="E8668" t="s">
        <v>531</v>
      </c>
      <c r="F8668" s="191">
        <v>45818</v>
      </c>
      <c r="G8668" t="s">
        <v>659</v>
      </c>
      <c r="H8668" s="192">
        <v>538230</v>
      </c>
      <c r="I8668" t="s">
        <v>16</v>
      </c>
      <c r="J8668"/>
      <c r="K8668"/>
      <c r="L8668">
        <v>2024</v>
      </c>
      <c r="M8668" t="s">
        <v>525</v>
      </c>
      <c r="N8668" t="s">
        <v>569</v>
      </c>
      <c r="O8668"/>
    </row>
    <row r="8669" spans="1:15" s="164" customFormat="1" ht="16" x14ac:dyDescent="0.2">
      <c r="A8669" t="s">
        <v>521</v>
      </c>
      <c r="B8669" t="s">
        <v>647</v>
      </c>
      <c r="C8669" t="s">
        <v>523</v>
      </c>
      <c r="D8669" t="s">
        <v>525</v>
      </c>
      <c r="E8669" t="s">
        <v>531</v>
      </c>
      <c r="F8669" s="191">
        <v>45818</v>
      </c>
      <c r="G8669" t="s">
        <v>651</v>
      </c>
      <c r="H8669" s="192">
        <v>92114</v>
      </c>
      <c r="I8669" t="s">
        <v>16</v>
      </c>
      <c r="J8669"/>
      <c r="K8669"/>
      <c r="L8669">
        <v>2024</v>
      </c>
      <c r="M8669" t="s">
        <v>525</v>
      </c>
      <c r="N8669" t="s">
        <v>569</v>
      </c>
      <c r="O8669"/>
    </row>
    <row r="8670" spans="1:15" s="164" customFormat="1" ht="16" x14ac:dyDescent="0.2">
      <c r="A8670" t="s">
        <v>521</v>
      </c>
      <c r="B8670" t="s">
        <v>687</v>
      </c>
      <c r="C8670" t="s">
        <v>523</v>
      </c>
      <c r="D8670" t="s">
        <v>530</v>
      </c>
      <c r="E8670" t="s">
        <v>517</v>
      </c>
      <c r="F8670" s="191">
        <v>45818</v>
      </c>
      <c r="G8670" t="s">
        <v>39</v>
      </c>
      <c r="H8670" s="192"/>
      <c r="I8670" t="s">
        <v>16</v>
      </c>
      <c r="J8670">
        <v>560</v>
      </c>
      <c r="K8670"/>
      <c r="L8670">
        <v>2025</v>
      </c>
      <c r="M8670" t="s">
        <v>525</v>
      </c>
      <c r="N8670" t="s">
        <v>526</v>
      </c>
      <c r="O8670"/>
    </row>
    <row r="8671" spans="1:15" s="164" customFormat="1" ht="16" x14ac:dyDescent="0.2">
      <c r="A8671" t="s">
        <v>521</v>
      </c>
      <c r="B8671" t="s">
        <v>615</v>
      </c>
      <c r="C8671" t="s">
        <v>523</v>
      </c>
      <c r="D8671" t="s">
        <v>530</v>
      </c>
      <c r="E8671" t="s">
        <v>518</v>
      </c>
      <c r="F8671" s="191">
        <v>45818</v>
      </c>
      <c r="G8671" t="s">
        <v>26</v>
      </c>
      <c r="H8671" s="192">
        <v>918400</v>
      </c>
      <c r="I8671" t="s">
        <v>16</v>
      </c>
      <c r="J8671">
        <v>2296</v>
      </c>
      <c r="K8671"/>
      <c r="L8671">
        <v>2025</v>
      </c>
      <c r="M8671" t="s">
        <v>525</v>
      </c>
      <c r="N8671" t="s">
        <v>526</v>
      </c>
      <c r="O8671"/>
    </row>
    <row r="8672" spans="1:15" s="164" customFormat="1" ht="16" x14ac:dyDescent="0.2">
      <c r="A8672" t="s">
        <v>521</v>
      </c>
      <c r="B8672" t="s">
        <v>609</v>
      </c>
      <c r="C8672" t="s">
        <v>523</v>
      </c>
      <c r="D8672" t="s">
        <v>530</v>
      </c>
      <c r="E8672" t="s">
        <v>518</v>
      </c>
      <c r="F8672" s="191">
        <v>45818</v>
      </c>
      <c r="G8672" t="s">
        <v>25</v>
      </c>
      <c r="H8672" s="192">
        <v>492800</v>
      </c>
      <c r="I8672" t="s">
        <v>16</v>
      </c>
      <c r="J8672">
        <v>1232</v>
      </c>
      <c r="K8672"/>
      <c r="L8672">
        <v>2025</v>
      </c>
      <c r="M8672" t="s">
        <v>525</v>
      </c>
      <c r="N8672" t="s">
        <v>526</v>
      </c>
      <c r="O8672"/>
    </row>
    <row r="8673" spans="1:15" s="164" customFormat="1" ht="16" x14ac:dyDescent="0.2">
      <c r="A8673" t="s">
        <v>521</v>
      </c>
      <c r="B8673" t="s">
        <v>609</v>
      </c>
      <c r="C8673" t="s">
        <v>523</v>
      </c>
      <c r="D8673" t="s">
        <v>530</v>
      </c>
      <c r="E8673" t="s">
        <v>517</v>
      </c>
      <c r="F8673" s="191">
        <v>45818</v>
      </c>
      <c r="G8673" t="s">
        <v>25</v>
      </c>
      <c r="H8673" s="192">
        <v>6709600</v>
      </c>
      <c r="I8673" t="s">
        <v>16</v>
      </c>
      <c r="J8673">
        <v>16774</v>
      </c>
      <c r="K8673"/>
      <c r="L8673">
        <v>2025</v>
      </c>
      <c r="M8673" t="s">
        <v>525</v>
      </c>
      <c r="N8673" t="s">
        <v>526</v>
      </c>
      <c r="O8673"/>
    </row>
    <row r="8674" spans="1:15" s="164" customFormat="1" ht="16" x14ac:dyDescent="0.2">
      <c r="A8674" t="s">
        <v>521</v>
      </c>
      <c r="B8674" t="s">
        <v>615</v>
      </c>
      <c r="C8674" t="s">
        <v>523</v>
      </c>
      <c r="D8674" t="s">
        <v>530</v>
      </c>
      <c r="E8674" t="s">
        <v>517</v>
      </c>
      <c r="F8674" s="191">
        <v>45818</v>
      </c>
      <c r="G8674" t="s">
        <v>26</v>
      </c>
      <c r="H8674" s="192">
        <v>6944000</v>
      </c>
      <c r="I8674" t="s">
        <v>16</v>
      </c>
      <c r="J8674">
        <v>17360</v>
      </c>
      <c r="K8674"/>
      <c r="L8674">
        <v>2025</v>
      </c>
      <c r="M8674" t="s">
        <v>525</v>
      </c>
      <c r="N8674" t="s">
        <v>526</v>
      </c>
      <c r="O8674"/>
    </row>
    <row r="8675" spans="1:15" s="164" customFormat="1" ht="16" x14ac:dyDescent="0.2">
      <c r="A8675" t="s">
        <v>521</v>
      </c>
      <c r="B8675" t="s">
        <v>615</v>
      </c>
      <c r="C8675" t="s">
        <v>523</v>
      </c>
      <c r="D8675" t="s">
        <v>524</v>
      </c>
      <c r="E8675" t="s">
        <v>519</v>
      </c>
      <c r="F8675" s="191">
        <v>45818</v>
      </c>
      <c r="G8675" t="s">
        <v>26</v>
      </c>
      <c r="H8675" s="192">
        <v>101150</v>
      </c>
      <c r="I8675" t="s">
        <v>16</v>
      </c>
      <c r="J8675">
        <v>1190</v>
      </c>
      <c r="K8675"/>
      <c r="L8675">
        <v>2025</v>
      </c>
      <c r="M8675" t="s">
        <v>525</v>
      </c>
      <c r="N8675" t="s">
        <v>526</v>
      </c>
      <c r="O8675"/>
    </row>
    <row r="8676" spans="1:15" s="164" customFormat="1" ht="16" x14ac:dyDescent="0.2">
      <c r="A8676" t="s">
        <v>521</v>
      </c>
      <c r="B8676" t="s">
        <v>609</v>
      </c>
      <c r="C8676" t="s">
        <v>523</v>
      </c>
      <c r="D8676" t="s">
        <v>524</v>
      </c>
      <c r="E8676" t="s">
        <v>519</v>
      </c>
      <c r="F8676" s="191">
        <v>45818</v>
      </c>
      <c r="G8676" t="s">
        <v>25</v>
      </c>
      <c r="H8676" s="192">
        <v>43350</v>
      </c>
      <c r="I8676" t="s">
        <v>16</v>
      </c>
      <c r="J8676">
        <v>510</v>
      </c>
      <c r="K8676"/>
      <c r="L8676">
        <v>2025</v>
      </c>
      <c r="M8676" t="s">
        <v>525</v>
      </c>
      <c r="N8676" t="s">
        <v>526</v>
      </c>
      <c r="O8676"/>
    </row>
    <row r="8677" spans="1:15" s="164" customFormat="1" ht="16" x14ac:dyDescent="0.2">
      <c r="A8677" t="s">
        <v>521</v>
      </c>
      <c r="B8677" t="s">
        <v>522</v>
      </c>
      <c r="C8677" t="s">
        <v>523</v>
      </c>
      <c r="D8677" t="s">
        <v>530</v>
      </c>
      <c r="E8677" t="s">
        <v>517</v>
      </c>
      <c r="F8677" s="191">
        <v>45818</v>
      </c>
      <c r="G8677" t="s">
        <v>18</v>
      </c>
      <c r="H8677" s="192">
        <v>569200</v>
      </c>
      <c r="I8677" t="s">
        <v>16</v>
      </c>
      <c r="J8677">
        <v>1423</v>
      </c>
      <c r="K8677"/>
      <c r="L8677">
        <v>2025</v>
      </c>
      <c r="M8677" t="s">
        <v>525</v>
      </c>
      <c r="N8677" t="s">
        <v>526</v>
      </c>
      <c r="O8677"/>
    </row>
    <row r="8678" spans="1:15" s="164" customFormat="1" ht="16" x14ac:dyDescent="0.2">
      <c r="A8678" t="s">
        <v>521</v>
      </c>
      <c r="B8678" t="s">
        <v>688</v>
      </c>
      <c r="C8678" t="s">
        <v>523</v>
      </c>
      <c r="D8678" t="s">
        <v>530</v>
      </c>
      <c r="E8678" t="s">
        <v>518</v>
      </c>
      <c r="F8678" s="191">
        <v>45818</v>
      </c>
      <c r="G8678" t="s">
        <v>689</v>
      </c>
      <c r="H8678" s="192">
        <v>400000</v>
      </c>
      <c r="I8678" t="s">
        <v>16</v>
      </c>
      <c r="J8678"/>
      <c r="K8678"/>
      <c r="L8678">
        <v>2025</v>
      </c>
      <c r="M8678" t="s">
        <v>525</v>
      </c>
      <c r="N8678" t="s">
        <v>526</v>
      </c>
      <c r="O8678"/>
    </row>
    <row r="8679" spans="1:15" s="164" customFormat="1" ht="16" x14ac:dyDescent="0.2">
      <c r="A8679" t="s">
        <v>521</v>
      </c>
      <c r="B8679" t="s">
        <v>688</v>
      </c>
      <c r="C8679" t="s">
        <v>523</v>
      </c>
      <c r="D8679" t="s">
        <v>530</v>
      </c>
      <c r="E8679" t="s">
        <v>517</v>
      </c>
      <c r="F8679" s="191">
        <v>45818</v>
      </c>
      <c r="G8679" t="s">
        <v>689</v>
      </c>
      <c r="H8679" s="192">
        <v>2400000</v>
      </c>
      <c r="I8679" t="s">
        <v>16</v>
      </c>
      <c r="J8679"/>
      <c r="K8679"/>
      <c r="L8679">
        <v>2025</v>
      </c>
      <c r="M8679" t="s">
        <v>525</v>
      </c>
      <c r="N8679" t="s">
        <v>526</v>
      </c>
      <c r="O8679"/>
    </row>
    <row r="8680" spans="1:15" s="164" customFormat="1" ht="16" x14ac:dyDescent="0.2">
      <c r="A8680" t="s">
        <v>521</v>
      </c>
      <c r="B8680" t="s">
        <v>688</v>
      </c>
      <c r="C8680" t="s">
        <v>523</v>
      </c>
      <c r="D8680" t="s">
        <v>530</v>
      </c>
      <c r="E8680" t="s">
        <v>518</v>
      </c>
      <c r="F8680" s="191">
        <v>45818</v>
      </c>
      <c r="G8680" t="s">
        <v>689</v>
      </c>
      <c r="H8680" s="192">
        <v>600000</v>
      </c>
      <c r="I8680" t="s">
        <v>16</v>
      </c>
      <c r="J8680"/>
      <c r="K8680"/>
      <c r="L8680">
        <v>2025</v>
      </c>
      <c r="M8680" t="s">
        <v>525</v>
      </c>
      <c r="N8680" t="s">
        <v>526</v>
      </c>
      <c r="O8680" t="s">
        <v>772</v>
      </c>
    </row>
    <row r="8681" spans="1:15" s="164" customFormat="1" ht="16" x14ac:dyDescent="0.2">
      <c r="A8681" t="s">
        <v>521</v>
      </c>
      <c r="B8681" t="s">
        <v>688</v>
      </c>
      <c r="C8681" t="s">
        <v>523</v>
      </c>
      <c r="D8681" t="s">
        <v>530</v>
      </c>
      <c r="E8681" t="s">
        <v>517</v>
      </c>
      <c r="F8681" s="191">
        <v>45818</v>
      </c>
      <c r="G8681" t="s">
        <v>689</v>
      </c>
      <c r="H8681" s="192">
        <v>4600000</v>
      </c>
      <c r="I8681" t="s">
        <v>16</v>
      </c>
      <c r="J8681"/>
      <c r="K8681"/>
      <c r="L8681">
        <v>2025</v>
      </c>
      <c r="M8681" t="s">
        <v>525</v>
      </c>
      <c r="N8681" t="s">
        <v>526</v>
      </c>
      <c r="O8681" t="s">
        <v>772</v>
      </c>
    </row>
    <row r="8682" spans="1:15" s="164" customFormat="1" ht="16" x14ac:dyDescent="0.2">
      <c r="A8682" t="s">
        <v>521</v>
      </c>
      <c r="B8682" t="s">
        <v>522</v>
      </c>
      <c r="C8682" t="s">
        <v>523</v>
      </c>
      <c r="D8682" t="s">
        <v>524</v>
      </c>
      <c r="E8682" t="s">
        <v>519</v>
      </c>
      <c r="F8682" s="191">
        <v>45818</v>
      </c>
      <c r="G8682" t="s">
        <v>18</v>
      </c>
      <c r="H8682" s="192">
        <v>841840</v>
      </c>
      <c r="I8682" t="s">
        <v>16</v>
      </c>
      <c r="J8682">
        <v>9904</v>
      </c>
      <c r="K8682"/>
      <c r="L8682">
        <v>2025</v>
      </c>
      <c r="M8682" t="s">
        <v>525</v>
      </c>
      <c r="N8682" t="s">
        <v>526</v>
      </c>
      <c r="O8682" t="s">
        <v>773</v>
      </c>
    </row>
    <row r="8683" spans="1:15" s="164" customFormat="1" ht="16" x14ac:dyDescent="0.2">
      <c r="A8683" t="s">
        <v>521</v>
      </c>
      <c r="B8683" t="s">
        <v>522</v>
      </c>
      <c r="C8683" t="s">
        <v>523</v>
      </c>
      <c r="D8683" t="s">
        <v>530</v>
      </c>
      <c r="E8683" t="s">
        <v>517</v>
      </c>
      <c r="F8683" s="191">
        <v>45819</v>
      </c>
      <c r="G8683" t="s">
        <v>19</v>
      </c>
      <c r="H8683" s="192">
        <v>1400000</v>
      </c>
      <c r="I8683" t="s">
        <v>16</v>
      </c>
      <c r="J8683"/>
      <c r="K8683"/>
      <c r="L8683">
        <v>2025</v>
      </c>
      <c r="M8683" t="s">
        <v>525</v>
      </c>
      <c r="N8683" t="s">
        <v>526</v>
      </c>
      <c r="O8683"/>
    </row>
    <row r="8684" spans="1:15" s="164" customFormat="1" ht="16" x14ac:dyDescent="0.2">
      <c r="A8684" t="s">
        <v>521</v>
      </c>
      <c r="B8684" t="s">
        <v>522</v>
      </c>
      <c r="C8684" t="s">
        <v>523</v>
      </c>
      <c r="D8684" t="s">
        <v>530</v>
      </c>
      <c r="E8684" t="s">
        <v>517</v>
      </c>
      <c r="F8684" s="191">
        <v>45819</v>
      </c>
      <c r="G8684" t="s">
        <v>18</v>
      </c>
      <c r="H8684" s="192">
        <v>560400</v>
      </c>
      <c r="I8684" t="s">
        <v>16</v>
      </c>
      <c r="J8684">
        <v>1401</v>
      </c>
      <c r="K8684"/>
      <c r="L8684">
        <v>2025</v>
      </c>
      <c r="M8684" t="s">
        <v>525</v>
      </c>
      <c r="N8684" t="s">
        <v>526</v>
      </c>
      <c r="O8684"/>
    </row>
    <row r="8685" spans="1:15" s="164" customFormat="1" ht="16" x14ac:dyDescent="0.2">
      <c r="A8685" t="s">
        <v>521</v>
      </c>
      <c r="B8685" t="s">
        <v>522</v>
      </c>
      <c r="C8685" t="s">
        <v>535</v>
      </c>
      <c r="D8685" t="s">
        <v>524</v>
      </c>
      <c r="E8685" t="s">
        <v>519</v>
      </c>
      <c r="F8685" s="191">
        <v>45819</v>
      </c>
      <c r="G8685" t="s">
        <v>18</v>
      </c>
      <c r="H8685" s="192">
        <v>102510</v>
      </c>
      <c r="I8685" t="s">
        <v>16</v>
      </c>
      <c r="J8685">
        <v>1206</v>
      </c>
      <c r="K8685"/>
      <c r="L8685">
        <v>2025</v>
      </c>
      <c r="M8685" t="s">
        <v>525</v>
      </c>
      <c r="N8685" t="s">
        <v>526</v>
      </c>
      <c r="O8685"/>
    </row>
    <row r="8686" spans="1:15" s="164" customFormat="1" ht="16" x14ac:dyDescent="0.2">
      <c r="A8686" t="s">
        <v>521</v>
      </c>
      <c r="B8686" t="s">
        <v>522</v>
      </c>
      <c r="C8686" t="s">
        <v>523</v>
      </c>
      <c r="D8686" t="s">
        <v>524</v>
      </c>
      <c r="E8686" t="s">
        <v>519</v>
      </c>
      <c r="F8686" s="191">
        <v>45819</v>
      </c>
      <c r="G8686" t="s">
        <v>18</v>
      </c>
      <c r="H8686" s="192">
        <v>1518610</v>
      </c>
      <c r="I8686" t="s">
        <v>16</v>
      </c>
      <c r="J8686">
        <v>17866</v>
      </c>
      <c r="K8686"/>
      <c r="L8686">
        <v>2025</v>
      </c>
      <c r="M8686" t="s">
        <v>525</v>
      </c>
      <c r="N8686" t="s">
        <v>526</v>
      </c>
      <c r="O8686"/>
    </row>
    <row r="8687" spans="1:15" s="164" customFormat="1" ht="16" x14ac:dyDescent="0.2">
      <c r="A8687" t="s">
        <v>521</v>
      </c>
      <c r="B8687" t="s">
        <v>615</v>
      </c>
      <c r="C8687" t="s">
        <v>523</v>
      </c>
      <c r="D8687" t="s">
        <v>530</v>
      </c>
      <c r="E8687" t="s">
        <v>518</v>
      </c>
      <c r="F8687" s="191">
        <v>45819</v>
      </c>
      <c r="G8687" t="s">
        <v>26</v>
      </c>
      <c r="H8687" s="192">
        <v>403200</v>
      </c>
      <c r="I8687" t="s">
        <v>16</v>
      </c>
      <c r="J8687">
        <v>1008</v>
      </c>
      <c r="K8687"/>
      <c r="L8687">
        <v>2025</v>
      </c>
      <c r="M8687" t="s">
        <v>525</v>
      </c>
      <c r="N8687" t="s">
        <v>526</v>
      </c>
      <c r="O8687"/>
    </row>
    <row r="8688" spans="1:15" s="164" customFormat="1" ht="16" x14ac:dyDescent="0.2">
      <c r="A8688" t="s">
        <v>521</v>
      </c>
      <c r="B8688" t="s">
        <v>615</v>
      </c>
      <c r="C8688" t="s">
        <v>523</v>
      </c>
      <c r="D8688" t="s">
        <v>530</v>
      </c>
      <c r="E8688" t="s">
        <v>517</v>
      </c>
      <c r="F8688" s="191">
        <v>45819</v>
      </c>
      <c r="G8688" t="s">
        <v>26</v>
      </c>
      <c r="H8688" s="192">
        <v>9116800</v>
      </c>
      <c r="I8688" t="s">
        <v>16</v>
      </c>
      <c r="J8688">
        <v>22792</v>
      </c>
      <c r="K8688"/>
      <c r="L8688">
        <v>2025</v>
      </c>
      <c r="M8688" t="s">
        <v>525</v>
      </c>
      <c r="N8688" t="s">
        <v>526</v>
      </c>
      <c r="O8688"/>
    </row>
    <row r="8689" spans="1:15" s="164" customFormat="1" ht="16" x14ac:dyDescent="0.2">
      <c r="A8689" t="s">
        <v>521</v>
      </c>
      <c r="B8689" t="s">
        <v>609</v>
      </c>
      <c r="C8689" t="s">
        <v>523</v>
      </c>
      <c r="D8689" t="s">
        <v>530</v>
      </c>
      <c r="E8689" t="s">
        <v>517</v>
      </c>
      <c r="F8689" s="191">
        <v>45819</v>
      </c>
      <c r="G8689" t="s">
        <v>25</v>
      </c>
      <c r="H8689" s="192">
        <v>5152000</v>
      </c>
      <c r="I8689" t="s">
        <v>16</v>
      </c>
      <c r="J8689">
        <v>12880</v>
      </c>
      <c r="K8689"/>
      <c r="L8689">
        <v>2025</v>
      </c>
      <c r="M8689" t="s">
        <v>525</v>
      </c>
      <c r="N8689" t="s">
        <v>526</v>
      </c>
      <c r="O8689"/>
    </row>
    <row r="8690" spans="1:15" s="164" customFormat="1" ht="16" x14ac:dyDescent="0.2">
      <c r="A8690" t="s">
        <v>521</v>
      </c>
      <c r="B8690" t="s">
        <v>609</v>
      </c>
      <c r="C8690" t="s">
        <v>523</v>
      </c>
      <c r="D8690" t="s">
        <v>530</v>
      </c>
      <c r="E8690" t="s">
        <v>518</v>
      </c>
      <c r="F8690" s="191">
        <v>45819</v>
      </c>
      <c r="G8690" t="s">
        <v>25</v>
      </c>
      <c r="H8690" s="192">
        <v>201600</v>
      </c>
      <c r="I8690" t="s">
        <v>16</v>
      </c>
      <c r="J8690">
        <v>504</v>
      </c>
      <c r="K8690"/>
      <c r="L8690">
        <v>2025</v>
      </c>
      <c r="M8690" t="s">
        <v>525</v>
      </c>
      <c r="N8690" t="s">
        <v>526</v>
      </c>
      <c r="O8690"/>
    </row>
    <row r="8691" spans="1:15" s="164" customFormat="1" ht="16" x14ac:dyDescent="0.2">
      <c r="A8691" t="s">
        <v>521</v>
      </c>
      <c r="B8691" t="s">
        <v>687</v>
      </c>
      <c r="C8691" t="s">
        <v>523</v>
      </c>
      <c r="D8691" t="s">
        <v>530</v>
      </c>
      <c r="E8691" t="s">
        <v>517</v>
      </c>
      <c r="F8691" s="191">
        <v>45819</v>
      </c>
      <c r="G8691" t="s">
        <v>39</v>
      </c>
      <c r="H8691" s="192">
        <v>201600</v>
      </c>
      <c r="I8691" t="s">
        <v>16</v>
      </c>
      <c r="J8691">
        <v>504</v>
      </c>
      <c r="K8691"/>
      <c r="L8691">
        <v>2025</v>
      </c>
      <c r="M8691" t="s">
        <v>525</v>
      </c>
      <c r="N8691" t="s">
        <v>526</v>
      </c>
      <c r="O8691"/>
    </row>
    <row r="8692" spans="1:15" s="164" customFormat="1" ht="16" x14ac:dyDescent="0.2">
      <c r="A8692" t="s">
        <v>521</v>
      </c>
      <c r="B8692" t="s">
        <v>609</v>
      </c>
      <c r="C8692" t="s">
        <v>523</v>
      </c>
      <c r="D8692" t="s">
        <v>524</v>
      </c>
      <c r="E8692" t="s">
        <v>519</v>
      </c>
      <c r="F8692" s="191">
        <v>45819</v>
      </c>
      <c r="G8692" t="s">
        <v>25</v>
      </c>
      <c r="H8692" s="192">
        <v>36125</v>
      </c>
      <c r="I8692" t="s">
        <v>16</v>
      </c>
      <c r="J8692">
        <v>425</v>
      </c>
      <c r="K8692"/>
      <c r="L8692">
        <v>2025</v>
      </c>
      <c r="M8692" t="s">
        <v>525</v>
      </c>
      <c r="N8692" t="s">
        <v>526</v>
      </c>
      <c r="O8692"/>
    </row>
    <row r="8693" spans="1:15" s="164" customFormat="1" ht="16" x14ac:dyDescent="0.2">
      <c r="A8693" t="s">
        <v>521</v>
      </c>
      <c r="B8693" t="s">
        <v>615</v>
      </c>
      <c r="C8693" t="s">
        <v>523</v>
      </c>
      <c r="D8693" t="s">
        <v>524</v>
      </c>
      <c r="E8693" t="s">
        <v>519</v>
      </c>
      <c r="F8693" s="191">
        <v>45819</v>
      </c>
      <c r="G8693" t="s">
        <v>26</v>
      </c>
      <c r="H8693" s="192">
        <v>50575</v>
      </c>
      <c r="I8693" t="s">
        <v>16</v>
      </c>
      <c r="J8693">
        <v>595</v>
      </c>
      <c r="K8693"/>
      <c r="L8693">
        <v>2025</v>
      </c>
      <c r="M8693" t="s">
        <v>525</v>
      </c>
      <c r="N8693" t="s">
        <v>526</v>
      </c>
      <c r="O8693"/>
    </row>
    <row r="8694" spans="1:15" s="164" customFormat="1" ht="16" x14ac:dyDescent="0.2">
      <c r="A8694" t="s">
        <v>521</v>
      </c>
      <c r="B8694" t="s">
        <v>572</v>
      </c>
      <c r="C8694" t="s">
        <v>523</v>
      </c>
      <c r="D8694" t="s">
        <v>530</v>
      </c>
      <c r="E8694" t="s">
        <v>517</v>
      </c>
      <c r="F8694" s="191">
        <v>45819</v>
      </c>
      <c r="G8694" t="s">
        <v>574</v>
      </c>
      <c r="H8694" s="192">
        <v>720400</v>
      </c>
      <c r="I8694" t="s">
        <v>16</v>
      </c>
      <c r="J8694">
        <v>1301</v>
      </c>
      <c r="K8694"/>
      <c r="L8694">
        <v>2025</v>
      </c>
      <c r="M8694" t="s">
        <v>525</v>
      </c>
      <c r="N8694" t="s">
        <v>526</v>
      </c>
      <c r="O8694"/>
    </row>
    <row r="8695" spans="1:15" s="164" customFormat="1" ht="16" x14ac:dyDescent="0.2">
      <c r="A8695" t="s">
        <v>521</v>
      </c>
      <c r="B8695" t="s">
        <v>572</v>
      </c>
      <c r="C8695" t="s">
        <v>523</v>
      </c>
      <c r="D8695" t="s">
        <v>524</v>
      </c>
      <c r="E8695" t="s">
        <v>519</v>
      </c>
      <c r="F8695" s="191">
        <v>45819</v>
      </c>
      <c r="G8695" t="s">
        <v>574</v>
      </c>
      <c r="H8695" s="192">
        <v>1487500</v>
      </c>
      <c r="I8695" t="s">
        <v>16</v>
      </c>
      <c r="J8695">
        <v>17500</v>
      </c>
      <c r="K8695"/>
      <c r="L8695">
        <v>2025</v>
      </c>
      <c r="M8695" t="s">
        <v>525</v>
      </c>
      <c r="N8695" t="s">
        <v>526</v>
      </c>
      <c r="O8695"/>
    </row>
    <row r="8696" spans="1:15" s="164" customFormat="1" ht="16" x14ac:dyDescent="0.2">
      <c r="A8696" t="s">
        <v>521</v>
      </c>
      <c r="B8696" t="s">
        <v>647</v>
      </c>
      <c r="C8696" t="s">
        <v>523</v>
      </c>
      <c r="D8696" t="s">
        <v>525</v>
      </c>
      <c r="E8696" t="s">
        <v>525</v>
      </c>
      <c r="F8696" s="191">
        <v>45819</v>
      </c>
      <c r="G8696" t="s">
        <v>650</v>
      </c>
      <c r="H8696" s="192">
        <v>3628706</v>
      </c>
      <c r="I8696" t="s">
        <v>16</v>
      </c>
      <c r="J8696"/>
      <c r="K8696"/>
      <c r="L8696">
        <v>2024</v>
      </c>
      <c r="M8696" t="s">
        <v>525</v>
      </c>
      <c r="N8696" t="s">
        <v>569</v>
      </c>
      <c r="O8696"/>
    </row>
    <row r="8697" spans="1:15" s="164" customFormat="1" ht="16" x14ac:dyDescent="0.2">
      <c r="A8697" t="s">
        <v>521</v>
      </c>
      <c r="B8697" t="s">
        <v>647</v>
      </c>
      <c r="C8697" t="s">
        <v>523</v>
      </c>
      <c r="D8697" t="s">
        <v>525</v>
      </c>
      <c r="E8697" t="s">
        <v>519</v>
      </c>
      <c r="F8697" s="191">
        <v>45819</v>
      </c>
      <c r="G8697" t="s">
        <v>650</v>
      </c>
      <c r="H8697" s="192">
        <v>568278</v>
      </c>
      <c r="I8697" t="s">
        <v>16</v>
      </c>
      <c r="J8697"/>
      <c r="K8697"/>
      <c r="L8697">
        <v>2024</v>
      </c>
      <c r="M8697" t="s">
        <v>525</v>
      </c>
      <c r="N8697" t="s">
        <v>569</v>
      </c>
      <c r="O8697"/>
    </row>
    <row r="8698" spans="1:15" s="164" customFormat="1" ht="16" x14ac:dyDescent="0.2">
      <c r="A8698" t="s">
        <v>521</v>
      </c>
      <c r="B8698" t="s">
        <v>647</v>
      </c>
      <c r="C8698" t="s">
        <v>535</v>
      </c>
      <c r="D8698" t="s">
        <v>525</v>
      </c>
      <c r="E8698" t="s">
        <v>531</v>
      </c>
      <c r="F8698" s="191">
        <v>45819</v>
      </c>
      <c r="G8698" t="s">
        <v>650</v>
      </c>
      <c r="H8698" s="192">
        <v>152528</v>
      </c>
      <c r="I8698" t="s">
        <v>16</v>
      </c>
      <c r="J8698"/>
      <c r="K8698"/>
      <c r="L8698">
        <v>2024</v>
      </c>
      <c r="M8698" t="s">
        <v>525</v>
      </c>
      <c r="N8698" t="s">
        <v>569</v>
      </c>
      <c r="O8698"/>
    </row>
    <row r="8699" spans="1:15" s="164" customFormat="1" ht="16" x14ac:dyDescent="0.2">
      <c r="A8699" t="s">
        <v>521</v>
      </c>
      <c r="B8699" t="s">
        <v>647</v>
      </c>
      <c r="C8699" t="s">
        <v>523</v>
      </c>
      <c r="D8699" t="s">
        <v>525</v>
      </c>
      <c r="E8699" t="s">
        <v>531</v>
      </c>
      <c r="F8699" s="191">
        <v>45819</v>
      </c>
      <c r="G8699" t="s">
        <v>650</v>
      </c>
      <c r="H8699" s="192">
        <v>9856671</v>
      </c>
      <c r="I8699" t="s">
        <v>16</v>
      </c>
      <c r="J8699"/>
      <c r="K8699"/>
      <c r="L8699">
        <v>2024</v>
      </c>
      <c r="M8699" t="s">
        <v>525</v>
      </c>
      <c r="N8699" t="s">
        <v>569</v>
      </c>
      <c r="O8699"/>
    </row>
    <row r="8700" spans="1:15" s="164" customFormat="1" ht="16" x14ac:dyDescent="0.2">
      <c r="A8700" t="s">
        <v>521</v>
      </c>
      <c r="B8700" t="s">
        <v>647</v>
      </c>
      <c r="C8700" t="s">
        <v>523</v>
      </c>
      <c r="D8700" t="s">
        <v>525</v>
      </c>
      <c r="E8700" t="s">
        <v>525</v>
      </c>
      <c r="F8700" s="191">
        <v>45819</v>
      </c>
      <c r="G8700" t="s">
        <v>648</v>
      </c>
      <c r="H8700" s="192">
        <v>51154</v>
      </c>
      <c r="I8700" t="s">
        <v>16</v>
      </c>
      <c r="J8700"/>
      <c r="K8700"/>
      <c r="L8700">
        <v>2024</v>
      </c>
      <c r="M8700" t="s">
        <v>525</v>
      </c>
      <c r="N8700" t="s">
        <v>569</v>
      </c>
      <c r="O8700"/>
    </row>
    <row r="8701" spans="1:15" s="164" customFormat="1" ht="16" x14ac:dyDescent="0.2">
      <c r="A8701" t="s">
        <v>521</v>
      </c>
      <c r="B8701" t="s">
        <v>647</v>
      </c>
      <c r="C8701" t="s">
        <v>523</v>
      </c>
      <c r="D8701" t="s">
        <v>525</v>
      </c>
      <c r="E8701" t="s">
        <v>525</v>
      </c>
      <c r="F8701" s="191">
        <v>45819</v>
      </c>
      <c r="G8701" t="s">
        <v>660</v>
      </c>
      <c r="H8701" s="192">
        <v>43560</v>
      </c>
      <c r="I8701" t="s">
        <v>16</v>
      </c>
      <c r="J8701"/>
      <c r="K8701"/>
      <c r="L8701">
        <v>2024</v>
      </c>
      <c r="M8701" t="s">
        <v>525</v>
      </c>
      <c r="N8701" t="s">
        <v>569</v>
      </c>
      <c r="O8701"/>
    </row>
    <row r="8702" spans="1:15" s="164" customFormat="1" ht="16" x14ac:dyDescent="0.2">
      <c r="A8702" t="s">
        <v>521</v>
      </c>
      <c r="B8702" t="s">
        <v>647</v>
      </c>
      <c r="C8702" t="s">
        <v>523</v>
      </c>
      <c r="D8702" t="s">
        <v>525</v>
      </c>
      <c r="E8702" t="s">
        <v>519</v>
      </c>
      <c r="F8702" s="191">
        <v>45819</v>
      </c>
      <c r="G8702" t="s">
        <v>660</v>
      </c>
      <c r="H8702" s="192">
        <v>1164240</v>
      </c>
      <c r="I8702" t="s">
        <v>16</v>
      </c>
      <c r="J8702"/>
      <c r="K8702"/>
      <c r="L8702">
        <v>2024</v>
      </c>
      <c r="M8702" t="s">
        <v>525</v>
      </c>
      <c r="N8702" t="s">
        <v>569</v>
      </c>
      <c r="O8702"/>
    </row>
    <row r="8703" spans="1:15" s="164" customFormat="1" ht="16" x14ac:dyDescent="0.2">
      <c r="A8703" t="s">
        <v>521</v>
      </c>
      <c r="B8703" t="s">
        <v>647</v>
      </c>
      <c r="C8703" t="s">
        <v>523</v>
      </c>
      <c r="D8703" t="s">
        <v>525</v>
      </c>
      <c r="E8703" t="s">
        <v>525</v>
      </c>
      <c r="F8703" s="191">
        <v>45819</v>
      </c>
      <c r="G8703" t="s">
        <v>659</v>
      </c>
      <c r="H8703" s="192">
        <v>40040</v>
      </c>
      <c r="I8703" t="s">
        <v>16</v>
      </c>
      <c r="J8703"/>
      <c r="K8703"/>
      <c r="L8703">
        <v>2024</v>
      </c>
      <c r="M8703" t="s">
        <v>525</v>
      </c>
      <c r="N8703" t="s">
        <v>569</v>
      </c>
      <c r="O8703"/>
    </row>
    <row r="8704" spans="1:15" s="164" customFormat="1" ht="16" x14ac:dyDescent="0.2">
      <c r="A8704" t="s">
        <v>521</v>
      </c>
      <c r="B8704" t="s">
        <v>647</v>
      </c>
      <c r="C8704" t="s">
        <v>535</v>
      </c>
      <c r="D8704" t="s">
        <v>525</v>
      </c>
      <c r="E8704" t="s">
        <v>519</v>
      </c>
      <c r="F8704" s="191">
        <v>45819</v>
      </c>
      <c r="G8704" t="s">
        <v>659</v>
      </c>
      <c r="H8704" s="192">
        <v>37400</v>
      </c>
      <c r="I8704" t="s">
        <v>16</v>
      </c>
      <c r="J8704"/>
      <c r="K8704"/>
      <c r="L8704">
        <v>2024</v>
      </c>
      <c r="M8704" t="s">
        <v>525</v>
      </c>
      <c r="N8704" t="s">
        <v>569</v>
      </c>
      <c r="O8704"/>
    </row>
    <row r="8705" spans="1:15" s="164" customFormat="1" ht="16" x14ac:dyDescent="0.2">
      <c r="A8705" t="s">
        <v>521</v>
      </c>
      <c r="B8705" t="s">
        <v>647</v>
      </c>
      <c r="C8705" t="s">
        <v>523</v>
      </c>
      <c r="D8705" t="s">
        <v>525</v>
      </c>
      <c r="E8705" t="s">
        <v>519</v>
      </c>
      <c r="F8705" s="191">
        <v>45819</v>
      </c>
      <c r="G8705" t="s">
        <v>659</v>
      </c>
      <c r="H8705" s="192">
        <v>157522</v>
      </c>
      <c r="I8705" t="s">
        <v>16</v>
      </c>
      <c r="J8705"/>
      <c r="K8705"/>
      <c r="L8705">
        <v>2024</v>
      </c>
      <c r="M8705" t="s">
        <v>525</v>
      </c>
      <c r="N8705" t="s">
        <v>569</v>
      </c>
      <c r="O8705"/>
    </row>
    <row r="8706" spans="1:15" s="164" customFormat="1" ht="16" x14ac:dyDescent="0.2">
      <c r="A8706" t="s">
        <v>521</v>
      </c>
      <c r="B8706" t="s">
        <v>647</v>
      </c>
      <c r="C8706" t="s">
        <v>523</v>
      </c>
      <c r="D8706" t="s">
        <v>525</v>
      </c>
      <c r="E8706" t="s">
        <v>525</v>
      </c>
      <c r="F8706" s="191">
        <v>45819</v>
      </c>
      <c r="G8706" t="s">
        <v>658</v>
      </c>
      <c r="H8706" s="192">
        <v>24640</v>
      </c>
      <c r="I8706" t="s">
        <v>16</v>
      </c>
      <c r="J8706"/>
      <c r="K8706"/>
      <c r="L8706">
        <v>2024</v>
      </c>
      <c r="M8706" t="s">
        <v>525</v>
      </c>
      <c r="N8706" t="s">
        <v>569</v>
      </c>
      <c r="O8706"/>
    </row>
    <row r="8707" spans="1:15" s="164" customFormat="1" ht="16" x14ac:dyDescent="0.2">
      <c r="A8707" t="s">
        <v>521</v>
      </c>
      <c r="B8707" t="s">
        <v>647</v>
      </c>
      <c r="C8707" t="s">
        <v>523</v>
      </c>
      <c r="D8707" t="s">
        <v>525</v>
      </c>
      <c r="E8707" t="s">
        <v>531</v>
      </c>
      <c r="F8707" s="191">
        <v>45819</v>
      </c>
      <c r="G8707" t="s">
        <v>649</v>
      </c>
      <c r="H8707" s="192">
        <v>67650</v>
      </c>
      <c r="I8707" t="s">
        <v>16</v>
      </c>
      <c r="J8707"/>
      <c r="K8707"/>
      <c r="L8707">
        <v>2024</v>
      </c>
      <c r="M8707" t="s">
        <v>525</v>
      </c>
      <c r="N8707" t="s">
        <v>569</v>
      </c>
      <c r="O8707"/>
    </row>
    <row r="8708" spans="1:15" s="164" customFormat="1" ht="16" x14ac:dyDescent="0.2">
      <c r="A8708" t="s">
        <v>521</v>
      </c>
      <c r="B8708" t="s">
        <v>647</v>
      </c>
      <c r="C8708" t="s">
        <v>523</v>
      </c>
      <c r="D8708" t="s">
        <v>525</v>
      </c>
      <c r="E8708" t="s">
        <v>531</v>
      </c>
      <c r="F8708" s="191">
        <v>45819</v>
      </c>
      <c r="G8708" t="s">
        <v>656</v>
      </c>
      <c r="H8708" s="192">
        <v>38016</v>
      </c>
      <c r="I8708" t="s">
        <v>16</v>
      </c>
      <c r="J8708"/>
      <c r="K8708"/>
      <c r="L8708">
        <v>2024</v>
      </c>
      <c r="M8708" t="s">
        <v>525</v>
      </c>
      <c r="N8708" t="s">
        <v>569</v>
      </c>
      <c r="O8708"/>
    </row>
    <row r="8709" spans="1:15" s="164" customFormat="1" ht="16" x14ac:dyDescent="0.2">
      <c r="A8709" t="s">
        <v>521</v>
      </c>
      <c r="B8709" t="s">
        <v>603</v>
      </c>
      <c r="C8709" t="s">
        <v>523</v>
      </c>
      <c r="D8709" t="s">
        <v>525</v>
      </c>
      <c r="E8709" t="s">
        <v>525</v>
      </c>
      <c r="F8709" s="191">
        <v>45819</v>
      </c>
      <c r="G8709" t="s">
        <v>604</v>
      </c>
      <c r="H8709" s="192">
        <v>1863</v>
      </c>
      <c r="I8709" t="s">
        <v>22</v>
      </c>
      <c r="J8709"/>
      <c r="K8709"/>
      <c r="L8709">
        <v>2024</v>
      </c>
      <c r="M8709" t="s">
        <v>525</v>
      </c>
      <c r="N8709" t="s">
        <v>569</v>
      </c>
      <c r="O8709"/>
    </row>
    <row r="8710" spans="1:15" s="164" customFormat="1" ht="16" x14ac:dyDescent="0.2">
      <c r="A8710" t="s">
        <v>521</v>
      </c>
      <c r="B8710" t="s">
        <v>688</v>
      </c>
      <c r="C8710" t="s">
        <v>523</v>
      </c>
      <c r="D8710" t="s">
        <v>530</v>
      </c>
      <c r="E8710" t="s">
        <v>518</v>
      </c>
      <c r="F8710" s="191">
        <v>45819</v>
      </c>
      <c r="G8710" t="s">
        <v>689</v>
      </c>
      <c r="H8710" s="192">
        <v>760000</v>
      </c>
      <c r="I8710" t="s">
        <v>16</v>
      </c>
      <c r="J8710"/>
      <c r="K8710"/>
      <c r="L8710">
        <v>2025</v>
      </c>
      <c r="M8710" t="s">
        <v>525</v>
      </c>
      <c r="N8710" t="s">
        <v>526</v>
      </c>
      <c r="O8710" t="s">
        <v>771</v>
      </c>
    </row>
    <row r="8711" spans="1:15" s="164" customFormat="1" ht="16" x14ac:dyDescent="0.2">
      <c r="A8711" t="s">
        <v>521</v>
      </c>
      <c r="B8711" t="s">
        <v>688</v>
      </c>
      <c r="C8711" t="s">
        <v>523</v>
      </c>
      <c r="D8711" t="s">
        <v>530</v>
      </c>
      <c r="E8711" t="s">
        <v>517</v>
      </c>
      <c r="F8711" s="191">
        <v>45819</v>
      </c>
      <c r="G8711" t="s">
        <v>689</v>
      </c>
      <c r="H8711" s="192">
        <v>3520000</v>
      </c>
      <c r="I8711" t="s">
        <v>16</v>
      </c>
      <c r="J8711"/>
      <c r="K8711"/>
      <c r="L8711">
        <v>2025</v>
      </c>
      <c r="M8711" t="s">
        <v>525</v>
      </c>
      <c r="N8711" t="s">
        <v>526</v>
      </c>
      <c r="O8711" t="s">
        <v>771</v>
      </c>
    </row>
    <row r="8712" spans="1:15" s="164" customFormat="1" ht="16" x14ac:dyDescent="0.2">
      <c r="A8712" t="s">
        <v>521</v>
      </c>
      <c r="B8712" t="s">
        <v>647</v>
      </c>
      <c r="C8712" t="s">
        <v>523</v>
      </c>
      <c r="D8712" t="s">
        <v>525</v>
      </c>
      <c r="E8712" t="s">
        <v>525</v>
      </c>
      <c r="F8712" s="191">
        <v>45820</v>
      </c>
      <c r="G8712" t="s">
        <v>650</v>
      </c>
      <c r="H8712" s="192">
        <v>1810305</v>
      </c>
      <c r="I8712" t="s">
        <v>16</v>
      </c>
      <c r="J8712"/>
      <c r="K8712"/>
      <c r="L8712">
        <v>2024</v>
      </c>
      <c r="M8712" t="s">
        <v>525</v>
      </c>
      <c r="N8712" t="s">
        <v>569</v>
      </c>
      <c r="O8712"/>
    </row>
    <row r="8713" spans="1:15" s="164" customFormat="1" ht="16" x14ac:dyDescent="0.2">
      <c r="A8713" t="s">
        <v>521</v>
      </c>
      <c r="B8713" t="s">
        <v>647</v>
      </c>
      <c r="C8713" t="s">
        <v>535</v>
      </c>
      <c r="D8713" t="s">
        <v>525</v>
      </c>
      <c r="E8713" t="s">
        <v>519</v>
      </c>
      <c r="F8713" s="191">
        <v>45820</v>
      </c>
      <c r="G8713" t="s">
        <v>650</v>
      </c>
      <c r="H8713" s="192">
        <v>75240</v>
      </c>
      <c r="I8713" t="s">
        <v>16</v>
      </c>
      <c r="J8713"/>
      <c r="K8713"/>
      <c r="L8713">
        <v>2024</v>
      </c>
      <c r="M8713" t="s">
        <v>525</v>
      </c>
      <c r="N8713" t="s">
        <v>569</v>
      </c>
      <c r="O8713"/>
    </row>
    <row r="8714" spans="1:15" s="164" customFormat="1" ht="16" x14ac:dyDescent="0.2">
      <c r="A8714" t="s">
        <v>521</v>
      </c>
      <c r="B8714" t="s">
        <v>647</v>
      </c>
      <c r="C8714" t="s">
        <v>523</v>
      </c>
      <c r="D8714" t="s">
        <v>525</v>
      </c>
      <c r="E8714" t="s">
        <v>519</v>
      </c>
      <c r="F8714" s="191">
        <v>45820</v>
      </c>
      <c r="G8714" t="s">
        <v>650</v>
      </c>
      <c r="H8714" s="192">
        <v>150306</v>
      </c>
      <c r="I8714" t="s">
        <v>16</v>
      </c>
      <c r="J8714"/>
      <c r="K8714"/>
      <c r="L8714">
        <v>2024</v>
      </c>
      <c r="M8714" t="s">
        <v>525</v>
      </c>
      <c r="N8714" t="s">
        <v>569</v>
      </c>
      <c r="O8714"/>
    </row>
    <row r="8715" spans="1:15" s="164" customFormat="1" ht="16" x14ac:dyDescent="0.2">
      <c r="A8715" t="s">
        <v>521</v>
      </c>
      <c r="B8715" t="s">
        <v>647</v>
      </c>
      <c r="C8715" t="s">
        <v>535</v>
      </c>
      <c r="D8715" t="s">
        <v>525</v>
      </c>
      <c r="E8715" t="s">
        <v>531</v>
      </c>
      <c r="F8715" s="191">
        <v>45820</v>
      </c>
      <c r="G8715" t="s">
        <v>650</v>
      </c>
      <c r="H8715" s="192">
        <v>51942</v>
      </c>
      <c r="I8715" t="s">
        <v>16</v>
      </c>
      <c r="J8715"/>
      <c r="K8715"/>
      <c r="L8715">
        <v>2024</v>
      </c>
      <c r="M8715" t="s">
        <v>525</v>
      </c>
      <c r="N8715" t="s">
        <v>569</v>
      </c>
      <c r="O8715"/>
    </row>
    <row r="8716" spans="1:15" s="164" customFormat="1" ht="16" x14ac:dyDescent="0.2">
      <c r="A8716" t="s">
        <v>521</v>
      </c>
      <c r="B8716" t="s">
        <v>647</v>
      </c>
      <c r="C8716" t="s">
        <v>523</v>
      </c>
      <c r="D8716" t="s">
        <v>525</v>
      </c>
      <c r="E8716" t="s">
        <v>531</v>
      </c>
      <c r="F8716" s="191">
        <v>45820</v>
      </c>
      <c r="G8716" t="s">
        <v>650</v>
      </c>
      <c r="H8716" s="192">
        <v>5155949</v>
      </c>
      <c r="I8716" t="s">
        <v>16</v>
      </c>
      <c r="J8716"/>
      <c r="K8716"/>
      <c r="L8716">
        <v>2024</v>
      </c>
      <c r="M8716" t="s">
        <v>525</v>
      </c>
      <c r="N8716" t="s">
        <v>569</v>
      </c>
      <c r="O8716"/>
    </row>
    <row r="8717" spans="1:15" s="164" customFormat="1" ht="16" x14ac:dyDescent="0.2">
      <c r="A8717" t="s">
        <v>521</v>
      </c>
      <c r="B8717" t="s">
        <v>647</v>
      </c>
      <c r="C8717" t="s">
        <v>523</v>
      </c>
      <c r="D8717" t="s">
        <v>525</v>
      </c>
      <c r="E8717" t="s">
        <v>525</v>
      </c>
      <c r="F8717" s="191">
        <v>45820</v>
      </c>
      <c r="G8717" t="s">
        <v>648</v>
      </c>
      <c r="H8717" s="192">
        <v>128436</v>
      </c>
      <c r="I8717" t="s">
        <v>16</v>
      </c>
      <c r="J8717"/>
      <c r="K8717"/>
      <c r="L8717">
        <v>2024</v>
      </c>
      <c r="M8717" t="s">
        <v>525</v>
      </c>
      <c r="N8717" t="s">
        <v>569</v>
      </c>
      <c r="O8717"/>
    </row>
    <row r="8718" spans="1:15" s="164" customFormat="1" ht="16" x14ac:dyDescent="0.2">
      <c r="A8718" t="s">
        <v>521</v>
      </c>
      <c r="B8718" t="s">
        <v>647</v>
      </c>
      <c r="C8718" t="s">
        <v>523</v>
      </c>
      <c r="D8718" t="s">
        <v>525</v>
      </c>
      <c r="E8718" t="s">
        <v>531</v>
      </c>
      <c r="F8718" s="191">
        <v>45820</v>
      </c>
      <c r="G8718" t="s">
        <v>648</v>
      </c>
      <c r="H8718" s="192">
        <v>41958</v>
      </c>
      <c r="I8718" t="s">
        <v>16</v>
      </c>
      <c r="J8718"/>
      <c r="K8718"/>
      <c r="L8718">
        <v>2024</v>
      </c>
      <c r="M8718" t="s">
        <v>525</v>
      </c>
      <c r="N8718" t="s">
        <v>569</v>
      </c>
      <c r="O8718"/>
    </row>
    <row r="8719" spans="1:15" s="164" customFormat="1" ht="16" x14ac:dyDescent="0.2">
      <c r="A8719" t="s">
        <v>521</v>
      </c>
      <c r="B8719" t="s">
        <v>647</v>
      </c>
      <c r="C8719" t="s">
        <v>523</v>
      </c>
      <c r="D8719" t="s">
        <v>525</v>
      </c>
      <c r="E8719" t="s">
        <v>519</v>
      </c>
      <c r="F8719" s="191">
        <v>45820</v>
      </c>
      <c r="G8719" t="s">
        <v>660</v>
      </c>
      <c r="H8719" s="192">
        <v>2098470</v>
      </c>
      <c r="I8719" t="s">
        <v>16</v>
      </c>
      <c r="J8719"/>
      <c r="K8719"/>
      <c r="L8719">
        <v>2024</v>
      </c>
      <c r="M8719" t="s">
        <v>525</v>
      </c>
      <c r="N8719" t="s">
        <v>569</v>
      </c>
      <c r="O8719"/>
    </row>
    <row r="8720" spans="1:15" s="164" customFormat="1" ht="16" x14ac:dyDescent="0.2">
      <c r="A8720" t="s">
        <v>521</v>
      </c>
      <c r="B8720" t="s">
        <v>647</v>
      </c>
      <c r="C8720" t="s">
        <v>535</v>
      </c>
      <c r="D8720" t="s">
        <v>525</v>
      </c>
      <c r="E8720" t="s">
        <v>531</v>
      </c>
      <c r="F8720" s="191">
        <v>45820</v>
      </c>
      <c r="G8720" t="s">
        <v>660</v>
      </c>
      <c r="H8720" s="192">
        <v>46860</v>
      </c>
      <c r="I8720" t="s">
        <v>16</v>
      </c>
      <c r="J8720"/>
      <c r="K8720"/>
      <c r="L8720">
        <v>2024</v>
      </c>
      <c r="M8720" t="s">
        <v>525</v>
      </c>
      <c r="N8720" t="s">
        <v>569</v>
      </c>
      <c r="O8720"/>
    </row>
    <row r="8721" spans="1:15" s="164" customFormat="1" ht="16" x14ac:dyDescent="0.2">
      <c r="A8721" t="s">
        <v>521</v>
      </c>
      <c r="B8721" t="s">
        <v>647</v>
      </c>
      <c r="C8721" t="s">
        <v>523</v>
      </c>
      <c r="D8721" t="s">
        <v>525</v>
      </c>
      <c r="E8721" t="s">
        <v>525</v>
      </c>
      <c r="F8721" s="191">
        <v>45820</v>
      </c>
      <c r="G8721" t="s">
        <v>659</v>
      </c>
      <c r="H8721" s="192">
        <v>245856</v>
      </c>
      <c r="I8721" t="s">
        <v>16</v>
      </c>
      <c r="J8721"/>
      <c r="K8721"/>
      <c r="L8721">
        <v>2024</v>
      </c>
      <c r="M8721" t="s">
        <v>525</v>
      </c>
      <c r="N8721" t="s">
        <v>569</v>
      </c>
      <c r="O8721"/>
    </row>
    <row r="8722" spans="1:15" s="164" customFormat="1" ht="16" x14ac:dyDescent="0.2">
      <c r="A8722" t="s">
        <v>521</v>
      </c>
      <c r="B8722" t="s">
        <v>647</v>
      </c>
      <c r="C8722" t="s">
        <v>523</v>
      </c>
      <c r="D8722" t="s">
        <v>525</v>
      </c>
      <c r="E8722" t="s">
        <v>519</v>
      </c>
      <c r="F8722" s="191">
        <v>45820</v>
      </c>
      <c r="G8722" t="s">
        <v>659</v>
      </c>
      <c r="H8722" s="192">
        <v>164153</v>
      </c>
      <c r="I8722" t="s">
        <v>16</v>
      </c>
      <c r="J8722"/>
      <c r="K8722"/>
      <c r="L8722">
        <v>2024</v>
      </c>
      <c r="M8722" t="s">
        <v>525</v>
      </c>
      <c r="N8722" t="s">
        <v>569</v>
      </c>
      <c r="O8722"/>
    </row>
    <row r="8723" spans="1:15" s="164" customFormat="1" ht="16" x14ac:dyDescent="0.2">
      <c r="A8723" t="s">
        <v>521</v>
      </c>
      <c r="B8723" t="s">
        <v>647</v>
      </c>
      <c r="C8723" t="s">
        <v>523</v>
      </c>
      <c r="D8723" t="s">
        <v>525</v>
      </c>
      <c r="E8723" t="s">
        <v>531</v>
      </c>
      <c r="F8723" s="191">
        <v>45820</v>
      </c>
      <c r="G8723" t="s">
        <v>651</v>
      </c>
      <c r="H8723" s="192">
        <v>47256</v>
      </c>
      <c r="I8723" t="s">
        <v>16</v>
      </c>
      <c r="J8723"/>
      <c r="K8723"/>
      <c r="L8723">
        <v>2024</v>
      </c>
      <c r="M8723" t="s">
        <v>525</v>
      </c>
      <c r="N8723" t="s">
        <v>569</v>
      </c>
      <c r="O8723"/>
    </row>
    <row r="8724" spans="1:15" s="164" customFormat="1" ht="16" x14ac:dyDescent="0.2">
      <c r="A8724" t="s">
        <v>521</v>
      </c>
      <c r="B8724" t="s">
        <v>647</v>
      </c>
      <c r="C8724" t="s">
        <v>523</v>
      </c>
      <c r="D8724" t="s">
        <v>525</v>
      </c>
      <c r="E8724" t="s">
        <v>525</v>
      </c>
      <c r="F8724" s="191">
        <v>45820</v>
      </c>
      <c r="G8724" t="s">
        <v>661</v>
      </c>
      <c r="H8724" s="192">
        <v>42891</v>
      </c>
      <c r="I8724" t="s">
        <v>16</v>
      </c>
      <c r="J8724"/>
      <c r="K8724"/>
      <c r="L8724">
        <v>2024</v>
      </c>
      <c r="M8724" t="s">
        <v>525</v>
      </c>
      <c r="N8724" t="s">
        <v>569</v>
      </c>
      <c r="O8724"/>
    </row>
    <row r="8725" spans="1:15" s="164" customFormat="1" ht="16" x14ac:dyDescent="0.2">
      <c r="A8725" t="s">
        <v>521</v>
      </c>
      <c r="B8725" t="s">
        <v>687</v>
      </c>
      <c r="C8725" t="s">
        <v>523</v>
      </c>
      <c r="D8725" t="s">
        <v>530</v>
      </c>
      <c r="E8725" t="s">
        <v>517</v>
      </c>
      <c r="F8725" s="191">
        <v>45820</v>
      </c>
      <c r="G8725" t="s">
        <v>39</v>
      </c>
      <c r="H8725" s="192">
        <v>134400</v>
      </c>
      <c r="I8725" t="s">
        <v>16</v>
      </c>
      <c r="J8725">
        <v>336</v>
      </c>
      <c r="K8725"/>
      <c r="L8725">
        <v>2025</v>
      </c>
      <c r="M8725" t="s">
        <v>525</v>
      </c>
      <c r="N8725" t="s">
        <v>526</v>
      </c>
      <c r="O8725"/>
    </row>
    <row r="8726" spans="1:15" s="164" customFormat="1" ht="16" x14ac:dyDescent="0.2">
      <c r="A8726" t="s">
        <v>521</v>
      </c>
      <c r="B8726" t="s">
        <v>609</v>
      </c>
      <c r="C8726" t="s">
        <v>523</v>
      </c>
      <c r="D8726" t="s">
        <v>530</v>
      </c>
      <c r="E8726" t="s">
        <v>518</v>
      </c>
      <c r="F8726" s="191">
        <v>45820</v>
      </c>
      <c r="G8726" t="s">
        <v>25</v>
      </c>
      <c r="H8726" s="192">
        <v>268800</v>
      </c>
      <c r="I8726" t="s">
        <v>16</v>
      </c>
      <c r="J8726">
        <v>672</v>
      </c>
      <c r="K8726"/>
      <c r="L8726">
        <v>2025</v>
      </c>
      <c r="M8726" t="s">
        <v>525</v>
      </c>
      <c r="N8726" t="s">
        <v>526</v>
      </c>
      <c r="O8726"/>
    </row>
    <row r="8727" spans="1:15" s="164" customFormat="1" ht="16" x14ac:dyDescent="0.2">
      <c r="A8727" t="s">
        <v>521</v>
      </c>
      <c r="B8727" t="s">
        <v>609</v>
      </c>
      <c r="C8727" t="s">
        <v>523</v>
      </c>
      <c r="D8727" t="s">
        <v>524</v>
      </c>
      <c r="E8727" t="s">
        <v>519</v>
      </c>
      <c r="F8727" s="191">
        <v>45820</v>
      </c>
      <c r="G8727" t="s">
        <v>25</v>
      </c>
      <c r="H8727" s="192">
        <v>43350</v>
      </c>
      <c r="I8727" t="s">
        <v>16</v>
      </c>
      <c r="J8727">
        <v>510</v>
      </c>
      <c r="K8727"/>
      <c r="L8727">
        <v>2025</v>
      </c>
      <c r="M8727" t="s">
        <v>525</v>
      </c>
      <c r="N8727" t="s">
        <v>526</v>
      </c>
      <c r="O8727"/>
    </row>
    <row r="8728" spans="1:15" s="164" customFormat="1" ht="16" x14ac:dyDescent="0.2">
      <c r="A8728" t="s">
        <v>521</v>
      </c>
      <c r="B8728" t="s">
        <v>609</v>
      </c>
      <c r="C8728" t="s">
        <v>523</v>
      </c>
      <c r="D8728" t="s">
        <v>530</v>
      </c>
      <c r="E8728" t="s">
        <v>517</v>
      </c>
      <c r="F8728" s="191">
        <v>45820</v>
      </c>
      <c r="G8728" t="s">
        <v>25</v>
      </c>
      <c r="H8728" s="192">
        <v>4614400</v>
      </c>
      <c r="I8728" t="s">
        <v>16</v>
      </c>
      <c r="J8728">
        <v>11536</v>
      </c>
      <c r="K8728"/>
      <c r="L8728">
        <v>2025</v>
      </c>
      <c r="M8728" t="s">
        <v>525</v>
      </c>
      <c r="N8728" t="s">
        <v>526</v>
      </c>
      <c r="O8728"/>
    </row>
    <row r="8729" spans="1:15" s="164" customFormat="1" ht="16" x14ac:dyDescent="0.2">
      <c r="A8729" t="s">
        <v>521</v>
      </c>
      <c r="B8729" t="s">
        <v>615</v>
      </c>
      <c r="C8729" t="s">
        <v>523</v>
      </c>
      <c r="D8729" t="s">
        <v>530</v>
      </c>
      <c r="E8729" t="s">
        <v>518</v>
      </c>
      <c r="F8729" s="191">
        <v>45820</v>
      </c>
      <c r="G8729" t="s">
        <v>26</v>
      </c>
      <c r="H8729" s="192">
        <v>851200</v>
      </c>
      <c r="I8729" t="s">
        <v>16</v>
      </c>
      <c r="J8729">
        <v>2128</v>
      </c>
      <c r="K8729"/>
      <c r="L8729">
        <v>2025</v>
      </c>
      <c r="M8729" t="s">
        <v>525</v>
      </c>
      <c r="N8729" t="s">
        <v>526</v>
      </c>
      <c r="O8729"/>
    </row>
    <row r="8730" spans="1:15" s="164" customFormat="1" ht="16" x14ac:dyDescent="0.2">
      <c r="A8730" t="s">
        <v>521</v>
      </c>
      <c r="B8730" t="s">
        <v>615</v>
      </c>
      <c r="C8730" t="s">
        <v>523</v>
      </c>
      <c r="D8730" t="s">
        <v>524</v>
      </c>
      <c r="E8730" t="s">
        <v>519</v>
      </c>
      <c r="F8730" s="191">
        <v>45820</v>
      </c>
      <c r="G8730" t="s">
        <v>26</v>
      </c>
      <c r="H8730" s="192">
        <v>79475</v>
      </c>
      <c r="I8730" t="s">
        <v>16</v>
      </c>
      <c r="J8730">
        <v>935</v>
      </c>
      <c r="K8730"/>
      <c r="L8730">
        <v>2025</v>
      </c>
      <c r="M8730" t="s">
        <v>525</v>
      </c>
      <c r="N8730" t="s">
        <v>526</v>
      </c>
      <c r="O8730"/>
    </row>
    <row r="8731" spans="1:15" s="164" customFormat="1" ht="16" x14ac:dyDescent="0.2">
      <c r="A8731" t="s">
        <v>521</v>
      </c>
      <c r="B8731" t="s">
        <v>615</v>
      </c>
      <c r="C8731" t="s">
        <v>523</v>
      </c>
      <c r="D8731" t="s">
        <v>530</v>
      </c>
      <c r="E8731" t="s">
        <v>517</v>
      </c>
      <c r="F8731" s="191">
        <v>45820</v>
      </c>
      <c r="G8731" t="s">
        <v>26</v>
      </c>
      <c r="H8731" s="192">
        <v>9273600</v>
      </c>
      <c r="I8731" t="s">
        <v>16</v>
      </c>
      <c r="J8731">
        <v>23184</v>
      </c>
      <c r="K8731"/>
      <c r="L8731">
        <v>2025</v>
      </c>
      <c r="M8731" t="s">
        <v>525</v>
      </c>
      <c r="N8731" t="s">
        <v>526</v>
      </c>
      <c r="O8731"/>
    </row>
    <row r="8732" spans="1:15" s="164" customFormat="1" ht="16" x14ac:dyDescent="0.2">
      <c r="A8732" t="s">
        <v>521</v>
      </c>
      <c r="B8732" t="s">
        <v>572</v>
      </c>
      <c r="C8732" t="s">
        <v>523</v>
      </c>
      <c r="D8732" t="s">
        <v>530</v>
      </c>
      <c r="E8732" t="s">
        <v>518</v>
      </c>
      <c r="F8732" s="191">
        <v>45820</v>
      </c>
      <c r="G8732" t="s">
        <v>574</v>
      </c>
      <c r="H8732" s="192">
        <v>8000000</v>
      </c>
      <c r="I8732" t="s">
        <v>16</v>
      </c>
      <c r="J8732">
        <v>20000</v>
      </c>
      <c r="K8732"/>
      <c r="L8732">
        <v>2025</v>
      </c>
      <c r="M8732" t="s">
        <v>525</v>
      </c>
      <c r="N8732" t="s">
        <v>526</v>
      </c>
      <c r="O8732"/>
    </row>
    <row r="8733" spans="1:15" s="164" customFormat="1" ht="16" x14ac:dyDescent="0.2">
      <c r="A8733" t="s">
        <v>521</v>
      </c>
      <c r="B8733" t="s">
        <v>572</v>
      </c>
      <c r="C8733" t="s">
        <v>523</v>
      </c>
      <c r="D8733" t="s">
        <v>524</v>
      </c>
      <c r="E8733" t="s">
        <v>519</v>
      </c>
      <c r="F8733" s="191">
        <v>45820</v>
      </c>
      <c r="G8733" t="s">
        <v>574</v>
      </c>
      <c r="H8733" s="192">
        <v>4250000</v>
      </c>
      <c r="I8733" t="s">
        <v>16</v>
      </c>
      <c r="J8733">
        <v>50000</v>
      </c>
      <c r="K8733"/>
      <c r="L8733">
        <v>2025</v>
      </c>
      <c r="M8733" t="s">
        <v>525</v>
      </c>
      <c r="N8733" t="s">
        <v>526</v>
      </c>
      <c r="O8733"/>
    </row>
    <row r="8734" spans="1:15" s="164" customFormat="1" ht="16" x14ac:dyDescent="0.2">
      <c r="A8734" t="s">
        <v>521</v>
      </c>
      <c r="B8734" t="s">
        <v>572</v>
      </c>
      <c r="C8734" t="s">
        <v>523</v>
      </c>
      <c r="D8734" t="s">
        <v>530</v>
      </c>
      <c r="E8734" t="s">
        <v>517</v>
      </c>
      <c r="F8734" s="191">
        <v>45820</v>
      </c>
      <c r="G8734" t="s">
        <v>574</v>
      </c>
      <c r="H8734" s="192">
        <v>36000000</v>
      </c>
      <c r="I8734" t="s">
        <v>16</v>
      </c>
      <c r="J8734">
        <v>90000</v>
      </c>
      <c r="K8734"/>
      <c r="L8734">
        <v>2025</v>
      </c>
      <c r="M8734" t="s">
        <v>525</v>
      </c>
      <c r="N8734" t="s">
        <v>526</v>
      </c>
      <c r="O8734"/>
    </row>
    <row r="8735" spans="1:15" s="164" customFormat="1" ht="16" x14ac:dyDescent="0.2">
      <c r="A8735" t="s">
        <v>521</v>
      </c>
      <c r="B8735" t="s">
        <v>572</v>
      </c>
      <c r="C8735" t="s">
        <v>523</v>
      </c>
      <c r="D8735" t="s">
        <v>530</v>
      </c>
      <c r="E8735" t="s">
        <v>517</v>
      </c>
      <c r="F8735" s="191">
        <v>45820</v>
      </c>
      <c r="G8735" t="s">
        <v>757</v>
      </c>
      <c r="H8735" s="192">
        <v>160000</v>
      </c>
      <c r="I8735" t="s">
        <v>16</v>
      </c>
      <c r="J8735"/>
      <c r="K8735"/>
      <c r="L8735">
        <v>2025</v>
      </c>
      <c r="M8735" t="s">
        <v>525</v>
      </c>
      <c r="N8735" t="s">
        <v>526</v>
      </c>
      <c r="O8735"/>
    </row>
    <row r="8736" spans="1:15" s="164" customFormat="1" ht="16" x14ac:dyDescent="0.2">
      <c r="A8736" t="s">
        <v>521</v>
      </c>
      <c r="B8736" t="s">
        <v>522</v>
      </c>
      <c r="C8736" t="s">
        <v>523</v>
      </c>
      <c r="D8736" t="s">
        <v>530</v>
      </c>
      <c r="E8736" t="s">
        <v>518</v>
      </c>
      <c r="F8736" s="191">
        <v>45820</v>
      </c>
      <c r="G8736" t="s">
        <v>19</v>
      </c>
      <c r="H8736" s="192">
        <v>80000</v>
      </c>
      <c r="I8736" t="s">
        <v>16</v>
      </c>
      <c r="J8736"/>
      <c r="K8736"/>
      <c r="L8736">
        <v>2025</v>
      </c>
      <c r="M8736" t="s">
        <v>525</v>
      </c>
      <c r="N8736" t="s">
        <v>526</v>
      </c>
      <c r="O8736"/>
    </row>
    <row r="8737" spans="1:15" s="164" customFormat="1" ht="16" x14ac:dyDescent="0.2">
      <c r="A8737" t="s">
        <v>521</v>
      </c>
      <c r="B8737" t="s">
        <v>522</v>
      </c>
      <c r="C8737" t="s">
        <v>523</v>
      </c>
      <c r="D8737" t="s">
        <v>524</v>
      </c>
      <c r="E8737" t="s">
        <v>519</v>
      </c>
      <c r="F8737" s="191">
        <v>45820</v>
      </c>
      <c r="G8737" t="s">
        <v>19</v>
      </c>
      <c r="H8737" s="192">
        <v>3400000</v>
      </c>
      <c r="I8737" t="s">
        <v>16</v>
      </c>
      <c r="J8737">
        <v>40000</v>
      </c>
      <c r="K8737"/>
      <c r="L8737">
        <v>2025</v>
      </c>
      <c r="M8737" t="s">
        <v>525</v>
      </c>
      <c r="N8737" t="s">
        <v>526</v>
      </c>
      <c r="O8737"/>
    </row>
    <row r="8738" spans="1:15" s="164" customFormat="1" ht="16" x14ac:dyDescent="0.2">
      <c r="A8738" t="s">
        <v>521</v>
      </c>
      <c r="B8738" t="s">
        <v>522</v>
      </c>
      <c r="C8738" t="s">
        <v>535</v>
      </c>
      <c r="D8738" t="s">
        <v>524</v>
      </c>
      <c r="E8738" t="s">
        <v>519</v>
      </c>
      <c r="F8738" s="191">
        <v>45820</v>
      </c>
      <c r="G8738" t="s">
        <v>18</v>
      </c>
      <c r="H8738" s="192">
        <v>154530</v>
      </c>
      <c r="I8738" t="s">
        <v>16</v>
      </c>
      <c r="J8738">
        <v>1818</v>
      </c>
      <c r="K8738"/>
      <c r="L8738">
        <v>2025</v>
      </c>
      <c r="M8738" t="s">
        <v>525</v>
      </c>
      <c r="N8738" t="s">
        <v>526</v>
      </c>
      <c r="O8738"/>
    </row>
    <row r="8739" spans="1:15" s="164" customFormat="1" ht="16" x14ac:dyDescent="0.2">
      <c r="A8739" t="s">
        <v>521</v>
      </c>
      <c r="B8739" t="s">
        <v>522</v>
      </c>
      <c r="C8739" t="s">
        <v>523</v>
      </c>
      <c r="D8739" t="s">
        <v>524</v>
      </c>
      <c r="E8739" t="s">
        <v>519</v>
      </c>
      <c r="F8739" s="191">
        <v>45820</v>
      </c>
      <c r="G8739" t="s">
        <v>18</v>
      </c>
      <c r="H8739" s="192">
        <v>29750</v>
      </c>
      <c r="I8739" t="s">
        <v>16</v>
      </c>
      <c r="J8739">
        <v>350</v>
      </c>
      <c r="K8739"/>
      <c r="L8739">
        <v>2025</v>
      </c>
      <c r="M8739" t="s">
        <v>525</v>
      </c>
      <c r="N8739" t="s">
        <v>526</v>
      </c>
      <c r="O8739"/>
    </row>
    <row r="8740" spans="1:15" s="164" customFormat="1" ht="16" x14ac:dyDescent="0.2">
      <c r="A8740" t="s">
        <v>521</v>
      </c>
      <c r="B8740" t="s">
        <v>522</v>
      </c>
      <c r="C8740" t="s">
        <v>523</v>
      </c>
      <c r="D8740" t="s">
        <v>530</v>
      </c>
      <c r="E8740" t="s">
        <v>517</v>
      </c>
      <c r="F8740" s="191">
        <v>45820</v>
      </c>
      <c r="G8740" t="s">
        <v>18</v>
      </c>
      <c r="H8740" s="192">
        <v>793200</v>
      </c>
      <c r="I8740" t="s">
        <v>16</v>
      </c>
      <c r="J8740">
        <v>1983</v>
      </c>
      <c r="K8740"/>
      <c r="L8740">
        <v>2025</v>
      </c>
      <c r="M8740" t="s">
        <v>525</v>
      </c>
      <c r="N8740" t="s">
        <v>526</v>
      </c>
      <c r="O8740"/>
    </row>
    <row r="8741" spans="1:15" s="164" customFormat="1" ht="16" x14ac:dyDescent="0.2">
      <c r="A8741" t="s">
        <v>521</v>
      </c>
      <c r="B8741" t="s">
        <v>522</v>
      </c>
      <c r="C8741" t="s">
        <v>523</v>
      </c>
      <c r="D8741" t="s">
        <v>524</v>
      </c>
      <c r="E8741" t="s">
        <v>517</v>
      </c>
      <c r="F8741" s="191">
        <v>45820</v>
      </c>
      <c r="G8741" t="s">
        <v>18</v>
      </c>
      <c r="H8741" s="192">
        <v>37400</v>
      </c>
      <c r="I8741" t="s">
        <v>16</v>
      </c>
      <c r="J8741">
        <v>440</v>
      </c>
      <c r="K8741"/>
      <c r="L8741">
        <v>2025</v>
      </c>
      <c r="M8741" t="s">
        <v>525</v>
      </c>
      <c r="N8741" t="s">
        <v>526</v>
      </c>
      <c r="O8741"/>
    </row>
    <row r="8742" spans="1:15" s="164" customFormat="1" ht="16" x14ac:dyDescent="0.2">
      <c r="A8742" t="s">
        <v>521</v>
      </c>
      <c r="B8742" t="s">
        <v>522</v>
      </c>
      <c r="C8742" t="s">
        <v>523</v>
      </c>
      <c r="D8742" t="s">
        <v>530</v>
      </c>
      <c r="E8742" t="s">
        <v>517</v>
      </c>
      <c r="F8742" s="191">
        <v>45820</v>
      </c>
      <c r="G8742" t="s">
        <v>19</v>
      </c>
      <c r="H8742" s="192">
        <v>1000000</v>
      </c>
      <c r="I8742" t="s">
        <v>16</v>
      </c>
      <c r="J8742"/>
      <c r="K8742"/>
      <c r="L8742">
        <v>2025</v>
      </c>
      <c r="M8742" t="s">
        <v>525</v>
      </c>
      <c r="N8742" t="s">
        <v>526</v>
      </c>
      <c r="O8742"/>
    </row>
    <row r="8743" spans="1:15" s="164" customFormat="1" ht="16" x14ac:dyDescent="0.2">
      <c r="A8743" t="s">
        <v>521</v>
      </c>
      <c r="B8743" t="s">
        <v>522</v>
      </c>
      <c r="C8743" t="s">
        <v>535</v>
      </c>
      <c r="D8743" t="s">
        <v>524</v>
      </c>
      <c r="E8743" t="s">
        <v>519</v>
      </c>
      <c r="F8743" s="191">
        <v>45820</v>
      </c>
      <c r="G8743" t="s">
        <v>18</v>
      </c>
      <c r="H8743" s="192">
        <v>334050</v>
      </c>
      <c r="I8743" t="s">
        <v>16</v>
      </c>
      <c r="J8743">
        <v>3930</v>
      </c>
      <c r="K8743"/>
      <c r="L8743">
        <v>2025</v>
      </c>
      <c r="M8743" t="s">
        <v>525</v>
      </c>
      <c r="N8743" t="s">
        <v>526</v>
      </c>
      <c r="O8743" t="s">
        <v>769</v>
      </c>
    </row>
    <row r="8744" spans="1:15" s="164" customFormat="1" ht="16" x14ac:dyDescent="0.2">
      <c r="A8744" t="s">
        <v>521</v>
      </c>
      <c r="B8744" t="s">
        <v>522</v>
      </c>
      <c r="C8744" t="s">
        <v>523</v>
      </c>
      <c r="D8744" t="s">
        <v>524</v>
      </c>
      <c r="E8744" t="s">
        <v>519</v>
      </c>
      <c r="F8744" s="191">
        <v>45820</v>
      </c>
      <c r="G8744" t="s">
        <v>18</v>
      </c>
      <c r="H8744" s="192">
        <v>539750</v>
      </c>
      <c r="I8744" t="s">
        <v>16</v>
      </c>
      <c r="J8744">
        <v>6350</v>
      </c>
      <c r="K8744"/>
      <c r="L8744">
        <v>2025</v>
      </c>
      <c r="M8744" t="s">
        <v>525</v>
      </c>
      <c r="N8744" t="s">
        <v>526</v>
      </c>
      <c r="O8744" t="s">
        <v>769</v>
      </c>
    </row>
    <row r="8745" spans="1:15" s="164" customFormat="1" ht="16" x14ac:dyDescent="0.2">
      <c r="A8745" t="s">
        <v>521</v>
      </c>
      <c r="B8745" t="s">
        <v>572</v>
      </c>
      <c r="C8745" t="s">
        <v>523</v>
      </c>
      <c r="D8745" t="s">
        <v>530</v>
      </c>
      <c r="E8745" t="s">
        <v>518</v>
      </c>
      <c r="F8745" s="191">
        <v>45820</v>
      </c>
      <c r="G8745" t="s">
        <v>574</v>
      </c>
      <c r="H8745" s="192">
        <v>80000</v>
      </c>
      <c r="I8745" t="s">
        <v>16</v>
      </c>
      <c r="J8745"/>
      <c r="K8745"/>
      <c r="L8745">
        <v>2025</v>
      </c>
      <c r="M8745" t="s">
        <v>525</v>
      </c>
      <c r="N8745" t="s">
        <v>526</v>
      </c>
      <c r="O8745" t="s">
        <v>768</v>
      </c>
    </row>
    <row r="8746" spans="1:15" s="164" customFormat="1" ht="16" x14ac:dyDescent="0.2">
      <c r="A8746" t="s">
        <v>521</v>
      </c>
      <c r="B8746" t="s">
        <v>572</v>
      </c>
      <c r="C8746" t="s">
        <v>523</v>
      </c>
      <c r="D8746" t="s">
        <v>524</v>
      </c>
      <c r="E8746" t="s">
        <v>519</v>
      </c>
      <c r="F8746" s="191">
        <v>45820</v>
      </c>
      <c r="G8746" t="s">
        <v>574</v>
      </c>
      <c r="H8746" s="192">
        <v>50000</v>
      </c>
      <c r="I8746" t="s">
        <v>16</v>
      </c>
      <c r="J8746"/>
      <c r="K8746"/>
      <c r="L8746">
        <v>2025</v>
      </c>
      <c r="M8746" t="s">
        <v>525</v>
      </c>
      <c r="N8746" t="s">
        <v>526</v>
      </c>
      <c r="O8746" t="s">
        <v>768</v>
      </c>
    </row>
    <row r="8747" spans="1:15" s="164" customFormat="1" ht="16" x14ac:dyDescent="0.2">
      <c r="A8747" t="s">
        <v>521</v>
      </c>
      <c r="B8747" t="s">
        <v>572</v>
      </c>
      <c r="C8747" t="s">
        <v>523</v>
      </c>
      <c r="D8747" t="s">
        <v>530</v>
      </c>
      <c r="E8747" t="s">
        <v>517</v>
      </c>
      <c r="F8747" s="191">
        <v>45820</v>
      </c>
      <c r="G8747" t="s">
        <v>574</v>
      </c>
      <c r="H8747" s="192">
        <v>90000</v>
      </c>
      <c r="I8747" t="s">
        <v>16</v>
      </c>
      <c r="J8747"/>
      <c r="K8747"/>
      <c r="L8747">
        <v>2025</v>
      </c>
      <c r="M8747" t="s">
        <v>525</v>
      </c>
      <c r="N8747" t="s">
        <v>526</v>
      </c>
      <c r="O8747" t="s">
        <v>768</v>
      </c>
    </row>
    <row r="8748" spans="1:15" s="164" customFormat="1" ht="16" x14ac:dyDescent="0.2">
      <c r="A8748" t="s">
        <v>521</v>
      </c>
      <c r="B8748" t="s">
        <v>572</v>
      </c>
      <c r="C8748" t="s">
        <v>523</v>
      </c>
      <c r="D8748" t="s">
        <v>530</v>
      </c>
      <c r="E8748" t="s">
        <v>518</v>
      </c>
      <c r="F8748" s="191">
        <v>45820</v>
      </c>
      <c r="G8748" t="s">
        <v>574</v>
      </c>
      <c r="H8748" s="192">
        <v>-8000000</v>
      </c>
      <c r="I8748" t="s">
        <v>16</v>
      </c>
      <c r="J8748">
        <v>-20000</v>
      </c>
      <c r="K8748"/>
      <c r="L8748">
        <v>2025</v>
      </c>
      <c r="M8748" t="s">
        <v>525</v>
      </c>
      <c r="N8748" t="s">
        <v>526</v>
      </c>
      <c r="O8748" t="s">
        <v>770</v>
      </c>
    </row>
    <row r="8749" spans="1:15" s="164" customFormat="1" ht="16" x14ac:dyDescent="0.2">
      <c r="A8749" t="s">
        <v>521</v>
      </c>
      <c r="B8749" t="s">
        <v>572</v>
      </c>
      <c r="C8749" t="s">
        <v>523</v>
      </c>
      <c r="D8749" t="s">
        <v>524</v>
      </c>
      <c r="E8749" t="s">
        <v>519</v>
      </c>
      <c r="F8749" s="191">
        <v>45820</v>
      </c>
      <c r="G8749" t="s">
        <v>574</v>
      </c>
      <c r="H8749" s="192">
        <v>-4250000</v>
      </c>
      <c r="I8749" t="s">
        <v>16</v>
      </c>
      <c r="J8749">
        <v>-50000</v>
      </c>
      <c r="K8749"/>
      <c r="L8749">
        <v>2025</v>
      </c>
      <c r="M8749" t="s">
        <v>525</v>
      </c>
      <c r="N8749" t="s">
        <v>526</v>
      </c>
      <c r="O8749" t="s">
        <v>770</v>
      </c>
    </row>
    <row r="8750" spans="1:15" s="164" customFormat="1" ht="16" x14ac:dyDescent="0.2">
      <c r="A8750" t="s">
        <v>521</v>
      </c>
      <c r="B8750" t="s">
        <v>572</v>
      </c>
      <c r="C8750" t="s">
        <v>523</v>
      </c>
      <c r="D8750" t="s">
        <v>530</v>
      </c>
      <c r="E8750" t="s">
        <v>517</v>
      </c>
      <c r="F8750" s="191">
        <v>45820</v>
      </c>
      <c r="G8750" t="s">
        <v>574</v>
      </c>
      <c r="H8750" s="192">
        <v>-36000000</v>
      </c>
      <c r="I8750" t="s">
        <v>16</v>
      </c>
      <c r="J8750">
        <v>-90000</v>
      </c>
      <c r="K8750"/>
      <c r="L8750">
        <v>2025</v>
      </c>
      <c r="M8750" t="s">
        <v>525</v>
      </c>
      <c r="N8750" t="s">
        <v>526</v>
      </c>
      <c r="O8750" t="s">
        <v>770</v>
      </c>
    </row>
    <row r="8751" spans="1:15" s="164" customFormat="1" ht="16" x14ac:dyDescent="0.2">
      <c r="A8751" t="s">
        <v>521</v>
      </c>
      <c r="B8751" t="s">
        <v>603</v>
      </c>
      <c r="C8751" t="s">
        <v>523</v>
      </c>
      <c r="D8751" t="s">
        <v>525</v>
      </c>
      <c r="E8751" t="s">
        <v>525</v>
      </c>
      <c r="F8751" s="191">
        <v>45821</v>
      </c>
      <c r="G8751" t="s">
        <v>604</v>
      </c>
      <c r="H8751" s="192">
        <v>8611</v>
      </c>
      <c r="I8751" t="s">
        <v>22</v>
      </c>
      <c r="J8751"/>
      <c r="K8751"/>
      <c r="L8751">
        <v>2024</v>
      </c>
      <c r="M8751" t="s">
        <v>525</v>
      </c>
      <c r="N8751" t="s">
        <v>569</v>
      </c>
      <c r="O8751"/>
    </row>
    <row r="8752" spans="1:15" s="164" customFormat="1" ht="16" x14ac:dyDescent="0.2">
      <c r="A8752" t="s">
        <v>521</v>
      </c>
      <c r="B8752" t="s">
        <v>688</v>
      </c>
      <c r="C8752" t="s">
        <v>523</v>
      </c>
      <c r="D8752" t="s">
        <v>530</v>
      </c>
      <c r="E8752" t="s">
        <v>518</v>
      </c>
      <c r="F8752" s="191">
        <v>45821</v>
      </c>
      <c r="G8752" t="s">
        <v>689</v>
      </c>
      <c r="H8752" s="192">
        <v>840000</v>
      </c>
      <c r="I8752" t="s">
        <v>16</v>
      </c>
      <c r="J8752"/>
      <c r="K8752"/>
      <c r="L8752">
        <v>2025</v>
      </c>
      <c r="M8752" t="s">
        <v>525</v>
      </c>
      <c r="N8752" t="s">
        <v>526</v>
      </c>
      <c r="O8752"/>
    </row>
    <row r="8753" spans="1:15" s="164" customFormat="1" ht="16" x14ac:dyDescent="0.2">
      <c r="A8753" t="s">
        <v>521</v>
      </c>
      <c r="B8753" t="s">
        <v>647</v>
      </c>
      <c r="C8753" t="s">
        <v>523</v>
      </c>
      <c r="D8753" t="s">
        <v>525</v>
      </c>
      <c r="E8753" t="s">
        <v>525</v>
      </c>
      <c r="F8753" s="191">
        <v>45821</v>
      </c>
      <c r="G8753" t="s">
        <v>650</v>
      </c>
      <c r="H8753" s="192">
        <v>1540356</v>
      </c>
      <c r="I8753" t="s">
        <v>16</v>
      </c>
      <c r="J8753"/>
      <c r="K8753"/>
      <c r="L8753">
        <v>2024</v>
      </c>
      <c r="M8753" t="s">
        <v>525</v>
      </c>
      <c r="N8753" t="s">
        <v>569</v>
      </c>
      <c r="O8753"/>
    </row>
    <row r="8754" spans="1:15" s="164" customFormat="1" ht="16" x14ac:dyDescent="0.2">
      <c r="A8754" t="s">
        <v>521</v>
      </c>
      <c r="B8754" t="s">
        <v>688</v>
      </c>
      <c r="C8754" t="s">
        <v>523</v>
      </c>
      <c r="D8754" t="s">
        <v>530</v>
      </c>
      <c r="E8754" t="s">
        <v>517</v>
      </c>
      <c r="F8754" s="191">
        <v>45821</v>
      </c>
      <c r="G8754" t="s">
        <v>689</v>
      </c>
      <c r="H8754" s="192">
        <v>5640000</v>
      </c>
      <c r="I8754" t="s">
        <v>16</v>
      </c>
      <c r="J8754"/>
      <c r="K8754"/>
      <c r="L8754">
        <v>2025</v>
      </c>
      <c r="M8754" t="s">
        <v>525</v>
      </c>
      <c r="N8754" t="s">
        <v>526</v>
      </c>
      <c r="O8754"/>
    </row>
    <row r="8755" spans="1:15" s="164" customFormat="1" ht="16" x14ac:dyDescent="0.2">
      <c r="A8755" t="s">
        <v>521</v>
      </c>
      <c r="B8755" t="s">
        <v>647</v>
      </c>
      <c r="C8755" t="s">
        <v>535</v>
      </c>
      <c r="D8755" t="s">
        <v>525</v>
      </c>
      <c r="E8755" t="s">
        <v>519</v>
      </c>
      <c r="F8755" s="191">
        <v>45821</v>
      </c>
      <c r="G8755" t="s">
        <v>650</v>
      </c>
      <c r="H8755" s="192">
        <v>50160</v>
      </c>
      <c r="I8755" t="s">
        <v>16</v>
      </c>
      <c r="J8755"/>
      <c r="K8755"/>
      <c r="L8755">
        <v>2024</v>
      </c>
      <c r="M8755" t="s">
        <v>525</v>
      </c>
      <c r="N8755" t="s">
        <v>569</v>
      </c>
      <c r="O8755"/>
    </row>
    <row r="8756" spans="1:15" s="164" customFormat="1" ht="16" x14ac:dyDescent="0.2">
      <c r="A8756" t="s">
        <v>521</v>
      </c>
      <c r="B8756" t="s">
        <v>572</v>
      </c>
      <c r="C8756" t="s">
        <v>523</v>
      </c>
      <c r="D8756" t="s">
        <v>530</v>
      </c>
      <c r="E8756" t="s">
        <v>517</v>
      </c>
      <c r="F8756" s="191">
        <v>45821</v>
      </c>
      <c r="G8756" t="s">
        <v>757</v>
      </c>
      <c r="H8756" s="192">
        <v>800000</v>
      </c>
      <c r="I8756" t="s">
        <v>16</v>
      </c>
      <c r="J8756"/>
      <c r="K8756"/>
      <c r="L8756">
        <v>2025</v>
      </c>
      <c r="M8756" t="s">
        <v>525</v>
      </c>
      <c r="N8756" t="s">
        <v>526</v>
      </c>
      <c r="O8756"/>
    </row>
    <row r="8757" spans="1:15" s="164" customFormat="1" ht="16" x14ac:dyDescent="0.2">
      <c r="A8757" t="s">
        <v>521</v>
      </c>
      <c r="B8757" t="s">
        <v>647</v>
      </c>
      <c r="C8757" t="s">
        <v>523</v>
      </c>
      <c r="D8757" t="s">
        <v>525</v>
      </c>
      <c r="E8757" t="s">
        <v>519</v>
      </c>
      <c r="F8757" s="191">
        <v>45821</v>
      </c>
      <c r="G8757" t="s">
        <v>650</v>
      </c>
      <c r="H8757" s="192">
        <v>345677</v>
      </c>
      <c r="I8757" t="s">
        <v>16</v>
      </c>
      <c r="J8757"/>
      <c r="K8757"/>
      <c r="L8757">
        <v>2024</v>
      </c>
      <c r="M8757" t="s">
        <v>525</v>
      </c>
      <c r="N8757" t="s">
        <v>569</v>
      </c>
      <c r="O8757"/>
    </row>
    <row r="8758" spans="1:15" s="164" customFormat="1" ht="16" x14ac:dyDescent="0.2">
      <c r="A8758" t="s">
        <v>521</v>
      </c>
      <c r="B8758" t="s">
        <v>572</v>
      </c>
      <c r="C8758" t="s">
        <v>523</v>
      </c>
      <c r="D8758" t="s">
        <v>524</v>
      </c>
      <c r="E8758" t="s">
        <v>519</v>
      </c>
      <c r="F8758" s="191">
        <v>45821</v>
      </c>
      <c r="G8758" t="s">
        <v>574</v>
      </c>
      <c r="H8758" s="192">
        <v>3480000</v>
      </c>
      <c r="I8758" t="s">
        <v>16</v>
      </c>
      <c r="J8758">
        <v>40000</v>
      </c>
      <c r="K8758"/>
      <c r="L8758">
        <v>2025</v>
      </c>
      <c r="M8758" t="s">
        <v>525</v>
      </c>
      <c r="N8758" t="s">
        <v>526</v>
      </c>
      <c r="O8758"/>
    </row>
    <row r="8759" spans="1:15" s="164" customFormat="1" ht="16" x14ac:dyDescent="0.2">
      <c r="A8759" t="s">
        <v>521</v>
      </c>
      <c r="B8759" t="s">
        <v>647</v>
      </c>
      <c r="C8759" t="s">
        <v>535</v>
      </c>
      <c r="D8759" t="s">
        <v>525</v>
      </c>
      <c r="E8759" t="s">
        <v>531</v>
      </c>
      <c r="F8759" s="191">
        <v>45821</v>
      </c>
      <c r="G8759" t="s">
        <v>650</v>
      </c>
      <c r="H8759" s="192">
        <v>19965</v>
      </c>
      <c r="I8759" t="s">
        <v>16</v>
      </c>
      <c r="J8759"/>
      <c r="K8759"/>
      <c r="L8759">
        <v>2024</v>
      </c>
      <c r="M8759" t="s">
        <v>525</v>
      </c>
      <c r="N8759" t="s">
        <v>569</v>
      </c>
      <c r="O8759"/>
    </row>
    <row r="8760" spans="1:15" s="164" customFormat="1" ht="16" x14ac:dyDescent="0.2">
      <c r="A8760" t="s">
        <v>521</v>
      </c>
      <c r="B8760" t="s">
        <v>572</v>
      </c>
      <c r="C8760" t="s">
        <v>523</v>
      </c>
      <c r="D8760" t="s">
        <v>530</v>
      </c>
      <c r="E8760" t="s">
        <v>517</v>
      </c>
      <c r="F8760" s="191">
        <v>45821</v>
      </c>
      <c r="G8760" t="s">
        <v>574</v>
      </c>
      <c r="H8760" s="192">
        <v>720000</v>
      </c>
      <c r="I8760" t="s">
        <v>16</v>
      </c>
      <c r="J8760"/>
      <c r="K8760"/>
      <c r="L8760">
        <v>2025</v>
      </c>
      <c r="M8760" t="s">
        <v>525</v>
      </c>
      <c r="N8760" t="s">
        <v>526</v>
      </c>
      <c r="O8760"/>
    </row>
    <row r="8761" spans="1:15" s="164" customFormat="1" ht="16" x14ac:dyDescent="0.2">
      <c r="A8761" t="s">
        <v>521</v>
      </c>
      <c r="B8761" t="s">
        <v>647</v>
      </c>
      <c r="C8761" t="s">
        <v>523</v>
      </c>
      <c r="D8761" t="s">
        <v>525</v>
      </c>
      <c r="E8761" t="s">
        <v>531</v>
      </c>
      <c r="F8761" s="191">
        <v>45821</v>
      </c>
      <c r="G8761" t="s">
        <v>650</v>
      </c>
      <c r="H8761" s="192">
        <v>5351086</v>
      </c>
      <c r="I8761" t="s">
        <v>16</v>
      </c>
      <c r="J8761"/>
      <c r="K8761"/>
      <c r="L8761">
        <v>2024</v>
      </c>
      <c r="M8761" t="s">
        <v>525</v>
      </c>
      <c r="N8761" t="s">
        <v>569</v>
      </c>
      <c r="O8761"/>
    </row>
    <row r="8762" spans="1:15" s="164" customFormat="1" ht="16" x14ac:dyDescent="0.2">
      <c r="A8762" t="s">
        <v>521</v>
      </c>
      <c r="B8762" t="s">
        <v>522</v>
      </c>
      <c r="C8762" t="s">
        <v>523</v>
      </c>
      <c r="D8762" t="s">
        <v>530</v>
      </c>
      <c r="E8762" t="s">
        <v>517</v>
      </c>
      <c r="F8762" s="191">
        <v>45821</v>
      </c>
      <c r="G8762" t="s">
        <v>19</v>
      </c>
      <c r="H8762" s="192">
        <v>1200000</v>
      </c>
      <c r="I8762" t="s">
        <v>16</v>
      </c>
      <c r="J8762"/>
      <c r="K8762"/>
      <c r="L8762">
        <v>2025</v>
      </c>
      <c r="M8762" t="s">
        <v>525</v>
      </c>
      <c r="N8762" t="s">
        <v>526</v>
      </c>
      <c r="O8762"/>
    </row>
    <row r="8763" spans="1:15" s="164" customFormat="1" ht="16" x14ac:dyDescent="0.2">
      <c r="A8763" t="s">
        <v>521</v>
      </c>
      <c r="B8763" t="s">
        <v>647</v>
      </c>
      <c r="C8763" t="s">
        <v>523</v>
      </c>
      <c r="D8763" t="s">
        <v>525</v>
      </c>
      <c r="E8763" t="s">
        <v>525</v>
      </c>
      <c r="F8763" s="191">
        <v>45821</v>
      </c>
      <c r="G8763" t="s">
        <v>648</v>
      </c>
      <c r="H8763" s="192">
        <v>11086</v>
      </c>
      <c r="I8763" t="s">
        <v>16</v>
      </c>
      <c r="J8763"/>
      <c r="K8763"/>
      <c r="L8763">
        <v>2024</v>
      </c>
      <c r="M8763" t="s">
        <v>525</v>
      </c>
      <c r="N8763" t="s">
        <v>569</v>
      </c>
      <c r="O8763"/>
    </row>
    <row r="8764" spans="1:15" s="164" customFormat="1" ht="16" x14ac:dyDescent="0.2">
      <c r="A8764" t="s">
        <v>521</v>
      </c>
      <c r="B8764" t="s">
        <v>522</v>
      </c>
      <c r="C8764" t="s">
        <v>523</v>
      </c>
      <c r="D8764" t="s">
        <v>524</v>
      </c>
      <c r="E8764" t="s">
        <v>519</v>
      </c>
      <c r="F8764" s="191">
        <v>45821</v>
      </c>
      <c r="G8764" t="s">
        <v>18</v>
      </c>
      <c r="H8764" s="192">
        <v>263500</v>
      </c>
      <c r="I8764" t="s">
        <v>16</v>
      </c>
      <c r="J8764">
        <v>3100</v>
      </c>
      <c r="K8764"/>
      <c r="L8764">
        <v>2025</v>
      </c>
      <c r="M8764" t="s">
        <v>525</v>
      </c>
      <c r="N8764" t="s">
        <v>526</v>
      </c>
      <c r="O8764"/>
    </row>
    <row r="8765" spans="1:15" s="164" customFormat="1" ht="16" x14ac:dyDescent="0.2">
      <c r="A8765" t="s">
        <v>521</v>
      </c>
      <c r="B8765" t="s">
        <v>647</v>
      </c>
      <c r="C8765" t="s">
        <v>523</v>
      </c>
      <c r="D8765" t="s">
        <v>525</v>
      </c>
      <c r="E8765" t="s">
        <v>519</v>
      </c>
      <c r="F8765" s="191">
        <v>45821</v>
      </c>
      <c r="G8765" t="s">
        <v>660</v>
      </c>
      <c r="H8765" s="192">
        <v>670309</v>
      </c>
      <c r="I8765" t="s">
        <v>16</v>
      </c>
      <c r="J8765"/>
      <c r="K8765"/>
      <c r="L8765">
        <v>2024</v>
      </c>
      <c r="M8765" t="s">
        <v>525</v>
      </c>
      <c r="N8765" t="s">
        <v>569</v>
      </c>
      <c r="O8765"/>
    </row>
    <row r="8766" spans="1:15" s="164" customFormat="1" ht="16" x14ac:dyDescent="0.2">
      <c r="A8766" t="s">
        <v>521</v>
      </c>
      <c r="B8766" t="s">
        <v>522</v>
      </c>
      <c r="C8766" t="s">
        <v>523</v>
      </c>
      <c r="D8766" t="s">
        <v>530</v>
      </c>
      <c r="E8766" t="s">
        <v>517</v>
      </c>
      <c r="F8766" s="191">
        <v>45821</v>
      </c>
      <c r="G8766" t="s">
        <v>18</v>
      </c>
      <c r="H8766" s="192">
        <v>964400</v>
      </c>
      <c r="I8766" t="s">
        <v>16</v>
      </c>
      <c r="J8766">
        <v>2411</v>
      </c>
      <c r="K8766"/>
      <c r="L8766">
        <v>2025</v>
      </c>
      <c r="M8766" t="s">
        <v>525</v>
      </c>
      <c r="N8766" t="s">
        <v>526</v>
      </c>
      <c r="O8766"/>
    </row>
    <row r="8767" spans="1:15" s="164" customFormat="1" ht="16" x14ac:dyDescent="0.2">
      <c r="A8767" t="s">
        <v>521</v>
      </c>
      <c r="B8767" t="s">
        <v>647</v>
      </c>
      <c r="C8767" t="s">
        <v>523</v>
      </c>
      <c r="D8767" t="s">
        <v>525</v>
      </c>
      <c r="E8767" t="s">
        <v>525</v>
      </c>
      <c r="F8767" s="191">
        <v>45821</v>
      </c>
      <c r="G8767" t="s">
        <v>659</v>
      </c>
      <c r="H8767" s="192">
        <v>565588</v>
      </c>
      <c r="I8767" t="s">
        <v>16</v>
      </c>
      <c r="J8767"/>
      <c r="K8767"/>
      <c r="L8767">
        <v>2024</v>
      </c>
      <c r="M8767" t="s">
        <v>525</v>
      </c>
      <c r="N8767" t="s">
        <v>569</v>
      </c>
      <c r="O8767"/>
    </row>
    <row r="8768" spans="1:15" s="164" customFormat="1" ht="16" x14ac:dyDescent="0.2">
      <c r="A8768" t="s">
        <v>521</v>
      </c>
      <c r="B8768" t="s">
        <v>609</v>
      </c>
      <c r="C8768" t="s">
        <v>523</v>
      </c>
      <c r="D8768" t="s">
        <v>530</v>
      </c>
      <c r="E8768" t="s">
        <v>518</v>
      </c>
      <c r="F8768" s="191">
        <v>45821</v>
      </c>
      <c r="G8768" t="s">
        <v>25</v>
      </c>
      <c r="H8768" s="192">
        <v>336000</v>
      </c>
      <c r="I8768" t="s">
        <v>16</v>
      </c>
      <c r="J8768">
        <v>840</v>
      </c>
      <c r="K8768"/>
      <c r="L8768">
        <v>2025</v>
      </c>
      <c r="M8768" t="s">
        <v>525</v>
      </c>
      <c r="N8768" t="s">
        <v>526</v>
      </c>
      <c r="O8768"/>
    </row>
    <row r="8769" spans="1:15" s="164" customFormat="1" ht="16" x14ac:dyDescent="0.2">
      <c r="A8769" t="s">
        <v>521</v>
      </c>
      <c r="B8769" t="s">
        <v>647</v>
      </c>
      <c r="C8769" t="s">
        <v>535</v>
      </c>
      <c r="D8769" t="s">
        <v>525</v>
      </c>
      <c r="E8769" t="s">
        <v>519</v>
      </c>
      <c r="F8769" s="191">
        <v>45821</v>
      </c>
      <c r="G8769" t="s">
        <v>659</v>
      </c>
      <c r="H8769" s="192">
        <v>37400</v>
      </c>
      <c r="I8769" t="s">
        <v>16</v>
      </c>
      <c r="J8769"/>
      <c r="K8769"/>
      <c r="L8769">
        <v>2024</v>
      </c>
      <c r="M8769" t="s">
        <v>525</v>
      </c>
      <c r="N8769" t="s">
        <v>569</v>
      </c>
      <c r="O8769"/>
    </row>
    <row r="8770" spans="1:15" s="164" customFormat="1" ht="16" x14ac:dyDescent="0.2">
      <c r="A8770" t="s">
        <v>521</v>
      </c>
      <c r="B8770" t="s">
        <v>609</v>
      </c>
      <c r="C8770" t="s">
        <v>523</v>
      </c>
      <c r="D8770" t="s">
        <v>530</v>
      </c>
      <c r="E8770" t="s">
        <v>517</v>
      </c>
      <c r="F8770" s="191">
        <v>45821</v>
      </c>
      <c r="G8770" t="s">
        <v>25</v>
      </c>
      <c r="H8770" s="192">
        <v>3718400</v>
      </c>
      <c r="I8770" t="s">
        <v>16</v>
      </c>
      <c r="J8770">
        <v>9296</v>
      </c>
      <c r="K8770"/>
      <c r="L8770">
        <v>2025</v>
      </c>
      <c r="M8770" t="s">
        <v>525</v>
      </c>
      <c r="N8770" t="s">
        <v>526</v>
      </c>
      <c r="O8770"/>
    </row>
    <row r="8771" spans="1:15" s="164" customFormat="1" ht="16" x14ac:dyDescent="0.2">
      <c r="A8771" t="s">
        <v>521</v>
      </c>
      <c r="B8771" t="s">
        <v>647</v>
      </c>
      <c r="C8771" t="s">
        <v>523</v>
      </c>
      <c r="D8771" t="s">
        <v>525</v>
      </c>
      <c r="E8771" t="s">
        <v>519</v>
      </c>
      <c r="F8771" s="191">
        <v>45821</v>
      </c>
      <c r="G8771" t="s">
        <v>659</v>
      </c>
      <c r="H8771" s="192">
        <v>312059</v>
      </c>
      <c r="I8771" t="s">
        <v>16</v>
      </c>
      <c r="J8771"/>
      <c r="K8771"/>
      <c r="L8771">
        <v>2024</v>
      </c>
      <c r="M8771" t="s">
        <v>525</v>
      </c>
      <c r="N8771" t="s">
        <v>569</v>
      </c>
      <c r="O8771"/>
    </row>
    <row r="8772" spans="1:15" s="164" customFormat="1" ht="16" x14ac:dyDescent="0.2">
      <c r="A8772" t="s">
        <v>521</v>
      </c>
      <c r="B8772" t="s">
        <v>615</v>
      </c>
      <c r="C8772" t="s">
        <v>523</v>
      </c>
      <c r="D8772" t="s">
        <v>530</v>
      </c>
      <c r="E8772" t="s">
        <v>518</v>
      </c>
      <c r="F8772" s="191">
        <v>45821</v>
      </c>
      <c r="G8772" t="s">
        <v>26</v>
      </c>
      <c r="H8772" s="192">
        <v>1052800</v>
      </c>
      <c r="I8772" t="s">
        <v>16</v>
      </c>
      <c r="J8772">
        <v>2632</v>
      </c>
      <c r="K8772"/>
      <c r="L8772">
        <v>2025</v>
      </c>
      <c r="M8772" t="s">
        <v>525</v>
      </c>
      <c r="N8772" t="s">
        <v>526</v>
      </c>
      <c r="O8772"/>
    </row>
    <row r="8773" spans="1:15" s="164" customFormat="1" ht="16" x14ac:dyDescent="0.2">
      <c r="A8773" t="s">
        <v>521</v>
      </c>
      <c r="B8773" t="s">
        <v>647</v>
      </c>
      <c r="C8773" t="s">
        <v>523</v>
      </c>
      <c r="D8773" t="s">
        <v>525</v>
      </c>
      <c r="E8773" t="s">
        <v>531</v>
      </c>
      <c r="F8773" s="191">
        <v>45821</v>
      </c>
      <c r="G8773" t="s">
        <v>659</v>
      </c>
      <c r="H8773" s="192">
        <v>1347500</v>
      </c>
      <c r="I8773" t="s">
        <v>16</v>
      </c>
      <c r="J8773"/>
      <c r="K8773"/>
      <c r="L8773">
        <v>2024</v>
      </c>
      <c r="M8773" t="s">
        <v>525</v>
      </c>
      <c r="N8773" t="s">
        <v>569</v>
      </c>
      <c r="O8773"/>
    </row>
    <row r="8774" spans="1:15" s="164" customFormat="1" ht="16" x14ac:dyDescent="0.2">
      <c r="A8774" t="s">
        <v>521</v>
      </c>
      <c r="B8774" t="s">
        <v>615</v>
      </c>
      <c r="C8774" t="s">
        <v>523</v>
      </c>
      <c r="D8774" t="s">
        <v>524</v>
      </c>
      <c r="E8774" t="s">
        <v>519</v>
      </c>
      <c r="F8774" s="191">
        <v>45821</v>
      </c>
      <c r="G8774" t="s">
        <v>26</v>
      </c>
      <c r="H8774" s="192">
        <v>72250</v>
      </c>
      <c r="I8774" t="s">
        <v>16</v>
      </c>
      <c r="J8774">
        <v>850</v>
      </c>
      <c r="K8774"/>
      <c r="L8774">
        <v>2025</v>
      </c>
      <c r="M8774" t="s">
        <v>525</v>
      </c>
      <c r="N8774" t="s">
        <v>526</v>
      </c>
      <c r="O8774"/>
    </row>
    <row r="8775" spans="1:15" s="164" customFormat="1" ht="16" x14ac:dyDescent="0.2">
      <c r="A8775" t="s">
        <v>521</v>
      </c>
      <c r="B8775" t="s">
        <v>615</v>
      </c>
      <c r="C8775" t="s">
        <v>523</v>
      </c>
      <c r="D8775" t="s">
        <v>530</v>
      </c>
      <c r="E8775" t="s">
        <v>517</v>
      </c>
      <c r="F8775" s="191">
        <v>45821</v>
      </c>
      <c r="G8775" t="s">
        <v>26</v>
      </c>
      <c r="H8775" s="192">
        <v>165200</v>
      </c>
      <c r="I8775" t="s">
        <v>16</v>
      </c>
      <c r="J8775">
        <v>413</v>
      </c>
      <c r="K8775"/>
      <c r="L8775">
        <v>2025</v>
      </c>
      <c r="M8775" t="s">
        <v>525</v>
      </c>
      <c r="N8775" t="s">
        <v>526</v>
      </c>
      <c r="O8775"/>
    </row>
    <row r="8776" spans="1:15" s="164" customFormat="1" ht="16" x14ac:dyDescent="0.2">
      <c r="A8776" t="s">
        <v>521</v>
      </c>
      <c r="B8776" t="s">
        <v>522</v>
      </c>
      <c r="C8776" t="s">
        <v>535</v>
      </c>
      <c r="D8776" t="s">
        <v>524</v>
      </c>
      <c r="E8776" t="s">
        <v>519</v>
      </c>
      <c r="F8776" s="191">
        <v>45821</v>
      </c>
      <c r="G8776" t="s">
        <v>18</v>
      </c>
      <c r="H8776" s="192">
        <v>547315</v>
      </c>
      <c r="I8776" t="s">
        <v>16</v>
      </c>
      <c r="J8776">
        <v>6439</v>
      </c>
      <c r="K8776"/>
      <c r="L8776">
        <v>2025</v>
      </c>
      <c r="M8776" t="s">
        <v>525</v>
      </c>
      <c r="N8776" t="s">
        <v>526</v>
      </c>
      <c r="O8776" t="s">
        <v>767</v>
      </c>
    </row>
    <row r="8777" spans="1:15" s="164" customFormat="1" ht="16" x14ac:dyDescent="0.2">
      <c r="A8777" t="s">
        <v>521</v>
      </c>
      <c r="B8777" t="s">
        <v>522</v>
      </c>
      <c r="C8777" t="s">
        <v>523</v>
      </c>
      <c r="D8777" t="s">
        <v>524</v>
      </c>
      <c r="E8777" t="s">
        <v>519</v>
      </c>
      <c r="F8777" s="191">
        <v>45821</v>
      </c>
      <c r="G8777" t="s">
        <v>18</v>
      </c>
      <c r="H8777" s="192">
        <v>952000</v>
      </c>
      <c r="I8777" t="s">
        <v>16</v>
      </c>
      <c r="J8777">
        <v>11200</v>
      </c>
      <c r="K8777"/>
      <c r="L8777">
        <v>2025</v>
      </c>
      <c r="M8777" t="s">
        <v>525</v>
      </c>
      <c r="N8777" t="s">
        <v>526</v>
      </c>
      <c r="O8777" t="s">
        <v>767</v>
      </c>
    </row>
    <row r="8778" spans="1:15" s="164" customFormat="1" ht="16" x14ac:dyDescent="0.2">
      <c r="A8778" t="s">
        <v>521</v>
      </c>
      <c r="B8778" t="s">
        <v>688</v>
      </c>
      <c r="C8778" t="s">
        <v>523</v>
      </c>
      <c r="D8778" t="s">
        <v>530</v>
      </c>
      <c r="E8778" t="s">
        <v>518</v>
      </c>
      <c r="F8778" s="191">
        <v>45822</v>
      </c>
      <c r="G8778" t="s">
        <v>689</v>
      </c>
      <c r="H8778" s="192">
        <v>360000</v>
      </c>
      <c r="I8778" t="s">
        <v>16</v>
      </c>
      <c r="J8778"/>
      <c r="K8778"/>
      <c r="L8778">
        <v>2025</v>
      </c>
      <c r="M8778" t="s">
        <v>525</v>
      </c>
      <c r="N8778" t="s">
        <v>526</v>
      </c>
      <c r="O8778"/>
    </row>
    <row r="8779" spans="1:15" s="164" customFormat="1" ht="16" x14ac:dyDescent="0.2">
      <c r="A8779" t="s">
        <v>521</v>
      </c>
      <c r="B8779" t="s">
        <v>688</v>
      </c>
      <c r="C8779" t="s">
        <v>523</v>
      </c>
      <c r="D8779" t="s">
        <v>530</v>
      </c>
      <c r="E8779" t="s">
        <v>517</v>
      </c>
      <c r="F8779" s="191">
        <v>45822</v>
      </c>
      <c r="G8779" t="s">
        <v>689</v>
      </c>
      <c r="H8779" s="192">
        <v>4560000</v>
      </c>
      <c r="I8779" t="s">
        <v>16</v>
      </c>
      <c r="J8779"/>
      <c r="K8779"/>
      <c r="L8779">
        <v>2025</v>
      </c>
      <c r="M8779" t="s">
        <v>525</v>
      </c>
      <c r="N8779" t="s">
        <v>526</v>
      </c>
      <c r="O8779"/>
    </row>
    <row r="8780" spans="1:15" s="164" customFormat="1" ht="16" x14ac:dyDescent="0.2">
      <c r="A8780" t="s">
        <v>521</v>
      </c>
      <c r="B8780" t="s">
        <v>522</v>
      </c>
      <c r="C8780" t="s">
        <v>523</v>
      </c>
      <c r="D8780" t="s">
        <v>524</v>
      </c>
      <c r="E8780" t="s">
        <v>519</v>
      </c>
      <c r="F8780" s="191">
        <v>45822</v>
      </c>
      <c r="G8780" t="s">
        <v>19</v>
      </c>
      <c r="H8780" s="192">
        <v>3400000</v>
      </c>
      <c r="I8780" t="s">
        <v>16</v>
      </c>
      <c r="J8780">
        <v>40000</v>
      </c>
      <c r="K8780"/>
      <c r="L8780">
        <v>2025</v>
      </c>
      <c r="M8780" t="s">
        <v>525</v>
      </c>
      <c r="N8780" t="s">
        <v>526</v>
      </c>
      <c r="O8780"/>
    </row>
    <row r="8781" spans="1:15" s="164" customFormat="1" ht="16" x14ac:dyDescent="0.2">
      <c r="A8781" t="s">
        <v>521</v>
      </c>
      <c r="B8781" t="s">
        <v>522</v>
      </c>
      <c r="C8781" t="s">
        <v>523</v>
      </c>
      <c r="D8781" t="s">
        <v>530</v>
      </c>
      <c r="E8781" t="s">
        <v>517</v>
      </c>
      <c r="F8781" s="191">
        <v>45822</v>
      </c>
      <c r="G8781" t="s">
        <v>19</v>
      </c>
      <c r="H8781" s="192">
        <v>1200000</v>
      </c>
      <c r="I8781" t="s">
        <v>16</v>
      </c>
      <c r="J8781"/>
      <c r="K8781"/>
      <c r="L8781">
        <v>2025</v>
      </c>
      <c r="M8781" t="s">
        <v>525</v>
      </c>
      <c r="N8781" t="s">
        <v>526</v>
      </c>
      <c r="O8781"/>
    </row>
    <row r="8782" spans="1:15" s="164" customFormat="1" ht="16" x14ac:dyDescent="0.2">
      <c r="A8782" t="s">
        <v>521</v>
      </c>
      <c r="B8782" t="s">
        <v>522</v>
      </c>
      <c r="C8782" t="s">
        <v>523</v>
      </c>
      <c r="D8782" t="s">
        <v>524</v>
      </c>
      <c r="E8782" t="s">
        <v>519</v>
      </c>
      <c r="F8782" s="191">
        <v>45822</v>
      </c>
      <c r="G8782" t="s">
        <v>18</v>
      </c>
      <c r="H8782" s="192">
        <v>68000</v>
      </c>
      <c r="I8782" t="s">
        <v>16</v>
      </c>
      <c r="J8782">
        <v>800</v>
      </c>
      <c r="K8782"/>
      <c r="L8782">
        <v>2025</v>
      </c>
      <c r="M8782" t="s">
        <v>525</v>
      </c>
      <c r="N8782" t="s">
        <v>526</v>
      </c>
      <c r="O8782"/>
    </row>
    <row r="8783" spans="1:15" s="164" customFormat="1" ht="16" x14ac:dyDescent="0.2">
      <c r="A8783" t="s">
        <v>521</v>
      </c>
      <c r="B8783" t="s">
        <v>522</v>
      </c>
      <c r="C8783" t="s">
        <v>523</v>
      </c>
      <c r="D8783" t="s">
        <v>530</v>
      </c>
      <c r="E8783" t="s">
        <v>517</v>
      </c>
      <c r="F8783" s="191">
        <v>45822</v>
      </c>
      <c r="G8783" t="s">
        <v>18</v>
      </c>
      <c r="H8783" s="192">
        <v>799200</v>
      </c>
      <c r="I8783" t="s">
        <v>16</v>
      </c>
      <c r="J8783">
        <v>1998</v>
      </c>
      <c r="K8783"/>
      <c r="L8783">
        <v>2025</v>
      </c>
      <c r="M8783" t="s">
        <v>525</v>
      </c>
      <c r="N8783" t="s">
        <v>526</v>
      </c>
      <c r="O8783"/>
    </row>
    <row r="8784" spans="1:15" s="164" customFormat="1" ht="16" x14ac:dyDescent="0.2">
      <c r="A8784" t="s">
        <v>521</v>
      </c>
      <c r="B8784" t="s">
        <v>522</v>
      </c>
      <c r="C8784" t="s">
        <v>523</v>
      </c>
      <c r="D8784" t="s">
        <v>530</v>
      </c>
      <c r="E8784" t="s">
        <v>518</v>
      </c>
      <c r="F8784" s="191">
        <v>45822</v>
      </c>
      <c r="G8784" t="s">
        <v>19</v>
      </c>
      <c r="H8784" s="192">
        <v>80000</v>
      </c>
      <c r="I8784" t="s">
        <v>16</v>
      </c>
      <c r="J8784"/>
      <c r="K8784"/>
      <c r="L8784">
        <v>2025</v>
      </c>
      <c r="M8784" t="s">
        <v>525</v>
      </c>
      <c r="N8784" t="s">
        <v>526</v>
      </c>
      <c r="O8784"/>
    </row>
    <row r="8785" spans="1:15" s="164" customFormat="1" ht="16" x14ac:dyDescent="0.2">
      <c r="A8785" t="s">
        <v>521</v>
      </c>
      <c r="B8785" t="s">
        <v>615</v>
      </c>
      <c r="C8785" t="s">
        <v>523</v>
      </c>
      <c r="D8785" t="s">
        <v>524</v>
      </c>
      <c r="E8785" t="s">
        <v>519</v>
      </c>
      <c r="F8785" s="191">
        <v>45822</v>
      </c>
      <c r="G8785" t="s">
        <v>26</v>
      </c>
      <c r="H8785" s="192">
        <v>93925</v>
      </c>
      <c r="I8785" t="s">
        <v>16</v>
      </c>
      <c r="J8785">
        <v>1105</v>
      </c>
      <c r="K8785"/>
      <c r="L8785">
        <v>2025</v>
      </c>
      <c r="M8785" t="s">
        <v>525</v>
      </c>
      <c r="N8785" t="s">
        <v>526</v>
      </c>
      <c r="O8785"/>
    </row>
    <row r="8786" spans="1:15" s="164" customFormat="1" ht="16" x14ac:dyDescent="0.2">
      <c r="A8786" t="s">
        <v>521</v>
      </c>
      <c r="B8786" t="s">
        <v>615</v>
      </c>
      <c r="C8786" t="s">
        <v>523</v>
      </c>
      <c r="D8786" t="s">
        <v>530</v>
      </c>
      <c r="E8786" t="s">
        <v>517</v>
      </c>
      <c r="F8786" s="191">
        <v>45822</v>
      </c>
      <c r="G8786" t="s">
        <v>26</v>
      </c>
      <c r="H8786" s="192">
        <v>8377600</v>
      </c>
      <c r="I8786" t="s">
        <v>16</v>
      </c>
      <c r="J8786">
        <v>20944</v>
      </c>
      <c r="K8786"/>
      <c r="L8786">
        <v>2025</v>
      </c>
      <c r="M8786" t="s">
        <v>525</v>
      </c>
      <c r="N8786" t="s">
        <v>526</v>
      </c>
      <c r="O8786"/>
    </row>
    <row r="8787" spans="1:15" s="164" customFormat="1" ht="16" x14ac:dyDescent="0.2">
      <c r="A8787" t="s">
        <v>521</v>
      </c>
      <c r="B8787" t="s">
        <v>609</v>
      </c>
      <c r="C8787" t="s">
        <v>523</v>
      </c>
      <c r="D8787" t="s">
        <v>530</v>
      </c>
      <c r="E8787" t="s">
        <v>518</v>
      </c>
      <c r="F8787" s="191">
        <v>45822</v>
      </c>
      <c r="G8787" t="s">
        <v>25</v>
      </c>
      <c r="H8787" s="192">
        <v>112000</v>
      </c>
      <c r="I8787" t="s">
        <v>16</v>
      </c>
      <c r="J8787">
        <v>280</v>
      </c>
      <c r="K8787"/>
      <c r="L8787">
        <v>2025</v>
      </c>
      <c r="M8787" t="s">
        <v>525</v>
      </c>
      <c r="N8787" t="s">
        <v>526</v>
      </c>
      <c r="O8787"/>
    </row>
    <row r="8788" spans="1:15" s="164" customFormat="1" ht="16" x14ac:dyDescent="0.2">
      <c r="A8788" t="s">
        <v>521</v>
      </c>
      <c r="B8788" t="s">
        <v>609</v>
      </c>
      <c r="C8788" t="s">
        <v>523</v>
      </c>
      <c r="D8788" t="s">
        <v>530</v>
      </c>
      <c r="E8788" t="s">
        <v>517</v>
      </c>
      <c r="F8788" s="191">
        <v>45822</v>
      </c>
      <c r="G8788" t="s">
        <v>25</v>
      </c>
      <c r="H8788" s="192">
        <v>3449600</v>
      </c>
      <c r="I8788" t="s">
        <v>16</v>
      </c>
      <c r="J8788">
        <v>8624</v>
      </c>
      <c r="K8788"/>
      <c r="L8788">
        <v>2025</v>
      </c>
      <c r="M8788" t="s">
        <v>525</v>
      </c>
      <c r="N8788" t="s">
        <v>526</v>
      </c>
      <c r="O8788"/>
    </row>
    <row r="8789" spans="1:15" s="164" customFormat="1" ht="16" x14ac:dyDescent="0.2">
      <c r="A8789" t="s">
        <v>521</v>
      </c>
      <c r="B8789" t="s">
        <v>615</v>
      </c>
      <c r="C8789" t="s">
        <v>523</v>
      </c>
      <c r="D8789" t="s">
        <v>530</v>
      </c>
      <c r="E8789" t="s">
        <v>518</v>
      </c>
      <c r="F8789" s="191">
        <v>45822</v>
      </c>
      <c r="G8789" t="s">
        <v>26</v>
      </c>
      <c r="H8789" s="192">
        <v>739200</v>
      </c>
      <c r="I8789" t="s">
        <v>16</v>
      </c>
      <c r="J8789">
        <v>1848</v>
      </c>
      <c r="K8789"/>
      <c r="L8789">
        <v>2025</v>
      </c>
      <c r="M8789" t="s">
        <v>525</v>
      </c>
      <c r="N8789" t="s">
        <v>526</v>
      </c>
      <c r="O8789"/>
    </row>
    <row r="8790" spans="1:15" s="164" customFormat="1" ht="16" x14ac:dyDescent="0.2">
      <c r="A8790" t="s">
        <v>521</v>
      </c>
      <c r="B8790" t="s">
        <v>522</v>
      </c>
      <c r="C8790" t="s">
        <v>535</v>
      </c>
      <c r="D8790" t="s">
        <v>524</v>
      </c>
      <c r="E8790" t="s">
        <v>519</v>
      </c>
      <c r="F8790" s="191">
        <v>45822</v>
      </c>
      <c r="G8790" t="s">
        <v>18</v>
      </c>
      <c r="H8790" s="192">
        <v>254830</v>
      </c>
      <c r="I8790" t="s">
        <v>16</v>
      </c>
      <c r="J8790">
        <v>2998</v>
      </c>
      <c r="K8790"/>
      <c r="L8790">
        <v>2025</v>
      </c>
      <c r="M8790" t="s">
        <v>525</v>
      </c>
      <c r="N8790" t="s">
        <v>526</v>
      </c>
      <c r="O8790" t="s">
        <v>766</v>
      </c>
    </row>
    <row r="8791" spans="1:15" s="164" customFormat="1" ht="16" x14ac:dyDescent="0.2">
      <c r="A8791" t="s">
        <v>521</v>
      </c>
      <c r="B8791" t="s">
        <v>522</v>
      </c>
      <c r="C8791" t="s">
        <v>523</v>
      </c>
      <c r="D8791" t="s">
        <v>524</v>
      </c>
      <c r="E8791" t="s">
        <v>519</v>
      </c>
      <c r="F8791" s="191">
        <v>45822</v>
      </c>
      <c r="G8791" t="s">
        <v>18</v>
      </c>
      <c r="H8791" s="192">
        <v>539750</v>
      </c>
      <c r="I8791" t="s">
        <v>16</v>
      </c>
      <c r="J8791">
        <v>6350</v>
      </c>
      <c r="K8791"/>
      <c r="L8791">
        <v>2025</v>
      </c>
      <c r="M8791" t="s">
        <v>525</v>
      </c>
      <c r="N8791" t="s">
        <v>526</v>
      </c>
      <c r="O8791" t="s">
        <v>766</v>
      </c>
    </row>
    <row r="8792" spans="1:15" s="164" customFormat="1" ht="16" x14ac:dyDescent="0.2">
      <c r="A8792" t="s">
        <v>521</v>
      </c>
      <c r="B8792" t="s">
        <v>688</v>
      </c>
      <c r="C8792" t="s">
        <v>523</v>
      </c>
      <c r="D8792" t="s">
        <v>530</v>
      </c>
      <c r="E8792" t="s">
        <v>517</v>
      </c>
      <c r="F8792" s="191">
        <v>45822</v>
      </c>
      <c r="G8792" t="s">
        <v>689</v>
      </c>
      <c r="H8792" s="192">
        <v>9996800</v>
      </c>
      <c r="I8792" t="s">
        <v>16</v>
      </c>
      <c r="J8792"/>
      <c r="K8792"/>
      <c r="L8792">
        <v>2025</v>
      </c>
      <c r="M8792" t="s">
        <v>525</v>
      </c>
      <c r="N8792" t="s">
        <v>526</v>
      </c>
      <c r="O8792" t="s">
        <v>937</v>
      </c>
    </row>
    <row r="8793" spans="1:15" s="164" customFormat="1" ht="16" x14ac:dyDescent="0.2">
      <c r="A8793" t="s">
        <v>521</v>
      </c>
      <c r="B8793" t="s">
        <v>522</v>
      </c>
      <c r="C8793" t="s">
        <v>523</v>
      </c>
      <c r="D8793" t="s">
        <v>530</v>
      </c>
      <c r="E8793" t="s">
        <v>517</v>
      </c>
      <c r="F8793" s="191">
        <v>45822</v>
      </c>
      <c r="G8793" t="s">
        <v>18</v>
      </c>
      <c r="H8793" s="192">
        <v>1400192</v>
      </c>
      <c r="I8793" t="s">
        <v>16</v>
      </c>
      <c r="J8793"/>
      <c r="K8793"/>
      <c r="L8793">
        <v>2025</v>
      </c>
      <c r="M8793" t="s">
        <v>525</v>
      </c>
      <c r="N8793" t="s">
        <v>526</v>
      </c>
      <c r="O8793" t="s">
        <v>937</v>
      </c>
    </row>
    <row r="8794" spans="1:15" s="164" customFormat="1" ht="16" x14ac:dyDescent="0.2">
      <c r="A8794" t="s">
        <v>521</v>
      </c>
      <c r="B8794" t="s">
        <v>687</v>
      </c>
      <c r="C8794" t="s">
        <v>523</v>
      </c>
      <c r="D8794" t="s">
        <v>530</v>
      </c>
      <c r="E8794" t="s">
        <v>517</v>
      </c>
      <c r="F8794" s="191">
        <v>45822</v>
      </c>
      <c r="G8794" t="s">
        <v>39</v>
      </c>
      <c r="H8794" s="192">
        <v>443520</v>
      </c>
      <c r="I8794" t="s">
        <v>16</v>
      </c>
      <c r="J8794"/>
      <c r="K8794"/>
      <c r="L8794">
        <v>2025</v>
      </c>
      <c r="M8794" t="s">
        <v>525</v>
      </c>
      <c r="N8794" t="s">
        <v>526</v>
      </c>
      <c r="O8794" t="s">
        <v>937</v>
      </c>
    </row>
    <row r="8795" spans="1:15" s="164" customFormat="1" ht="16" x14ac:dyDescent="0.2">
      <c r="A8795" t="s">
        <v>521</v>
      </c>
      <c r="B8795" t="s">
        <v>615</v>
      </c>
      <c r="C8795" t="s">
        <v>523</v>
      </c>
      <c r="D8795" t="s">
        <v>530</v>
      </c>
      <c r="E8795" t="s">
        <v>517</v>
      </c>
      <c r="F8795" s="191">
        <v>45822</v>
      </c>
      <c r="G8795" t="s">
        <v>26</v>
      </c>
      <c r="H8795" s="192">
        <v>14008960</v>
      </c>
      <c r="I8795" t="s">
        <v>16</v>
      </c>
      <c r="J8795"/>
      <c r="K8795"/>
      <c r="L8795">
        <v>2025</v>
      </c>
      <c r="M8795" t="s">
        <v>525</v>
      </c>
      <c r="N8795" t="s">
        <v>526</v>
      </c>
      <c r="O8795" t="s">
        <v>937</v>
      </c>
    </row>
    <row r="8796" spans="1:15" s="164" customFormat="1" ht="16" x14ac:dyDescent="0.2">
      <c r="A8796" t="s">
        <v>521</v>
      </c>
      <c r="B8796" t="s">
        <v>615</v>
      </c>
      <c r="C8796" t="s">
        <v>523</v>
      </c>
      <c r="D8796" t="s">
        <v>530</v>
      </c>
      <c r="E8796" t="s">
        <v>518</v>
      </c>
      <c r="F8796" s="191">
        <v>45822</v>
      </c>
      <c r="G8796" t="s">
        <v>26</v>
      </c>
      <c r="H8796" s="192">
        <v>1612800</v>
      </c>
      <c r="I8796" t="s">
        <v>16</v>
      </c>
      <c r="J8796"/>
      <c r="K8796"/>
      <c r="L8796">
        <v>2025</v>
      </c>
      <c r="M8796" t="s">
        <v>525</v>
      </c>
      <c r="N8796" t="s">
        <v>526</v>
      </c>
      <c r="O8796" t="s">
        <v>937</v>
      </c>
    </row>
    <row r="8797" spans="1:15" s="164" customFormat="1" ht="16" x14ac:dyDescent="0.2">
      <c r="A8797" t="s">
        <v>521</v>
      </c>
      <c r="B8797" t="s">
        <v>609</v>
      </c>
      <c r="C8797" t="s">
        <v>523</v>
      </c>
      <c r="D8797" t="s">
        <v>530</v>
      </c>
      <c r="E8797" t="s">
        <v>517</v>
      </c>
      <c r="F8797" s="191">
        <v>45822</v>
      </c>
      <c r="G8797" t="s">
        <v>25</v>
      </c>
      <c r="H8797" s="192">
        <v>12676864</v>
      </c>
      <c r="I8797" t="s">
        <v>16</v>
      </c>
      <c r="J8797"/>
      <c r="K8797"/>
      <c r="L8797">
        <v>2025</v>
      </c>
      <c r="M8797" t="s">
        <v>525</v>
      </c>
      <c r="N8797" t="s">
        <v>526</v>
      </c>
      <c r="O8797" t="s">
        <v>937</v>
      </c>
    </row>
    <row r="8798" spans="1:15" s="164" customFormat="1" ht="16" x14ac:dyDescent="0.2">
      <c r="A8798" t="s">
        <v>521</v>
      </c>
      <c r="B8798" t="s">
        <v>609</v>
      </c>
      <c r="C8798" t="s">
        <v>523</v>
      </c>
      <c r="D8798" t="s">
        <v>530</v>
      </c>
      <c r="E8798" t="s">
        <v>518</v>
      </c>
      <c r="F8798" s="191">
        <v>45822</v>
      </c>
      <c r="G8798" t="s">
        <v>25</v>
      </c>
      <c r="H8798" s="192">
        <v>903168</v>
      </c>
      <c r="I8798" t="s">
        <v>16</v>
      </c>
      <c r="J8798"/>
      <c r="K8798"/>
      <c r="L8798">
        <v>2025</v>
      </c>
      <c r="M8798" t="s">
        <v>525</v>
      </c>
      <c r="N8798" t="s">
        <v>526</v>
      </c>
      <c r="O8798" t="s">
        <v>937</v>
      </c>
    </row>
    <row r="8799" spans="1:15" s="164" customFormat="1" ht="16" x14ac:dyDescent="0.2">
      <c r="A8799" t="s">
        <v>521</v>
      </c>
      <c r="B8799" t="s">
        <v>522</v>
      </c>
      <c r="C8799" t="s">
        <v>523</v>
      </c>
      <c r="D8799" t="s">
        <v>530</v>
      </c>
      <c r="E8799" t="s">
        <v>517</v>
      </c>
      <c r="F8799" s="191">
        <v>45822</v>
      </c>
      <c r="G8799" t="s">
        <v>19</v>
      </c>
      <c r="H8799" s="192">
        <v>1792000</v>
      </c>
      <c r="I8799" t="s">
        <v>16</v>
      </c>
      <c r="J8799"/>
      <c r="K8799"/>
      <c r="L8799">
        <v>2025</v>
      </c>
      <c r="M8799" t="s">
        <v>525</v>
      </c>
      <c r="N8799" t="s">
        <v>526</v>
      </c>
      <c r="O8799" t="s">
        <v>937</v>
      </c>
    </row>
    <row r="8800" spans="1:15" s="164" customFormat="1" ht="16" x14ac:dyDescent="0.2">
      <c r="A8800" t="s">
        <v>521</v>
      </c>
      <c r="B8800" t="s">
        <v>522</v>
      </c>
      <c r="C8800" t="s">
        <v>523</v>
      </c>
      <c r="D8800" t="s">
        <v>530</v>
      </c>
      <c r="E8800" t="s">
        <v>518</v>
      </c>
      <c r="F8800" s="191">
        <v>45822</v>
      </c>
      <c r="G8800" t="s">
        <v>19</v>
      </c>
      <c r="H8800" s="192">
        <v>51200</v>
      </c>
      <c r="I8800" t="s">
        <v>16</v>
      </c>
      <c r="J8800"/>
      <c r="K8800"/>
      <c r="L8800">
        <v>2025</v>
      </c>
      <c r="M8800" t="s">
        <v>525</v>
      </c>
      <c r="N8800" t="s">
        <v>526</v>
      </c>
      <c r="O8800" t="s">
        <v>937</v>
      </c>
    </row>
    <row r="8801" spans="1:15" s="164" customFormat="1" ht="16" x14ac:dyDescent="0.2">
      <c r="A8801" t="s">
        <v>521</v>
      </c>
      <c r="B8801" t="s">
        <v>572</v>
      </c>
      <c r="C8801" t="s">
        <v>523</v>
      </c>
      <c r="D8801" t="s">
        <v>530</v>
      </c>
      <c r="E8801" t="s">
        <v>517</v>
      </c>
      <c r="F8801" s="191">
        <v>45822</v>
      </c>
      <c r="G8801" t="s">
        <v>574</v>
      </c>
      <c r="H8801" s="192">
        <v>225728</v>
      </c>
      <c r="I8801" t="s">
        <v>16</v>
      </c>
      <c r="J8801"/>
      <c r="K8801"/>
      <c r="L8801">
        <v>2025</v>
      </c>
      <c r="M8801" t="s">
        <v>525</v>
      </c>
      <c r="N8801" t="s">
        <v>526</v>
      </c>
      <c r="O8801" t="s">
        <v>937</v>
      </c>
    </row>
    <row r="8802" spans="1:15" s="164" customFormat="1" ht="16" x14ac:dyDescent="0.2">
      <c r="A8802" t="s">
        <v>521</v>
      </c>
      <c r="B8802" t="s">
        <v>572</v>
      </c>
      <c r="C8802" t="s">
        <v>523</v>
      </c>
      <c r="D8802" t="s">
        <v>530</v>
      </c>
      <c r="E8802" t="s">
        <v>518</v>
      </c>
      <c r="F8802" s="191">
        <v>45822</v>
      </c>
      <c r="G8802" t="s">
        <v>574</v>
      </c>
      <c r="H8802" s="192">
        <v>25600</v>
      </c>
      <c r="I8802" t="s">
        <v>16</v>
      </c>
      <c r="J8802"/>
      <c r="K8802"/>
      <c r="L8802">
        <v>2025</v>
      </c>
      <c r="M8802" t="s">
        <v>525</v>
      </c>
      <c r="N8802" t="s">
        <v>526</v>
      </c>
      <c r="O8802" t="s">
        <v>937</v>
      </c>
    </row>
    <row r="8803" spans="1:15" s="164" customFormat="1" ht="16" x14ac:dyDescent="0.2">
      <c r="A8803" t="s">
        <v>521</v>
      </c>
      <c r="B8803" t="s">
        <v>572</v>
      </c>
      <c r="C8803" t="s">
        <v>523</v>
      </c>
      <c r="D8803" t="s">
        <v>530</v>
      </c>
      <c r="E8803" t="s">
        <v>517</v>
      </c>
      <c r="F8803" s="191">
        <v>45822</v>
      </c>
      <c r="G8803" t="s">
        <v>757</v>
      </c>
      <c r="H8803" s="192">
        <v>307200</v>
      </c>
      <c r="I8803" t="s">
        <v>16</v>
      </c>
      <c r="J8803"/>
      <c r="K8803"/>
      <c r="L8803">
        <v>2025</v>
      </c>
      <c r="M8803" t="s">
        <v>525</v>
      </c>
      <c r="N8803" t="s">
        <v>526</v>
      </c>
      <c r="O8803" t="s">
        <v>937</v>
      </c>
    </row>
    <row r="8804" spans="1:15" s="164" customFormat="1" ht="16" x14ac:dyDescent="0.2">
      <c r="A8804" t="s">
        <v>521</v>
      </c>
      <c r="B8804" t="s">
        <v>688</v>
      </c>
      <c r="C8804" t="s">
        <v>523</v>
      </c>
      <c r="D8804" t="s">
        <v>530</v>
      </c>
      <c r="E8804" t="s">
        <v>518</v>
      </c>
      <c r="F8804" s="191">
        <v>45823</v>
      </c>
      <c r="G8804" t="s">
        <v>689</v>
      </c>
      <c r="H8804" s="192">
        <v>560000</v>
      </c>
      <c r="I8804" t="s">
        <v>16</v>
      </c>
      <c r="J8804"/>
      <c r="K8804"/>
      <c r="L8804">
        <v>2025</v>
      </c>
      <c r="M8804" t="s">
        <v>525</v>
      </c>
      <c r="N8804" t="s">
        <v>526</v>
      </c>
      <c r="O8804"/>
    </row>
    <row r="8805" spans="1:15" s="164" customFormat="1" ht="16" x14ac:dyDescent="0.2">
      <c r="A8805" t="s">
        <v>521</v>
      </c>
      <c r="B8805" t="s">
        <v>688</v>
      </c>
      <c r="C8805" t="s">
        <v>523</v>
      </c>
      <c r="D8805" t="s">
        <v>530</v>
      </c>
      <c r="E8805" t="s">
        <v>517</v>
      </c>
      <c r="F8805" s="191">
        <v>45823</v>
      </c>
      <c r="G8805" t="s">
        <v>689</v>
      </c>
      <c r="H8805" s="192">
        <v>3280000</v>
      </c>
      <c r="I8805" t="s">
        <v>16</v>
      </c>
      <c r="J8805"/>
      <c r="K8805"/>
      <c r="L8805">
        <v>2025</v>
      </c>
      <c r="M8805" t="s">
        <v>525</v>
      </c>
      <c r="N8805" t="s">
        <v>526</v>
      </c>
      <c r="O8805"/>
    </row>
    <row r="8806" spans="1:15" s="164" customFormat="1" ht="16" x14ac:dyDescent="0.2">
      <c r="A8806" t="s">
        <v>521</v>
      </c>
      <c r="B8806" t="s">
        <v>615</v>
      </c>
      <c r="C8806" t="s">
        <v>523</v>
      </c>
      <c r="D8806" t="s">
        <v>530</v>
      </c>
      <c r="E8806" t="s">
        <v>517</v>
      </c>
      <c r="F8806" s="191">
        <v>45823</v>
      </c>
      <c r="G8806" t="s">
        <v>26</v>
      </c>
      <c r="H8806" s="192">
        <v>6921600</v>
      </c>
      <c r="I8806" t="s">
        <v>16</v>
      </c>
      <c r="J8806">
        <v>17304</v>
      </c>
      <c r="K8806"/>
      <c r="L8806">
        <v>2025</v>
      </c>
      <c r="M8806" t="s">
        <v>525</v>
      </c>
      <c r="N8806" t="s">
        <v>526</v>
      </c>
      <c r="O8806"/>
    </row>
    <row r="8807" spans="1:15" s="164" customFormat="1" ht="16" x14ac:dyDescent="0.2">
      <c r="A8807" t="s">
        <v>521</v>
      </c>
      <c r="B8807" t="s">
        <v>609</v>
      </c>
      <c r="C8807" t="s">
        <v>523</v>
      </c>
      <c r="D8807" t="s">
        <v>530</v>
      </c>
      <c r="E8807" t="s">
        <v>518</v>
      </c>
      <c r="F8807" s="191">
        <v>45823</v>
      </c>
      <c r="G8807" t="s">
        <v>25</v>
      </c>
      <c r="H8807" s="192">
        <v>246400</v>
      </c>
      <c r="I8807" t="s">
        <v>16</v>
      </c>
      <c r="J8807">
        <v>616</v>
      </c>
      <c r="K8807"/>
      <c r="L8807">
        <v>2025</v>
      </c>
      <c r="M8807" t="s">
        <v>525</v>
      </c>
      <c r="N8807" t="s">
        <v>526</v>
      </c>
      <c r="O8807"/>
    </row>
    <row r="8808" spans="1:15" s="164" customFormat="1" ht="16" x14ac:dyDescent="0.2">
      <c r="A8808" t="s">
        <v>521</v>
      </c>
      <c r="B8808" t="s">
        <v>609</v>
      </c>
      <c r="C8808" t="s">
        <v>523</v>
      </c>
      <c r="D8808" t="s">
        <v>530</v>
      </c>
      <c r="E8808" t="s">
        <v>517</v>
      </c>
      <c r="F8808" s="191">
        <v>45823</v>
      </c>
      <c r="G8808" t="s">
        <v>25</v>
      </c>
      <c r="H8808" s="192">
        <v>2374400</v>
      </c>
      <c r="I8808" t="s">
        <v>16</v>
      </c>
      <c r="J8808">
        <v>5936</v>
      </c>
      <c r="K8808"/>
      <c r="L8808">
        <v>2025</v>
      </c>
      <c r="M8808" t="s">
        <v>525</v>
      </c>
      <c r="N8808" t="s">
        <v>526</v>
      </c>
      <c r="O8808"/>
    </row>
    <row r="8809" spans="1:15" s="164" customFormat="1" ht="16" x14ac:dyDescent="0.2">
      <c r="A8809" t="s">
        <v>521</v>
      </c>
      <c r="B8809" t="s">
        <v>615</v>
      </c>
      <c r="C8809" t="s">
        <v>523</v>
      </c>
      <c r="D8809" t="s">
        <v>530</v>
      </c>
      <c r="E8809" t="s">
        <v>518</v>
      </c>
      <c r="F8809" s="191">
        <v>45823</v>
      </c>
      <c r="G8809" t="s">
        <v>26</v>
      </c>
      <c r="H8809" s="192">
        <v>582400</v>
      </c>
      <c r="I8809" t="s">
        <v>16</v>
      </c>
      <c r="J8809">
        <v>1456</v>
      </c>
      <c r="K8809"/>
      <c r="L8809">
        <v>2025</v>
      </c>
      <c r="M8809" t="s">
        <v>525</v>
      </c>
      <c r="N8809" t="s">
        <v>526</v>
      </c>
      <c r="O8809"/>
    </row>
    <row r="8810" spans="1:15" s="164" customFormat="1" ht="16" x14ac:dyDescent="0.2">
      <c r="A8810" t="s">
        <v>521</v>
      </c>
      <c r="B8810" t="s">
        <v>615</v>
      </c>
      <c r="C8810" t="s">
        <v>523</v>
      </c>
      <c r="D8810" t="s">
        <v>524</v>
      </c>
      <c r="E8810" t="s">
        <v>519</v>
      </c>
      <c r="F8810" s="191">
        <v>45823</v>
      </c>
      <c r="G8810" t="s">
        <v>26</v>
      </c>
      <c r="H8810" s="192">
        <v>50575</v>
      </c>
      <c r="I8810" t="s">
        <v>16</v>
      </c>
      <c r="J8810">
        <v>595</v>
      </c>
      <c r="K8810"/>
      <c r="L8810">
        <v>2025</v>
      </c>
      <c r="M8810" t="s">
        <v>525</v>
      </c>
      <c r="N8810" t="s">
        <v>526</v>
      </c>
      <c r="O8810"/>
    </row>
    <row r="8811" spans="1:15" s="164" customFormat="1" ht="16" x14ac:dyDescent="0.2">
      <c r="A8811" t="s">
        <v>521</v>
      </c>
      <c r="B8811" t="s">
        <v>647</v>
      </c>
      <c r="C8811" t="s">
        <v>523</v>
      </c>
      <c r="D8811" t="s">
        <v>525</v>
      </c>
      <c r="E8811" t="s">
        <v>525</v>
      </c>
      <c r="F8811" s="191">
        <v>45824</v>
      </c>
      <c r="G8811" t="s">
        <v>650</v>
      </c>
      <c r="H8811" s="192">
        <v>2213996</v>
      </c>
      <c r="I8811" t="s">
        <v>16</v>
      </c>
      <c r="J8811"/>
      <c r="K8811"/>
      <c r="L8811">
        <v>2024</v>
      </c>
      <c r="M8811" t="s">
        <v>525</v>
      </c>
      <c r="N8811" t="s">
        <v>569</v>
      </c>
      <c r="O8811"/>
    </row>
    <row r="8812" spans="1:15" s="164" customFormat="1" ht="16" x14ac:dyDescent="0.2">
      <c r="A8812" t="s">
        <v>521</v>
      </c>
      <c r="B8812" t="s">
        <v>647</v>
      </c>
      <c r="C8812" t="s">
        <v>523</v>
      </c>
      <c r="D8812" t="s">
        <v>525</v>
      </c>
      <c r="E8812" t="s">
        <v>519</v>
      </c>
      <c r="F8812" s="191">
        <v>45824</v>
      </c>
      <c r="G8812" t="s">
        <v>650</v>
      </c>
      <c r="H8812" s="192">
        <v>259666</v>
      </c>
      <c r="I8812" t="s">
        <v>16</v>
      </c>
      <c r="J8812"/>
      <c r="K8812"/>
      <c r="L8812">
        <v>2024</v>
      </c>
      <c r="M8812" t="s">
        <v>525</v>
      </c>
      <c r="N8812" t="s">
        <v>569</v>
      </c>
      <c r="O8812"/>
    </row>
    <row r="8813" spans="1:15" s="164" customFormat="1" ht="16" x14ac:dyDescent="0.2">
      <c r="A8813" t="s">
        <v>521</v>
      </c>
      <c r="B8813" t="s">
        <v>647</v>
      </c>
      <c r="C8813" t="s">
        <v>535</v>
      </c>
      <c r="D8813" t="s">
        <v>525</v>
      </c>
      <c r="E8813" t="s">
        <v>531</v>
      </c>
      <c r="F8813" s="191">
        <v>45824</v>
      </c>
      <c r="G8813" t="s">
        <v>650</v>
      </c>
      <c r="H8813" s="192">
        <v>61710</v>
      </c>
      <c r="I8813" t="s">
        <v>16</v>
      </c>
      <c r="J8813"/>
      <c r="K8813"/>
      <c r="L8813">
        <v>2024</v>
      </c>
      <c r="M8813" t="s">
        <v>525</v>
      </c>
      <c r="N8813" t="s">
        <v>569</v>
      </c>
      <c r="O8813"/>
    </row>
    <row r="8814" spans="1:15" s="164" customFormat="1" ht="16" x14ac:dyDescent="0.2">
      <c r="A8814" t="s">
        <v>521</v>
      </c>
      <c r="B8814" t="s">
        <v>647</v>
      </c>
      <c r="C8814" t="s">
        <v>523</v>
      </c>
      <c r="D8814" t="s">
        <v>525</v>
      </c>
      <c r="E8814" t="s">
        <v>531</v>
      </c>
      <c r="F8814" s="191">
        <v>45824</v>
      </c>
      <c r="G8814" t="s">
        <v>650</v>
      </c>
      <c r="H8814" s="192">
        <v>7167961</v>
      </c>
      <c r="I8814" t="s">
        <v>16</v>
      </c>
      <c r="J8814"/>
      <c r="K8814"/>
      <c r="L8814">
        <v>2024</v>
      </c>
      <c r="M8814" t="s">
        <v>525</v>
      </c>
      <c r="N8814" t="s">
        <v>569</v>
      </c>
      <c r="O8814"/>
    </row>
    <row r="8815" spans="1:15" s="164" customFormat="1" ht="16" x14ac:dyDescent="0.2">
      <c r="A8815" t="s">
        <v>521</v>
      </c>
      <c r="B8815" t="s">
        <v>647</v>
      </c>
      <c r="C8815" t="s">
        <v>523</v>
      </c>
      <c r="D8815" t="s">
        <v>525</v>
      </c>
      <c r="E8815" t="s">
        <v>525</v>
      </c>
      <c r="F8815" s="191">
        <v>45824</v>
      </c>
      <c r="G8815" t="s">
        <v>648</v>
      </c>
      <c r="H8815" s="192">
        <v>171882</v>
      </c>
      <c r="I8815" t="s">
        <v>16</v>
      </c>
      <c r="J8815"/>
      <c r="K8815"/>
      <c r="L8815">
        <v>2024</v>
      </c>
      <c r="M8815" t="s">
        <v>525</v>
      </c>
      <c r="N8815" t="s">
        <v>569</v>
      </c>
      <c r="O8815"/>
    </row>
    <row r="8816" spans="1:15" s="164" customFormat="1" ht="16" x14ac:dyDescent="0.2">
      <c r="A8816" t="s">
        <v>521</v>
      </c>
      <c r="B8816" t="s">
        <v>647</v>
      </c>
      <c r="C8816" t="s">
        <v>523</v>
      </c>
      <c r="D8816" t="s">
        <v>525</v>
      </c>
      <c r="E8816" t="s">
        <v>531</v>
      </c>
      <c r="F8816" s="191">
        <v>45824</v>
      </c>
      <c r="G8816" t="s">
        <v>648</v>
      </c>
      <c r="H8816" s="192">
        <v>112358</v>
      </c>
      <c r="I8816" t="s">
        <v>16</v>
      </c>
      <c r="J8816"/>
      <c r="K8816"/>
      <c r="L8816">
        <v>2024</v>
      </c>
      <c r="M8816" t="s">
        <v>525</v>
      </c>
      <c r="N8816" t="s">
        <v>569</v>
      </c>
      <c r="O8816"/>
    </row>
    <row r="8817" spans="1:15" s="164" customFormat="1" ht="16" x14ac:dyDescent="0.2">
      <c r="A8817" t="s">
        <v>521</v>
      </c>
      <c r="B8817" t="s">
        <v>647</v>
      </c>
      <c r="C8817" t="s">
        <v>523</v>
      </c>
      <c r="D8817" t="s">
        <v>525</v>
      </c>
      <c r="E8817" t="s">
        <v>519</v>
      </c>
      <c r="F8817" s="191">
        <v>45824</v>
      </c>
      <c r="G8817" t="s">
        <v>660</v>
      </c>
      <c r="H8817" s="192">
        <v>663300</v>
      </c>
      <c r="I8817" t="s">
        <v>16</v>
      </c>
      <c r="J8817"/>
      <c r="K8817"/>
      <c r="L8817">
        <v>2024</v>
      </c>
      <c r="M8817" t="s">
        <v>525</v>
      </c>
      <c r="N8817" t="s">
        <v>569</v>
      </c>
      <c r="O8817"/>
    </row>
    <row r="8818" spans="1:15" s="164" customFormat="1" ht="16" x14ac:dyDescent="0.2">
      <c r="A8818" t="s">
        <v>521</v>
      </c>
      <c r="B8818" t="s">
        <v>647</v>
      </c>
      <c r="C8818" t="s">
        <v>523</v>
      </c>
      <c r="D8818" t="s">
        <v>525</v>
      </c>
      <c r="E8818" t="s">
        <v>531</v>
      </c>
      <c r="F8818" s="191">
        <v>45824</v>
      </c>
      <c r="G8818" t="s">
        <v>660</v>
      </c>
      <c r="H8818" s="192">
        <v>578160</v>
      </c>
      <c r="I8818" t="s">
        <v>16</v>
      </c>
      <c r="J8818"/>
      <c r="K8818"/>
      <c r="L8818">
        <v>2024</v>
      </c>
      <c r="M8818" t="s">
        <v>525</v>
      </c>
      <c r="N8818" t="s">
        <v>569</v>
      </c>
      <c r="O8818"/>
    </row>
    <row r="8819" spans="1:15" s="164" customFormat="1" ht="16" x14ac:dyDescent="0.2">
      <c r="A8819" t="s">
        <v>521</v>
      </c>
      <c r="B8819" t="s">
        <v>647</v>
      </c>
      <c r="C8819" t="s">
        <v>523</v>
      </c>
      <c r="D8819" t="s">
        <v>525</v>
      </c>
      <c r="E8819" t="s">
        <v>525</v>
      </c>
      <c r="F8819" s="191">
        <v>45824</v>
      </c>
      <c r="G8819" t="s">
        <v>659</v>
      </c>
      <c r="H8819" s="192">
        <v>120120</v>
      </c>
      <c r="I8819" t="s">
        <v>16</v>
      </c>
      <c r="J8819"/>
      <c r="K8819"/>
      <c r="L8819">
        <v>2024</v>
      </c>
      <c r="M8819" t="s">
        <v>525</v>
      </c>
      <c r="N8819" t="s">
        <v>569</v>
      </c>
      <c r="O8819"/>
    </row>
    <row r="8820" spans="1:15" s="164" customFormat="1" ht="16" x14ac:dyDescent="0.2">
      <c r="A8820" t="s">
        <v>521</v>
      </c>
      <c r="B8820" t="s">
        <v>647</v>
      </c>
      <c r="C8820" t="s">
        <v>523</v>
      </c>
      <c r="D8820" t="s">
        <v>525</v>
      </c>
      <c r="E8820" t="s">
        <v>519</v>
      </c>
      <c r="F8820" s="191">
        <v>45824</v>
      </c>
      <c r="G8820" t="s">
        <v>659</v>
      </c>
      <c r="H8820" s="192">
        <v>216196</v>
      </c>
      <c r="I8820" t="s">
        <v>16</v>
      </c>
      <c r="J8820"/>
      <c r="K8820"/>
      <c r="L8820">
        <v>2024</v>
      </c>
      <c r="M8820" t="s">
        <v>525</v>
      </c>
      <c r="N8820" t="s">
        <v>569</v>
      </c>
      <c r="O8820"/>
    </row>
    <row r="8821" spans="1:15" s="164" customFormat="1" ht="16" x14ac:dyDescent="0.2">
      <c r="A8821" t="s">
        <v>521</v>
      </c>
      <c r="B8821" t="s">
        <v>688</v>
      </c>
      <c r="C8821" t="s">
        <v>523</v>
      </c>
      <c r="D8821" t="s">
        <v>530</v>
      </c>
      <c r="E8821" t="s">
        <v>518</v>
      </c>
      <c r="F8821" s="191">
        <v>45824</v>
      </c>
      <c r="G8821" t="s">
        <v>689</v>
      </c>
      <c r="H8821" s="192">
        <v>1160000</v>
      </c>
      <c r="I8821" t="s">
        <v>16</v>
      </c>
      <c r="J8821"/>
      <c r="K8821"/>
      <c r="L8821">
        <v>2025</v>
      </c>
      <c r="M8821" t="s">
        <v>525</v>
      </c>
      <c r="N8821" t="s">
        <v>526</v>
      </c>
      <c r="O8821"/>
    </row>
    <row r="8822" spans="1:15" s="164" customFormat="1" ht="16" x14ac:dyDescent="0.2">
      <c r="A8822" t="s">
        <v>521</v>
      </c>
      <c r="B8822" t="s">
        <v>688</v>
      </c>
      <c r="C8822" t="s">
        <v>523</v>
      </c>
      <c r="D8822" t="s">
        <v>530</v>
      </c>
      <c r="E8822" t="s">
        <v>517</v>
      </c>
      <c r="F8822" s="191">
        <v>45824</v>
      </c>
      <c r="G8822" t="s">
        <v>689</v>
      </c>
      <c r="H8822" s="192">
        <v>7040000</v>
      </c>
      <c r="I8822" t="s">
        <v>16</v>
      </c>
      <c r="J8822"/>
      <c r="K8822"/>
      <c r="L8822">
        <v>2025</v>
      </c>
      <c r="M8822" t="s">
        <v>525</v>
      </c>
      <c r="N8822" t="s">
        <v>526</v>
      </c>
      <c r="O8822"/>
    </row>
    <row r="8823" spans="1:15" s="164" customFormat="1" ht="16" x14ac:dyDescent="0.2">
      <c r="A8823" t="s">
        <v>521</v>
      </c>
      <c r="B8823" t="s">
        <v>572</v>
      </c>
      <c r="C8823" t="s">
        <v>523</v>
      </c>
      <c r="D8823" t="s">
        <v>524</v>
      </c>
      <c r="E8823" t="s">
        <v>519</v>
      </c>
      <c r="F8823" s="191">
        <v>45824</v>
      </c>
      <c r="G8823" t="s">
        <v>574</v>
      </c>
      <c r="H8823" s="192">
        <v>1700000</v>
      </c>
      <c r="I8823" t="s">
        <v>16</v>
      </c>
      <c r="J8823">
        <v>20000</v>
      </c>
      <c r="K8823"/>
      <c r="L8823">
        <v>2025</v>
      </c>
      <c r="M8823" t="s">
        <v>525</v>
      </c>
      <c r="N8823" t="s">
        <v>526</v>
      </c>
      <c r="O8823"/>
    </row>
    <row r="8824" spans="1:15" s="164" customFormat="1" ht="16" x14ac:dyDescent="0.2">
      <c r="A8824" t="s">
        <v>521</v>
      </c>
      <c r="B8824" t="s">
        <v>572</v>
      </c>
      <c r="C8824" t="s">
        <v>523</v>
      </c>
      <c r="D8824" t="s">
        <v>530</v>
      </c>
      <c r="E8824" t="s">
        <v>517</v>
      </c>
      <c r="F8824" s="191">
        <v>45824</v>
      </c>
      <c r="G8824" t="s">
        <v>574</v>
      </c>
      <c r="H8824" s="192">
        <v>1425200</v>
      </c>
      <c r="I8824" t="s">
        <v>16</v>
      </c>
      <c r="J8824">
        <v>1563</v>
      </c>
      <c r="K8824"/>
      <c r="L8824">
        <v>2025</v>
      </c>
      <c r="M8824" t="s">
        <v>525</v>
      </c>
      <c r="N8824" t="s">
        <v>526</v>
      </c>
      <c r="O8824"/>
    </row>
    <row r="8825" spans="1:15" s="164" customFormat="1" ht="16" x14ac:dyDescent="0.2">
      <c r="A8825" t="s">
        <v>521</v>
      </c>
      <c r="B8825" t="s">
        <v>522</v>
      </c>
      <c r="C8825" t="s">
        <v>523</v>
      </c>
      <c r="D8825" t="s">
        <v>530</v>
      </c>
      <c r="E8825" t="s">
        <v>517</v>
      </c>
      <c r="F8825" s="191">
        <v>45824</v>
      </c>
      <c r="G8825" t="s">
        <v>19</v>
      </c>
      <c r="H8825" s="192">
        <v>1000000</v>
      </c>
      <c r="I8825" t="s">
        <v>16</v>
      </c>
      <c r="J8825"/>
      <c r="K8825"/>
      <c r="L8825">
        <v>2025</v>
      </c>
      <c r="M8825" t="s">
        <v>525</v>
      </c>
      <c r="N8825" t="s">
        <v>526</v>
      </c>
      <c r="O8825"/>
    </row>
    <row r="8826" spans="1:15" s="164" customFormat="1" ht="16" x14ac:dyDescent="0.2">
      <c r="A8826" t="s">
        <v>521</v>
      </c>
      <c r="B8826" t="s">
        <v>522</v>
      </c>
      <c r="C8826" t="s">
        <v>523</v>
      </c>
      <c r="D8826" t="s">
        <v>524</v>
      </c>
      <c r="E8826" t="s">
        <v>519</v>
      </c>
      <c r="F8826" s="191">
        <v>45824</v>
      </c>
      <c r="G8826" t="s">
        <v>18</v>
      </c>
      <c r="H8826" s="192">
        <v>332010</v>
      </c>
      <c r="I8826" t="s">
        <v>16</v>
      </c>
      <c r="J8826">
        <v>3906</v>
      </c>
      <c r="K8826"/>
      <c r="L8826">
        <v>2025</v>
      </c>
      <c r="M8826" t="s">
        <v>525</v>
      </c>
      <c r="N8826" t="s">
        <v>526</v>
      </c>
      <c r="O8826"/>
    </row>
    <row r="8827" spans="1:15" s="164" customFormat="1" ht="16" x14ac:dyDescent="0.2">
      <c r="A8827" t="s">
        <v>521</v>
      </c>
      <c r="B8827" t="s">
        <v>522</v>
      </c>
      <c r="C8827" t="s">
        <v>523</v>
      </c>
      <c r="D8827" t="s">
        <v>530</v>
      </c>
      <c r="E8827" t="s">
        <v>517</v>
      </c>
      <c r="F8827" s="191">
        <v>45824</v>
      </c>
      <c r="G8827" t="s">
        <v>18</v>
      </c>
      <c r="H8827" s="192">
        <v>779200</v>
      </c>
      <c r="I8827" t="s">
        <v>16</v>
      </c>
      <c r="J8827">
        <v>1948</v>
      </c>
      <c r="K8827"/>
      <c r="L8827">
        <v>2025</v>
      </c>
      <c r="M8827" t="s">
        <v>525</v>
      </c>
      <c r="N8827" t="s">
        <v>526</v>
      </c>
      <c r="O8827"/>
    </row>
    <row r="8828" spans="1:15" s="164" customFormat="1" ht="16" x14ac:dyDescent="0.2">
      <c r="A8828" t="s">
        <v>521</v>
      </c>
      <c r="B8828" t="s">
        <v>522</v>
      </c>
      <c r="C8828" t="s">
        <v>523</v>
      </c>
      <c r="D8828" t="s">
        <v>524</v>
      </c>
      <c r="E8828" t="s">
        <v>517</v>
      </c>
      <c r="F8828" s="191">
        <v>45824</v>
      </c>
      <c r="G8828" t="s">
        <v>18</v>
      </c>
      <c r="H8828" s="192">
        <v>29920</v>
      </c>
      <c r="I8828" t="s">
        <v>16</v>
      </c>
      <c r="J8828">
        <v>352</v>
      </c>
      <c r="K8828"/>
      <c r="L8828">
        <v>2025</v>
      </c>
      <c r="M8828" t="s">
        <v>525</v>
      </c>
      <c r="N8828" t="s">
        <v>526</v>
      </c>
      <c r="O8828"/>
    </row>
    <row r="8829" spans="1:15" s="164" customFormat="1" ht="16" x14ac:dyDescent="0.2">
      <c r="A8829" t="s">
        <v>521</v>
      </c>
      <c r="B8829" t="s">
        <v>609</v>
      </c>
      <c r="C8829" t="s">
        <v>523</v>
      </c>
      <c r="D8829" t="s">
        <v>530</v>
      </c>
      <c r="E8829" t="s">
        <v>517</v>
      </c>
      <c r="F8829" s="191">
        <v>45824</v>
      </c>
      <c r="G8829" t="s">
        <v>25</v>
      </c>
      <c r="H8829" s="192">
        <v>4188800</v>
      </c>
      <c r="I8829" t="s">
        <v>16</v>
      </c>
      <c r="J8829">
        <v>10472</v>
      </c>
      <c r="K8829"/>
      <c r="L8829">
        <v>2025</v>
      </c>
      <c r="M8829" t="s">
        <v>525</v>
      </c>
      <c r="N8829" t="s">
        <v>526</v>
      </c>
      <c r="O8829"/>
    </row>
    <row r="8830" spans="1:15" s="164" customFormat="1" ht="16" x14ac:dyDescent="0.2">
      <c r="A8830" t="s">
        <v>521</v>
      </c>
      <c r="B8830" t="s">
        <v>615</v>
      </c>
      <c r="C8830" t="s">
        <v>523</v>
      </c>
      <c r="D8830" t="s">
        <v>530</v>
      </c>
      <c r="E8830" t="s">
        <v>518</v>
      </c>
      <c r="F8830" s="191">
        <v>45824</v>
      </c>
      <c r="G8830" t="s">
        <v>26</v>
      </c>
      <c r="H8830" s="192">
        <v>784000</v>
      </c>
      <c r="I8830" t="s">
        <v>16</v>
      </c>
      <c r="J8830">
        <v>1960</v>
      </c>
      <c r="K8830"/>
      <c r="L8830">
        <v>2025</v>
      </c>
      <c r="M8830" t="s">
        <v>525</v>
      </c>
      <c r="N8830" t="s">
        <v>526</v>
      </c>
      <c r="O8830"/>
    </row>
    <row r="8831" spans="1:15" s="164" customFormat="1" ht="16" x14ac:dyDescent="0.2">
      <c r="A8831" t="s">
        <v>521</v>
      </c>
      <c r="B8831" t="s">
        <v>615</v>
      </c>
      <c r="C8831" t="s">
        <v>523</v>
      </c>
      <c r="D8831" t="s">
        <v>524</v>
      </c>
      <c r="E8831" t="s">
        <v>519</v>
      </c>
      <c r="F8831" s="191">
        <v>45824</v>
      </c>
      <c r="G8831" t="s">
        <v>26</v>
      </c>
      <c r="H8831" s="192">
        <v>86700</v>
      </c>
      <c r="I8831" t="s">
        <v>16</v>
      </c>
      <c r="J8831">
        <v>1020</v>
      </c>
      <c r="K8831"/>
      <c r="L8831">
        <v>2025</v>
      </c>
      <c r="M8831" t="s">
        <v>525</v>
      </c>
      <c r="N8831" t="s">
        <v>526</v>
      </c>
      <c r="O8831"/>
    </row>
    <row r="8832" spans="1:15" s="164" customFormat="1" ht="16" x14ac:dyDescent="0.2">
      <c r="A8832" t="s">
        <v>521</v>
      </c>
      <c r="B8832" t="s">
        <v>615</v>
      </c>
      <c r="C8832" t="s">
        <v>523</v>
      </c>
      <c r="D8832" t="s">
        <v>530</v>
      </c>
      <c r="E8832" t="s">
        <v>517</v>
      </c>
      <c r="F8832" s="191">
        <v>45824</v>
      </c>
      <c r="G8832" t="s">
        <v>26</v>
      </c>
      <c r="H8832" s="192">
        <v>8422400</v>
      </c>
      <c r="I8832" t="s">
        <v>16</v>
      </c>
      <c r="J8832">
        <v>21056</v>
      </c>
      <c r="K8832"/>
      <c r="L8832">
        <v>2025</v>
      </c>
      <c r="M8832" t="s">
        <v>525</v>
      </c>
      <c r="N8832" t="s">
        <v>526</v>
      </c>
      <c r="O8832"/>
    </row>
    <row r="8833" spans="1:15" s="164" customFormat="1" ht="16" x14ac:dyDescent="0.2">
      <c r="A8833" t="s">
        <v>521</v>
      </c>
      <c r="B8833" t="s">
        <v>687</v>
      </c>
      <c r="C8833" t="s">
        <v>523</v>
      </c>
      <c r="D8833" t="s">
        <v>530</v>
      </c>
      <c r="E8833" t="s">
        <v>518</v>
      </c>
      <c r="F8833" s="191">
        <v>45824</v>
      </c>
      <c r="G8833" t="s">
        <v>39</v>
      </c>
      <c r="H8833" s="192">
        <v>112000</v>
      </c>
      <c r="I8833" t="s">
        <v>16</v>
      </c>
      <c r="J8833">
        <v>280</v>
      </c>
      <c r="K8833"/>
      <c r="L8833">
        <v>2025</v>
      </c>
      <c r="M8833" t="s">
        <v>525</v>
      </c>
      <c r="N8833" t="s">
        <v>526</v>
      </c>
      <c r="O8833"/>
    </row>
    <row r="8834" spans="1:15" s="164" customFormat="1" ht="16" x14ac:dyDescent="0.2">
      <c r="A8834" t="s">
        <v>521</v>
      </c>
      <c r="B8834" t="s">
        <v>687</v>
      </c>
      <c r="C8834" t="s">
        <v>523</v>
      </c>
      <c r="D8834" t="s">
        <v>530</v>
      </c>
      <c r="E8834" t="s">
        <v>517</v>
      </c>
      <c r="F8834" s="191">
        <v>45824</v>
      </c>
      <c r="G8834" t="s">
        <v>39</v>
      </c>
      <c r="H8834" s="192">
        <v>448000</v>
      </c>
      <c r="I8834" t="s">
        <v>16</v>
      </c>
      <c r="J8834">
        <v>1120</v>
      </c>
      <c r="K8834"/>
      <c r="L8834">
        <v>2025</v>
      </c>
      <c r="M8834" t="s">
        <v>525</v>
      </c>
      <c r="N8834" t="s">
        <v>526</v>
      </c>
      <c r="O8834"/>
    </row>
    <row r="8835" spans="1:15" s="164" customFormat="1" ht="16" x14ac:dyDescent="0.2">
      <c r="A8835" t="s">
        <v>521</v>
      </c>
      <c r="B8835" t="s">
        <v>609</v>
      </c>
      <c r="C8835" t="s">
        <v>523</v>
      </c>
      <c r="D8835" t="s">
        <v>530</v>
      </c>
      <c r="E8835" t="s">
        <v>518</v>
      </c>
      <c r="F8835" s="191">
        <v>45824</v>
      </c>
      <c r="G8835" t="s">
        <v>25</v>
      </c>
      <c r="H8835" s="192">
        <v>156800</v>
      </c>
      <c r="I8835" t="s">
        <v>16</v>
      </c>
      <c r="J8835">
        <v>392</v>
      </c>
      <c r="K8835"/>
      <c r="L8835">
        <v>2025</v>
      </c>
      <c r="M8835" t="s">
        <v>525</v>
      </c>
      <c r="N8835" t="s">
        <v>526</v>
      </c>
      <c r="O8835"/>
    </row>
    <row r="8836" spans="1:15" s="164" customFormat="1" ht="16" x14ac:dyDescent="0.2">
      <c r="A8836" t="s">
        <v>521</v>
      </c>
      <c r="B8836" t="s">
        <v>522</v>
      </c>
      <c r="C8836" t="s">
        <v>535</v>
      </c>
      <c r="D8836" t="s">
        <v>524</v>
      </c>
      <c r="E8836" t="s">
        <v>519</v>
      </c>
      <c r="F8836" s="191">
        <v>45824</v>
      </c>
      <c r="G8836" t="s">
        <v>18</v>
      </c>
      <c r="H8836" s="192">
        <v>335750</v>
      </c>
      <c r="I8836" t="s">
        <v>16</v>
      </c>
      <c r="J8836">
        <v>3950</v>
      </c>
      <c r="K8836"/>
      <c r="L8836">
        <v>2025</v>
      </c>
      <c r="M8836" t="s">
        <v>525</v>
      </c>
      <c r="N8836" t="s">
        <v>526</v>
      </c>
      <c r="O8836" t="s">
        <v>765</v>
      </c>
    </row>
    <row r="8837" spans="1:15" s="164" customFormat="1" ht="16" x14ac:dyDescent="0.2">
      <c r="A8837" t="s">
        <v>521</v>
      </c>
      <c r="B8837" t="s">
        <v>522</v>
      </c>
      <c r="C8837" t="s">
        <v>523</v>
      </c>
      <c r="D8837" t="s">
        <v>524</v>
      </c>
      <c r="E8837" t="s">
        <v>519</v>
      </c>
      <c r="F8837" s="191">
        <v>45824</v>
      </c>
      <c r="G8837" t="s">
        <v>18</v>
      </c>
      <c r="H8837" s="192">
        <v>1024250</v>
      </c>
      <c r="I8837" t="s">
        <v>16</v>
      </c>
      <c r="J8837">
        <v>12050</v>
      </c>
      <c r="K8837"/>
      <c r="L8837">
        <v>2025</v>
      </c>
      <c r="M8837" t="s">
        <v>525</v>
      </c>
      <c r="N8837" t="s">
        <v>526</v>
      </c>
      <c r="O8837" t="s">
        <v>765</v>
      </c>
    </row>
    <row r="8838" spans="1:15" s="164" customFormat="1" ht="16" x14ac:dyDescent="0.2">
      <c r="A8838" t="s">
        <v>521</v>
      </c>
      <c r="B8838" t="s">
        <v>688</v>
      </c>
      <c r="C8838" t="s">
        <v>523</v>
      </c>
      <c r="D8838" t="s">
        <v>530</v>
      </c>
      <c r="E8838" t="s">
        <v>518</v>
      </c>
      <c r="F8838" s="191">
        <v>45825</v>
      </c>
      <c r="G8838" t="s">
        <v>689</v>
      </c>
      <c r="H8838" s="192">
        <v>760000</v>
      </c>
      <c r="I8838" t="s">
        <v>16</v>
      </c>
      <c r="J8838"/>
      <c r="K8838"/>
      <c r="L8838">
        <v>2025</v>
      </c>
      <c r="M8838" t="s">
        <v>525</v>
      </c>
      <c r="N8838" t="s">
        <v>526</v>
      </c>
      <c r="O8838"/>
    </row>
    <row r="8839" spans="1:15" s="164" customFormat="1" ht="16" x14ac:dyDescent="0.2">
      <c r="A8839" t="s">
        <v>521</v>
      </c>
      <c r="B8839" t="s">
        <v>647</v>
      </c>
      <c r="C8839" t="s">
        <v>523</v>
      </c>
      <c r="D8839" t="s">
        <v>525</v>
      </c>
      <c r="E8839" t="s">
        <v>525</v>
      </c>
      <c r="F8839" s="191">
        <v>45825</v>
      </c>
      <c r="G8839" t="s">
        <v>650</v>
      </c>
      <c r="H8839" s="192">
        <v>35594</v>
      </c>
      <c r="I8839" t="s">
        <v>16</v>
      </c>
      <c r="J8839"/>
      <c r="K8839"/>
      <c r="L8839">
        <v>2024</v>
      </c>
      <c r="M8839" t="s">
        <v>525</v>
      </c>
      <c r="N8839" t="s">
        <v>569</v>
      </c>
      <c r="O8839"/>
    </row>
    <row r="8840" spans="1:15" s="164" customFormat="1" ht="16" x14ac:dyDescent="0.2">
      <c r="A8840" t="s">
        <v>521</v>
      </c>
      <c r="B8840" t="s">
        <v>688</v>
      </c>
      <c r="C8840" t="s">
        <v>523</v>
      </c>
      <c r="D8840" t="s">
        <v>530</v>
      </c>
      <c r="E8840" t="s">
        <v>517</v>
      </c>
      <c r="F8840" s="191">
        <v>45825</v>
      </c>
      <c r="G8840" t="s">
        <v>689</v>
      </c>
      <c r="H8840" s="192">
        <v>6560000</v>
      </c>
      <c r="I8840" t="s">
        <v>16</v>
      </c>
      <c r="J8840"/>
      <c r="K8840"/>
      <c r="L8840">
        <v>2025</v>
      </c>
      <c r="M8840" t="s">
        <v>525</v>
      </c>
      <c r="N8840" t="s">
        <v>526</v>
      </c>
      <c r="O8840"/>
    </row>
    <row r="8841" spans="1:15" s="164" customFormat="1" ht="16" x14ac:dyDescent="0.2">
      <c r="A8841" t="s">
        <v>521</v>
      </c>
      <c r="B8841" t="s">
        <v>647</v>
      </c>
      <c r="C8841" t="s">
        <v>535</v>
      </c>
      <c r="D8841" t="s">
        <v>525</v>
      </c>
      <c r="E8841" t="s">
        <v>519</v>
      </c>
      <c r="F8841" s="191">
        <v>45825</v>
      </c>
      <c r="G8841" t="s">
        <v>650</v>
      </c>
      <c r="H8841" s="192">
        <v>14630</v>
      </c>
      <c r="I8841" t="s">
        <v>16</v>
      </c>
      <c r="J8841"/>
      <c r="K8841"/>
      <c r="L8841">
        <v>2024</v>
      </c>
      <c r="M8841" t="s">
        <v>525</v>
      </c>
      <c r="N8841" t="s">
        <v>569</v>
      </c>
      <c r="O8841"/>
    </row>
    <row r="8842" spans="1:15" s="164" customFormat="1" ht="16" x14ac:dyDescent="0.2">
      <c r="A8842" t="s">
        <v>521</v>
      </c>
      <c r="B8842" t="s">
        <v>522</v>
      </c>
      <c r="C8842" t="s">
        <v>523</v>
      </c>
      <c r="D8842" t="s">
        <v>524</v>
      </c>
      <c r="E8842" t="s">
        <v>519</v>
      </c>
      <c r="F8842" s="191">
        <v>45825</v>
      </c>
      <c r="G8842" t="s">
        <v>19</v>
      </c>
      <c r="H8842" s="192">
        <v>1700000</v>
      </c>
      <c r="I8842" t="s">
        <v>16</v>
      </c>
      <c r="J8842">
        <v>20000</v>
      </c>
      <c r="K8842"/>
      <c r="L8842">
        <v>2025</v>
      </c>
      <c r="M8842" t="s">
        <v>525</v>
      </c>
      <c r="N8842" t="s">
        <v>526</v>
      </c>
      <c r="O8842"/>
    </row>
    <row r="8843" spans="1:15" s="164" customFormat="1" ht="16" x14ac:dyDescent="0.2">
      <c r="A8843" t="s">
        <v>521</v>
      </c>
      <c r="B8843" t="s">
        <v>647</v>
      </c>
      <c r="C8843" t="s">
        <v>523</v>
      </c>
      <c r="D8843" t="s">
        <v>525</v>
      </c>
      <c r="E8843" t="s">
        <v>519</v>
      </c>
      <c r="F8843" s="191">
        <v>45825</v>
      </c>
      <c r="G8843" t="s">
        <v>650</v>
      </c>
      <c r="H8843" s="192">
        <v>7645</v>
      </c>
      <c r="I8843" t="s">
        <v>16</v>
      </c>
      <c r="J8843"/>
      <c r="K8843"/>
      <c r="L8843">
        <v>2024</v>
      </c>
      <c r="M8843" t="s">
        <v>525</v>
      </c>
      <c r="N8843" t="s">
        <v>569</v>
      </c>
      <c r="O8843"/>
    </row>
    <row r="8844" spans="1:15" s="164" customFormat="1" ht="16" x14ac:dyDescent="0.2">
      <c r="A8844" t="s">
        <v>521</v>
      </c>
      <c r="B8844" t="s">
        <v>522</v>
      </c>
      <c r="C8844" t="s">
        <v>523</v>
      </c>
      <c r="D8844" t="s">
        <v>530</v>
      </c>
      <c r="E8844" t="s">
        <v>517</v>
      </c>
      <c r="F8844" s="191">
        <v>45825</v>
      </c>
      <c r="G8844" t="s">
        <v>19</v>
      </c>
      <c r="H8844" s="192">
        <v>1000000</v>
      </c>
      <c r="I8844" t="s">
        <v>16</v>
      </c>
      <c r="J8844"/>
      <c r="K8844"/>
      <c r="L8844">
        <v>2025</v>
      </c>
      <c r="M8844" t="s">
        <v>525</v>
      </c>
      <c r="N8844" t="s">
        <v>526</v>
      </c>
      <c r="O8844"/>
    </row>
    <row r="8845" spans="1:15" s="164" customFormat="1" ht="16" x14ac:dyDescent="0.2">
      <c r="A8845" t="s">
        <v>521</v>
      </c>
      <c r="B8845" t="s">
        <v>647</v>
      </c>
      <c r="C8845" t="s">
        <v>535</v>
      </c>
      <c r="D8845" t="s">
        <v>525</v>
      </c>
      <c r="E8845" t="s">
        <v>531</v>
      </c>
      <c r="F8845" s="191">
        <v>45825</v>
      </c>
      <c r="G8845" t="s">
        <v>650</v>
      </c>
      <c r="H8845" s="192">
        <v>12984</v>
      </c>
      <c r="I8845" t="s">
        <v>16</v>
      </c>
      <c r="J8845"/>
      <c r="K8845"/>
      <c r="L8845">
        <v>2024</v>
      </c>
      <c r="M8845" t="s">
        <v>525</v>
      </c>
      <c r="N8845" t="s">
        <v>569</v>
      </c>
      <c r="O8845"/>
    </row>
    <row r="8846" spans="1:15" s="164" customFormat="1" ht="16" x14ac:dyDescent="0.2">
      <c r="A8846" t="s">
        <v>521</v>
      </c>
      <c r="B8846" t="s">
        <v>522</v>
      </c>
      <c r="C8846" t="s">
        <v>523</v>
      </c>
      <c r="D8846" t="s">
        <v>524</v>
      </c>
      <c r="E8846" t="s">
        <v>519</v>
      </c>
      <c r="F8846" s="191">
        <v>45825</v>
      </c>
      <c r="G8846" t="s">
        <v>18</v>
      </c>
      <c r="H8846" s="192">
        <v>259250</v>
      </c>
      <c r="I8846" t="s">
        <v>16</v>
      </c>
      <c r="J8846">
        <v>3050</v>
      </c>
      <c r="K8846"/>
      <c r="L8846">
        <v>2025</v>
      </c>
      <c r="M8846" t="s">
        <v>525</v>
      </c>
      <c r="N8846" t="s">
        <v>526</v>
      </c>
      <c r="O8846"/>
    </row>
    <row r="8847" spans="1:15" s="164" customFormat="1" ht="16" x14ac:dyDescent="0.2">
      <c r="A8847" t="s">
        <v>521</v>
      </c>
      <c r="B8847" t="s">
        <v>647</v>
      </c>
      <c r="C8847" t="s">
        <v>523</v>
      </c>
      <c r="D8847" t="s">
        <v>525</v>
      </c>
      <c r="E8847" t="s">
        <v>531</v>
      </c>
      <c r="F8847" s="191">
        <v>45825</v>
      </c>
      <c r="G8847" t="s">
        <v>650</v>
      </c>
      <c r="H8847" s="192">
        <v>31702</v>
      </c>
      <c r="I8847" t="s">
        <v>16</v>
      </c>
      <c r="J8847"/>
      <c r="K8847"/>
      <c r="L8847">
        <v>2024</v>
      </c>
      <c r="M8847" t="s">
        <v>525</v>
      </c>
      <c r="N8847" t="s">
        <v>569</v>
      </c>
      <c r="O8847"/>
    </row>
    <row r="8848" spans="1:15" s="164" customFormat="1" ht="16" x14ac:dyDescent="0.2">
      <c r="A8848" t="s">
        <v>521</v>
      </c>
      <c r="B8848" t="s">
        <v>522</v>
      </c>
      <c r="C8848" t="s">
        <v>535</v>
      </c>
      <c r="D8848" t="s">
        <v>530</v>
      </c>
      <c r="E8848" t="s">
        <v>517</v>
      </c>
      <c r="F8848" s="191">
        <v>45825</v>
      </c>
      <c r="G8848" t="s">
        <v>18</v>
      </c>
      <c r="H8848" s="192">
        <v>13600</v>
      </c>
      <c r="I8848" t="s">
        <v>16</v>
      </c>
      <c r="J8848">
        <v>34</v>
      </c>
      <c r="K8848"/>
      <c r="L8848">
        <v>2025</v>
      </c>
      <c r="M8848" t="s">
        <v>525</v>
      </c>
      <c r="N8848" t="s">
        <v>526</v>
      </c>
      <c r="O8848"/>
    </row>
    <row r="8849" spans="1:15" s="164" customFormat="1" ht="16" x14ac:dyDescent="0.2">
      <c r="A8849" t="s">
        <v>521</v>
      </c>
      <c r="B8849" t="s">
        <v>647</v>
      </c>
      <c r="C8849" t="s">
        <v>523</v>
      </c>
      <c r="D8849" t="s">
        <v>525</v>
      </c>
      <c r="E8849" t="s">
        <v>525</v>
      </c>
      <c r="F8849" s="191">
        <v>45825</v>
      </c>
      <c r="G8849" t="s">
        <v>648</v>
      </c>
      <c r="H8849" s="192">
        <v>11825</v>
      </c>
      <c r="I8849" t="s">
        <v>16</v>
      </c>
      <c r="J8849"/>
      <c r="K8849"/>
      <c r="L8849">
        <v>2024</v>
      </c>
      <c r="M8849" t="s">
        <v>525</v>
      </c>
      <c r="N8849" t="s">
        <v>569</v>
      </c>
      <c r="O8849"/>
    </row>
    <row r="8850" spans="1:15" s="164" customFormat="1" ht="16" x14ac:dyDescent="0.2">
      <c r="A8850" t="s">
        <v>521</v>
      </c>
      <c r="B8850" t="s">
        <v>522</v>
      </c>
      <c r="C8850" t="s">
        <v>523</v>
      </c>
      <c r="D8850" t="s">
        <v>530</v>
      </c>
      <c r="E8850" t="s">
        <v>517</v>
      </c>
      <c r="F8850" s="191">
        <v>45825</v>
      </c>
      <c r="G8850" t="s">
        <v>18</v>
      </c>
      <c r="H8850" s="192">
        <v>518400</v>
      </c>
      <c r="I8850" t="s">
        <v>16</v>
      </c>
      <c r="J8850">
        <v>1296</v>
      </c>
      <c r="K8850"/>
      <c r="L8850">
        <v>2025</v>
      </c>
      <c r="M8850" t="s">
        <v>525</v>
      </c>
      <c r="N8850" t="s">
        <v>526</v>
      </c>
      <c r="O8850"/>
    </row>
    <row r="8851" spans="1:15" s="164" customFormat="1" ht="16" x14ac:dyDescent="0.2">
      <c r="A8851" t="s">
        <v>521</v>
      </c>
      <c r="B8851" t="s">
        <v>647</v>
      </c>
      <c r="C8851" t="s">
        <v>523</v>
      </c>
      <c r="D8851" t="s">
        <v>525</v>
      </c>
      <c r="E8851" t="s">
        <v>531</v>
      </c>
      <c r="F8851" s="191">
        <v>45825</v>
      </c>
      <c r="G8851" t="s">
        <v>648</v>
      </c>
      <c r="H8851" s="192">
        <v>26761</v>
      </c>
      <c r="I8851" t="s">
        <v>16</v>
      </c>
      <c r="J8851"/>
      <c r="K8851"/>
      <c r="L8851">
        <v>2024</v>
      </c>
      <c r="M8851" t="s">
        <v>525</v>
      </c>
      <c r="N8851" t="s">
        <v>569</v>
      </c>
      <c r="O8851"/>
    </row>
    <row r="8852" spans="1:15" s="164" customFormat="1" ht="16" x14ac:dyDescent="0.2">
      <c r="A8852" t="s">
        <v>521</v>
      </c>
      <c r="B8852" t="s">
        <v>572</v>
      </c>
      <c r="C8852" t="s">
        <v>523</v>
      </c>
      <c r="D8852" t="s">
        <v>530</v>
      </c>
      <c r="E8852" t="s">
        <v>517</v>
      </c>
      <c r="F8852" s="191">
        <v>45825</v>
      </c>
      <c r="G8852" t="s">
        <v>574</v>
      </c>
      <c r="H8852" s="192">
        <v>1200000</v>
      </c>
      <c r="I8852" t="s">
        <v>16</v>
      </c>
      <c r="J8852"/>
      <c r="K8852"/>
      <c r="L8852">
        <v>2025</v>
      </c>
      <c r="M8852" t="s">
        <v>525</v>
      </c>
      <c r="N8852" t="s">
        <v>526</v>
      </c>
      <c r="O8852"/>
    </row>
    <row r="8853" spans="1:15" s="164" customFormat="1" ht="16" x14ac:dyDescent="0.2">
      <c r="A8853" t="s">
        <v>521</v>
      </c>
      <c r="B8853" t="s">
        <v>647</v>
      </c>
      <c r="C8853" t="s">
        <v>523</v>
      </c>
      <c r="D8853" t="s">
        <v>525</v>
      </c>
      <c r="E8853" t="s">
        <v>519</v>
      </c>
      <c r="F8853" s="191">
        <v>45825</v>
      </c>
      <c r="G8853" t="s">
        <v>660</v>
      </c>
      <c r="H8853" s="192">
        <v>28125</v>
      </c>
      <c r="I8853" t="s">
        <v>16</v>
      </c>
      <c r="J8853"/>
      <c r="K8853"/>
      <c r="L8853">
        <v>2024</v>
      </c>
      <c r="M8853" t="s">
        <v>525</v>
      </c>
      <c r="N8853" t="s">
        <v>569</v>
      </c>
      <c r="O8853"/>
    </row>
    <row r="8854" spans="1:15" s="164" customFormat="1" ht="16" x14ac:dyDescent="0.2">
      <c r="A8854" t="s">
        <v>521</v>
      </c>
      <c r="B8854" t="s">
        <v>572</v>
      </c>
      <c r="C8854" t="s">
        <v>523</v>
      </c>
      <c r="D8854" t="s">
        <v>530</v>
      </c>
      <c r="E8854" t="s">
        <v>518</v>
      </c>
      <c r="F8854" s="191">
        <v>45825</v>
      </c>
      <c r="G8854" t="s">
        <v>574</v>
      </c>
      <c r="H8854" s="192">
        <v>80000</v>
      </c>
      <c r="I8854" t="s">
        <v>16</v>
      </c>
      <c r="J8854"/>
      <c r="K8854"/>
      <c r="L8854">
        <v>2025</v>
      </c>
      <c r="M8854" t="s">
        <v>525</v>
      </c>
      <c r="N8854" t="s">
        <v>526</v>
      </c>
      <c r="O8854"/>
    </row>
    <row r="8855" spans="1:15" s="164" customFormat="1" ht="16" x14ac:dyDescent="0.2">
      <c r="A8855" t="s">
        <v>521</v>
      </c>
      <c r="B8855" t="s">
        <v>647</v>
      </c>
      <c r="C8855" t="s">
        <v>523</v>
      </c>
      <c r="D8855" t="s">
        <v>525</v>
      </c>
      <c r="E8855" t="s">
        <v>531</v>
      </c>
      <c r="F8855" s="191">
        <v>45825</v>
      </c>
      <c r="G8855" t="s">
        <v>660</v>
      </c>
      <c r="H8855" s="192">
        <v>36222</v>
      </c>
      <c r="I8855" t="s">
        <v>16</v>
      </c>
      <c r="J8855"/>
      <c r="K8855"/>
      <c r="L8855">
        <v>2024</v>
      </c>
      <c r="M8855" t="s">
        <v>525</v>
      </c>
      <c r="N8855" t="s">
        <v>569</v>
      </c>
      <c r="O8855"/>
    </row>
    <row r="8856" spans="1:15" s="164" customFormat="1" ht="16" x14ac:dyDescent="0.2">
      <c r="A8856" t="s">
        <v>521</v>
      </c>
      <c r="B8856" t="s">
        <v>572</v>
      </c>
      <c r="C8856" t="s">
        <v>523</v>
      </c>
      <c r="D8856" t="s">
        <v>524</v>
      </c>
      <c r="E8856" t="s">
        <v>519</v>
      </c>
      <c r="F8856" s="191">
        <v>45825</v>
      </c>
      <c r="G8856" t="s">
        <v>574</v>
      </c>
      <c r="H8856" s="192">
        <v>2975000</v>
      </c>
      <c r="I8856" t="s">
        <v>16</v>
      </c>
      <c r="J8856">
        <v>35000</v>
      </c>
      <c r="K8856"/>
      <c r="L8856">
        <v>2025</v>
      </c>
      <c r="M8856" t="s">
        <v>525</v>
      </c>
      <c r="N8856" t="s">
        <v>526</v>
      </c>
      <c r="O8856"/>
    </row>
    <row r="8857" spans="1:15" s="164" customFormat="1" ht="16" x14ac:dyDescent="0.2">
      <c r="A8857" t="s">
        <v>521</v>
      </c>
      <c r="B8857" t="s">
        <v>647</v>
      </c>
      <c r="C8857" t="s">
        <v>523</v>
      </c>
      <c r="D8857" t="s">
        <v>525</v>
      </c>
      <c r="E8857" t="s">
        <v>525</v>
      </c>
      <c r="F8857" s="191">
        <v>45825</v>
      </c>
      <c r="G8857" t="s">
        <v>659</v>
      </c>
      <c r="H8857" s="192">
        <v>10315</v>
      </c>
      <c r="I8857" t="s">
        <v>16</v>
      </c>
      <c r="J8857"/>
      <c r="K8857"/>
      <c r="L8857">
        <v>2024</v>
      </c>
      <c r="M8857" t="s">
        <v>525</v>
      </c>
      <c r="N8857" t="s">
        <v>569</v>
      </c>
      <c r="O8857"/>
    </row>
    <row r="8858" spans="1:15" s="164" customFormat="1" ht="16" x14ac:dyDescent="0.2">
      <c r="A8858" t="s">
        <v>521</v>
      </c>
      <c r="B8858" t="s">
        <v>647</v>
      </c>
      <c r="C8858" t="s">
        <v>523</v>
      </c>
      <c r="D8858" t="s">
        <v>525</v>
      </c>
      <c r="E8858" t="s">
        <v>519</v>
      </c>
      <c r="F8858" s="191">
        <v>45825</v>
      </c>
      <c r="G8858" t="s">
        <v>659</v>
      </c>
      <c r="H8858" s="192">
        <v>22815</v>
      </c>
      <c r="I8858" t="s">
        <v>16</v>
      </c>
      <c r="J8858"/>
      <c r="K8858"/>
      <c r="L8858">
        <v>2024</v>
      </c>
      <c r="M8858" t="s">
        <v>525</v>
      </c>
      <c r="N8858" t="s">
        <v>569</v>
      </c>
      <c r="O8858"/>
    </row>
    <row r="8859" spans="1:15" s="164" customFormat="1" ht="16" x14ac:dyDescent="0.2">
      <c r="A8859" t="s">
        <v>521</v>
      </c>
      <c r="B8859" t="s">
        <v>647</v>
      </c>
      <c r="C8859" t="s">
        <v>523</v>
      </c>
      <c r="D8859" t="s">
        <v>525</v>
      </c>
      <c r="E8859" t="s">
        <v>531</v>
      </c>
      <c r="F8859" s="191">
        <v>45825</v>
      </c>
      <c r="G8859" t="s">
        <v>659</v>
      </c>
      <c r="H8859" s="192">
        <v>29510</v>
      </c>
      <c r="I8859" t="s">
        <v>16</v>
      </c>
      <c r="J8859"/>
      <c r="K8859"/>
      <c r="L8859">
        <v>2024</v>
      </c>
      <c r="M8859" t="s">
        <v>525</v>
      </c>
      <c r="N8859" t="s">
        <v>569</v>
      </c>
      <c r="O8859"/>
    </row>
    <row r="8860" spans="1:15" s="164" customFormat="1" ht="16" x14ac:dyDescent="0.2">
      <c r="A8860" t="s">
        <v>521</v>
      </c>
      <c r="B8860" t="s">
        <v>647</v>
      </c>
      <c r="C8860" t="s">
        <v>523</v>
      </c>
      <c r="D8860" t="s">
        <v>525</v>
      </c>
      <c r="E8860" t="s">
        <v>525</v>
      </c>
      <c r="F8860" s="191">
        <v>45825</v>
      </c>
      <c r="G8860" t="s">
        <v>649</v>
      </c>
      <c r="H8860" s="192">
        <v>42174</v>
      </c>
      <c r="I8860" t="s">
        <v>16</v>
      </c>
      <c r="J8860"/>
      <c r="K8860"/>
      <c r="L8860">
        <v>2024</v>
      </c>
      <c r="M8860" t="s">
        <v>525</v>
      </c>
      <c r="N8860" t="s">
        <v>569</v>
      </c>
      <c r="O8860"/>
    </row>
    <row r="8861" spans="1:15" s="164" customFormat="1" ht="16" x14ac:dyDescent="0.2">
      <c r="A8861" t="s">
        <v>521</v>
      </c>
      <c r="B8861" t="s">
        <v>615</v>
      </c>
      <c r="C8861" t="s">
        <v>523</v>
      </c>
      <c r="D8861" t="s">
        <v>530</v>
      </c>
      <c r="E8861" t="s">
        <v>517</v>
      </c>
      <c r="F8861" s="191">
        <v>45825</v>
      </c>
      <c r="G8861" t="s">
        <v>26</v>
      </c>
      <c r="H8861" s="192">
        <v>9856000</v>
      </c>
      <c r="I8861" t="s">
        <v>16</v>
      </c>
      <c r="J8861">
        <v>24640</v>
      </c>
      <c r="K8861"/>
      <c r="L8861">
        <v>2025</v>
      </c>
      <c r="M8861" t="s">
        <v>525</v>
      </c>
      <c r="N8861" t="s">
        <v>526</v>
      </c>
      <c r="O8861"/>
    </row>
    <row r="8862" spans="1:15" s="164" customFormat="1" ht="16" x14ac:dyDescent="0.2">
      <c r="A8862" t="s">
        <v>521</v>
      </c>
      <c r="B8862" t="s">
        <v>687</v>
      </c>
      <c r="C8862" t="s">
        <v>523</v>
      </c>
      <c r="D8862" t="s">
        <v>530</v>
      </c>
      <c r="E8862" t="s">
        <v>518</v>
      </c>
      <c r="F8862" s="191">
        <v>45825</v>
      </c>
      <c r="G8862" t="s">
        <v>39</v>
      </c>
      <c r="H8862" s="192">
        <v>156800</v>
      </c>
      <c r="I8862" t="s">
        <v>16</v>
      </c>
      <c r="J8862">
        <v>392</v>
      </c>
      <c r="K8862"/>
      <c r="L8862">
        <v>2025</v>
      </c>
      <c r="M8862" t="s">
        <v>525</v>
      </c>
      <c r="N8862" t="s">
        <v>526</v>
      </c>
      <c r="O8862"/>
    </row>
    <row r="8863" spans="1:15" s="164" customFormat="1" ht="16" x14ac:dyDescent="0.2">
      <c r="A8863" t="s">
        <v>521</v>
      </c>
      <c r="B8863" t="s">
        <v>687</v>
      </c>
      <c r="C8863" t="s">
        <v>523</v>
      </c>
      <c r="D8863" t="s">
        <v>530</v>
      </c>
      <c r="E8863" t="s">
        <v>517</v>
      </c>
      <c r="F8863" s="191">
        <v>45825</v>
      </c>
      <c r="G8863" t="s">
        <v>39</v>
      </c>
      <c r="H8863" s="192">
        <v>784000</v>
      </c>
      <c r="I8863" t="s">
        <v>16</v>
      </c>
      <c r="J8863">
        <v>1960</v>
      </c>
      <c r="K8863"/>
      <c r="L8863">
        <v>2025</v>
      </c>
      <c r="M8863" t="s">
        <v>525</v>
      </c>
      <c r="N8863" t="s">
        <v>526</v>
      </c>
      <c r="O8863"/>
    </row>
    <row r="8864" spans="1:15" s="164" customFormat="1" ht="16" x14ac:dyDescent="0.2">
      <c r="A8864" t="s">
        <v>521</v>
      </c>
      <c r="B8864" t="s">
        <v>615</v>
      </c>
      <c r="C8864" t="s">
        <v>523</v>
      </c>
      <c r="D8864" t="s">
        <v>530</v>
      </c>
      <c r="E8864" t="s">
        <v>518</v>
      </c>
      <c r="F8864" s="191">
        <v>45825</v>
      </c>
      <c r="G8864" t="s">
        <v>26</v>
      </c>
      <c r="H8864" s="192">
        <v>1052800</v>
      </c>
      <c r="I8864" t="s">
        <v>16</v>
      </c>
      <c r="J8864">
        <v>2632</v>
      </c>
      <c r="K8864"/>
      <c r="L8864">
        <v>2025</v>
      </c>
      <c r="M8864" t="s">
        <v>525</v>
      </c>
      <c r="N8864" t="s">
        <v>526</v>
      </c>
      <c r="O8864"/>
    </row>
    <row r="8865" spans="1:15" s="164" customFormat="1" ht="16" x14ac:dyDescent="0.2">
      <c r="A8865" t="s">
        <v>521</v>
      </c>
      <c r="B8865" t="s">
        <v>609</v>
      </c>
      <c r="C8865" t="s">
        <v>523</v>
      </c>
      <c r="D8865" t="s">
        <v>530</v>
      </c>
      <c r="E8865" t="s">
        <v>518</v>
      </c>
      <c r="F8865" s="191">
        <v>45825</v>
      </c>
      <c r="G8865" t="s">
        <v>25</v>
      </c>
      <c r="H8865" s="192">
        <v>67200</v>
      </c>
      <c r="I8865" t="s">
        <v>16</v>
      </c>
      <c r="J8865">
        <v>168</v>
      </c>
      <c r="K8865"/>
      <c r="L8865">
        <v>2025</v>
      </c>
      <c r="M8865" t="s">
        <v>525</v>
      </c>
      <c r="N8865" t="s">
        <v>526</v>
      </c>
      <c r="O8865"/>
    </row>
    <row r="8866" spans="1:15" s="164" customFormat="1" ht="16" x14ac:dyDescent="0.2">
      <c r="A8866" t="s">
        <v>521</v>
      </c>
      <c r="B8866" t="s">
        <v>609</v>
      </c>
      <c r="C8866" t="s">
        <v>523</v>
      </c>
      <c r="D8866" t="s">
        <v>530</v>
      </c>
      <c r="E8866" t="s">
        <v>517</v>
      </c>
      <c r="F8866" s="191">
        <v>45825</v>
      </c>
      <c r="G8866" t="s">
        <v>25</v>
      </c>
      <c r="H8866" s="192">
        <v>3830400</v>
      </c>
      <c r="I8866" t="s">
        <v>16</v>
      </c>
      <c r="J8866">
        <v>9576</v>
      </c>
      <c r="K8866"/>
      <c r="L8866">
        <v>2025</v>
      </c>
      <c r="M8866" t="s">
        <v>525</v>
      </c>
      <c r="N8866" t="s">
        <v>526</v>
      </c>
      <c r="O8866"/>
    </row>
    <row r="8867" spans="1:15" s="164" customFormat="1" ht="16" x14ac:dyDescent="0.2">
      <c r="A8867" t="s">
        <v>521</v>
      </c>
      <c r="B8867" t="s">
        <v>615</v>
      </c>
      <c r="C8867" t="s">
        <v>523</v>
      </c>
      <c r="D8867" t="s">
        <v>524</v>
      </c>
      <c r="E8867" t="s">
        <v>519</v>
      </c>
      <c r="F8867" s="191">
        <v>45825</v>
      </c>
      <c r="G8867" t="s">
        <v>26</v>
      </c>
      <c r="H8867" s="192">
        <v>79475</v>
      </c>
      <c r="I8867" t="s">
        <v>16</v>
      </c>
      <c r="J8867">
        <v>935</v>
      </c>
      <c r="K8867"/>
      <c r="L8867">
        <v>2025</v>
      </c>
      <c r="M8867" t="s">
        <v>525</v>
      </c>
      <c r="N8867" t="s">
        <v>526</v>
      </c>
      <c r="O8867"/>
    </row>
    <row r="8868" spans="1:15" s="164" customFormat="1" ht="16" x14ac:dyDescent="0.2">
      <c r="A8868" t="s">
        <v>521</v>
      </c>
      <c r="B8868" t="s">
        <v>522</v>
      </c>
      <c r="C8868" t="s">
        <v>535</v>
      </c>
      <c r="D8868" t="s">
        <v>524</v>
      </c>
      <c r="E8868" t="s">
        <v>519</v>
      </c>
      <c r="F8868" s="191">
        <v>45825</v>
      </c>
      <c r="G8868" t="s">
        <v>18</v>
      </c>
      <c r="H8868" s="192">
        <v>287300</v>
      </c>
      <c r="I8868" t="s">
        <v>16</v>
      </c>
      <c r="J8868">
        <v>3380</v>
      </c>
      <c r="K8868"/>
      <c r="L8868">
        <v>2025</v>
      </c>
      <c r="M8868" t="s">
        <v>525</v>
      </c>
      <c r="N8868" t="s">
        <v>526</v>
      </c>
      <c r="O8868" t="s">
        <v>764</v>
      </c>
    </row>
    <row r="8869" spans="1:15" s="164" customFormat="1" ht="16" x14ac:dyDescent="0.2">
      <c r="A8869" t="s">
        <v>521</v>
      </c>
      <c r="B8869" t="s">
        <v>522</v>
      </c>
      <c r="C8869" t="s">
        <v>523</v>
      </c>
      <c r="D8869" t="s">
        <v>524</v>
      </c>
      <c r="E8869" t="s">
        <v>519</v>
      </c>
      <c r="F8869" s="191">
        <v>45825</v>
      </c>
      <c r="G8869" t="s">
        <v>18</v>
      </c>
      <c r="H8869" s="192">
        <v>637500</v>
      </c>
      <c r="I8869" t="s">
        <v>16</v>
      </c>
      <c r="J8869">
        <v>7500</v>
      </c>
      <c r="K8869"/>
      <c r="L8869">
        <v>2025</v>
      </c>
      <c r="M8869" t="s">
        <v>525</v>
      </c>
      <c r="N8869" t="s">
        <v>526</v>
      </c>
      <c r="O8869" t="s">
        <v>764</v>
      </c>
    </row>
    <row r="8870" spans="1:15" s="164" customFormat="1" ht="16" x14ac:dyDescent="0.2">
      <c r="A8870" t="s">
        <v>521</v>
      </c>
      <c r="B8870" t="s">
        <v>603</v>
      </c>
      <c r="C8870" t="s">
        <v>523</v>
      </c>
      <c r="D8870" t="s">
        <v>525</v>
      </c>
      <c r="E8870" t="s">
        <v>525</v>
      </c>
      <c r="F8870" s="191">
        <v>45826</v>
      </c>
      <c r="G8870" t="s">
        <v>604</v>
      </c>
      <c r="H8870" s="192">
        <v>3036</v>
      </c>
      <c r="I8870" t="s">
        <v>22</v>
      </c>
      <c r="J8870"/>
      <c r="K8870"/>
      <c r="L8870">
        <v>2024</v>
      </c>
      <c r="M8870" t="s">
        <v>525</v>
      </c>
      <c r="N8870" t="s">
        <v>569</v>
      </c>
      <c r="O8870"/>
    </row>
    <row r="8871" spans="1:15" s="164" customFormat="1" ht="16" x14ac:dyDescent="0.2">
      <c r="A8871" t="s">
        <v>521</v>
      </c>
      <c r="B8871" t="s">
        <v>688</v>
      </c>
      <c r="C8871" t="s">
        <v>523</v>
      </c>
      <c r="D8871" t="s">
        <v>530</v>
      </c>
      <c r="E8871" t="s">
        <v>518</v>
      </c>
      <c r="F8871" s="191">
        <v>45826</v>
      </c>
      <c r="G8871" t="s">
        <v>689</v>
      </c>
      <c r="H8871" s="192">
        <v>200000</v>
      </c>
      <c r="I8871" t="s">
        <v>16</v>
      </c>
      <c r="J8871"/>
      <c r="K8871"/>
      <c r="L8871">
        <v>2025</v>
      </c>
      <c r="M8871" t="s">
        <v>525</v>
      </c>
      <c r="N8871" t="s">
        <v>526</v>
      </c>
      <c r="O8871"/>
    </row>
    <row r="8872" spans="1:15" s="164" customFormat="1" ht="16" x14ac:dyDescent="0.2">
      <c r="A8872" t="s">
        <v>521</v>
      </c>
      <c r="B8872" t="s">
        <v>647</v>
      </c>
      <c r="C8872" t="s">
        <v>523</v>
      </c>
      <c r="D8872" t="s">
        <v>525</v>
      </c>
      <c r="E8872" t="s">
        <v>525</v>
      </c>
      <c r="F8872" s="191">
        <v>45826</v>
      </c>
      <c r="G8872" t="s">
        <v>650</v>
      </c>
      <c r="H8872" s="192">
        <v>2060087</v>
      </c>
      <c r="I8872" t="s">
        <v>16</v>
      </c>
      <c r="J8872"/>
      <c r="K8872"/>
      <c r="L8872">
        <v>2024</v>
      </c>
      <c r="M8872" t="s">
        <v>525</v>
      </c>
      <c r="N8872" t="s">
        <v>569</v>
      </c>
      <c r="O8872"/>
    </row>
    <row r="8873" spans="1:15" s="164" customFormat="1" ht="16" x14ac:dyDescent="0.2">
      <c r="A8873" t="s">
        <v>521</v>
      </c>
      <c r="B8873" t="s">
        <v>688</v>
      </c>
      <c r="C8873" t="s">
        <v>523</v>
      </c>
      <c r="D8873" t="s">
        <v>525</v>
      </c>
      <c r="E8873" t="s">
        <v>517</v>
      </c>
      <c r="F8873" s="191">
        <v>45826</v>
      </c>
      <c r="G8873" t="s">
        <v>689</v>
      </c>
      <c r="H8873" s="192">
        <v>80000</v>
      </c>
      <c r="I8873" t="s">
        <v>16</v>
      </c>
      <c r="J8873"/>
      <c r="K8873"/>
      <c r="L8873">
        <v>2025</v>
      </c>
      <c r="M8873" t="s">
        <v>525</v>
      </c>
      <c r="N8873" t="s">
        <v>526</v>
      </c>
      <c r="O8873"/>
    </row>
    <row r="8874" spans="1:15" s="164" customFormat="1" ht="16" x14ac:dyDescent="0.2">
      <c r="A8874" t="s">
        <v>521</v>
      </c>
      <c r="B8874" t="s">
        <v>647</v>
      </c>
      <c r="C8874" t="s">
        <v>523</v>
      </c>
      <c r="D8874" t="s">
        <v>525</v>
      </c>
      <c r="E8874" t="s">
        <v>519</v>
      </c>
      <c r="F8874" s="191">
        <v>45826</v>
      </c>
      <c r="G8874" t="s">
        <v>650</v>
      </c>
      <c r="H8874" s="192">
        <v>382338</v>
      </c>
      <c r="I8874" t="s">
        <v>16</v>
      </c>
      <c r="J8874"/>
      <c r="K8874"/>
      <c r="L8874">
        <v>2024</v>
      </c>
      <c r="M8874" t="s">
        <v>525</v>
      </c>
      <c r="N8874" t="s">
        <v>569</v>
      </c>
      <c r="O8874"/>
    </row>
    <row r="8875" spans="1:15" s="164" customFormat="1" ht="16" x14ac:dyDescent="0.2">
      <c r="A8875" t="s">
        <v>521</v>
      </c>
      <c r="B8875" t="s">
        <v>688</v>
      </c>
      <c r="C8875" t="s">
        <v>523</v>
      </c>
      <c r="D8875" t="s">
        <v>530</v>
      </c>
      <c r="E8875" t="s">
        <v>517</v>
      </c>
      <c r="F8875" s="191">
        <v>45826</v>
      </c>
      <c r="G8875" t="s">
        <v>689</v>
      </c>
      <c r="H8875" s="192">
        <v>6240000</v>
      </c>
      <c r="I8875" t="s">
        <v>16</v>
      </c>
      <c r="J8875"/>
      <c r="K8875"/>
      <c r="L8875">
        <v>2025</v>
      </c>
      <c r="M8875" t="s">
        <v>525</v>
      </c>
      <c r="N8875" t="s">
        <v>526</v>
      </c>
      <c r="O8875"/>
    </row>
    <row r="8876" spans="1:15" s="164" customFormat="1" ht="16" x14ac:dyDescent="0.2">
      <c r="A8876" t="s">
        <v>521</v>
      </c>
      <c r="B8876" t="s">
        <v>647</v>
      </c>
      <c r="C8876" t="s">
        <v>535</v>
      </c>
      <c r="D8876" t="s">
        <v>525</v>
      </c>
      <c r="E8876" t="s">
        <v>531</v>
      </c>
      <c r="F8876" s="191">
        <v>45826</v>
      </c>
      <c r="G8876" t="s">
        <v>650</v>
      </c>
      <c r="H8876" s="192">
        <v>58656</v>
      </c>
      <c r="I8876" t="s">
        <v>16</v>
      </c>
      <c r="J8876"/>
      <c r="K8876"/>
      <c r="L8876">
        <v>2024</v>
      </c>
      <c r="M8876" t="s">
        <v>525</v>
      </c>
      <c r="N8876" t="s">
        <v>569</v>
      </c>
      <c r="O8876"/>
    </row>
    <row r="8877" spans="1:15" s="164" customFormat="1" ht="16" x14ac:dyDescent="0.2">
      <c r="A8877" t="s">
        <v>521</v>
      </c>
      <c r="B8877" t="s">
        <v>615</v>
      </c>
      <c r="C8877" t="s">
        <v>523</v>
      </c>
      <c r="D8877" t="s">
        <v>524</v>
      </c>
      <c r="E8877" t="s">
        <v>519</v>
      </c>
      <c r="F8877" s="191">
        <v>45826</v>
      </c>
      <c r="G8877" t="s">
        <v>26</v>
      </c>
      <c r="H8877" s="192">
        <v>72250</v>
      </c>
      <c r="I8877" t="s">
        <v>16</v>
      </c>
      <c r="J8877">
        <v>850</v>
      </c>
      <c r="K8877"/>
      <c r="L8877">
        <v>2025</v>
      </c>
      <c r="M8877" t="s">
        <v>525</v>
      </c>
      <c r="N8877" t="s">
        <v>526</v>
      </c>
      <c r="O8877"/>
    </row>
    <row r="8878" spans="1:15" s="164" customFormat="1" ht="16" x14ac:dyDescent="0.2">
      <c r="A8878" t="s">
        <v>521</v>
      </c>
      <c r="B8878" t="s">
        <v>647</v>
      </c>
      <c r="C8878" t="s">
        <v>523</v>
      </c>
      <c r="D8878" t="s">
        <v>525</v>
      </c>
      <c r="E8878" t="s">
        <v>531</v>
      </c>
      <c r="F8878" s="191">
        <v>45826</v>
      </c>
      <c r="G8878" t="s">
        <v>650</v>
      </c>
      <c r="H8878" s="192">
        <v>6499299</v>
      </c>
      <c r="I8878" t="s">
        <v>16</v>
      </c>
      <c r="J8878"/>
      <c r="K8878"/>
      <c r="L8878">
        <v>2024</v>
      </c>
      <c r="M8878" t="s">
        <v>525</v>
      </c>
      <c r="N8878" t="s">
        <v>569</v>
      </c>
      <c r="O8878"/>
    </row>
    <row r="8879" spans="1:15" s="164" customFormat="1" ht="16" x14ac:dyDescent="0.2">
      <c r="A8879" t="s">
        <v>521</v>
      </c>
      <c r="B8879" t="s">
        <v>615</v>
      </c>
      <c r="C8879" t="s">
        <v>523</v>
      </c>
      <c r="D8879" t="s">
        <v>530</v>
      </c>
      <c r="E8879" t="s">
        <v>517</v>
      </c>
      <c r="F8879" s="191">
        <v>45826</v>
      </c>
      <c r="G8879" t="s">
        <v>26</v>
      </c>
      <c r="H8879" s="192">
        <v>10953600</v>
      </c>
      <c r="I8879" t="s">
        <v>16</v>
      </c>
      <c r="J8879">
        <v>27384</v>
      </c>
      <c r="K8879"/>
      <c r="L8879">
        <v>2025</v>
      </c>
      <c r="M8879" t="s">
        <v>525</v>
      </c>
      <c r="N8879" t="s">
        <v>526</v>
      </c>
      <c r="O8879"/>
    </row>
    <row r="8880" spans="1:15" s="164" customFormat="1" ht="16" x14ac:dyDescent="0.2">
      <c r="A8880" t="s">
        <v>521</v>
      </c>
      <c r="B8880" t="s">
        <v>647</v>
      </c>
      <c r="C8880" t="s">
        <v>523</v>
      </c>
      <c r="D8880" t="s">
        <v>525</v>
      </c>
      <c r="E8880" t="s">
        <v>525</v>
      </c>
      <c r="F8880" s="191">
        <v>45826</v>
      </c>
      <c r="G8880" t="s">
        <v>648</v>
      </c>
      <c r="H8880" s="192">
        <v>69012</v>
      </c>
      <c r="I8880" t="s">
        <v>16</v>
      </c>
      <c r="J8880"/>
      <c r="K8880"/>
      <c r="L8880">
        <v>2024</v>
      </c>
      <c r="M8880" t="s">
        <v>525</v>
      </c>
      <c r="N8880" t="s">
        <v>569</v>
      </c>
      <c r="O8880"/>
    </row>
    <row r="8881" spans="1:15" s="164" customFormat="1" ht="16" x14ac:dyDescent="0.2">
      <c r="A8881" t="s">
        <v>521</v>
      </c>
      <c r="B8881" t="s">
        <v>687</v>
      </c>
      <c r="C8881" t="s">
        <v>523</v>
      </c>
      <c r="D8881" t="s">
        <v>530</v>
      </c>
      <c r="E8881" t="s">
        <v>518</v>
      </c>
      <c r="F8881" s="191">
        <v>45826</v>
      </c>
      <c r="G8881" t="s">
        <v>39</v>
      </c>
      <c r="H8881" s="192">
        <v>156800</v>
      </c>
      <c r="I8881" t="s">
        <v>16</v>
      </c>
      <c r="J8881">
        <v>392</v>
      </c>
      <c r="K8881"/>
      <c r="L8881">
        <v>2025</v>
      </c>
      <c r="M8881" t="s">
        <v>525</v>
      </c>
      <c r="N8881" t="s">
        <v>526</v>
      </c>
      <c r="O8881"/>
    </row>
    <row r="8882" spans="1:15" s="164" customFormat="1" ht="16" x14ac:dyDescent="0.2">
      <c r="A8882" t="s">
        <v>521</v>
      </c>
      <c r="B8882" t="s">
        <v>647</v>
      </c>
      <c r="C8882" t="s">
        <v>523</v>
      </c>
      <c r="D8882" t="s">
        <v>525</v>
      </c>
      <c r="E8882" t="s">
        <v>531</v>
      </c>
      <c r="F8882" s="191">
        <v>45826</v>
      </c>
      <c r="G8882" t="s">
        <v>648</v>
      </c>
      <c r="H8882" s="192">
        <v>61248</v>
      </c>
      <c r="I8882" t="s">
        <v>16</v>
      </c>
      <c r="J8882"/>
      <c r="K8882"/>
      <c r="L8882">
        <v>2024</v>
      </c>
      <c r="M8882" t="s">
        <v>525</v>
      </c>
      <c r="N8882" t="s">
        <v>569</v>
      </c>
      <c r="O8882"/>
    </row>
    <row r="8883" spans="1:15" s="164" customFormat="1" ht="16" x14ac:dyDescent="0.2">
      <c r="A8883" t="s">
        <v>521</v>
      </c>
      <c r="B8883" t="s">
        <v>609</v>
      </c>
      <c r="C8883" t="s">
        <v>523</v>
      </c>
      <c r="D8883" t="s">
        <v>530</v>
      </c>
      <c r="E8883" t="s">
        <v>518</v>
      </c>
      <c r="F8883" s="191">
        <v>45826</v>
      </c>
      <c r="G8883" t="s">
        <v>25</v>
      </c>
      <c r="H8883" s="192">
        <v>224000</v>
      </c>
      <c r="I8883" t="s">
        <v>16</v>
      </c>
      <c r="J8883">
        <v>560</v>
      </c>
      <c r="K8883"/>
      <c r="L8883">
        <v>2025</v>
      </c>
      <c r="M8883" t="s">
        <v>525</v>
      </c>
      <c r="N8883" t="s">
        <v>526</v>
      </c>
      <c r="O8883"/>
    </row>
    <row r="8884" spans="1:15" s="164" customFormat="1" ht="16" x14ac:dyDescent="0.2">
      <c r="A8884" t="s">
        <v>521</v>
      </c>
      <c r="B8884" t="s">
        <v>647</v>
      </c>
      <c r="C8884" t="s">
        <v>523</v>
      </c>
      <c r="D8884" t="s">
        <v>525</v>
      </c>
      <c r="E8884" t="s">
        <v>519</v>
      </c>
      <c r="F8884" s="191">
        <v>45826</v>
      </c>
      <c r="G8884" t="s">
        <v>660</v>
      </c>
      <c r="H8884" s="192">
        <v>445500</v>
      </c>
      <c r="I8884" t="s">
        <v>16</v>
      </c>
      <c r="J8884"/>
      <c r="K8884"/>
      <c r="L8884">
        <v>2024</v>
      </c>
      <c r="M8884" t="s">
        <v>525</v>
      </c>
      <c r="N8884" t="s">
        <v>569</v>
      </c>
      <c r="O8884"/>
    </row>
    <row r="8885" spans="1:15" s="164" customFormat="1" ht="16" x14ac:dyDescent="0.2">
      <c r="A8885" t="s">
        <v>521</v>
      </c>
      <c r="B8885" t="s">
        <v>609</v>
      </c>
      <c r="C8885" t="s">
        <v>523</v>
      </c>
      <c r="D8885" t="s">
        <v>530</v>
      </c>
      <c r="E8885" t="s">
        <v>517</v>
      </c>
      <c r="F8885" s="191">
        <v>45826</v>
      </c>
      <c r="G8885" t="s">
        <v>25</v>
      </c>
      <c r="H8885" s="192">
        <v>4233600</v>
      </c>
      <c r="I8885" t="s">
        <v>16</v>
      </c>
      <c r="J8885">
        <v>10584</v>
      </c>
      <c r="K8885"/>
      <c r="L8885">
        <v>2025</v>
      </c>
      <c r="M8885" t="s">
        <v>525</v>
      </c>
      <c r="N8885" t="s">
        <v>526</v>
      </c>
      <c r="O8885"/>
    </row>
    <row r="8886" spans="1:15" s="164" customFormat="1" ht="16" x14ac:dyDescent="0.2">
      <c r="A8886" t="s">
        <v>521</v>
      </c>
      <c r="B8886" t="s">
        <v>647</v>
      </c>
      <c r="C8886" t="s">
        <v>535</v>
      </c>
      <c r="D8886" t="s">
        <v>525</v>
      </c>
      <c r="E8886" t="s">
        <v>531</v>
      </c>
      <c r="F8886" s="191">
        <v>45826</v>
      </c>
      <c r="G8886" t="s">
        <v>660</v>
      </c>
      <c r="H8886" s="192">
        <v>19800</v>
      </c>
      <c r="I8886" t="s">
        <v>16</v>
      </c>
      <c r="J8886"/>
      <c r="K8886"/>
      <c r="L8886">
        <v>2024</v>
      </c>
      <c r="M8886" t="s">
        <v>525</v>
      </c>
      <c r="N8886" t="s">
        <v>569</v>
      </c>
      <c r="O8886"/>
    </row>
    <row r="8887" spans="1:15" s="164" customFormat="1" ht="16" x14ac:dyDescent="0.2">
      <c r="A8887" t="s">
        <v>521</v>
      </c>
      <c r="B8887" t="s">
        <v>615</v>
      </c>
      <c r="C8887" t="s">
        <v>523</v>
      </c>
      <c r="D8887" t="s">
        <v>530</v>
      </c>
      <c r="E8887" t="s">
        <v>518</v>
      </c>
      <c r="F8887" s="191">
        <v>45826</v>
      </c>
      <c r="G8887" t="s">
        <v>26</v>
      </c>
      <c r="H8887" s="192">
        <v>739200</v>
      </c>
      <c r="I8887" t="s">
        <v>16</v>
      </c>
      <c r="J8887">
        <v>1848</v>
      </c>
      <c r="K8887"/>
      <c r="L8887">
        <v>2025</v>
      </c>
      <c r="M8887" t="s">
        <v>525</v>
      </c>
      <c r="N8887" t="s">
        <v>526</v>
      </c>
      <c r="O8887"/>
    </row>
    <row r="8888" spans="1:15" s="164" customFormat="1" ht="16" x14ac:dyDescent="0.2">
      <c r="A8888" t="s">
        <v>521</v>
      </c>
      <c r="B8888" t="s">
        <v>647</v>
      </c>
      <c r="C8888" t="s">
        <v>523</v>
      </c>
      <c r="D8888" t="s">
        <v>525</v>
      </c>
      <c r="E8888" t="s">
        <v>531</v>
      </c>
      <c r="F8888" s="191">
        <v>45826</v>
      </c>
      <c r="G8888" t="s">
        <v>660</v>
      </c>
      <c r="H8888" s="192">
        <v>324720</v>
      </c>
      <c r="I8888" t="s">
        <v>16</v>
      </c>
      <c r="J8888"/>
      <c r="K8888"/>
      <c r="L8888">
        <v>2024</v>
      </c>
      <c r="M8888" t="s">
        <v>525</v>
      </c>
      <c r="N8888" t="s">
        <v>569</v>
      </c>
      <c r="O8888"/>
    </row>
    <row r="8889" spans="1:15" s="164" customFormat="1" ht="16" x14ac:dyDescent="0.2">
      <c r="A8889" t="s">
        <v>521</v>
      </c>
      <c r="B8889" t="s">
        <v>522</v>
      </c>
      <c r="C8889" t="s">
        <v>523</v>
      </c>
      <c r="D8889" t="s">
        <v>530</v>
      </c>
      <c r="E8889" t="s">
        <v>517</v>
      </c>
      <c r="F8889" s="191">
        <v>45826</v>
      </c>
      <c r="G8889" t="s">
        <v>18</v>
      </c>
      <c r="H8889" s="192">
        <v>833200</v>
      </c>
      <c r="I8889" t="s">
        <v>16</v>
      </c>
      <c r="J8889">
        <v>2083</v>
      </c>
      <c r="K8889"/>
      <c r="L8889">
        <v>2025</v>
      </c>
      <c r="M8889" t="s">
        <v>525</v>
      </c>
      <c r="N8889" t="s">
        <v>526</v>
      </c>
      <c r="O8889" t="s">
        <v>763</v>
      </c>
    </row>
    <row r="8890" spans="1:15" s="164" customFormat="1" ht="16" x14ac:dyDescent="0.2">
      <c r="A8890" t="s">
        <v>521</v>
      </c>
      <c r="B8890" t="s">
        <v>647</v>
      </c>
      <c r="C8890" t="s">
        <v>523</v>
      </c>
      <c r="D8890" t="s">
        <v>525</v>
      </c>
      <c r="E8890" t="s">
        <v>525</v>
      </c>
      <c r="F8890" s="191">
        <v>45826</v>
      </c>
      <c r="G8890" t="s">
        <v>659</v>
      </c>
      <c r="H8890" s="192">
        <v>172981</v>
      </c>
      <c r="I8890" t="s">
        <v>16</v>
      </c>
      <c r="J8890"/>
      <c r="K8890"/>
      <c r="L8890">
        <v>2024</v>
      </c>
      <c r="M8890" t="s">
        <v>525</v>
      </c>
      <c r="N8890" t="s">
        <v>569</v>
      </c>
      <c r="O8890"/>
    </row>
    <row r="8891" spans="1:15" s="164" customFormat="1" ht="16" x14ac:dyDescent="0.2">
      <c r="A8891" t="s">
        <v>521</v>
      </c>
      <c r="B8891" t="s">
        <v>522</v>
      </c>
      <c r="C8891" t="s">
        <v>523</v>
      </c>
      <c r="D8891" t="s">
        <v>524</v>
      </c>
      <c r="E8891" t="s">
        <v>517</v>
      </c>
      <c r="F8891" s="191">
        <v>45826</v>
      </c>
      <c r="G8891" t="s">
        <v>18</v>
      </c>
      <c r="H8891" s="192">
        <v>2040</v>
      </c>
      <c r="I8891" t="s">
        <v>16</v>
      </c>
      <c r="J8891">
        <v>24</v>
      </c>
      <c r="K8891"/>
      <c r="L8891">
        <v>2025</v>
      </c>
      <c r="M8891" t="s">
        <v>525</v>
      </c>
      <c r="N8891" t="s">
        <v>526</v>
      </c>
      <c r="O8891" t="s">
        <v>763</v>
      </c>
    </row>
    <row r="8892" spans="1:15" s="164" customFormat="1" ht="16" x14ac:dyDescent="0.2">
      <c r="A8892" t="s">
        <v>521</v>
      </c>
      <c r="B8892" t="s">
        <v>647</v>
      </c>
      <c r="C8892" t="s">
        <v>523</v>
      </c>
      <c r="D8892" t="s">
        <v>525</v>
      </c>
      <c r="E8892" t="s">
        <v>519</v>
      </c>
      <c r="F8892" s="191">
        <v>45826</v>
      </c>
      <c r="G8892" t="s">
        <v>659</v>
      </c>
      <c r="H8892" s="192">
        <v>430795</v>
      </c>
      <c r="I8892" t="s">
        <v>16</v>
      </c>
      <c r="J8892"/>
      <c r="K8892"/>
      <c r="L8892">
        <v>2024</v>
      </c>
      <c r="M8892" t="s">
        <v>525</v>
      </c>
      <c r="N8892" t="s">
        <v>569</v>
      </c>
      <c r="O8892"/>
    </row>
    <row r="8893" spans="1:15" s="164" customFormat="1" ht="16" x14ac:dyDescent="0.2">
      <c r="A8893" t="s">
        <v>521</v>
      </c>
      <c r="B8893" t="s">
        <v>522</v>
      </c>
      <c r="C8893" t="s">
        <v>523</v>
      </c>
      <c r="D8893" t="s">
        <v>524</v>
      </c>
      <c r="E8893" t="s">
        <v>519</v>
      </c>
      <c r="F8893" s="191">
        <v>45826</v>
      </c>
      <c r="G8893" t="s">
        <v>19</v>
      </c>
      <c r="H8893" s="192">
        <v>1700000</v>
      </c>
      <c r="I8893" t="s">
        <v>16</v>
      </c>
      <c r="J8893">
        <v>20000</v>
      </c>
      <c r="K8893"/>
      <c r="L8893">
        <v>2025</v>
      </c>
      <c r="M8893" t="s">
        <v>525</v>
      </c>
      <c r="N8893" t="s">
        <v>526</v>
      </c>
      <c r="O8893" t="s">
        <v>763</v>
      </c>
    </row>
    <row r="8894" spans="1:15" s="164" customFormat="1" ht="16" x14ac:dyDescent="0.2">
      <c r="A8894" t="s">
        <v>521</v>
      </c>
      <c r="B8894" t="s">
        <v>647</v>
      </c>
      <c r="C8894" t="s">
        <v>523</v>
      </c>
      <c r="D8894" t="s">
        <v>525</v>
      </c>
      <c r="E8894" t="s">
        <v>531</v>
      </c>
      <c r="F8894" s="191">
        <v>45826</v>
      </c>
      <c r="G8894" t="s">
        <v>659</v>
      </c>
      <c r="H8894" s="192">
        <v>313698</v>
      </c>
      <c r="I8894" t="s">
        <v>16</v>
      </c>
      <c r="J8894"/>
      <c r="K8894"/>
      <c r="L8894">
        <v>2024</v>
      </c>
      <c r="M8894" t="s">
        <v>525</v>
      </c>
      <c r="N8894" t="s">
        <v>569</v>
      </c>
      <c r="O8894"/>
    </row>
    <row r="8895" spans="1:15" s="164" customFormat="1" ht="16" x14ac:dyDescent="0.2">
      <c r="A8895" t="s">
        <v>521</v>
      </c>
      <c r="B8895" t="s">
        <v>522</v>
      </c>
      <c r="C8895" t="s">
        <v>523</v>
      </c>
      <c r="D8895" t="s">
        <v>530</v>
      </c>
      <c r="E8895" t="s">
        <v>517</v>
      </c>
      <c r="F8895" s="191">
        <v>45826</v>
      </c>
      <c r="G8895" t="s">
        <v>19</v>
      </c>
      <c r="H8895" s="192">
        <v>1000000</v>
      </c>
      <c r="I8895" t="s">
        <v>16</v>
      </c>
      <c r="J8895"/>
      <c r="K8895"/>
      <c r="L8895">
        <v>2025</v>
      </c>
      <c r="M8895" t="s">
        <v>525</v>
      </c>
      <c r="N8895" t="s">
        <v>526</v>
      </c>
      <c r="O8895" t="s">
        <v>763</v>
      </c>
    </row>
    <row r="8896" spans="1:15" s="164" customFormat="1" ht="16" x14ac:dyDescent="0.2">
      <c r="A8896" t="s">
        <v>521</v>
      </c>
      <c r="B8896" t="s">
        <v>647</v>
      </c>
      <c r="C8896" t="s">
        <v>523</v>
      </c>
      <c r="D8896" t="s">
        <v>525</v>
      </c>
      <c r="E8896" t="s">
        <v>531</v>
      </c>
      <c r="F8896" s="191">
        <v>45826</v>
      </c>
      <c r="G8896" t="s">
        <v>649</v>
      </c>
      <c r="H8896" s="192">
        <v>28534</v>
      </c>
      <c r="I8896" t="s">
        <v>16</v>
      </c>
      <c r="J8896"/>
      <c r="K8896"/>
      <c r="L8896">
        <v>2024</v>
      </c>
      <c r="M8896" t="s">
        <v>525</v>
      </c>
      <c r="N8896" t="s">
        <v>569</v>
      </c>
      <c r="O8896"/>
    </row>
    <row r="8897" spans="1:15" s="164" customFormat="1" ht="16" x14ac:dyDescent="0.2">
      <c r="A8897" t="s">
        <v>521</v>
      </c>
      <c r="B8897" t="s">
        <v>522</v>
      </c>
      <c r="C8897" t="s">
        <v>523</v>
      </c>
      <c r="D8897" t="s">
        <v>524</v>
      </c>
      <c r="E8897" t="s">
        <v>519</v>
      </c>
      <c r="F8897" s="191">
        <v>45826</v>
      </c>
      <c r="G8897" t="s">
        <v>18</v>
      </c>
      <c r="H8897" s="192">
        <v>259250</v>
      </c>
      <c r="I8897" t="s">
        <v>16</v>
      </c>
      <c r="J8897">
        <v>3050</v>
      </c>
      <c r="K8897"/>
      <c r="L8897">
        <v>2025</v>
      </c>
      <c r="M8897" t="s">
        <v>525</v>
      </c>
      <c r="N8897" t="s">
        <v>526</v>
      </c>
      <c r="O8897" t="s">
        <v>763</v>
      </c>
    </row>
    <row r="8898" spans="1:15" s="164" customFormat="1" ht="16" x14ac:dyDescent="0.2">
      <c r="A8898" t="s">
        <v>521</v>
      </c>
      <c r="B8898" t="s">
        <v>572</v>
      </c>
      <c r="C8898" t="s">
        <v>523</v>
      </c>
      <c r="D8898" t="s">
        <v>524</v>
      </c>
      <c r="E8898" t="s">
        <v>519</v>
      </c>
      <c r="F8898" s="191">
        <v>45826</v>
      </c>
      <c r="G8898" t="s">
        <v>574</v>
      </c>
      <c r="H8898" s="192">
        <v>3825000</v>
      </c>
      <c r="I8898" t="s">
        <v>16</v>
      </c>
      <c r="J8898">
        <v>45000</v>
      </c>
      <c r="K8898"/>
      <c r="L8898">
        <v>2025</v>
      </c>
      <c r="M8898" t="s">
        <v>525</v>
      </c>
      <c r="N8898" t="s">
        <v>526</v>
      </c>
      <c r="O8898" t="s">
        <v>763</v>
      </c>
    </row>
    <row r="8899" spans="1:15" s="164" customFormat="1" ht="16" x14ac:dyDescent="0.2">
      <c r="A8899" t="s">
        <v>521</v>
      </c>
      <c r="B8899" t="s">
        <v>572</v>
      </c>
      <c r="C8899" t="s">
        <v>523</v>
      </c>
      <c r="D8899" t="s">
        <v>530</v>
      </c>
      <c r="E8899" t="s">
        <v>517</v>
      </c>
      <c r="F8899" s="191">
        <v>45826</v>
      </c>
      <c r="G8899" t="s">
        <v>574</v>
      </c>
      <c r="H8899" s="192">
        <v>1200000</v>
      </c>
      <c r="I8899" t="s">
        <v>16</v>
      </c>
      <c r="J8899"/>
      <c r="K8899"/>
      <c r="L8899">
        <v>2025</v>
      </c>
      <c r="M8899" t="s">
        <v>525</v>
      </c>
      <c r="N8899" t="s">
        <v>526</v>
      </c>
      <c r="O8899" t="s">
        <v>763</v>
      </c>
    </row>
    <row r="8900" spans="1:15" s="164" customFormat="1" ht="16" x14ac:dyDescent="0.2">
      <c r="A8900" t="s">
        <v>521</v>
      </c>
      <c r="B8900" t="s">
        <v>688</v>
      </c>
      <c r="C8900" t="s">
        <v>523</v>
      </c>
      <c r="D8900" t="s">
        <v>530</v>
      </c>
      <c r="E8900" t="s">
        <v>518</v>
      </c>
      <c r="F8900" s="191">
        <v>45827</v>
      </c>
      <c r="G8900" t="s">
        <v>689</v>
      </c>
      <c r="H8900" s="192">
        <v>400000</v>
      </c>
      <c r="I8900" t="s">
        <v>16</v>
      </c>
      <c r="J8900"/>
      <c r="K8900"/>
      <c r="L8900">
        <v>2025</v>
      </c>
      <c r="M8900" t="s">
        <v>525</v>
      </c>
      <c r="N8900" t="s">
        <v>526</v>
      </c>
      <c r="O8900"/>
    </row>
    <row r="8901" spans="1:15" s="164" customFormat="1" ht="16" x14ac:dyDescent="0.2">
      <c r="A8901" t="s">
        <v>521</v>
      </c>
      <c r="B8901" t="s">
        <v>688</v>
      </c>
      <c r="C8901" t="s">
        <v>523</v>
      </c>
      <c r="D8901" t="s">
        <v>530</v>
      </c>
      <c r="E8901" t="s">
        <v>517</v>
      </c>
      <c r="F8901" s="191">
        <v>45827</v>
      </c>
      <c r="G8901" t="s">
        <v>689</v>
      </c>
      <c r="H8901" s="192">
        <v>5880000</v>
      </c>
      <c r="I8901" t="s">
        <v>16</v>
      </c>
      <c r="J8901"/>
      <c r="K8901"/>
      <c r="L8901">
        <v>2025</v>
      </c>
      <c r="M8901" t="s">
        <v>525</v>
      </c>
      <c r="N8901" t="s">
        <v>526</v>
      </c>
      <c r="O8901"/>
    </row>
    <row r="8902" spans="1:15" s="164" customFormat="1" ht="16" x14ac:dyDescent="0.2">
      <c r="A8902" t="s">
        <v>521</v>
      </c>
      <c r="B8902" t="s">
        <v>615</v>
      </c>
      <c r="C8902" t="s">
        <v>523</v>
      </c>
      <c r="D8902" t="s">
        <v>530</v>
      </c>
      <c r="E8902" t="s">
        <v>518</v>
      </c>
      <c r="F8902" s="191">
        <v>45827</v>
      </c>
      <c r="G8902" t="s">
        <v>26</v>
      </c>
      <c r="H8902" s="192">
        <v>649600</v>
      </c>
      <c r="I8902" t="s">
        <v>16</v>
      </c>
      <c r="J8902">
        <v>1624</v>
      </c>
      <c r="K8902"/>
      <c r="L8902">
        <v>2025</v>
      </c>
      <c r="M8902" t="s">
        <v>525</v>
      </c>
      <c r="N8902" t="s">
        <v>526</v>
      </c>
      <c r="O8902"/>
    </row>
    <row r="8903" spans="1:15" s="164" customFormat="1" ht="16" x14ac:dyDescent="0.2">
      <c r="A8903" t="s">
        <v>521</v>
      </c>
      <c r="B8903" t="s">
        <v>615</v>
      </c>
      <c r="C8903" t="s">
        <v>523</v>
      </c>
      <c r="D8903" t="s">
        <v>524</v>
      </c>
      <c r="E8903" t="s">
        <v>519</v>
      </c>
      <c r="F8903" s="191">
        <v>45827</v>
      </c>
      <c r="G8903" t="s">
        <v>26</v>
      </c>
      <c r="H8903" s="192">
        <v>72250</v>
      </c>
      <c r="I8903" t="s">
        <v>16</v>
      </c>
      <c r="J8903">
        <v>850</v>
      </c>
      <c r="K8903"/>
      <c r="L8903">
        <v>2025</v>
      </c>
      <c r="M8903" t="s">
        <v>525</v>
      </c>
      <c r="N8903" t="s">
        <v>526</v>
      </c>
      <c r="O8903"/>
    </row>
    <row r="8904" spans="1:15" s="164" customFormat="1" ht="16" x14ac:dyDescent="0.2">
      <c r="A8904" t="s">
        <v>521</v>
      </c>
      <c r="B8904" t="s">
        <v>615</v>
      </c>
      <c r="C8904" t="s">
        <v>523</v>
      </c>
      <c r="D8904" t="s">
        <v>530</v>
      </c>
      <c r="E8904" t="s">
        <v>517</v>
      </c>
      <c r="F8904" s="191">
        <v>45827</v>
      </c>
      <c r="G8904" t="s">
        <v>26</v>
      </c>
      <c r="H8904" s="192">
        <v>11536000</v>
      </c>
      <c r="I8904" t="s">
        <v>16</v>
      </c>
      <c r="J8904">
        <v>28840</v>
      </c>
      <c r="K8904"/>
      <c r="L8904">
        <v>2025</v>
      </c>
      <c r="M8904" t="s">
        <v>525</v>
      </c>
      <c r="N8904" t="s">
        <v>526</v>
      </c>
      <c r="O8904"/>
    </row>
    <row r="8905" spans="1:15" s="164" customFormat="1" ht="16" x14ac:dyDescent="0.2">
      <c r="A8905" t="s">
        <v>521</v>
      </c>
      <c r="B8905" t="s">
        <v>687</v>
      </c>
      <c r="C8905" t="s">
        <v>523</v>
      </c>
      <c r="D8905" t="s">
        <v>530</v>
      </c>
      <c r="E8905" t="s">
        <v>518</v>
      </c>
      <c r="F8905" s="191">
        <v>45827</v>
      </c>
      <c r="G8905" t="s">
        <v>39</v>
      </c>
      <c r="H8905" s="192">
        <v>238000</v>
      </c>
      <c r="I8905" t="s">
        <v>16</v>
      </c>
      <c r="J8905">
        <v>595</v>
      </c>
      <c r="K8905"/>
      <c r="L8905">
        <v>2025</v>
      </c>
      <c r="M8905" t="s">
        <v>525</v>
      </c>
      <c r="N8905" t="s">
        <v>526</v>
      </c>
      <c r="O8905"/>
    </row>
    <row r="8906" spans="1:15" s="164" customFormat="1" ht="16" x14ac:dyDescent="0.2">
      <c r="A8906" t="s">
        <v>521</v>
      </c>
      <c r="B8906" t="s">
        <v>687</v>
      </c>
      <c r="C8906" t="s">
        <v>523</v>
      </c>
      <c r="D8906" t="s">
        <v>530</v>
      </c>
      <c r="E8906" t="s">
        <v>517</v>
      </c>
      <c r="F8906" s="191">
        <v>45827</v>
      </c>
      <c r="G8906" t="s">
        <v>39</v>
      </c>
      <c r="H8906" s="192">
        <v>1366400</v>
      </c>
      <c r="I8906" t="s">
        <v>16</v>
      </c>
      <c r="J8906">
        <v>3416</v>
      </c>
      <c r="K8906"/>
      <c r="L8906">
        <v>2025</v>
      </c>
      <c r="M8906" t="s">
        <v>525</v>
      </c>
      <c r="N8906" t="s">
        <v>526</v>
      </c>
      <c r="O8906"/>
    </row>
    <row r="8907" spans="1:15" s="164" customFormat="1" ht="16" x14ac:dyDescent="0.2">
      <c r="A8907" t="s">
        <v>521</v>
      </c>
      <c r="B8907" t="s">
        <v>609</v>
      </c>
      <c r="C8907" t="s">
        <v>523</v>
      </c>
      <c r="D8907" t="s">
        <v>530</v>
      </c>
      <c r="E8907" t="s">
        <v>518</v>
      </c>
      <c r="F8907" s="191">
        <v>45827</v>
      </c>
      <c r="G8907" t="s">
        <v>25</v>
      </c>
      <c r="H8907" s="192">
        <v>67200</v>
      </c>
      <c r="I8907" t="s">
        <v>16</v>
      </c>
      <c r="J8907">
        <v>168</v>
      </c>
      <c r="K8907"/>
      <c r="L8907">
        <v>2025</v>
      </c>
      <c r="M8907" t="s">
        <v>525</v>
      </c>
      <c r="N8907" t="s">
        <v>526</v>
      </c>
      <c r="O8907"/>
    </row>
    <row r="8908" spans="1:15" s="164" customFormat="1" ht="16" x14ac:dyDescent="0.2">
      <c r="A8908" t="s">
        <v>521</v>
      </c>
      <c r="B8908" t="s">
        <v>609</v>
      </c>
      <c r="C8908" t="s">
        <v>523</v>
      </c>
      <c r="D8908" t="s">
        <v>530</v>
      </c>
      <c r="E8908" t="s">
        <v>517</v>
      </c>
      <c r="F8908" s="191">
        <v>45827</v>
      </c>
      <c r="G8908" t="s">
        <v>25</v>
      </c>
      <c r="H8908" s="192">
        <v>2396800</v>
      </c>
      <c r="I8908" t="s">
        <v>16</v>
      </c>
      <c r="J8908">
        <v>5992</v>
      </c>
      <c r="K8908"/>
      <c r="L8908">
        <v>2025</v>
      </c>
      <c r="M8908" t="s">
        <v>525</v>
      </c>
      <c r="N8908" t="s">
        <v>526</v>
      </c>
      <c r="O8908"/>
    </row>
    <row r="8909" spans="1:15" s="164" customFormat="1" ht="16" x14ac:dyDescent="0.2">
      <c r="A8909" t="s">
        <v>521</v>
      </c>
      <c r="B8909" t="s">
        <v>522</v>
      </c>
      <c r="C8909" t="s">
        <v>523</v>
      </c>
      <c r="D8909" t="s">
        <v>524</v>
      </c>
      <c r="E8909" t="s">
        <v>519</v>
      </c>
      <c r="F8909" s="191">
        <v>45827</v>
      </c>
      <c r="G8909" t="s">
        <v>19</v>
      </c>
      <c r="H8909" s="192">
        <v>1700000</v>
      </c>
      <c r="I8909" t="s">
        <v>16</v>
      </c>
      <c r="J8909">
        <v>20000</v>
      </c>
      <c r="K8909"/>
      <c r="L8909">
        <v>2025</v>
      </c>
      <c r="M8909" t="s">
        <v>525</v>
      </c>
      <c r="N8909" t="s">
        <v>526</v>
      </c>
      <c r="O8909"/>
    </row>
    <row r="8910" spans="1:15" s="164" customFormat="1" ht="16" x14ac:dyDescent="0.2">
      <c r="A8910" t="s">
        <v>521</v>
      </c>
      <c r="B8910" t="s">
        <v>522</v>
      </c>
      <c r="C8910" t="s">
        <v>523</v>
      </c>
      <c r="D8910" t="s">
        <v>530</v>
      </c>
      <c r="E8910" t="s">
        <v>517</v>
      </c>
      <c r="F8910" s="191">
        <v>45827</v>
      </c>
      <c r="G8910" t="s">
        <v>19</v>
      </c>
      <c r="H8910" s="192">
        <v>1000000</v>
      </c>
      <c r="I8910" t="s">
        <v>16</v>
      </c>
      <c r="J8910"/>
      <c r="K8910"/>
      <c r="L8910">
        <v>2025</v>
      </c>
      <c r="M8910" t="s">
        <v>525</v>
      </c>
      <c r="N8910" t="s">
        <v>526</v>
      </c>
      <c r="O8910"/>
    </row>
    <row r="8911" spans="1:15" s="164" customFormat="1" ht="16" x14ac:dyDescent="0.2">
      <c r="A8911" t="s">
        <v>521</v>
      </c>
      <c r="B8911" t="s">
        <v>522</v>
      </c>
      <c r="C8911" t="s">
        <v>523</v>
      </c>
      <c r="D8911" t="s">
        <v>524</v>
      </c>
      <c r="E8911" t="s">
        <v>519</v>
      </c>
      <c r="F8911" s="191">
        <v>45827</v>
      </c>
      <c r="G8911" t="s">
        <v>18</v>
      </c>
      <c r="H8911" s="192">
        <v>369750</v>
      </c>
      <c r="I8911" t="s">
        <v>16</v>
      </c>
      <c r="J8911">
        <v>4350</v>
      </c>
      <c r="K8911"/>
      <c r="L8911">
        <v>2025</v>
      </c>
      <c r="M8911" t="s">
        <v>525</v>
      </c>
      <c r="N8911" t="s">
        <v>526</v>
      </c>
      <c r="O8911"/>
    </row>
    <row r="8912" spans="1:15" s="164" customFormat="1" ht="16" x14ac:dyDescent="0.2">
      <c r="A8912" t="s">
        <v>521</v>
      </c>
      <c r="B8912" t="s">
        <v>522</v>
      </c>
      <c r="C8912" t="s">
        <v>523</v>
      </c>
      <c r="D8912" t="s">
        <v>530</v>
      </c>
      <c r="E8912" t="s">
        <v>517</v>
      </c>
      <c r="F8912" s="191">
        <v>45827</v>
      </c>
      <c r="G8912" t="s">
        <v>18</v>
      </c>
      <c r="H8912" s="192">
        <v>884400</v>
      </c>
      <c r="I8912" t="s">
        <v>16</v>
      </c>
      <c r="J8912">
        <v>2211</v>
      </c>
      <c r="K8912"/>
      <c r="L8912">
        <v>2025</v>
      </c>
      <c r="M8912" t="s">
        <v>525</v>
      </c>
      <c r="N8912" t="s">
        <v>526</v>
      </c>
      <c r="O8912"/>
    </row>
    <row r="8913" spans="1:15" s="164" customFormat="1" ht="16" x14ac:dyDescent="0.2">
      <c r="A8913" t="s">
        <v>521</v>
      </c>
      <c r="B8913" t="s">
        <v>522</v>
      </c>
      <c r="C8913" t="s">
        <v>523</v>
      </c>
      <c r="D8913" t="s">
        <v>524</v>
      </c>
      <c r="E8913" t="s">
        <v>517</v>
      </c>
      <c r="F8913" s="191">
        <v>45827</v>
      </c>
      <c r="G8913" t="s">
        <v>18</v>
      </c>
      <c r="H8913" s="192">
        <v>61200</v>
      </c>
      <c r="I8913" t="s">
        <v>16</v>
      </c>
      <c r="J8913">
        <v>720</v>
      </c>
      <c r="K8913"/>
      <c r="L8913">
        <v>2025</v>
      </c>
      <c r="M8913" t="s">
        <v>525</v>
      </c>
      <c r="N8913" t="s">
        <v>526</v>
      </c>
      <c r="O8913"/>
    </row>
    <row r="8914" spans="1:15" s="164" customFormat="1" ht="16" x14ac:dyDescent="0.2">
      <c r="A8914" t="s">
        <v>521</v>
      </c>
      <c r="B8914" t="s">
        <v>572</v>
      </c>
      <c r="C8914" t="s">
        <v>523</v>
      </c>
      <c r="D8914" t="s">
        <v>524</v>
      </c>
      <c r="E8914" t="s">
        <v>519</v>
      </c>
      <c r="F8914" s="191">
        <v>45827</v>
      </c>
      <c r="G8914" t="s">
        <v>574</v>
      </c>
      <c r="H8914" s="192">
        <v>3400000</v>
      </c>
      <c r="I8914" t="s">
        <v>16</v>
      </c>
      <c r="J8914">
        <v>40000</v>
      </c>
      <c r="K8914"/>
      <c r="L8914">
        <v>2025</v>
      </c>
      <c r="M8914" t="s">
        <v>525</v>
      </c>
      <c r="N8914" t="s">
        <v>526</v>
      </c>
      <c r="O8914"/>
    </row>
    <row r="8915" spans="1:15" s="164" customFormat="1" ht="16" x14ac:dyDescent="0.2">
      <c r="A8915" t="s">
        <v>521</v>
      </c>
      <c r="B8915" t="s">
        <v>572</v>
      </c>
      <c r="C8915" t="s">
        <v>523</v>
      </c>
      <c r="D8915" t="s">
        <v>530</v>
      </c>
      <c r="E8915" t="s">
        <v>517</v>
      </c>
      <c r="F8915" s="191">
        <v>45827</v>
      </c>
      <c r="G8915" t="s">
        <v>574</v>
      </c>
      <c r="H8915" s="192">
        <v>1200000</v>
      </c>
      <c r="I8915" t="s">
        <v>16</v>
      </c>
      <c r="J8915"/>
      <c r="K8915"/>
      <c r="L8915">
        <v>2025</v>
      </c>
      <c r="M8915" t="s">
        <v>525</v>
      </c>
      <c r="N8915" t="s">
        <v>526</v>
      </c>
      <c r="O8915"/>
    </row>
    <row r="8916" spans="1:15" s="164" customFormat="1" ht="16" x14ac:dyDescent="0.2">
      <c r="A8916" t="s">
        <v>521</v>
      </c>
      <c r="B8916" t="s">
        <v>522</v>
      </c>
      <c r="C8916" t="s">
        <v>523</v>
      </c>
      <c r="D8916" t="s">
        <v>530</v>
      </c>
      <c r="E8916" t="s">
        <v>517</v>
      </c>
      <c r="F8916" s="191">
        <v>45827</v>
      </c>
      <c r="G8916" t="s">
        <v>19</v>
      </c>
      <c r="H8916" s="192">
        <v>2600000</v>
      </c>
      <c r="I8916" t="s">
        <v>16</v>
      </c>
      <c r="J8916"/>
      <c r="K8916"/>
      <c r="L8916">
        <v>2025</v>
      </c>
      <c r="M8916" t="s">
        <v>525</v>
      </c>
      <c r="N8916" t="s">
        <v>526</v>
      </c>
      <c r="O8916" t="s">
        <v>762</v>
      </c>
    </row>
    <row r="8917" spans="1:15" s="164" customFormat="1" ht="16" x14ac:dyDescent="0.2">
      <c r="A8917" t="s">
        <v>521</v>
      </c>
      <c r="B8917" t="s">
        <v>647</v>
      </c>
      <c r="C8917" t="s">
        <v>523</v>
      </c>
      <c r="D8917" t="s">
        <v>525</v>
      </c>
      <c r="E8917" t="s">
        <v>525</v>
      </c>
      <c r="F8917" s="191">
        <v>45828</v>
      </c>
      <c r="G8917" t="s">
        <v>650</v>
      </c>
      <c r="H8917" s="192">
        <v>984632</v>
      </c>
      <c r="I8917" t="s">
        <v>16</v>
      </c>
      <c r="J8917"/>
      <c r="K8917"/>
      <c r="L8917">
        <v>2024</v>
      </c>
      <c r="M8917" t="s">
        <v>525</v>
      </c>
      <c r="N8917" t="s">
        <v>569</v>
      </c>
      <c r="O8917"/>
    </row>
    <row r="8918" spans="1:15" s="164" customFormat="1" ht="16" x14ac:dyDescent="0.2">
      <c r="A8918" t="s">
        <v>521</v>
      </c>
      <c r="B8918" t="s">
        <v>647</v>
      </c>
      <c r="C8918" t="s">
        <v>523</v>
      </c>
      <c r="D8918" t="s">
        <v>525</v>
      </c>
      <c r="E8918" t="s">
        <v>519</v>
      </c>
      <c r="F8918" s="191">
        <v>45828</v>
      </c>
      <c r="G8918" t="s">
        <v>650</v>
      </c>
      <c r="H8918" s="192">
        <v>285802</v>
      </c>
      <c r="I8918" t="s">
        <v>16</v>
      </c>
      <c r="J8918"/>
      <c r="K8918"/>
      <c r="L8918">
        <v>2024</v>
      </c>
      <c r="M8918" t="s">
        <v>525</v>
      </c>
      <c r="N8918" t="s">
        <v>569</v>
      </c>
      <c r="O8918"/>
    </row>
    <row r="8919" spans="1:15" s="164" customFormat="1" ht="16" x14ac:dyDescent="0.2">
      <c r="A8919" t="s">
        <v>521</v>
      </c>
      <c r="B8919" t="s">
        <v>647</v>
      </c>
      <c r="C8919" t="s">
        <v>535</v>
      </c>
      <c r="D8919" t="s">
        <v>525</v>
      </c>
      <c r="E8919" t="s">
        <v>531</v>
      </c>
      <c r="F8919" s="191">
        <v>45828</v>
      </c>
      <c r="G8919" t="s">
        <v>650</v>
      </c>
      <c r="H8919" s="192">
        <v>19965</v>
      </c>
      <c r="I8919" t="s">
        <v>16</v>
      </c>
      <c r="J8919"/>
      <c r="K8919"/>
      <c r="L8919">
        <v>2024</v>
      </c>
      <c r="M8919" t="s">
        <v>525</v>
      </c>
      <c r="N8919" t="s">
        <v>569</v>
      </c>
      <c r="O8919"/>
    </row>
    <row r="8920" spans="1:15" s="164" customFormat="1" ht="16" x14ac:dyDescent="0.2">
      <c r="A8920" t="s">
        <v>521</v>
      </c>
      <c r="B8920" t="s">
        <v>647</v>
      </c>
      <c r="C8920" t="s">
        <v>523</v>
      </c>
      <c r="D8920" t="s">
        <v>525</v>
      </c>
      <c r="E8920" t="s">
        <v>531</v>
      </c>
      <c r="F8920" s="191">
        <v>45828</v>
      </c>
      <c r="G8920" t="s">
        <v>650</v>
      </c>
      <c r="H8920" s="192">
        <v>4769703</v>
      </c>
      <c r="I8920" t="s">
        <v>16</v>
      </c>
      <c r="J8920"/>
      <c r="K8920"/>
      <c r="L8920">
        <v>2024</v>
      </c>
      <c r="M8920" t="s">
        <v>525</v>
      </c>
      <c r="N8920" t="s">
        <v>569</v>
      </c>
      <c r="O8920"/>
    </row>
    <row r="8921" spans="1:15" s="164" customFormat="1" ht="16" x14ac:dyDescent="0.2">
      <c r="A8921" t="s">
        <v>521</v>
      </c>
      <c r="B8921" t="s">
        <v>647</v>
      </c>
      <c r="C8921" t="s">
        <v>523</v>
      </c>
      <c r="D8921" t="s">
        <v>525</v>
      </c>
      <c r="E8921" t="s">
        <v>525</v>
      </c>
      <c r="F8921" s="191">
        <v>45828</v>
      </c>
      <c r="G8921" t="s">
        <v>648</v>
      </c>
      <c r="H8921" s="192">
        <v>21439</v>
      </c>
      <c r="I8921" t="s">
        <v>16</v>
      </c>
      <c r="J8921"/>
      <c r="K8921"/>
      <c r="L8921">
        <v>2024</v>
      </c>
      <c r="M8921" t="s">
        <v>525</v>
      </c>
      <c r="N8921" t="s">
        <v>569</v>
      </c>
      <c r="O8921"/>
    </row>
    <row r="8922" spans="1:15" s="164" customFormat="1" ht="16" x14ac:dyDescent="0.2">
      <c r="A8922" t="s">
        <v>521</v>
      </c>
      <c r="B8922" t="s">
        <v>647</v>
      </c>
      <c r="C8922" t="s">
        <v>523</v>
      </c>
      <c r="D8922" t="s">
        <v>525</v>
      </c>
      <c r="E8922" t="s">
        <v>531</v>
      </c>
      <c r="F8922" s="191">
        <v>45828</v>
      </c>
      <c r="G8922" t="s">
        <v>648</v>
      </c>
      <c r="H8922" s="192">
        <v>82790</v>
      </c>
      <c r="I8922" t="s">
        <v>16</v>
      </c>
      <c r="J8922"/>
      <c r="K8922"/>
      <c r="L8922">
        <v>2024</v>
      </c>
      <c r="M8922" t="s">
        <v>525</v>
      </c>
      <c r="N8922" t="s">
        <v>569</v>
      </c>
      <c r="O8922"/>
    </row>
    <row r="8923" spans="1:15" s="164" customFormat="1" ht="16" x14ac:dyDescent="0.2">
      <c r="A8923" t="s">
        <v>521</v>
      </c>
      <c r="B8923" t="s">
        <v>647</v>
      </c>
      <c r="C8923" t="s">
        <v>523</v>
      </c>
      <c r="D8923" t="s">
        <v>525</v>
      </c>
      <c r="E8923" t="s">
        <v>519</v>
      </c>
      <c r="F8923" s="191">
        <v>45828</v>
      </c>
      <c r="G8923" t="s">
        <v>660</v>
      </c>
      <c r="H8923" s="192">
        <v>879450</v>
      </c>
      <c r="I8923" t="s">
        <v>16</v>
      </c>
      <c r="J8923"/>
      <c r="K8923"/>
      <c r="L8923">
        <v>2024</v>
      </c>
      <c r="M8923" t="s">
        <v>525</v>
      </c>
      <c r="N8923" t="s">
        <v>569</v>
      </c>
      <c r="O8923"/>
    </row>
    <row r="8924" spans="1:15" s="164" customFormat="1" ht="16" x14ac:dyDescent="0.2">
      <c r="A8924" t="s">
        <v>521</v>
      </c>
      <c r="B8924" t="s">
        <v>647</v>
      </c>
      <c r="C8924" t="s">
        <v>523</v>
      </c>
      <c r="D8924" t="s">
        <v>525</v>
      </c>
      <c r="E8924" t="s">
        <v>531</v>
      </c>
      <c r="F8924" s="191">
        <v>45828</v>
      </c>
      <c r="G8924" t="s">
        <v>660</v>
      </c>
      <c r="H8924" s="192">
        <v>1260644</v>
      </c>
      <c r="I8924" t="s">
        <v>16</v>
      </c>
      <c r="J8924"/>
      <c r="K8924"/>
      <c r="L8924">
        <v>2024</v>
      </c>
      <c r="M8924" t="s">
        <v>525</v>
      </c>
      <c r="N8924" t="s">
        <v>569</v>
      </c>
      <c r="O8924"/>
    </row>
    <row r="8925" spans="1:15" s="164" customFormat="1" ht="16" x14ac:dyDescent="0.2">
      <c r="A8925" t="s">
        <v>521</v>
      </c>
      <c r="B8925" t="s">
        <v>647</v>
      </c>
      <c r="C8925" t="s">
        <v>523</v>
      </c>
      <c r="D8925" t="s">
        <v>525</v>
      </c>
      <c r="E8925" t="s">
        <v>525</v>
      </c>
      <c r="F8925" s="191">
        <v>45828</v>
      </c>
      <c r="G8925" t="s">
        <v>659</v>
      </c>
      <c r="H8925" s="192">
        <v>133958</v>
      </c>
      <c r="I8925" t="s">
        <v>16</v>
      </c>
      <c r="J8925"/>
      <c r="K8925"/>
      <c r="L8925">
        <v>2024</v>
      </c>
      <c r="M8925" t="s">
        <v>525</v>
      </c>
      <c r="N8925" t="s">
        <v>569</v>
      </c>
      <c r="O8925"/>
    </row>
    <row r="8926" spans="1:15" s="164" customFormat="1" ht="16" x14ac:dyDescent="0.2">
      <c r="A8926" t="s">
        <v>521</v>
      </c>
      <c r="B8926" t="s">
        <v>647</v>
      </c>
      <c r="C8926" t="s">
        <v>523</v>
      </c>
      <c r="D8926" t="s">
        <v>525</v>
      </c>
      <c r="E8926" t="s">
        <v>519</v>
      </c>
      <c r="F8926" s="191">
        <v>45828</v>
      </c>
      <c r="G8926" t="s">
        <v>659</v>
      </c>
      <c r="H8926" s="192">
        <v>358340</v>
      </c>
      <c r="I8926" t="s">
        <v>16</v>
      </c>
      <c r="J8926"/>
      <c r="K8926"/>
      <c r="L8926">
        <v>2024</v>
      </c>
      <c r="M8926" t="s">
        <v>525</v>
      </c>
      <c r="N8926" t="s">
        <v>569</v>
      </c>
      <c r="O8926"/>
    </row>
    <row r="8927" spans="1:15" s="164" customFormat="1" ht="16" x14ac:dyDescent="0.2">
      <c r="A8927" t="s">
        <v>521</v>
      </c>
      <c r="B8927" t="s">
        <v>647</v>
      </c>
      <c r="C8927" t="s">
        <v>523</v>
      </c>
      <c r="D8927" t="s">
        <v>525</v>
      </c>
      <c r="E8927" t="s">
        <v>525</v>
      </c>
      <c r="F8927" s="191">
        <v>45828</v>
      </c>
      <c r="G8927" t="s">
        <v>755</v>
      </c>
      <c r="H8927" s="192">
        <v>122351</v>
      </c>
      <c r="I8927" t="s">
        <v>16</v>
      </c>
      <c r="J8927"/>
      <c r="K8927"/>
      <c r="L8927">
        <v>2024</v>
      </c>
      <c r="M8927" t="s">
        <v>525</v>
      </c>
      <c r="N8927" t="s">
        <v>569</v>
      </c>
      <c r="O8927"/>
    </row>
    <row r="8928" spans="1:15" s="164" customFormat="1" ht="16" x14ac:dyDescent="0.2">
      <c r="A8928" t="s">
        <v>521</v>
      </c>
      <c r="B8928" t="s">
        <v>647</v>
      </c>
      <c r="C8928" t="s">
        <v>523</v>
      </c>
      <c r="D8928" t="s">
        <v>525</v>
      </c>
      <c r="E8928" t="s">
        <v>525</v>
      </c>
      <c r="F8928" s="191">
        <v>45828</v>
      </c>
      <c r="G8928" t="s">
        <v>651</v>
      </c>
      <c r="H8928" s="192">
        <v>29</v>
      </c>
      <c r="I8928" t="s">
        <v>16</v>
      </c>
      <c r="J8928"/>
      <c r="K8928"/>
      <c r="L8928">
        <v>2024</v>
      </c>
      <c r="M8928" t="s">
        <v>525</v>
      </c>
      <c r="N8928" t="s">
        <v>569</v>
      </c>
      <c r="O8928"/>
    </row>
    <row r="8929" spans="1:15" s="164" customFormat="1" ht="16" x14ac:dyDescent="0.2">
      <c r="A8929" t="s">
        <v>521</v>
      </c>
      <c r="B8929" t="s">
        <v>688</v>
      </c>
      <c r="C8929" t="s">
        <v>523</v>
      </c>
      <c r="D8929" t="s">
        <v>530</v>
      </c>
      <c r="E8929" t="s">
        <v>518</v>
      </c>
      <c r="F8929" s="191">
        <v>45828</v>
      </c>
      <c r="G8929" t="s">
        <v>689</v>
      </c>
      <c r="H8929" s="192">
        <v>800000</v>
      </c>
      <c r="I8929" t="s">
        <v>16</v>
      </c>
      <c r="J8929"/>
      <c r="K8929"/>
      <c r="L8929">
        <v>2025</v>
      </c>
      <c r="M8929" t="s">
        <v>525</v>
      </c>
      <c r="N8929" t="s">
        <v>526</v>
      </c>
      <c r="O8929"/>
    </row>
    <row r="8930" spans="1:15" s="164" customFormat="1" ht="16" x14ac:dyDescent="0.2">
      <c r="A8930" t="s">
        <v>521</v>
      </c>
      <c r="B8930" t="s">
        <v>688</v>
      </c>
      <c r="C8930" t="s">
        <v>523</v>
      </c>
      <c r="D8930" t="s">
        <v>530</v>
      </c>
      <c r="E8930" t="s">
        <v>517</v>
      </c>
      <c r="F8930" s="191">
        <v>45828</v>
      </c>
      <c r="G8930" t="s">
        <v>689</v>
      </c>
      <c r="H8930" s="192">
        <v>5080000</v>
      </c>
      <c r="I8930" t="s">
        <v>16</v>
      </c>
      <c r="J8930"/>
      <c r="K8930"/>
      <c r="L8930">
        <v>2025</v>
      </c>
      <c r="M8930" t="s">
        <v>525</v>
      </c>
      <c r="N8930" t="s">
        <v>526</v>
      </c>
      <c r="O8930"/>
    </row>
    <row r="8931" spans="1:15" s="164" customFormat="1" ht="16" x14ac:dyDescent="0.2">
      <c r="A8931" t="s">
        <v>521</v>
      </c>
      <c r="B8931" t="s">
        <v>572</v>
      </c>
      <c r="C8931" t="s">
        <v>523</v>
      </c>
      <c r="D8931" t="s">
        <v>524</v>
      </c>
      <c r="E8931" t="s">
        <v>519</v>
      </c>
      <c r="F8931" s="191">
        <v>45828</v>
      </c>
      <c r="G8931" t="s">
        <v>574</v>
      </c>
      <c r="H8931" s="192">
        <v>1700000</v>
      </c>
      <c r="I8931" t="s">
        <v>16</v>
      </c>
      <c r="J8931">
        <v>20000</v>
      </c>
      <c r="K8931"/>
      <c r="L8931">
        <v>2025</v>
      </c>
      <c r="M8931" t="s">
        <v>525</v>
      </c>
      <c r="N8931" t="s">
        <v>526</v>
      </c>
      <c r="O8931"/>
    </row>
    <row r="8932" spans="1:15" s="164" customFormat="1" ht="16" x14ac:dyDescent="0.2">
      <c r="A8932" t="s">
        <v>521</v>
      </c>
      <c r="B8932" t="s">
        <v>572</v>
      </c>
      <c r="C8932" t="s">
        <v>523</v>
      </c>
      <c r="D8932" t="s">
        <v>530</v>
      </c>
      <c r="E8932" t="s">
        <v>517</v>
      </c>
      <c r="F8932" s="191">
        <v>45828</v>
      </c>
      <c r="G8932" t="s">
        <v>574</v>
      </c>
      <c r="H8932" s="192">
        <v>1600000</v>
      </c>
      <c r="I8932" t="s">
        <v>16</v>
      </c>
      <c r="J8932"/>
      <c r="K8932"/>
      <c r="L8932">
        <v>2025</v>
      </c>
      <c r="M8932" t="s">
        <v>525</v>
      </c>
      <c r="N8932" t="s">
        <v>526</v>
      </c>
      <c r="O8932"/>
    </row>
    <row r="8933" spans="1:15" s="164" customFormat="1" ht="16" x14ac:dyDescent="0.2">
      <c r="A8933" t="s">
        <v>521</v>
      </c>
      <c r="B8933" t="s">
        <v>522</v>
      </c>
      <c r="C8933" t="s">
        <v>523</v>
      </c>
      <c r="D8933" t="s">
        <v>524</v>
      </c>
      <c r="E8933" t="s">
        <v>519</v>
      </c>
      <c r="F8933" s="191">
        <v>45828</v>
      </c>
      <c r="G8933" t="s">
        <v>18</v>
      </c>
      <c r="H8933" s="192">
        <v>306340</v>
      </c>
      <c r="I8933" t="s">
        <v>16</v>
      </c>
      <c r="J8933">
        <v>3604</v>
      </c>
      <c r="K8933"/>
      <c r="L8933">
        <v>2025</v>
      </c>
      <c r="M8933" t="s">
        <v>525</v>
      </c>
      <c r="N8933" t="s">
        <v>526</v>
      </c>
      <c r="O8933"/>
    </row>
    <row r="8934" spans="1:15" s="164" customFormat="1" ht="16" x14ac:dyDescent="0.2">
      <c r="A8934" t="s">
        <v>521</v>
      </c>
      <c r="B8934" t="s">
        <v>522</v>
      </c>
      <c r="C8934" t="s">
        <v>523</v>
      </c>
      <c r="D8934" t="s">
        <v>530</v>
      </c>
      <c r="E8934" t="s">
        <v>517</v>
      </c>
      <c r="F8934" s="191">
        <v>45828</v>
      </c>
      <c r="G8934" t="s">
        <v>18</v>
      </c>
      <c r="H8934" s="192">
        <v>828000</v>
      </c>
      <c r="I8934" t="s">
        <v>16</v>
      </c>
      <c r="J8934">
        <v>2070</v>
      </c>
      <c r="K8934"/>
      <c r="L8934">
        <v>2025</v>
      </c>
      <c r="M8934" t="s">
        <v>525</v>
      </c>
      <c r="N8934" t="s">
        <v>526</v>
      </c>
      <c r="O8934"/>
    </row>
    <row r="8935" spans="1:15" s="164" customFormat="1" ht="16" x14ac:dyDescent="0.2">
      <c r="A8935" t="s">
        <v>521</v>
      </c>
      <c r="B8935" t="s">
        <v>687</v>
      </c>
      <c r="C8935" t="s">
        <v>523</v>
      </c>
      <c r="D8935" t="s">
        <v>530</v>
      </c>
      <c r="E8935" t="s">
        <v>518</v>
      </c>
      <c r="F8935" s="191">
        <v>45828</v>
      </c>
      <c r="G8935" t="s">
        <v>39</v>
      </c>
      <c r="H8935" s="192"/>
      <c r="I8935" t="s">
        <v>16</v>
      </c>
      <c r="J8935">
        <v>448</v>
      </c>
      <c r="K8935"/>
      <c r="L8935">
        <v>2025</v>
      </c>
      <c r="M8935" t="s">
        <v>525</v>
      </c>
      <c r="N8935" t="s">
        <v>526</v>
      </c>
      <c r="O8935"/>
    </row>
    <row r="8936" spans="1:15" s="164" customFormat="1" ht="16" x14ac:dyDescent="0.2">
      <c r="A8936" t="s">
        <v>521</v>
      </c>
      <c r="B8936" t="s">
        <v>687</v>
      </c>
      <c r="C8936" t="s">
        <v>523</v>
      </c>
      <c r="D8936" t="s">
        <v>530</v>
      </c>
      <c r="E8936" t="s">
        <v>517</v>
      </c>
      <c r="F8936" s="191">
        <v>45828</v>
      </c>
      <c r="G8936" t="s">
        <v>39</v>
      </c>
      <c r="H8936" s="192">
        <v>1590400</v>
      </c>
      <c r="I8936" t="s">
        <v>16</v>
      </c>
      <c r="J8936">
        <v>3976</v>
      </c>
      <c r="K8936"/>
      <c r="L8936">
        <v>2025</v>
      </c>
      <c r="M8936" t="s">
        <v>525</v>
      </c>
      <c r="N8936" t="s">
        <v>526</v>
      </c>
      <c r="O8936"/>
    </row>
    <row r="8937" spans="1:15" s="164" customFormat="1" ht="16" x14ac:dyDescent="0.2">
      <c r="A8937" t="s">
        <v>521</v>
      </c>
      <c r="B8937" t="s">
        <v>609</v>
      </c>
      <c r="C8937" t="s">
        <v>523</v>
      </c>
      <c r="D8937" t="s">
        <v>530</v>
      </c>
      <c r="E8937" t="s">
        <v>518</v>
      </c>
      <c r="F8937" s="191">
        <v>45828</v>
      </c>
      <c r="G8937" t="s">
        <v>25</v>
      </c>
      <c r="H8937" s="192">
        <v>67200</v>
      </c>
      <c r="I8937" t="s">
        <v>16</v>
      </c>
      <c r="J8937">
        <v>168</v>
      </c>
      <c r="K8937"/>
      <c r="L8937">
        <v>2025</v>
      </c>
      <c r="M8937" t="s">
        <v>525</v>
      </c>
      <c r="N8937" t="s">
        <v>526</v>
      </c>
      <c r="O8937"/>
    </row>
    <row r="8938" spans="1:15" s="164" customFormat="1" ht="16" x14ac:dyDescent="0.2">
      <c r="A8938" t="s">
        <v>521</v>
      </c>
      <c r="B8938" t="s">
        <v>609</v>
      </c>
      <c r="C8938" t="s">
        <v>523</v>
      </c>
      <c r="D8938" t="s">
        <v>530</v>
      </c>
      <c r="E8938" t="s">
        <v>517</v>
      </c>
      <c r="F8938" s="191">
        <v>45828</v>
      </c>
      <c r="G8938" t="s">
        <v>25</v>
      </c>
      <c r="H8938" s="192">
        <v>2934400</v>
      </c>
      <c r="I8938" t="s">
        <v>16</v>
      </c>
      <c r="J8938">
        <v>7336</v>
      </c>
      <c r="K8938"/>
      <c r="L8938">
        <v>2025</v>
      </c>
      <c r="M8938" t="s">
        <v>525</v>
      </c>
      <c r="N8938" t="s">
        <v>526</v>
      </c>
      <c r="O8938"/>
    </row>
    <row r="8939" spans="1:15" s="164" customFormat="1" ht="16" x14ac:dyDescent="0.2">
      <c r="A8939" t="s">
        <v>521</v>
      </c>
      <c r="B8939" t="s">
        <v>615</v>
      </c>
      <c r="C8939" t="s">
        <v>523</v>
      </c>
      <c r="D8939" t="s">
        <v>530</v>
      </c>
      <c r="E8939" t="s">
        <v>518</v>
      </c>
      <c r="F8939" s="191">
        <v>45828</v>
      </c>
      <c r="G8939" t="s">
        <v>26</v>
      </c>
      <c r="H8939" s="192">
        <v>1232000</v>
      </c>
      <c r="I8939" t="s">
        <v>16</v>
      </c>
      <c r="J8939">
        <v>3080</v>
      </c>
      <c r="K8939"/>
      <c r="L8939">
        <v>2025</v>
      </c>
      <c r="M8939" t="s">
        <v>525</v>
      </c>
      <c r="N8939" t="s">
        <v>526</v>
      </c>
      <c r="O8939"/>
    </row>
    <row r="8940" spans="1:15" s="164" customFormat="1" ht="16" x14ac:dyDescent="0.2">
      <c r="A8940" t="s">
        <v>521</v>
      </c>
      <c r="B8940" t="s">
        <v>615</v>
      </c>
      <c r="C8940" t="s">
        <v>523</v>
      </c>
      <c r="D8940" t="s">
        <v>524</v>
      </c>
      <c r="E8940" t="s">
        <v>519</v>
      </c>
      <c r="F8940" s="191">
        <v>45828</v>
      </c>
      <c r="G8940" t="s">
        <v>26</v>
      </c>
      <c r="H8940" s="192">
        <v>187850</v>
      </c>
      <c r="I8940" t="s">
        <v>16</v>
      </c>
      <c r="J8940">
        <v>2210</v>
      </c>
      <c r="K8940"/>
      <c r="L8940">
        <v>2025</v>
      </c>
      <c r="M8940" t="s">
        <v>525</v>
      </c>
      <c r="N8940" t="s">
        <v>526</v>
      </c>
      <c r="O8940"/>
    </row>
    <row r="8941" spans="1:15" s="164" customFormat="1" ht="16" x14ac:dyDescent="0.2">
      <c r="A8941" t="s">
        <v>521</v>
      </c>
      <c r="B8941" t="s">
        <v>615</v>
      </c>
      <c r="C8941" t="s">
        <v>523</v>
      </c>
      <c r="D8941" t="s">
        <v>530</v>
      </c>
      <c r="E8941" t="s">
        <v>517</v>
      </c>
      <c r="F8941" s="191">
        <v>45828</v>
      </c>
      <c r="G8941" t="s">
        <v>26</v>
      </c>
      <c r="H8941" s="192">
        <v>12096000</v>
      </c>
      <c r="I8941" t="s">
        <v>16</v>
      </c>
      <c r="J8941">
        <v>30240</v>
      </c>
      <c r="K8941"/>
      <c r="L8941">
        <v>2025</v>
      </c>
      <c r="M8941" t="s">
        <v>525</v>
      </c>
      <c r="N8941" t="s">
        <v>526</v>
      </c>
      <c r="O8941"/>
    </row>
    <row r="8942" spans="1:15" s="164" customFormat="1" ht="16" x14ac:dyDescent="0.2">
      <c r="A8942" t="s">
        <v>521</v>
      </c>
      <c r="B8942" t="s">
        <v>522</v>
      </c>
      <c r="C8942" t="s">
        <v>535</v>
      </c>
      <c r="D8942" t="s">
        <v>524</v>
      </c>
      <c r="E8942" t="s">
        <v>519</v>
      </c>
      <c r="F8942" s="191">
        <v>45828</v>
      </c>
      <c r="G8942" t="s">
        <v>18</v>
      </c>
      <c r="H8942" s="192">
        <v>459000</v>
      </c>
      <c r="I8942" t="s">
        <v>16</v>
      </c>
      <c r="J8942">
        <v>5400</v>
      </c>
      <c r="K8942"/>
      <c r="L8942">
        <v>2025</v>
      </c>
      <c r="M8942" t="s">
        <v>525</v>
      </c>
      <c r="N8942" t="s">
        <v>526</v>
      </c>
      <c r="O8942" t="s">
        <v>761</v>
      </c>
    </row>
    <row r="8943" spans="1:15" s="164" customFormat="1" ht="16" x14ac:dyDescent="0.2">
      <c r="A8943" t="s">
        <v>521</v>
      </c>
      <c r="B8943" t="s">
        <v>522</v>
      </c>
      <c r="C8943" t="s">
        <v>523</v>
      </c>
      <c r="D8943" t="s">
        <v>524</v>
      </c>
      <c r="E8943" t="s">
        <v>519</v>
      </c>
      <c r="F8943" s="191">
        <v>45828</v>
      </c>
      <c r="G8943" t="s">
        <v>18</v>
      </c>
      <c r="H8943" s="192">
        <v>1020000</v>
      </c>
      <c r="I8943" t="s">
        <v>16</v>
      </c>
      <c r="J8943">
        <v>12000</v>
      </c>
      <c r="K8943"/>
      <c r="L8943">
        <v>2025</v>
      </c>
      <c r="M8943" t="s">
        <v>525</v>
      </c>
      <c r="N8943" t="s">
        <v>526</v>
      </c>
      <c r="O8943" t="s">
        <v>761</v>
      </c>
    </row>
    <row r="8944" spans="1:15" s="164" customFormat="1" ht="16" x14ac:dyDescent="0.2">
      <c r="A8944" t="s">
        <v>521</v>
      </c>
      <c r="B8944" t="s">
        <v>522</v>
      </c>
      <c r="C8944" t="s">
        <v>523</v>
      </c>
      <c r="D8944" t="s">
        <v>530</v>
      </c>
      <c r="E8944" t="s">
        <v>517</v>
      </c>
      <c r="F8944" s="191">
        <v>45828</v>
      </c>
      <c r="G8944" t="s">
        <v>19</v>
      </c>
      <c r="H8944" s="192">
        <v>2600000</v>
      </c>
      <c r="I8944" t="s">
        <v>16</v>
      </c>
      <c r="J8944"/>
      <c r="K8944"/>
      <c r="L8944">
        <v>2025</v>
      </c>
      <c r="M8944" t="s">
        <v>525</v>
      </c>
      <c r="N8944" t="s">
        <v>526</v>
      </c>
      <c r="O8944" t="s">
        <v>760</v>
      </c>
    </row>
    <row r="8945" spans="1:15" s="164" customFormat="1" ht="16" x14ac:dyDescent="0.2">
      <c r="A8945" t="s">
        <v>521</v>
      </c>
      <c r="B8945" t="s">
        <v>688</v>
      </c>
      <c r="C8945" t="s">
        <v>523</v>
      </c>
      <c r="D8945" t="s">
        <v>530</v>
      </c>
      <c r="E8945" t="s">
        <v>518</v>
      </c>
      <c r="F8945" s="191">
        <v>45829</v>
      </c>
      <c r="G8945" t="s">
        <v>689</v>
      </c>
      <c r="H8945" s="192">
        <v>440000</v>
      </c>
      <c r="I8945" t="s">
        <v>16</v>
      </c>
      <c r="J8945"/>
      <c r="K8945"/>
      <c r="L8945">
        <v>2025</v>
      </c>
      <c r="M8945" t="s">
        <v>525</v>
      </c>
      <c r="N8945" t="s">
        <v>526</v>
      </c>
      <c r="O8945"/>
    </row>
    <row r="8946" spans="1:15" s="164" customFormat="1" ht="16" x14ac:dyDescent="0.2">
      <c r="A8946" t="s">
        <v>521</v>
      </c>
      <c r="B8946" t="s">
        <v>688</v>
      </c>
      <c r="C8946" t="s">
        <v>523</v>
      </c>
      <c r="D8946" t="s">
        <v>530</v>
      </c>
      <c r="E8946" t="s">
        <v>517</v>
      </c>
      <c r="F8946" s="191">
        <v>45829</v>
      </c>
      <c r="G8946" t="s">
        <v>689</v>
      </c>
      <c r="H8946" s="192">
        <v>12094400</v>
      </c>
      <c r="I8946" t="s">
        <v>16</v>
      </c>
      <c r="J8946"/>
      <c r="K8946"/>
      <c r="L8946">
        <v>2025</v>
      </c>
      <c r="M8946" t="s">
        <v>525</v>
      </c>
      <c r="N8946" t="s">
        <v>526</v>
      </c>
      <c r="O8946" t="s">
        <v>937</v>
      </c>
    </row>
    <row r="8947" spans="1:15" s="164" customFormat="1" ht="16" x14ac:dyDescent="0.2">
      <c r="A8947" t="s">
        <v>521</v>
      </c>
      <c r="B8947" t="s">
        <v>688</v>
      </c>
      <c r="C8947" t="s">
        <v>523</v>
      </c>
      <c r="D8947" t="s">
        <v>530</v>
      </c>
      <c r="E8947" t="s">
        <v>517</v>
      </c>
      <c r="F8947" s="191">
        <v>45829</v>
      </c>
      <c r="G8947" t="s">
        <v>689</v>
      </c>
      <c r="H8947" s="192">
        <v>3880000</v>
      </c>
      <c r="I8947" t="s">
        <v>16</v>
      </c>
      <c r="J8947"/>
      <c r="K8947"/>
      <c r="L8947">
        <v>2025</v>
      </c>
      <c r="M8947" t="s">
        <v>525</v>
      </c>
      <c r="N8947" t="s">
        <v>526</v>
      </c>
      <c r="O8947"/>
    </row>
    <row r="8948" spans="1:15" s="164" customFormat="1" ht="16" x14ac:dyDescent="0.2">
      <c r="A8948" t="s">
        <v>521</v>
      </c>
      <c r="B8948" t="s">
        <v>688</v>
      </c>
      <c r="C8948" t="s">
        <v>523</v>
      </c>
      <c r="D8948" t="s">
        <v>530</v>
      </c>
      <c r="E8948" t="s">
        <v>518</v>
      </c>
      <c r="F8948" s="191">
        <v>45829</v>
      </c>
      <c r="G8948" t="s">
        <v>689</v>
      </c>
      <c r="H8948" s="192">
        <v>1382400</v>
      </c>
      <c r="I8948" t="s">
        <v>16</v>
      </c>
      <c r="J8948"/>
      <c r="K8948"/>
      <c r="L8948">
        <v>2025</v>
      </c>
      <c r="M8948" t="s">
        <v>525</v>
      </c>
      <c r="N8948" t="s">
        <v>526</v>
      </c>
      <c r="O8948" t="s">
        <v>937</v>
      </c>
    </row>
    <row r="8949" spans="1:15" s="164" customFormat="1" ht="16" x14ac:dyDescent="0.2">
      <c r="A8949" t="s">
        <v>521</v>
      </c>
      <c r="B8949" t="s">
        <v>572</v>
      </c>
      <c r="C8949" t="s">
        <v>523</v>
      </c>
      <c r="D8949" t="s">
        <v>524</v>
      </c>
      <c r="E8949" t="s">
        <v>519</v>
      </c>
      <c r="F8949" s="191">
        <v>45829</v>
      </c>
      <c r="G8949" t="s">
        <v>574</v>
      </c>
      <c r="H8949" s="192">
        <v>1530000</v>
      </c>
      <c r="I8949" t="s">
        <v>16</v>
      </c>
      <c r="J8949">
        <v>18000</v>
      </c>
      <c r="K8949"/>
      <c r="L8949">
        <v>2025</v>
      </c>
      <c r="M8949" t="s">
        <v>525</v>
      </c>
      <c r="N8949" t="s">
        <v>526</v>
      </c>
      <c r="O8949"/>
    </row>
    <row r="8950" spans="1:15" s="164" customFormat="1" ht="16" x14ac:dyDescent="0.2">
      <c r="A8950" t="s">
        <v>521</v>
      </c>
      <c r="B8950" t="s">
        <v>522</v>
      </c>
      <c r="C8950" t="s">
        <v>523</v>
      </c>
      <c r="D8950" t="s">
        <v>530</v>
      </c>
      <c r="E8950" t="s">
        <v>517</v>
      </c>
      <c r="F8950" s="191">
        <v>45829</v>
      </c>
      <c r="G8950" t="s">
        <v>18</v>
      </c>
      <c r="H8950" s="192">
        <v>2280960</v>
      </c>
      <c r="I8950" t="s">
        <v>16</v>
      </c>
      <c r="J8950"/>
      <c r="K8950"/>
      <c r="L8950">
        <v>2025</v>
      </c>
      <c r="M8950" t="s">
        <v>525</v>
      </c>
      <c r="N8950" t="s">
        <v>526</v>
      </c>
      <c r="O8950" t="s">
        <v>937</v>
      </c>
    </row>
    <row r="8951" spans="1:15" s="164" customFormat="1" ht="16" x14ac:dyDescent="0.2">
      <c r="A8951" t="s">
        <v>521</v>
      </c>
      <c r="B8951" t="s">
        <v>572</v>
      </c>
      <c r="C8951" t="s">
        <v>523</v>
      </c>
      <c r="D8951" t="s">
        <v>530</v>
      </c>
      <c r="E8951" t="s">
        <v>517</v>
      </c>
      <c r="F8951" s="191">
        <v>45829</v>
      </c>
      <c r="G8951" t="s">
        <v>574</v>
      </c>
      <c r="H8951" s="192">
        <v>1600000</v>
      </c>
      <c r="I8951" t="s">
        <v>16</v>
      </c>
      <c r="J8951"/>
      <c r="K8951"/>
      <c r="L8951">
        <v>2025</v>
      </c>
      <c r="M8951" t="s">
        <v>525</v>
      </c>
      <c r="N8951" t="s">
        <v>526</v>
      </c>
      <c r="O8951"/>
    </row>
    <row r="8952" spans="1:15" s="164" customFormat="1" ht="16" x14ac:dyDescent="0.2">
      <c r="A8952" t="s">
        <v>521</v>
      </c>
      <c r="B8952" t="s">
        <v>687</v>
      </c>
      <c r="C8952" t="s">
        <v>523</v>
      </c>
      <c r="D8952" t="s">
        <v>530</v>
      </c>
      <c r="E8952" t="s">
        <v>517</v>
      </c>
      <c r="F8952" s="191">
        <v>45829</v>
      </c>
      <c r="G8952" t="s">
        <v>39</v>
      </c>
      <c r="H8952" s="192">
        <v>1734656</v>
      </c>
      <c r="I8952" t="s">
        <v>16</v>
      </c>
      <c r="J8952"/>
      <c r="K8952"/>
      <c r="L8952">
        <v>2025</v>
      </c>
      <c r="M8952" t="s">
        <v>525</v>
      </c>
      <c r="N8952" t="s">
        <v>526</v>
      </c>
      <c r="O8952" t="s">
        <v>937</v>
      </c>
    </row>
    <row r="8953" spans="1:15" s="164" customFormat="1" ht="16" x14ac:dyDescent="0.2">
      <c r="A8953" t="s">
        <v>521</v>
      </c>
      <c r="B8953" t="s">
        <v>522</v>
      </c>
      <c r="C8953" t="s">
        <v>523</v>
      </c>
      <c r="D8953" t="s">
        <v>524</v>
      </c>
      <c r="E8953" t="s">
        <v>519</v>
      </c>
      <c r="F8953" s="191">
        <v>45829</v>
      </c>
      <c r="G8953" t="s">
        <v>18</v>
      </c>
      <c r="H8953" s="192">
        <v>181815</v>
      </c>
      <c r="I8953" t="s">
        <v>16</v>
      </c>
      <c r="J8953">
        <v>2139</v>
      </c>
      <c r="K8953"/>
      <c r="L8953">
        <v>2025</v>
      </c>
      <c r="M8953" t="s">
        <v>525</v>
      </c>
      <c r="N8953" t="s">
        <v>526</v>
      </c>
      <c r="O8953"/>
    </row>
    <row r="8954" spans="1:15" s="164" customFormat="1" ht="16" x14ac:dyDescent="0.2">
      <c r="A8954" t="s">
        <v>521</v>
      </c>
      <c r="B8954" t="s">
        <v>687</v>
      </c>
      <c r="C8954" t="s">
        <v>523</v>
      </c>
      <c r="D8954" t="s">
        <v>530</v>
      </c>
      <c r="E8954" t="s">
        <v>518</v>
      </c>
      <c r="F8954" s="191">
        <v>45829</v>
      </c>
      <c r="G8954" t="s">
        <v>39</v>
      </c>
      <c r="H8954" s="192">
        <v>212352</v>
      </c>
      <c r="I8954" t="s">
        <v>16</v>
      </c>
      <c r="J8954"/>
      <c r="K8954"/>
      <c r="L8954">
        <v>2025</v>
      </c>
      <c r="M8954" t="s">
        <v>525</v>
      </c>
      <c r="N8954" t="s">
        <v>526</v>
      </c>
      <c r="O8954" t="s">
        <v>937</v>
      </c>
    </row>
    <row r="8955" spans="1:15" s="164" customFormat="1" ht="16" x14ac:dyDescent="0.2">
      <c r="A8955" t="s">
        <v>521</v>
      </c>
      <c r="B8955" t="s">
        <v>522</v>
      </c>
      <c r="C8955" t="s">
        <v>523</v>
      </c>
      <c r="D8955" t="s">
        <v>530</v>
      </c>
      <c r="E8955" t="s">
        <v>517</v>
      </c>
      <c r="F8955" s="191">
        <v>45829</v>
      </c>
      <c r="G8955" t="s">
        <v>18</v>
      </c>
      <c r="H8955" s="192">
        <v>3271200</v>
      </c>
      <c r="I8955" t="s">
        <v>16</v>
      </c>
      <c r="J8955">
        <v>8178</v>
      </c>
      <c r="K8955"/>
      <c r="L8955">
        <v>2025</v>
      </c>
      <c r="M8955" t="s">
        <v>525</v>
      </c>
      <c r="N8955" t="s">
        <v>526</v>
      </c>
      <c r="O8955"/>
    </row>
    <row r="8956" spans="1:15" s="164" customFormat="1" ht="16" x14ac:dyDescent="0.2">
      <c r="A8956" t="s">
        <v>521</v>
      </c>
      <c r="B8956" t="s">
        <v>615</v>
      </c>
      <c r="C8956" t="s">
        <v>523</v>
      </c>
      <c r="D8956" t="s">
        <v>530</v>
      </c>
      <c r="E8956" t="s">
        <v>517</v>
      </c>
      <c r="F8956" s="191">
        <v>45829</v>
      </c>
      <c r="G8956" t="s">
        <v>26</v>
      </c>
      <c r="H8956" s="192">
        <v>23288832</v>
      </c>
      <c r="I8956" t="s">
        <v>16</v>
      </c>
      <c r="J8956"/>
      <c r="K8956"/>
      <c r="L8956">
        <v>2025</v>
      </c>
      <c r="M8956" t="s">
        <v>525</v>
      </c>
      <c r="N8956" t="s">
        <v>526</v>
      </c>
      <c r="O8956" t="s">
        <v>937</v>
      </c>
    </row>
    <row r="8957" spans="1:15" s="164" customFormat="1" ht="16" x14ac:dyDescent="0.2">
      <c r="A8957" t="s">
        <v>521</v>
      </c>
      <c r="B8957" t="s">
        <v>615</v>
      </c>
      <c r="C8957" t="s">
        <v>523</v>
      </c>
      <c r="D8957" t="s">
        <v>530</v>
      </c>
      <c r="E8957" t="s">
        <v>518</v>
      </c>
      <c r="F8957" s="191">
        <v>45829</v>
      </c>
      <c r="G8957" t="s">
        <v>26</v>
      </c>
      <c r="H8957" s="192">
        <v>1209600</v>
      </c>
      <c r="I8957" t="s">
        <v>16</v>
      </c>
      <c r="J8957">
        <v>3024</v>
      </c>
      <c r="K8957"/>
      <c r="L8957">
        <v>2025</v>
      </c>
      <c r="M8957" t="s">
        <v>525</v>
      </c>
      <c r="N8957" t="s">
        <v>526</v>
      </c>
      <c r="O8957"/>
    </row>
    <row r="8958" spans="1:15" s="164" customFormat="1" ht="16" x14ac:dyDescent="0.2">
      <c r="A8958" t="s">
        <v>521</v>
      </c>
      <c r="B8958" t="s">
        <v>615</v>
      </c>
      <c r="C8958" t="s">
        <v>523</v>
      </c>
      <c r="D8958" t="s">
        <v>530</v>
      </c>
      <c r="E8958" t="s">
        <v>518</v>
      </c>
      <c r="F8958" s="191">
        <v>45829</v>
      </c>
      <c r="G8958" t="s">
        <v>26</v>
      </c>
      <c r="H8958" s="192">
        <v>1999872</v>
      </c>
      <c r="I8958" t="s">
        <v>16</v>
      </c>
      <c r="J8958"/>
      <c r="K8958"/>
      <c r="L8958">
        <v>2025</v>
      </c>
      <c r="M8958" t="s">
        <v>525</v>
      </c>
      <c r="N8958" t="s">
        <v>526</v>
      </c>
      <c r="O8958" t="s">
        <v>937</v>
      </c>
    </row>
    <row r="8959" spans="1:15" s="164" customFormat="1" ht="16" x14ac:dyDescent="0.2">
      <c r="A8959" t="s">
        <v>521</v>
      </c>
      <c r="B8959" t="s">
        <v>615</v>
      </c>
      <c r="C8959" t="s">
        <v>523</v>
      </c>
      <c r="D8959" t="s">
        <v>524</v>
      </c>
      <c r="E8959" t="s">
        <v>519</v>
      </c>
      <c r="F8959" s="191">
        <v>45829</v>
      </c>
      <c r="G8959" t="s">
        <v>26</v>
      </c>
      <c r="H8959" s="192">
        <v>101150</v>
      </c>
      <c r="I8959" t="s">
        <v>16</v>
      </c>
      <c r="J8959">
        <v>1190</v>
      </c>
      <c r="K8959"/>
      <c r="L8959">
        <v>2025</v>
      </c>
      <c r="M8959" t="s">
        <v>525</v>
      </c>
      <c r="N8959" t="s">
        <v>526</v>
      </c>
      <c r="O8959"/>
    </row>
    <row r="8960" spans="1:15" s="164" customFormat="1" ht="16" x14ac:dyDescent="0.2">
      <c r="A8960" t="s">
        <v>521</v>
      </c>
      <c r="B8960" t="s">
        <v>609</v>
      </c>
      <c r="C8960" t="s">
        <v>523</v>
      </c>
      <c r="D8960" t="s">
        <v>530</v>
      </c>
      <c r="E8960" t="s">
        <v>517</v>
      </c>
      <c r="F8960" s="191">
        <v>45829</v>
      </c>
      <c r="G8960" t="s">
        <v>25</v>
      </c>
      <c r="H8960" s="192">
        <v>6874112</v>
      </c>
      <c r="I8960" t="s">
        <v>16</v>
      </c>
      <c r="J8960"/>
      <c r="K8960"/>
      <c r="L8960">
        <v>2025</v>
      </c>
      <c r="M8960" t="s">
        <v>525</v>
      </c>
      <c r="N8960" t="s">
        <v>526</v>
      </c>
      <c r="O8960" t="s">
        <v>937</v>
      </c>
    </row>
    <row r="8961" spans="1:15" s="164" customFormat="1" ht="16" x14ac:dyDescent="0.2">
      <c r="A8961" t="s">
        <v>521</v>
      </c>
      <c r="B8961" t="s">
        <v>615</v>
      </c>
      <c r="C8961" t="s">
        <v>523</v>
      </c>
      <c r="D8961" t="s">
        <v>530</v>
      </c>
      <c r="E8961" t="s">
        <v>517</v>
      </c>
      <c r="F8961" s="191">
        <v>45829</v>
      </c>
      <c r="G8961" t="s">
        <v>26</v>
      </c>
      <c r="H8961" s="192">
        <v>12992000</v>
      </c>
      <c r="I8961" t="s">
        <v>16</v>
      </c>
      <c r="J8961">
        <v>32480</v>
      </c>
      <c r="K8961"/>
      <c r="L8961">
        <v>2025</v>
      </c>
      <c r="M8961" t="s">
        <v>525</v>
      </c>
      <c r="N8961" t="s">
        <v>526</v>
      </c>
      <c r="O8961"/>
    </row>
    <row r="8962" spans="1:15" s="164" customFormat="1" ht="16" x14ac:dyDescent="0.2">
      <c r="A8962" t="s">
        <v>521</v>
      </c>
      <c r="B8962" t="s">
        <v>609</v>
      </c>
      <c r="C8962" t="s">
        <v>523</v>
      </c>
      <c r="D8962" t="s">
        <v>530</v>
      </c>
      <c r="E8962" t="s">
        <v>518</v>
      </c>
      <c r="F8962" s="191">
        <v>45829</v>
      </c>
      <c r="G8962" t="s">
        <v>25</v>
      </c>
      <c r="H8962" s="192">
        <v>286720</v>
      </c>
      <c r="I8962" t="s">
        <v>16</v>
      </c>
      <c r="J8962"/>
      <c r="K8962"/>
      <c r="L8962">
        <v>2025</v>
      </c>
      <c r="M8962" t="s">
        <v>525</v>
      </c>
      <c r="N8962" t="s">
        <v>526</v>
      </c>
      <c r="O8962" t="s">
        <v>937</v>
      </c>
    </row>
    <row r="8963" spans="1:15" s="164" customFormat="1" ht="16" x14ac:dyDescent="0.2">
      <c r="A8963" t="s">
        <v>521</v>
      </c>
      <c r="B8963" t="s">
        <v>687</v>
      </c>
      <c r="C8963" t="s">
        <v>523</v>
      </c>
      <c r="D8963" t="s">
        <v>530</v>
      </c>
      <c r="E8963" t="s">
        <v>518</v>
      </c>
      <c r="F8963" s="191">
        <v>45829</v>
      </c>
      <c r="G8963" t="s">
        <v>39</v>
      </c>
      <c r="H8963" s="192"/>
      <c r="I8963" t="s">
        <v>16</v>
      </c>
      <c r="J8963">
        <v>448</v>
      </c>
      <c r="K8963"/>
      <c r="L8963">
        <v>2025</v>
      </c>
      <c r="M8963" t="s">
        <v>525</v>
      </c>
      <c r="N8963" t="s">
        <v>526</v>
      </c>
      <c r="O8963"/>
    </row>
    <row r="8964" spans="1:15" s="164" customFormat="1" ht="16" x14ac:dyDescent="0.2">
      <c r="A8964" t="s">
        <v>521</v>
      </c>
      <c r="B8964" t="s">
        <v>522</v>
      </c>
      <c r="C8964" t="s">
        <v>523</v>
      </c>
      <c r="D8964" t="s">
        <v>530</v>
      </c>
      <c r="E8964" t="s">
        <v>517</v>
      </c>
      <c r="F8964" s="191">
        <v>45829</v>
      </c>
      <c r="G8964" t="s">
        <v>19</v>
      </c>
      <c r="H8964" s="192">
        <v>3776000</v>
      </c>
      <c r="I8964" t="s">
        <v>16</v>
      </c>
      <c r="J8964"/>
      <c r="K8964"/>
      <c r="L8964">
        <v>2025</v>
      </c>
      <c r="M8964" t="s">
        <v>525</v>
      </c>
      <c r="N8964" t="s">
        <v>526</v>
      </c>
      <c r="O8964" t="s">
        <v>937</v>
      </c>
    </row>
    <row r="8965" spans="1:15" s="164" customFormat="1" ht="16" x14ac:dyDescent="0.2">
      <c r="A8965" t="s">
        <v>521</v>
      </c>
      <c r="B8965" t="s">
        <v>687</v>
      </c>
      <c r="C8965" t="s">
        <v>523</v>
      </c>
      <c r="D8965" t="s">
        <v>530</v>
      </c>
      <c r="E8965" t="s">
        <v>517</v>
      </c>
      <c r="F8965" s="191">
        <v>45829</v>
      </c>
      <c r="G8965" t="s">
        <v>39</v>
      </c>
      <c r="H8965" s="192">
        <v>1232000</v>
      </c>
      <c r="I8965" t="s">
        <v>16</v>
      </c>
      <c r="J8965">
        <v>3080</v>
      </c>
      <c r="K8965"/>
      <c r="L8965">
        <v>2025</v>
      </c>
      <c r="M8965" t="s">
        <v>525</v>
      </c>
      <c r="N8965" t="s">
        <v>526</v>
      </c>
      <c r="O8965"/>
    </row>
    <row r="8966" spans="1:15" s="164" customFormat="1" ht="16" x14ac:dyDescent="0.2">
      <c r="A8966" t="s">
        <v>521</v>
      </c>
      <c r="B8966" t="s">
        <v>572</v>
      </c>
      <c r="C8966" t="s">
        <v>523</v>
      </c>
      <c r="D8966" t="s">
        <v>530</v>
      </c>
      <c r="E8966" t="s">
        <v>517</v>
      </c>
      <c r="F8966" s="191">
        <v>45829</v>
      </c>
      <c r="G8966" t="s">
        <v>574</v>
      </c>
      <c r="H8966" s="192">
        <v>1576064</v>
      </c>
      <c r="I8966" t="s">
        <v>16</v>
      </c>
      <c r="J8966"/>
      <c r="K8966"/>
      <c r="L8966">
        <v>2025</v>
      </c>
      <c r="M8966" t="s">
        <v>525</v>
      </c>
      <c r="N8966" t="s">
        <v>526</v>
      </c>
      <c r="O8966" t="s">
        <v>937</v>
      </c>
    </row>
    <row r="8967" spans="1:15" s="164" customFormat="1" ht="16" x14ac:dyDescent="0.2">
      <c r="A8967" t="s">
        <v>521</v>
      </c>
      <c r="B8967" t="s">
        <v>609</v>
      </c>
      <c r="C8967" t="s">
        <v>523</v>
      </c>
      <c r="D8967" t="s">
        <v>530</v>
      </c>
      <c r="E8967" t="s">
        <v>518</v>
      </c>
      <c r="F8967" s="191">
        <v>45829</v>
      </c>
      <c r="G8967" t="s">
        <v>25</v>
      </c>
      <c r="H8967" s="192">
        <v>67200</v>
      </c>
      <c r="I8967" t="s">
        <v>16</v>
      </c>
      <c r="J8967">
        <v>168</v>
      </c>
      <c r="K8967"/>
      <c r="L8967">
        <v>2025</v>
      </c>
      <c r="M8967" t="s">
        <v>525</v>
      </c>
      <c r="N8967" t="s">
        <v>526</v>
      </c>
      <c r="O8967"/>
    </row>
    <row r="8968" spans="1:15" s="164" customFormat="1" ht="16" x14ac:dyDescent="0.2">
      <c r="A8968" t="s">
        <v>521</v>
      </c>
      <c r="B8968" t="s">
        <v>572</v>
      </c>
      <c r="C8968" t="s">
        <v>523</v>
      </c>
      <c r="D8968" t="s">
        <v>530</v>
      </c>
      <c r="E8968" t="s">
        <v>518</v>
      </c>
      <c r="F8968" s="191">
        <v>45829</v>
      </c>
      <c r="G8968" t="s">
        <v>574</v>
      </c>
      <c r="H8968" s="192">
        <v>25600</v>
      </c>
      <c r="I8968" t="s">
        <v>16</v>
      </c>
      <c r="J8968"/>
      <c r="K8968"/>
      <c r="L8968">
        <v>2025</v>
      </c>
      <c r="M8968" t="s">
        <v>525</v>
      </c>
      <c r="N8968" t="s">
        <v>526</v>
      </c>
      <c r="O8968" t="s">
        <v>937</v>
      </c>
    </row>
    <row r="8969" spans="1:15" s="164" customFormat="1" ht="16" x14ac:dyDescent="0.2">
      <c r="A8969" t="s">
        <v>521</v>
      </c>
      <c r="B8969" t="s">
        <v>609</v>
      </c>
      <c r="C8969" t="s">
        <v>523</v>
      </c>
      <c r="D8969" t="s">
        <v>530</v>
      </c>
      <c r="E8969" t="s">
        <v>517</v>
      </c>
      <c r="F8969" s="191">
        <v>45829</v>
      </c>
      <c r="G8969" t="s">
        <v>25</v>
      </c>
      <c r="H8969" s="192">
        <v>1523200</v>
      </c>
      <c r="I8969" t="s">
        <v>16</v>
      </c>
      <c r="J8969">
        <v>3808</v>
      </c>
      <c r="K8969"/>
      <c r="L8969">
        <v>2025</v>
      </c>
      <c r="M8969" t="s">
        <v>525</v>
      </c>
      <c r="N8969" t="s">
        <v>526</v>
      </c>
      <c r="O8969"/>
    </row>
    <row r="8970" spans="1:15" s="164" customFormat="1" ht="16" x14ac:dyDescent="0.2">
      <c r="A8970" t="s">
        <v>521</v>
      </c>
      <c r="B8970" t="s">
        <v>522</v>
      </c>
      <c r="C8970" t="s">
        <v>535</v>
      </c>
      <c r="D8970" t="s">
        <v>524</v>
      </c>
      <c r="E8970" t="s">
        <v>519</v>
      </c>
      <c r="F8970" s="191">
        <v>45829</v>
      </c>
      <c r="G8970" t="s">
        <v>18</v>
      </c>
      <c r="H8970" s="192">
        <v>494700</v>
      </c>
      <c r="I8970" t="s">
        <v>16</v>
      </c>
      <c r="J8970">
        <v>5820</v>
      </c>
      <c r="K8970"/>
      <c r="L8970">
        <v>2025</v>
      </c>
      <c r="M8970" t="s">
        <v>525</v>
      </c>
      <c r="N8970" t="s">
        <v>526</v>
      </c>
      <c r="O8970" t="s">
        <v>759</v>
      </c>
    </row>
    <row r="8971" spans="1:15" s="164" customFormat="1" ht="16" x14ac:dyDescent="0.2">
      <c r="A8971" t="s">
        <v>521</v>
      </c>
      <c r="B8971" t="s">
        <v>522</v>
      </c>
      <c r="C8971" t="s">
        <v>523</v>
      </c>
      <c r="D8971" t="s">
        <v>524</v>
      </c>
      <c r="E8971" t="s">
        <v>519</v>
      </c>
      <c r="F8971" s="191">
        <v>45829</v>
      </c>
      <c r="G8971" t="s">
        <v>18</v>
      </c>
      <c r="H8971" s="192">
        <v>977500</v>
      </c>
      <c r="I8971" t="s">
        <v>16</v>
      </c>
      <c r="J8971">
        <v>11500</v>
      </c>
      <c r="K8971"/>
      <c r="L8971">
        <v>2025</v>
      </c>
      <c r="M8971" t="s">
        <v>525</v>
      </c>
      <c r="N8971" t="s">
        <v>526</v>
      </c>
      <c r="O8971" t="s">
        <v>759</v>
      </c>
    </row>
    <row r="8972" spans="1:15" s="164" customFormat="1" ht="16" x14ac:dyDescent="0.2">
      <c r="A8972" t="s">
        <v>521</v>
      </c>
      <c r="B8972" t="s">
        <v>522</v>
      </c>
      <c r="C8972" t="s">
        <v>523</v>
      </c>
      <c r="D8972" t="s">
        <v>530</v>
      </c>
      <c r="E8972" t="s">
        <v>517</v>
      </c>
      <c r="F8972" s="191">
        <v>45829</v>
      </c>
      <c r="G8972" t="s">
        <v>19</v>
      </c>
      <c r="H8972" s="192">
        <v>2600000</v>
      </c>
      <c r="I8972" t="s">
        <v>16</v>
      </c>
      <c r="J8972"/>
      <c r="K8972"/>
      <c r="L8972">
        <v>2025</v>
      </c>
      <c r="M8972" t="s">
        <v>525</v>
      </c>
      <c r="N8972" t="s">
        <v>526</v>
      </c>
      <c r="O8972" t="s">
        <v>758</v>
      </c>
    </row>
    <row r="8973" spans="1:15" s="164" customFormat="1" ht="16" x14ac:dyDescent="0.2">
      <c r="A8973" t="s">
        <v>521</v>
      </c>
      <c r="B8973" t="s">
        <v>688</v>
      </c>
      <c r="C8973" t="s">
        <v>523</v>
      </c>
      <c r="D8973" t="s">
        <v>530</v>
      </c>
      <c r="E8973" t="s">
        <v>518</v>
      </c>
      <c r="F8973" s="191">
        <v>45830</v>
      </c>
      <c r="G8973" t="s">
        <v>689</v>
      </c>
      <c r="H8973" s="192">
        <v>400000</v>
      </c>
      <c r="I8973" t="s">
        <v>16</v>
      </c>
      <c r="J8973"/>
      <c r="K8973"/>
      <c r="L8973">
        <v>2025</v>
      </c>
      <c r="M8973" t="s">
        <v>525</v>
      </c>
      <c r="N8973" t="s">
        <v>526</v>
      </c>
      <c r="O8973"/>
    </row>
    <row r="8974" spans="1:15" s="164" customFormat="1" ht="16" x14ac:dyDescent="0.2">
      <c r="A8974" t="s">
        <v>521</v>
      </c>
      <c r="B8974" t="s">
        <v>688</v>
      </c>
      <c r="C8974" t="s">
        <v>523</v>
      </c>
      <c r="D8974" t="s">
        <v>530</v>
      </c>
      <c r="E8974" t="s">
        <v>517</v>
      </c>
      <c r="F8974" s="191">
        <v>45830</v>
      </c>
      <c r="G8974" t="s">
        <v>689</v>
      </c>
      <c r="H8974" s="192">
        <v>2540000</v>
      </c>
      <c r="I8974" t="s">
        <v>16</v>
      </c>
      <c r="J8974"/>
      <c r="K8974"/>
      <c r="L8974">
        <v>2025</v>
      </c>
      <c r="M8974" t="s">
        <v>525</v>
      </c>
      <c r="N8974" t="s">
        <v>526</v>
      </c>
      <c r="O8974"/>
    </row>
    <row r="8975" spans="1:15" s="164" customFormat="1" ht="16" x14ac:dyDescent="0.2">
      <c r="A8975" t="s">
        <v>521</v>
      </c>
      <c r="B8975" t="s">
        <v>687</v>
      </c>
      <c r="C8975" t="s">
        <v>523</v>
      </c>
      <c r="D8975" t="s">
        <v>530</v>
      </c>
      <c r="E8975" t="s">
        <v>518</v>
      </c>
      <c r="F8975" s="191">
        <v>45830</v>
      </c>
      <c r="G8975" t="s">
        <v>39</v>
      </c>
      <c r="H8975" s="192"/>
      <c r="I8975" t="s">
        <v>16</v>
      </c>
      <c r="J8975">
        <v>336</v>
      </c>
      <c r="K8975"/>
      <c r="L8975">
        <v>2025</v>
      </c>
      <c r="M8975" t="s">
        <v>525</v>
      </c>
      <c r="N8975" t="s">
        <v>526</v>
      </c>
      <c r="O8975"/>
    </row>
    <row r="8976" spans="1:15" s="164" customFormat="1" ht="16" x14ac:dyDescent="0.2">
      <c r="A8976" t="s">
        <v>521</v>
      </c>
      <c r="B8976" t="s">
        <v>687</v>
      </c>
      <c r="C8976" t="s">
        <v>523</v>
      </c>
      <c r="D8976" t="s">
        <v>530</v>
      </c>
      <c r="E8976" t="s">
        <v>517</v>
      </c>
      <c r="F8976" s="191">
        <v>45830</v>
      </c>
      <c r="G8976" t="s">
        <v>39</v>
      </c>
      <c r="H8976" s="192">
        <v>716800</v>
      </c>
      <c r="I8976" t="s">
        <v>16</v>
      </c>
      <c r="J8976">
        <v>1792</v>
      </c>
      <c r="K8976"/>
      <c r="L8976">
        <v>2025</v>
      </c>
      <c r="M8976" t="s">
        <v>525</v>
      </c>
      <c r="N8976" t="s">
        <v>526</v>
      </c>
      <c r="O8976"/>
    </row>
    <row r="8977" spans="1:15" s="164" customFormat="1" ht="16" x14ac:dyDescent="0.2">
      <c r="A8977" t="s">
        <v>521</v>
      </c>
      <c r="B8977" t="s">
        <v>609</v>
      </c>
      <c r="C8977" t="s">
        <v>523</v>
      </c>
      <c r="D8977" t="s">
        <v>530</v>
      </c>
      <c r="E8977" t="s">
        <v>518</v>
      </c>
      <c r="F8977" s="191">
        <v>45830</v>
      </c>
      <c r="G8977" t="s">
        <v>25</v>
      </c>
      <c r="H8977" s="192">
        <v>89600</v>
      </c>
      <c r="I8977" t="s">
        <v>16</v>
      </c>
      <c r="J8977">
        <v>224</v>
      </c>
      <c r="K8977"/>
      <c r="L8977">
        <v>2025</v>
      </c>
      <c r="M8977" t="s">
        <v>525</v>
      </c>
      <c r="N8977" t="s">
        <v>526</v>
      </c>
      <c r="O8977"/>
    </row>
    <row r="8978" spans="1:15" s="164" customFormat="1" ht="16" x14ac:dyDescent="0.2">
      <c r="A8978" t="s">
        <v>521</v>
      </c>
      <c r="B8978" t="s">
        <v>609</v>
      </c>
      <c r="C8978" t="s">
        <v>523</v>
      </c>
      <c r="D8978" t="s">
        <v>530</v>
      </c>
      <c r="E8978" t="s">
        <v>517</v>
      </c>
      <c r="F8978" s="191">
        <v>45830</v>
      </c>
      <c r="G8978" t="s">
        <v>25</v>
      </c>
      <c r="H8978" s="192">
        <v>1971200</v>
      </c>
      <c r="I8978" t="s">
        <v>16</v>
      </c>
      <c r="J8978">
        <v>4928</v>
      </c>
      <c r="K8978"/>
      <c r="L8978">
        <v>2025</v>
      </c>
      <c r="M8978" t="s">
        <v>525</v>
      </c>
      <c r="N8978" t="s">
        <v>526</v>
      </c>
      <c r="O8978"/>
    </row>
    <row r="8979" spans="1:15" s="164" customFormat="1" ht="16" x14ac:dyDescent="0.2">
      <c r="A8979" t="s">
        <v>521</v>
      </c>
      <c r="B8979" t="s">
        <v>615</v>
      </c>
      <c r="C8979" t="s">
        <v>523</v>
      </c>
      <c r="D8979" t="s">
        <v>530</v>
      </c>
      <c r="E8979" t="s">
        <v>518</v>
      </c>
      <c r="F8979" s="191">
        <v>45830</v>
      </c>
      <c r="G8979" t="s">
        <v>26</v>
      </c>
      <c r="H8979" s="192">
        <v>985600</v>
      </c>
      <c r="I8979" t="s">
        <v>16</v>
      </c>
      <c r="J8979">
        <v>2464</v>
      </c>
      <c r="K8979"/>
      <c r="L8979">
        <v>2025</v>
      </c>
      <c r="M8979" t="s">
        <v>525</v>
      </c>
      <c r="N8979" t="s">
        <v>526</v>
      </c>
      <c r="O8979"/>
    </row>
    <row r="8980" spans="1:15" s="164" customFormat="1" ht="16" x14ac:dyDescent="0.2">
      <c r="A8980" t="s">
        <v>521</v>
      </c>
      <c r="B8980" t="s">
        <v>615</v>
      </c>
      <c r="C8980" t="s">
        <v>523</v>
      </c>
      <c r="D8980" t="s">
        <v>524</v>
      </c>
      <c r="E8980" t="s">
        <v>519</v>
      </c>
      <c r="F8980" s="191">
        <v>45830</v>
      </c>
      <c r="G8980" t="s">
        <v>26</v>
      </c>
      <c r="H8980" s="192">
        <v>72250</v>
      </c>
      <c r="I8980" t="s">
        <v>16</v>
      </c>
      <c r="J8980">
        <v>850</v>
      </c>
      <c r="K8980"/>
      <c r="L8980">
        <v>2025</v>
      </c>
      <c r="M8980" t="s">
        <v>525</v>
      </c>
      <c r="N8980" t="s">
        <v>526</v>
      </c>
      <c r="O8980"/>
    </row>
    <row r="8981" spans="1:15" s="164" customFormat="1" ht="16" x14ac:dyDescent="0.2">
      <c r="A8981" t="s">
        <v>521</v>
      </c>
      <c r="B8981" t="s">
        <v>615</v>
      </c>
      <c r="C8981" t="s">
        <v>523</v>
      </c>
      <c r="D8981" t="s">
        <v>530</v>
      </c>
      <c r="E8981" t="s">
        <v>517</v>
      </c>
      <c r="F8981" s="191">
        <v>45830</v>
      </c>
      <c r="G8981" t="s">
        <v>26</v>
      </c>
      <c r="H8981" s="192">
        <v>10953600</v>
      </c>
      <c r="I8981" t="s">
        <v>16</v>
      </c>
      <c r="J8981">
        <v>27384</v>
      </c>
      <c r="K8981"/>
      <c r="L8981">
        <v>2025</v>
      </c>
      <c r="M8981" t="s">
        <v>525</v>
      </c>
      <c r="N8981" t="s">
        <v>526</v>
      </c>
      <c r="O8981"/>
    </row>
    <row r="8982" spans="1:15" s="164" customFormat="1" ht="16" x14ac:dyDescent="0.2">
      <c r="A8982" t="s">
        <v>521</v>
      </c>
      <c r="B8982" t="s">
        <v>647</v>
      </c>
      <c r="C8982" t="s">
        <v>523</v>
      </c>
      <c r="D8982" t="s">
        <v>525</v>
      </c>
      <c r="E8982" t="s">
        <v>525</v>
      </c>
      <c r="F8982" s="191">
        <v>45831</v>
      </c>
      <c r="G8982" t="s">
        <v>650</v>
      </c>
      <c r="H8982" s="192">
        <v>1168798</v>
      </c>
      <c r="I8982" t="s">
        <v>16</v>
      </c>
      <c r="J8982"/>
      <c r="K8982"/>
      <c r="L8982">
        <v>2024</v>
      </c>
      <c r="M8982" t="s">
        <v>525</v>
      </c>
      <c r="N8982" t="s">
        <v>569</v>
      </c>
      <c r="O8982"/>
    </row>
    <row r="8983" spans="1:15" s="164" customFormat="1" ht="16" x14ac:dyDescent="0.2">
      <c r="A8983" t="s">
        <v>521</v>
      </c>
      <c r="B8983" t="s">
        <v>647</v>
      </c>
      <c r="C8983" t="s">
        <v>523</v>
      </c>
      <c r="D8983" t="s">
        <v>525</v>
      </c>
      <c r="E8983" t="s">
        <v>519</v>
      </c>
      <c r="F8983" s="191">
        <v>45831</v>
      </c>
      <c r="G8983" t="s">
        <v>650</v>
      </c>
      <c r="H8983" s="192">
        <v>244737</v>
      </c>
      <c r="I8983" t="s">
        <v>16</v>
      </c>
      <c r="J8983"/>
      <c r="K8983"/>
      <c r="L8983">
        <v>2024</v>
      </c>
      <c r="M8983" t="s">
        <v>525</v>
      </c>
      <c r="N8983" t="s">
        <v>569</v>
      </c>
      <c r="O8983"/>
    </row>
    <row r="8984" spans="1:15" s="164" customFormat="1" ht="16" x14ac:dyDescent="0.2">
      <c r="A8984" t="s">
        <v>521</v>
      </c>
      <c r="B8984" t="s">
        <v>647</v>
      </c>
      <c r="C8984" t="s">
        <v>535</v>
      </c>
      <c r="D8984" t="s">
        <v>525</v>
      </c>
      <c r="E8984" t="s">
        <v>531</v>
      </c>
      <c r="F8984" s="191">
        <v>45831</v>
      </c>
      <c r="G8984" t="s">
        <v>650</v>
      </c>
      <c r="H8984" s="192">
        <v>72600</v>
      </c>
      <c r="I8984" t="s">
        <v>16</v>
      </c>
      <c r="J8984"/>
      <c r="K8984"/>
      <c r="L8984">
        <v>2024</v>
      </c>
      <c r="M8984" t="s">
        <v>525</v>
      </c>
      <c r="N8984" t="s">
        <v>569</v>
      </c>
      <c r="O8984"/>
    </row>
    <row r="8985" spans="1:15" s="164" customFormat="1" ht="16" x14ac:dyDescent="0.2">
      <c r="A8985" t="s">
        <v>521</v>
      </c>
      <c r="B8985" t="s">
        <v>647</v>
      </c>
      <c r="C8985" t="s">
        <v>523</v>
      </c>
      <c r="D8985" t="s">
        <v>525</v>
      </c>
      <c r="E8985" t="s">
        <v>531</v>
      </c>
      <c r="F8985" s="191">
        <v>45831</v>
      </c>
      <c r="G8985" t="s">
        <v>650</v>
      </c>
      <c r="H8985" s="192">
        <v>5177834</v>
      </c>
      <c r="I8985" t="s">
        <v>16</v>
      </c>
      <c r="J8985"/>
      <c r="K8985"/>
      <c r="L8985">
        <v>2024</v>
      </c>
      <c r="M8985" t="s">
        <v>525</v>
      </c>
      <c r="N8985" t="s">
        <v>569</v>
      </c>
      <c r="O8985"/>
    </row>
    <row r="8986" spans="1:15" s="164" customFormat="1" ht="16" x14ac:dyDescent="0.2">
      <c r="A8986" t="s">
        <v>521</v>
      </c>
      <c r="B8986" t="s">
        <v>647</v>
      </c>
      <c r="C8986" t="s">
        <v>523</v>
      </c>
      <c r="D8986" t="s">
        <v>525</v>
      </c>
      <c r="E8986" t="s">
        <v>525</v>
      </c>
      <c r="F8986" s="191">
        <v>45831</v>
      </c>
      <c r="G8986" t="s">
        <v>648</v>
      </c>
      <c r="H8986" s="192">
        <v>208947</v>
      </c>
      <c r="I8986" t="s">
        <v>16</v>
      </c>
      <c r="J8986"/>
      <c r="K8986"/>
      <c r="L8986">
        <v>2024</v>
      </c>
      <c r="M8986" t="s">
        <v>525</v>
      </c>
      <c r="N8986" t="s">
        <v>569</v>
      </c>
      <c r="O8986"/>
    </row>
    <row r="8987" spans="1:15" s="164" customFormat="1" ht="16" x14ac:dyDescent="0.2">
      <c r="A8987" t="s">
        <v>521</v>
      </c>
      <c r="B8987" t="s">
        <v>647</v>
      </c>
      <c r="C8987" t="s">
        <v>523</v>
      </c>
      <c r="D8987" t="s">
        <v>525</v>
      </c>
      <c r="E8987" t="s">
        <v>531</v>
      </c>
      <c r="F8987" s="191">
        <v>45831</v>
      </c>
      <c r="G8987" t="s">
        <v>648</v>
      </c>
      <c r="H8987" s="192">
        <v>109520</v>
      </c>
      <c r="I8987" t="s">
        <v>16</v>
      </c>
      <c r="J8987"/>
      <c r="K8987"/>
      <c r="L8987">
        <v>2024</v>
      </c>
      <c r="M8987" t="s">
        <v>525</v>
      </c>
      <c r="N8987" t="s">
        <v>569</v>
      </c>
      <c r="O8987"/>
    </row>
    <row r="8988" spans="1:15" s="164" customFormat="1" ht="16" x14ac:dyDescent="0.2">
      <c r="A8988" t="s">
        <v>521</v>
      </c>
      <c r="B8988" t="s">
        <v>647</v>
      </c>
      <c r="C8988" t="s">
        <v>523</v>
      </c>
      <c r="D8988" t="s">
        <v>525</v>
      </c>
      <c r="E8988" t="s">
        <v>519</v>
      </c>
      <c r="F8988" s="191">
        <v>45831</v>
      </c>
      <c r="G8988" t="s">
        <v>660</v>
      </c>
      <c r="H8988" s="192">
        <v>442200</v>
      </c>
      <c r="I8988" t="s">
        <v>16</v>
      </c>
      <c r="J8988"/>
      <c r="K8988"/>
      <c r="L8988">
        <v>2024</v>
      </c>
      <c r="M8988" t="s">
        <v>525</v>
      </c>
      <c r="N8988" t="s">
        <v>569</v>
      </c>
      <c r="O8988"/>
    </row>
    <row r="8989" spans="1:15" s="164" customFormat="1" ht="16" x14ac:dyDescent="0.2">
      <c r="A8989" t="s">
        <v>521</v>
      </c>
      <c r="B8989" t="s">
        <v>647</v>
      </c>
      <c r="C8989" t="s">
        <v>523</v>
      </c>
      <c r="D8989" t="s">
        <v>525</v>
      </c>
      <c r="E8989" t="s">
        <v>531</v>
      </c>
      <c r="F8989" s="191">
        <v>45831</v>
      </c>
      <c r="G8989" t="s">
        <v>660</v>
      </c>
      <c r="H8989" s="192">
        <v>556380</v>
      </c>
      <c r="I8989" t="s">
        <v>16</v>
      </c>
      <c r="J8989"/>
      <c r="K8989"/>
      <c r="L8989">
        <v>2024</v>
      </c>
      <c r="M8989" t="s">
        <v>525</v>
      </c>
      <c r="N8989" t="s">
        <v>569</v>
      </c>
      <c r="O8989"/>
    </row>
    <row r="8990" spans="1:15" s="164" customFormat="1" ht="16" x14ac:dyDescent="0.2">
      <c r="A8990" t="s">
        <v>521</v>
      </c>
      <c r="B8990" t="s">
        <v>647</v>
      </c>
      <c r="C8990" t="s">
        <v>523</v>
      </c>
      <c r="D8990" t="s">
        <v>525</v>
      </c>
      <c r="E8990" t="s">
        <v>525</v>
      </c>
      <c r="F8990" s="191">
        <v>45831</v>
      </c>
      <c r="G8990" t="s">
        <v>659</v>
      </c>
      <c r="H8990" s="192">
        <v>272363</v>
      </c>
      <c r="I8990" t="s">
        <v>16</v>
      </c>
      <c r="J8990"/>
      <c r="K8990"/>
      <c r="L8990">
        <v>2024</v>
      </c>
      <c r="M8990" t="s">
        <v>525</v>
      </c>
      <c r="N8990" t="s">
        <v>569</v>
      </c>
      <c r="O8990"/>
    </row>
    <row r="8991" spans="1:15" s="164" customFormat="1" ht="16" x14ac:dyDescent="0.2">
      <c r="A8991" t="s">
        <v>521</v>
      </c>
      <c r="B8991" t="s">
        <v>647</v>
      </c>
      <c r="C8991" t="s">
        <v>523</v>
      </c>
      <c r="D8991" t="s">
        <v>525</v>
      </c>
      <c r="E8991" t="s">
        <v>519</v>
      </c>
      <c r="F8991" s="191">
        <v>45831</v>
      </c>
      <c r="G8991" t="s">
        <v>659</v>
      </c>
      <c r="H8991" s="192">
        <v>256709</v>
      </c>
      <c r="I8991" t="s">
        <v>16</v>
      </c>
      <c r="J8991"/>
      <c r="K8991"/>
      <c r="L8991">
        <v>2024</v>
      </c>
      <c r="M8991" t="s">
        <v>525</v>
      </c>
      <c r="N8991" t="s">
        <v>569</v>
      </c>
      <c r="O8991"/>
    </row>
    <row r="8992" spans="1:15" s="164" customFormat="1" ht="16" x14ac:dyDescent="0.2">
      <c r="A8992" t="s">
        <v>521</v>
      </c>
      <c r="B8992" t="s">
        <v>647</v>
      </c>
      <c r="C8992" t="s">
        <v>523</v>
      </c>
      <c r="D8992" t="s">
        <v>525</v>
      </c>
      <c r="E8992" t="s">
        <v>531</v>
      </c>
      <c r="F8992" s="191">
        <v>45831</v>
      </c>
      <c r="G8992" t="s">
        <v>659</v>
      </c>
      <c r="H8992" s="192">
        <v>455070</v>
      </c>
      <c r="I8992" t="s">
        <v>16</v>
      </c>
      <c r="J8992"/>
      <c r="K8992"/>
      <c r="L8992">
        <v>2024</v>
      </c>
      <c r="M8992" t="s">
        <v>525</v>
      </c>
      <c r="N8992" t="s">
        <v>569</v>
      </c>
      <c r="O8992"/>
    </row>
    <row r="8993" spans="1:15" s="164" customFormat="1" ht="16" x14ac:dyDescent="0.2">
      <c r="A8993" t="s">
        <v>521</v>
      </c>
      <c r="B8993" t="s">
        <v>647</v>
      </c>
      <c r="C8993" t="s">
        <v>523</v>
      </c>
      <c r="D8993" t="s">
        <v>525</v>
      </c>
      <c r="E8993" t="s">
        <v>525</v>
      </c>
      <c r="F8993" s="191">
        <v>45831</v>
      </c>
      <c r="G8993" t="s">
        <v>755</v>
      </c>
      <c r="H8993" s="192">
        <v>121827</v>
      </c>
      <c r="I8993" t="s">
        <v>16</v>
      </c>
      <c r="J8993"/>
      <c r="K8993"/>
      <c r="L8993">
        <v>2024</v>
      </c>
      <c r="M8993" t="s">
        <v>525</v>
      </c>
      <c r="N8993" t="s">
        <v>569</v>
      </c>
      <c r="O8993"/>
    </row>
    <row r="8994" spans="1:15" s="164" customFormat="1" ht="16" x14ac:dyDescent="0.2">
      <c r="A8994" t="s">
        <v>521</v>
      </c>
      <c r="B8994" t="s">
        <v>603</v>
      </c>
      <c r="C8994" t="s">
        <v>523</v>
      </c>
      <c r="D8994" t="s">
        <v>525</v>
      </c>
      <c r="E8994" t="s">
        <v>525</v>
      </c>
      <c r="F8994" s="191">
        <v>45831</v>
      </c>
      <c r="G8994" t="s">
        <v>604</v>
      </c>
      <c r="H8994" s="192">
        <v>5287</v>
      </c>
      <c r="I8994" t="s">
        <v>22</v>
      </c>
      <c r="J8994"/>
      <c r="K8994"/>
      <c r="L8994">
        <v>2024</v>
      </c>
      <c r="M8994" t="s">
        <v>525</v>
      </c>
      <c r="N8994" t="s">
        <v>569</v>
      </c>
      <c r="O8994"/>
    </row>
    <row r="8995" spans="1:15" s="164" customFormat="1" ht="16" x14ac:dyDescent="0.2">
      <c r="A8995" t="s">
        <v>521</v>
      </c>
      <c r="B8995" t="s">
        <v>522</v>
      </c>
      <c r="C8995" t="s">
        <v>523</v>
      </c>
      <c r="D8995" t="s">
        <v>524</v>
      </c>
      <c r="E8995" t="s">
        <v>519</v>
      </c>
      <c r="F8995" s="191">
        <v>45831</v>
      </c>
      <c r="G8995" t="s">
        <v>19</v>
      </c>
      <c r="H8995" s="192">
        <v>1020000</v>
      </c>
      <c r="I8995" t="s">
        <v>16</v>
      </c>
      <c r="J8995">
        <v>12000</v>
      </c>
      <c r="K8995"/>
      <c r="L8995">
        <v>2025</v>
      </c>
      <c r="M8995" t="s">
        <v>525</v>
      </c>
      <c r="N8995" t="s">
        <v>526</v>
      </c>
      <c r="O8995"/>
    </row>
    <row r="8996" spans="1:15" s="164" customFormat="1" ht="16" x14ac:dyDescent="0.2">
      <c r="A8996" t="s">
        <v>521</v>
      </c>
      <c r="B8996" t="s">
        <v>522</v>
      </c>
      <c r="C8996" t="s">
        <v>523</v>
      </c>
      <c r="D8996" t="s">
        <v>530</v>
      </c>
      <c r="E8996" t="s">
        <v>517</v>
      </c>
      <c r="F8996" s="191">
        <v>45831</v>
      </c>
      <c r="G8996" t="s">
        <v>19</v>
      </c>
      <c r="H8996" s="192">
        <v>2000000</v>
      </c>
      <c r="I8996" t="s">
        <v>16</v>
      </c>
      <c r="J8996"/>
      <c r="K8996"/>
      <c r="L8996">
        <v>2025</v>
      </c>
      <c r="M8996" t="s">
        <v>525</v>
      </c>
      <c r="N8996" t="s">
        <v>526</v>
      </c>
      <c r="O8996"/>
    </row>
    <row r="8997" spans="1:15" s="164" customFormat="1" ht="16" x14ac:dyDescent="0.2">
      <c r="A8997" t="s">
        <v>521</v>
      </c>
      <c r="B8997" t="s">
        <v>522</v>
      </c>
      <c r="C8997" t="s">
        <v>523</v>
      </c>
      <c r="D8997" t="s">
        <v>524</v>
      </c>
      <c r="E8997" t="s">
        <v>519</v>
      </c>
      <c r="F8997" s="191">
        <v>45831</v>
      </c>
      <c r="G8997" t="s">
        <v>18</v>
      </c>
      <c r="H8997" s="192">
        <v>559725</v>
      </c>
      <c r="I8997" t="s">
        <v>16</v>
      </c>
      <c r="J8997">
        <v>6585</v>
      </c>
      <c r="K8997"/>
      <c r="L8997">
        <v>2025</v>
      </c>
      <c r="M8997" t="s">
        <v>525</v>
      </c>
      <c r="N8997" t="s">
        <v>526</v>
      </c>
      <c r="O8997"/>
    </row>
    <row r="8998" spans="1:15" s="164" customFormat="1" ht="16" x14ac:dyDescent="0.2">
      <c r="A8998" t="s">
        <v>521</v>
      </c>
      <c r="B8998" t="s">
        <v>522</v>
      </c>
      <c r="C8998" t="s">
        <v>523</v>
      </c>
      <c r="D8998" t="s">
        <v>530</v>
      </c>
      <c r="E8998" t="s">
        <v>517</v>
      </c>
      <c r="F8998" s="191">
        <v>45831</v>
      </c>
      <c r="G8998" t="s">
        <v>18</v>
      </c>
      <c r="H8998" s="192">
        <v>932000</v>
      </c>
      <c r="I8998" t="s">
        <v>16</v>
      </c>
      <c r="J8998">
        <v>2330</v>
      </c>
      <c r="K8998"/>
      <c r="L8998">
        <v>2025</v>
      </c>
      <c r="M8998" t="s">
        <v>525</v>
      </c>
      <c r="N8998" t="s">
        <v>526</v>
      </c>
      <c r="O8998"/>
    </row>
    <row r="8999" spans="1:15" s="164" customFormat="1" ht="16" x14ac:dyDescent="0.2">
      <c r="A8999" t="s">
        <v>521</v>
      </c>
      <c r="B8999" t="s">
        <v>522</v>
      </c>
      <c r="C8999" t="s">
        <v>523</v>
      </c>
      <c r="D8999" t="s">
        <v>524</v>
      </c>
      <c r="E8999" t="s">
        <v>517</v>
      </c>
      <c r="F8999" s="191">
        <v>45831</v>
      </c>
      <c r="G8999" t="s">
        <v>18</v>
      </c>
      <c r="H8999" s="192">
        <v>13600</v>
      </c>
      <c r="I8999" t="s">
        <v>16</v>
      </c>
      <c r="J8999">
        <v>160</v>
      </c>
      <c r="K8999"/>
      <c r="L8999">
        <v>2025</v>
      </c>
      <c r="M8999" t="s">
        <v>525</v>
      </c>
      <c r="N8999" t="s">
        <v>526</v>
      </c>
      <c r="O8999"/>
    </row>
    <row r="9000" spans="1:15" s="164" customFormat="1" ht="16" x14ac:dyDescent="0.2">
      <c r="A9000" t="s">
        <v>521</v>
      </c>
      <c r="B9000" t="s">
        <v>688</v>
      </c>
      <c r="C9000" t="s">
        <v>523</v>
      </c>
      <c r="D9000" t="s">
        <v>530</v>
      </c>
      <c r="E9000" t="s">
        <v>518</v>
      </c>
      <c r="F9000" s="191">
        <v>45831</v>
      </c>
      <c r="G9000" t="s">
        <v>689</v>
      </c>
      <c r="H9000" s="192">
        <v>880000</v>
      </c>
      <c r="I9000" t="s">
        <v>16</v>
      </c>
      <c r="J9000"/>
      <c r="K9000"/>
      <c r="L9000">
        <v>2025</v>
      </c>
      <c r="M9000" t="s">
        <v>525</v>
      </c>
      <c r="N9000" t="s">
        <v>526</v>
      </c>
      <c r="O9000"/>
    </row>
    <row r="9001" spans="1:15" s="164" customFormat="1" ht="16" x14ac:dyDescent="0.2">
      <c r="A9001" t="s">
        <v>521</v>
      </c>
      <c r="B9001" t="s">
        <v>688</v>
      </c>
      <c r="C9001" t="s">
        <v>523</v>
      </c>
      <c r="D9001" t="s">
        <v>530</v>
      </c>
      <c r="E9001" t="s">
        <v>517</v>
      </c>
      <c r="F9001" s="191">
        <v>45831</v>
      </c>
      <c r="G9001" t="s">
        <v>689</v>
      </c>
      <c r="H9001" s="192">
        <v>4560000</v>
      </c>
      <c r="I9001" t="s">
        <v>16</v>
      </c>
      <c r="J9001"/>
      <c r="K9001"/>
      <c r="L9001">
        <v>2025</v>
      </c>
      <c r="M9001" t="s">
        <v>525</v>
      </c>
      <c r="N9001" t="s">
        <v>526</v>
      </c>
      <c r="O9001"/>
    </row>
    <row r="9002" spans="1:15" s="164" customFormat="1" ht="16" x14ac:dyDescent="0.2">
      <c r="A9002" t="s">
        <v>521</v>
      </c>
      <c r="B9002" t="s">
        <v>572</v>
      </c>
      <c r="C9002" t="s">
        <v>523</v>
      </c>
      <c r="D9002" t="s">
        <v>524</v>
      </c>
      <c r="E9002" t="s">
        <v>519</v>
      </c>
      <c r="F9002" s="191">
        <v>45831</v>
      </c>
      <c r="G9002" t="s">
        <v>574</v>
      </c>
      <c r="H9002" s="192">
        <v>1147500</v>
      </c>
      <c r="I9002" t="s">
        <v>16</v>
      </c>
      <c r="J9002">
        <v>13500</v>
      </c>
      <c r="K9002"/>
      <c r="L9002">
        <v>2025</v>
      </c>
      <c r="M9002" t="s">
        <v>525</v>
      </c>
      <c r="N9002" t="s">
        <v>526</v>
      </c>
      <c r="O9002"/>
    </row>
    <row r="9003" spans="1:15" s="164" customFormat="1" ht="16" x14ac:dyDescent="0.2">
      <c r="A9003" t="s">
        <v>521</v>
      </c>
      <c r="B9003" t="s">
        <v>572</v>
      </c>
      <c r="C9003" t="s">
        <v>523</v>
      </c>
      <c r="D9003" t="s">
        <v>530</v>
      </c>
      <c r="E9003" t="s">
        <v>517</v>
      </c>
      <c r="F9003" s="191">
        <v>45831</v>
      </c>
      <c r="G9003" t="s">
        <v>574</v>
      </c>
      <c r="H9003" s="192">
        <v>1000000</v>
      </c>
      <c r="I9003" t="s">
        <v>16</v>
      </c>
      <c r="J9003"/>
      <c r="K9003"/>
      <c r="L9003">
        <v>2025</v>
      </c>
      <c r="M9003" t="s">
        <v>525</v>
      </c>
      <c r="N9003" t="s">
        <v>526</v>
      </c>
      <c r="O9003"/>
    </row>
    <row r="9004" spans="1:15" s="164" customFormat="1" ht="16" x14ac:dyDescent="0.2">
      <c r="A9004" t="s">
        <v>521</v>
      </c>
      <c r="B9004" t="s">
        <v>572</v>
      </c>
      <c r="C9004" t="s">
        <v>523</v>
      </c>
      <c r="D9004" t="s">
        <v>530</v>
      </c>
      <c r="E9004" t="s">
        <v>517</v>
      </c>
      <c r="F9004" s="191">
        <v>45831</v>
      </c>
      <c r="G9004" t="s">
        <v>757</v>
      </c>
      <c r="H9004" s="192">
        <v>640000</v>
      </c>
      <c r="I9004" t="s">
        <v>16</v>
      </c>
      <c r="J9004"/>
      <c r="K9004"/>
      <c r="L9004">
        <v>2025</v>
      </c>
      <c r="M9004" t="s">
        <v>525</v>
      </c>
      <c r="N9004" t="s">
        <v>526</v>
      </c>
      <c r="O9004"/>
    </row>
    <row r="9005" spans="1:15" s="164" customFormat="1" ht="16" x14ac:dyDescent="0.2">
      <c r="A9005" t="s">
        <v>521</v>
      </c>
      <c r="B9005" t="s">
        <v>687</v>
      </c>
      <c r="C9005" t="s">
        <v>523</v>
      </c>
      <c r="D9005" t="s">
        <v>530</v>
      </c>
      <c r="E9005" t="s">
        <v>518</v>
      </c>
      <c r="F9005" s="191">
        <v>45831</v>
      </c>
      <c r="G9005" t="s">
        <v>39</v>
      </c>
      <c r="H9005" s="192"/>
      <c r="I9005" t="s">
        <v>16</v>
      </c>
      <c r="J9005">
        <v>672</v>
      </c>
      <c r="K9005"/>
      <c r="L9005">
        <v>2025</v>
      </c>
      <c r="M9005" t="s">
        <v>525</v>
      </c>
      <c r="N9005" t="s">
        <v>526</v>
      </c>
      <c r="O9005"/>
    </row>
    <row r="9006" spans="1:15" s="164" customFormat="1" ht="16" x14ac:dyDescent="0.2">
      <c r="A9006" t="s">
        <v>521</v>
      </c>
      <c r="B9006" t="s">
        <v>615</v>
      </c>
      <c r="C9006" t="s">
        <v>523</v>
      </c>
      <c r="D9006" t="s">
        <v>530</v>
      </c>
      <c r="E9006" t="s">
        <v>518</v>
      </c>
      <c r="F9006" s="191">
        <v>45831</v>
      </c>
      <c r="G9006" t="s">
        <v>26</v>
      </c>
      <c r="H9006" s="192">
        <v>1164800</v>
      </c>
      <c r="I9006" t="s">
        <v>16</v>
      </c>
      <c r="J9006">
        <v>2912</v>
      </c>
      <c r="K9006"/>
      <c r="L9006">
        <v>2025</v>
      </c>
      <c r="M9006" t="s">
        <v>525</v>
      </c>
      <c r="N9006" t="s">
        <v>526</v>
      </c>
      <c r="O9006"/>
    </row>
    <row r="9007" spans="1:15" s="164" customFormat="1" ht="16" x14ac:dyDescent="0.2">
      <c r="A9007" t="s">
        <v>521</v>
      </c>
      <c r="B9007" t="s">
        <v>609</v>
      </c>
      <c r="C9007" t="s">
        <v>523</v>
      </c>
      <c r="D9007" t="s">
        <v>530</v>
      </c>
      <c r="E9007" t="s">
        <v>518</v>
      </c>
      <c r="F9007" s="191">
        <v>45831</v>
      </c>
      <c r="G9007" t="s">
        <v>25</v>
      </c>
      <c r="H9007" s="192">
        <v>67200</v>
      </c>
      <c r="I9007" t="s">
        <v>16</v>
      </c>
      <c r="J9007">
        <v>168</v>
      </c>
      <c r="K9007"/>
      <c r="L9007">
        <v>2025</v>
      </c>
      <c r="M9007" t="s">
        <v>525</v>
      </c>
      <c r="N9007" t="s">
        <v>526</v>
      </c>
      <c r="O9007"/>
    </row>
    <row r="9008" spans="1:15" s="164" customFormat="1" ht="16" x14ac:dyDescent="0.2">
      <c r="A9008" t="s">
        <v>521</v>
      </c>
      <c r="B9008" t="s">
        <v>615</v>
      </c>
      <c r="C9008" t="s">
        <v>523</v>
      </c>
      <c r="D9008" t="s">
        <v>530</v>
      </c>
      <c r="E9008" t="s">
        <v>519</v>
      </c>
      <c r="F9008" s="191">
        <v>45831</v>
      </c>
      <c r="G9008" t="s">
        <v>26</v>
      </c>
      <c r="H9008" s="192">
        <v>510000</v>
      </c>
      <c r="I9008" t="s">
        <v>16</v>
      </c>
      <c r="J9008">
        <v>1275</v>
      </c>
      <c r="K9008"/>
      <c r="L9008">
        <v>2025</v>
      </c>
      <c r="M9008" t="s">
        <v>525</v>
      </c>
      <c r="N9008" t="s">
        <v>526</v>
      </c>
      <c r="O9008"/>
    </row>
    <row r="9009" spans="1:15" s="164" customFormat="1" ht="16" x14ac:dyDescent="0.2">
      <c r="A9009" t="s">
        <v>521</v>
      </c>
      <c r="B9009" t="s">
        <v>615</v>
      </c>
      <c r="C9009" t="s">
        <v>523</v>
      </c>
      <c r="D9009" t="s">
        <v>530</v>
      </c>
      <c r="E9009" t="s">
        <v>517</v>
      </c>
      <c r="F9009" s="191">
        <v>45831</v>
      </c>
      <c r="G9009" t="s">
        <v>26</v>
      </c>
      <c r="H9009" s="192">
        <v>14403200</v>
      </c>
      <c r="I9009" t="s">
        <v>16</v>
      </c>
      <c r="J9009">
        <v>36008</v>
      </c>
      <c r="K9009"/>
      <c r="L9009">
        <v>2025</v>
      </c>
      <c r="M9009" t="s">
        <v>525</v>
      </c>
      <c r="N9009" t="s">
        <v>526</v>
      </c>
      <c r="O9009"/>
    </row>
    <row r="9010" spans="1:15" s="164" customFormat="1" ht="16" x14ac:dyDescent="0.2">
      <c r="A9010" t="s">
        <v>521</v>
      </c>
      <c r="B9010" t="s">
        <v>687</v>
      </c>
      <c r="C9010" t="s">
        <v>523</v>
      </c>
      <c r="D9010" t="s">
        <v>530</v>
      </c>
      <c r="E9010" t="s">
        <v>517</v>
      </c>
      <c r="F9010" s="191">
        <v>45831</v>
      </c>
      <c r="G9010" t="s">
        <v>39</v>
      </c>
      <c r="H9010" s="192">
        <v>1232000</v>
      </c>
      <c r="I9010" t="s">
        <v>16</v>
      </c>
      <c r="J9010">
        <v>3080</v>
      </c>
      <c r="K9010"/>
      <c r="L9010">
        <v>2025</v>
      </c>
      <c r="M9010" t="s">
        <v>525</v>
      </c>
      <c r="N9010" t="s">
        <v>526</v>
      </c>
      <c r="O9010"/>
    </row>
    <row r="9011" spans="1:15" s="164" customFormat="1" ht="16" x14ac:dyDescent="0.2">
      <c r="A9011" t="s">
        <v>521</v>
      </c>
      <c r="B9011" t="s">
        <v>609</v>
      </c>
      <c r="C9011" t="s">
        <v>523</v>
      </c>
      <c r="D9011" t="s">
        <v>530</v>
      </c>
      <c r="E9011" t="s">
        <v>517</v>
      </c>
      <c r="F9011" s="191">
        <v>45831</v>
      </c>
      <c r="G9011" t="s">
        <v>25</v>
      </c>
      <c r="H9011" s="192">
        <v>2262400</v>
      </c>
      <c r="I9011" t="s">
        <v>16</v>
      </c>
      <c r="J9011">
        <v>5656</v>
      </c>
      <c r="K9011"/>
      <c r="L9011">
        <v>2025</v>
      </c>
      <c r="M9011" t="s">
        <v>525</v>
      </c>
      <c r="N9011" t="s">
        <v>526</v>
      </c>
      <c r="O9011"/>
    </row>
    <row r="9012" spans="1:15" s="164" customFormat="1" ht="16" x14ac:dyDescent="0.2">
      <c r="A9012" t="s">
        <v>521</v>
      </c>
      <c r="B9012" t="s">
        <v>670</v>
      </c>
      <c r="C9012" t="s">
        <v>523</v>
      </c>
      <c r="D9012" t="s">
        <v>530</v>
      </c>
      <c r="E9012" t="s">
        <v>517</v>
      </c>
      <c r="F9012" s="191">
        <v>45831</v>
      </c>
      <c r="G9012" t="s">
        <v>36</v>
      </c>
      <c r="H9012" s="192"/>
      <c r="I9012" t="s">
        <v>16</v>
      </c>
      <c r="J9012">
        <v>84</v>
      </c>
      <c r="K9012"/>
      <c r="L9012">
        <v>2025</v>
      </c>
      <c r="M9012" t="s">
        <v>525</v>
      </c>
      <c r="N9012" t="s">
        <v>526</v>
      </c>
      <c r="O9012"/>
    </row>
    <row r="9013" spans="1:15" s="164" customFormat="1" ht="16" x14ac:dyDescent="0.2">
      <c r="A9013" t="s">
        <v>521</v>
      </c>
      <c r="B9013" t="s">
        <v>522</v>
      </c>
      <c r="C9013" t="s">
        <v>523</v>
      </c>
      <c r="D9013" t="s">
        <v>524</v>
      </c>
      <c r="E9013" t="s">
        <v>519</v>
      </c>
      <c r="F9013" s="191">
        <v>45831</v>
      </c>
      <c r="G9013" t="s">
        <v>19</v>
      </c>
      <c r="H9013" s="192">
        <v>850000</v>
      </c>
      <c r="I9013" t="s">
        <v>16</v>
      </c>
      <c r="J9013">
        <v>10000</v>
      </c>
      <c r="K9013"/>
      <c r="L9013">
        <v>2025</v>
      </c>
      <c r="M9013" t="s">
        <v>525</v>
      </c>
      <c r="N9013" t="s">
        <v>526</v>
      </c>
      <c r="O9013" t="s">
        <v>756</v>
      </c>
    </row>
    <row r="9014" spans="1:15" s="164" customFormat="1" ht="16" x14ac:dyDescent="0.2">
      <c r="A9014" t="s">
        <v>521</v>
      </c>
      <c r="B9014" t="s">
        <v>522</v>
      </c>
      <c r="C9014" t="s">
        <v>523</v>
      </c>
      <c r="D9014" t="s">
        <v>530</v>
      </c>
      <c r="E9014" t="s">
        <v>517</v>
      </c>
      <c r="F9014" s="191">
        <v>45831</v>
      </c>
      <c r="G9014" t="s">
        <v>18</v>
      </c>
      <c r="H9014" s="192">
        <v>89600</v>
      </c>
      <c r="I9014" t="s">
        <v>16</v>
      </c>
      <c r="J9014">
        <v>224</v>
      </c>
      <c r="K9014"/>
      <c r="L9014">
        <v>2025</v>
      </c>
      <c r="M9014" t="s">
        <v>525</v>
      </c>
      <c r="N9014" t="s">
        <v>526</v>
      </c>
      <c r="O9014" t="s">
        <v>756</v>
      </c>
    </row>
    <row r="9015" spans="1:15" s="164" customFormat="1" ht="16" x14ac:dyDescent="0.2">
      <c r="A9015" t="s">
        <v>521</v>
      </c>
      <c r="B9015" t="s">
        <v>522</v>
      </c>
      <c r="C9015" t="s">
        <v>523</v>
      </c>
      <c r="D9015" t="s">
        <v>530</v>
      </c>
      <c r="E9015" t="s">
        <v>517</v>
      </c>
      <c r="F9015" s="191">
        <v>45831</v>
      </c>
      <c r="G9015" t="s">
        <v>19</v>
      </c>
      <c r="H9015" s="192">
        <v>2600000</v>
      </c>
      <c r="I9015" t="s">
        <v>16</v>
      </c>
      <c r="J9015"/>
      <c r="K9015"/>
      <c r="L9015">
        <v>2025</v>
      </c>
      <c r="M9015" t="s">
        <v>525</v>
      </c>
      <c r="N9015" t="s">
        <v>526</v>
      </c>
      <c r="O9015" t="s">
        <v>756</v>
      </c>
    </row>
    <row r="9016" spans="1:15" s="164" customFormat="1" ht="16" x14ac:dyDescent="0.2">
      <c r="A9016" t="s">
        <v>521</v>
      </c>
      <c r="B9016" t="s">
        <v>670</v>
      </c>
      <c r="C9016" t="s">
        <v>523</v>
      </c>
      <c r="D9016" t="s">
        <v>530</v>
      </c>
      <c r="E9016" t="s">
        <v>517</v>
      </c>
      <c r="F9016" s="191">
        <v>45831</v>
      </c>
      <c r="G9016" t="s">
        <v>36</v>
      </c>
      <c r="H9016" s="192">
        <v>604800</v>
      </c>
      <c r="I9016" t="s">
        <v>16</v>
      </c>
      <c r="J9016">
        <v>1512</v>
      </c>
      <c r="K9016"/>
      <c r="L9016">
        <v>2025</v>
      </c>
      <c r="M9016" t="s">
        <v>525</v>
      </c>
      <c r="N9016" t="s">
        <v>526</v>
      </c>
      <c r="O9016" t="s">
        <v>783</v>
      </c>
    </row>
    <row r="9017" spans="1:15" s="164" customFormat="1" ht="16" x14ac:dyDescent="0.2">
      <c r="A9017" t="s">
        <v>521</v>
      </c>
      <c r="B9017" t="s">
        <v>670</v>
      </c>
      <c r="C9017" t="s">
        <v>523</v>
      </c>
      <c r="D9017" t="s">
        <v>530</v>
      </c>
      <c r="E9017" t="s">
        <v>518</v>
      </c>
      <c r="F9017" s="191">
        <v>45831</v>
      </c>
      <c r="G9017" t="s">
        <v>36</v>
      </c>
      <c r="H9017" s="192">
        <v>67200</v>
      </c>
      <c r="I9017" t="s">
        <v>16</v>
      </c>
      <c r="J9017">
        <v>168</v>
      </c>
      <c r="K9017"/>
      <c r="L9017">
        <v>2025</v>
      </c>
      <c r="M9017" t="s">
        <v>525</v>
      </c>
      <c r="N9017" t="s">
        <v>526</v>
      </c>
      <c r="O9017" t="s">
        <v>783</v>
      </c>
    </row>
    <row r="9018" spans="1:15" s="164" customFormat="1" ht="16" x14ac:dyDescent="0.2">
      <c r="A9018" t="s">
        <v>521</v>
      </c>
      <c r="B9018" t="s">
        <v>647</v>
      </c>
      <c r="C9018" t="s">
        <v>523</v>
      </c>
      <c r="D9018" t="s">
        <v>525</v>
      </c>
      <c r="E9018" t="s">
        <v>525</v>
      </c>
      <c r="F9018" s="191">
        <v>45832</v>
      </c>
      <c r="G9018" t="s">
        <v>650</v>
      </c>
      <c r="H9018" s="192">
        <v>865997</v>
      </c>
      <c r="I9018" t="s">
        <v>16</v>
      </c>
      <c r="J9018"/>
      <c r="K9018"/>
      <c r="L9018">
        <v>2024</v>
      </c>
      <c r="M9018" t="s">
        <v>525</v>
      </c>
      <c r="N9018" t="s">
        <v>569</v>
      </c>
      <c r="O9018"/>
    </row>
    <row r="9019" spans="1:15" s="164" customFormat="1" ht="16" x14ac:dyDescent="0.2">
      <c r="A9019" t="s">
        <v>521</v>
      </c>
      <c r="B9019" t="s">
        <v>647</v>
      </c>
      <c r="C9019" t="s">
        <v>523</v>
      </c>
      <c r="D9019" t="s">
        <v>525</v>
      </c>
      <c r="E9019" t="s">
        <v>519</v>
      </c>
      <c r="F9019" s="191">
        <v>45832</v>
      </c>
      <c r="G9019" t="s">
        <v>650</v>
      </c>
      <c r="H9019" s="192">
        <v>235902</v>
      </c>
      <c r="I9019" t="s">
        <v>16</v>
      </c>
      <c r="J9019"/>
      <c r="K9019"/>
      <c r="L9019">
        <v>2024</v>
      </c>
      <c r="M9019" t="s">
        <v>525</v>
      </c>
      <c r="N9019" t="s">
        <v>569</v>
      </c>
      <c r="O9019"/>
    </row>
    <row r="9020" spans="1:15" s="164" customFormat="1" ht="16" x14ac:dyDescent="0.2">
      <c r="A9020" t="s">
        <v>521</v>
      </c>
      <c r="B9020" t="s">
        <v>647</v>
      </c>
      <c r="C9020" t="s">
        <v>535</v>
      </c>
      <c r="D9020" t="s">
        <v>525</v>
      </c>
      <c r="E9020" t="s">
        <v>531</v>
      </c>
      <c r="F9020" s="191">
        <v>45832</v>
      </c>
      <c r="G9020" t="s">
        <v>650</v>
      </c>
      <c r="H9020" s="192">
        <v>48642</v>
      </c>
      <c r="I9020" t="s">
        <v>16</v>
      </c>
      <c r="J9020"/>
      <c r="K9020"/>
      <c r="L9020">
        <v>2024</v>
      </c>
      <c r="M9020" t="s">
        <v>525</v>
      </c>
      <c r="N9020" t="s">
        <v>569</v>
      </c>
      <c r="O9020"/>
    </row>
    <row r="9021" spans="1:15" s="164" customFormat="1" ht="16" x14ac:dyDescent="0.2">
      <c r="A9021" t="s">
        <v>521</v>
      </c>
      <c r="B9021" t="s">
        <v>647</v>
      </c>
      <c r="C9021" t="s">
        <v>523</v>
      </c>
      <c r="D9021" t="s">
        <v>525</v>
      </c>
      <c r="E9021" t="s">
        <v>531</v>
      </c>
      <c r="F9021" s="191">
        <v>45832</v>
      </c>
      <c r="G9021" t="s">
        <v>650</v>
      </c>
      <c r="H9021" s="192">
        <v>4326533</v>
      </c>
      <c r="I9021" t="s">
        <v>16</v>
      </c>
      <c r="J9021"/>
      <c r="K9021"/>
      <c r="L9021">
        <v>2024</v>
      </c>
      <c r="M9021" t="s">
        <v>525</v>
      </c>
      <c r="N9021" t="s">
        <v>569</v>
      </c>
      <c r="O9021"/>
    </row>
    <row r="9022" spans="1:15" s="164" customFormat="1" ht="16" x14ac:dyDescent="0.2">
      <c r="A9022" t="s">
        <v>521</v>
      </c>
      <c r="B9022" t="s">
        <v>647</v>
      </c>
      <c r="C9022" t="s">
        <v>523</v>
      </c>
      <c r="D9022" t="s">
        <v>525</v>
      </c>
      <c r="E9022" t="s">
        <v>519</v>
      </c>
      <c r="F9022" s="191">
        <v>45832</v>
      </c>
      <c r="G9022" t="s">
        <v>660</v>
      </c>
      <c r="H9022" s="192">
        <v>471900</v>
      </c>
      <c r="I9022" t="s">
        <v>16</v>
      </c>
      <c r="J9022"/>
      <c r="K9022"/>
      <c r="L9022">
        <v>2024</v>
      </c>
      <c r="M9022" t="s">
        <v>525</v>
      </c>
      <c r="N9022" t="s">
        <v>569</v>
      </c>
      <c r="O9022"/>
    </row>
    <row r="9023" spans="1:15" s="164" customFormat="1" ht="16" x14ac:dyDescent="0.2">
      <c r="A9023" t="s">
        <v>521</v>
      </c>
      <c r="B9023" t="s">
        <v>647</v>
      </c>
      <c r="C9023" t="s">
        <v>523</v>
      </c>
      <c r="D9023" t="s">
        <v>525</v>
      </c>
      <c r="E9023" t="s">
        <v>531</v>
      </c>
      <c r="F9023" s="191">
        <v>45832</v>
      </c>
      <c r="G9023" t="s">
        <v>660</v>
      </c>
      <c r="H9023" s="192">
        <v>833580</v>
      </c>
      <c r="I9023" t="s">
        <v>16</v>
      </c>
      <c r="J9023"/>
      <c r="K9023"/>
      <c r="L9023">
        <v>2024</v>
      </c>
      <c r="M9023" t="s">
        <v>525</v>
      </c>
      <c r="N9023" t="s">
        <v>569</v>
      </c>
      <c r="O9023"/>
    </row>
    <row r="9024" spans="1:15" s="164" customFormat="1" ht="16" x14ac:dyDescent="0.2">
      <c r="A9024" t="s">
        <v>521</v>
      </c>
      <c r="B9024" t="s">
        <v>647</v>
      </c>
      <c r="C9024" t="s">
        <v>523</v>
      </c>
      <c r="D9024" t="s">
        <v>525</v>
      </c>
      <c r="E9024" t="s">
        <v>525</v>
      </c>
      <c r="F9024" s="191">
        <v>45832</v>
      </c>
      <c r="G9024" t="s">
        <v>659</v>
      </c>
      <c r="H9024" s="192">
        <v>238792</v>
      </c>
      <c r="I9024" t="s">
        <v>16</v>
      </c>
      <c r="J9024"/>
      <c r="K9024"/>
      <c r="L9024">
        <v>2024</v>
      </c>
      <c r="M9024" t="s">
        <v>525</v>
      </c>
      <c r="N9024" t="s">
        <v>569</v>
      </c>
      <c r="O9024"/>
    </row>
    <row r="9025" spans="1:15" s="164" customFormat="1" ht="16" x14ac:dyDescent="0.2">
      <c r="A9025" t="s">
        <v>521</v>
      </c>
      <c r="B9025" t="s">
        <v>647</v>
      </c>
      <c r="C9025" t="s">
        <v>523</v>
      </c>
      <c r="D9025" t="s">
        <v>525</v>
      </c>
      <c r="E9025" t="s">
        <v>519</v>
      </c>
      <c r="F9025" s="191">
        <v>45832</v>
      </c>
      <c r="G9025" t="s">
        <v>659</v>
      </c>
      <c r="H9025" s="192">
        <v>224928</v>
      </c>
      <c r="I9025" t="s">
        <v>16</v>
      </c>
      <c r="J9025"/>
      <c r="K9025"/>
      <c r="L9025">
        <v>2024</v>
      </c>
      <c r="M9025" t="s">
        <v>525</v>
      </c>
      <c r="N9025" t="s">
        <v>569</v>
      </c>
      <c r="O9025"/>
    </row>
    <row r="9026" spans="1:15" s="164" customFormat="1" ht="16" x14ac:dyDescent="0.2">
      <c r="A9026" t="s">
        <v>521</v>
      </c>
      <c r="B9026" t="s">
        <v>647</v>
      </c>
      <c r="C9026" t="s">
        <v>523</v>
      </c>
      <c r="D9026" t="s">
        <v>525</v>
      </c>
      <c r="E9026" t="s">
        <v>531</v>
      </c>
      <c r="F9026" s="191">
        <v>45832</v>
      </c>
      <c r="G9026" t="s">
        <v>659</v>
      </c>
      <c r="H9026" s="192">
        <v>298760</v>
      </c>
      <c r="I9026" t="s">
        <v>16</v>
      </c>
      <c r="J9026"/>
      <c r="K9026"/>
      <c r="L9026">
        <v>2024</v>
      </c>
      <c r="M9026" t="s">
        <v>525</v>
      </c>
      <c r="N9026" t="s">
        <v>569</v>
      </c>
      <c r="O9026"/>
    </row>
    <row r="9027" spans="1:15" s="164" customFormat="1" ht="16" x14ac:dyDescent="0.2">
      <c r="A9027" t="s">
        <v>521</v>
      </c>
      <c r="B9027" t="s">
        <v>647</v>
      </c>
      <c r="C9027" t="s">
        <v>523</v>
      </c>
      <c r="D9027" t="s">
        <v>525</v>
      </c>
      <c r="E9027" t="s">
        <v>525</v>
      </c>
      <c r="F9027" s="191">
        <v>45832</v>
      </c>
      <c r="G9027" t="s">
        <v>755</v>
      </c>
      <c r="H9027" s="192">
        <v>41378</v>
      </c>
      <c r="I9027" t="s">
        <v>16</v>
      </c>
      <c r="J9027"/>
      <c r="K9027"/>
      <c r="L9027">
        <v>2024</v>
      </c>
      <c r="M9027" t="s">
        <v>525</v>
      </c>
      <c r="N9027" t="s">
        <v>569</v>
      </c>
      <c r="O9027"/>
    </row>
    <row r="9028" spans="1:15" s="164" customFormat="1" ht="16" x14ac:dyDescent="0.2">
      <c r="A9028" t="s">
        <v>521</v>
      </c>
      <c r="B9028" t="s">
        <v>522</v>
      </c>
      <c r="C9028" t="s">
        <v>523</v>
      </c>
      <c r="D9028" t="s">
        <v>524</v>
      </c>
      <c r="E9028" t="s">
        <v>519</v>
      </c>
      <c r="F9028" s="191">
        <v>45832</v>
      </c>
      <c r="G9028" t="s">
        <v>18</v>
      </c>
      <c r="H9028" s="192">
        <v>394910</v>
      </c>
      <c r="I9028" t="s">
        <v>16</v>
      </c>
      <c r="J9028">
        <v>4646</v>
      </c>
      <c r="K9028"/>
      <c r="L9028">
        <v>2025</v>
      </c>
      <c r="M9028" t="s">
        <v>525</v>
      </c>
      <c r="N9028" t="s">
        <v>526</v>
      </c>
      <c r="O9028"/>
    </row>
    <row r="9029" spans="1:15" s="164" customFormat="1" ht="16" x14ac:dyDescent="0.2">
      <c r="A9029" t="s">
        <v>521</v>
      </c>
      <c r="B9029" t="s">
        <v>522</v>
      </c>
      <c r="C9029" t="s">
        <v>523</v>
      </c>
      <c r="D9029" t="s">
        <v>530</v>
      </c>
      <c r="E9029" t="s">
        <v>517</v>
      </c>
      <c r="F9029" s="191">
        <v>45832</v>
      </c>
      <c r="G9029" t="s">
        <v>18</v>
      </c>
      <c r="H9029" s="192">
        <v>896400</v>
      </c>
      <c r="I9029" t="s">
        <v>16</v>
      </c>
      <c r="J9029">
        <v>2241</v>
      </c>
      <c r="K9029"/>
      <c r="L9029">
        <v>2025</v>
      </c>
      <c r="M9029" t="s">
        <v>525</v>
      </c>
      <c r="N9029" t="s">
        <v>526</v>
      </c>
      <c r="O9029"/>
    </row>
    <row r="9030" spans="1:15" s="164" customFormat="1" ht="16" x14ac:dyDescent="0.2">
      <c r="A9030" t="s">
        <v>521</v>
      </c>
      <c r="B9030" t="s">
        <v>522</v>
      </c>
      <c r="C9030" t="s">
        <v>523</v>
      </c>
      <c r="D9030" t="s">
        <v>524</v>
      </c>
      <c r="E9030" t="s">
        <v>519</v>
      </c>
      <c r="F9030" s="191">
        <v>45832</v>
      </c>
      <c r="G9030" t="s">
        <v>19</v>
      </c>
      <c r="H9030" s="192">
        <v>1360000</v>
      </c>
      <c r="I9030" t="s">
        <v>16</v>
      </c>
      <c r="J9030">
        <v>16000</v>
      </c>
      <c r="K9030"/>
      <c r="L9030">
        <v>2025</v>
      </c>
      <c r="M9030" t="s">
        <v>525</v>
      </c>
      <c r="N9030" t="s">
        <v>526</v>
      </c>
      <c r="O9030"/>
    </row>
    <row r="9031" spans="1:15" s="164" customFormat="1" ht="16" x14ac:dyDescent="0.2">
      <c r="A9031" t="s">
        <v>521</v>
      </c>
      <c r="B9031" t="s">
        <v>522</v>
      </c>
      <c r="C9031" t="s">
        <v>523</v>
      </c>
      <c r="D9031" t="s">
        <v>530</v>
      </c>
      <c r="E9031" t="s">
        <v>517</v>
      </c>
      <c r="F9031" s="191">
        <v>45832</v>
      </c>
      <c r="G9031" t="s">
        <v>19</v>
      </c>
      <c r="H9031" s="192">
        <v>4400000</v>
      </c>
      <c r="I9031" t="s">
        <v>16</v>
      </c>
      <c r="J9031"/>
      <c r="K9031"/>
      <c r="L9031">
        <v>2025</v>
      </c>
      <c r="M9031" t="s">
        <v>525</v>
      </c>
      <c r="N9031" t="s">
        <v>526</v>
      </c>
      <c r="O9031"/>
    </row>
    <row r="9032" spans="1:15" s="164" customFormat="1" ht="16" x14ac:dyDescent="0.2">
      <c r="A9032" t="s">
        <v>521</v>
      </c>
      <c r="B9032" t="s">
        <v>572</v>
      </c>
      <c r="C9032" t="s">
        <v>523</v>
      </c>
      <c r="D9032" t="s">
        <v>524</v>
      </c>
      <c r="E9032" t="s">
        <v>519</v>
      </c>
      <c r="F9032" s="191">
        <v>45832</v>
      </c>
      <c r="G9032" t="s">
        <v>574</v>
      </c>
      <c r="H9032" s="192">
        <v>1275000</v>
      </c>
      <c r="I9032" t="s">
        <v>16</v>
      </c>
      <c r="J9032">
        <v>15000</v>
      </c>
      <c r="K9032"/>
      <c r="L9032">
        <v>2025</v>
      </c>
      <c r="M9032" t="s">
        <v>525</v>
      </c>
      <c r="N9032" t="s">
        <v>526</v>
      </c>
      <c r="O9032"/>
    </row>
    <row r="9033" spans="1:15" s="164" customFormat="1" ht="16" x14ac:dyDescent="0.2">
      <c r="A9033" t="s">
        <v>521</v>
      </c>
      <c r="B9033" t="s">
        <v>572</v>
      </c>
      <c r="C9033" t="s">
        <v>523</v>
      </c>
      <c r="D9033" t="s">
        <v>530</v>
      </c>
      <c r="E9033" t="s">
        <v>517</v>
      </c>
      <c r="F9033" s="191">
        <v>45832</v>
      </c>
      <c r="G9033" t="s">
        <v>574</v>
      </c>
      <c r="H9033" s="192">
        <v>2200000</v>
      </c>
      <c r="I9033" t="s">
        <v>16</v>
      </c>
      <c r="J9033"/>
      <c r="K9033"/>
      <c r="L9033">
        <v>2025</v>
      </c>
      <c r="M9033" t="s">
        <v>525</v>
      </c>
      <c r="N9033" t="s">
        <v>526</v>
      </c>
      <c r="O9033"/>
    </row>
    <row r="9034" spans="1:15" s="164" customFormat="1" ht="16" x14ac:dyDescent="0.2">
      <c r="A9034" t="s">
        <v>521</v>
      </c>
      <c r="B9034" t="s">
        <v>615</v>
      </c>
      <c r="C9034" t="s">
        <v>523</v>
      </c>
      <c r="D9034" t="s">
        <v>530</v>
      </c>
      <c r="E9034" t="s">
        <v>517</v>
      </c>
      <c r="F9034" s="191">
        <v>45832</v>
      </c>
      <c r="G9034" t="s">
        <v>26</v>
      </c>
      <c r="H9034" s="192">
        <v>17337600</v>
      </c>
      <c r="I9034" t="s">
        <v>16</v>
      </c>
      <c r="J9034">
        <v>43344</v>
      </c>
      <c r="K9034"/>
      <c r="L9034">
        <v>2025</v>
      </c>
      <c r="M9034" t="s">
        <v>525</v>
      </c>
      <c r="N9034" t="s">
        <v>526</v>
      </c>
      <c r="O9034"/>
    </row>
    <row r="9035" spans="1:15" s="164" customFormat="1" ht="16" x14ac:dyDescent="0.2">
      <c r="A9035" t="s">
        <v>521</v>
      </c>
      <c r="B9035" t="s">
        <v>670</v>
      </c>
      <c r="C9035" t="s">
        <v>523</v>
      </c>
      <c r="D9035" t="s">
        <v>530</v>
      </c>
      <c r="E9035" t="s">
        <v>517</v>
      </c>
      <c r="F9035" s="191">
        <v>45832</v>
      </c>
      <c r="G9035" t="s">
        <v>36</v>
      </c>
      <c r="H9035" s="192"/>
      <c r="I9035" t="s">
        <v>16</v>
      </c>
      <c r="J9035">
        <v>232</v>
      </c>
      <c r="K9035"/>
      <c r="L9035">
        <v>2025</v>
      </c>
      <c r="M9035" t="s">
        <v>525</v>
      </c>
      <c r="N9035" t="s">
        <v>526</v>
      </c>
      <c r="O9035"/>
    </row>
    <row r="9036" spans="1:15" s="164" customFormat="1" ht="16" x14ac:dyDescent="0.2">
      <c r="A9036" t="s">
        <v>521</v>
      </c>
      <c r="B9036" t="s">
        <v>687</v>
      </c>
      <c r="C9036" t="s">
        <v>523</v>
      </c>
      <c r="D9036" t="s">
        <v>530</v>
      </c>
      <c r="E9036" t="s">
        <v>518</v>
      </c>
      <c r="F9036" s="191">
        <v>45832</v>
      </c>
      <c r="G9036" t="s">
        <v>39</v>
      </c>
      <c r="H9036" s="192"/>
      <c r="I9036" t="s">
        <v>16</v>
      </c>
      <c r="J9036">
        <v>448</v>
      </c>
      <c r="K9036"/>
      <c r="L9036">
        <v>2025</v>
      </c>
      <c r="M9036" t="s">
        <v>525</v>
      </c>
      <c r="N9036" t="s">
        <v>526</v>
      </c>
      <c r="O9036"/>
    </row>
    <row r="9037" spans="1:15" s="164" customFormat="1" ht="16" x14ac:dyDescent="0.2">
      <c r="A9037" t="s">
        <v>521</v>
      </c>
      <c r="B9037" t="s">
        <v>687</v>
      </c>
      <c r="C9037" t="s">
        <v>523</v>
      </c>
      <c r="D9037" t="s">
        <v>530</v>
      </c>
      <c r="E9037" t="s">
        <v>517</v>
      </c>
      <c r="F9037" s="191">
        <v>45832</v>
      </c>
      <c r="G9037" t="s">
        <v>39</v>
      </c>
      <c r="H9037" s="192">
        <v>1232000</v>
      </c>
      <c r="I9037" t="s">
        <v>16</v>
      </c>
      <c r="J9037">
        <v>3080</v>
      </c>
      <c r="K9037"/>
      <c r="L9037">
        <v>2025</v>
      </c>
      <c r="M9037" t="s">
        <v>525</v>
      </c>
      <c r="N9037" t="s">
        <v>526</v>
      </c>
      <c r="O9037"/>
    </row>
    <row r="9038" spans="1:15" s="164" customFormat="1" ht="16" x14ac:dyDescent="0.2">
      <c r="A9038" t="s">
        <v>521</v>
      </c>
      <c r="B9038" t="s">
        <v>609</v>
      </c>
      <c r="C9038" t="s">
        <v>523</v>
      </c>
      <c r="D9038" t="s">
        <v>530</v>
      </c>
      <c r="E9038" t="s">
        <v>518</v>
      </c>
      <c r="F9038" s="191">
        <v>45832</v>
      </c>
      <c r="G9038" t="s">
        <v>25</v>
      </c>
      <c r="H9038" s="192">
        <v>134400</v>
      </c>
      <c r="I9038" t="s">
        <v>16</v>
      </c>
      <c r="J9038">
        <v>336</v>
      </c>
      <c r="K9038"/>
      <c r="L9038">
        <v>2025</v>
      </c>
      <c r="M9038" t="s">
        <v>525</v>
      </c>
      <c r="N9038" t="s">
        <v>526</v>
      </c>
      <c r="O9038"/>
    </row>
    <row r="9039" spans="1:15" s="164" customFormat="1" ht="16" x14ac:dyDescent="0.2">
      <c r="A9039" t="s">
        <v>521</v>
      </c>
      <c r="B9039" t="s">
        <v>609</v>
      </c>
      <c r="C9039" t="s">
        <v>523</v>
      </c>
      <c r="D9039" t="s">
        <v>530</v>
      </c>
      <c r="E9039" t="s">
        <v>517</v>
      </c>
      <c r="F9039" s="191">
        <v>45832</v>
      </c>
      <c r="G9039" t="s">
        <v>25</v>
      </c>
      <c r="H9039" s="192">
        <v>1904000</v>
      </c>
      <c r="I9039" t="s">
        <v>16</v>
      </c>
      <c r="J9039">
        <v>4760</v>
      </c>
      <c r="K9039"/>
      <c r="L9039">
        <v>2025</v>
      </c>
      <c r="M9039" t="s">
        <v>525</v>
      </c>
      <c r="N9039" t="s">
        <v>526</v>
      </c>
      <c r="O9039"/>
    </row>
    <row r="9040" spans="1:15" s="164" customFormat="1" ht="16" x14ac:dyDescent="0.2">
      <c r="A9040" t="s">
        <v>521</v>
      </c>
      <c r="B9040" t="s">
        <v>615</v>
      </c>
      <c r="C9040" t="s">
        <v>523</v>
      </c>
      <c r="D9040" t="s">
        <v>530</v>
      </c>
      <c r="E9040" t="s">
        <v>518</v>
      </c>
      <c r="F9040" s="191">
        <v>45832</v>
      </c>
      <c r="G9040" t="s">
        <v>26</v>
      </c>
      <c r="H9040" s="192">
        <v>1478400</v>
      </c>
      <c r="I9040" t="s">
        <v>16</v>
      </c>
      <c r="J9040">
        <v>3696</v>
      </c>
      <c r="K9040"/>
      <c r="L9040">
        <v>2025</v>
      </c>
      <c r="M9040" t="s">
        <v>525</v>
      </c>
      <c r="N9040" t="s">
        <v>526</v>
      </c>
      <c r="O9040"/>
    </row>
    <row r="9041" spans="1:15" s="164" customFormat="1" ht="16" x14ac:dyDescent="0.2">
      <c r="A9041" t="s">
        <v>521</v>
      </c>
      <c r="B9041" t="s">
        <v>615</v>
      </c>
      <c r="C9041" t="s">
        <v>523</v>
      </c>
      <c r="D9041" t="s">
        <v>524</v>
      </c>
      <c r="E9041" t="s">
        <v>519</v>
      </c>
      <c r="F9041" s="191">
        <v>45832</v>
      </c>
      <c r="G9041" t="s">
        <v>26</v>
      </c>
      <c r="H9041" s="192">
        <v>122825</v>
      </c>
      <c r="I9041" t="s">
        <v>16</v>
      </c>
      <c r="J9041">
        <v>1445</v>
      </c>
      <c r="K9041"/>
      <c r="L9041">
        <v>2025</v>
      </c>
      <c r="M9041" t="s">
        <v>525</v>
      </c>
      <c r="N9041" t="s">
        <v>526</v>
      </c>
      <c r="O9041"/>
    </row>
    <row r="9042" spans="1:15" s="164" customFormat="1" ht="16" x14ac:dyDescent="0.2">
      <c r="A9042" t="s">
        <v>521</v>
      </c>
      <c r="B9042" t="s">
        <v>688</v>
      </c>
      <c r="C9042" t="s">
        <v>523</v>
      </c>
      <c r="D9042" t="s">
        <v>530</v>
      </c>
      <c r="E9042" t="s">
        <v>518</v>
      </c>
      <c r="F9042" s="191">
        <v>45832</v>
      </c>
      <c r="G9042" t="s">
        <v>689</v>
      </c>
      <c r="H9042" s="192">
        <v>600000</v>
      </c>
      <c r="I9042" t="s">
        <v>16</v>
      </c>
      <c r="J9042"/>
      <c r="K9042"/>
      <c r="L9042">
        <v>2025</v>
      </c>
      <c r="M9042" t="s">
        <v>525</v>
      </c>
      <c r="N9042" t="s">
        <v>526</v>
      </c>
      <c r="O9042"/>
    </row>
    <row r="9043" spans="1:15" s="164" customFormat="1" ht="16" x14ac:dyDescent="0.2">
      <c r="A9043" t="s">
        <v>521</v>
      </c>
      <c r="B9043" t="s">
        <v>688</v>
      </c>
      <c r="C9043" t="s">
        <v>523</v>
      </c>
      <c r="D9043" t="s">
        <v>530</v>
      </c>
      <c r="E9043" t="s">
        <v>517</v>
      </c>
      <c r="F9043" s="191">
        <v>45832</v>
      </c>
      <c r="G9043" t="s">
        <v>689</v>
      </c>
      <c r="H9043" s="192">
        <v>6600000</v>
      </c>
      <c r="I9043" t="s">
        <v>16</v>
      </c>
      <c r="J9043"/>
      <c r="K9043"/>
      <c r="L9043">
        <v>2025</v>
      </c>
      <c r="M9043" t="s">
        <v>525</v>
      </c>
      <c r="N9043" t="s">
        <v>526</v>
      </c>
      <c r="O9043"/>
    </row>
    <row r="9044" spans="1:15" s="164" customFormat="1" ht="16" x14ac:dyDescent="0.2">
      <c r="A9044" t="s">
        <v>521</v>
      </c>
      <c r="B9044" t="s">
        <v>687</v>
      </c>
      <c r="C9044" t="s">
        <v>523</v>
      </c>
      <c r="D9044" t="s">
        <v>530</v>
      </c>
      <c r="E9044" t="s">
        <v>517</v>
      </c>
      <c r="F9044" s="191">
        <v>45832</v>
      </c>
      <c r="G9044" t="s">
        <v>39</v>
      </c>
      <c r="H9044" s="192">
        <v>112000</v>
      </c>
      <c r="I9044" t="s">
        <v>16</v>
      </c>
      <c r="J9044">
        <v>280</v>
      </c>
      <c r="K9044"/>
      <c r="L9044">
        <v>2025</v>
      </c>
      <c r="M9044" t="s">
        <v>525</v>
      </c>
      <c r="N9044" t="s">
        <v>526</v>
      </c>
      <c r="O9044" t="s">
        <v>778</v>
      </c>
    </row>
    <row r="9045" spans="1:15" s="164" customFormat="1" ht="16" x14ac:dyDescent="0.2">
      <c r="A9045" t="s">
        <v>521</v>
      </c>
      <c r="B9045" t="s">
        <v>522</v>
      </c>
      <c r="C9045" t="s">
        <v>523</v>
      </c>
      <c r="D9045" t="s">
        <v>530</v>
      </c>
      <c r="E9045" t="s">
        <v>517</v>
      </c>
      <c r="F9045" s="191">
        <v>45832</v>
      </c>
      <c r="G9045" t="s">
        <v>18</v>
      </c>
      <c r="H9045" s="192">
        <v>112400</v>
      </c>
      <c r="I9045" t="s">
        <v>16</v>
      </c>
      <c r="J9045">
        <v>281</v>
      </c>
      <c r="K9045"/>
      <c r="L9045">
        <v>2025</v>
      </c>
      <c r="M9045" t="s">
        <v>525</v>
      </c>
      <c r="N9045" t="s">
        <v>526</v>
      </c>
      <c r="O9045" t="s">
        <v>778</v>
      </c>
    </row>
    <row r="9046" spans="1:15" s="164" customFormat="1" ht="16" x14ac:dyDescent="0.2">
      <c r="A9046" t="s">
        <v>521</v>
      </c>
      <c r="B9046" t="s">
        <v>670</v>
      </c>
      <c r="C9046" t="s">
        <v>523</v>
      </c>
      <c r="D9046" t="s">
        <v>530</v>
      </c>
      <c r="E9046" t="s">
        <v>517</v>
      </c>
      <c r="F9046" s="191">
        <v>45832</v>
      </c>
      <c r="G9046" t="s">
        <v>36</v>
      </c>
      <c r="H9046" s="192">
        <v>604800</v>
      </c>
      <c r="I9046" t="s">
        <v>16</v>
      </c>
      <c r="J9046">
        <v>1512</v>
      </c>
      <c r="K9046"/>
      <c r="L9046">
        <v>2025</v>
      </c>
      <c r="M9046" t="s">
        <v>525</v>
      </c>
      <c r="N9046" t="s">
        <v>526</v>
      </c>
      <c r="O9046" t="s">
        <v>784</v>
      </c>
    </row>
    <row r="9047" spans="1:15" s="164" customFormat="1" ht="16" x14ac:dyDescent="0.2">
      <c r="A9047" t="s">
        <v>521</v>
      </c>
      <c r="B9047" t="s">
        <v>670</v>
      </c>
      <c r="C9047" t="s">
        <v>523</v>
      </c>
      <c r="D9047" t="s">
        <v>530</v>
      </c>
      <c r="E9047" t="s">
        <v>518</v>
      </c>
      <c r="F9047" s="191">
        <v>45832</v>
      </c>
      <c r="G9047" t="s">
        <v>36</v>
      </c>
      <c r="H9047" s="192">
        <v>67200</v>
      </c>
      <c r="I9047" t="s">
        <v>16</v>
      </c>
      <c r="J9047">
        <v>168</v>
      </c>
      <c r="K9047"/>
      <c r="L9047">
        <v>2025</v>
      </c>
      <c r="M9047" t="s">
        <v>525</v>
      </c>
      <c r="N9047" t="s">
        <v>526</v>
      </c>
      <c r="O9047" t="s">
        <v>784</v>
      </c>
    </row>
    <row r="9048" spans="1:15" s="164" customFormat="1" ht="16" x14ac:dyDescent="0.2">
      <c r="A9048" t="s">
        <v>521</v>
      </c>
      <c r="B9048" t="s">
        <v>647</v>
      </c>
      <c r="C9048" t="s">
        <v>523</v>
      </c>
      <c r="D9048" t="s">
        <v>525</v>
      </c>
      <c r="E9048" t="s">
        <v>525</v>
      </c>
      <c r="F9048" s="191">
        <v>45833</v>
      </c>
      <c r="G9048" t="s">
        <v>650</v>
      </c>
      <c r="H9048" s="192">
        <v>830768</v>
      </c>
      <c r="I9048" t="s">
        <v>16</v>
      </c>
      <c r="J9048"/>
      <c r="K9048"/>
      <c r="L9048">
        <v>2024</v>
      </c>
      <c r="M9048" t="s">
        <v>525</v>
      </c>
      <c r="N9048" t="s">
        <v>569</v>
      </c>
      <c r="O9048"/>
    </row>
    <row r="9049" spans="1:15" s="164" customFormat="1" ht="16" x14ac:dyDescent="0.2">
      <c r="A9049" t="s">
        <v>521</v>
      </c>
      <c r="B9049" t="s">
        <v>647</v>
      </c>
      <c r="C9049" t="s">
        <v>523</v>
      </c>
      <c r="D9049" t="s">
        <v>525</v>
      </c>
      <c r="E9049" t="s">
        <v>519</v>
      </c>
      <c r="F9049" s="191">
        <v>45833</v>
      </c>
      <c r="G9049" t="s">
        <v>650</v>
      </c>
      <c r="H9049" s="192">
        <v>183966</v>
      </c>
      <c r="I9049" t="s">
        <v>16</v>
      </c>
      <c r="J9049"/>
      <c r="K9049"/>
      <c r="L9049">
        <v>2024</v>
      </c>
      <c r="M9049" t="s">
        <v>525</v>
      </c>
      <c r="N9049" t="s">
        <v>569</v>
      </c>
      <c r="O9049"/>
    </row>
    <row r="9050" spans="1:15" s="164" customFormat="1" ht="16" x14ac:dyDescent="0.2">
      <c r="A9050" t="s">
        <v>521</v>
      </c>
      <c r="B9050" t="s">
        <v>647</v>
      </c>
      <c r="C9050" t="s">
        <v>535</v>
      </c>
      <c r="D9050" t="s">
        <v>525</v>
      </c>
      <c r="E9050" t="s">
        <v>531</v>
      </c>
      <c r="F9050" s="191">
        <v>45833</v>
      </c>
      <c r="G9050" t="s">
        <v>650</v>
      </c>
      <c r="H9050" s="192">
        <v>10560</v>
      </c>
      <c r="I9050" t="s">
        <v>16</v>
      </c>
      <c r="J9050"/>
      <c r="K9050"/>
      <c r="L9050">
        <v>2024</v>
      </c>
      <c r="M9050" t="s">
        <v>525</v>
      </c>
      <c r="N9050" t="s">
        <v>569</v>
      </c>
      <c r="O9050"/>
    </row>
    <row r="9051" spans="1:15" s="164" customFormat="1" ht="16" x14ac:dyDescent="0.2">
      <c r="A9051" t="s">
        <v>521</v>
      </c>
      <c r="B9051" t="s">
        <v>647</v>
      </c>
      <c r="C9051" t="s">
        <v>523</v>
      </c>
      <c r="D9051" t="s">
        <v>525</v>
      </c>
      <c r="E9051" t="s">
        <v>531</v>
      </c>
      <c r="F9051" s="191">
        <v>45833</v>
      </c>
      <c r="G9051" t="s">
        <v>650</v>
      </c>
      <c r="H9051" s="192">
        <v>2459490</v>
      </c>
      <c r="I9051" t="s">
        <v>16</v>
      </c>
      <c r="J9051"/>
      <c r="K9051"/>
      <c r="L9051">
        <v>2024</v>
      </c>
      <c r="M9051" t="s">
        <v>525</v>
      </c>
      <c r="N9051" t="s">
        <v>569</v>
      </c>
      <c r="O9051"/>
    </row>
    <row r="9052" spans="1:15" s="164" customFormat="1" ht="16" x14ac:dyDescent="0.2">
      <c r="A9052" t="s">
        <v>521</v>
      </c>
      <c r="B9052" t="s">
        <v>647</v>
      </c>
      <c r="C9052" t="s">
        <v>523</v>
      </c>
      <c r="D9052" t="s">
        <v>525</v>
      </c>
      <c r="E9052" t="s">
        <v>531</v>
      </c>
      <c r="F9052" s="191">
        <v>45833</v>
      </c>
      <c r="G9052" t="s">
        <v>648</v>
      </c>
      <c r="H9052" s="192">
        <v>80538</v>
      </c>
      <c r="I9052" t="s">
        <v>16</v>
      </c>
      <c r="J9052"/>
      <c r="K9052"/>
      <c r="L9052">
        <v>2024</v>
      </c>
      <c r="M9052" t="s">
        <v>525</v>
      </c>
      <c r="N9052" t="s">
        <v>569</v>
      </c>
      <c r="O9052"/>
    </row>
    <row r="9053" spans="1:15" s="164" customFormat="1" ht="16" x14ac:dyDescent="0.2">
      <c r="A9053" t="s">
        <v>521</v>
      </c>
      <c r="B9053" t="s">
        <v>647</v>
      </c>
      <c r="C9053" t="s">
        <v>523</v>
      </c>
      <c r="D9053" t="s">
        <v>525</v>
      </c>
      <c r="E9053" t="s">
        <v>519</v>
      </c>
      <c r="F9053" s="191">
        <v>45833</v>
      </c>
      <c r="G9053" t="s">
        <v>660</v>
      </c>
      <c r="H9053" s="192">
        <v>564300</v>
      </c>
      <c r="I9053" t="s">
        <v>16</v>
      </c>
      <c r="J9053"/>
      <c r="K9053"/>
      <c r="L9053">
        <v>2024</v>
      </c>
      <c r="M9053" t="s">
        <v>525</v>
      </c>
      <c r="N9053" t="s">
        <v>569</v>
      </c>
      <c r="O9053"/>
    </row>
    <row r="9054" spans="1:15" s="164" customFormat="1" ht="16" x14ac:dyDescent="0.2">
      <c r="A9054" t="s">
        <v>521</v>
      </c>
      <c r="B9054" t="s">
        <v>647</v>
      </c>
      <c r="C9054" t="s">
        <v>523</v>
      </c>
      <c r="D9054" t="s">
        <v>525</v>
      </c>
      <c r="E9054" t="s">
        <v>531</v>
      </c>
      <c r="F9054" s="191">
        <v>45833</v>
      </c>
      <c r="G9054" t="s">
        <v>660</v>
      </c>
      <c r="H9054" s="192">
        <v>718846</v>
      </c>
      <c r="I9054" t="s">
        <v>16</v>
      </c>
      <c r="J9054"/>
      <c r="K9054"/>
      <c r="L9054">
        <v>2024</v>
      </c>
      <c r="M9054" t="s">
        <v>525</v>
      </c>
      <c r="N9054" t="s">
        <v>569</v>
      </c>
      <c r="O9054"/>
    </row>
    <row r="9055" spans="1:15" s="164" customFormat="1" ht="16" x14ac:dyDescent="0.2">
      <c r="A9055" t="s">
        <v>521</v>
      </c>
      <c r="B9055" t="s">
        <v>647</v>
      </c>
      <c r="C9055" t="s">
        <v>523</v>
      </c>
      <c r="D9055" t="s">
        <v>525</v>
      </c>
      <c r="E9055" t="s">
        <v>525</v>
      </c>
      <c r="F9055" s="191">
        <v>45833</v>
      </c>
      <c r="G9055" t="s">
        <v>659</v>
      </c>
      <c r="H9055" s="192">
        <v>360527</v>
      </c>
      <c r="I9055" t="s">
        <v>16</v>
      </c>
      <c r="J9055"/>
      <c r="K9055"/>
      <c r="L9055">
        <v>2024</v>
      </c>
      <c r="M9055" t="s">
        <v>525</v>
      </c>
      <c r="N9055" t="s">
        <v>569</v>
      </c>
      <c r="O9055"/>
    </row>
    <row r="9056" spans="1:15" s="164" customFormat="1" ht="16" x14ac:dyDescent="0.2">
      <c r="A9056" t="s">
        <v>521</v>
      </c>
      <c r="B9056" t="s">
        <v>647</v>
      </c>
      <c r="C9056" t="s">
        <v>523</v>
      </c>
      <c r="D9056" t="s">
        <v>525</v>
      </c>
      <c r="E9056" t="s">
        <v>519</v>
      </c>
      <c r="F9056" s="191">
        <v>45833</v>
      </c>
      <c r="G9056" t="s">
        <v>659</v>
      </c>
      <c r="H9056" s="192">
        <v>379984</v>
      </c>
      <c r="I9056" t="s">
        <v>16</v>
      </c>
      <c r="J9056"/>
      <c r="K9056"/>
      <c r="L9056">
        <v>2024</v>
      </c>
      <c r="M9056" t="s">
        <v>525</v>
      </c>
      <c r="N9056" t="s">
        <v>569</v>
      </c>
      <c r="O9056"/>
    </row>
    <row r="9057" spans="1:15" s="164" customFormat="1" ht="16" x14ac:dyDescent="0.2">
      <c r="A9057" t="s">
        <v>521</v>
      </c>
      <c r="B9057" t="s">
        <v>647</v>
      </c>
      <c r="C9057" t="s">
        <v>523</v>
      </c>
      <c r="D9057" t="s">
        <v>525</v>
      </c>
      <c r="E9057" t="s">
        <v>531</v>
      </c>
      <c r="F9057" s="191">
        <v>45833</v>
      </c>
      <c r="G9057" t="s">
        <v>659</v>
      </c>
      <c r="H9057" s="192">
        <v>505890</v>
      </c>
      <c r="I9057" t="s">
        <v>16</v>
      </c>
      <c r="J9057"/>
      <c r="K9057"/>
      <c r="L9057">
        <v>2024</v>
      </c>
      <c r="M9057" t="s">
        <v>525</v>
      </c>
      <c r="N9057" t="s">
        <v>569</v>
      </c>
      <c r="O9057"/>
    </row>
    <row r="9058" spans="1:15" s="164" customFormat="1" ht="16" x14ac:dyDescent="0.2">
      <c r="A9058" t="s">
        <v>521</v>
      </c>
      <c r="B9058" t="s">
        <v>647</v>
      </c>
      <c r="C9058" t="s">
        <v>523</v>
      </c>
      <c r="D9058" t="s">
        <v>525</v>
      </c>
      <c r="E9058" t="s">
        <v>525</v>
      </c>
      <c r="F9058" s="191">
        <v>45833</v>
      </c>
      <c r="G9058" t="s">
        <v>755</v>
      </c>
      <c r="H9058" s="192">
        <v>334858</v>
      </c>
      <c r="I9058" t="s">
        <v>16</v>
      </c>
      <c r="J9058"/>
      <c r="K9058"/>
      <c r="L9058">
        <v>2024</v>
      </c>
      <c r="M9058" t="s">
        <v>525</v>
      </c>
      <c r="N9058" t="s">
        <v>569</v>
      </c>
      <c r="O9058"/>
    </row>
    <row r="9059" spans="1:15" s="164" customFormat="1" ht="16" x14ac:dyDescent="0.2">
      <c r="A9059" t="s">
        <v>521</v>
      </c>
      <c r="B9059" t="s">
        <v>603</v>
      </c>
      <c r="C9059" t="s">
        <v>523</v>
      </c>
      <c r="D9059" t="s">
        <v>525</v>
      </c>
      <c r="E9059" t="s">
        <v>525</v>
      </c>
      <c r="F9059" s="191">
        <v>45833</v>
      </c>
      <c r="G9059" t="s">
        <v>604</v>
      </c>
      <c r="H9059" s="192">
        <v>10109</v>
      </c>
      <c r="I9059" t="s">
        <v>22</v>
      </c>
      <c r="J9059"/>
      <c r="K9059"/>
      <c r="L9059">
        <v>2024</v>
      </c>
      <c r="M9059" t="s">
        <v>525</v>
      </c>
      <c r="N9059" t="s">
        <v>569</v>
      </c>
      <c r="O9059"/>
    </row>
    <row r="9060" spans="1:15" s="164" customFormat="1" ht="16" x14ac:dyDescent="0.2">
      <c r="A9060" t="s">
        <v>521</v>
      </c>
      <c r="B9060" t="s">
        <v>615</v>
      </c>
      <c r="C9060" t="s">
        <v>523</v>
      </c>
      <c r="D9060" t="s">
        <v>530</v>
      </c>
      <c r="E9060" t="s">
        <v>517</v>
      </c>
      <c r="F9060" s="191">
        <v>45833</v>
      </c>
      <c r="G9060" t="s">
        <v>26</v>
      </c>
      <c r="H9060" s="192">
        <v>19376000</v>
      </c>
      <c r="I9060" t="s">
        <v>16</v>
      </c>
      <c r="J9060">
        <v>48440</v>
      </c>
      <c r="K9060"/>
      <c r="L9060">
        <v>2025</v>
      </c>
      <c r="M9060" t="s">
        <v>525</v>
      </c>
      <c r="N9060" t="s">
        <v>526</v>
      </c>
      <c r="O9060"/>
    </row>
    <row r="9061" spans="1:15" s="164" customFormat="1" ht="16" x14ac:dyDescent="0.2">
      <c r="A9061" t="s">
        <v>521</v>
      </c>
      <c r="B9061" t="s">
        <v>670</v>
      </c>
      <c r="C9061" t="s">
        <v>523</v>
      </c>
      <c r="D9061" t="s">
        <v>524</v>
      </c>
      <c r="E9061" t="s">
        <v>519</v>
      </c>
      <c r="F9061" s="191">
        <v>45833</v>
      </c>
      <c r="G9061" t="s">
        <v>36</v>
      </c>
      <c r="H9061" s="192"/>
      <c r="I9061" t="s">
        <v>16</v>
      </c>
      <c r="J9061">
        <v>84</v>
      </c>
      <c r="K9061"/>
      <c r="L9061">
        <v>2025</v>
      </c>
      <c r="M9061" t="s">
        <v>525</v>
      </c>
      <c r="N9061" t="s">
        <v>526</v>
      </c>
      <c r="O9061"/>
    </row>
    <row r="9062" spans="1:15" s="164" customFormat="1" ht="16" x14ac:dyDescent="0.2">
      <c r="A9062" t="s">
        <v>521</v>
      </c>
      <c r="B9062" t="s">
        <v>670</v>
      </c>
      <c r="C9062" t="s">
        <v>523</v>
      </c>
      <c r="D9062" t="s">
        <v>530</v>
      </c>
      <c r="E9062" t="s">
        <v>517</v>
      </c>
      <c r="F9062" s="191">
        <v>45833</v>
      </c>
      <c r="G9062" t="s">
        <v>36</v>
      </c>
      <c r="H9062" s="192"/>
      <c r="I9062" t="s">
        <v>16</v>
      </c>
      <c r="J9062">
        <v>336</v>
      </c>
      <c r="K9062"/>
      <c r="L9062">
        <v>2025</v>
      </c>
      <c r="M9062" t="s">
        <v>525</v>
      </c>
      <c r="N9062" t="s">
        <v>526</v>
      </c>
      <c r="O9062"/>
    </row>
    <row r="9063" spans="1:15" s="164" customFormat="1" ht="16" x14ac:dyDescent="0.2">
      <c r="A9063" t="s">
        <v>521</v>
      </c>
      <c r="B9063" t="s">
        <v>687</v>
      </c>
      <c r="C9063" t="s">
        <v>523</v>
      </c>
      <c r="D9063" t="s">
        <v>530</v>
      </c>
      <c r="E9063" t="s">
        <v>518</v>
      </c>
      <c r="F9063" s="191">
        <v>45833</v>
      </c>
      <c r="G9063" t="s">
        <v>39</v>
      </c>
      <c r="H9063" s="192"/>
      <c r="I9063" t="s">
        <v>16</v>
      </c>
      <c r="J9063">
        <v>560</v>
      </c>
      <c r="K9063"/>
      <c r="L9063">
        <v>2025</v>
      </c>
      <c r="M9063" t="s">
        <v>525</v>
      </c>
      <c r="N9063" t="s">
        <v>526</v>
      </c>
      <c r="O9063"/>
    </row>
    <row r="9064" spans="1:15" s="164" customFormat="1" ht="16" x14ac:dyDescent="0.2">
      <c r="A9064" t="s">
        <v>521</v>
      </c>
      <c r="B9064" t="s">
        <v>687</v>
      </c>
      <c r="C9064" t="s">
        <v>523</v>
      </c>
      <c r="D9064" t="s">
        <v>530</v>
      </c>
      <c r="E9064" t="s">
        <v>517</v>
      </c>
      <c r="F9064" s="191">
        <v>45833</v>
      </c>
      <c r="G9064" t="s">
        <v>39</v>
      </c>
      <c r="H9064" s="192">
        <v>1747200</v>
      </c>
      <c r="I9064" t="s">
        <v>16</v>
      </c>
      <c r="J9064">
        <v>4368</v>
      </c>
      <c r="K9064"/>
      <c r="L9064">
        <v>2025</v>
      </c>
      <c r="M9064" t="s">
        <v>525</v>
      </c>
      <c r="N9064" t="s">
        <v>526</v>
      </c>
      <c r="O9064"/>
    </row>
    <row r="9065" spans="1:15" s="164" customFormat="1" ht="16" x14ac:dyDescent="0.2">
      <c r="A9065" t="s">
        <v>521</v>
      </c>
      <c r="B9065" t="s">
        <v>609</v>
      </c>
      <c r="C9065" t="s">
        <v>523</v>
      </c>
      <c r="D9065" t="s">
        <v>530</v>
      </c>
      <c r="E9065" t="s">
        <v>518</v>
      </c>
      <c r="F9065" s="191">
        <v>45833</v>
      </c>
      <c r="G9065" t="s">
        <v>25</v>
      </c>
      <c r="H9065" s="192">
        <v>134400</v>
      </c>
      <c r="I9065" t="s">
        <v>16</v>
      </c>
      <c r="J9065">
        <v>336</v>
      </c>
      <c r="K9065"/>
      <c r="L9065">
        <v>2025</v>
      </c>
      <c r="M9065" t="s">
        <v>525</v>
      </c>
      <c r="N9065" t="s">
        <v>526</v>
      </c>
      <c r="O9065"/>
    </row>
    <row r="9066" spans="1:15" s="164" customFormat="1" ht="16" x14ac:dyDescent="0.2">
      <c r="A9066" t="s">
        <v>521</v>
      </c>
      <c r="B9066" t="s">
        <v>609</v>
      </c>
      <c r="C9066" t="s">
        <v>523</v>
      </c>
      <c r="D9066" t="s">
        <v>530</v>
      </c>
      <c r="E9066" t="s">
        <v>517</v>
      </c>
      <c r="F9066" s="191">
        <v>45833</v>
      </c>
      <c r="G9066" t="s">
        <v>25</v>
      </c>
      <c r="H9066" s="192">
        <v>1814400</v>
      </c>
      <c r="I9066" t="s">
        <v>16</v>
      </c>
      <c r="J9066">
        <v>4536</v>
      </c>
      <c r="K9066"/>
      <c r="L9066">
        <v>2025</v>
      </c>
      <c r="M9066" t="s">
        <v>525</v>
      </c>
      <c r="N9066" t="s">
        <v>526</v>
      </c>
      <c r="O9066"/>
    </row>
    <row r="9067" spans="1:15" s="164" customFormat="1" ht="16" x14ac:dyDescent="0.2">
      <c r="A9067" t="s">
        <v>521</v>
      </c>
      <c r="B9067" t="s">
        <v>615</v>
      </c>
      <c r="C9067" t="s">
        <v>523</v>
      </c>
      <c r="D9067" t="s">
        <v>530</v>
      </c>
      <c r="E9067" t="s">
        <v>518</v>
      </c>
      <c r="F9067" s="191">
        <v>45833</v>
      </c>
      <c r="G9067" t="s">
        <v>26</v>
      </c>
      <c r="H9067" s="192">
        <v>1545600</v>
      </c>
      <c r="I9067" t="s">
        <v>16</v>
      </c>
      <c r="J9067">
        <v>3864</v>
      </c>
      <c r="K9067"/>
      <c r="L9067">
        <v>2025</v>
      </c>
      <c r="M9067" t="s">
        <v>525</v>
      </c>
      <c r="N9067" t="s">
        <v>526</v>
      </c>
      <c r="O9067"/>
    </row>
    <row r="9068" spans="1:15" s="164" customFormat="1" ht="16" x14ac:dyDescent="0.2">
      <c r="A9068" t="s">
        <v>521</v>
      </c>
      <c r="B9068" t="s">
        <v>615</v>
      </c>
      <c r="C9068" t="s">
        <v>523</v>
      </c>
      <c r="D9068" t="s">
        <v>524</v>
      </c>
      <c r="E9068" t="s">
        <v>519</v>
      </c>
      <c r="F9068" s="191">
        <v>45833</v>
      </c>
      <c r="G9068" t="s">
        <v>26</v>
      </c>
      <c r="H9068" s="192">
        <v>101150</v>
      </c>
      <c r="I9068" t="s">
        <v>16</v>
      </c>
      <c r="J9068">
        <v>1190</v>
      </c>
      <c r="K9068"/>
      <c r="L9068">
        <v>2025</v>
      </c>
      <c r="M9068" t="s">
        <v>525</v>
      </c>
      <c r="N9068" t="s">
        <v>526</v>
      </c>
      <c r="O9068"/>
    </row>
    <row r="9069" spans="1:15" s="164" customFormat="1" ht="16" x14ac:dyDescent="0.2">
      <c r="A9069" t="s">
        <v>521</v>
      </c>
      <c r="B9069" t="s">
        <v>572</v>
      </c>
      <c r="C9069" t="s">
        <v>523</v>
      </c>
      <c r="D9069" t="s">
        <v>530</v>
      </c>
      <c r="E9069" t="s">
        <v>517</v>
      </c>
      <c r="F9069" s="191">
        <v>45833</v>
      </c>
      <c r="G9069" t="s">
        <v>574</v>
      </c>
      <c r="H9069" s="192">
        <v>2000000</v>
      </c>
      <c r="I9069" t="s">
        <v>16</v>
      </c>
      <c r="J9069"/>
      <c r="K9069"/>
      <c r="L9069">
        <v>2025</v>
      </c>
      <c r="M9069" t="s">
        <v>525</v>
      </c>
      <c r="N9069" t="s">
        <v>526</v>
      </c>
      <c r="O9069"/>
    </row>
    <row r="9070" spans="1:15" s="164" customFormat="1" ht="16" x14ac:dyDescent="0.2">
      <c r="A9070" t="s">
        <v>521</v>
      </c>
      <c r="B9070" t="s">
        <v>572</v>
      </c>
      <c r="C9070" t="s">
        <v>523</v>
      </c>
      <c r="D9070" t="s">
        <v>524</v>
      </c>
      <c r="E9070" t="s">
        <v>519</v>
      </c>
      <c r="F9070" s="191">
        <v>45833</v>
      </c>
      <c r="G9070" t="s">
        <v>574</v>
      </c>
      <c r="H9070" s="192">
        <v>1530000</v>
      </c>
      <c r="I9070" t="s">
        <v>16</v>
      </c>
      <c r="J9070">
        <v>18000</v>
      </c>
      <c r="K9070"/>
      <c r="L9070">
        <v>2025</v>
      </c>
      <c r="M9070" t="s">
        <v>525</v>
      </c>
      <c r="N9070" t="s">
        <v>526</v>
      </c>
      <c r="O9070"/>
    </row>
    <row r="9071" spans="1:15" s="164" customFormat="1" ht="16" x14ac:dyDescent="0.2">
      <c r="A9071" t="s">
        <v>521</v>
      </c>
      <c r="B9071" t="s">
        <v>522</v>
      </c>
      <c r="C9071" t="s">
        <v>523</v>
      </c>
      <c r="D9071" t="s">
        <v>524</v>
      </c>
      <c r="E9071" t="s">
        <v>519</v>
      </c>
      <c r="F9071" s="191">
        <v>45833</v>
      </c>
      <c r="G9071" t="s">
        <v>19</v>
      </c>
      <c r="H9071" s="192">
        <v>1275000</v>
      </c>
      <c r="I9071" t="s">
        <v>16</v>
      </c>
      <c r="J9071">
        <v>15000</v>
      </c>
      <c r="K9071"/>
      <c r="L9071">
        <v>2025</v>
      </c>
      <c r="M9071" t="s">
        <v>525</v>
      </c>
      <c r="N9071" t="s">
        <v>526</v>
      </c>
      <c r="O9071"/>
    </row>
    <row r="9072" spans="1:15" s="164" customFormat="1" ht="16" x14ac:dyDescent="0.2">
      <c r="A9072" t="s">
        <v>521</v>
      </c>
      <c r="B9072" t="s">
        <v>522</v>
      </c>
      <c r="C9072" t="s">
        <v>523</v>
      </c>
      <c r="D9072" t="s">
        <v>530</v>
      </c>
      <c r="E9072" t="s">
        <v>517</v>
      </c>
      <c r="F9072" s="191">
        <v>45833</v>
      </c>
      <c r="G9072" t="s">
        <v>19</v>
      </c>
      <c r="H9072" s="192">
        <v>3000000</v>
      </c>
      <c r="I9072" t="s">
        <v>16</v>
      </c>
      <c r="J9072"/>
      <c r="K9072"/>
      <c r="L9072">
        <v>2025</v>
      </c>
      <c r="M9072" t="s">
        <v>525</v>
      </c>
      <c r="N9072" t="s">
        <v>526</v>
      </c>
      <c r="O9072"/>
    </row>
    <row r="9073" spans="1:15" s="164" customFormat="1" ht="16" x14ac:dyDescent="0.2">
      <c r="A9073" t="s">
        <v>521</v>
      </c>
      <c r="B9073" t="s">
        <v>522</v>
      </c>
      <c r="C9073" t="s">
        <v>523</v>
      </c>
      <c r="D9073" t="s">
        <v>524</v>
      </c>
      <c r="E9073" t="s">
        <v>519</v>
      </c>
      <c r="F9073" s="191">
        <v>45833</v>
      </c>
      <c r="G9073" t="s">
        <v>18</v>
      </c>
      <c r="H9073" s="192">
        <v>1091315</v>
      </c>
      <c r="I9073" t="s">
        <v>16</v>
      </c>
      <c r="J9073">
        <v>12839</v>
      </c>
      <c r="K9073"/>
      <c r="L9073">
        <v>2025</v>
      </c>
      <c r="M9073" t="s">
        <v>525</v>
      </c>
      <c r="N9073" t="s">
        <v>526</v>
      </c>
      <c r="O9073"/>
    </row>
    <row r="9074" spans="1:15" s="164" customFormat="1" ht="16" x14ac:dyDescent="0.2">
      <c r="A9074" t="s">
        <v>521</v>
      </c>
      <c r="B9074" t="s">
        <v>522</v>
      </c>
      <c r="C9074" t="s">
        <v>523</v>
      </c>
      <c r="D9074" t="s">
        <v>530</v>
      </c>
      <c r="E9074" t="s">
        <v>517</v>
      </c>
      <c r="F9074" s="191">
        <v>45833</v>
      </c>
      <c r="G9074" t="s">
        <v>18</v>
      </c>
      <c r="H9074" s="192">
        <v>779600</v>
      </c>
      <c r="I9074" t="s">
        <v>16</v>
      </c>
      <c r="J9074">
        <v>1949</v>
      </c>
      <c r="K9074"/>
      <c r="L9074">
        <v>2025</v>
      </c>
      <c r="M9074" t="s">
        <v>525</v>
      </c>
      <c r="N9074" t="s">
        <v>526</v>
      </c>
      <c r="O9074"/>
    </row>
    <row r="9075" spans="1:15" s="164" customFormat="1" ht="16" x14ac:dyDescent="0.2">
      <c r="A9075" t="s">
        <v>521</v>
      </c>
      <c r="B9075" t="s">
        <v>688</v>
      </c>
      <c r="C9075" t="s">
        <v>523</v>
      </c>
      <c r="D9075" t="s">
        <v>530</v>
      </c>
      <c r="E9075" t="s">
        <v>518</v>
      </c>
      <c r="F9075" s="191">
        <v>45833</v>
      </c>
      <c r="G9075" t="s">
        <v>689</v>
      </c>
      <c r="H9075" s="192">
        <v>192000</v>
      </c>
      <c r="I9075" t="s">
        <v>16</v>
      </c>
      <c r="J9075"/>
      <c r="K9075"/>
      <c r="L9075">
        <v>2025</v>
      </c>
      <c r="M9075" t="s">
        <v>525</v>
      </c>
      <c r="N9075" t="s">
        <v>526</v>
      </c>
      <c r="O9075"/>
    </row>
    <row r="9076" spans="1:15" s="164" customFormat="1" ht="16" x14ac:dyDescent="0.2">
      <c r="A9076" t="s">
        <v>521</v>
      </c>
      <c r="B9076" t="s">
        <v>688</v>
      </c>
      <c r="C9076" t="s">
        <v>523</v>
      </c>
      <c r="D9076" t="s">
        <v>525</v>
      </c>
      <c r="E9076" t="s">
        <v>517</v>
      </c>
      <c r="F9076" s="191">
        <v>45833</v>
      </c>
      <c r="G9076" t="s">
        <v>689</v>
      </c>
      <c r="H9076" s="192">
        <v>400000</v>
      </c>
      <c r="I9076" t="s">
        <v>16</v>
      </c>
      <c r="J9076"/>
      <c r="K9076"/>
      <c r="L9076">
        <v>2025</v>
      </c>
      <c r="M9076" t="s">
        <v>525</v>
      </c>
      <c r="N9076" t="s">
        <v>526</v>
      </c>
      <c r="O9076"/>
    </row>
    <row r="9077" spans="1:15" s="164" customFormat="1" ht="16" x14ac:dyDescent="0.2">
      <c r="A9077" t="s">
        <v>521</v>
      </c>
      <c r="B9077" t="s">
        <v>688</v>
      </c>
      <c r="C9077" t="s">
        <v>523</v>
      </c>
      <c r="D9077" t="s">
        <v>530</v>
      </c>
      <c r="E9077" t="s">
        <v>517</v>
      </c>
      <c r="F9077" s="191">
        <v>45833</v>
      </c>
      <c r="G9077" t="s">
        <v>689</v>
      </c>
      <c r="H9077" s="192">
        <v>5360000</v>
      </c>
      <c r="I9077" t="s">
        <v>16</v>
      </c>
      <c r="J9077"/>
      <c r="K9077"/>
      <c r="L9077">
        <v>2025</v>
      </c>
      <c r="M9077" t="s">
        <v>525</v>
      </c>
      <c r="N9077" t="s">
        <v>526</v>
      </c>
      <c r="O9077"/>
    </row>
    <row r="9078" spans="1:15" s="164" customFormat="1" ht="16" x14ac:dyDescent="0.2">
      <c r="A9078" t="s">
        <v>521</v>
      </c>
      <c r="B9078" t="s">
        <v>670</v>
      </c>
      <c r="C9078" t="s">
        <v>523</v>
      </c>
      <c r="D9078" t="s">
        <v>530</v>
      </c>
      <c r="E9078" t="s">
        <v>517</v>
      </c>
      <c r="F9078" s="191">
        <v>45833</v>
      </c>
      <c r="G9078" t="s">
        <v>36</v>
      </c>
      <c r="H9078" s="192">
        <v>604800</v>
      </c>
      <c r="I9078" t="s">
        <v>16</v>
      </c>
      <c r="J9078">
        <v>1512</v>
      </c>
      <c r="K9078"/>
      <c r="L9078">
        <v>2025</v>
      </c>
      <c r="M9078" t="s">
        <v>525</v>
      </c>
      <c r="N9078" t="s">
        <v>526</v>
      </c>
      <c r="O9078" t="s">
        <v>785</v>
      </c>
    </row>
    <row r="9079" spans="1:15" s="164" customFormat="1" ht="16" x14ac:dyDescent="0.2">
      <c r="A9079" t="s">
        <v>521</v>
      </c>
      <c r="B9079" t="s">
        <v>670</v>
      </c>
      <c r="C9079" t="s">
        <v>523</v>
      </c>
      <c r="D9079" t="s">
        <v>530</v>
      </c>
      <c r="E9079" t="s">
        <v>518</v>
      </c>
      <c r="F9079" s="191">
        <v>45833</v>
      </c>
      <c r="G9079" t="s">
        <v>36</v>
      </c>
      <c r="H9079" s="192">
        <v>67200</v>
      </c>
      <c r="I9079" t="s">
        <v>16</v>
      </c>
      <c r="J9079">
        <v>168</v>
      </c>
      <c r="K9079"/>
      <c r="L9079">
        <v>2025</v>
      </c>
      <c r="M9079" t="s">
        <v>525</v>
      </c>
      <c r="N9079" t="s">
        <v>526</v>
      </c>
      <c r="O9079" t="s">
        <v>785</v>
      </c>
    </row>
    <row r="9080" spans="1:15" s="164" customFormat="1" ht="16" x14ac:dyDescent="0.2">
      <c r="A9080" t="s">
        <v>521</v>
      </c>
      <c r="B9080" t="s">
        <v>670</v>
      </c>
      <c r="C9080" t="s">
        <v>523</v>
      </c>
      <c r="D9080" t="s">
        <v>530</v>
      </c>
      <c r="E9080" t="s">
        <v>518</v>
      </c>
      <c r="F9080" s="191">
        <v>45833</v>
      </c>
      <c r="G9080" t="s">
        <v>36</v>
      </c>
      <c r="H9080" s="192">
        <v>44800</v>
      </c>
      <c r="I9080" t="s">
        <v>16</v>
      </c>
      <c r="J9080">
        <v>112</v>
      </c>
      <c r="K9080"/>
      <c r="L9080">
        <v>2025</v>
      </c>
      <c r="M9080" t="s">
        <v>525</v>
      </c>
      <c r="N9080" t="s">
        <v>526</v>
      </c>
      <c r="O9080" t="s">
        <v>860</v>
      </c>
    </row>
    <row r="9081" spans="1:15" s="164" customFormat="1" ht="16" x14ac:dyDescent="0.2">
      <c r="A9081" t="s">
        <v>521</v>
      </c>
      <c r="B9081" t="s">
        <v>670</v>
      </c>
      <c r="C9081" t="s">
        <v>523</v>
      </c>
      <c r="D9081" t="s">
        <v>530</v>
      </c>
      <c r="E9081" t="s">
        <v>517</v>
      </c>
      <c r="F9081" s="191">
        <v>45833</v>
      </c>
      <c r="G9081" t="s">
        <v>36</v>
      </c>
      <c r="H9081" s="192">
        <v>380800</v>
      </c>
      <c r="I9081" t="s">
        <v>16</v>
      </c>
      <c r="J9081">
        <v>952</v>
      </c>
      <c r="K9081"/>
      <c r="L9081">
        <v>2025</v>
      </c>
      <c r="M9081" t="s">
        <v>525</v>
      </c>
      <c r="N9081" t="s">
        <v>526</v>
      </c>
      <c r="O9081" t="s">
        <v>860</v>
      </c>
    </row>
    <row r="9082" spans="1:15" s="164" customFormat="1" ht="16" x14ac:dyDescent="0.2">
      <c r="A9082" t="s">
        <v>521</v>
      </c>
      <c r="B9082" t="s">
        <v>647</v>
      </c>
      <c r="C9082" t="s">
        <v>523</v>
      </c>
      <c r="D9082" t="s">
        <v>525</v>
      </c>
      <c r="E9082" t="s">
        <v>525</v>
      </c>
      <c r="F9082" s="191">
        <v>45834</v>
      </c>
      <c r="G9082" t="s">
        <v>650</v>
      </c>
      <c r="H9082" s="192">
        <v>1306932</v>
      </c>
      <c r="I9082" t="s">
        <v>16</v>
      </c>
      <c r="J9082"/>
      <c r="K9082"/>
      <c r="L9082">
        <v>2024</v>
      </c>
      <c r="M9082" t="s">
        <v>525</v>
      </c>
      <c r="N9082" t="s">
        <v>569</v>
      </c>
      <c r="O9082"/>
    </row>
    <row r="9083" spans="1:15" s="164" customFormat="1" ht="16" x14ac:dyDescent="0.2">
      <c r="A9083" t="s">
        <v>521</v>
      </c>
      <c r="B9083" t="s">
        <v>647</v>
      </c>
      <c r="C9083" t="s">
        <v>535</v>
      </c>
      <c r="D9083" t="s">
        <v>525</v>
      </c>
      <c r="E9083" t="s">
        <v>531</v>
      </c>
      <c r="F9083" s="191">
        <v>45834</v>
      </c>
      <c r="G9083" t="s">
        <v>650</v>
      </c>
      <c r="H9083" s="192">
        <v>12672</v>
      </c>
      <c r="I9083" t="s">
        <v>16</v>
      </c>
      <c r="J9083"/>
      <c r="K9083"/>
      <c r="L9083">
        <v>2024</v>
      </c>
      <c r="M9083" t="s">
        <v>525</v>
      </c>
      <c r="N9083" t="s">
        <v>569</v>
      </c>
      <c r="O9083"/>
    </row>
    <row r="9084" spans="1:15" s="164" customFormat="1" ht="16" x14ac:dyDescent="0.2">
      <c r="A9084" t="s">
        <v>521</v>
      </c>
      <c r="B9084" t="s">
        <v>647</v>
      </c>
      <c r="C9084" t="s">
        <v>523</v>
      </c>
      <c r="D9084" t="s">
        <v>525</v>
      </c>
      <c r="E9084" t="s">
        <v>531</v>
      </c>
      <c r="F9084" s="191">
        <v>45834</v>
      </c>
      <c r="G9084" t="s">
        <v>650</v>
      </c>
      <c r="H9084" s="192">
        <v>1189564</v>
      </c>
      <c r="I9084" t="s">
        <v>16</v>
      </c>
      <c r="J9084"/>
      <c r="K9084"/>
      <c r="L9084">
        <v>2024</v>
      </c>
      <c r="M9084" t="s">
        <v>525</v>
      </c>
      <c r="N9084" t="s">
        <v>569</v>
      </c>
      <c r="O9084"/>
    </row>
    <row r="9085" spans="1:15" s="164" customFormat="1" ht="16" x14ac:dyDescent="0.2">
      <c r="A9085" t="s">
        <v>521</v>
      </c>
      <c r="B9085" t="s">
        <v>647</v>
      </c>
      <c r="C9085" t="s">
        <v>523</v>
      </c>
      <c r="D9085" t="s">
        <v>525</v>
      </c>
      <c r="E9085" t="s">
        <v>525</v>
      </c>
      <c r="F9085" s="191">
        <v>45834</v>
      </c>
      <c r="G9085" t="s">
        <v>648</v>
      </c>
      <c r="H9085" s="192">
        <v>115478</v>
      </c>
      <c r="I9085" t="s">
        <v>16</v>
      </c>
      <c r="J9085"/>
      <c r="K9085"/>
      <c r="L9085">
        <v>2024</v>
      </c>
      <c r="M9085" t="s">
        <v>525</v>
      </c>
      <c r="N9085" t="s">
        <v>569</v>
      </c>
      <c r="O9085"/>
    </row>
    <row r="9086" spans="1:15" s="164" customFormat="1" ht="16" x14ac:dyDescent="0.2">
      <c r="A9086" t="s">
        <v>521</v>
      </c>
      <c r="B9086" t="s">
        <v>647</v>
      </c>
      <c r="C9086" t="s">
        <v>523</v>
      </c>
      <c r="D9086" t="s">
        <v>525</v>
      </c>
      <c r="E9086" t="s">
        <v>531</v>
      </c>
      <c r="F9086" s="191">
        <v>45834</v>
      </c>
      <c r="G9086" t="s">
        <v>648</v>
      </c>
      <c r="H9086" s="192">
        <v>76032</v>
      </c>
      <c r="I9086" t="s">
        <v>16</v>
      </c>
      <c r="J9086"/>
      <c r="K9086"/>
      <c r="L9086">
        <v>2024</v>
      </c>
      <c r="M9086" t="s">
        <v>525</v>
      </c>
      <c r="N9086" t="s">
        <v>569</v>
      </c>
      <c r="O9086"/>
    </row>
    <row r="9087" spans="1:15" s="164" customFormat="1" ht="16" x14ac:dyDescent="0.2">
      <c r="A9087" t="s">
        <v>521</v>
      </c>
      <c r="B9087" t="s">
        <v>647</v>
      </c>
      <c r="C9087" t="s">
        <v>523</v>
      </c>
      <c r="D9087" t="s">
        <v>525</v>
      </c>
      <c r="E9087" t="s">
        <v>519</v>
      </c>
      <c r="F9087" s="191">
        <v>45834</v>
      </c>
      <c r="G9087" t="s">
        <v>660</v>
      </c>
      <c r="H9087" s="192">
        <v>519750</v>
      </c>
      <c r="I9087" t="s">
        <v>16</v>
      </c>
      <c r="J9087"/>
      <c r="K9087"/>
      <c r="L9087">
        <v>2024</v>
      </c>
      <c r="M9087" t="s">
        <v>525</v>
      </c>
      <c r="N9087" t="s">
        <v>569</v>
      </c>
      <c r="O9087"/>
    </row>
    <row r="9088" spans="1:15" s="164" customFormat="1" ht="16" x14ac:dyDescent="0.2">
      <c r="A9088" t="s">
        <v>521</v>
      </c>
      <c r="B9088" t="s">
        <v>647</v>
      </c>
      <c r="C9088" t="s">
        <v>535</v>
      </c>
      <c r="D9088" t="s">
        <v>525</v>
      </c>
      <c r="E9088" t="s">
        <v>531</v>
      </c>
      <c r="F9088" s="191">
        <v>45834</v>
      </c>
      <c r="G9088" t="s">
        <v>660</v>
      </c>
      <c r="H9088" s="192">
        <v>79200</v>
      </c>
      <c r="I9088" t="s">
        <v>16</v>
      </c>
      <c r="J9088"/>
      <c r="K9088"/>
      <c r="L9088">
        <v>2024</v>
      </c>
      <c r="M9088" t="s">
        <v>525</v>
      </c>
      <c r="N9088" t="s">
        <v>569</v>
      </c>
      <c r="O9088"/>
    </row>
    <row r="9089" spans="1:15" s="164" customFormat="1" ht="16" x14ac:dyDescent="0.2">
      <c r="A9089" t="s">
        <v>521</v>
      </c>
      <c r="B9089" t="s">
        <v>647</v>
      </c>
      <c r="C9089" t="s">
        <v>523</v>
      </c>
      <c r="D9089" t="s">
        <v>525</v>
      </c>
      <c r="E9089" t="s">
        <v>531</v>
      </c>
      <c r="F9089" s="191">
        <v>45834</v>
      </c>
      <c r="G9089" t="s">
        <v>660</v>
      </c>
      <c r="H9089" s="192">
        <v>749100</v>
      </c>
      <c r="I9089" t="s">
        <v>16</v>
      </c>
      <c r="J9089"/>
      <c r="K9089"/>
      <c r="L9089">
        <v>2024</v>
      </c>
      <c r="M9089" t="s">
        <v>525</v>
      </c>
      <c r="N9089" t="s">
        <v>569</v>
      </c>
      <c r="O9089"/>
    </row>
    <row r="9090" spans="1:15" s="164" customFormat="1" ht="16" x14ac:dyDescent="0.2">
      <c r="A9090" t="s">
        <v>521</v>
      </c>
      <c r="B9090" t="s">
        <v>647</v>
      </c>
      <c r="C9090" t="s">
        <v>523</v>
      </c>
      <c r="D9090" t="s">
        <v>525</v>
      </c>
      <c r="E9090" t="s">
        <v>525</v>
      </c>
      <c r="F9090" s="191">
        <v>45834</v>
      </c>
      <c r="G9090" t="s">
        <v>659</v>
      </c>
      <c r="H9090" s="192">
        <v>228099</v>
      </c>
      <c r="I9090" t="s">
        <v>16</v>
      </c>
      <c r="J9090"/>
      <c r="K9090"/>
      <c r="L9090">
        <v>2024</v>
      </c>
      <c r="M9090" t="s">
        <v>525</v>
      </c>
      <c r="N9090" t="s">
        <v>569</v>
      </c>
      <c r="O9090"/>
    </row>
    <row r="9091" spans="1:15" s="164" customFormat="1" ht="16" x14ac:dyDescent="0.2">
      <c r="A9091" t="s">
        <v>521</v>
      </c>
      <c r="B9091" t="s">
        <v>647</v>
      </c>
      <c r="C9091" t="s">
        <v>523</v>
      </c>
      <c r="D9091" t="s">
        <v>525</v>
      </c>
      <c r="E9091" t="s">
        <v>519</v>
      </c>
      <c r="F9091" s="191">
        <v>45834</v>
      </c>
      <c r="G9091" t="s">
        <v>659</v>
      </c>
      <c r="H9091" s="192">
        <v>628962</v>
      </c>
      <c r="I9091" t="s">
        <v>16</v>
      </c>
      <c r="J9091"/>
      <c r="K9091"/>
      <c r="L9091">
        <v>2024</v>
      </c>
      <c r="M9091" t="s">
        <v>525</v>
      </c>
      <c r="N9091" t="s">
        <v>569</v>
      </c>
      <c r="O9091"/>
    </row>
    <row r="9092" spans="1:15" s="164" customFormat="1" ht="16" x14ac:dyDescent="0.2">
      <c r="A9092" t="s">
        <v>521</v>
      </c>
      <c r="B9092" t="s">
        <v>647</v>
      </c>
      <c r="C9092" t="s">
        <v>523</v>
      </c>
      <c r="D9092" t="s">
        <v>525</v>
      </c>
      <c r="E9092" t="s">
        <v>531</v>
      </c>
      <c r="F9092" s="191">
        <v>45834</v>
      </c>
      <c r="G9092" t="s">
        <v>659</v>
      </c>
      <c r="H9092" s="192">
        <v>226380</v>
      </c>
      <c r="I9092" t="s">
        <v>16</v>
      </c>
      <c r="J9092"/>
      <c r="K9092"/>
      <c r="L9092">
        <v>2024</v>
      </c>
      <c r="M9092" t="s">
        <v>525</v>
      </c>
      <c r="N9092" t="s">
        <v>569</v>
      </c>
      <c r="O9092"/>
    </row>
    <row r="9093" spans="1:15" s="164" customFormat="1" ht="16" x14ac:dyDescent="0.2">
      <c r="A9093" t="s">
        <v>521</v>
      </c>
      <c r="B9093" t="s">
        <v>647</v>
      </c>
      <c r="C9093" t="s">
        <v>523</v>
      </c>
      <c r="D9093" t="s">
        <v>525</v>
      </c>
      <c r="E9093" t="s">
        <v>525</v>
      </c>
      <c r="F9093" s="191">
        <v>45834</v>
      </c>
      <c r="G9093" t="s">
        <v>755</v>
      </c>
      <c r="H9093" s="192">
        <v>450670</v>
      </c>
      <c r="I9093" t="s">
        <v>16</v>
      </c>
      <c r="J9093"/>
      <c r="K9093"/>
      <c r="L9093">
        <v>2024</v>
      </c>
      <c r="M9093" t="s">
        <v>525</v>
      </c>
      <c r="N9093" t="s">
        <v>569</v>
      </c>
      <c r="O9093"/>
    </row>
    <row r="9094" spans="1:15" s="164" customFormat="1" ht="16" x14ac:dyDescent="0.2">
      <c r="A9094" t="s">
        <v>521</v>
      </c>
      <c r="B9094" t="s">
        <v>615</v>
      </c>
      <c r="C9094" t="s">
        <v>523</v>
      </c>
      <c r="D9094" t="s">
        <v>530</v>
      </c>
      <c r="E9094" t="s">
        <v>517</v>
      </c>
      <c r="F9094" s="191">
        <v>45834</v>
      </c>
      <c r="G9094" t="s">
        <v>26</v>
      </c>
      <c r="H9094" s="192">
        <v>19398400</v>
      </c>
      <c r="I9094" t="s">
        <v>16</v>
      </c>
      <c r="J9094">
        <v>48496</v>
      </c>
      <c r="K9094"/>
      <c r="L9094">
        <v>2025</v>
      </c>
      <c r="M9094" t="s">
        <v>525</v>
      </c>
      <c r="N9094" t="s">
        <v>526</v>
      </c>
      <c r="O9094"/>
    </row>
    <row r="9095" spans="1:15" s="164" customFormat="1" ht="16" x14ac:dyDescent="0.2">
      <c r="A9095" t="s">
        <v>521</v>
      </c>
      <c r="B9095" t="s">
        <v>687</v>
      </c>
      <c r="C9095" t="s">
        <v>523</v>
      </c>
      <c r="D9095" t="s">
        <v>530</v>
      </c>
      <c r="E9095" t="s">
        <v>518</v>
      </c>
      <c r="F9095" s="191">
        <v>45834</v>
      </c>
      <c r="G9095" t="s">
        <v>39</v>
      </c>
      <c r="H9095" s="192">
        <v>145600</v>
      </c>
      <c r="I9095" t="s">
        <v>16</v>
      </c>
      <c r="J9095">
        <v>364</v>
      </c>
      <c r="K9095"/>
      <c r="L9095">
        <v>2025</v>
      </c>
      <c r="M9095" t="s">
        <v>525</v>
      </c>
      <c r="N9095" t="s">
        <v>526</v>
      </c>
      <c r="O9095"/>
    </row>
    <row r="9096" spans="1:15" s="164" customFormat="1" ht="16" x14ac:dyDescent="0.2">
      <c r="A9096" t="s">
        <v>521</v>
      </c>
      <c r="B9096" t="s">
        <v>687</v>
      </c>
      <c r="C9096" t="s">
        <v>523</v>
      </c>
      <c r="D9096" t="s">
        <v>530</v>
      </c>
      <c r="E9096" t="s">
        <v>517</v>
      </c>
      <c r="F9096" s="191">
        <v>45834</v>
      </c>
      <c r="G9096" t="s">
        <v>39</v>
      </c>
      <c r="H9096" s="192">
        <v>1444800</v>
      </c>
      <c r="I9096" t="s">
        <v>16</v>
      </c>
      <c r="J9096">
        <v>3612</v>
      </c>
      <c r="K9096"/>
      <c r="L9096">
        <v>2025</v>
      </c>
      <c r="M9096" t="s">
        <v>525</v>
      </c>
      <c r="N9096" t="s">
        <v>526</v>
      </c>
      <c r="O9096"/>
    </row>
    <row r="9097" spans="1:15" s="164" customFormat="1" ht="16" x14ac:dyDescent="0.2">
      <c r="A9097" t="s">
        <v>521</v>
      </c>
      <c r="B9097" t="s">
        <v>609</v>
      </c>
      <c r="C9097" t="s">
        <v>523</v>
      </c>
      <c r="D9097" t="s">
        <v>530</v>
      </c>
      <c r="E9097" t="s">
        <v>518</v>
      </c>
      <c r="F9097" s="191">
        <v>45834</v>
      </c>
      <c r="G9097" t="s">
        <v>25</v>
      </c>
      <c r="H9097" s="192">
        <v>112000</v>
      </c>
      <c r="I9097" t="s">
        <v>16</v>
      </c>
      <c r="J9097">
        <v>280</v>
      </c>
      <c r="K9097"/>
      <c r="L9097">
        <v>2025</v>
      </c>
      <c r="M9097" t="s">
        <v>525</v>
      </c>
      <c r="N9097" t="s">
        <v>526</v>
      </c>
      <c r="O9097"/>
    </row>
    <row r="9098" spans="1:15" s="164" customFormat="1" ht="16" x14ac:dyDescent="0.2">
      <c r="A9098" t="s">
        <v>521</v>
      </c>
      <c r="B9098" t="s">
        <v>609</v>
      </c>
      <c r="C9098" t="s">
        <v>523</v>
      </c>
      <c r="D9098" t="s">
        <v>530</v>
      </c>
      <c r="E9098" t="s">
        <v>517</v>
      </c>
      <c r="F9098" s="191">
        <v>45834</v>
      </c>
      <c r="G9098" t="s">
        <v>25</v>
      </c>
      <c r="H9098" s="192">
        <v>1635200</v>
      </c>
      <c r="I9098" t="s">
        <v>16</v>
      </c>
      <c r="J9098">
        <v>4088</v>
      </c>
      <c r="K9098"/>
      <c r="L9098">
        <v>2025</v>
      </c>
      <c r="M9098" t="s">
        <v>525</v>
      </c>
      <c r="N9098" t="s">
        <v>526</v>
      </c>
      <c r="O9098"/>
    </row>
    <row r="9099" spans="1:15" s="164" customFormat="1" ht="16" x14ac:dyDescent="0.2">
      <c r="A9099" t="s">
        <v>521</v>
      </c>
      <c r="B9099" t="s">
        <v>615</v>
      </c>
      <c r="C9099" t="s">
        <v>523</v>
      </c>
      <c r="D9099" t="s">
        <v>530</v>
      </c>
      <c r="E9099" t="s">
        <v>518</v>
      </c>
      <c r="F9099" s="191">
        <v>45834</v>
      </c>
      <c r="G9099" t="s">
        <v>26</v>
      </c>
      <c r="H9099" s="192">
        <v>1500800</v>
      </c>
      <c r="I9099" t="s">
        <v>16</v>
      </c>
      <c r="J9099">
        <v>3752</v>
      </c>
      <c r="K9099"/>
      <c r="L9099">
        <v>2025</v>
      </c>
      <c r="M9099" t="s">
        <v>525</v>
      </c>
      <c r="N9099" t="s">
        <v>526</v>
      </c>
      <c r="O9099"/>
    </row>
    <row r="9100" spans="1:15" s="164" customFormat="1" ht="16" x14ac:dyDescent="0.2">
      <c r="A9100" t="s">
        <v>521</v>
      </c>
      <c r="B9100" t="s">
        <v>615</v>
      </c>
      <c r="C9100" t="s">
        <v>523</v>
      </c>
      <c r="D9100" t="s">
        <v>524</v>
      </c>
      <c r="E9100" t="s">
        <v>519</v>
      </c>
      <c r="F9100" s="191">
        <v>45834</v>
      </c>
      <c r="G9100" t="s">
        <v>26</v>
      </c>
      <c r="H9100" s="192">
        <v>86700</v>
      </c>
      <c r="I9100" t="s">
        <v>16</v>
      </c>
      <c r="J9100">
        <v>1020</v>
      </c>
      <c r="K9100"/>
      <c r="L9100">
        <v>2025</v>
      </c>
      <c r="M9100" t="s">
        <v>525</v>
      </c>
      <c r="N9100" t="s">
        <v>526</v>
      </c>
      <c r="O9100"/>
    </row>
    <row r="9101" spans="1:15" s="164" customFormat="1" ht="16" x14ac:dyDescent="0.2">
      <c r="A9101" t="s">
        <v>521</v>
      </c>
      <c r="B9101" t="s">
        <v>688</v>
      </c>
      <c r="C9101" t="s">
        <v>523</v>
      </c>
      <c r="D9101" t="s">
        <v>530</v>
      </c>
      <c r="E9101" t="s">
        <v>518</v>
      </c>
      <c r="F9101" s="191">
        <v>45834</v>
      </c>
      <c r="G9101" t="s">
        <v>689</v>
      </c>
      <c r="H9101" s="192">
        <v>440000</v>
      </c>
      <c r="I9101" t="s">
        <v>16</v>
      </c>
      <c r="J9101"/>
      <c r="K9101"/>
      <c r="L9101">
        <v>2025</v>
      </c>
      <c r="M9101" t="s">
        <v>525</v>
      </c>
      <c r="N9101" t="s">
        <v>526</v>
      </c>
      <c r="O9101"/>
    </row>
    <row r="9102" spans="1:15" s="164" customFormat="1" ht="16" x14ac:dyDescent="0.2">
      <c r="A9102" t="s">
        <v>521</v>
      </c>
      <c r="B9102" t="s">
        <v>688</v>
      </c>
      <c r="C9102" t="s">
        <v>523</v>
      </c>
      <c r="D9102" t="s">
        <v>530</v>
      </c>
      <c r="E9102" t="s">
        <v>517</v>
      </c>
      <c r="F9102" s="191">
        <v>45834</v>
      </c>
      <c r="G9102" t="s">
        <v>689</v>
      </c>
      <c r="H9102" s="192">
        <v>3520000</v>
      </c>
      <c r="I9102" t="s">
        <v>16</v>
      </c>
      <c r="J9102"/>
      <c r="K9102"/>
      <c r="L9102">
        <v>2025</v>
      </c>
      <c r="M9102" t="s">
        <v>525</v>
      </c>
      <c r="N9102" t="s">
        <v>526</v>
      </c>
      <c r="O9102"/>
    </row>
    <row r="9103" spans="1:15" s="164" customFormat="1" ht="16" x14ac:dyDescent="0.2">
      <c r="A9103" t="s">
        <v>521</v>
      </c>
      <c r="B9103" t="s">
        <v>522</v>
      </c>
      <c r="C9103" t="s">
        <v>523</v>
      </c>
      <c r="D9103" t="s">
        <v>524</v>
      </c>
      <c r="E9103" t="s">
        <v>519</v>
      </c>
      <c r="F9103" s="191">
        <v>45834</v>
      </c>
      <c r="G9103" t="s">
        <v>19</v>
      </c>
      <c r="H9103" s="192">
        <v>1530000</v>
      </c>
      <c r="I9103" t="s">
        <v>16</v>
      </c>
      <c r="J9103">
        <v>18000</v>
      </c>
      <c r="K9103"/>
      <c r="L9103">
        <v>2025</v>
      </c>
      <c r="M9103" t="s">
        <v>525</v>
      </c>
      <c r="N9103" t="s">
        <v>526</v>
      </c>
      <c r="O9103"/>
    </row>
    <row r="9104" spans="1:15" s="164" customFormat="1" ht="16" x14ac:dyDescent="0.2">
      <c r="A9104" t="s">
        <v>521</v>
      </c>
      <c r="B9104" t="s">
        <v>522</v>
      </c>
      <c r="C9104" t="s">
        <v>523</v>
      </c>
      <c r="D9104" t="s">
        <v>530</v>
      </c>
      <c r="E9104" t="s">
        <v>517</v>
      </c>
      <c r="F9104" s="191">
        <v>45834</v>
      </c>
      <c r="G9104" t="s">
        <v>19</v>
      </c>
      <c r="H9104" s="192">
        <v>4200000</v>
      </c>
      <c r="I9104" t="s">
        <v>16</v>
      </c>
      <c r="J9104"/>
      <c r="K9104"/>
      <c r="L9104">
        <v>2025</v>
      </c>
      <c r="M9104" t="s">
        <v>525</v>
      </c>
      <c r="N9104" t="s">
        <v>526</v>
      </c>
      <c r="O9104"/>
    </row>
    <row r="9105" spans="1:15" s="164" customFormat="1" ht="16" x14ac:dyDescent="0.2">
      <c r="A9105" t="s">
        <v>521</v>
      </c>
      <c r="B9105" t="s">
        <v>572</v>
      </c>
      <c r="C9105" t="s">
        <v>523</v>
      </c>
      <c r="D9105" t="s">
        <v>524</v>
      </c>
      <c r="E9105" t="s">
        <v>519</v>
      </c>
      <c r="F9105" s="191">
        <v>45834</v>
      </c>
      <c r="G9105" t="s">
        <v>574</v>
      </c>
      <c r="H9105" s="192">
        <v>1487500</v>
      </c>
      <c r="I9105" t="s">
        <v>16</v>
      </c>
      <c r="J9105">
        <v>17500</v>
      </c>
      <c r="K9105"/>
      <c r="L9105">
        <v>2025</v>
      </c>
      <c r="M9105" t="s">
        <v>525</v>
      </c>
      <c r="N9105" t="s">
        <v>526</v>
      </c>
      <c r="O9105"/>
    </row>
    <row r="9106" spans="1:15" s="164" customFormat="1" ht="16" x14ac:dyDescent="0.2">
      <c r="A9106" t="s">
        <v>521</v>
      </c>
      <c r="B9106" t="s">
        <v>572</v>
      </c>
      <c r="C9106" t="s">
        <v>523</v>
      </c>
      <c r="D9106" t="s">
        <v>530</v>
      </c>
      <c r="E9106" t="s">
        <v>517</v>
      </c>
      <c r="F9106" s="191">
        <v>45834</v>
      </c>
      <c r="G9106" t="s">
        <v>574</v>
      </c>
      <c r="H9106" s="192">
        <v>2400000</v>
      </c>
      <c r="I9106" t="s">
        <v>16</v>
      </c>
      <c r="J9106"/>
      <c r="K9106"/>
      <c r="L9106">
        <v>2025</v>
      </c>
      <c r="M9106" t="s">
        <v>525</v>
      </c>
      <c r="N9106" t="s">
        <v>526</v>
      </c>
      <c r="O9106"/>
    </row>
    <row r="9107" spans="1:15" s="164" customFormat="1" ht="16" x14ac:dyDescent="0.2">
      <c r="A9107" t="s">
        <v>521</v>
      </c>
      <c r="B9107" t="s">
        <v>522</v>
      </c>
      <c r="C9107" t="s">
        <v>535</v>
      </c>
      <c r="D9107" t="s">
        <v>524</v>
      </c>
      <c r="E9107" t="s">
        <v>519</v>
      </c>
      <c r="F9107" s="191">
        <v>45834</v>
      </c>
      <c r="G9107" t="s">
        <v>18</v>
      </c>
      <c r="H9107" s="192">
        <v>157250</v>
      </c>
      <c r="I9107" t="s">
        <v>16</v>
      </c>
      <c r="J9107">
        <v>1850</v>
      </c>
      <c r="K9107"/>
      <c r="L9107">
        <v>2025</v>
      </c>
      <c r="M9107" t="s">
        <v>525</v>
      </c>
      <c r="N9107" t="s">
        <v>526</v>
      </c>
      <c r="O9107" t="s">
        <v>779</v>
      </c>
    </row>
    <row r="9108" spans="1:15" s="164" customFormat="1" ht="16" x14ac:dyDescent="0.2">
      <c r="A9108" t="s">
        <v>521</v>
      </c>
      <c r="B9108" t="s">
        <v>522</v>
      </c>
      <c r="C9108" t="s">
        <v>523</v>
      </c>
      <c r="D9108" t="s">
        <v>524</v>
      </c>
      <c r="E9108" t="s">
        <v>519</v>
      </c>
      <c r="F9108" s="191">
        <v>45834</v>
      </c>
      <c r="G9108" t="s">
        <v>18</v>
      </c>
      <c r="H9108" s="192">
        <v>1478575</v>
      </c>
      <c r="I9108" t="s">
        <v>16</v>
      </c>
      <c r="J9108">
        <v>17395</v>
      </c>
      <c r="K9108"/>
      <c r="L9108">
        <v>2025</v>
      </c>
      <c r="M9108" t="s">
        <v>525</v>
      </c>
      <c r="N9108" t="s">
        <v>526</v>
      </c>
      <c r="O9108" t="s">
        <v>779</v>
      </c>
    </row>
    <row r="9109" spans="1:15" s="164" customFormat="1" ht="16" x14ac:dyDescent="0.2">
      <c r="A9109" t="s">
        <v>521</v>
      </c>
      <c r="B9109" t="s">
        <v>522</v>
      </c>
      <c r="C9109" t="s">
        <v>535</v>
      </c>
      <c r="D9109" t="s">
        <v>530</v>
      </c>
      <c r="E9109" t="s">
        <v>517</v>
      </c>
      <c r="F9109" s="191">
        <v>45834</v>
      </c>
      <c r="G9109" t="s">
        <v>18</v>
      </c>
      <c r="H9109" s="192">
        <v>21600</v>
      </c>
      <c r="I9109" t="s">
        <v>16</v>
      </c>
      <c r="J9109">
        <v>54</v>
      </c>
      <c r="K9109"/>
      <c r="L9109">
        <v>2025</v>
      </c>
      <c r="M9109" t="s">
        <v>525</v>
      </c>
      <c r="N9109" t="s">
        <v>526</v>
      </c>
      <c r="O9109" t="s">
        <v>779</v>
      </c>
    </row>
    <row r="9110" spans="1:15" s="164" customFormat="1" ht="16" x14ac:dyDescent="0.2">
      <c r="A9110" t="s">
        <v>521</v>
      </c>
      <c r="B9110" t="s">
        <v>522</v>
      </c>
      <c r="C9110" t="s">
        <v>523</v>
      </c>
      <c r="D9110" t="s">
        <v>530</v>
      </c>
      <c r="E9110" t="s">
        <v>517</v>
      </c>
      <c r="F9110" s="191">
        <v>45834</v>
      </c>
      <c r="G9110" t="s">
        <v>18</v>
      </c>
      <c r="H9110" s="192">
        <v>796800</v>
      </c>
      <c r="I9110" t="s">
        <v>16</v>
      </c>
      <c r="J9110">
        <v>1992</v>
      </c>
      <c r="K9110"/>
      <c r="L9110">
        <v>2025</v>
      </c>
      <c r="M9110" t="s">
        <v>525</v>
      </c>
      <c r="N9110" t="s">
        <v>526</v>
      </c>
      <c r="O9110" t="s">
        <v>779</v>
      </c>
    </row>
    <row r="9111" spans="1:15" s="164" customFormat="1" ht="16" x14ac:dyDescent="0.2">
      <c r="A9111" t="s">
        <v>521</v>
      </c>
      <c r="B9111" t="s">
        <v>670</v>
      </c>
      <c r="C9111" t="s">
        <v>523</v>
      </c>
      <c r="D9111" t="s">
        <v>530</v>
      </c>
      <c r="E9111" t="s">
        <v>518</v>
      </c>
      <c r="F9111" s="191">
        <v>45834</v>
      </c>
      <c r="G9111" t="s">
        <v>36</v>
      </c>
      <c r="H9111" s="192">
        <v>235200</v>
      </c>
      <c r="I9111" t="s">
        <v>16</v>
      </c>
      <c r="J9111">
        <v>588</v>
      </c>
      <c r="K9111"/>
      <c r="L9111">
        <v>2025</v>
      </c>
      <c r="M9111" t="s">
        <v>525</v>
      </c>
      <c r="N9111" t="s">
        <v>526</v>
      </c>
      <c r="O9111" t="s">
        <v>779</v>
      </c>
    </row>
    <row r="9112" spans="1:15" s="164" customFormat="1" ht="16" x14ac:dyDescent="0.2">
      <c r="A9112" t="s">
        <v>521</v>
      </c>
      <c r="B9112" t="s">
        <v>670</v>
      </c>
      <c r="C9112" t="s">
        <v>523</v>
      </c>
      <c r="D9112" t="s">
        <v>530</v>
      </c>
      <c r="E9112" t="s">
        <v>517</v>
      </c>
      <c r="F9112" s="191">
        <v>45834</v>
      </c>
      <c r="G9112" t="s">
        <v>36</v>
      </c>
      <c r="H9112" s="192">
        <v>67200</v>
      </c>
      <c r="I9112" t="s">
        <v>16</v>
      </c>
      <c r="J9112">
        <v>168</v>
      </c>
      <c r="K9112"/>
      <c r="L9112">
        <v>2025</v>
      </c>
      <c r="M9112" t="s">
        <v>525</v>
      </c>
      <c r="N9112" t="s">
        <v>526</v>
      </c>
      <c r="O9112" t="s">
        <v>779</v>
      </c>
    </row>
    <row r="9113" spans="1:15" s="164" customFormat="1" ht="16" x14ac:dyDescent="0.2">
      <c r="A9113" t="s">
        <v>521</v>
      </c>
      <c r="B9113" t="s">
        <v>670</v>
      </c>
      <c r="C9113" t="s">
        <v>523</v>
      </c>
      <c r="D9113" t="s">
        <v>530</v>
      </c>
      <c r="E9113" t="s">
        <v>518</v>
      </c>
      <c r="F9113" s="191">
        <v>45834</v>
      </c>
      <c r="G9113" t="s">
        <v>36</v>
      </c>
      <c r="H9113" s="192">
        <v>67200</v>
      </c>
      <c r="I9113" t="s">
        <v>16</v>
      </c>
      <c r="J9113">
        <v>168</v>
      </c>
      <c r="K9113"/>
      <c r="L9113">
        <v>2025</v>
      </c>
      <c r="M9113" t="s">
        <v>525</v>
      </c>
      <c r="N9113" t="s">
        <v>526</v>
      </c>
      <c r="O9113" t="s">
        <v>786</v>
      </c>
    </row>
    <row r="9114" spans="1:15" s="164" customFormat="1" ht="16" x14ac:dyDescent="0.2">
      <c r="A9114" t="s">
        <v>521</v>
      </c>
      <c r="B9114" t="s">
        <v>670</v>
      </c>
      <c r="C9114" t="s">
        <v>523</v>
      </c>
      <c r="D9114" t="s">
        <v>530</v>
      </c>
      <c r="E9114" t="s">
        <v>517</v>
      </c>
      <c r="F9114" s="191">
        <v>45834</v>
      </c>
      <c r="G9114" t="s">
        <v>36</v>
      </c>
      <c r="H9114" s="192">
        <v>604800</v>
      </c>
      <c r="I9114" t="s">
        <v>16</v>
      </c>
      <c r="J9114">
        <v>1512</v>
      </c>
      <c r="K9114"/>
      <c r="L9114">
        <v>2025</v>
      </c>
      <c r="M9114" t="s">
        <v>525</v>
      </c>
      <c r="N9114" t="s">
        <v>526</v>
      </c>
      <c r="O9114" t="s">
        <v>786</v>
      </c>
    </row>
    <row r="9115" spans="1:15" s="164" customFormat="1" ht="16" x14ac:dyDescent="0.2">
      <c r="A9115" t="s">
        <v>521</v>
      </c>
      <c r="B9115" t="s">
        <v>670</v>
      </c>
      <c r="C9115" t="s">
        <v>523</v>
      </c>
      <c r="D9115" t="s">
        <v>530</v>
      </c>
      <c r="E9115" t="s">
        <v>518</v>
      </c>
      <c r="F9115" s="191">
        <v>45834</v>
      </c>
      <c r="G9115" t="s">
        <v>36</v>
      </c>
      <c r="H9115" s="192">
        <v>22400</v>
      </c>
      <c r="I9115" t="s">
        <v>16</v>
      </c>
      <c r="J9115">
        <v>56</v>
      </c>
      <c r="K9115"/>
      <c r="L9115">
        <v>2025</v>
      </c>
      <c r="M9115" t="s">
        <v>525</v>
      </c>
      <c r="N9115" t="s">
        <v>526</v>
      </c>
      <c r="O9115" t="s">
        <v>859</v>
      </c>
    </row>
    <row r="9116" spans="1:15" s="164" customFormat="1" ht="16" x14ac:dyDescent="0.2">
      <c r="A9116" t="s">
        <v>521</v>
      </c>
      <c r="B9116" t="s">
        <v>670</v>
      </c>
      <c r="C9116" t="s">
        <v>523</v>
      </c>
      <c r="D9116" t="s">
        <v>530</v>
      </c>
      <c r="E9116" t="s">
        <v>517</v>
      </c>
      <c r="F9116" s="191">
        <v>45834</v>
      </c>
      <c r="G9116" t="s">
        <v>36</v>
      </c>
      <c r="H9116" s="192">
        <v>470400</v>
      </c>
      <c r="I9116" t="s">
        <v>16</v>
      </c>
      <c r="J9116">
        <v>1176</v>
      </c>
      <c r="K9116"/>
      <c r="L9116">
        <v>2025</v>
      </c>
      <c r="M9116" t="s">
        <v>525</v>
      </c>
      <c r="N9116" t="s">
        <v>526</v>
      </c>
      <c r="O9116" t="s">
        <v>859</v>
      </c>
    </row>
    <row r="9117" spans="1:15" s="164" customFormat="1" ht="16" x14ac:dyDescent="0.2">
      <c r="A9117" t="s">
        <v>521</v>
      </c>
      <c r="B9117" t="s">
        <v>647</v>
      </c>
      <c r="C9117" t="s">
        <v>523</v>
      </c>
      <c r="D9117" t="s">
        <v>525</v>
      </c>
      <c r="E9117" t="s">
        <v>525</v>
      </c>
      <c r="F9117" s="191">
        <v>45835</v>
      </c>
      <c r="G9117" t="s">
        <v>650</v>
      </c>
      <c r="H9117" s="192">
        <v>630485</v>
      </c>
      <c r="I9117" t="s">
        <v>16</v>
      </c>
      <c r="J9117"/>
      <c r="K9117"/>
      <c r="L9117">
        <v>2024</v>
      </c>
      <c r="M9117" t="s">
        <v>525</v>
      </c>
      <c r="N9117" t="s">
        <v>569</v>
      </c>
      <c r="O9117"/>
    </row>
    <row r="9118" spans="1:15" s="164" customFormat="1" ht="16" x14ac:dyDescent="0.2">
      <c r="A9118" t="s">
        <v>521</v>
      </c>
      <c r="B9118" t="s">
        <v>522</v>
      </c>
      <c r="C9118" t="s">
        <v>523</v>
      </c>
      <c r="D9118" t="s">
        <v>524</v>
      </c>
      <c r="E9118" t="s">
        <v>517</v>
      </c>
      <c r="F9118" s="191">
        <v>45835</v>
      </c>
      <c r="G9118" t="s">
        <v>18</v>
      </c>
      <c r="H9118" s="192">
        <v>8160</v>
      </c>
      <c r="I9118" t="s">
        <v>16</v>
      </c>
      <c r="J9118">
        <v>96</v>
      </c>
      <c r="K9118"/>
      <c r="L9118">
        <v>2025</v>
      </c>
      <c r="M9118" t="s">
        <v>525</v>
      </c>
      <c r="N9118" t="s">
        <v>526</v>
      </c>
      <c r="O9118"/>
    </row>
    <row r="9119" spans="1:15" s="164" customFormat="1" ht="16" x14ac:dyDescent="0.2">
      <c r="A9119" t="s">
        <v>521</v>
      </c>
      <c r="B9119" t="s">
        <v>647</v>
      </c>
      <c r="C9119" t="s">
        <v>523</v>
      </c>
      <c r="D9119" t="s">
        <v>525</v>
      </c>
      <c r="E9119" t="s">
        <v>531</v>
      </c>
      <c r="F9119" s="191">
        <v>45835</v>
      </c>
      <c r="G9119" t="s">
        <v>650</v>
      </c>
      <c r="H9119" s="192">
        <v>2341009</v>
      </c>
      <c r="I9119" t="s">
        <v>16</v>
      </c>
      <c r="J9119"/>
      <c r="K9119"/>
      <c r="L9119">
        <v>2024</v>
      </c>
      <c r="M9119" t="s">
        <v>525</v>
      </c>
      <c r="N9119" t="s">
        <v>569</v>
      </c>
      <c r="O9119"/>
    </row>
    <row r="9120" spans="1:15" s="164" customFormat="1" ht="16" x14ac:dyDescent="0.2">
      <c r="A9120" t="s">
        <v>521</v>
      </c>
      <c r="B9120" t="s">
        <v>522</v>
      </c>
      <c r="C9120" t="s">
        <v>523</v>
      </c>
      <c r="D9120" t="s">
        <v>524</v>
      </c>
      <c r="E9120" t="s">
        <v>519</v>
      </c>
      <c r="F9120" s="191">
        <v>45835</v>
      </c>
      <c r="G9120" t="s">
        <v>19</v>
      </c>
      <c r="H9120" s="192">
        <v>1700000</v>
      </c>
      <c r="I9120" t="s">
        <v>16</v>
      </c>
      <c r="J9120">
        <v>20000</v>
      </c>
      <c r="K9120"/>
      <c r="L9120">
        <v>2025</v>
      </c>
      <c r="M9120" t="s">
        <v>525</v>
      </c>
      <c r="N9120" t="s">
        <v>526</v>
      </c>
      <c r="O9120"/>
    </row>
    <row r="9121" spans="1:15" s="164" customFormat="1" ht="16" x14ac:dyDescent="0.2">
      <c r="A9121" t="s">
        <v>521</v>
      </c>
      <c r="B9121" t="s">
        <v>647</v>
      </c>
      <c r="C9121" t="s">
        <v>523</v>
      </c>
      <c r="D9121" t="s">
        <v>525</v>
      </c>
      <c r="E9121" t="s">
        <v>525</v>
      </c>
      <c r="F9121" s="191">
        <v>45835</v>
      </c>
      <c r="G9121" t="s">
        <v>648</v>
      </c>
      <c r="H9121" s="192">
        <v>114297</v>
      </c>
      <c r="I9121" t="s">
        <v>16</v>
      </c>
      <c r="J9121"/>
      <c r="K9121"/>
      <c r="L9121">
        <v>2024</v>
      </c>
      <c r="M9121" t="s">
        <v>525</v>
      </c>
      <c r="N9121" t="s">
        <v>569</v>
      </c>
      <c r="O9121"/>
    </row>
    <row r="9122" spans="1:15" s="164" customFormat="1" ht="16" x14ac:dyDescent="0.2">
      <c r="A9122" t="s">
        <v>521</v>
      </c>
      <c r="B9122" t="s">
        <v>522</v>
      </c>
      <c r="C9122" t="s">
        <v>523</v>
      </c>
      <c r="D9122" t="s">
        <v>530</v>
      </c>
      <c r="E9122" t="s">
        <v>517</v>
      </c>
      <c r="F9122" s="191">
        <v>45835</v>
      </c>
      <c r="G9122" t="s">
        <v>19</v>
      </c>
      <c r="H9122" s="192">
        <v>4000000</v>
      </c>
      <c r="I9122" t="s">
        <v>16</v>
      </c>
      <c r="J9122"/>
      <c r="K9122"/>
      <c r="L9122">
        <v>2025</v>
      </c>
      <c r="M9122" t="s">
        <v>525</v>
      </c>
      <c r="N9122" t="s">
        <v>526</v>
      </c>
      <c r="O9122"/>
    </row>
    <row r="9123" spans="1:15" s="164" customFormat="1" ht="16" x14ac:dyDescent="0.2">
      <c r="A9123" t="s">
        <v>521</v>
      </c>
      <c r="B9123" t="s">
        <v>647</v>
      </c>
      <c r="C9123" t="s">
        <v>523</v>
      </c>
      <c r="D9123" t="s">
        <v>525</v>
      </c>
      <c r="E9123" t="s">
        <v>531</v>
      </c>
      <c r="F9123" s="191">
        <v>45835</v>
      </c>
      <c r="G9123" t="s">
        <v>648</v>
      </c>
      <c r="H9123" s="192">
        <v>177408</v>
      </c>
      <c r="I9123" t="s">
        <v>16</v>
      </c>
      <c r="J9123"/>
      <c r="K9123"/>
      <c r="L9123">
        <v>2024</v>
      </c>
      <c r="M9123" t="s">
        <v>525</v>
      </c>
      <c r="N9123" t="s">
        <v>569</v>
      </c>
      <c r="O9123"/>
    </row>
    <row r="9124" spans="1:15" s="164" customFormat="1" ht="16" x14ac:dyDescent="0.2">
      <c r="A9124" t="s">
        <v>521</v>
      </c>
      <c r="B9124" t="s">
        <v>522</v>
      </c>
      <c r="C9124" t="s">
        <v>535</v>
      </c>
      <c r="D9124" t="s">
        <v>524</v>
      </c>
      <c r="E9124" t="s">
        <v>519</v>
      </c>
      <c r="F9124" s="191">
        <v>45835</v>
      </c>
      <c r="G9124" t="s">
        <v>18</v>
      </c>
      <c r="H9124" s="192">
        <v>270640</v>
      </c>
      <c r="I9124" t="s">
        <v>16</v>
      </c>
      <c r="J9124">
        <v>3184</v>
      </c>
      <c r="K9124"/>
      <c r="L9124">
        <v>2025</v>
      </c>
      <c r="M9124" t="s">
        <v>525</v>
      </c>
      <c r="N9124" t="s">
        <v>526</v>
      </c>
      <c r="O9124"/>
    </row>
    <row r="9125" spans="1:15" s="164" customFormat="1" ht="16" x14ac:dyDescent="0.2">
      <c r="A9125" t="s">
        <v>521</v>
      </c>
      <c r="B9125" t="s">
        <v>647</v>
      </c>
      <c r="C9125" t="s">
        <v>523</v>
      </c>
      <c r="D9125" t="s">
        <v>525</v>
      </c>
      <c r="E9125" t="s">
        <v>519</v>
      </c>
      <c r="F9125" s="191">
        <v>45835</v>
      </c>
      <c r="G9125" t="s">
        <v>660</v>
      </c>
      <c r="H9125" s="192">
        <v>689700</v>
      </c>
      <c r="I9125" t="s">
        <v>16</v>
      </c>
      <c r="J9125"/>
      <c r="K9125"/>
      <c r="L9125">
        <v>2024</v>
      </c>
      <c r="M9125" t="s">
        <v>525</v>
      </c>
      <c r="N9125" t="s">
        <v>569</v>
      </c>
      <c r="O9125"/>
    </row>
    <row r="9126" spans="1:15" s="164" customFormat="1" ht="16" x14ac:dyDescent="0.2">
      <c r="A9126" t="s">
        <v>521</v>
      </c>
      <c r="B9126" t="s">
        <v>522</v>
      </c>
      <c r="C9126" t="s">
        <v>523</v>
      </c>
      <c r="D9126" t="s">
        <v>524</v>
      </c>
      <c r="E9126" t="s">
        <v>519</v>
      </c>
      <c r="F9126" s="191">
        <v>45835</v>
      </c>
      <c r="G9126" t="s">
        <v>18</v>
      </c>
      <c r="H9126" s="192">
        <v>2310300</v>
      </c>
      <c r="I9126" t="s">
        <v>16</v>
      </c>
      <c r="J9126">
        <v>27180</v>
      </c>
      <c r="K9126"/>
      <c r="L9126">
        <v>2025</v>
      </c>
      <c r="M9126" t="s">
        <v>525</v>
      </c>
      <c r="N9126" t="s">
        <v>526</v>
      </c>
      <c r="O9126"/>
    </row>
    <row r="9127" spans="1:15" s="164" customFormat="1" ht="16" x14ac:dyDescent="0.2">
      <c r="A9127" t="s">
        <v>521</v>
      </c>
      <c r="B9127" t="s">
        <v>647</v>
      </c>
      <c r="C9127" t="s">
        <v>535</v>
      </c>
      <c r="D9127" t="s">
        <v>525</v>
      </c>
      <c r="E9127" t="s">
        <v>531</v>
      </c>
      <c r="F9127" s="191">
        <v>45835</v>
      </c>
      <c r="G9127" t="s">
        <v>660</v>
      </c>
      <c r="H9127" s="192">
        <v>842160</v>
      </c>
      <c r="I9127" t="s">
        <v>16</v>
      </c>
      <c r="J9127"/>
      <c r="K9127"/>
      <c r="L9127">
        <v>2024</v>
      </c>
      <c r="M9127" t="s">
        <v>525</v>
      </c>
      <c r="N9127" t="s">
        <v>569</v>
      </c>
      <c r="O9127"/>
    </row>
    <row r="9128" spans="1:15" s="164" customFormat="1" ht="16" x14ac:dyDescent="0.2">
      <c r="A9128" t="s">
        <v>521</v>
      </c>
      <c r="B9128" t="s">
        <v>522</v>
      </c>
      <c r="C9128" t="s">
        <v>535</v>
      </c>
      <c r="D9128" t="s">
        <v>530</v>
      </c>
      <c r="E9128" t="s">
        <v>517</v>
      </c>
      <c r="F9128" s="191">
        <v>45835</v>
      </c>
      <c r="G9128" t="s">
        <v>18</v>
      </c>
      <c r="H9128" s="192">
        <v>6400</v>
      </c>
      <c r="I9128" t="s">
        <v>16</v>
      </c>
      <c r="J9128">
        <v>16</v>
      </c>
      <c r="K9128"/>
      <c r="L9128">
        <v>2025</v>
      </c>
      <c r="M9128" t="s">
        <v>525</v>
      </c>
      <c r="N9128" t="s">
        <v>526</v>
      </c>
      <c r="O9128"/>
    </row>
    <row r="9129" spans="1:15" s="164" customFormat="1" ht="16" x14ac:dyDescent="0.2">
      <c r="A9129" t="s">
        <v>521</v>
      </c>
      <c r="B9129" t="s">
        <v>647</v>
      </c>
      <c r="C9129" t="s">
        <v>523</v>
      </c>
      <c r="D9129" t="s">
        <v>525</v>
      </c>
      <c r="E9129" t="s">
        <v>531</v>
      </c>
      <c r="F9129" s="191">
        <v>45835</v>
      </c>
      <c r="G9129" t="s">
        <v>660</v>
      </c>
      <c r="H9129" s="192">
        <v>694320</v>
      </c>
      <c r="I9129" t="s">
        <v>16</v>
      </c>
      <c r="J9129"/>
      <c r="K9129"/>
      <c r="L9129">
        <v>2024</v>
      </c>
      <c r="M9129" t="s">
        <v>525</v>
      </c>
      <c r="N9129" t="s">
        <v>569</v>
      </c>
      <c r="O9129"/>
    </row>
    <row r="9130" spans="1:15" s="164" customFormat="1" ht="16" x14ac:dyDescent="0.2">
      <c r="A9130" t="s">
        <v>521</v>
      </c>
      <c r="B9130" t="s">
        <v>522</v>
      </c>
      <c r="C9130" t="s">
        <v>523</v>
      </c>
      <c r="D9130" t="s">
        <v>530</v>
      </c>
      <c r="E9130" t="s">
        <v>517</v>
      </c>
      <c r="F9130" s="191">
        <v>45835</v>
      </c>
      <c r="G9130" t="s">
        <v>18</v>
      </c>
      <c r="H9130" s="192">
        <v>978000</v>
      </c>
      <c r="I9130" t="s">
        <v>16</v>
      </c>
      <c r="J9130">
        <v>2445</v>
      </c>
      <c r="K9130"/>
      <c r="L9130">
        <v>2025</v>
      </c>
      <c r="M9130" t="s">
        <v>525</v>
      </c>
      <c r="N9130" t="s">
        <v>526</v>
      </c>
      <c r="O9130"/>
    </row>
    <row r="9131" spans="1:15" s="164" customFormat="1" ht="16" x14ac:dyDescent="0.2">
      <c r="A9131" t="s">
        <v>521</v>
      </c>
      <c r="B9131" t="s">
        <v>647</v>
      </c>
      <c r="C9131" t="s">
        <v>523</v>
      </c>
      <c r="D9131" t="s">
        <v>525</v>
      </c>
      <c r="E9131" t="s">
        <v>525</v>
      </c>
      <c r="F9131" s="191">
        <v>45835</v>
      </c>
      <c r="G9131" t="s">
        <v>659</v>
      </c>
      <c r="H9131" s="192">
        <v>271528</v>
      </c>
      <c r="I9131" t="s">
        <v>16</v>
      </c>
      <c r="J9131"/>
      <c r="K9131"/>
      <c r="L9131">
        <v>2024</v>
      </c>
      <c r="M9131" t="s">
        <v>525</v>
      </c>
      <c r="N9131" t="s">
        <v>569</v>
      </c>
      <c r="O9131"/>
    </row>
    <row r="9132" spans="1:15" s="164" customFormat="1" ht="16" x14ac:dyDescent="0.2">
      <c r="A9132" t="s">
        <v>521</v>
      </c>
      <c r="B9132" t="s">
        <v>688</v>
      </c>
      <c r="C9132" t="s">
        <v>523</v>
      </c>
      <c r="D9132" t="s">
        <v>530</v>
      </c>
      <c r="E9132" t="s">
        <v>518</v>
      </c>
      <c r="F9132" s="191">
        <v>45835</v>
      </c>
      <c r="G9132" t="s">
        <v>41</v>
      </c>
      <c r="H9132" s="192">
        <v>760000</v>
      </c>
      <c r="I9132" t="s">
        <v>16</v>
      </c>
      <c r="J9132"/>
      <c r="K9132"/>
      <c r="L9132">
        <v>2025</v>
      </c>
      <c r="M9132" t="s">
        <v>525</v>
      </c>
      <c r="N9132" t="s">
        <v>526</v>
      </c>
      <c r="O9132"/>
    </row>
    <row r="9133" spans="1:15" s="164" customFormat="1" ht="16" x14ac:dyDescent="0.2">
      <c r="A9133" t="s">
        <v>521</v>
      </c>
      <c r="B9133" t="s">
        <v>647</v>
      </c>
      <c r="C9133" t="s">
        <v>523</v>
      </c>
      <c r="D9133" t="s">
        <v>525</v>
      </c>
      <c r="E9133" t="s">
        <v>519</v>
      </c>
      <c r="F9133" s="191">
        <v>45835</v>
      </c>
      <c r="G9133" t="s">
        <v>659</v>
      </c>
      <c r="H9133" s="192">
        <v>325516</v>
      </c>
      <c r="I9133" t="s">
        <v>16</v>
      </c>
      <c r="J9133"/>
      <c r="K9133"/>
      <c r="L9133">
        <v>2024</v>
      </c>
      <c r="M9133" t="s">
        <v>525</v>
      </c>
      <c r="N9133" t="s">
        <v>569</v>
      </c>
      <c r="O9133"/>
    </row>
    <row r="9134" spans="1:15" s="164" customFormat="1" ht="16" x14ac:dyDescent="0.2">
      <c r="A9134" t="s">
        <v>521</v>
      </c>
      <c r="B9134" t="s">
        <v>688</v>
      </c>
      <c r="C9134" t="s">
        <v>523</v>
      </c>
      <c r="D9134" t="s">
        <v>530</v>
      </c>
      <c r="E9134" t="s">
        <v>517</v>
      </c>
      <c r="F9134" s="191">
        <v>45835</v>
      </c>
      <c r="G9134" t="s">
        <v>41</v>
      </c>
      <c r="H9134" s="192">
        <v>5040000</v>
      </c>
      <c r="I9134" t="s">
        <v>16</v>
      </c>
      <c r="J9134"/>
      <c r="K9134"/>
      <c r="L9134">
        <v>2025</v>
      </c>
      <c r="M9134" t="s">
        <v>525</v>
      </c>
      <c r="N9134" t="s">
        <v>526</v>
      </c>
      <c r="O9134"/>
    </row>
    <row r="9135" spans="1:15" s="164" customFormat="1" ht="16" x14ac:dyDescent="0.2">
      <c r="A9135" t="s">
        <v>521</v>
      </c>
      <c r="B9135" t="s">
        <v>647</v>
      </c>
      <c r="C9135" t="s">
        <v>523</v>
      </c>
      <c r="D9135" t="s">
        <v>525</v>
      </c>
      <c r="E9135" t="s">
        <v>531</v>
      </c>
      <c r="F9135" s="191">
        <v>45835</v>
      </c>
      <c r="G9135" t="s">
        <v>659</v>
      </c>
      <c r="H9135" s="192">
        <v>766150</v>
      </c>
      <c r="I9135" t="s">
        <v>16</v>
      </c>
      <c r="J9135"/>
      <c r="K9135"/>
      <c r="L9135">
        <v>2024</v>
      </c>
      <c r="M9135" t="s">
        <v>525</v>
      </c>
      <c r="N9135" t="s">
        <v>569</v>
      </c>
      <c r="O9135"/>
    </row>
    <row r="9136" spans="1:15" s="164" customFormat="1" ht="16" x14ac:dyDescent="0.2">
      <c r="A9136" t="s">
        <v>521</v>
      </c>
      <c r="B9136" t="s">
        <v>572</v>
      </c>
      <c r="C9136" t="s">
        <v>523</v>
      </c>
      <c r="D9136" t="s">
        <v>530</v>
      </c>
      <c r="E9136" t="s">
        <v>518</v>
      </c>
      <c r="F9136" s="191">
        <v>45835</v>
      </c>
      <c r="G9136" t="s">
        <v>574</v>
      </c>
      <c r="H9136" s="192">
        <v>80000</v>
      </c>
      <c r="I9136" t="s">
        <v>16</v>
      </c>
      <c r="J9136"/>
      <c r="K9136"/>
      <c r="L9136">
        <v>2025</v>
      </c>
      <c r="M9136" t="s">
        <v>525</v>
      </c>
      <c r="N9136" t="s">
        <v>526</v>
      </c>
      <c r="O9136"/>
    </row>
    <row r="9137" spans="1:15" s="164" customFormat="1" ht="16" x14ac:dyDescent="0.2">
      <c r="A9137" t="s">
        <v>521</v>
      </c>
      <c r="B9137" t="s">
        <v>647</v>
      </c>
      <c r="C9137" t="s">
        <v>523</v>
      </c>
      <c r="D9137" t="s">
        <v>525</v>
      </c>
      <c r="E9137" t="s">
        <v>525</v>
      </c>
      <c r="F9137" s="191">
        <v>45835</v>
      </c>
      <c r="G9137" t="s">
        <v>755</v>
      </c>
      <c r="H9137" s="192">
        <v>364184</v>
      </c>
      <c r="I9137" t="s">
        <v>16</v>
      </c>
      <c r="J9137"/>
      <c r="K9137"/>
      <c r="L9137">
        <v>2024</v>
      </c>
      <c r="M9137" t="s">
        <v>525</v>
      </c>
      <c r="N9137" t="s">
        <v>569</v>
      </c>
      <c r="O9137"/>
    </row>
    <row r="9138" spans="1:15" s="164" customFormat="1" ht="16" x14ac:dyDescent="0.2">
      <c r="A9138" t="s">
        <v>521</v>
      </c>
      <c r="B9138" t="s">
        <v>572</v>
      </c>
      <c r="C9138" t="s">
        <v>523</v>
      </c>
      <c r="D9138" t="s">
        <v>524</v>
      </c>
      <c r="E9138" t="s">
        <v>519</v>
      </c>
      <c r="F9138" s="191">
        <v>45835</v>
      </c>
      <c r="G9138" t="s">
        <v>574</v>
      </c>
      <c r="H9138" s="192">
        <v>1700000</v>
      </c>
      <c r="I9138" t="s">
        <v>16</v>
      </c>
      <c r="J9138">
        <v>20000</v>
      </c>
      <c r="K9138"/>
      <c r="L9138">
        <v>2025</v>
      </c>
      <c r="M9138" t="s">
        <v>525</v>
      </c>
      <c r="N9138" t="s">
        <v>526</v>
      </c>
      <c r="O9138"/>
    </row>
    <row r="9139" spans="1:15" s="164" customFormat="1" ht="16" x14ac:dyDescent="0.2">
      <c r="A9139" t="s">
        <v>521</v>
      </c>
      <c r="B9139" t="s">
        <v>603</v>
      </c>
      <c r="C9139" t="s">
        <v>523</v>
      </c>
      <c r="D9139" t="s">
        <v>525</v>
      </c>
      <c r="E9139" t="s">
        <v>525</v>
      </c>
      <c r="F9139" s="191">
        <v>45835</v>
      </c>
      <c r="G9139" t="s">
        <v>604</v>
      </c>
      <c r="H9139" s="192">
        <v>6684</v>
      </c>
      <c r="I9139" t="s">
        <v>22</v>
      </c>
      <c r="J9139"/>
      <c r="K9139"/>
      <c r="L9139">
        <v>2024</v>
      </c>
      <c r="M9139" t="s">
        <v>525</v>
      </c>
      <c r="N9139" t="s">
        <v>569</v>
      </c>
      <c r="O9139"/>
    </row>
    <row r="9140" spans="1:15" s="164" customFormat="1" ht="16" x14ac:dyDescent="0.2">
      <c r="A9140" t="s">
        <v>521</v>
      </c>
      <c r="B9140" t="s">
        <v>572</v>
      </c>
      <c r="C9140" t="s">
        <v>523</v>
      </c>
      <c r="D9140" t="s">
        <v>530</v>
      </c>
      <c r="E9140" t="s">
        <v>517</v>
      </c>
      <c r="F9140" s="191">
        <v>45835</v>
      </c>
      <c r="G9140" t="s">
        <v>574</v>
      </c>
      <c r="H9140" s="192">
        <v>2800000</v>
      </c>
      <c r="I9140" t="s">
        <v>16</v>
      </c>
      <c r="J9140"/>
      <c r="K9140"/>
      <c r="L9140">
        <v>2025</v>
      </c>
      <c r="M9140" t="s">
        <v>525</v>
      </c>
      <c r="N9140" t="s">
        <v>526</v>
      </c>
      <c r="O9140"/>
    </row>
    <row r="9141" spans="1:15" s="164" customFormat="1" ht="16" x14ac:dyDescent="0.2">
      <c r="A9141" t="s">
        <v>521</v>
      </c>
      <c r="B9141" t="s">
        <v>670</v>
      </c>
      <c r="C9141" t="s">
        <v>523</v>
      </c>
      <c r="D9141" t="s">
        <v>530</v>
      </c>
      <c r="E9141" t="s">
        <v>518</v>
      </c>
      <c r="F9141" s="191">
        <v>45835</v>
      </c>
      <c r="G9141" t="s">
        <v>36</v>
      </c>
      <c r="H9141" s="192">
        <v>168000</v>
      </c>
      <c r="I9141" t="s">
        <v>16</v>
      </c>
      <c r="J9141">
        <v>420</v>
      </c>
      <c r="K9141"/>
      <c r="L9141">
        <v>2025</v>
      </c>
      <c r="M9141" t="s">
        <v>525</v>
      </c>
      <c r="N9141" t="s">
        <v>526</v>
      </c>
      <c r="O9141"/>
    </row>
    <row r="9142" spans="1:15" s="164" customFormat="1" ht="16" x14ac:dyDescent="0.2">
      <c r="A9142" t="s">
        <v>521</v>
      </c>
      <c r="B9142" t="s">
        <v>670</v>
      </c>
      <c r="C9142" t="s">
        <v>523</v>
      </c>
      <c r="D9142" t="s">
        <v>530</v>
      </c>
      <c r="E9142" t="s">
        <v>517</v>
      </c>
      <c r="F9142" s="191">
        <v>45835</v>
      </c>
      <c r="G9142" t="s">
        <v>36</v>
      </c>
      <c r="H9142" s="192">
        <v>201600</v>
      </c>
      <c r="I9142" t="s">
        <v>16</v>
      </c>
      <c r="J9142">
        <v>504</v>
      </c>
      <c r="K9142"/>
      <c r="L9142">
        <v>2025</v>
      </c>
      <c r="M9142" t="s">
        <v>525</v>
      </c>
      <c r="N9142" t="s">
        <v>526</v>
      </c>
      <c r="O9142"/>
    </row>
    <row r="9143" spans="1:15" s="164" customFormat="1" ht="16" x14ac:dyDescent="0.2">
      <c r="A9143" t="s">
        <v>521</v>
      </c>
      <c r="B9143" t="s">
        <v>687</v>
      </c>
      <c r="C9143" t="s">
        <v>523</v>
      </c>
      <c r="D9143" t="s">
        <v>530</v>
      </c>
      <c r="E9143" t="s">
        <v>518</v>
      </c>
      <c r="F9143" s="191">
        <v>45835</v>
      </c>
      <c r="G9143" t="s">
        <v>39</v>
      </c>
      <c r="H9143" s="192">
        <v>179200</v>
      </c>
      <c r="I9143" t="s">
        <v>16</v>
      </c>
      <c r="J9143">
        <v>448</v>
      </c>
      <c r="K9143"/>
      <c r="L9143">
        <v>2025</v>
      </c>
      <c r="M9143" t="s">
        <v>525</v>
      </c>
      <c r="N9143" t="s">
        <v>526</v>
      </c>
      <c r="O9143"/>
    </row>
    <row r="9144" spans="1:15" s="164" customFormat="1" ht="16" x14ac:dyDescent="0.2">
      <c r="A9144" t="s">
        <v>521</v>
      </c>
      <c r="B9144" t="s">
        <v>687</v>
      </c>
      <c r="C9144" t="s">
        <v>523</v>
      </c>
      <c r="D9144" t="s">
        <v>530</v>
      </c>
      <c r="E9144" t="s">
        <v>517</v>
      </c>
      <c r="F9144" s="191">
        <v>45835</v>
      </c>
      <c r="G9144" t="s">
        <v>39</v>
      </c>
      <c r="H9144" s="192">
        <v>1702400</v>
      </c>
      <c r="I9144" t="s">
        <v>16</v>
      </c>
      <c r="J9144">
        <v>4256</v>
      </c>
      <c r="K9144"/>
      <c r="L9144">
        <v>2025</v>
      </c>
      <c r="M9144" t="s">
        <v>525</v>
      </c>
      <c r="N9144" t="s">
        <v>526</v>
      </c>
      <c r="O9144"/>
    </row>
    <row r="9145" spans="1:15" s="164" customFormat="1" ht="16" x14ac:dyDescent="0.2">
      <c r="A9145" t="s">
        <v>521</v>
      </c>
      <c r="B9145" t="s">
        <v>609</v>
      </c>
      <c r="C9145" t="s">
        <v>523</v>
      </c>
      <c r="D9145" t="s">
        <v>530</v>
      </c>
      <c r="E9145" t="s">
        <v>518</v>
      </c>
      <c r="F9145" s="191">
        <v>45835</v>
      </c>
      <c r="G9145" t="s">
        <v>25</v>
      </c>
      <c r="H9145" s="192">
        <v>44800</v>
      </c>
      <c r="I9145" t="s">
        <v>16</v>
      </c>
      <c r="J9145">
        <v>112</v>
      </c>
      <c r="K9145"/>
      <c r="L9145">
        <v>2025</v>
      </c>
      <c r="M9145" t="s">
        <v>525</v>
      </c>
      <c r="N9145" t="s">
        <v>526</v>
      </c>
      <c r="O9145"/>
    </row>
    <row r="9146" spans="1:15" s="164" customFormat="1" ht="16" x14ac:dyDescent="0.2">
      <c r="A9146" t="s">
        <v>521</v>
      </c>
      <c r="B9146" t="s">
        <v>609</v>
      </c>
      <c r="C9146" t="s">
        <v>523</v>
      </c>
      <c r="D9146" t="s">
        <v>530</v>
      </c>
      <c r="E9146" t="s">
        <v>517</v>
      </c>
      <c r="F9146" s="191">
        <v>45835</v>
      </c>
      <c r="G9146" t="s">
        <v>25</v>
      </c>
      <c r="H9146" s="192">
        <v>2419200</v>
      </c>
      <c r="I9146" t="s">
        <v>16</v>
      </c>
      <c r="J9146">
        <v>6048</v>
      </c>
      <c r="K9146"/>
      <c r="L9146">
        <v>2025</v>
      </c>
      <c r="M9146" t="s">
        <v>525</v>
      </c>
      <c r="N9146" t="s">
        <v>526</v>
      </c>
      <c r="O9146"/>
    </row>
    <row r="9147" spans="1:15" s="164" customFormat="1" ht="16" x14ac:dyDescent="0.2">
      <c r="A9147" t="s">
        <v>521</v>
      </c>
      <c r="B9147" t="s">
        <v>615</v>
      </c>
      <c r="C9147" t="s">
        <v>523</v>
      </c>
      <c r="D9147" t="s">
        <v>530</v>
      </c>
      <c r="E9147" t="s">
        <v>518</v>
      </c>
      <c r="F9147" s="191">
        <v>45835</v>
      </c>
      <c r="G9147" t="s">
        <v>26</v>
      </c>
      <c r="H9147" s="192">
        <v>1500800</v>
      </c>
      <c r="I9147" t="s">
        <v>16</v>
      </c>
      <c r="J9147">
        <v>3752</v>
      </c>
      <c r="K9147"/>
      <c r="L9147">
        <v>2025</v>
      </c>
      <c r="M9147" t="s">
        <v>525</v>
      </c>
      <c r="N9147" t="s">
        <v>526</v>
      </c>
      <c r="O9147"/>
    </row>
    <row r="9148" spans="1:15" s="164" customFormat="1" ht="16" x14ac:dyDescent="0.2">
      <c r="A9148" t="s">
        <v>521</v>
      </c>
      <c r="B9148" t="s">
        <v>615</v>
      </c>
      <c r="C9148" t="s">
        <v>523</v>
      </c>
      <c r="D9148" t="s">
        <v>524</v>
      </c>
      <c r="E9148" t="s">
        <v>519</v>
      </c>
      <c r="F9148" s="191">
        <v>45835</v>
      </c>
      <c r="G9148" t="s">
        <v>26</v>
      </c>
      <c r="H9148" s="192">
        <v>65025</v>
      </c>
      <c r="I9148" t="s">
        <v>16</v>
      </c>
      <c r="J9148">
        <v>765</v>
      </c>
      <c r="K9148"/>
      <c r="L9148">
        <v>2025</v>
      </c>
      <c r="M9148" t="s">
        <v>525</v>
      </c>
      <c r="N9148" t="s">
        <v>526</v>
      </c>
      <c r="O9148"/>
    </row>
    <row r="9149" spans="1:15" s="164" customFormat="1" ht="16" x14ac:dyDescent="0.2">
      <c r="A9149" t="s">
        <v>521</v>
      </c>
      <c r="B9149" t="s">
        <v>615</v>
      </c>
      <c r="C9149" t="s">
        <v>523</v>
      </c>
      <c r="D9149" t="s">
        <v>530</v>
      </c>
      <c r="E9149" t="s">
        <v>517</v>
      </c>
      <c r="F9149" s="191">
        <v>45835</v>
      </c>
      <c r="G9149" t="s">
        <v>26</v>
      </c>
      <c r="H9149" s="192">
        <v>16240000</v>
      </c>
      <c r="I9149" t="s">
        <v>16</v>
      </c>
      <c r="J9149">
        <v>40600</v>
      </c>
      <c r="K9149"/>
      <c r="L9149">
        <v>2025</v>
      </c>
      <c r="M9149" t="s">
        <v>525</v>
      </c>
      <c r="N9149" t="s">
        <v>526</v>
      </c>
      <c r="O9149"/>
    </row>
    <row r="9150" spans="1:15" s="164" customFormat="1" ht="16" x14ac:dyDescent="0.2">
      <c r="A9150" t="s">
        <v>521</v>
      </c>
      <c r="B9150" t="s">
        <v>670</v>
      </c>
      <c r="C9150" t="s">
        <v>523</v>
      </c>
      <c r="D9150" t="s">
        <v>530</v>
      </c>
      <c r="E9150" t="s">
        <v>517</v>
      </c>
      <c r="F9150" s="191">
        <v>45835</v>
      </c>
      <c r="G9150" t="s">
        <v>36</v>
      </c>
      <c r="H9150" s="192">
        <v>604800</v>
      </c>
      <c r="I9150" t="s">
        <v>16</v>
      </c>
      <c r="J9150">
        <v>1512</v>
      </c>
      <c r="K9150"/>
      <c r="L9150">
        <v>2025</v>
      </c>
      <c r="M9150" t="s">
        <v>525</v>
      </c>
      <c r="N9150" t="s">
        <v>526</v>
      </c>
      <c r="O9150" t="s">
        <v>787</v>
      </c>
    </row>
    <row r="9151" spans="1:15" s="164" customFormat="1" ht="16" x14ac:dyDescent="0.2">
      <c r="A9151" t="s">
        <v>521</v>
      </c>
      <c r="B9151" t="s">
        <v>670</v>
      </c>
      <c r="C9151" t="s">
        <v>523</v>
      </c>
      <c r="D9151" t="s">
        <v>530</v>
      </c>
      <c r="E9151" t="s">
        <v>518</v>
      </c>
      <c r="F9151" s="191">
        <v>45835</v>
      </c>
      <c r="G9151" t="s">
        <v>36</v>
      </c>
      <c r="H9151" s="192">
        <v>67200</v>
      </c>
      <c r="I9151" t="s">
        <v>16</v>
      </c>
      <c r="J9151">
        <v>168</v>
      </c>
      <c r="K9151"/>
      <c r="L9151">
        <v>2025</v>
      </c>
      <c r="M9151" t="s">
        <v>525</v>
      </c>
      <c r="N9151" t="s">
        <v>526</v>
      </c>
      <c r="O9151" t="s">
        <v>787</v>
      </c>
    </row>
    <row r="9152" spans="1:15" s="164" customFormat="1" ht="16" x14ac:dyDescent="0.2">
      <c r="A9152" t="s">
        <v>521</v>
      </c>
      <c r="B9152" t="s">
        <v>670</v>
      </c>
      <c r="C9152" t="s">
        <v>523</v>
      </c>
      <c r="D9152" t="s">
        <v>530</v>
      </c>
      <c r="E9152" t="s">
        <v>518</v>
      </c>
      <c r="F9152" s="191">
        <v>45835</v>
      </c>
      <c r="G9152" t="s">
        <v>36</v>
      </c>
      <c r="H9152" s="192">
        <v>44800</v>
      </c>
      <c r="I9152" t="s">
        <v>16</v>
      </c>
      <c r="J9152">
        <v>112</v>
      </c>
      <c r="K9152"/>
      <c r="L9152">
        <v>2025</v>
      </c>
      <c r="M9152" t="s">
        <v>525</v>
      </c>
      <c r="N9152" t="s">
        <v>526</v>
      </c>
      <c r="O9152" t="s">
        <v>858</v>
      </c>
    </row>
    <row r="9153" spans="1:15" s="164" customFormat="1" ht="16" x14ac:dyDescent="0.2">
      <c r="A9153" t="s">
        <v>521</v>
      </c>
      <c r="B9153" t="s">
        <v>670</v>
      </c>
      <c r="C9153" t="s">
        <v>523</v>
      </c>
      <c r="D9153" t="s">
        <v>530</v>
      </c>
      <c r="E9153" t="s">
        <v>517</v>
      </c>
      <c r="F9153" s="191">
        <v>45835</v>
      </c>
      <c r="G9153" t="s">
        <v>36</v>
      </c>
      <c r="H9153" s="192">
        <v>291200</v>
      </c>
      <c r="I9153" t="s">
        <v>16</v>
      </c>
      <c r="J9153">
        <v>728</v>
      </c>
      <c r="K9153"/>
      <c r="L9153">
        <v>2025</v>
      </c>
      <c r="M9153" t="s">
        <v>525</v>
      </c>
      <c r="N9153" t="s">
        <v>526</v>
      </c>
      <c r="O9153" t="s">
        <v>858</v>
      </c>
    </row>
    <row r="9154" spans="1:15" s="164" customFormat="1" ht="16" x14ac:dyDescent="0.2">
      <c r="A9154" t="s">
        <v>521</v>
      </c>
      <c r="B9154" t="s">
        <v>572</v>
      </c>
      <c r="C9154" t="s">
        <v>523</v>
      </c>
      <c r="D9154" t="s">
        <v>530</v>
      </c>
      <c r="E9154" t="s">
        <v>517</v>
      </c>
      <c r="F9154" s="191">
        <v>45835</v>
      </c>
      <c r="G9154" t="s">
        <v>573</v>
      </c>
      <c r="H9154" s="192">
        <v>400000</v>
      </c>
      <c r="I9154" t="s">
        <v>16</v>
      </c>
      <c r="J9154"/>
      <c r="K9154"/>
      <c r="L9154">
        <v>2025</v>
      </c>
      <c r="M9154" t="s">
        <v>525</v>
      </c>
      <c r="N9154" t="s">
        <v>526</v>
      </c>
      <c r="O9154" t="s">
        <v>875</v>
      </c>
    </row>
    <row r="9155" spans="1:15" s="164" customFormat="1" ht="16" x14ac:dyDescent="0.2">
      <c r="A9155" t="s">
        <v>521</v>
      </c>
      <c r="B9155" t="s">
        <v>522</v>
      </c>
      <c r="C9155" t="s">
        <v>523</v>
      </c>
      <c r="D9155" t="s">
        <v>524</v>
      </c>
      <c r="E9155" t="s">
        <v>519</v>
      </c>
      <c r="F9155" s="191">
        <v>45836</v>
      </c>
      <c r="G9155" t="s">
        <v>19</v>
      </c>
      <c r="H9155" s="192">
        <v>1530000</v>
      </c>
      <c r="I9155" t="s">
        <v>16</v>
      </c>
      <c r="J9155">
        <v>18000</v>
      </c>
      <c r="K9155"/>
      <c r="L9155">
        <v>2025</v>
      </c>
      <c r="M9155" t="s">
        <v>525</v>
      </c>
      <c r="N9155" t="s">
        <v>526</v>
      </c>
      <c r="O9155"/>
    </row>
    <row r="9156" spans="1:15" s="164" customFormat="1" ht="16" x14ac:dyDescent="0.2">
      <c r="A9156" t="s">
        <v>521</v>
      </c>
      <c r="B9156" t="s">
        <v>522</v>
      </c>
      <c r="C9156" t="s">
        <v>523</v>
      </c>
      <c r="D9156" t="s">
        <v>530</v>
      </c>
      <c r="E9156" t="s">
        <v>517</v>
      </c>
      <c r="F9156" s="191">
        <v>45836</v>
      </c>
      <c r="G9156" t="s">
        <v>19</v>
      </c>
      <c r="H9156" s="192">
        <v>3600000</v>
      </c>
      <c r="I9156" t="s">
        <v>16</v>
      </c>
      <c r="J9156"/>
      <c r="K9156"/>
      <c r="L9156">
        <v>2025</v>
      </c>
      <c r="M9156" t="s">
        <v>525</v>
      </c>
      <c r="N9156" t="s">
        <v>526</v>
      </c>
      <c r="O9156"/>
    </row>
    <row r="9157" spans="1:15" s="164" customFormat="1" ht="16" x14ac:dyDescent="0.2">
      <c r="A9157" t="s">
        <v>521</v>
      </c>
      <c r="B9157" t="s">
        <v>522</v>
      </c>
      <c r="C9157" t="s">
        <v>523</v>
      </c>
      <c r="D9157" t="s">
        <v>524</v>
      </c>
      <c r="E9157" t="s">
        <v>519</v>
      </c>
      <c r="F9157" s="191">
        <v>45836</v>
      </c>
      <c r="G9157" t="s">
        <v>18</v>
      </c>
      <c r="H9157" s="192">
        <v>816000</v>
      </c>
      <c r="I9157" t="s">
        <v>16</v>
      </c>
      <c r="J9157">
        <v>9600</v>
      </c>
      <c r="K9157"/>
      <c r="L9157">
        <v>2025</v>
      </c>
      <c r="M9157" t="s">
        <v>525</v>
      </c>
      <c r="N9157" t="s">
        <v>526</v>
      </c>
      <c r="O9157"/>
    </row>
    <row r="9158" spans="1:15" s="164" customFormat="1" ht="16" x14ac:dyDescent="0.2">
      <c r="A9158" t="s">
        <v>521</v>
      </c>
      <c r="B9158" t="s">
        <v>522</v>
      </c>
      <c r="C9158" t="s">
        <v>523</v>
      </c>
      <c r="D9158" t="s">
        <v>530</v>
      </c>
      <c r="E9158" t="s">
        <v>517</v>
      </c>
      <c r="F9158" s="191">
        <v>45836</v>
      </c>
      <c r="G9158" t="s">
        <v>18</v>
      </c>
      <c r="H9158" s="192">
        <v>5008000</v>
      </c>
      <c r="I9158" t="s">
        <v>16</v>
      </c>
      <c r="J9158">
        <v>12520</v>
      </c>
      <c r="K9158"/>
      <c r="L9158">
        <v>2025</v>
      </c>
      <c r="M9158" t="s">
        <v>525</v>
      </c>
      <c r="N9158" t="s">
        <v>526</v>
      </c>
      <c r="O9158"/>
    </row>
    <row r="9159" spans="1:15" s="164" customFormat="1" ht="16" x14ac:dyDescent="0.2">
      <c r="A9159" t="s">
        <v>521</v>
      </c>
      <c r="B9159" t="s">
        <v>688</v>
      </c>
      <c r="C9159" t="s">
        <v>523</v>
      </c>
      <c r="D9159" t="s">
        <v>530</v>
      </c>
      <c r="E9159" t="s">
        <v>518</v>
      </c>
      <c r="F9159" s="191">
        <v>45836</v>
      </c>
      <c r="G9159" t="s">
        <v>41</v>
      </c>
      <c r="H9159" s="192">
        <v>520000</v>
      </c>
      <c r="I9159" t="s">
        <v>16</v>
      </c>
      <c r="J9159"/>
      <c r="K9159"/>
      <c r="L9159">
        <v>2025</v>
      </c>
      <c r="M9159" t="s">
        <v>525</v>
      </c>
      <c r="N9159" t="s">
        <v>526</v>
      </c>
      <c r="O9159"/>
    </row>
    <row r="9160" spans="1:15" s="164" customFormat="1" ht="16" x14ac:dyDescent="0.2">
      <c r="A9160" t="s">
        <v>521</v>
      </c>
      <c r="B9160" t="s">
        <v>688</v>
      </c>
      <c r="C9160" t="s">
        <v>523</v>
      </c>
      <c r="D9160" t="s">
        <v>530</v>
      </c>
      <c r="E9160" t="s">
        <v>517</v>
      </c>
      <c r="F9160" s="191">
        <v>45836</v>
      </c>
      <c r="G9160" t="s">
        <v>41</v>
      </c>
      <c r="H9160" s="192">
        <v>4280000</v>
      </c>
      <c r="I9160" t="s">
        <v>16</v>
      </c>
      <c r="J9160"/>
      <c r="K9160"/>
      <c r="L9160">
        <v>2025</v>
      </c>
      <c r="M9160" t="s">
        <v>525</v>
      </c>
      <c r="N9160" t="s">
        <v>526</v>
      </c>
      <c r="O9160"/>
    </row>
    <row r="9161" spans="1:15" s="164" customFormat="1" ht="16" x14ac:dyDescent="0.2">
      <c r="A9161" t="s">
        <v>521</v>
      </c>
      <c r="B9161" t="s">
        <v>572</v>
      </c>
      <c r="C9161" t="s">
        <v>523</v>
      </c>
      <c r="D9161" t="s">
        <v>524</v>
      </c>
      <c r="E9161" t="s">
        <v>519</v>
      </c>
      <c r="F9161" s="191">
        <v>45836</v>
      </c>
      <c r="G9161" t="s">
        <v>574</v>
      </c>
      <c r="H9161" s="192">
        <v>1360000</v>
      </c>
      <c r="I9161" t="s">
        <v>16</v>
      </c>
      <c r="J9161">
        <v>16000</v>
      </c>
      <c r="K9161"/>
      <c r="L9161">
        <v>2025</v>
      </c>
      <c r="M9161" t="s">
        <v>525</v>
      </c>
      <c r="N9161" t="s">
        <v>526</v>
      </c>
      <c r="O9161"/>
    </row>
    <row r="9162" spans="1:15" s="164" customFormat="1" ht="16" x14ac:dyDescent="0.2">
      <c r="A9162" t="s">
        <v>521</v>
      </c>
      <c r="B9162" t="s">
        <v>572</v>
      </c>
      <c r="C9162" t="s">
        <v>523</v>
      </c>
      <c r="D9162" t="s">
        <v>530</v>
      </c>
      <c r="E9162" t="s">
        <v>517</v>
      </c>
      <c r="F9162" s="191">
        <v>45836</v>
      </c>
      <c r="G9162" t="s">
        <v>574</v>
      </c>
      <c r="H9162" s="192">
        <v>1200000</v>
      </c>
      <c r="I9162" t="s">
        <v>16</v>
      </c>
      <c r="J9162"/>
      <c r="K9162"/>
      <c r="L9162">
        <v>2025</v>
      </c>
      <c r="M9162" t="s">
        <v>525</v>
      </c>
      <c r="N9162" t="s">
        <v>526</v>
      </c>
      <c r="O9162"/>
    </row>
    <row r="9163" spans="1:15" s="164" customFormat="1" ht="16" x14ac:dyDescent="0.2">
      <c r="A9163" t="s">
        <v>521</v>
      </c>
      <c r="B9163" t="s">
        <v>670</v>
      </c>
      <c r="C9163" t="s">
        <v>523</v>
      </c>
      <c r="D9163" t="s">
        <v>530</v>
      </c>
      <c r="E9163" t="s">
        <v>517</v>
      </c>
      <c r="F9163" s="191">
        <v>45836</v>
      </c>
      <c r="G9163" t="s">
        <v>36</v>
      </c>
      <c r="H9163" s="192">
        <v>201600</v>
      </c>
      <c r="I9163" t="s">
        <v>16</v>
      </c>
      <c r="J9163">
        <v>504</v>
      </c>
      <c r="K9163"/>
      <c r="L9163">
        <v>2025</v>
      </c>
      <c r="M9163" t="s">
        <v>525</v>
      </c>
      <c r="N9163" t="s">
        <v>526</v>
      </c>
      <c r="O9163"/>
    </row>
    <row r="9164" spans="1:15" s="164" customFormat="1" ht="16" x14ac:dyDescent="0.2">
      <c r="A9164" t="s">
        <v>521</v>
      </c>
      <c r="B9164" t="s">
        <v>687</v>
      </c>
      <c r="C9164" t="s">
        <v>523</v>
      </c>
      <c r="D9164" t="s">
        <v>530</v>
      </c>
      <c r="E9164" t="s">
        <v>518</v>
      </c>
      <c r="F9164" s="191">
        <v>45836</v>
      </c>
      <c r="G9164" t="s">
        <v>39</v>
      </c>
      <c r="H9164" s="192">
        <v>145600</v>
      </c>
      <c r="I9164" t="s">
        <v>16</v>
      </c>
      <c r="J9164">
        <v>364</v>
      </c>
      <c r="K9164"/>
      <c r="L9164">
        <v>2025</v>
      </c>
      <c r="M9164" t="s">
        <v>525</v>
      </c>
      <c r="N9164" t="s">
        <v>526</v>
      </c>
      <c r="O9164"/>
    </row>
    <row r="9165" spans="1:15" s="164" customFormat="1" ht="16" x14ac:dyDescent="0.2">
      <c r="A9165" t="s">
        <v>521</v>
      </c>
      <c r="B9165" t="s">
        <v>687</v>
      </c>
      <c r="C9165" t="s">
        <v>523</v>
      </c>
      <c r="D9165" t="s">
        <v>530</v>
      </c>
      <c r="E9165" t="s">
        <v>517</v>
      </c>
      <c r="F9165" s="191">
        <v>45836</v>
      </c>
      <c r="G9165" t="s">
        <v>39</v>
      </c>
      <c r="H9165" s="192">
        <v>2072000</v>
      </c>
      <c r="I9165" t="s">
        <v>16</v>
      </c>
      <c r="J9165">
        <v>5180</v>
      </c>
      <c r="K9165"/>
      <c r="L9165">
        <v>2025</v>
      </c>
      <c r="M9165" t="s">
        <v>525</v>
      </c>
      <c r="N9165" t="s">
        <v>526</v>
      </c>
      <c r="O9165"/>
    </row>
    <row r="9166" spans="1:15" s="164" customFormat="1" ht="16" x14ac:dyDescent="0.2">
      <c r="A9166" t="s">
        <v>521</v>
      </c>
      <c r="B9166" t="s">
        <v>609</v>
      </c>
      <c r="C9166" t="s">
        <v>523</v>
      </c>
      <c r="D9166" t="s">
        <v>530</v>
      </c>
      <c r="E9166" t="s">
        <v>518</v>
      </c>
      <c r="F9166" s="191">
        <v>45836</v>
      </c>
      <c r="G9166" t="s">
        <v>25</v>
      </c>
      <c r="H9166" s="192">
        <v>22400</v>
      </c>
      <c r="I9166" t="s">
        <v>16</v>
      </c>
      <c r="J9166">
        <v>56</v>
      </c>
      <c r="K9166"/>
      <c r="L9166">
        <v>2025</v>
      </c>
      <c r="M9166" t="s">
        <v>525</v>
      </c>
      <c r="N9166" t="s">
        <v>526</v>
      </c>
      <c r="O9166"/>
    </row>
    <row r="9167" spans="1:15" s="164" customFormat="1" ht="16" x14ac:dyDescent="0.2">
      <c r="A9167" t="s">
        <v>521</v>
      </c>
      <c r="B9167" t="s">
        <v>609</v>
      </c>
      <c r="C9167" t="s">
        <v>523</v>
      </c>
      <c r="D9167" t="s">
        <v>530</v>
      </c>
      <c r="E9167" t="s">
        <v>517</v>
      </c>
      <c r="F9167" s="191">
        <v>45836</v>
      </c>
      <c r="G9167" t="s">
        <v>25</v>
      </c>
      <c r="H9167" s="192">
        <v>1926400</v>
      </c>
      <c r="I9167" t="s">
        <v>16</v>
      </c>
      <c r="J9167">
        <v>4816</v>
      </c>
      <c r="K9167"/>
      <c r="L9167">
        <v>2025</v>
      </c>
      <c r="M9167" t="s">
        <v>525</v>
      </c>
      <c r="N9167" t="s">
        <v>526</v>
      </c>
      <c r="O9167"/>
    </row>
    <row r="9168" spans="1:15" s="164" customFormat="1" ht="16" x14ac:dyDescent="0.2">
      <c r="A9168" t="s">
        <v>521</v>
      </c>
      <c r="B9168" t="s">
        <v>615</v>
      </c>
      <c r="C9168" t="s">
        <v>523</v>
      </c>
      <c r="D9168" t="s">
        <v>530</v>
      </c>
      <c r="E9168" t="s">
        <v>518</v>
      </c>
      <c r="F9168" s="191">
        <v>45836</v>
      </c>
      <c r="G9168" t="s">
        <v>26</v>
      </c>
      <c r="H9168" s="192">
        <v>1209600</v>
      </c>
      <c r="I9168" t="s">
        <v>16</v>
      </c>
      <c r="J9168">
        <v>3024</v>
      </c>
      <c r="K9168"/>
      <c r="L9168">
        <v>2025</v>
      </c>
      <c r="M9168" t="s">
        <v>525</v>
      </c>
      <c r="N9168" t="s">
        <v>526</v>
      </c>
      <c r="O9168"/>
    </row>
    <row r="9169" spans="1:15" s="164" customFormat="1" ht="16" x14ac:dyDescent="0.2">
      <c r="A9169" t="s">
        <v>521</v>
      </c>
      <c r="B9169" t="s">
        <v>615</v>
      </c>
      <c r="C9169" t="s">
        <v>523</v>
      </c>
      <c r="D9169" t="s">
        <v>524</v>
      </c>
      <c r="E9169" t="s">
        <v>519</v>
      </c>
      <c r="F9169" s="191">
        <v>45836</v>
      </c>
      <c r="G9169" t="s">
        <v>26</v>
      </c>
      <c r="H9169" s="192">
        <v>57800</v>
      </c>
      <c r="I9169" t="s">
        <v>16</v>
      </c>
      <c r="J9169">
        <v>680</v>
      </c>
      <c r="K9169"/>
      <c r="L9169">
        <v>2025</v>
      </c>
      <c r="M9169" t="s">
        <v>525</v>
      </c>
      <c r="N9169" t="s">
        <v>526</v>
      </c>
      <c r="O9169"/>
    </row>
    <row r="9170" spans="1:15" s="164" customFormat="1" ht="16" x14ac:dyDescent="0.2">
      <c r="A9170" t="s">
        <v>521</v>
      </c>
      <c r="B9170" t="s">
        <v>615</v>
      </c>
      <c r="C9170" t="s">
        <v>523</v>
      </c>
      <c r="D9170" t="s">
        <v>530</v>
      </c>
      <c r="E9170" t="s">
        <v>517</v>
      </c>
      <c r="F9170" s="191">
        <v>45836</v>
      </c>
      <c r="G9170" t="s">
        <v>26</v>
      </c>
      <c r="H9170" s="192">
        <v>15948800</v>
      </c>
      <c r="I9170" t="s">
        <v>16</v>
      </c>
      <c r="J9170">
        <v>39872</v>
      </c>
      <c r="K9170"/>
      <c r="L9170">
        <v>2025</v>
      </c>
      <c r="M9170" t="s">
        <v>525</v>
      </c>
      <c r="N9170" t="s">
        <v>526</v>
      </c>
      <c r="O9170"/>
    </row>
    <row r="9171" spans="1:15" s="164" customFormat="1" ht="16" x14ac:dyDescent="0.2">
      <c r="A9171" t="s">
        <v>521</v>
      </c>
      <c r="B9171" t="s">
        <v>670</v>
      </c>
      <c r="C9171" t="s">
        <v>523</v>
      </c>
      <c r="D9171" t="s">
        <v>530</v>
      </c>
      <c r="E9171" t="s">
        <v>518</v>
      </c>
      <c r="F9171" s="191">
        <v>45836</v>
      </c>
      <c r="G9171" t="s">
        <v>36</v>
      </c>
      <c r="H9171" s="192">
        <v>33600</v>
      </c>
      <c r="I9171" t="s">
        <v>16</v>
      </c>
      <c r="J9171">
        <v>84</v>
      </c>
      <c r="K9171"/>
      <c r="L9171">
        <v>2025</v>
      </c>
      <c r="M9171" t="s">
        <v>525</v>
      </c>
      <c r="N9171" t="s">
        <v>526</v>
      </c>
      <c r="O9171"/>
    </row>
    <row r="9172" spans="1:15" s="164" customFormat="1" ht="16" x14ac:dyDescent="0.2">
      <c r="A9172" t="s">
        <v>521</v>
      </c>
      <c r="B9172" t="s">
        <v>522</v>
      </c>
      <c r="C9172" t="s">
        <v>523</v>
      </c>
      <c r="D9172" t="s">
        <v>524</v>
      </c>
      <c r="E9172" t="s">
        <v>519</v>
      </c>
      <c r="F9172" s="191">
        <v>45836</v>
      </c>
      <c r="G9172" t="s">
        <v>18</v>
      </c>
      <c r="H9172" s="192">
        <v>140250</v>
      </c>
      <c r="I9172" t="s">
        <v>16</v>
      </c>
      <c r="J9172">
        <v>1650</v>
      </c>
      <c r="K9172"/>
      <c r="L9172">
        <v>2025</v>
      </c>
      <c r="M9172" t="s">
        <v>525</v>
      </c>
      <c r="N9172" t="s">
        <v>526</v>
      </c>
      <c r="O9172" t="s">
        <v>781</v>
      </c>
    </row>
    <row r="9173" spans="1:15" s="164" customFormat="1" ht="16" x14ac:dyDescent="0.2">
      <c r="A9173" t="s">
        <v>521</v>
      </c>
      <c r="B9173" t="s">
        <v>522</v>
      </c>
      <c r="C9173" t="s">
        <v>523</v>
      </c>
      <c r="D9173" t="s">
        <v>530</v>
      </c>
      <c r="E9173" t="s">
        <v>517</v>
      </c>
      <c r="F9173" s="191">
        <v>45836</v>
      </c>
      <c r="G9173" t="s">
        <v>18</v>
      </c>
      <c r="H9173" s="192">
        <v>195600</v>
      </c>
      <c r="I9173" t="s">
        <v>16</v>
      </c>
      <c r="J9173">
        <v>489</v>
      </c>
      <c r="K9173"/>
      <c r="L9173">
        <v>2025</v>
      </c>
      <c r="M9173" t="s">
        <v>525</v>
      </c>
      <c r="N9173" t="s">
        <v>526</v>
      </c>
      <c r="O9173" t="s">
        <v>781</v>
      </c>
    </row>
    <row r="9174" spans="1:15" s="164" customFormat="1" ht="16" x14ac:dyDescent="0.2">
      <c r="A9174" t="s">
        <v>521</v>
      </c>
      <c r="B9174" t="s">
        <v>522</v>
      </c>
      <c r="C9174" t="s">
        <v>523</v>
      </c>
      <c r="D9174" t="s">
        <v>524</v>
      </c>
      <c r="E9174" t="s">
        <v>519</v>
      </c>
      <c r="F9174" s="191">
        <v>45836</v>
      </c>
      <c r="G9174" t="s">
        <v>18</v>
      </c>
      <c r="H9174" s="192">
        <v>140250</v>
      </c>
      <c r="I9174" t="s">
        <v>16</v>
      </c>
      <c r="J9174">
        <v>1650</v>
      </c>
      <c r="K9174"/>
      <c r="L9174">
        <v>2025</v>
      </c>
      <c r="M9174" t="s">
        <v>525</v>
      </c>
      <c r="N9174" t="s">
        <v>526</v>
      </c>
      <c r="O9174" t="s">
        <v>780</v>
      </c>
    </row>
    <row r="9175" spans="1:15" s="164" customFormat="1" ht="16" x14ac:dyDescent="0.2">
      <c r="A9175" t="s">
        <v>521</v>
      </c>
      <c r="B9175" t="s">
        <v>522</v>
      </c>
      <c r="C9175" t="s">
        <v>523</v>
      </c>
      <c r="D9175" t="s">
        <v>530</v>
      </c>
      <c r="E9175" t="s">
        <v>517</v>
      </c>
      <c r="F9175" s="191">
        <v>45836</v>
      </c>
      <c r="G9175" t="s">
        <v>18</v>
      </c>
      <c r="H9175" s="192">
        <v>195600</v>
      </c>
      <c r="I9175" t="s">
        <v>16</v>
      </c>
      <c r="J9175">
        <v>489</v>
      </c>
      <c r="K9175"/>
      <c r="L9175">
        <v>2025</v>
      </c>
      <c r="M9175" t="s">
        <v>525</v>
      </c>
      <c r="N9175" t="s">
        <v>526</v>
      </c>
      <c r="O9175" t="s">
        <v>780</v>
      </c>
    </row>
    <row r="9176" spans="1:15" s="164" customFormat="1" ht="16" x14ac:dyDescent="0.2">
      <c r="A9176" t="s">
        <v>521</v>
      </c>
      <c r="B9176" t="s">
        <v>572</v>
      </c>
      <c r="C9176" t="s">
        <v>523</v>
      </c>
      <c r="D9176" t="s">
        <v>530</v>
      </c>
      <c r="E9176" t="s">
        <v>517</v>
      </c>
      <c r="F9176" s="191">
        <v>45836</v>
      </c>
      <c r="G9176" t="s">
        <v>573</v>
      </c>
      <c r="H9176" s="192">
        <v>320000</v>
      </c>
      <c r="I9176" t="s">
        <v>16</v>
      </c>
      <c r="J9176"/>
      <c r="K9176"/>
      <c r="L9176">
        <v>2025</v>
      </c>
      <c r="M9176" t="s">
        <v>525</v>
      </c>
      <c r="N9176" t="s">
        <v>526</v>
      </c>
      <c r="O9176" t="s">
        <v>874</v>
      </c>
    </row>
    <row r="9177" spans="1:15" s="164" customFormat="1" ht="16" x14ac:dyDescent="0.2">
      <c r="A9177" t="s">
        <v>521</v>
      </c>
      <c r="B9177" t="s">
        <v>688</v>
      </c>
      <c r="C9177" t="s">
        <v>523</v>
      </c>
      <c r="D9177" t="s">
        <v>530</v>
      </c>
      <c r="E9177" t="s">
        <v>517</v>
      </c>
      <c r="F9177" s="191">
        <v>45836</v>
      </c>
      <c r="G9177" t="s">
        <v>689</v>
      </c>
      <c r="H9177" s="192">
        <v>6099200</v>
      </c>
      <c r="I9177" t="s">
        <v>16</v>
      </c>
      <c r="J9177"/>
      <c r="K9177"/>
      <c r="L9177">
        <v>2025</v>
      </c>
      <c r="M9177" t="s">
        <v>525</v>
      </c>
      <c r="N9177" t="s">
        <v>526</v>
      </c>
      <c r="O9177" t="s">
        <v>937</v>
      </c>
    </row>
    <row r="9178" spans="1:15" s="164" customFormat="1" ht="16" x14ac:dyDescent="0.2">
      <c r="A9178" t="s">
        <v>521</v>
      </c>
      <c r="B9178" t="s">
        <v>688</v>
      </c>
      <c r="C9178" t="s">
        <v>523</v>
      </c>
      <c r="D9178" t="s">
        <v>530</v>
      </c>
      <c r="E9178" t="s">
        <v>518</v>
      </c>
      <c r="F9178" s="191">
        <v>45836</v>
      </c>
      <c r="G9178" t="s">
        <v>689</v>
      </c>
      <c r="H9178" s="192">
        <v>803840</v>
      </c>
      <c r="I9178" t="s">
        <v>16</v>
      </c>
      <c r="J9178"/>
      <c r="K9178"/>
      <c r="L9178">
        <v>2025</v>
      </c>
      <c r="M9178" t="s">
        <v>525</v>
      </c>
      <c r="N9178" t="s">
        <v>526</v>
      </c>
      <c r="O9178" t="s">
        <v>937</v>
      </c>
    </row>
    <row r="9179" spans="1:15" s="164" customFormat="1" ht="16" x14ac:dyDescent="0.2">
      <c r="A9179" t="s">
        <v>521</v>
      </c>
      <c r="B9179" t="s">
        <v>522</v>
      </c>
      <c r="C9179" t="s">
        <v>523</v>
      </c>
      <c r="D9179" t="s">
        <v>530</v>
      </c>
      <c r="E9179" t="s">
        <v>517</v>
      </c>
      <c r="F9179" s="191">
        <v>45836</v>
      </c>
      <c r="G9179" t="s">
        <v>18</v>
      </c>
      <c r="H9179" s="192">
        <v>3203840</v>
      </c>
      <c r="I9179" t="s">
        <v>16</v>
      </c>
      <c r="J9179"/>
      <c r="K9179"/>
      <c r="L9179">
        <v>2025</v>
      </c>
      <c r="M9179" t="s">
        <v>525</v>
      </c>
      <c r="N9179" t="s">
        <v>526</v>
      </c>
      <c r="O9179" t="s">
        <v>937</v>
      </c>
    </row>
    <row r="9180" spans="1:15" s="164" customFormat="1" ht="16" x14ac:dyDescent="0.2">
      <c r="A9180" t="s">
        <v>521</v>
      </c>
      <c r="B9180" t="s">
        <v>688</v>
      </c>
      <c r="C9180" t="s">
        <v>523</v>
      </c>
      <c r="D9180" t="s">
        <v>530</v>
      </c>
      <c r="E9180" t="s">
        <v>517</v>
      </c>
      <c r="F9180" s="191">
        <v>45836</v>
      </c>
      <c r="G9180" t="s">
        <v>41</v>
      </c>
      <c r="H9180" s="192">
        <v>2982400</v>
      </c>
      <c r="I9180" t="s">
        <v>16</v>
      </c>
      <c r="J9180"/>
      <c r="K9180"/>
      <c r="L9180">
        <v>2025</v>
      </c>
      <c r="M9180" t="s">
        <v>525</v>
      </c>
      <c r="N9180" t="s">
        <v>526</v>
      </c>
      <c r="O9180" t="s">
        <v>937</v>
      </c>
    </row>
    <row r="9181" spans="1:15" s="164" customFormat="1" ht="16" x14ac:dyDescent="0.2">
      <c r="A9181" t="s">
        <v>521</v>
      </c>
      <c r="B9181" t="s">
        <v>688</v>
      </c>
      <c r="C9181" t="s">
        <v>523</v>
      </c>
      <c r="D9181" t="s">
        <v>530</v>
      </c>
      <c r="E9181" t="s">
        <v>518</v>
      </c>
      <c r="F9181" s="191">
        <v>45836</v>
      </c>
      <c r="G9181" t="s">
        <v>41</v>
      </c>
      <c r="H9181" s="192">
        <v>409600</v>
      </c>
      <c r="I9181" t="s">
        <v>16</v>
      </c>
      <c r="J9181"/>
      <c r="K9181"/>
      <c r="L9181">
        <v>2025</v>
      </c>
      <c r="M9181" t="s">
        <v>525</v>
      </c>
      <c r="N9181" t="s">
        <v>526</v>
      </c>
      <c r="O9181" t="s">
        <v>937</v>
      </c>
    </row>
    <row r="9182" spans="1:15" s="164" customFormat="1" ht="16" x14ac:dyDescent="0.2">
      <c r="A9182" t="s">
        <v>521</v>
      </c>
      <c r="B9182" t="s">
        <v>687</v>
      </c>
      <c r="C9182" t="s">
        <v>523</v>
      </c>
      <c r="D9182" t="s">
        <v>530</v>
      </c>
      <c r="E9182" t="s">
        <v>517</v>
      </c>
      <c r="F9182" s="191">
        <v>45836</v>
      </c>
      <c r="G9182" t="s">
        <v>39</v>
      </c>
      <c r="H9182" s="192">
        <v>3282944</v>
      </c>
      <c r="I9182" t="s">
        <v>16</v>
      </c>
      <c r="J9182"/>
      <c r="K9182"/>
      <c r="L9182">
        <v>2025</v>
      </c>
      <c r="M9182" t="s">
        <v>525</v>
      </c>
      <c r="N9182" t="s">
        <v>526</v>
      </c>
      <c r="O9182" t="s">
        <v>937</v>
      </c>
    </row>
    <row r="9183" spans="1:15" s="164" customFormat="1" ht="16" x14ac:dyDescent="0.2">
      <c r="A9183" t="s">
        <v>521</v>
      </c>
      <c r="B9183" t="s">
        <v>687</v>
      </c>
      <c r="C9183" t="s">
        <v>523</v>
      </c>
      <c r="D9183" t="s">
        <v>530</v>
      </c>
      <c r="E9183" t="s">
        <v>518</v>
      </c>
      <c r="F9183" s="191">
        <v>45836</v>
      </c>
      <c r="G9183" t="s">
        <v>39</v>
      </c>
      <c r="H9183" s="192">
        <v>150528</v>
      </c>
      <c r="I9183" t="s">
        <v>16</v>
      </c>
      <c r="J9183"/>
      <c r="K9183"/>
      <c r="L9183">
        <v>2025</v>
      </c>
      <c r="M9183" t="s">
        <v>525</v>
      </c>
      <c r="N9183" t="s">
        <v>526</v>
      </c>
      <c r="O9183" t="s">
        <v>937</v>
      </c>
    </row>
    <row r="9184" spans="1:15" s="164" customFormat="1" ht="16" x14ac:dyDescent="0.2">
      <c r="A9184" t="s">
        <v>521</v>
      </c>
      <c r="B9184" t="s">
        <v>670</v>
      </c>
      <c r="C9184" t="s">
        <v>523</v>
      </c>
      <c r="D9184" t="s">
        <v>530</v>
      </c>
      <c r="E9184" t="s">
        <v>517</v>
      </c>
      <c r="F9184" s="191">
        <v>45836</v>
      </c>
      <c r="G9184" t="s">
        <v>36</v>
      </c>
      <c r="H9184" s="192">
        <v>1483776</v>
      </c>
      <c r="I9184" t="s">
        <v>16</v>
      </c>
      <c r="J9184"/>
      <c r="K9184"/>
      <c r="L9184">
        <v>2025</v>
      </c>
      <c r="M9184" t="s">
        <v>525</v>
      </c>
      <c r="N9184" t="s">
        <v>526</v>
      </c>
      <c r="O9184" t="s">
        <v>937</v>
      </c>
    </row>
    <row r="9185" spans="1:15" s="164" customFormat="1" ht="16" x14ac:dyDescent="0.2">
      <c r="A9185" t="s">
        <v>521</v>
      </c>
      <c r="B9185" t="s">
        <v>670</v>
      </c>
      <c r="C9185" t="s">
        <v>523</v>
      </c>
      <c r="D9185" t="s">
        <v>530</v>
      </c>
      <c r="E9185" t="s">
        <v>518</v>
      </c>
      <c r="F9185" s="191">
        <v>45836</v>
      </c>
      <c r="G9185" t="s">
        <v>36</v>
      </c>
      <c r="H9185" s="192">
        <v>283136</v>
      </c>
      <c r="I9185" t="s">
        <v>16</v>
      </c>
      <c r="J9185"/>
      <c r="K9185"/>
      <c r="L9185">
        <v>2025</v>
      </c>
      <c r="M9185" t="s">
        <v>525</v>
      </c>
      <c r="N9185" t="s">
        <v>526</v>
      </c>
      <c r="O9185" t="s">
        <v>937</v>
      </c>
    </row>
    <row r="9186" spans="1:15" s="164" customFormat="1" ht="16" x14ac:dyDescent="0.2">
      <c r="A9186" t="s">
        <v>521</v>
      </c>
      <c r="B9186" t="s">
        <v>615</v>
      </c>
      <c r="C9186" t="s">
        <v>523</v>
      </c>
      <c r="D9186" t="s">
        <v>530</v>
      </c>
      <c r="E9186" t="s">
        <v>517</v>
      </c>
      <c r="F9186" s="191">
        <v>45836</v>
      </c>
      <c r="G9186" t="s">
        <v>26</v>
      </c>
      <c r="H9186" s="192">
        <v>36370432</v>
      </c>
      <c r="I9186" t="s">
        <v>16</v>
      </c>
      <c r="J9186"/>
      <c r="K9186"/>
      <c r="L9186">
        <v>2025</v>
      </c>
      <c r="M9186" t="s">
        <v>525</v>
      </c>
      <c r="N9186" t="s">
        <v>526</v>
      </c>
      <c r="O9186" t="s">
        <v>937</v>
      </c>
    </row>
    <row r="9187" spans="1:15" s="164" customFormat="1" ht="16" x14ac:dyDescent="0.2">
      <c r="A9187" t="s">
        <v>521</v>
      </c>
      <c r="B9187" t="s">
        <v>615</v>
      </c>
      <c r="C9187" t="s">
        <v>523</v>
      </c>
      <c r="D9187" t="s">
        <v>530</v>
      </c>
      <c r="E9187" t="s">
        <v>519</v>
      </c>
      <c r="F9187" s="191">
        <v>45836</v>
      </c>
      <c r="G9187" t="s">
        <v>26</v>
      </c>
      <c r="H9187" s="192">
        <v>163200</v>
      </c>
      <c r="I9187" t="s">
        <v>16</v>
      </c>
      <c r="J9187"/>
      <c r="K9187"/>
      <c r="L9187">
        <v>2025</v>
      </c>
      <c r="M9187" t="s">
        <v>525</v>
      </c>
      <c r="N9187" t="s">
        <v>526</v>
      </c>
      <c r="O9187" t="s">
        <v>937</v>
      </c>
    </row>
    <row r="9188" spans="1:15" s="164" customFormat="1" ht="16" x14ac:dyDescent="0.2">
      <c r="A9188" t="s">
        <v>521</v>
      </c>
      <c r="B9188" t="s">
        <v>615</v>
      </c>
      <c r="C9188" t="s">
        <v>523</v>
      </c>
      <c r="D9188" t="s">
        <v>530</v>
      </c>
      <c r="E9188" t="s">
        <v>518</v>
      </c>
      <c r="F9188" s="191">
        <v>45836</v>
      </c>
      <c r="G9188" t="s">
        <v>26</v>
      </c>
      <c r="H9188" s="192">
        <v>3003392</v>
      </c>
      <c r="I9188" t="s">
        <v>16</v>
      </c>
      <c r="J9188"/>
      <c r="K9188"/>
      <c r="L9188">
        <v>2025</v>
      </c>
      <c r="M9188" t="s">
        <v>525</v>
      </c>
      <c r="N9188" t="s">
        <v>526</v>
      </c>
      <c r="O9188" t="s">
        <v>937</v>
      </c>
    </row>
    <row r="9189" spans="1:15" s="164" customFormat="1" ht="16" x14ac:dyDescent="0.2">
      <c r="A9189" t="s">
        <v>521</v>
      </c>
      <c r="B9189" t="s">
        <v>609</v>
      </c>
      <c r="C9189" t="s">
        <v>523</v>
      </c>
      <c r="D9189" t="s">
        <v>530</v>
      </c>
      <c r="E9189" t="s">
        <v>517</v>
      </c>
      <c r="F9189" s="191">
        <v>45836</v>
      </c>
      <c r="G9189" t="s">
        <v>25</v>
      </c>
      <c r="H9189" s="192">
        <v>4458496</v>
      </c>
      <c r="I9189" t="s">
        <v>16</v>
      </c>
      <c r="J9189"/>
      <c r="K9189"/>
      <c r="L9189">
        <v>2025</v>
      </c>
      <c r="M9189" t="s">
        <v>525</v>
      </c>
      <c r="N9189" t="s">
        <v>526</v>
      </c>
      <c r="O9189" t="s">
        <v>937</v>
      </c>
    </row>
    <row r="9190" spans="1:15" s="164" customFormat="1" ht="16" x14ac:dyDescent="0.2">
      <c r="A9190" t="s">
        <v>521</v>
      </c>
      <c r="B9190" t="s">
        <v>609</v>
      </c>
      <c r="C9190" t="s">
        <v>523</v>
      </c>
      <c r="D9190" t="s">
        <v>530</v>
      </c>
      <c r="E9190" t="s">
        <v>518</v>
      </c>
      <c r="F9190" s="191">
        <v>45836</v>
      </c>
      <c r="G9190" t="s">
        <v>25</v>
      </c>
      <c r="H9190" s="192">
        <v>193536</v>
      </c>
      <c r="I9190" t="s">
        <v>16</v>
      </c>
      <c r="J9190"/>
      <c r="K9190"/>
      <c r="L9190">
        <v>2025</v>
      </c>
      <c r="M9190" t="s">
        <v>525</v>
      </c>
      <c r="N9190" t="s">
        <v>526</v>
      </c>
      <c r="O9190" t="s">
        <v>937</v>
      </c>
    </row>
    <row r="9191" spans="1:15" s="164" customFormat="1" ht="16" x14ac:dyDescent="0.2">
      <c r="A9191" t="s">
        <v>521</v>
      </c>
      <c r="B9191" t="s">
        <v>522</v>
      </c>
      <c r="C9191" t="s">
        <v>523</v>
      </c>
      <c r="D9191" t="s">
        <v>530</v>
      </c>
      <c r="E9191" t="s">
        <v>517</v>
      </c>
      <c r="F9191" s="191">
        <v>45836</v>
      </c>
      <c r="G9191" t="s">
        <v>19</v>
      </c>
      <c r="H9191" s="192">
        <v>7616000</v>
      </c>
      <c r="I9191" t="s">
        <v>16</v>
      </c>
      <c r="J9191"/>
      <c r="K9191"/>
      <c r="L9191">
        <v>2025</v>
      </c>
      <c r="M9191" t="s">
        <v>525</v>
      </c>
      <c r="N9191" t="s">
        <v>526</v>
      </c>
      <c r="O9191" t="s">
        <v>937</v>
      </c>
    </row>
    <row r="9192" spans="1:15" s="164" customFormat="1" ht="16" x14ac:dyDescent="0.2">
      <c r="A9192" t="s">
        <v>521</v>
      </c>
      <c r="B9192" t="s">
        <v>572</v>
      </c>
      <c r="C9192" t="s">
        <v>523</v>
      </c>
      <c r="D9192" t="s">
        <v>530</v>
      </c>
      <c r="E9192" t="s">
        <v>517</v>
      </c>
      <c r="F9192" s="191">
        <v>45836</v>
      </c>
      <c r="G9192" t="s">
        <v>574</v>
      </c>
      <c r="H9192" s="192">
        <v>3712000</v>
      </c>
      <c r="I9192" t="s">
        <v>16</v>
      </c>
      <c r="J9192"/>
      <c r="K9192"/>
      <c r="L9192">
        <v>2025</v>
      </c>
      <c r="M9192" t="s">
        <v>525</v>
      </c>
      <c r="N9192" t="s">
        <v>526</v>
      </c>
      <c r="O9192" t="s">
        <v>937</v>
      </c>
    </row>
    <row r="9193" spans="1:15" s="164" customFormat="1" ht="16" x14ac:dyDescent="0.2">
      <c r="A9193" t="s">
        <v>521</v>
      </c>
      <c r="B9193" t="s">
        <v>572</v>
      </c>
      <c r="C9193" t="s">
        <v>523</v>
      </c>
      <c r="D9193" t="s">
        <v>530</v>
      </c>
      <c r="E9193" t="s">
        <v>518</v>
      </c>
      <c r="F9193" s="191">
        <v>45836</v>
      </c>
      <c r="G9193" t="s">
        <v>574</v>
      </c>
      <c r="H9193" s="192">
        <v>25600</v>
      </c>
      <c r="I9193" t="s">
        <v>16</v>
      </c>
      <c r="J9193"/>
      <c r="K9193"/>
      <c r="L9193">
        <v>2025</v>
      </c>
      <c r="M9193" t="s">
        <v>525</v>
      </c>
      <c r="N9193" t="s">
        <v>526</v>
      </c>
      <c r="O9193" t="s">
        <v>937</v>
      </c>
    </row>
    <row r="9194" spans="1:15" s="164" customFormat="1" ht="16" x14ac:dyDescent="0.2">
      <c r="A9194" t="s">
        <v>521</v>
      </c>
      <c r="B9194" t="s">
        <v>572</v>
      </c>
      <c r="C9194" t="s">
        <v>523</v>
      </c>
      <c r="D9194" t="s">
        <v>530</v>
      </c>
      <c r="E9194" t="s">
        <v>517</v>
      </c>
      <c r="F9194" s="191">
        <v>45836</v>
      </c>
      <c r="G9194" t="s">
        <v>757</v>
      </c>
      <c r="H9194" s="192">
        <v>204800</v>
      </c>
      <c r="I9194" t="s">
        <v>16</v>
      </c>
      <c r="J9194"/>
      <c r="K9194"/>
      <c r="L9194">
        <v>2025</v>
      </c>
      <c r="M9194" t="s">
        <v>525</v>
      </c>
      <c r="N9194" t="s">
        <v>526</v>
      </c>
      <c r="O9194" t="s">
        <v>937</v>
      </c>
    </row>
    <row r="9195" spans="1:15" s="164" customFormat="1" ht="16" x14ac:dyDescent="0.2">
      <c r="A9195" t="s">
        <v>521</v>
      </c>
      <c r="B9195" t="s">
        <v>572</v>
      </c>
      <c r="C9195" t="s">
        <v>523</v>
      </c>
      <c r="D9195" t="s">
        <v>530</v>
      </c>
      <c r="E9195" t="s">
        <v>517</v>
      </c>
      <c r="F9195" s="191">
        <v>45836</v>
      </c>
      <c r="G9195" t="s">
        <v>573</v>
      </c>
      <c r="H9195" s="192">
        <v>230400</v>
      </c>
      <c r="I9195" t="s">
        <v>16</v>
      </c>
      <c r="J9195"/>
      <c r="K9195"/>
      <c r="L9195">
        <v>2025</v>
      </c>
      <c r="M9195" t="s">
        <v>525</v>
      </c>
      <c r="N9195" t="s">
        <v>526</v>
      </c>
      <c r="O9195" t="s">
        <v>937</v>
      </c>
    </row>
    <row r="9196" spans="1:15" s="164" customFormat="1" ht="16" x14ac:dyDescent="0.2">
      <c r="A9196" t="s">
        <v>521</v>
      </c>
      <c r="B9196" t="s">
        <v>522</v>
      </c>
      <c r="C9196" t="s">
        <v>523</v>
      </c>
      <c r="D9196" t="s">
        <v>530</v>
      </c>
      <c r="E9196" t="s">
        <v>517</v>
      </c>
      <c r="F9196" s="191">
        <v>45837</v>
      </c>
      <c r="G9196" t="s">
        <v>18</v>
      </c>
      <c r="H9196" s="192">
        <v>22800</v>
      </c>
      <c r="I9196" t="s">
        <v>16</v>
      </c>
      <c r="J9196">
        <v>57</v>
      </c>
      <c r="K9196"/>
      <c r="L9196">
        <v>2025</v>
      </c>
      <c r="M9196" t="s">
        <v>525</v>
      </c>
      <c r="N9196" t="s">
        <v>526</v>
      </c>
      <c r="O9196"/>
    </row>
    <row r="9197" spans="1:15" s="164" customFormat="1" ht="16" x14ac:dyDescent="0.2">
      <c r="A9197" t="s">
        <v>521</v>
      </c>
      <c r="B9197" t="s">
        <v>688</v>
      </c>
      <c r="C9197" t="s">
        <v>523</v>
      </c>
      <c r="D9197" t="s">
        <v>530</v>
      </c>
      <c r="E9197" t="s">
        <v>518</v>
      </c>
      <c r="F9197" s="191">
        <v>45837</v>
      </c>
      <c r="G9197" t="s">
        <v>41</v>
      </c>
      <c r="H9197" s="192">
        <v>680000</v>
      </c>
      <c r="I9197" t="s">
        <v>16</v>
      </c>
      <c r="J9197"/>
      <c r="K9197"/>
      <c r="L9197">
        <v>2025</v>
      </c>
      <c r="M9197" t="s">
        <v>525</v>
      </c>
      <c r="N9197" t="s">
        <v>526</v>
      </c>
      <c r="O9197"/>
    </row>
    <row r="9198" spans="1:15" s="164" customFormat="1" ht="16" x14ac:dyDescent="0.2">
      <c r="A9198" t="s">
        <v>521</v>
      </c>
      <c r="B9198" t="s">
        <v>688</v>
      </c>
      <c r="C9198" t="s">
        <v>523</v>
      </c>
      <c r="D9198" t="s">
        <v>530</v>
      </c>
      <c r="E9198" t="s">
        <v>517</v>
      </c>
      <c r="F9198" s="191">
        <v>45837</v>
      </c>
      <c r="G9198" t="s">
        <v>41</v>
      </c>
      <c r="H9198" s="192">
        <v>3680000</v>
      </c>
      <c r="I9198" t="s">
        <v>16</v>
      </c>
      <c r="J9198"/>
      <c r="K9198"/>
      <c r="L9198">
        <v>2025</v>
      </c>
      <c r="M9198" t="s">
        <v>525</v>
      </c>
      <c r="N9198" t="s">
        <v>526</v>
      </c>
      <c r="O9198"/>
    </row>
    <row r="9199" spans="1:15" s="164" customFormat="1" ht="16" x14ac:dyDescent="0.2">
      <c r="A9199" t="s">
        <v>521</v>
      </c>
      <c r="B9199" t="s">
        <v>615</v>
      </c>
      <c r="C9199" t="s">
        <v>523</v>
      </c>
      <c r="D9199" t="s">
        <v>530</v>
      </c>
      <c r="E9199" t="s">
        <v>518</v>
      </c>
      <c r="F9199" s="191">
        <v>45837</v>
      </c>
      <c r="G9199" t="s">
        <v>26</v>
      </c>
      <c r="H9199" s="192">
        <v>15948800</v>
      </c>
      <c r="I9199" t="s">
        <v>16</v>
      </c>
      <c r="J9199">
        <v>39872</v>
      </c>
      <c r="K9199"/>
      <c r="L9199">
        <v>2025</v>
      </c>
      <c r="M9199" t="s">
        <v>525</v>
      </c>
      <c r="N9199" t="s">
        <v>526</v>
      </c>
      <c r="O9199"/>
    </row>
    <row r="9200" spans="1:15" s="164" customFormat="1" ht="16" x14ac:dyDescent="0.2">
      <c r="A9200" t="s">
        <v>521</v>
      </c>
      <c r="B9200" t="s">
        <v>615</v>
      </c>
      <c r="C9200" t="s">
        <v>523</v>
      </c>
      <c r="D9200" t="s">
        <v>524</v>
      </c>
      <c r="E9200" t="s">
        <v>519</v>
      </c>
      <c r="F9200" s="191">
        <v>45837</v>
      </c>
      <c r="G9200" t="s">
        <v>26</v>
      </c>
      <c r="H9200" s="192">
        <v>50575</v>
      </c>
      <c r="I9200" t="s">
        <v>16</v>
      </c>
      <c r="J9200">
        <v>595</v>
      </c>
      <c r="K9200"/>
      <c r="L9200">
        <v>2025</v>
      </c>
      <c r="M9200" t="s">
        <v>525</v>
      </c>
      <c r="N9200" t="s">
        <v>526</v>
      </c>
      <c r="O9200"/>
    </row>
    <row r="9201" spans="1:15" s="164" customFormat="1" ht="16" x14ac:dyDescent="0.2">
      <c r="A9201" t="s">
        <v>521</v>
      </c>
      <c r="B9201" t="s">
        <v>670</v>
      </c>
      <c r="C9201" t="s">
        <v>523</v>
      </c>
      <c r="D9201" t="s">
        <v>530</v>
      </c>
      <c r="E9201" t="s">
        <v>518</v>
      </c>
      <c r="F9201" s="191">
        <v>45837</v>
      </c>
      <c r="G9201" t="s">
        <v>36</v>
      </c>
      <c r="H9201" s="192">
        <v>67200</v>
      </c>
      <c r="I9201" t="s">
        <v>16</v>
      </c>
      <c r="J9201">
        <v>168</v>
      </c>
      <c r="K9201"/>
      <c r="L9201">
        <v>2025</v>
      </c>
      <c r="M9201" t="s">
        <v>525</v>
      </c>
      <c r="N9201" t="s">
        <v>526</v>
      </c>
      <c r="O9201"/>
    </row>
    <row r="9202" spans="1:15" s="164" customFormat="1" ht="16" x14ac:dyDescent="0.2">
      <c r="A9202" t="s">
        <v>521</v>
      </c>
      <c r="B9202" t="s">
        <v>670</v>
      </c>
      <c r="C9202" t="s">
        <v>523</v>
      </c>
      <c r="D9202" t="s">
        <v>530</v>
      </c>
      <c r="E9202" t="s">
        <v>517</v>
      </c>
      <c r="F9202" s="191">
        <v>45837</v>
      </c>
      <c r="G9202" t="s">
        <v>36</v>
      </c>
      <c r="H9202" s="192">
        <v>268800</v>
      </c>
      <c r="I9202" t="s">
        <v>16</v>
      </c>
      <c r="J9202">
        <v>672</v>
      </c>
      <c r="K9202"/>
      <c r="L9202">
        <v>2025</v>
      </c>
      <c r="M9202" t="s">
        <v>525</v>
      </c>
      <c r="N9202" t="s">
        <v>526</v>
      </c>
      <c r="O9202"/>
    </row>
    <row r="9203" spans="1:15" s="164" customFormat="1" ht="16" x14ac:dyDescent="0.2">
      <c r="A9203" t="s">
        <v>521</v>
      </c>
      <c r="B9203" t="s">
        <v>687</v>
      </c>
      <c r="C9203" t="s">
        <v>523</v>
      </c>
      <c r="D9203" t="s">
        <v>530</v>
      </c>
      <c r="E9203" t="s">
        <v>518</v>
      </c>
      <c r="F9203" s="191">
        <v>45837</v>
      </c>
      <c r="G9203" t="s">
        <v>39</v>
      </c>
      <c r="H9203" s="192">
        <v>156800</v>
      </c>
      <c r="I9203" t="s">
        <v>16</v>
      </c>
      <c r="J9203">
        <v>392</v>
      </c>
      <c r="K9203"/>
      <c r="L9203">
        <v>2025</v>
      </c>
      <c r="M9203" t="s">
        <v>525</v>
      </c>
      <c r="N9203" t="s">
        <v>526</v>
      </c>
      <c r="O9203"/>
    </row>
    <row r="9204" spans="1:15" s="164" customFormat="1" ht="16" x14ac:dyDescent="0.2">
      <c r="A9204" t="s">
        <v>521</v>
      </c>
      <c r="B9204" t="s">
        <v>687</v>
      </c>
      <c r="C9204" t="s">
        <v>523</v>
      </c>
      <c r="D9204" t="s">
        <v>530</v>
      </c>
      <c r="E9204" t="s">
        <v>517</v>
      </c>
      <c r="F9204" s="191">
        <v>45837</v>
      </c>
      <c r="G9204" t="s">
        <v>39</v>
      </c>
      <c r="H9204" s="192">
        <v>1971200</v>
      </c>
      <c r="I9204" t="s">
        <v>16</v>
      </c>
      <c r="J9204">
        <v>4928</v>
      </c>
      <c r="K9204"/>
      <c r="L9204">
        <v>2025</v>
      </c>
      <c r="M9204" t="s">
        <v>525</v>
      </c>
      <c r="N9204" t="s">
        <v>526</v>
      </c>
      <c r="O9204"/>
    </row>
    <row r="9205" spans="1:15" s="164" customFormat="1" ht="16" x14ac:dyDescent="0.2">
      <c r="A9205" t="s">
        <v>521</v>
      </c>
      <c r="B9205" t="s">
        <v>609</v>
      </c>
      <c r="C9205" t="s">
        <v>523</v>
      </c>
      <c r="D9205" t="s">
        <v>530</v>
      </c>
      <c r="E9205" t="s">
        <v>518</v>
      </c>
      <c r="F9205" s="191">
        <v>45837</v>
      </c>
      <c r="G9205" t="s">
        <v>25</v>
      </c>
      <c r="H9205" s="192">
        <v>22400</v>
      </c>
      <c r="I9205" t="s">
        <v>16</v>
      </c>
      <c r="J9205">
        <v>56</v>
      </c>
      <c r="K9205"/>
      <c r="L9205">
        <v>2025</v>
      </c>
      <c r="M9205" t="s">
        <v>525</v>
      </c>
      <c r="N9205" t="s">
        <v>526</v>
      </c>
      <c r="O9205"/>
    </row>
    <row r="9206" spans="1:15" s="164" customFormat="1" ht="16" x14ac:dyDescent="0.2">
      <c r="A9206" t="s">
        <v>521</v>
      </c>
      <c r="B9206" t="s">
        <v>609</v>
      </c>
      <c r="C9206" t="s">
        <v>523</v>
      </c>
      <c r="D9206" t="s">
        <v>530</v>
      </c>
      <c r="E9206" t="s">
        <v>517</v>
      </c>
      <c r="F9206" s="191">
        <v>45837</v>
      </c>
      <c r="G9206" t="s">
        <v>25</v>
      </c>
      <c r="H9206" s="192">
        <v>1859200</v>
      </c>
      <c r="I9206" t="s">
        <v>16</v>
      </c>
      <c r="J9206">
        <v>4648</v>
      </c>
      <c r="K9206"/>
      <c r="L9206">
        <v>2025</v>
      </c>
      <c r="M9206" t="s">
        <v>525</v>
      </c>
      <c r="N9206" t="s">
        <v>526</v>
      </c>
      <c r="O9206"/>
    </row>
    <row r="9207" spans="1:15" s="164" customFormat="1" ht="16" x14ac:dyDescent="0.2">
      <c r="A9207" t="s">
        <v>521</v>
      </c>
      <c r="B9207" t="s">
        <v>615</v>
      </c>
      <c r="C9207" t="s">
        <v>523</v>
      </c>
      <c r="D9207" t="s">
        <v>530</v>
      </c>
      <c r="E9207" t="s">
        <v>518</v>
      </c>
      <c r="F9207" s="191">
        <v>45837</v>
      </c>
      <c r="G9207" t="s">
        <v>26</v>
      </c>
      <c r="H9207" s="192">
        <v>1500800</v>
      </c>
      <c r="I9207" t="s">
        <v>16</v>
      </c>
      <c r="J9207">
        <v>3752</v>
      </c>
      <c r="K9207"/>
      <c r="L9207">
        <v>2025</v>
      </c>
      <c r="M9207" t="s">
        <v>525</v>
      </c>
      <c r="N9207" t="s">
        <v>526</v>
      </c>
      <c r="O9207" t="s">
        <v>794</v>
      </c>
    </row>
    <row r="9208" spans="1:15" s="164" customFormat="1" ht="16" x14ac:dyDescent="0.2">
      <c r="A9208" t="s">
        <v>521</v>
      </c>
      <c r="B9208" t="s">
        <v>615</v>
      </c>
      <c r="C9208" t="s">
        <v>523</v>
      </c>
      <c r="D9208" t="s">
        <v>530</v>
      </c>
      <c r="E9208" t="s">
        <v>518</v>
      </c>
      <c r="F9208" s="191">
        <v>45837</v>
      </c>
      <c r="G9208" t="s">
        <v>26</v>
      </c>
      <c r="H9208" s="192">
        <v>-14985600</v>
      </c>
      <c r="I9208" t="s">
        <v>16</v>
      </c>
      <c r="J9208">
        <v>-37464</v>
      </c>
      <c r="K9208"/>
      <c r="L9208">
        <v>2025</v>
      </c>
      <c r="M9208" t="s">
        <v>525</v>
      </c>
      <c r="N9208" t="s">
        <v>526</v>
      </c>
      <c r="O9208" t="s">
        <v>795</v>
      </c>
    </row>
    <row r="9209" spans="1:15" s="164" customFormat="1" ht="16" x14ac:dyDescent="0.2">
      <c r="A9209" t="s">
        <v>521</v>
      </c>
      <c r="B9209" t="s">
        <v>647</v>
      </c>
      <c r="C9209" t="s">
        <v>523</v>
      </c>
      <c r="D9209" t="s">
        <v>525</v>
      </c>
      <c r="E9209" t="s">
        <v>525</v>
      </c>
      <c r="F9209" s="191">
        <v>45838</v>
      </c>
      <c r="G9209" t="s">
        <v>650</v>
      </c>
      <c r="H9209" s="192">
        <v>402162</v>
      </c>
      <c r="I9209" t="s">
        <v>16</v>
      </c>
      <c r="J9209"/>
      <c r="K9209"/>
      <c r="L9209">
        <v>2024</v>
      </c>
      <c r="M9209" t="s">
        <v>525</v>
      </c>
      <c r="N9209" t="s">
        <v>569</v>
      </c>
      <c r="O9209"/>
    </row>
    <row r="9210" spans="1:15" s="164" customFormat="1" ht="16" x14ac:dyDescent="0.2">
      <c r="A9210" t="s">
        <v>521</v>
      </c>
      <c r="B9210" t="s">
        <v>572</v>
      </c>
      <c r="C9210" t="s">
        <v>523</v>
      </c>
      <c r="D9210" t="s">
        <v>524</v>
      </c>
      <c r="E9210" t="s">
        <v>519</v>
      </c>
      <c r="F9210" s="191">
        <v>45838</v>
      </c>
      <c r="G9210" t="s">
        <v>574</v>
      </c>
      <c r="H9210" s="192">
        <v>850000</v>
      </c>
      <c r="I9210" t="s">
        <v>16</v>
      </c>
      <c r="J9210">
        <v>10000</v>
      </c>
      <c r="K9210"/>
      <c r="L9210">
        <v>2025</v>
      </c>
      <c r="M9210" t="s">
        <v>525</v>
      </c>
      <c r="N9210" t="s">
        <v>526</v>
      </c>
      <c r="O9210"/>
    </row>
    <row r="9211" spans="1:15" s="164" customFormat="1" ht="16" x14ac:dyDescent="0.2">
      <c r="A9211" t="s">
        <v>521</v>
      </c>
      <c r="B9211" t="s">
        <v>647</v>
      </c>
      <c r="C9211" t="s">
        <v>523</v>
      </c>
      <c r="D9211" t="s">
        <v>525</v>
      </c>
      <c r="E9211" t="s">
        <v>519</v>
      </c>
      <c r="F9211" s="191">
        <v>45838</v>
      </c>
      <c r="G9211" t="s">
        <v>650</v>
      </c>
      <c r="H9211" s="192">
        <v>348766</v>
      </c>
      <c r="I9211" t="s">
        <v>16</v>
      </c>
      <c r="J9211"/>
      <c r="K9211"/>
      <c r="L9211">
        <v>2024</v>
      </c>
      <c r="M9211" t="s">
        <v>525</v>
      </c>
      <c r="N9211" t="s">
        <v>569</v>
      </c>
      <c r="O9211"/>
    </row>
    <row r="9212" spans="1:15" s="164" customFormat="1" ht="16" x14ac:dyDescent="0.2">
      <c r="A9212" t="s">
        <v>521</v>
      </c>
      <c r="B9212" t="s">
        <v>572</v>
      </c>
      <c r="C9212" t="s">
        <v>523</v>
      </c>
      <c r="D9212" t="s">
        <v>530</v>
      </c>
      <c r="E9212" t="s">
        <v>517</v>
      </c>
      <c r="F9212" s="191">
        <v>45838</v>
      </c>
      <c r="G9212" t="s">
        <v>574</v>
      </c>
      <c r="H9212" s="192">
        <v>1000000</v>
      </c>
      <c r="I9212" t="s">
        <v>16</v>
      </c>
      <c r="J9212"/>
      <c r="K9212"/>
      <c r="L9212">
        <v>2025</v>
      </c>
      <c r="M9212" t="s">
        <v>525</v>
      </c>
      <c r="N9212" t="s">
        <v>526</v>
      </c>
      <c r="O9212"/>
    </row>
    <row r="9213" spans="1:15" s="164" customFormat="1" ht="16" x14ac:dyDescent="0.2">
      <c r="A9213" t="s">
        <v>521</v>
      </c>
      <c r="B9213" t="s">
        <v>647</v>
      </c>
      <c r="C9213" t="s">
        <v>523</v>
      </c>
      <c r="D9213" t="s">
        <v>525</v>
      </c>
      <c r="E9213" t="s">
        <v>531</v>
      </c>
      <c r="F9213" s="191">
        <v>45838</v>
      </c>
      <c r="G9213" t="s">
        <v>650</v>
      </c>
      <c r="H9213" s="192">
        <v>3941190</v>
      </c>
      <c r="I9213" t="s">
        <v>16</v>
      </c>
      <c r="J9213"/>
      <c r="K9213"/>
      <c r="L9213">
        <v>2024</v>
      </c>
      <c r="M9213" t="s">
        <v>525</v>
      </c>
      <c r="N9213" t="s">
        <v>569</v>
      </c>
      <c r="O9213"/>
    </row>
    <row r="9214" spans="1:15" s="164" customFormat="1" ht="16" x14ac:dyDescent="0.2">
      <c r="A9214" t="s">
        <v>521</v>
      </c>
      <c r="B9214" t="s">
        <v>572</v>
      </c>
      <c r="C9214" t="s">
        <v>523</v>
      </c>
      <c r="D9214" t="s">
        <v>524</v>
      </c>
      <c r="E9214" t="s">
        <v>517</v>
      </c>
      <c r="F9214" s="191">
        <v>45838</v>
      </c>
      <c r="G9214" t="s">
        <v>574</v>
      </c>
      <c r="H9214" s="192">
        <v>340000</v>
      </c>
      <c r="I9214" t="s">
        <v>16</v>
      </c>
      <c r="J9214">
        <v>4000</v>
      </c>
      <c r="K9214"/>
      <c r="L9214">
        <v>2025</v>
      </c>
      <c r="M9214" t="s">
        <v>525</v>
      </c>
      <c r="N9214" t="s">
        <v>526</v>
      </c>
      <c r="O9214"/>
    </row>
    <row r="9215" spans="1:15" s="164" customFormat="1" ht="16" x14ac:dyDescent="0.2">
      <c r="A9215" t="s">
        <v>521</v>
      </c>
      <c r="B9215" t="s">
        <v>647</v>
      </c>
      <c r="C9215" t="s">
        <v>523</v>
      </c>
      <c r="D9215" t="s">
        <v>525</v>
      </c>
      <c r="E9215" t="s">
        <v>525</v>
      </c>
      <c r="F9215" s="191">
        <v>45838</v>
      </c>
      <c r="G9215" t="s">
        <v>648</v>
      </c>
      <c r="H9215" s="192">
        <v>9280</v>
      </c>
      <c r="I9215" t="s">
        <v>16</v>
      </c>
      <c r="J9215"/>
      <c r="K9215"/>
      <c r="L9215">
        <v>2024</v>
      </c>
      <c r="M9215" t="s">
        <v>525</v>
      </c>
      <c r="N9215" t="s">
        <v>569</v>
      </c>
      <c r="O9215"/>
    </row>
    <row r="9216" spans="1:15" s="164" customFormat="1" ht="16" x14ac:dyDescent="0.2">
      <c r="A9216" t="s">
        <v>521</v>
      </c>
      <c r="B9216" t="s">
        <v>522</v>
      </c>
      <c r="C9216" t="s">
        <v>523</v>
      </c>
      <c r="D9216" t="s">
        <v>530</v>
      </c>
      <c r="E9216" t="s">
        <v>518</v>
      </c>
      <c r="F9216" s="191">
        <v>45838</v>
      </c>
      <c r="G9216" t="s">
        <v>19</v>
      </c>
      <c r="H9216" s="192">
        <v>80000</v>
      </c>
      <c r="I9216" t="s">
        <v>16</v>
      </c>
      <c r="J9216"/>
      <c r="K9216"/>
      <c r="L9216">
        <v>2025</v>
      </c>
      <c r="M9216" t="s">
        <v>525</v>
      </c>
      <c r="N9216" t="s">
        <v>526</v>
      </c>
      <c r="O9216"/>
    </row>
    <row r="9217" spans="1:15" s="164" customFormat="1" ht="16" x14ac:dyDescent="0.2">
      <c r="A9217" t="s">
        <v>521</v>
      </c>
      <c r="B9217" t="s">
        <v>647</v>
      </c>
      <c r="C9217" t="s">
        <v>535</v>
      </c>
      <c r="D9217" t="s">
        <v>525</v>
      </c>
      <c r="E9217" t="s">
        <v>519</v>
      </c>
      <c r="F9217" s="191">
        <v>45838</v>
      </c>
      <c r="G9217" t="s">
        <v>660</v>
      </c>
      <c r="H9217" s="192">
        <v>35</v>
      </c>
      <c r="I9217" t="s">
        <v>16</v>
      </c>
      <c r="J9217"/>
      <c r="K9217"/>
      <c r="L9217">
        <v>2024</v>
      </c>
      <c r="M9217" t="s">
        <v>525</v>
      </c>
      <c r="N9217" t="s">
        <v>569</v>
      </c>
      <c r="O9217"/>
    </row>
    <row r="9218" spans="1:15" s="164" customFormat="1" ht="16" x14ac:dyDescent="0.2">
      <c r="A9218" t="s">
        <v>521</v>
      </c>
      <c r="B9218" t="s">
        <v>522</v>
      </c>
      <c r="C9218" t="s">
        <v>523</v>
      </c>
      <c r="D9218" t="s">
        <v>524</v>
      </c>
      <c r="E9218" t="s">
        <v>519</v>
      </c>
      <c r="F9218" s="191">
        <v>45838</v>
      </c>
      <c r="G9218" t="s">
        <v>19</v>
      </c>
      <c r="H9218" s="192">
        <v>1530000</v>
      </c>
      <c r="I9218" t="s">
        <v>16</v>
      </c>
      <c r="J9218">
        <v>18000</v>
      </c>
      <c r="K9218"/>
      <c r="L9218">
        <v>2025</v>
      </c>
      <c r="M9218" t="s">
        <v>525</v>
      </c>
      <c r="N9218" t="s">
        <v>526</v>
      </c>
      <c r="O9218"/>
    </row>
    <row r="9219" spans="1:15" s="164" customFormat="1" ht="16" x14ac:dyDescent="0.2">
      <c r="A9219" t="s">
        <v>521</v>
      </c>
      <c r="B9219" t="s">
        <v>647</v>
      </c>
      <c r="C9219" t="s">
        <v>523</v>
      </c>
      <c r="D9219" t="s">
        <v>525</v>
      </c>
      <c r="E9219" t="s">
        <v>519</v>
      </c>
      <c r="F9219" s="191">
        <v>45838</v>
      </c>
      <c r="G9219" t="s">
        <v>660</v>
      </c>
      <c r="H9219" s="192">
        <v>336600</v>
      </c>
      <c r="I9219" t="s">
        <v>16</v>
      </c>
      <c r="J9219"/>
      <c r="K9219"/>
      <c r="L9219">
        <v>2024</v>
      </c>
      <c r="M9219" t="s">
        <v>525</v>
      </c>
      <c r="N9219" t="s">
        <v>569</v>
      </c>
      <c r="O9219"/>
    </row>
    <row r="9220" spans="1:15" s="164" customFormat="1" ht="16" x14ac:dyDescent="0.2">
      <c r="A9220" t="s">
        <v>521</v>
      </c>
      <c r="B9220" t="s">
        <v>522</v>
      </c>
      <c r="C9220" t="s">
        <v>523</v>
      </c>
      <c r="D9220" t="s">
        <v>530</v>
      </c>
      <c r="E9220" t="s">
        <v>517</v>
      </c>
      <c r="F9220" s="191">
        <v>45838</v>
      </c>
      <c r="G9220" t="s">
        <v>19</v>
      </c>
      <c r="H9220" s="192">
        <v>5040000</v>
      </c>
      <c r="I9220" t="s">
        <v>16</v>
      </c>
      <c r="J9220"/>
      <c r="K9220"/>
      <c r="L9220">
        <v>2025</v>
      </c>
      <c r="M9220" t="s">
        <v>525</v>
      </c>
      <c r="N9220" t="s">
        <v>526</v>
      </c>
      <c r="O9220"/>
    </row>
    <row r="9221" spans="1:15" s="164" customFormat="1" ht="16" x14ac:dyDescent="0.2">
      <c r="A9221" t="s">
        <v>521</v>
      </c>
      <c r="B9221" t="s">
        <v>647</v>
      </c>
      <c r="C9221" t="s">
        <v>535</v>
      </c>
      <c r="D9221" t="s">
        <v>525</v>
      </c>
      <c r="E9221" t="s">
        <v>531</v>
      </c>
      <c r="F9221" s="191">
        <v>45838</v>
      </c>
      <c r="G9221" t="s">
        <v>660</v>
      </c>
      <c r="H9221" s="192">
        <v>355080</v>
      </c>
      <c r="I9221" t="s">
        <v>16</v>
      </c>
      <c r="J9221"/>
      <c r="K9221"/>
      <c r="L9221">
        <v>2024</v>
      </c>
      <c r="M9221" t="s">
        <v>525</v>
      </c>
      <c r="N9221" t="s">
        <v>569</v>
      </c>
      <c r="O9221"/>
    </row>
    <row r="9222" spans="1:15" s="164" customFormat="1" ht="16" x14ac:dyDescent="0.2">
      <c r="A9222" t="s">
        <v>521</v>
      </c>
      <c r="B9222" t="s">
        <v>522</v>
      </c>
      <c r="C9222" t="s">
        <v>523</v>
      </c>
      <c r="D9222" t="s">
        <v>524</v>
      </c>
      <c r="E9222" t="s">
        <v>519</v>
      </c>
      <c r="F9222" s="191">
        <v>45838</v>
      </c>
      <c r="G9222" t="s">
        <v>18</v>
      </c>
      <c r="H9222" s="192">
        <v>684590</v>
      </c>
      <c r="I9222" t="s">
        <v>16</v>
      </c>
      <c r="J9222">
        <v>8054</v>
      </c>
      <c r="K9222"/>
      <c r="L9222">
        <v>2025</v>
      </c>
      <c r="M9222" t="s">
        <v>525</v>
      </c>
      <c r="N9222" t="s">
        <v>526</v>
      </c>
      <c r="O9222"/>
    </row>
    <row r="9223" spans="1:15" s="164" customFormat="1" ht="16" x14ac:dyDescent="0.2">
      <c r="A9223" t="s">
        <v>521</v>
      </c>
      <c r="B9223" t="s">
        <v>647</v>
      </c>
      <c r="C9223" t="s">
        <v>523</v>
      </c>
      <c r="D9223" t="s">
        <v>525</v>
      </c>
      <c r="E9223" t="s">
        <v>531</v>
      </c>
      <c r="F9223" s="191">
        <v>45838</v>
      </c>
      <c r="G9223" t="s">
        <v>660</v>
      </c>
      <c r="H9223" s="192">
        <v>554400</v>
      </c>
      <c r="I9223" t="s">
        <v>16</v>
      </c>
      <c r="J9223"/>
      <c r="K9223"/>
      <c r="L9223">
        <v>2024</v>
      </c>
      <c r="M9223" t="s">
        <v>525</v>
      </c>
      <c r="N9223" t="s">
        <v>569</v>
      </c>
      <c r="O9223"/>
    </row>
    <row r="9224" spans="1:15" s="164" customFormat="1" ht="16" x14ac:dyDescent="0.2">
      <c r="A9224" t="s">
        <v>521</v>
      </c>
      <c r="B9224" t="s">
        <v>522</v>
      </c>
      <c r="C9224" t="s">
        <v>523</v>
      </c>
      <c r="D9224" t="s">
        <v>530</v>
      </c>
      <c r="E9224" t="s">
        <v>517</v>
      </c>
      <c r="F9224" s="191">
        <v>45838</v>
      </c>
      <c r="G9224" t="s">
        <v>18</v>
      </c>
      <c r="H9224" s="192">
        <v>855600</v>
      </c>
      <c r="I9224" t="s">
        <v>16</v>
      </c>
      <c r="J9224">
        <v>2139</v>
      </c>
      <c r="K9224"/>
      <c r="L9224">
        <v>2025</v>
      </c>
      <c r="M9224" t="s">
        <v>525</v>
      </c>
      <c r="N9224" t="s">
        <v>526</v>
      </c>
      <c r="O9224"/>
    </row>
    <row r="9225" spans="1:15" s="164" customFormat="1" ht="16" x14ac:dyDescent="0.2">
      <c r="A9225" t="s">
        <v>521</v>
      </c>
      <c r="B9225" t="s">
        <v>647</v>
      </c>
      <c r="C9225" t="s">
        <v>523</v>
      </c>
      <c r="D9225" t="s">
        <v>525</v>
      </c>
      <c r="E9225" t="s">
        <v>525</v>
      </c>
      <c r="F9225" s="191">
        <v>45838</v>
      </c>
      <c r="G9225" t="s">
        <v>659</v>
      </c>
      <c r="H9225" s="192">
        <v>193688</v>
      </c>
      <c r="I9225" t="s">
        <v>16</v>
      </c>
      <c r="J9225"/>
      <c r="K9225"/>
      <c r="L9225">
        <v>2024</v>
      </c>
      <c r="M9225" t="s">
        <v>525</v>
      </c>
      <c r="N9225" t="s">
        <v>569</v>
      </c>
      <c r="O9225"/>
    </row>
    <row r="9226" spans="1:15" s="164" customFormat="1" ht="16" x14ac:dyDescent="0.2">
      <c r="A9226" t="s">
        <v>521</v>
      </c>
      <c r="B9226" t="s">
        <v>522</v>
      </c>
      <c r="C9226" t="s">
        <v>535</v>
      </c>
      <c r="D9226" t="s">
        <v>524</v>
      </c>
      <c r="E9226" t="s">
        <v>519</v>
      </c>
      <c r="F9226" s="191">
        <v>45838</v>
      </c>
      <c r="G9226" t="s">
        <v>18</v>
      </c>
      <c r="H9226" s="192">
        <v>42500</v>
      </c>
      <c r="I9226" t="s">
        <v>16</v>
      </c>
      <c r="J9226">
        <v>500</v>
      </c>
      <c r="K9226"/>
      <c r="L9226">
        <v>2025</v>
      </c>
      <c r="M9226" t="s">
        <v>525</v>
      </c>
      <c r="N9226" t="s">
        <v>526</v>
      </c>
      <c r="O9226" t="s">
        <v>782</v>
      </c>
    </row>
    <row r="9227" spans="1:15" s="164" customFormat="1" ht="16" x14ac:dyDescent="0.2">
      <c r="A9227" t="s">
        <v>521</v>
      </c>
      <c r="B9227" t="s">
        <v>647</v>
      </c>
      <c r="C9227" t="s">
        <v>535</v>
      </c>
      <c r="D9227" t="s">
        <v>525</v>
      </c>
      <c r="E9227" t="s">
        <v>519</v>
      </c>
      <c r="F9227" s="191">
        <v>45838</v>
      </c>
      <c r="G9227" t="s">
        <v>659</v>
      </c>
      <c r="H9227" s="192">
        <v>74800</v>
      </c>
      <c r="I9227" t="s">
        <v>16</v>
      </c>
      <c r="J9227"/>
      <c r="K9227"/>
      <c r="L9227">
        <v>2024</v>
      </c>
      <c r="M9227" t="s">
        <v>525</v>
      </c>
      <c r="N9227" t="s">
        <v>569</v>
      </c>
      <c r="O9227"/>
    </row>
    <row r="9228" spans="1:15" s="164" customFormat="1" ht="16" x14ac:dyDescent="0.2">
      <c r="A9228" t="s">
        <v>521</v>
      </c>
      <c r="B9228" t="s">
        <v>522</v>
      </c>
      <c r="C9228" t="s">
        <v>523</v>
      </c>
      <c r="D9228" t="s">
        <v>524</v>
      </c>
      <c r="E9228" t="s">
        <v>519</v>
      </c>
      <c r="F9228" s="191">
        <v>45838</v>
      </c>
      <c r="G9228" t="s">
        <v>18</v>
      </c>
      <c r="H9228" s="192">
        <v>1215500</v>
      </c>
      <c r="I9228" t="s">
        <v>16</v>
      </c>
      <c r="J9228">
        <v>14300</v>
      </c>
      <c r="K9228"/>
      <c r="L9228">
        <v>2025</v>
      </c>
      <c r="M9228" t="s">
        <v>525</v>
      </c>
      <c r="N9228" t="s">
        <v>526</v>
      </c>
      <c r="O9228" t="s">
        <v>782</v>
      </c>
    </row>
    <row r="9229" spans="1:15" s="164" customFormat="1" ht="16" x14ac:dyDescent="0.2">
      <c r="A9229" t="s">
        <v>521</v>
      </c>
      <c r="B9229" t="s">
        <v>647</v>
      </c>
      <c r="C9229" t="s">
        <v>523</v>
      </c>
      <c r="D9229" t="s">
        <v>525</v>
      </c>
      <c r="E9229" t="s">
        <v>519</v>
      </c>
      <c r="F9229" s="191">
        <v>45838</v>
      </c>
      <c r="G9229" t="s">
        <v>659</v>
      </c>
      <c r="H9229" s="192">
        <v>188648</v>
      </c>
      <c r="I9229" t="s">
        <v>16</v>
      </c>
      <c r="J9229"/>
      <c r="K9229"/>
      <c r="L9229">
        <v>2024</v>
      </c>
      <c r="M9229" t="s">
        <v>525</v>
      </c>
      <c r="N9229" t="s">
        <v>569</v>
      </c>
      <c r="O9229"/>
    </row>
    <row r="9230" spans="1:15" s="164" customFormat="1" ht="16" x14ac:dyDescent="0.2">
      <c r="A9230" t="s">
        <v>521</v>
      </c>
      <c r="B9230" t="s">
        <v>522</v>
      </c>
      <c r="C9230" t="s">
        <v>523</v>
      </c>
      <c r="D9230" t="s">
        <v>530</v>
      </c>
      <c r="E9230" t="s">
        <v>517</v>
      </c>
      <c r="F9230" s="191">
        <v>45838</v>
      </c>
      <c r="G9230" t="s">
        <v>18</v>
      </c>
      <c r="H9230" s="192">
        <v>347600</v>
      </c>
      <c r="I9230" t="s">
        <v>16</v>
      </c>
      <c r="J9230">
        <v>869</v>
      </c>
      <c r="K9230"/>
      <c r="L9230">
        <v>2025</v>
      </c>
      <c r="M9230" t="s">
        <v>525</v>
      </c>
      <c r="N9230" t="s">
        <v>526</v>
      </c>
      <c r="O9230" t="s">
        <v>782</v>
      </c>
    </row>
    <row r="9231" spans="1:15" s="164" customFormat="1" ht="16" x14ac:dyDescent="0.2">
      <c r="A9231" t="s">
        <v>521</v>
      </c>
      <c r="B9231" t="s">
        <v>647</v>
      </c>
      <c r="C9231" t="s">
        <v>523</v>
      </c>
      <c r="D9231" t="s">
        <v>525</v>
      </c>
      <c r="E9231" t="s">
        <v>531</v>
      </c>
      <c r="F9231" s="191">
        <v>45838</v>
      </c>
      <c r="G9231" t="s">
        <v>659</v>
      </c>
      <c r="H9231" s="192">
        <v>451682</v>
      </c>
      <c r="I9231" t="s">
        <v>16</v>
      </c>
      <c r="J9231"/>
      <c r="K9231"/>
      <c r="L9231">
        <v>2024</v>
      </c>
      <c r="M9231" t="s">
        <v>525</v>
      </c>
      <c r="N9231" t="s">
        <v>569</v>
      </c>
      <c r="O9231"/>
    </row>
    <row r="9232" spans="1:15" s="164" customFormat="1" ht="16" x14ac:dyDescent="0.2">
      <c r="A9232" t="s">
        <v>521</v>
      </c>
      <c r="B9232" t="s">
        <v>522</v>
      </c>
      <c r="C9232" t="s">
        <v>523</v>
      </c>
      <c r="D9232" t="s">
        <v>524</v>
      </c>
      <c r="E9232" t="s">
        <v>517</v>
      </c>
      <c r="F9232" s="191">
        <v>45838</v>
      </c>
      <c r="G9232" t="s">
        <v>18</v>
      </c>
      <c r="H9232" s="192">
        <v>23120</v>
      </c>
      <c r="I9232" t="s">
        <v>16</v>
      </c>
      <c r="J9232">
        <v>272</v>
      </c>
      <c r="K9232"/>
      <c r="L9232">
        <v>2025</v>
      </c>
      <c r="M9232" t="s">
        <v>525</v>
      </c>
      <c r="N9232" t="s">
        <v>526</v>
      </c>
      <c r="O9232" t="s">
        <v>782</v>
      </c>
    </row>
    <row r="9233" spans="1:15" s="164" customFormat="1" ht="16" x14ac:dyDescent="0.2">
      <c r="A9233" t="s">
        <v>521</v>
      </c>
      <c r="B9233" t="s">
        <v>647</v>
      </c>
      <c r="C9233" t="s">
        <v>523</v>
      </c>
      <c r="D9233" t="s">
        <v>525</v>
      </c>
      <c r="E9233" t="s">
        <v>525</v>
      </c>
      <c r="F9233" s="191">
        <v>45838</v>
      </c>
      <c r="G9233" t="s">
        <v>755</v>
      </c>
      <c r="H9233" s="192">
        <v>370198</v>
      </c>
      <c r="I9233" t="s">
        <v>16</v>
      </c>
      <c r="J9233"/>
      <c r="K9233"/>
      <c r="L9233">
        <v>2024</v>
      </c>
      <c r="M9233" t="s">
        <v>525</v>
      </c>
      <c r="N9233" t="s">
        <v>569</v>
      </c>
      <c r="O9233"/>
    </row>
    <row r="9234" spans="1:15" s="164" customFormat="1" ht="16" x14ac:dyDescent="0.2">
      <c r="A9234" t="s">
        <v>521</v>
      </c>
      <c r="B9234" t="s">
        <v>572</v>
      </c>
      <c r="C9234" t="s">
        <v>523</v>
      </c>
      <c r="D9234" t="s">
        <v>530</v>
      </c>
      <c r="E9234" t="s">
        <v>517</v>
      </c>
      <c r="F9234" s="191">
        <v>45838</v>
      </c>
      <c r="G9234" t="s">
        <v>573</v>
      </c>
      <c r="H9234" s="192">
        <v>200000</v>
      </c>
      <c r="I9234" t="s">
        <v>16</v>
      </c>
      <c r="J9234"/>
      <c r="K9234"/>
      <c r="L9234">
        <v>2025</v>
      </c>
      <c r="M9234" t="s">
        <v>525</v>
      </c>
      <c r="N9234" t="s">
        <v>526</v>
      </c>
      <c r="O9234" t="s">
        <v>873</v>
      </c>
    </row>
    <row r="9235" spans="1:15" s="164" customFormat="1" ht="16" x14ac:dyDescent="0.2">
      <c r="A9235" t="s">
        <v>521</v>
      </c>
      <c r="B9235" t="s">
        <v>647</v>
      </c>
      <c r="C9235" t="s">
        <v>523</v>
      </c>
      <c r="D9235" t="s">
        <v>525</v>
      </c>
      <c r="E9235" t="s">
        <v>525</v>
      </c>
      <c r="F9235" s="191">
        <v>45838</v>
      </c>
      <c r="G9235" t="s">
        <v>656</v>
      </c>
      <c r="H9235" s="192">
        <v>49896</v>
      </c>
      <c r="I9235" t="s">
        <v>16</v>
      </c>
      <c r="J9235"/>
      <c r="K9235"/>
      <c r="L9235">
        <v>2024</v>
      </c>
      <c r="M9235" t="s">
        <v>525</v>
      </c>
      <c r="N9235" t="s">
        <v>569</v>
      </c>
      <c r="O9235"/>
    </row>
    <row r="9236" spans="1:15" s="164" customFormat="1" ht="16" x14ac:dyDescent="0.2">
      <c r="A9236" t="s">
        <v>521</v>
      </c>
      <c r="B9236" t="s">
        <v>688</v>
      </c>
      <c r="C9236" t="s">
        <v>523</v>
      </c>
      <c r="D9236" t="s">
        <v>530</v>
      </c>
      <c r="E9236" t="s">
        <v>518</v>
      </c>
      <c r="F9236" s="191">
        <v>45838</v>
      </c>
      <c r="G9236" t="s">
        <v>41</v>
      </c>
      <c r="H9236" s="192">
        <v>760000</v>
      </c>
      <c r="I9236" t="s">
        <v>16</v>
      </c>
      <c r="J9236"/>
      <c r="K9236"/>
      <c r="L9236">
        <v>2025</v>
      </c>
      <c r="M9236" t="s">
        <v>525</v>
      </c>
      <c r="N9236" t="s">
        <v>526</v>
      </c>
      <c r="O9236"/>
    </row>
    <row r="9237" spans="1:15" s="164" customFormat="1" ht="16" x14ac:dyDescent="0.2">
      <c r="A9237" t="s">
        <v>521</v>
      </c>
      <c r="B9237" t="s">
        <v>688</v>
      </c>
      <c r="C9237" t="s">
        <v>523</v>
      </c>
      <c r="D9237" t="s">
        <v>530</v>
      </c>
      <c r="E9237" t="s">
        <v>517</v>
      </c>
      <c r="F9237" s="191">
        <v>45838</v>
      </c>
      <c r="G9237" t="s">
        <v>41</v>
      </c>
      <c r="H9237" s="192">
        <v>5840000</v>
      </c>
      <c r="I9237" t="s">
        <v>16</v>
      </c>
      <c r="J9237"/>
      <c r="K9237"/>
      <c r="L9237">
        <v>2025</v>
      </c>
      <c r="M9237" t="s">
        <v>525</v>
      </c>
      <c r="N9237" t="s">
        <v>526</v>
      </c>
      <c r="O9237"/>
    </row>
    <row r="9238" spans="1:15" s="164" customFormat="1" ht="16" x14ac:dyDescent="0.2">
      <c r="A9238" t="s">
        <v>521</v>
      </c>
      <c r="B9238" t="s">
        <v>667</v>
      </c>
      <c r="C9238" t="s">
        <v>523</v>
      </c>
      <c r="D9238" t="s">
        <v>530</v>
      </c>
      <c r="E9238" t="s">
        <v>517</v>
      </c>
      <c r="F9238" s="191">
        <v>45838</v>
      </c>
      <c r="G9238" t="s">
        <v>35</v>
      </c>
      <c r="H9238" s="192">
        <v>44800</v>
      </c>
      <c r="I9238" t="s">
        <v>16</v>
      </c>
      <c r="J9238">
        <v>112</v>
      </c>
      <c r="K9238"/>
      <c r="L9238">
        <v>2025</v>
      </c>
      <c r="M9238" t="s">
        <v>525</v>
      </c>
      <c r="N9238" t="s">
        <v>526</v>
      </c>
      <c r="O9238"/>
    </row>
    <row r="9239" spans="1:15" s="164" customFormat="1" ht="16" x14ac:dyDescent="0.2">
      <c r="A9239" t="s">
        <v>521</v>
      </c>
      <c r="B9239" t="s">
        <v>615</v>
      </c>
      <c r="C9239" t="s">
        <v>523</v>
      </c>
      <c r="D9239" t="s">
        <v>524</v>
      </c>
      <c r="E9239" t="s">
        <v>519</v>
      </c>
      <c r="F9239" s="191">
        <v>45838</v>
      </c>
      <c r="G9239" t="s">
        <v>26</v>
      </c>
      <c r="H9239" s="192">
        <v>137275</v>
      </c>
      <c r="I9239" t="s">
        <v>16</v>
      </c>
      <c r="J9239">
        <v>1615</v>
      </c>
      <c r="K9239"/>
      <c r="L9239">
        <v>2025</v>
      </c>
      <c r="M9239" t="s">
        <v>525</v>
      </c>
      <c r="N9239" t="s">
        <v>526</v>
      </c>
      <c r="O9239"/>
    </row>
    <row r="9240" spans="1:15" s="164" customFormat="1" ht="16" x14ac:dyDescent="0.2">
      <c r="A9240" t="s">
        <v>521</v>
      </c>
      <c r="B9240" t="s">
        <v>615</v>
      </c>
      <c r="C9240" t="s">
        <v>523</v>
      </c>
      <c r="D9240" t="s">
        <v>530</v>
      </c>
      <c r="E9240" t="s">
        <v>517</v>
      </c>
      <c r="F9240" s="191">
        <v>45838</v>
      </c>
      <c r="G9240" t="s">
        <v>26</v>
      </c>
      <c r="H9240" s="192">
        <v>20899200</v>
      </c>
      <c r="I9240" t="s">
        <v>16</v>
      </c>
      <c r="J9240">
        <v>52248</v>
      </c>
      <c r="K9240"/>
      <c r="L9240">
        <v>2025</v>
      </c>
      <c r="M9240" t="s">
        <v>525</v>
      </c>
      <c r="N9240" t="s">
        <v>526</v>
      </c>
      <c r="O9240"/>
    </row>
    <row r="9241" spans="1:15" s="164" customFormat="1" ht="16" x14ac:dyDescent="0.2">
      <c r="A9241" t="s">
        <v>521</v>
      </c>
      <c r="B9241" t="s">
        <v>670</v>
      </c>
      <c r="C9241" t="s">
        <v>523</v>
      </c>
      <c r="D9241" t="s">
        <v>530</v>
      </c>
      <c r="E9241" t="s">
        <v>518</v>
      </c>
      <c r="F9241" s="191">
        <v>45838</v>
      </c>
      <c r="G9241" t="s">
        <v>36</v>
      </c>
      <c r="H9241" s="192">
        <v>168000</v>
      </c>
      <c r="I9241" t="s">
        <v>16</v>
      </c>
      <c r="J9241">
        <v>420</v>
      </c>
      <c r="K9241"/>
      <c r="L9241">
        <v>2025</v>
      </c>
      <c r="M9241" t="s">
        <v>525</v>
      </c>
      <c r="N9241" t="s">
        <v>526</v>
      </c>
      <c r="O9241"/>
    </row>
    <row r="9242" spans="1:15" s="164" customFormat="1" ht="16" x14ac:dyDescent="0.2">
      <c r="A9242" t="s">
        <v>521</v>
      </c>
      <c r="B9242" t="s">
        <v>670</v>
      </c>
      <c r="C9242" t="s">
        <v>523</v>
      </c>
      <c r="D9242" t="s">
        <v>530</v>
      </c>
      <c r="E9242" t="s">
        <v>517</v>
      </c>
      <c r="F9242" s="191">
        <v>45838</v>
      </c>
      <c r="G9242" t="s">
        <v>36</v>
      </c>
      <c r="H9242" s="192">
        <v>571200</v>
      </c>
      <c r="I9242" t="s">
        <v>16</v>
      </c>
      <c r="J9242">
        <v>1428</v>
      </c>
      <c r="K9242"/>
      <c r="L9242">
        <v>2025</v>
      </c>
      <c r="M9242" t="s">
        <v>525</v>
      </c>
      <c r="N9242" t="s">
        <v>526</v>
      </c>
      <c r="O9242"/>
    </row>
    <row r="9243" spans="1:15" s="164" customFormat="1" ht="16" x14ac:dyDescent="0.2">
      <c r="A9243" t="s">
        <v>521</v>
      </c>
      <c r="B9243" t="s">
        <v>687</v>
      </c>
      <c r="C9243" t="s">
        <v>523</v>
      </c>
      <c r="D9243" t="s">
        <v>530</v>
      </c>
      <c r="E9243" t="s">
        <v>518</v>
      </c>
      <c r="F9243" s="191">
        <v>45838</v>
      </c>
      <c r="G9243" t="s">
        <v>39</v>
      </c>
      <c r="H9243" s="192">
        <v>112000</v>
      </c>
      <c r="I9243" t="s">
        <v>16</v>
      </c>
      <c r="J9243">
        <v>280</v>
      </c>
      <c r="K9243"/>
      <c r="L9243">
        <v>2025</v>
      </c>
      <c r="M9243" t="s">
        <v>525</v>
      </c>
      <c r="N9243" t="s">
        <v>526</v>
      </c>
      <c r="O9243"/>
    </row>
    <row r="9244" spans="1:15" s="164" customFormat="1" ht="16" x14ac:dyDescent="0.2">
      <c r="A9244" t="s">
        <v>521</v>
      </c>
      <c r="B9244" t="s">
        <v>687</v>
      </c>
      <c r="C9244" t="s">
        <v>523</v>
      </c>
      <c r="D9244" t="s">
        <v>530</v>
      </c>
      <c r="E9244" t="s">
        <v>517</v>
      </c>
      <c r="F9244" s="191">
        <v>45838</v>
      </c>
      <c r="G9244" t="s">
        <v>39</v>
      </c>
      <c r="H9244" s="192">
        <v>2396800</v>
      </c>
      <c r="I9244" t="s">
        <v>16</v>
      </c>
      <c r="J9244">
        <v>5992</v>
      </c>
      <c r="K9244"/>
      <c r="L9244">
        <v>2025</v>
      </c>
      <c r="M9244" t="s">
        <v>525</v>
      </c>
      <c r="N9244" t="s">
        <v>526</v>
      </c>
      <c r="O9244"/>
    </row>
    <row r="9245" spans="1:15" s="164" customFormat="1" ht="16" x14ac:dyDescent="0.2">
      <c r="A9245" t="s">
        <v>521</v>
      </c>
      <c r="B9245" t="s">
        <v>609</v>
      </c>
      <c r="C9245" t="s">
        <v>523</v>
      </c>
      <c r="D9245" t="s">
        <v>530</v>
      </c>
      <c r="E9245" t="s">
        <v>518</v>
      </c>
      <c r="F9245" s="191">
        <v>45838</v>
      </c>
      <c r="G9245" t="s">
        <v>25</v>
      </c>
      <c r="H9245" s="192">
        <v>112000</v>
      </c>
      <c r="I9245" t="s">
        <v>16</v>
      </c>
      <c r="J9245">
        <v>280</v>
      </c>
      <c r="K9245"/>
      <c r="L9245">
        <v>2025</v>
      </c>
      <c r="M9245" t="s">
        <v>525</v>
      </c>
      <c r="N9245" t="s">
        <v>526</v>
      </c>
      <c r="O9245"/>
    </row>
    <row r="9246" spans="1:15" s="164" customFormat="1" ht="16" x14ac:dyDescent="0.2">
      <c r="A9246" t="s">
        <v>521</v>
      </c>
      <c r="B9246" t="s">
        <v>609</v>
      </c>
      <c r="C9246" t="s">
        <v>523</v>
      </c>
      <c r="D9246" t="s">
        <v>530</v>
      </c>
      <c r="E9246" t="s">
        <v>517</v>
      </c>
      <c r="F9246" s="191">
        <v>45838</v>
      </c>
      <c r="G9246" t="s">
        <v>25</v>
      </c>
      <c r="H9246" s="192">
        <v>1321600</v>
      </c>
      <c r="I9246" t="s">
        <v>16</v>
      </c>
      <c r="J9246">
        <v>3304</v>
      </c>
      <c r="K9246"/>
      <c r="L9246">
        <v>2025</v>
      </c>
      <c r="M9246" t="s">
        <v>525</v>
      </c>
      <c r="N9246" t="s">
        <v>526</v>
      </c>
      <c r="O9246"/>
    </row>
    <row r="9247" spans="1:15" s="164" customFormat="1" ht="16" x14ac:dyDescent="0.2">
      <c r="A9247" t="s">
        <v>521</v>
      </c>
      <c r="B9247" t="s">
        <v>615</v>
      </c>
      <c r="C9247" t="s">
        <v>523</v>
      </c>
      <c r="D9247" t="s">
        <v>530</v>
      </c>
      <c r="E9247" t="s">
        <v>518</v>
      </c>
      <c r="F9247" s="191">
        <v>45838</v>
      </c>
      <c r="G9247" t="s">
        <v>26</v>
      </c>
      <c r="H9247" s="192">
        <v>1881600</v>
      </c>
      <c r="I9247" t="s">
        <v>16</v>
      </c>
      <c r="J9247">
        <v>4704</v>
      </c>
      <c r="K9247"/>
      <c r="L9247">
        <v>2025</v>
      </c>
      <c r="M9247" t="s">
        <v>525</v>
      </c>
      <c r="N9247" t="s">
        <v>526</v>
      </c>
      <c r="O9247"/>
    </row>
    <row r="9248" spans="1:15" s="164" customFormat="1" ht="16" x14ac:dyDescent="0.2">
      <c r="A9248" t="s">
        <v>521</v>
      </c>
      <c r="B9248" t="s">
        <v>522</v>
      </c>
      <c r="C9248" t="s">
        <v>523</v>
      </c>
      <c r="D9248" t="s">
        <v>530</v>
      </c>
      <c r="E9248" t="s">
        <v>518</v>
      </c>
      <c r="F9248" s="191">
        <v>45839</v>
      </c>
      <c r="G9248" t="s">
        <v>19</v>
      </c>
      <c r="H9248" s="192">
        <v>80000</v>
      </c>
      <c r="I9248" t="s">
        <v>16</v>
      </c>
      <c r="J9248"/>
      <c r="K9248"/>
      <c r="L9248">
        <v>2025</v>
      </c>
      <c r="M9248" t="s">
        <v>525</v>
      </c>
      <c r="N9248" t="s">
        <v>526</v>
      </c>
      <c r="O9248"/>
    </row>
    <row r="9249" spans="1:15" s="164" customFormat="1" ht="16" x14ac:dyDescent="0.2">
      <c r="A9249" t="s">
        <v>521</v>
      </c>
      <c r="B9249" t="s">
        <v>522</v>
      </c>
      <c r="C9249" t="s">
        <v>523</v>
      </c>
      <c r="D9249" t="s">
        <v>524</v>
      </c>
      <c r="E9249" t="s">
        <v>519</v>
      </c>
      <c r="F9249" s="191">
        <v>45839</v>
      </c>
      <c r="G9249" t="s">
        <v>19</v>
      </c>
      <c r="H9249" s="192">
        <v>1700000</v>
      </c>
      <c r="I9249" t="s">
        <v>16</v>
      </c>
      <c r="J9249">
        <v>20000</v>
      </c>
      <c r="K9249"/>
      <c r="L9249">
        <v>2025</v>
      </c>
      <c r="M9249" t="s">
        <v>525</v>
      </c>
      <c r="N9249" t="s">
        <v>526</v>
      </c>
      <c r="O9249"/>
    </row>
    <row r="9250" spans="1:15" s="164" customFormat="1" ht="16" x14ac:dyDescent="0.2">
      <c r="A9250" t="s">
        <v>521</v>
      </c>
      <c r="B9250" t="s">
        <v>522</v>
      </c>
      <c r="C9250" t="s">
        <v>523</v>
      </c>
      <c r="D9250" t="s">
        <v>530</v>
      </c>
      <c r="E9250" t="s">
        <v>517</v>
      </c>
      <c r="F9250" s="191">
        <v>45839</v>
      </c>
      <c r="G9250" t="s">
        <v>19</v>
      </c>
      <c r="H9250" s="192">
        <v>5280000</v>
      </c>
      <c r="I9250" t="s">
        <v>16</v>
      </c>
      <c r="J9250"/>
      <c r="K9250"/>
      <c r="L9250">
        <v>2025</v>
      </c>
      <c r="M9250" t="s">
        <v>525</v>
      </c>
      <c r="N9250" t="s">
        <v>526</v>
      </c>
      <c r="O9250"/>
    </row>
    <row r="9251" spans="1:15" s="164" customFormat="1" ht="16" x14ac:dyDescent="0.2">
      <c r="A9251" t="s">
        <v>521</v>
      </c>
      <c r="B9251" t="s">
        <v>522</v>
      </c>
      <c r="C9251" t="s">
        <v>523</v>
      </c>
      <c r="D9251" t="s">
        <v>524</v>
      </c>
      <c r="E9251" t="s">
        <v>519</v>
      </c>
      <c r="F9251" s="191">
        <v>45839</v>
      </c>
      <c r="G9251" t="s">
        <v>18</v>
      </c>
      <c r="H9251" s="192">
        <v>238000</v>
      </c>
      <c r="I9251" t="s">
        <v>16</v>
      </c>
      <c r="J9251">
        <v>2800</v>
      </c>
      <c r="K9251"/>
      <c r="L9251">
        <v>2025</v>
      </c>
      <c r="M9251" t="s">
        <v>525</v>
      </c>
      <c r="N9251" t="s">
        <v>526</v>
      </c>
      <c r="O9251"/>
    </row>
    <row r="9252" spans="1:15" s="164" customFormat="1" ht="16" x14ac:dyDescent="0.2">
      <c r="A9252" t="s">
        <v>521</v>
      </c>
      <c r="B9252" t="s">
        <v>522</v>
      </c>
      <c r="C9252" t="s">
        <v>523</v>
      </c>
      <c r="D9252" t="s">
        <v>530</v>
      </c>
      <c r="E9252" t="s">
        <v>517</v>
      </c>
      <c r="F9252" s="191">
        <v>45839</v>
      </c>
      <c r="G9252" t="s">
        <v>18</v>
      </c>
      <c r="H9252" s="192">
        <v>810000</v>
      </c>
      <c r="I9252" t="s">
        <v>16</v>
      </c>
      <c r="J9252">
        <v>2025</v>
      </c>
      <c r="K9252"/>
      <c r="L9252">
        <v>2025</v>
      </c>
      <c r="M9252" t="s">
        <v>525</v>
      </c>
      <c r="N9252" t="s">
        <v>526</v>
      </c>
      <c r="O9252"/>
    </row>
    <row r="9253" spans="1:15" s="164" customFormat="1" ht="16" x14ac:dyDescent="0.2">
      <c r="A9253" t="s">
        <v>521</v>
      </c>
      <c r="B9253" t="s">
        <v>522</v>
      </c>
      <c r="C9253" t="s">
        <v>523</v>
      </c>
      <c r="D9253" t="s">
        <v>524</v>
      </c>
      <c r="E9253" t="s">
        <v>517</v>
      </c>
      <c r="F9253" s="191">
        <v>45839</v>
      </c>
      <c r="G9253" t="s">
        <v>18</v>
      </c>
      <c r="H9253" s="192">
        <v>6800</v>
      </c>
      <c r="I9253" t="s">
        <v>16</v>
      </c>
      <c r="J9253">
        <v>80</v>
      </c>
      <c r="K9253"/>
      <c r="L9253">
        <v>2025</v>
      </c>
      <c r="M9253" t="s">
        <v>525</v>
      </c>
      <c r="N9253" t="s">
        <v>526</v>
      </c>
      <c r="O9253"/>
    </row>
    <row r="9254" spans="1:15" s="164" customFormat="1" ht="16" x14ac:dyDescent="0.2">
      <c r="A9254" t="s">
        <v>521</v>
      </c>
      <c r="B9254" t="s">
        <v>647</v>
      </c>
      <c r="C9254" t="s">
        <v>523</v>
      </c>
      <c r="D9254" t="s">
        <v>525</v>
      </c>
      <c r="E9254" t="s">
        <v>525</v>
      </c>
      <c r="F9254" s="191">
        <v>45839</v>
      </c>
      <c r="G9254" t="s">
        <v>650</v>
      </c>
      <c r="H9254" s="192">
        <v>775474</v>
      </c>
      <c r="I9254" t="s">
        <v>16</v>
      </c>
      <c r="J9254"/>
      <c r="K9254"/>
      <c r="L9254">
        <v>2024</v>
      </c>
      <c r="M9254" t="s">
        <v>525</v>
      </c>
      <c r="N9254" t="s">
        <v>569</v>
      </c>
      <c r="O9254"/>
    </row>
    <row r="9255" spans="1:15" s="164" customFormat="1" ht="16" x14ac:dyDescent="0.2">
      <c r="A9255" t="s">
        <v>521</v>
      </c>
      <c r="B9255" t="s">
        <v>647</v>
      </c>
      <c r="C9255" t="s">
        <v>523</v>
      </c>
      <c r="D9255" t="s">
        <v>525</v>
      </c>
      <c r="E9255" t="s">
        <v>519</v>
      </c>
      <c r="F9255" s="191">
        <v>45839</v>
      </c>
      <c r="G9255" t="s">
        <v>650</v>
      </c>
      <c r="H9255" s="192">
        <v>64856</v>
      </c>
      <c r="I9255" t="s">
        <v>16</v>
      </c>
      <c r="J9255"/>
      <c r="K9255"/>
      <c r="L9255">
        <v>2024</v>
      </c>
      <c r="M9255" t="s">
        <v>525</v>
      </c>
      <c r="N9255" t="s">
        <v>569</v>
      </c>
      <c r="O9255"/>
    </row>
    <row r="9256" spans="1:15" s="164" customFormat="1" ht="16" x14ac:dyDescent="0.2">
      <c r="A9256" t="s">
        <v>521</v>
      </c>
      <c r="B9256" t="s">
        <v>647</v>
      </c>
      <c r="C9256" t="s">
        <v>523</v>
      </c>
      <c r="D9256" t="s">
        <v>525</v>
      </c>
      <c r="E9256" t="s">
        <v>531</v>
      </c>
      <c r="F9256" s="191">
        <v>45839</v>
      </c>
      <c r="G9256" t="s">
        <v>650</v>
      </c>
      <c r="H9256" s="192">
        <v>1365445</v>
      </c>
      <c r="I9256" t="s">
        <v>16</v>
      </c>
      <c r="J9256"/>
      <c r="K9256"/>
      <c r="L9256">
        <v>2024</v>
      </c>
      <c r="M9256" t="s">
        <v>525</v>
      </c>
      <c r="N9256" t="s">
        <v>569</v>
      </c>
      <c r="O9256"/>
    </row>
    <row r="9257" spans="1:15" s="164" customFormat="1" ht="16" x14ac:dyDescent="0.2">
      <c r="A9257" t="s">
        <v>521</v>
      </c>
      <c r="B9257" t="s">
        <v>647</v>
      </c>
      <c r="C9257" t="s">
        <v>523</v>
      </c>
      <c r="D9257" t="s">
        <v>525</v>
      </c>
      <c r="E9257" t="s">
        <v>525</v>
      </c>
      <c r="F9257" s="191">
        <v>45839</v>
      </c>
      <c r="G9257" t="s">
        <v>648</v>
      </c>
      <c r="H9257" s="192">
        <v>43617</v>
      </c>
      <c r="I9257" t="s">
        <v>16</v>
      </c>
      <c r="J9257"/>
      <c r="K9257"/>
      <c r="L9257">
        <v>2024</v>
      </c>
      <c r="M9257" t="s">
        <v>525</v>
      </c>
      <c r="N9257" t="s">
        <v>569</v>
      </c>
      <c r="O9257"/>
    </row>
    <row r="9258" spans="1:15" s="164" customFormat="1" ht="16" x14ac:dyDescent="0.2">
      <c r="A9258" t="s">
        <v>521</v>
      </c>
      <c r="B9258" t="s">
        <v>647</v>
      </c>
      <c r="C9258" t="s">
        <v>523</v>
      </c>
      <c r="D9258" t="s">
        <v>525</v>
      </c>
      <c r="E9258" t="s">
        <v>531</v>
      </c>
      <c r="F9258" s="191">
        <v>45839</v>
      </c>
      <c r="G9258" t="s">
        <v>660</v>
      </c>
      <c r="H9258" s="192">
        <v>811800</v>
      </c>
      <c r="I9258" t="s">
        <v>16</v>
      </c>
      <c r="J9258"/>
      <c r="K9258"/>
      <c r="L9258">
        <v>2024</v>
      </c>
      <c r="M9258" t="s">
        <v>525</v>
      </c>
      <c r="N9258" t="s">
        <v>569</v>
      </c>
      <c r="O9258"/>
    </row>
    <row r="9259" spans="1:15" s="164" customFormat="1" ht="16" x14ac:dyDescent="0.2">
      <c r="A9259" t="s">
        <v>521</v>
      </c>
      <c r="B9259" t="s">
        <v>647</v>
      </c>
      <c r="C9259" t="s">
        <v>523</v>
      </c>
      <c r="D9259" t="s">
        <v>525</v>
      </c>
      <c r="E9259" t="s">
        <v>525</v>
      </c>
      <c r="F9259" s="191">
        <v>45839</v>
      </c>
      <c r="G9259" t="s">
        <v>659</v>
      </c>
      <c r="H9259" s="192">
        <v>148095</v>
      </c>
      <c r="I9259" t="s">
        <v>16</v>
      </c>
      <c r="J9259"/>
      <c r="K9259"/>
      <c r="L9259">
        <v>2024</v>
      </c>
      <c r="M9259" t="s">
        <v>525</v>
      </c>
      <c r="N9259" t="s">
        <v>569</v>
      </c>
      <c r="O9259"/>
    </row>
    <row r="9260" spans="1:15" s="164" customFormat="1" ht="16" x14ac:dyDescent="0.2">
      <c r="A9260" t="s">
        <v>521</v>
      </c>
      <c r="B9260" t="s">
        <v>647</v>
      </c>
      <c r="C9260" t="s">
        <v>535</v>
      </c>
      <c r="D9260" t="s">
        <v>525</v>
      </c>
      <c r="E9260" t="s">
        <v>519</v>
      </c>
      <c r="F9260" s="191">
        <v>45839</v>
      </c>
      <c r="G9260" t="s">
        <v>659</v>
      </c>
      <c r="H9260" s="192">
        <v>37400</v>
      </c>
      <c r="I9260" t="s">
        <v>16</v>
      </c>
      <c r="J9260"/>
      <c r="K9260"/>
      <c r="L9260">
        <v>2024</v>
      </c>
      <c r="M9260" t="s">
        <v>525</v>
      </c>
      <c r="N9260" t="s">
        <v>569</v>
      </c>
      <c r="O9260"/>
    </row>
    <row r="9261" spans="1:15" s="164" customFormat="1" ht="16" x14ac:dyDescent="0.2">
      <c r="A9261" t="s">
        <v>521</v>
      </c>
      <c r="B9261" t="s">
        <v>647</v>
      </c>
      <c r="C9261" t="s">
        <v>523</v>
      </c>
      <c r="D9261" t="s">
        <v>525</v>
      </c>
      <c r="E9261" t="s">
        <v>519</v>
      </c>
      <c r="F9261" s="191">
        <v>45839</v>
      </c>
      <c r="G9261" t="s">
        <v>659</v>
      </c>
      <c r="H9261" s="192">
        <v>363377</v>
      </c>
      <c r="I9261" t="s">
        <v>16</v>
      </c>
      <c r="J9261"/>
      <c r="K9261"/>
      <c r="L9261">
        <v>2024</v>
      </c>
      <c r="M9261" t="s">
        <v>525</v>
      </c>
      <c r="N9261" t="s">
        <v>569</v>
      </c>
      <c r="O9261"/>
    </row>
    <row r="9262" spans="1:15" s="164" customFormat="1" ht="16" x14ac:dyDescent="0.2">
      <c r="A9262" t="s">
        <v>521</v>
      </c>
      <c r="B9262" t="s">
        <v>647</v>
      </c>
      <c r="C9262" t="s">
        <v>523</v>
      </c>
      <c r="D9262" t="s">
        <v>525</v>
      </c>
      <c r="E9262" t="s">
        <v>531</v>
      </c>
      <c r="F9262" s="191">
        <v>45839</v>
      </c>
      <c r="G9262" t="s">
        <v>659</v>
      </c>
      <c r="H9262" s="192">
        <v>352660</v>
      </c>
      <c r="I9262" t="s">
        <v>16</v>
      </c>
      <c r="J9262"/>
      <c r="K9262"/>
      <c r="L9262">
        <v>2024</v>
      </c>
      <c r="M9262" t="s">
        <v>525</v>
      </c>
      <c r="N9262" t="s">
        <v>569</v>
      </c>
      <c r="O9262"/>
    </row>
    <row r="9263" spans="1:15" s="164" customFormat="1" ht="16" x14ac:dyDescent="0.2">
      <c r="A9263" t="s">
        <v>521</v>
      </c>
      <c r="B9263" t="s">
        <v>647</v>
      </c>
      <c r="C9263" t="s">
        <v>523</v>
      </c>
      <c r="D9263" t="s">
        <v>525</v>
      </c>
      <c r="E9263" t="s">
        <v>525</v>
      </c>
      <c r="F9263" s="191">
        <v>45839</v>
      </c>
      <c r="G9263" t="s">
        <v>755</v>
      </c>
      <c r="H9263" s="192">
        <v>575612</v>
      </c>
      <c r="I9263" t="s">
        <v>16</v>
      </c>
      <c r="J9263"/>
      <c r="K9263"/>
      <c r="L9263">
        <v>2024</v>
      </c>
      <c r="M9263" t="s">
        <v>525</v>
      </c>
      <c r="N9263" t="s">
        <v>569</v>
      </c>
      <c r="O9263"/>
    </row>
    <row r="9264" spans="1:15" s="164" customFormat="1" ht="16" x14ac:dyDescent="0.2">
      <c r="A9264" t="s">
        <v>521</v>
      </c>
      <c r="B9264" t="s">
        <v>647</v>
      </c>
      <c r="C9264" t="s">
        <v>523</v>
      </c>
      <c r="D9264" t="s">
        <v>525</v>
      </c>
      <c r="E9264" t="s">
        <v>525</v>
      </c>
      <c r="F9264" s="191">
        <v>45839</v>
      </c>
      <c r="G9264" t="s">
        <v>649</v>
      </c>
      <c r="H9264" s="192">
        <v>294404</v>
      </c>
      <c r="I9264" t="s">
        <v>16</v>
      </c>
      <c r="J9264"/>
      <c r="K9264"/>
      <c r="L9264">
        <v>2024</v>
      </c>
      <c r="M9264" t="s">
        <v>525</v>
      </c>
      <c r="N9264" t="s">
        <v>569</v>
      </c>
      <c r="O9264"/>
    </row>
    <row r="9265" spans="1:15" s="164" customFormat="1" ht="16" x14ac:dyDescent="0.2">
      <c r="A9265" t="s">
        <v>521</v>
      </c>
      <c r="B9265" t="s">
        <v>647</v>
      </c>
      <c r="C9265" t="s">
        <v>523</v>
      </c>
      <c r="D9265" t="s">
        <v>525</v>
      </c>
      <c r="E9265" t="s">
        <v>525</v>
      </c>
      <c r="F9265" s="191">
        <v>45839</v>
      </c>
      <c r="G9265" t="s">
        <v>656</v>
      </c>
      <c r="H9265" s="192">
        <v>102643</v>
      </c>
      <c r="I9265" t="s">
        <v>16</v>
      </c>
      <c r="J9265"/>
      <c r="K9265"/>
      <c r="L9265">
        <v>2024</v>
      </c>
      <c r="M9265" t="s">
        <v>525</v>
      </c>
      <c r="N9265" t="s">
        <v>569</v>
      </c>
      <c r="O9265"/>
    </row>
    <row r="9266" spans="1:15" s="164" customFormat="1" ht="16" x14ac:dyDescent="0.2">
      <c r="A9266" t="s">
        <v>521</v>
      </c>
      <c r="B9266" t="s">
        <v>688</v>
      </c>
      <c r="C9266" t="s">
        <v>523</v>
      </c>
      <c r="D9266" t="s">
        <v>530</v>
      </c>
      <c r="E9266" t="s">
        <v>518</v>
      </c>
      <c r="F9266" s="191">
        <v>45839</v>
      </c>
      <c r="G9266" t="s">
        <v>41</v>
      </c>
      <c r="H9266" s="192">
        <v>240000</v>
      </c>
      <c r="I9266" t="s">
        <v>16</v>
      </c>
      <c r="J9266"/>
      <c r="K9266"/>
      <c r="L9266">
        <v>2025</v>
      </c>
      <c r="M9266" t="s">
        <v>525</v>
      </c>
      <c r="N9266" t="s">
        <v>526</v>
      </c>
      <c r="O9266"/>
    </row>
    <row r="9267" spans="1:15" s="164" customFormat="1" ht="16" x14ac:dyDescent="0.2">
      <c r="A9267" t="s">
        <v>521</v>
      </c>
      <c r="B9267" t="s">
        <v>688</v>
      </c>
      <c r="C9267" t="s">
        <v>523</v>
      </c>
      <c r="D9267" t="s">
        <v>530</v>
      </c>
      <c r="E9267" t="s">
        <v>517</v>
      </c>
      <c r="F9267" s="191">
        <v>45839</v>
      </c>
      <c r="G9267" t="s">
        <v>41</v>
      </c>
      <c r="H9267" s="192">
        <v>6200000</v>
      </c>
      <c r="I9267" t="s">
        <v>16</v>
      </c>
      <c r="J9267"/>
      <c r="K9267"/>
      <c r="L9267">
        <v>2025</v>
      </c>
      <c r="M9267" t="s">
        <v>525</v>
      </c>
      <c r="N9267" t="s">
        <v>526</v>
      </c>
      <c r="O9267"/>
    </row>
    <row r="9268" spans="1:15" s="164" customFormat="1" ht="16" x14ac:dyDescent="0.2">
      <c r="A9268" t="s">
        <v>521</v>
      </c>
      <c r="B9268" t="s">
        <v>572</v>
      </c>
      <c r="C9268" t="s">
        <v>523</v>
      </c>
      <c r="D9268" t="s">
        <v>530</v>
      </c>
      <c r="E9268" t="s">
        <v>517</v>
      </c>
      <c r="F9268" s="191">
        <v>45839</v>
      </c>
      <c r="G9268" t="s">
        <v>757</v>
      </c>
      <c r="H9268" s="192">
        <v>800000</v>
      </c>
      <c r="I9268" t="s">
        <v>16</v>
      </c>
      <c r="J9268"/>
      <c r="K9268"/>
      <c r="L9268">
        <v>2025</v>
      </c>
      <c r="M9268" t="s">
        <v>525</v>
      </c>
      <c r="N9268" t="s">
        <v>526</v>
      </c>
      <c r="O9268"/>
    </row>
    <row r="9269" spans="1:15" s="164" customFormat="1" ht="16" x14ac:dyDescent="0.2">
      <c r="A9269" t="s">
        <v>521</v>
      </c>
      <c r="B9269" t="s">
        <v>572</v>
      </c>
      <c r="C9269" t="s">
        <v>523</v>
      </c>
      <c r="D9269" t="s">
        <v>530</v>
      </c>
      <c r="E9269" t="s">
        <v>517</v>
      </c>
      <c r="F9269" s="191">
        <v>45839</v>
      </c>
      <c r="G9269" t="s">
        <v>574</v>
      </c>
      <c r="H9269" s="192">
        <v>400000</v>
      </c>
      <c r="I9269" t="s">
        <v>16</v>
      </c>
      <c r="J9269"/>
      <c r="K9269"/>
      <c r="L9269">
        <v>2025</v>
      </c>
      <c r="M9269" t="s">
        <v>525</v>
      </c>
      <c r="N9269" t="s">
        <v>526</v>
      </c>
      <c r="O9269"/>
    </row>
    <row r="9270" spans="1:15" s="164" customFormat="1" ht="16" x14ac:dyDescent="0.2">
      <c r="A9270" t="s">
        <v>521</v>
      </c>
      <c r="B9270" t="s">
        <v>572</v>
      </c>
      <c r="C9270" t="s">
        <v>523</v>
      </c>
      <c r="D9270" t="s">
        <v>524</v>
      </c>
      <c r="E9270" t="s">
        <v>517</v>
      </c>
      <c r="F9270" s="191">
        <v>45839</v>
      </c>
      <c r="G9270" t="s">
        <v>574</v>
      </c>
      <c r="H9270" s="192">
        <v>212500</v>
      </c>
      <c r="I9270" t="s">
        <v>16</v>
      </c>
      <c r="J9270">
        <v>2500</v>
      </c>
      <c r="K9270"/>
      <c r="L9270">
        <v>2025</v>
      </c>
      <c r="M9270" t="s">
        <v>525</v>
      </c>
      <c r="N9270" t="s">
        <v>526</v>
      </c>
      <c r="O9270"/>
    </row>
    <row r="9271" spans="1:15" s="164" customFormat="1" ht="16" x14ac:dyDescent="0.2">
      <c r="A9271" t="s">
        <v>521</v>
      </c>
      <c r="B9271" t="s">
        <v>572</v>
      </c>
      <c r="C9271" t="s">
        <v>523</v>
      </c>
      <c r="D9271" t="s">
        <v>524</v>
      </c>
      <c r="E9271" t="s">
        <v>519</v>
      </c>
      <c r="F9271" s="191">
        <v>45839</v>
      </c>
      <c r="G9271" t="s">
        <v>574</v>
      </c>
      <c r="H9271" s="192">
        <v>1105000</v>
      </c>
      <c r="I9271" t="s">
        <v>16</v>
      </c>
      <c r="J9271">
        <v>13000</v>
      </c>
      <c r="K9271"/>
      <c r="L9271">
        <v>2025</v>
      </c>
      <c r="M9271" t="s">
        <v>525</v>
      </c>
      <c r="N9271" t="s">
        <v>526</v>
      </c>
      <c r="O9271"/>
    </row>
    <row r="9272" spans="1:15" s="164" customFormat="1" ht="16" x14ac:dyDescent="0.2">
      <c r="A9272" t="s">
        <v>521</v>
      </c>
      <c r="B9272" t="s">
        <v>572</v>
      </c>
      <c r="C9272" t="s">
        <v>523</v>
      </c>
      <c r="D9272" t="s">
        <v>524</v>
      </c>
      <c r="E9272" t="s">
        <v>519</v>
      </c>
      <c r="F9272" s="191">
        <v>45839</v>
      </c>
      <c r="G9272" t="s">
        <v>757</v>
      </c>
      <c r="H9272" s="192">
        <v>1275000</v>
      </c>
      <c r="I9272" t="s">
        <v>16</v>
      </c>
      <c r="J9272">
        <v>15000</v>
      </c>
      <c r="K9272"/>
      <c r="L9272">
        <v>2025</v>
      </c>
      <c r="M9272" t="s">
        <v>525</v>
      </c>
      <c r="N9272" t="s">
        <v>526</v>
      </c>
      <c r="O9272"/>
    </row>
    <row r="9273" spans="1:15" s="164" customFormat="1" ht="16" x14ac:dyDescent="0.2">
      <c r="A9273" t="s">
        <v>521</v>
      </c>
      <c r="B9273" t="s">
        <v>615</v>
      </c>
      <c r="C9273" t="s">
        <v>523</v>
      </c>
      <c r="D9273" t="s">
        <v>530</v>
      </c>
      <c r="E9273" t="s">
        <v>518</v>
      </c>
      <c r="F9273" s="191">
        <v>45839</v>
      </c>
      <c r="G9273" t="s">
        <v>26</v>
      </c>
      <c r="H9273" s="192">
        <v>1635200</v>
      </c>
      <c r="I9273" t="s">
        <v>16</v>
      </c>
      <c r="J9273">
        <v>4088</v>
      </c>
      <c r="K9273"/>
      <c r="L9273">
        <v>2025</v>
      </c>
      <c r="M9273" t="s">
        <v>525</v>
      </c>
      <c r="N9273" t="s">
        <v>526</v>
      </c>
      <c r="O9273"/>
    </row>
    <row r="9274" spans="1:15" s="164" customFormat="1" ht="16" x14ac:dyDescent="0.2">
      <c r="A9274" t="s">
        <v>521</v>
      </c>
      <c r="B9274" t="s">
        <v>687</v>
      </c>
      <c r="C9274" t="s">
        <v>523</v>
      </c>
      <c r="D9274" t="s">
        <v>530</v>
      </c>
      <c r="E9274" t="s">
        <v>517</v>
      </c>
      <c r="F9274" s="191">
        <v>45839</v>
      </c>
      <c r="G9274" t="s">
        <v>39</v>
      </c>
      <c r="H9274" s="192">
        <v>2262400</v>
      </c>
      <c r="I9274" t="s">
        <v>16</v>
      </c>
      <c r="J9274">
        <v>5656</v>
      </c>
      <c r="K9274"/>
      <c r="L9274">
        <v>2025</v>
      </c>
      <c r="M9274" t="s">
        <v>525</v>
      </c>
      <c r="N9274" t="s">
        <v>526</v>
      </c>
      <c r="O9274"/>
    </row>
    <row r="9275" spans="1:15" s="164" customFormat="1" ht="16" x14ac:dyDescent="0.2">
      <c r="A9275" t="s">
        <v>521</v>
      </c>
      <c r="B9275" t="s">
        <v>687</v>
      </c>
      <c r="C9275" t="s">
        <v>523</v>
      </c>
      <c r="D9275" t="s">
        <v>530</v>
      </c>
      <c r="E9275" t="s">
        <v>518</v>
      </c>
      <c r="F9275" s="191">
        <v>45839</v>
      </c>
      <c r="G9275" t="s">
        <v>39</v>
      </c>
      <c r="H9275" s="192">
        <v>134400</v>
      </c>
      <c r="I9275" t="s">
        <v>16</v>
      </c>
      <c r="J9275">
        <v>336</v>
      </c>
      <c r="K9275"/>
      <c r="L9275">
        <v>2025</v>
      </c>
      <c r="M9275" t="s">
        <v>525</v>
      </c>
      <c r="N9275" t="s">
        <v>526</v>
      </c>
      <c r="O9275"/>
    </row>
    <row r="9276" spans="1:15" s="164" customFormat="1" ht="16" x14ac:dyDescent="0.2">
      <c r="A9276" t="s">
        <v>521</v>
      </c>
      <c r="B9276" t="s">
        <v>609</v>
      </c>
      <c r="C9276" t="s">
        <v>523</v>
      </c>
      <c r="D9276" t="s">
        <v>530</v>
      </c>
      <c r="E9276" t="s">
        <v>518</v>
      </c>
      <c r="F9276" s="191">
        <v>45839</v>
      </c>
      <c r="G9276" t="s">
        <v>25</v>
      </c>
      <c r="H9276" s="192">
        <v>22400</v>
      </c>
      <c r="I9276" t="s">
        <v>16</v>
      </c>
      <c r="J9276">
        <v>56</v>
      </c>
      <c r="K9276"/>
      <c r="L9276">
        <v>2025</v>
      </c>
      <c r="M9276" t="s">
        <v>525</v>
      </c>
      <c r="N9276" t="s">
        <v>526</v>
      </c>
      <c r="O9276"/>
    </row>
    <row r="9277" spans="1:15" s="164" customFormat="1" ht="16" x14ac:dyDescent="0.2">
      <c r="A9277" t="s">
        <v>521</v>
      </c>
      <c r="B9277" t="s">
        <v>609</v>
      </c>
      <c r="C9277" t="s">
        <v>523</v>
      </c>
      <c r="D9277" t="s">
        <v>530</v>
      </c>
      <c r="E9277" t="s">
        <v>517</v>
      </c>
      <c r="F9277" s="191">
        <v>45839</v>
      </c>
      <c r="G9277" t="s">
        <v>25</v>
      </c>
      <c r="H9277" s="192">
        <v>1276800</v>
      </c>
      <c r="I9277" t="s">
        <v>16</v>
      </c>
      <c r="J9277">
        <v>3192</v>
      </c>
      <c r="K9277"/>
      <c r="L9277">
        <v>2025</v>
      </c>
      <c r="M9277" t="s">
        <v>525</v>
      </c>
      <c r="N9277" t="s">
        <v>526</v>
      </c>
      <c r="O9277"/>
    </row>
    <row r="9278" spans="1:15" s="164" customFormat="1" ht="16" x14ac:dyDescent="0.2">
      <c r="A9278" t="s">
        <v>521</v>
      </c>
      <c r="B9278" t="s">
        <v>667</v>
      </c>
      <c r="C9278" t="s">
        <v>523</v>
      </c>
      <c r="D9278" t="s">
        <v>530</v>
      </c>
      <c r="E9278" t="s">
        <v>517</v>
      </c>
      <c r="F9278" s="191">
        <v>45839</v>
      </c>
      <c r="G9278" t="s">
        <v>35</v>
      </c>
      <c r="H9278" s="192">
        <v>67200</v>
      </c>
      <c r="I9278" t="s">
        <v>16</v>
      </c>
      <c r="J9278">
        <v>168</v>
      </c>
      <c r="K9278"/>
      <c r="L9278">
        <v>2025</v>
      </c>
      <c r="M9278" t="s">
        <v>525</v>
      </c>
      <c r="N9278" t="s">
        <v>526</v>
      </c>
      <c r="O9278"/>
    </row>
    <row r="9279" spans="1:15" s="164" customFormat="1" ht="16" x14ac:dyDescent="0.2">
      <c r="A9279" t="s">
        <v>521</v>
      </c>
      <c r="B9279" t="s">
        <v>670</v>
      </c>
      <c r="C9279" t="s">
        <v>523</v>
      </c>
      <c r="D9279" t="s">
        <v>530</v>
      </c>
      <c r="E9279" t="s">
        <v>518</v>
      </c>
      <c r="F9279" s="191">
        <v>45839</v>
      </c>
      <c r="G9279" t="s">
        <v>36</v>
      </c>
      <c r="H9279" s="192">
        <v>67200</v>
      </c>
      <c r="I9279" t="s">
        <v>16</v>
      </c>
      <c r="J9279">
        <v>168</v>
      </c>
      <c r="K9279"/>
      <c r="L9279">
        <v>2025</v>
      </c>
      <c r="M9279" t="s">
        <v>525</v>
      </c>
      <c r="N9279" t="s">
        <v>526</v>
      </c>
      <c r="O9279"/>
    </row>
    <row r="9280" spans="1:15" s="164" customFormat="1" ht="16" x14ac:dyDescent="0.2">
      <c r="A9280" t="s">
        <v>521</v>
      </c>
      <c r="B9280" t="s">
        <v>670</v>
      </c>
      <c r="C9280" t="s">
        <v>523</v>
      </c>
      <c r="D9280" t="s">
        <v>530</v>
      </c>
      <c r="E9280" t="s">
        <v>517</v>
      </c>
      <c r="F9280" s="191">
        <v>45839</v>
      </c>
      <c r="G9280" t="s">
        <v>36</v>
      </c>
      <c r="H9280" s="192">
        <v>504000</v>
      </c>
      <c r="I9280" t="s">
        <v>16</v>
      </c>
      <c r="J9280">
        <v>1260</v>
      </c>
      <c r="K9280"/>
      <c r="L9280">
        <v>2025</v>
      </c>
      <c r="M9280" t="s">
        <v>525</v>
      </c>
      <c r="N9280" t="s">
        <v>526</v>
      </c>
      <c r="O9280"/>
    </row>
    <row r="9281" spans="1:15" s="164" customFormat="1" ht="16" x14ac:dyDescent="0.2">
      <c r="A9281" t="s">
        <v>521</v>
      </c>
      <c r="B9281" t="s">
        <v>615</v>
      </c>
      <c r="C9281" t="s">
        <v>523</v>
      </c>
      <c r="D9281" t="s">
        <v>530</v>
      </c>
      <c r="E9281" t="s">
        <v>517</v>
      </c>
      <c r="F9281" s="191">
        <v>45839</v>
      </c>
      <c r="G9281" t="s">
        <v>26</v>
      </c>
      <c r="H9281" s="192">
        <v>17404800</v>
      </c>
      <c r="I9281" t="s">
        <v>16</v>
      </c>
      <c r="J9281">
        <v>43512</v>
      </c>
      <c r="K9281"/>
      <c r="L9281">
        <v>2025</v>
      </c>
      <c r="M9281" t="s">
        <v>525</v>
      </c>
      <c r="N9281" t="s">
        <v>526</v>
      </c>
      <c r="O9281"/>
    </row>
    <row r="9282" spans="1:15" s="164" customFormat="1" ht="16" x14ac:dyDescent="0.2">
      <c r="A9282" t="s">
        <v>521</v>
      </c>
      <c r="B9282" t="s">
        <v>615</v>
      </c>
      <c r="C9282" t="s">
        <v>523</v>
      </c>
      <c r="D9282" t="s">
        <v>524</v>
      </c>
      <c r="E9282" t="s">
        <v>519</v>
      </c>
      <c r="F9282" s="191">
        <v>45839</v>
      </c>
      <c r="G9282" t="s">
        <v>26</v>
      </c>
      <c r="H9282" s="192">
        <v>137275</v>
      </c>
      <c r="I9282" t="s">
        <v>16</v>
      </c>
      <c r="J9282">
        <v>1615</v>
      </c>
      <c r="K9282"/>
      <c r="L9282">
        <v>2025</v>
      </c>
      <c r="M9282" t="s">
        <v>525</v>
      </c>
      <c r="N9282" t="s">
        <v>526</v>
      </c>
      <c r="O9282"/>
    </row>
    <row r="9283" spans="1:15" s="164" customFormat="1" ht="16" x14ac:dyDescent="0.2">
      <c r="A9283" t="s">
        <v>521</v>
      </c>
      <c r="B9283" t="s">
        <v>522</v>
      </c>
      <c r="C9283" t="s">
        <v>535</v>
      </c>
      <c r="D9283" t="s">
        <v>524</v>
      </c>
      <c r="E9283" t="s">
        <v>519</v>
      </c>
      <c r="F9283" s="191">
        <v>45839</v>
      </c>
      <c r="G9283" t="s">
        <v>18</v>
      </c>
      <c r="H9283" s="192">
        <v>17000</v>
      </c>
      <c r="I9283" t="s">
        <v>16</v>
      </c>
      <c r="J9283">
        <v>200</v>
      </c>
      <c r="K9283"/>
      <c r="L9283">
        <v>2025</v>
      </c>
      <c r="M9283" t="s">
        <v>525</v>
      </c>
      <c r="N9283" t="s">
        <v>526</v>
      </c>
      <c r="O9283" t="s">
        <v>793</v>
      </c>
    </row>
    <row r="9284" spans="1:15" s="164" customFormat="1" ht="16" x14ac:dyDescent="0.2">
      <c r="A9284" t="s">
        <v>521</v>
      </c>
      <c r="B9284" t="s">
        <v>522</v>
      </c>
      <c r="C9284" t="s">
        <v>523</v>
      </c>
      <c r="D9284" t="s">
        <v>524</v>
      </c>
      <c r="E9284" t="s">
        <v>519</v>
      </c>
      <c r="F9284" s="191">
        <v>45839</v>
      </c>
      <c r="G9284" t="s">
        <v>18</v>
      </c>
      <c r="H9284" s="192">
        <v>612000</v>
      </c>
      <c r="I9284" t="s">
        <v>16</v>
      </c>
      <c r="J9284">
        <v>7200</v>
      </c>
      <c r="K9284"/>
      <c r="L9284">
        <v>2025</v>
      </c>
      <c r="M9284" t="s">
        <v>525</v>
      </c>
      <c r="N9284" t="s">
        <v>526</v>
      </c>
      <c r="O9284" t="s">
        <v>793</v>
      </c>
    </row>
    <row r="9285" spans="1:15" s="164" customFormat="1" ht="16" x14ac:dyDescent="0.2">
      <c r="A9285" t="s">
        <v>521</v>
      </c>
      <c r="B9285" t="s">
        <v>572</v>
      </c>
      <c r="C9285" t="s">
        <v>523</v>
      </c>
      <c r="D9285" t="s">
        <v>530</v>
      </c>
      <c r="E9285" t="s">
        <v>517</v>
      </c>
      <c r="F9285" s="191">
        <v>45839</v>
      </c>
      <c r="G9285" t="s">
        <v>573</v>
      </c>
      <c r="H9285" s="192">
        <v>1000000</v>
      </c>
      <c r="I9285" t="s">
        <v>16</v>
      </c>
      <c r="J9285"/>
      <c r="K9285"/>
      <c r="L9285">
        <v>2025</v>
      </c>
      <c r="M9285" t="s">
        <v>525</v>
      </c>
      <c r="N9285" t="s">
        <v>526</v>
      </c>
      <c r="O9285" t="s">
        <v>829</v>
      </c>
    </row>
    <row r="9286" spans="1:15" s="164" customFormat="1" ht="16" x14ac:dyDescent="0.2">
      <c r="A9286" t="s">
        <v>521</v>
      </c>
      <c r="B9286" t="s">
        <v>572</v>
      </c>
      <c r="C9286" t="s">
        <v>523</v>
      </c>
      <c r="D9286" t="s">
        <v>530</v>
      </c>
      <c r="E9286" t="s">
        <v>517</v>
      </c>
      <c r="F9286" s="191">
        <v>45839</v>
      </c>
      <c r="G9286" t="s">
        <v>573</v>
      </c>
      <c r="H9286" s="192">
        <v>240000</v>
      </c>
      <c r="I9286" t="s">
        <v>16</v>
      </c>
      <c r="J9286"/>
      <c r="K9286"/>
      <c r="L9286">
        <v>2025</v>
      </c>
      <c r="M9286" t="s">
        <v>525</v>
      </c>
      <c r="N9286" t="s">
        <v>526</v>
      </c>
      <c r="O9286" t="s">
        <v>872</v>
      </c>
    </row>
    <row r="9287" spans="1:15" s="164" customFormat="1" ht="16" x14ac:dyDescent="0.2">
      <c r="A9287" t="s">
        <v>521</v>
      </c>
      <c r="B9287" t="s">
        <v>647</v>
      </c>
      <c r="C9287" t="s">
        <v>523</v>
      </c>
      <c r="D9287" t="s">
        <v>525</v>
      </c>
      <c r="E9287" t="s">
        <v>525</v>
      </c>
      <c r="F9287" s="191">
        <v>45840</v>
      </c>
      <c r="G9287" t="s">
        <v>650</v>
      </c>
      <c r="H9287" s="192">
        <v>203210</v>
      </c>
      <c r="I9287" t="s">
        <v>16</v>
      </c>
      <c r="J9287"/>
      <c r="K9287"/>
      <c r="L9287">
        <v>2024</v>
      </c>
      <c r="M9287" t="s">
        <v>525</v>
      </c>
      <c r="N9287" t="s">
        <v>569</v>
      </c>
      <c r="O9287"/>
    </row>
    <row r="9288" spans="1:15" s="164" customFormat="1" ht="16" x14ac:dyDescent="0.2">
      <c r="A9288" t="s">
        <v>521</v>
      </c>
      <c r="B9288" t="s">
        <v>688</v>
      </c>
      <c r="C9288" t="s">
        <v>523</v>
      </c>
      <c r="D9288" t="s">
        <v>530</v>
      </c>
      <c r="E9288" t="s">
        <v>518</v>
      </c>
      <c r="F9288" s="191">
        <v>45840</v>
      </c>
      <c r="G9288" t="s">
        <v>41</v>
      </c>
      <c r="H9288" s="192">
        <v>640000</v>
      </c>
      <c r="I9288" t="s">
        <v>16</v>
      </c>
      <c r="J9288"/>
      <c r="K9288"/>
      <c r="L9288">
        <v>2025</v>
      </c>
      <c r="M9288" t="s">
        <v>525</v>
      </c>
      <c r="N9288" t="s">
        <v>526</v>
      </c>
      <c r="O9288"/>
    </row>
    <row r="9289" spans="1:15" s="164" customFormat="1" ht="16" x14ac:dyDescent="0.2">
      <c r="A9289" t="s">
        <v>521</v>
      </c>
      <c r="B9289" t="s">
        <v>647</v>
      </c>
      <c r="C9289" t="s">
        <v>523</v>
      </c>
      <c r="D9289" t="s">
        <v>525</v>
      </c>
      <c r="E9289" t="s">
        <v>519</v>
      </c>
      <c r="F9289" s="191">
        <v>45840</v>
      </c>
      <c r="G9289" t="s">
        <v>650</v>
      </c>
      <c r="H9289" s="192">
        <v>105391</v>
      </c>
      <c r="I9289" t="s">
        <v>16</v>
      </c>
      <c r="J9289"/>
      <c r="K9289"/>
      <c r="L9289">
        <v>2024</v>
      </c>
      <c r="M9289" t="s">
        <v>525</v>
      </c>
      <c r="N9289" t="s">
        <v>569</v>
      </c>
      <c r="O9289"/>
    </row>
    <row r="9290" spans="1:15" s="164" customFormat="1" ht="16" x14ac:dyDescent="0.2">
      <c r="A9290" t="s">
        <v>521</v>
      </c>
      <c r="B9290" t="s">
        <v>688</v>
      </c>
      <c r="C9290" t="s">
        <v>523</v>
      </c>
      <c r="D9290" t="s">
        <v>530</v>
      </c>
      <c r="E9290" t="s">
        <v>517</v>
      </c>
      <c r="F9290" s="191">
        <v>45840</v>
      </c>
      <c r="G9290" t="s">
        <v>41</v>
      </c>
      <c r="H9290" s="192">
        <v>6610000</v>
      </c>
      <c r="I9290" t="s">
        <v>16</v>
      </c>
      <c r="J9290"/>
      <c r="K9290"/>
      <c r="L9290">
        <v>2025</v>
      </c>
      <c r="M9290" t="s">
        <v>525</v>
      </c>
      <c r="N9290" t="s">
        <v>526</v>
      </c>
      <c r="O9290"/>
    </row>
    <row r="9291" spans="1:15" s="164" customFormat="1" ht="16" x14ac:dyDescent="0.2">
      <c r="A9291" t="s">
        <v>521</v>
      </c>
      <c r="B9291" t="s">
        <v>647</v>
      </c>
      <c r="C9291" t="s">
        <v>523</v>
      </c>
      <c r="D9291" t="s">
        <v>525</v>
      </c>
      <c r="E9291" t="s">
        <v>531</v>
      </c>
      <c r="F9291" s="191">
        <v>45840</v>
      </c>
      <c r="G9291" t="s">
        <v>650</v>
      </c>
      <c r="H9291" s="192">
        <v>2446946</v>
      </c>
      <c r="I9291" t="s">
        <v>16</v>
      </c>
      <c r="J9291"/>
      <c r="K9291"/>
      <c r="L9291">
        <v>2024</v>
      </c>
      <c r="M9291" t="s">
        <v>525</v>
      </c>
      <c r="N9291" t="s">
        <v>569</v>
      </c>
      <c r="O9291"/>
    </row>
    <row r="9292" spans="1:15" s="164" customFormat="1" ht="16" x14ac:dyDescent="0.2">
      <c r="A9292" t="s">
        <v>521</v>
      </c>
      <c r="B9292" t="s">
        <v>615</v>
      </c>
      <c r="C9292" t="s">
        <v>523</v>
      </c>
      <c r="D9292" t="s">
        <v>530</v>
      </c>
      <c r="E9292" t="s">
        <v>517</v>
      </c>
      <c r="F9292" s="191">
        <v>45840</v>
      </c>
      <c r="G9292" t="s">
        <v>26</v>
      </c>
      <c r="H9292" s="192">
        <v>16352000</v>
      </c>
      <c r="I9292" t="s">
        <v>16</v>
      </c>
      <c r="J9292">
        <v>40880</v>
      </c>
      <c r="K9292"/>
      <c r="L9292">
        <v>2025</v>
      </c>
      <c r="M9292" t="s">
        <v>525</v>
      </c>
      <c r="N9292" t="s">
        <v>526</v>
      </c>
      <c r="O9292"/>
    </row>
    <row r="9293" spans="1:15" s="164" customFormat="1" ht="16" x14ac:dyDescent="0.2">
      <c r="A9293" t="s">
        <v>521</v>
      </c>
      <c r="B9293" t="s">
        <v>647</v>
      </c>
      <c r="C9293" t="s">
        <v>523</v>
      </c>
      <c r="D9293" t="s">
        <v>525</v>
      </c>
      <c r="E9293" t="s">
        <v>525</v>
      </c>
      <c r="F9293" s="191">
        <v>45840</v>
      </c>
      <c r="G9293" t="s">
        <v>648</v>
      </c>
      <c r="H9293" s="192">
        <v>31777</v>
      </c>
      <c r="I9293" t="s">
        <v>16</v>
      </c>
      <c r="J9293"/>
      <c r="K9293"/>
      <c r="L9293">
        <v>2024</v>
      </c>
      <c r="M9293" t="s">
        <v>525</v>
      </c>
      <c r="N9293" t="s">
        <v>569</v>
      </c>
      <c r="O9293"/>
    </row>
    <row r="9294" spans="1:15" s="164" customFormat="1" ht="16" x14ac:dyDescent="0.2">
      <c r="A9294" t="s">
        <v>521</v>
      </c>
      <c r="B9294" t="s">
        <v>670</v>
      </c>
      <c r="C9294" t="s">
        <v>523</v>
      </c>
      <c r="D9294" t="s">
        <v>530</v>
      </c>
      <c r="E9294" t="s">
        <v>518</v>
      </c>
      <c r="F9294" s="191">
        <v>45840</v>
      </c>
      <c r="G9294" t="s">
        <v>36</v>
      </c>
      <c r="H9294" s="192">
        <v>67200</v>
      </c>
      <c r="I9294" t="s">
        <v>16</v>
      </c>
      <c r="J9294">
        <v>168</v>
      </c>
      <c r="K9294"/>
      <c r="L9294">
        <v>2025</v>
      </c>
      <c r="M9294" t="s">
        <v>525</v>
      </c>
      <c r="N9294" t="s">
        <v>526</v>
      </c>
      <c r="O9294"/>
    </row>
    <row r="9295" spans="1:15" s="164" customFormat="1" ht="16" x14ac:dyDescent="0.2">
      <c r="A9295" t="s">
        <v>521</v>
      </c>
      <c r="B9295" t="s">
        <v>647</v>
      </c>
      <c r="C9295" t="s">
        <v>523</v>
      </c>
      <c r="D9295" t="s">
        <v>525</v>
      </c>
      <c r="E9295" t="s">
        <v>531</v>
      </c>
      <c r="F9295" s="191">
        <v>45840</v>
      </c>
      <c r="G9295" t="s">
        <v>648</v>
      </c>
      <c r="H9295" s="192">
        <v>19008</v>
      </c>
      <c r="I9295" t="s">
        <v>16</v>
      </c>
      <c r="J9295"/>
      <c r="K9295"/>
      <c r="L9295">
        <v>2024</v>
      </c>
      <c r="M9295" t="s">
        <v>525</v>
      </c>
      <c r="N9295" t="s">
        <v>569</v>
      </c>
      <c r="O9295"/>
    </row>
    <row r="9296" spans="1:15" s="164" customFormat="1" ht="16" x14ac:dyDescent="0.2">
      <c r="A9296" t="s">
        <v>521</v>
      </c>
      <c r="B9296" t="s">
        <v>670</v>
      </c>
      <c r="C9296" t="s">
        <v>523</v>
      </c>
      <c r="D9296" t="s">
        <v>530</v>
      </c>
      <c r="E9296" t="s">
        <v>517</v>
      </c>
      <c r="F9296" s="191">
        <v>45840</v>
      </c>
      <c r="G9296" t="s">
        <v>36</v>
      </c>
      <c r="H9296" s="192">
        <v>168000</v>
      </c>
      <c r="I9296" t="s">
        <v>16</v>
      </c>
      <c r="J9296">
        <v>420</v>
      </c>
      <c r="K9296"/>
      <c r="L9296">
        <v>2025</v>
      </c>
      <c r="M9296" t="s">
        <v>525</v>
      </c>
      <c r="N9296" t="s">
        <v>526</v>
      </c>
      <c r="O9296"/>
    </row>
    <row r="9297" spans="1:15" s="164" customFormat="1" ht="16" x14ac:dyDescent="0.2">
      <c r="A9297" t="s">
        <v>521</v>
      </c>
      <c r="B9297" t="s">
        <v>647</v>
      </c>
      <c r="C9297" t="s">
        <v>523</v>
      </c>
      <c r="D9297" t="s">
        <v>525</v>
      </c>
      <c r="E9297" t="s">
        <v>519</v>
      </c>
      <c r="F9297" s="191">
        <v>45840</v>
      </c>
      <c r="G9297" t="s">
        <v>660</v>
      </c>
      <c r="H9297" s="192">
        <v>384120</v>
      </c>
      <c r="I9297" t="s">
        <v>16</v>
      </c>
      <c r="J9297"/>
      <c r="K9297"/>
      <c r="L9297">
        <v>2024</v>
      </c>
      <c r="M9297" t="s">
        <v>525</v>
      </c>
      <c r="N9297" t="s">
        <v>569</v>
      </c>
      <c r="O9297"/>
    </row>
    <row r="9298" spans="1:15" s="164" customFormat="1" ht="16" x14ac:dyDescent="0.2">
      <c r="A9298" t="s">
        <v>521</v>
      </c>
      <c r="B9298" t="s">
        <v>687</v>
      </c>
      <c r="C9298" t="s">
        <v>523</v>
      </c>
      <c r="D9298" t="s">
        <v>530</v>
      </c>
      <c r="E9298" t="s">
        <v>518</v>
      </c>
      <c r="F9298" s="191">
        <v>45840</v>
      </c>
      <c r="G9298" t="s">
        <v>39</v>
      </c>
      <c r="H9298" s="192">
        <v>89600</v>
      </c>
      <c r="I9298" t="s">
        <v>16</v>
      </c>
      <c r="J9298">
        <v>224</v>
      </c>
      <c r="K9298"/>
      <c r="L9298">
        <v>2025</v>
      </c>
      <c r="M9298" t="s">
        <v>525</v>
      </c>
      <c r="N9298" t="s">
        <v>526</v>
      </c>
      <c r="O9298"/>
    </row>
    <row r="9299" spans="1:15" s="164" customFormat="1" ht="16" x14ac:dyDescent="0.2">
      <c r="A9299" t="s">
        <v>521</v>
      </c>
      <c r="B9299" t="s">
        <v>647</v>
      </c>
      <c r="C9299" t="s">
        <v>523</v>
      </c>
      <c r="D9299" t="s">
        <v>525</v>
      </c>
      <c r="E9299" t="s">
        <v>531</v>
      </c>
      <c r="F9299" s="191">
        <v>45840</v>
      </c>
      <c r="G9299" t="s">
        <v>660</v>
      </c>
      <c r="H9299" s="192">
        <v>1419000</v>
      </c>
      <c r="I9299" t="s">
        <v>16</v>
      </c>
      <c r="J9299"/>
      <c r="K9299"/>
      <c r="L9299">
        <v>2024</v>
      </c>
      <c r="M9299" t="s">
        <v>525</v>
      </c>
      <c r="N9299" t="s">
        <v>569</v>
      </c>
      <c r="O9299"/>
    </row>
    <row r="9300" spans="1:15" s="164" customFormat="1" ht="16" x14ac:dyDescent="0.2">
      <c r="A9300" t="s">
        <v>521</v>
      </c>
      <c r="B9300" t="s">
        <v>687</v>
      </c>
      <c r="C9300" t="s">
        <v>523</v>
      </c>
      <c r="D9300" t="s">
        <v>530</v>
      </c>
      <c r="E9300" t="s">
        <v>517</v>
      </c>
      <c r="F9300" s="191">
        <v>45840</v>
      </c>
      <c r="G9300" t="s">
        <v>39</v>
      </c>
      <c r="H9300" s="192">
        <v>1881600</v>
      </c>
      <c r="I9300" t="s">
        <v>16</v>
      </c>
      <c r="J9300">
        <v>4704</v>
      </c>
      <c r="K9300"/>
      <c r="L9300">
        <v>2025</v>
      </c>
      <c r="M9300" t="s">
        <v>525</v>
      </c>
      <c r="N9300" t="s">
        <v>526</v>
      </c>
      <c r="O9300"/>
    </row>
    <row r="9301" spans="1:15" s="164" customFormat="1" ht="16" x14ac:dyDescent="0.2">
      <c r="A9301" t="s">
        <v>521</v>
      </c>
      <c r="B9301" t="s">
        <v>647</v>
      </c>
      <c r="C9301" t="s">
        <v>523</v>
      </c>
      <c r="D9301" t="s">
        <v>525</v>
      </c>
      <c r="E9301" t="s">
        <v>525</v>
      </c>
      <c r="F9301" s="191">
        <v>45840</v>
      </c>
      <c r="G9301" t="s">
        <v>659</v>
      </c>
      <c r="H9301" s="192">
        <v>120120</v>
      </c>
      <c r="I9301" t="s">
        <v>16</v>
      </c>
      <c r="J9301"/>
      <c r="K9301"/>
      <c r="L9301">
        <v>2024</v>
      </c>
      <c r="M9301" t="s">
        <v>525</v>
      </c>
      <c r="N9301" t="s">
        <v>569</v>
      </c>
      <c r="O9301"/>
    </row>
    <row r="9302" spans="1:15" s="164" customFormat="1" ht="16" x14ac:dyDescent="0.2">
      <c r="A9302" t="s">
        <v>521</v>
      </c>
      <c r="B9302" t="s">
        <v>667</v>
      </c>
      <c r="C9302" t="s">
        <v>523</v>
      </c>
      <c r="D9302" t="s">
        <v>530</v>
      </c>
      <c r="E9302" t="s">
        <v>517</v>
      </c>
      <c r="F9302" s="191">
        <v>45840</v>
      </c>
      <c r="G9302" t="s">
        <v>35</v>
      </c>
      <c r="H9302" s="192">
        <v>44800</v>
      </c>
      <c r="I9302" t="s">
        <v>16</v>
      </c>
      <c r="J9302">
        <v>112</v>
      </c>
      <c r="K9302"/>
      <c r="L9302">
        <v>2025</v>
      </c>
      <c r="M9302" t="s">
        <v>525</v>
      </c>
      <c r="N9302" t="s">
        <v>526</v>
      </c>
      <c r="O9302"/>
    </row>
    <row r="9303" spans="1:15" s="164" customFormat="1" ht="16" x14ac:dyDescent="0.2">
      <c r="A9303" t="s">
        <v>521</v>
      </c>
      <c r="B9303" t="s">
        <v>647</v>
      </c>
      <c r="C9303" t="s">
        <v>523</v>
      </c>
      <c r="D9303" t="s">
        <v>525</v>
      </c>
      <c r="E9303" t="s">
        <v>519</v>
      </c>
      <c r="F9303" s="191">
        <v>45840</v>
      </c>
      <c r="G9303" t="s">
        <v>659</v>
      </c>
      <c r="H9303" s="192">
        <v>186160</v>
      </c>
      <c r="I9303" t="s">
        <v>16</v>
      </c>
      <c r="J9303"/>
      <c r="K9303"/>
      <c r="L9303">
        <v>2024</v>
      </c>
      <c r="M9303" t="s">
        <v>525</v>
      </c>
      <c r="N9303" t="s">
        <v>569</v>
      </c>
      <c r="O9303"/>
    </row>
    <row r="9304" spans="1:15" s="164" customFormat="1" ht="16" x14ac:dyDescent="0.2">
      <c r="A9304" t="s">
        <v>521</v>
      </c>
      <c r="B9304" t="s">
        <v>609</v>
      </c>
      <c r="C9304" t="s">
        <v>523</v>
      </c>
      <c r="D9304" t="s">
        <v>530</v>
      </c>
      <c r="E9304" t="s">
        <v>518</v>
      </c>
      <c r="F9304" s="191">
        <v>45840</v>
      </c>
      <c r="G9304" t="s">
        <v>25</v>
      </c>
      <c r="H9304" s="192">
        <v>67200</v>
      </c>
      <c r="I9304" t="s">
        <v>16</v>
      </c>
      <c r="J9304">
        <v>168</v>
      </c>
      <c r="K9304"/>
      <c r="L9304">
        <v>2025</v>
      </c>
      <c r="M9304" t="s">
        <v>525</v>
      </c>
      <c r="N9304" t="s">
        <v>526</v>
      </c>
      <c r="O9304"/>
    </row>
    <row r="9305" spans="1:15" s="164" customFormat="1" ht="16" x14ac:dyDescent="0.2">
      <c r="A9305" t="s">
        <v>521</v>
      </c>
      <c r="B9305" t="s">
        <v>647</v>
      </c>
      <c r="C9305" t="s">
        <v>523</v>
      </c>
      <c r="D9305" t="s">
        <v>525</v>
      </c>
      <c r="E9305" t="s">
        <v>525</v>
      </c>
      <c r="F9305" s="191">
        <v>45840</v>
      </c>
      <c r="G9305" t="s">
        <v>755</v>
      </c>
      <c r="H9305" s="192">
        <v>1560055</v>
      </c>
      <c r="I9305" t="s">
        <v>16</v>
      </c>
      <c r="J9305"/>
      <c r="K9305"/>
      <c r="L9305">
        <v>2024</v>
      </c>
      <c r="M9305" t="s">
        <v>525</v>
      </c>
      <c r="N9305" t="s">
        <v>569</v>
      </c>
      <c r="O9305"/>
    </row>
    <row r="9306" spans="1:15" s="164" customFormat="1" ht="16" x14ac:dyDescent="0.2">
      <c r="A9306" t="s">
        <v>521</v>
      </c>
      <c r="B9306" t="s">
        <v>609</v>
      </c>
      <c r="C9306" t="s">
        <v>523</v>
      </c>
      <c r="D9306" t="s">
        <v>530</v>
      </c>
      <c r="E9306" t="s">
        <v>517</v>
      </c>
      <c r="F9306" s="191">
        <v>45840</v>
      </c>
      <c r="G9306" t="s">
        <v>25</v>
      </c>
      <c r="H9306" s="192">
        <v>806400</v>
      </c>
      <c r="I9306" t="s">
        <v>16</v>
      </c>
      <c r="J9306">
        <v>2016</v>
      </c>
      <c r="K9306"/>
      <c r="L9306">
        <v>2025</v>
      </c>
      <c r="M9306" t="s">
        <v>525</v>
      </c>
      <c r="N9306" t="s">
        <v>526</v>
      </c>
      <c r="O9306"/>
    </row>
    <row r="9307" spans="1:15" s="164" customFormat="1" ht="16" x14ac:dyDescent="0.2">
      <c r="A9307" t="s">
        <v>521</v>
      </c>
      <c r="B9307" t="s">
        <v>647</v>
      </c>
      <c r="C9307" t="s">
        <v>523</v>
      </c>
      <c r="D9307" t="s">
        <v>525</v>
      </c>
      <c r="E9307" t="s">
        <v>525</v>
      </c>
      <c r="F9307" s="191">
        <v>45840</v>
      </c>
      <c r="G9307" t="s">
        <v>658</v>
      </c>
      <c r="H9307" s="192">
        <v>25080</v>
      </c>
      <c r="I9307" t="s">
        <v>16</v>
      </c>
      <c r="J9307"/>
      <c r="K9307"/>
      <c r="L9307">
        <v>2024</v>
      </c>
      <c r="M9307" t="s">
        <v>525</v>
      </c>
      <c r="N9307" t="s">
        <v>569</v>
      </c>
      <c r="O9307"/>
    </row>
    <row r="9308" spans="1:15" s="164" customFormat="1" ht="16" x14ac:dyDescent="0.2">
      <c r="A9308" t="s">
        <v>521</v>
      </c>
      <c r="B9308" t="s">
        <v>615</v>
      </c>
      <c r="C9308" t="s">
        <v>523</v>
      </c>
      <c r="D9308" t="s">
        <v>530</v>
      </c>
      <c r="E9308" t="s">
        <v>518</v>
      </c>
      <c r="F9308" s="191">
        <v>45840</v>
      </c>
      <c r="G9308" t="s">
        <v>26</v>
      </c>
      <c r="H9308" s="192">
        <v>1456000</v>
      </c>
      <c r="I9308" t="s">
        <v>16</v>
      </c>
      <c r="J9308">
        <v>3640</v>
      </c>
      <c r="K9308"/>
      <c r="L9308">
        <v>2025</v>
      </c>
      <c r="M9308" t="s">
        <v>525</v>
      </c>
      <c r="N9308" t="s">
        <v>526</v>
      </c>
      <c r="O9308"/>
    </row>
    <row r="9309" spans="1:15" s="164" customFormat="1" ht="16" x14ac:dyDescent="0.2">
      <c r="A9309" t="s">
        <v>521</v>
      </c>
      <c r="B9309" t="s">
        <v>647</v>
      </c>
      <c r="C9309" t="s">
        <v>523</v>
      </c>
      <c r="D9309" t="s">
        <v>525</v>
      </c>
      <c r="E9309" t="s">
        <v>519</v>
      </c>
      <c r="F9309" s="191">
        <v>45840</v>
      </c>
      <c r="G9309" t="s">
        <v>661</v>
      </c>
      <c r="H9309" s="192">
        <v>184404</v>
      </c>
      <c r="I9309" t="s">
        <v>16</v>
      </c>
      <c r="J9309"/>
      <c r="K9309"/>
      <c r="L9309">
        <v>2024</v>
      </c>
      <c r="M9309" t="s">
        <v>525</v>
      </c>
      <c r="N9309" t="s">
        <v>569</v>
      </c>
      <c r="O9309"/>
    </row>
    <row r="9310" spans="1:15" s="164" customFormat="1" ht="16" x14ac:dyDescent="0.2">
      <c r="A9310" t="s">
        <v>521</v>
      </c>
      <c r="B9310" t="s">
        <v>615</v>
      </c>
      <c r="C9310" t="s">
        <v>523</v>
      </c>
      <c r="D9310" t="s">
        <v>524</v>
      </c>
      <c r="E9310" t="s">
        <v>519</v>
      </c>
      <c r="F9310" s="191">
        <v>45840</v>
      </c>
      <c r="G9310" t="s">
        <v>26</v>
      </c>
      <c r="H9310" s="192">
        <v>115600</v>
      </c>
      <c r="I9310" t="s">
        <v>16</v>
      </c>
      <c r="J9310">
        <v>1360</v>
      </c>
      <c r="K9310"/>
      <c r="L9310">
        <v>2025</v>
      </c>
      <c r="M9310" t="s">
        <v>525</v>
      </c>
      <c r="N9310" t="s">
        <v>526</v>
      </c>
      <c r="O9310"/>
    </row>
    <row r="9311" spans="1:15" s="164" customFormat="1" ht="16" x14ac:dyDescent="0.2">
      <c r="A9311" t="s">
        <v>521</v>
      </c>
      <c r="B9311" t="s">
        <v>647</v>
      </c>
      <c r="C9311" t="s">
        <v>523</v>
      </c>
      <c r="D9311" t="s">
        <v>525</v>
      </c>
      <c r="E9311" t="s">
        <v>531</v>
      </c>
      <c r="F9311" s="191">
        <v>45840</v>
      </c>
      <c r="G9311" t="s">
        <v>649</v>
      </c>
      <c r="H9311" s="192">
        <v>75768</v>
      </c>
      <c r="I9311" t="s">
        <v>16</v>
      </c>
      <c r="J9311"/>
      <c r="K9311"/>
      <c r="L9311">
        <v>2024</v>
      </c>
      <c r="M9311" t="s">
        <v>525</v>
      </c>
      <c r="N9311" t="s">
        <v>569</v>
      </c>
      <c r="O9311"/>
    </row>
    <row r="9312" spans="1:15" s="164" customFormat="1" ht="16" x14ac:dyDescent="0.2">
      <c r="A9312" t="s">
        <v>521</v>
      </c>
      <c r="B9312" t="s">
        <v>572</v>
      </c>
      <c r="C9312" t="s">
        <v>523</v>
      </c>
      <c r="D9312" t="s">
        <v>524</v>
      </c>
      <c r="E9312" t="s">
        <v>519</v>
      </c>
      <c r="F9312" s="191">
        <v>45840</v>
      </c>
      <c r="G9312" t="s">
        <v>574</v>
      </c>
      <c r="H9312" s="192">
        <v>1530000</v>
      </c>
      <c r="I9312" t="s">
        <v>16</v>
      </c>
      <c r="J9312">
        <v>18000</v>
      </c>
      <c r="K9312"/>
      <c r="L9312">
        <v>2025</v>
      </c>
      <c r="M9312" t="s">
        <v>525</v>
      </c>
      <c r="N9312" t="s">
        <v>526</v>
      </c>
      <c r="O9312"/>
    </row>
    <row r="9313" spans="1:15" s="164" customFormat="1" ht="16" x14ac:dyDescent="0.2">
      <c r="A9313" t="s">
        <v>521</v>
      </c>
      <c r="B9313" t="s">
        <v>647</v>
      </c>
      <c r="C9313" t="s">
        <v>523</v>
      </c>
      <c r="D9313" t="s">
        <v>525</v>
      </c>
      <c r="E9313" t="s">
        <v>525</v>
      </c>
      <c r="F9313" s="191">
        <v>45840</v>
      </c>
      <c r="G9313" t="s">
        <v>656</v>
      </c>
      <c r="H9313" s="192">
        <v>99792</v>
      </c>
      <c r="I9313" t="s">
        <v>16</v>
      </c>
      <c r="J9313"/>
      <c r="K9313"/>
      <c r="L9313">
        <v>2024</v>
      </c>
      <c r="M9313" t="s">
        <v>525</v>
      </c>
      <c r="N9313" t="s">
        <v>569</v>
      </c>
      <c r="O9313"/>
    </row>
    <row r="9314" spans="1:15" s="164" customFormat="1" ht="16" x14ac:dyDescent="0.2">
      <c r="A9314" t="s">
        <v>521</v>
      </c>
      <c r="B9314" t="s">
        <v>572</v>
      </c>
      <c r="C9314" t="s">
        <v>523</v>
      </c>
      <c r="D9314" t="s">
        <v>530</v>
      </c>
      <c r="E9314" t="s">
        <v>517</v>
      </c>
      <c r="F9314" s="191">
        <v>45840</v>
      </c>
      <c r="G9314" t="s">
        <v>574</v>
      </c>
      <c r="H9314" s="192">
        <v>1000000</v>
      </c>
      <c r="I9314" t="s">
        <v>16</v>
      </c>
      <c r="J9314"/>
      <c r="K9314"/>
      <c r="L9314">
        <v>2025</v>
      </c>
      <c r="M9314" t="s">
        <v>525</v>
      </c>
      <c r="N9314" t="s">
        <v>526</v>
      </c>
      <c r="O9314"/>
    </row>
    <row r="9315" spans="1:15" s="164" customFormat="1" ht="16" x14ac:dyDescent="0.2">
      <c r="A9315" t="s">
        <v>521</v>
      </c>
      <c r="B9315" t="s">
        <v>603</v>
      </c>
      <c r="C9315" t="s">
        <v>523</v>
      </c>
      <c r="D9315" t="s">
        <v>525</v>
      </c>
      <c r="E9315" t="s">
        <v>525</v>
      </c>
      <c r="F9315" s="191">
        <v>45840</v>
      </c>
      <c r="G9315" t="s">
        <v>604</v>
      </c>
      <c r="H9315" s="192">
        <v>13633</v>
      </c>
      <c r="I9315" t="s">
        <v>22</v>
      </c>
      <c r="J9315"/>
      <c r="K9315"/>
      <c r="L9315">
        <v>2024</v>
      </c>
      <c r="M9315" t="s">
        <v>525</v>
      </c>
      <c r="N9315" t="s">
        <v>569</v>
      </c>
      <c r="O9315"/>
    </row>
    <row r="9316" spans="1:15" s="164" customFormat="1" ht="16" x14ac:dyDescent="0.2">
      <c r="A9316" t="s">
        <v>521</v>
      </c>
      <c r="B9316" t="s">
        <v>572</v>
      </c>
      <c r="C9316" t="s">
        <v>523</v>
      </c>
      <c r="D9316" t="s">
        <v>530</v>
      </c>
      <c r="E9316" t="s">
        <v>518</v>
      </c>
      <c r="F9316" s="191">
        <v>45840</v>
      </c>
      <c r="G9316" t="s">
        <v>757</v>
      </c>
      <c r="H9316" s="192">
        <v>80000</v>
      </c>
      <c r="I9316" t="s">
        <v>16</v>
      </c>
      <c r="J9316"/>
      <c r="K9316"/>
      <c r="L9316">
        <v>2025</v>
      </c>
      <c r="M9316" t="s">
        <v>525</v>
      </c>
      <c r="N9316" t="s">
        <v>526</v>
      </c>
      <c r="O9316"/>
    </row>
    <row r="9317" spans="1:15" s="164" customFormat="1" ht="16" x14ac:dyDescent="0.2">
      <c r="A9317" t="s">
        <v>521</v>
      </c>
      <c r="B9317" t="s">
        <v>522</v>
      </c>
      <c r="C9317" t="s">
        <v>535</v>
      </c>
      <c r="D9317" t="s">
        <v>524</v>
      </c>
      <c r="E9317" t="s">
        <v>519</v>
      </c>
      <c r="F9317" s="191">
        <v>45840</v>
      </c>
      <c r="G9317" t="s">
        <v>18</v>
      </c>
      <c r="H9317" s="192">
        <v>178500</v>
      </c>
      <c r="I9317" t="s">
        <v>16</v>
      </c>
      <c r="J9317">
        <v>2100</v>
      </c>
      <c r="K9317"/>
      <c r="L9317">
        <v>2025</v>
      </c>
      <c r="M9317" t="s">
        <v>525</v>
      </c>
      <c r="N9317" t="s">
        <v>526</v>
      </c>
      <c r="O9317" t="s">
        <v>792</v>
      </c>
    </row>
    <row r="9318" spans="1:15" s="164" customFormat="1" ht="16" x14ac:dyDescent="0.2">
      <c r="A9318" t="s">
        <v>521</v>
      </c>
      <c r="B9318" t="s">
        <v>572</v>
      </c>
      <c r="C9318" t="s">
        <v>523</v>
      </c>
      <c r="D9318" t="s">
        <v>524</v>
      </c>
      <c r="E9318" t="s">
        <v>519</v>
      </c>
      <c r="F9318" s="191">
        <v>45840</v>
      </c>
      <c r="G9318" t="s">
        <v>757</v>
      </c>
      <c r="H9318" s="192">
        <v>2550000</v>
      </c>
      <c r="I9318" t="s">
        <v>16</v>
      </c>
      <c r="J9318">
        <v>30000</v>
      </c>
      <c r="K9318"/>
      <c r="L9318">
        <v>2025</v>
      </c>
      <c r="M9318" t="s">
        <v>525</v>
      </c>
      <c r="N9318" t="s">
        <v>526</v>
      </c>
      <c r="O9318"/>
    </row>
    <row r="9319" spans="1:15" s="164" customFormat="1" ht="16" x14ac:dyDescent="0.2">
      <c r="A9319" t="s">
        <v>521</v>
      </c>
      <c r="B9319" t="s">
        <v>522</v>
      </c>
      <c r="C9319" t="s">
        <v>523</v>
      </c>
      <c r="D9319" t="s">
        <v>524</v>
      </c>
      <c r="E9319" t="s">
        <v>519</v>
      </c>
      <c r="F9319" s="191">
        <v>45840</v>
      </c>
      <c r="G9319" t="s">
        <v>18</v>
      </c>
      <c r="H9319" s="192">
        <v>588625</v>
      </c>
      <c r="I9319" t="s">
        <v>16</v>
      </c>
      <c r="J9319">
        <v>6925</v>
      </c>
      <c r="K9319"/>
      <c r="L9319">
        <v>2025</v>
      </c>
      <c r="M9319" t="s">
        <v>525</v>
      </c>
      <c r="N9319" t="s">
        <v>526</v>
      </c>
      <c r="O9319" t="s">
        <v>792</v>
      </c>
    </row>
    <row r="9320" spans="1:15" s="164" customFormat="1" ht="16" x14ac:dyDescent="0.2">
      <c r="A9320" t="s">
        <v>521</v>
      </c>
      <c r="B9320" t="s">
        <v>572</v>
      </c>
      <c r="C9320" t="s">
        <v>523</v>
      </c>
      <c r="D9320" t="s">
        <v>530</v>
      </c>
      <c r="E9320" t="s">
        <v>517</v>
      </c>
      <c r="F9320" s="191">
        <v>45840</v>
      </c>
      <c r="G9320" t="s">
        <v>757</v>
      </c>
      <c r="H9320" s="192">
        <v>1600000</v>
      </c>
      <c r="I9320" t="s">
        <v>16</v>
      </c>
      <c r="J9320"/>
      <c r="K9320"/>
      <c r="L9320">
        <v>2025</v>
      </c>
      <c r="M9320" t="s">
        <v>525</v>
      </c>
      <c r="N9320" t="s">
        <v>526</v>
      </c>
      <c r="O9320"/>
    </row>
    <row r="9321" spans="1:15" s="164" customFormat="1" ht="16" x14ac:dyDescent="0.2">
      <c r="A9321" t="s">
        <v>521</v>
      </c>
      <c r="B9321" t="s">
        <v>670</v>
      </c>
      <c r="C9321" t="s">
        <v>523</v>
      </c>
      <c r="D9321" t="s">
        <v>530</v>
      </c>
      <c r="E9321" t="s">
        <v>518</v>
      </c>
      <c r="F9321" s="191">
        <v>45840</v>
      </c>
      <c r="G9321" t="s">
        <v>36</v>
      </c>
      <c r="H9321" s="192">
        <v>134400</v>
      </c>
      <c r="I9321" t="s">
        <v>16</v>
      </c>
      <c r="J9321">
        <v>336</v>
      </c>
      <c r="K9321"/>
      <c r="L9321">
        <v>2025</v>
      </c>
      <c r="M9321" t="s">
        <v>525</v>
      </c>
      <c r="N9321" t="s">
        <v>526</v>
      </c>
      <c r="O9321" t="s">
        <v>792</v>
      </c>
    </row>
    <row r="9322" spans="1:15" s="164" customFormat="1" ht="16" x14ac:dyDescent="0.2">
      <c r="A9322" t="s">
        <v>521</v>
      </c>
      <c r="B9322" t="s">
        <v>522</v>
      </c>
      <c r="C9322" t="s">
        <v>523</v>
      </c>
      <c r="D9322" t="s">
        <v>530</v>
      </c>
      <c r="E9322" t="s">
        <v>518</v>
      </c>
      <c r="F9322" s="191">
        <v>45840</v>
      </c>
      <c r="G9322" t="s">
        <v>19</v>
      </c>
      <c r="H9322" s="192">
        <v>80000</v>
      </c>
      <c r="I9322" t="s">
        <v>16</v>
      </c>
      <c r="J9322"/>
      <c r="K9322"/>
      <c r="L9322">
        <v>2025</v>
      </c>
      <c r="M9322" t="s">
        <v>525</v>
      </c>
      <c r="N9322" t="s">
        <v>526</v>
      </c>
      <c r="O9322"/>
    </row>
    <row r="9323" spans="1:15" s="164" customFormat="1" ht="16" x14ac:dyDescent="0.2">
      <c r="A9323" t="s">
        <v>521</v>
      </c>
      <c r="B9323" t="s">
        <v>670</v>
      </c>
      <c r="C9323" t="s">
        <v>523</v>
      </c>
      <c r="D9323" t="s">
        <v>530</v>
      </c>
      <c r="E9323" t="s">
        <v>517</v>
      </c>
      <c r="F9323" s="191">
        <v>45840</v>
      </c>
      <c r="G9323" t="s">
        <v>36</v>
      </c>
      <c r="H9323" s="192">
        <v>403200</v>
      </c>
      <c r="I9323" t="s">
        <v>16</v>
      </c>
      <c r="J9323">
        <v>1008</v>
      </c>
      <c r="K9323"/>
      <c r="L9323">
        <v>2025</v>
      </c>
      <c r="M9323" t="s">
        <v>525</v>
      </c>
      <c r="N9323" t="s">
        <v>526</v>
      </c>
      <c r="O9323" t="s">
        <v>792</v>
      </c>
    </row>
    <row r="9324" spans="1:15" s="164" customFormat="1" ht="16" x14ac:dyDescent="0.2">
      <c r="A9324" t="s">
        <v>521</v>
      </c>
      <c r="B9324" t="s">
        <v>522</v>
      </c>
      <c r="C9324" t="s">
        <v>523</v>
      </c>
      <c r="D9324" t="s">
        <v>524</v>
      </c>
      <c r="E9324" t="s">
        <v>519</v>
      </c>
      <c r="F9324" s="191">
        <v>45840</v>
      </c>
      <c r="G9324" t="s">
        <v>19</v>
      </c>
      <c r="H9324" s="192">
        <v>2040000</v>
      </c>
      <c r="I9324" t="s">
        <v>16</v>
      </c>
      <c r="J9324">
        <v>24000</v>
      </c>
      <c r="K9324"/>
      <c r="L9324">
        <v>2025</v>
      </c>
      <c r="M9324" t="s">
        <v>525</v>
      </c>
      <c r="N9324" t="s">
        <v>526</v>
      </c>
      <c r="O9324"/>
    </row>
    <row r="9325" spans="1:15" s="164" customFormat="1" ht="16" x14ac:dyDescent="0.2">
      <c r="A9325" t="s">
        <v>521</v>
      </c>
      <c r="B9325" t="s">
        <v>572</v>
      </c>
      <c r="C9325" t="s">
        <v>523</v>
      </c>
      <c r="D9325" t="s">
        <v>530</v>
      </c>
      <c r="E9325" t="s">
        <v>517</v>
      </c>
      <c r="F9325" s="191">
        <v>45840</v>
      </c>
      <c r="G9325" t="s">
        <v>573</v>
      </c>
      <c r="H9325" s="192">
        <v>1000000</v>
      </c>
      <c r="I9325" t="s">
        <v>16</v>
      </c>
      <c r="J9325"/>
      <c r="K9325"/>
      <c r="L9325">
        <v>2025</v>
      </c>
      <c r="M9325" t="s">
        <v>525</v>
      </c>
      <c r="N9325" t="s">
        <v>526</v>
      </c>
      <c r="O9325" t="s">
        <v>827</v>
      </c>
    </row>
    <row r="9326" spans="1:15" s="164" customFormat="1" ht="16" x14ac:dyDescent="0.2">
      <c r="A9326" t="s">
        <v>521</v>
      </c>
      <c r="B9326" t="s">
        <v>522</v>
      </c>
      <c r="C9326" t="s">
        <v>523</v>
      </c>
      <c r="D9326" t="s">
        <v>530</v>
      </c>
      <c r="E9326" t="s">
        <v>517</v>
      </c>
      <c r="F9326" s="191">
        <v>45840</v>
      </c>
      <c r="G9326" t="s">
        <v>19</v>
      </c>
      <c r="H9326" s="192">
        <v>5000000</v>
      </c>
      <c r="I9326" t="s">
        <v>16</v>
      </c>
      <c r="J9326"/>
      <c r="K9326"/>
      <c r="L9326">
        <v>2025</v>
      </c>
      <c r="M9326" t="s">
        <v>525</v>
      </c>
      <c r="N9326" t="s">
        <v>526</v>
      </c>
      <c r="O9326"/>
    </row>
    <row r="9327" spans="1:15" s="164" customFormat="1" ht="16" x14ac:dyDescent="0.2">
      <c r="A9327" t="s">
        <v>521</v>
      </c>
      <c r="B9327" t="s">
        <v>572</v>
      </c>
      <c r="C9327" t="s">
        <v>523</v>
      </c>
      <c r="D9327" t="s">
        <v>530</v>
      </c>
      <c r="E9327" t="s">
        <v>517</v>
      </c>
      <c r="F9327" s="191">
        <v>45840</v>
      </c>
      <c r="G9327" t="s">
        <v>573</v>
      </c>
      <c r="H9327" s="192">
        <v>600000</v>
      </c>
      <c r="I9327" t="s">
        <v>16</v>
      </c>
      <c r="J9327"/>
      <c r="K9327"/>
      <c r="L9327">
        <v>2025</v>
      </c>
      <c r="M9327" t="s">
        <v>525</v>
      </c>
      <c r="N9327" t="s">
        <v>526</v>
      </c>
      <c r="O9327" t="s">
        <v>828</v>
      </c>
    </row>
    <row r="9328" spans="1:15" s="164" customFormat="1" ht="16" x14ac:dyDescent="0.2">
      <c r="A9328" t="s">
        <v>521</v>
      </c>
      <c r="B9328" t="s">
        <v>522</v>
      </c>
      <c r="C9328" t="s">
        <v>523</v>
      </c>
      <c r="D9328" t="s">
        <v>524</v>
      </c>
      <c r="E9328" t="s">
        <v>519</v>
      </c>
      <c r="F9328" s="191">
        <v>45840</v>
      </c>
      <c r="G9328" t="s">
        <v>18</v>
      </c>
      <c r="H9328" s="192">
        <v>376125</v>
      </c>
      <c r="I9328" t="s">
        <v>16</v>
      </c>
      <c r="J9328">
        <v>4425</v>
      </c>
      <c r="K9328"/>
      <c r="L9328">
        <v>2025</v>
      </c>
      <c r="M9328" t="s">
        <v>525</v>
      </c>
      <c r="N9328" t="s">
        <v>526</v>
      </c>
      <c r="O9328"/>
    </row>
    <row r="9329" spans="1:15" s="164" customFormat="1" ht="16" x14ac:dyDescent="0.2">
      <c r="A9329" t="s">
        <v>521</v>
      </c>
      <c r="B9329" t="s">
        <v>572</v>
      </c>
      <c r="C9329" t="s">
        <v>523</v>
      </c>
      <c r="D9329" t="s">
        <v>530</v>
      </c>
      <c r="E9329" t="s">
        <v>517</v>
      </c>
      <c r="F9329" s="191">
        <v>45840</v>
      </c>
      <c r="G9329" t="s">
        <v>573</v>
      </c>
      <c r="H9329" s="192">
        <v>320000</v>
      </c>
      <c r="I9329" t="s">
        <v>16</v>
      </c>
      <c r="J9329"/>
      <c r="K9329"/>
      <c r="L9329">
        <v>2025</v>
      </c>
      <c r="M9329" t="s">
        <v>525</v>
      </c>
      <c r="N9329" t="s">
        <v>526</v>
      </c>
      <c r="O9329" t="s">
        <v>871</v>
      </c>
    </row>
    <row r="9330" spans="1:15" s="164" customFormat="1" ht="16" x14ac:dyDescent="0.2">
      <c r="A9330" t="s">
        <v>521</v>
      </c>
      <c r="B9330" t="s">
        <v>522</v>
      </c>
      <c r="C9330" t="s">
        <v>523</v>
      </c>
      <c r="D9330" t="s">
        <v>530</v>
      </c>
      <c r="E9330" t="s">
        <v>517</v>
      </c>
      <c r="F9330" s="191">
        <v>45840</v>
      </c>
      <c r="G9330" t="s">
        <v>18</v>
      </c>
      <c r="H9330" s="192">
        <v>777200</v>
      </c>
      <c r="I9330" t="s">
        <v>16</v>
      </c>
      <c r="J9330">
        <v>1943</v>
      </c>
      <c r="K9330"/>
      <c r="L9330">
        <v>2025</v>
      </c>
      <c r="M9330" t="s">
        <v>525</v>
      </c>
      <c r="N9330" t="s">
        <v>526</v>
      </c>
      <c r="O9330"/>
    </row>
    <row r="9331" spans="1:15" s="164" customFormat="1" ht="16" x14ac:dyDescent="0.2">
      <c r="A9331" t="s">
        <v>521</v>
      </c>
      <c r="B9331" t="s">
        <v>522</v>
      </c>
      <c r="C9331" t="s">
        <v>523</v>
      </c>
      <c r="D9331" t="s">
        <v>524</v>
      </c>
      <c r="E9331" t="s">
        <v>517</v>
      </c>
      <c r="F9331" s="191">
        <v>45840</v>
      </c>
      <c r="G9331" t="s">
        <v>18</v>
      </c>
      <c r="H9331" s="192">
        <v>19040</v>
      </c>
      <c r="I9331" t="s">
        <v>16</v>
      </c>
      <c r="J9331">
        <v>224</v>
      </c>
      <c r="K9331"/>
      <c r="L9331">
        <v>2025</v>
      </c>
      <c r="M9331" t="s">
        <v>525</v>
      </c>
      <c r="N9331" t="s">
        <v>526</v>
      </c>
      <c r="O9331"/>
    </row>
    <row r="9332" spans="1:15" s="164" customFormat="1" ht="16" x14ac:dyDescent="0.2">
      <c r="A9332" t="s">
        <v>521</v>
      </c>
      <c r="B9332" t="s">
        <v>647</v>
      </c>
      <c r="C9332" t="s">
        <v>523</v>
      </c>
      <c r="D9332" t="s">
        <v>525</v>
      </c>
      <c r="E9332" t="s">
        <v>525</v>
      </c>
      <c r="F9332" s="191">
        <v>45841</v>
      </c>
      <c r="G9332" t="s">
        <v>650</v>
      </c>
      <c r="H9332" s="192">
        <v>234707</v>
      </c>
      <c r="I9332" t="s">
        <v>16</v>
      </c>
      <c r="J9332"/>
      <c r="K9332"/>
      <c r="L9332">
        <v>2024</v>
      </c>
      <c r="M9332" t="s">
        <v>525</v>
      </c>
      <c r="N9332" t="s">
        <v>569</v>
      </c>
      <c r="O9332"/>
    </row>
    <row r="9333" spans="1:15" s="164" customFormat="1" ht="16" x14ac:dyDescent="0.2">
      <c r="A9333" t="s">
        <v>521</v>
      </c>
      <c r="B9333" t="s">
        <v>647</v>
      </c>
      <c r="C9333" t="s">
        <v>523</v>
      </c>
      <c r="D9333" t="s">
        <v>525</v>
      </c>
      <c r="E9333" t="s">
        <v>519</v>
      </c>
      <c r="F9333" s="191">
        <v>45841</v>
      </c>
      <c r="G9333" t="s">
        <v>650</v>
      </c>
      <c r="H9333" s="192">
        <v>126469</v>
      </c>
      <c r="I9333" t="s">
        <v>16</v>
      </c>
      <c r="J9333"/>
      <c r="K9333"/>
      <c r="L9333">
        <v>2024</v>
      </c>
      <c r="M9333" t="s">
        <v>525</v>
      </c>
      <c r="N9333" t="s">
        <v>569</v>
      </c>
      <c r="O9333"/>
    </row>
    <row r="9334" spans="1:15" s="164" customFormat="1" ht="16" x14ac:dyDescent="0.2">
      <c r="A9334" t="s">
        <v>521</v>
      </c>
      <c r="B9334" t="s">
        <v>647</v>
      </c>
      <c r="C9334" t="s">
        <v>523</v>
      </c>
      <c r="D9334" t="s">
        <v>525</v>
      </c>
      <c r="E9334" t="s">
        <v>531</v>
      </c>
      <c r="F9334" s="191">
        <v>45841</v>
      </c>
      <c r="G9334" t="s">
        <v>650</v>
      </c>
      <c r="H9334" s="192">
        <v>1439464</v>
      </c>
      <c r="I9334" t="s">
        <v>16</v>
      </c>
      <c r="J9334"/>
      <c r="K9334"/>
      <c r="L9334">
        <v>2024</v>
      </c>
      <c r="M9334" t="s">
        <v>525</v>
      </c>
      <c r="N9334" t="s">
        <v>569</v>
      </c>
      <c r="O9334"/>
    </row>
    <row r="9335" spans="1:15" s="164" customFormat="1" ht="16" x14ac:dyDescent="0.2">
      <c r="A9335" t="s">
        <v>521</v>
      </c>
      <c r="B9335" t="s">
        <v>647</v>
      </c>
      <c r="C9335" t="s">
        <v>523</v>
      </c>
      <c r="D9335" t="s">
        <v>525</v>
      </c>
      <c r="E9335" t="s">
        <v>525</v>
      </c>
      <c r="F9335" s="191">
        <v>45841</v>
      </c>
      <c r="G9335" t="s">
        <v>648</v>
      </c>
      <c r="H9335" s="192">
        <v>121495</v>
      </c>
      <c r="I9335" t="s">
        <v>16</v>
      </c>
      <c r="J9335"/>
      <c r="K9335"/>
      <c r="L9335">
        <v>2024</v>
      </c>
      <c r="M9335" t="s">
        <v>525</v>
      </c>
      <c r="N9335" t="s">
        <v>569</v>
      </c>
      <c r="O9335"/>
    </row>
    <row r="9336" spans="1:15" s="164" customFormat="1" ht="16" x14ac:dyDescent="0.2">
      <c r="A9336" t="s">
        <v>521</v>
      </c>
      <c r="B9336" t="s">
        <v>647</v>
      </c>
      <c r="C9336" t="s">
        <v>523</v>
      </c>
      <c r="D9336" t="s">
        <v>525</v>
      </c>
      <c r="E9336" t="s">
        <v>531</v>
      </c>
      <c r="F9336" s="191">
        <v>45841</v>
      </c>
      <c r="G9336" t="s">
        <v>648</v>
      </c>
      <c r="H9336" s="192">
        <v>16896</v>
      </c>
      <c r="I9336" t="s">
        <v>16</v>
      </c>
      <c r="J9336"/>
      <c r="K9336"/>
      <c r="L9336">
        <v>2024</v>
      </c>
      <c r="M9336" t="s">
        <v>525</v>
      </c>
      <c r="N9336" t="s">
        <v>569</v>
      </c>
      <c r="O9336"/>
    </row>
    <row r="9337" spans="1:15" s="164" customFormat="1" ht="16" x14ac:dyDescent="0.2">
      <c r="A9337" t="s">
        <v>521</v>
      </c>
      <c r="B9337" t="s">
        <v>647</v>
      </c>
      <c r="C9337" t="s">
        <v>523</v>
      </c>
      <c r="D9337" t="s">
        <v>525</v>
      </c>
      <c r="E9337" t="s">
        <v>519</v>
      </c>
      <c r="F9337" s="191">
        <v>45841</v>
      </c>
      <c r="G9337" t="s">
        <v>660</v>
      </c>
      <c r="H9337" s="192">
        <v>153120</v>
      </c>
      <c r="I9337" t="s">
        <v>16</v>
      </c>
      <c r="J9337"/>
      <c r="K9337"/>
      <c r="L9337">
        <v>2024</v>
      </c>
      <c r="M9337" t="s">
        <v>525</v>
      </c>
      <c r="N9337" t="s">
        <v>569</v>
      </c>
      <c r="O9337"/>
    </row>
    <row r="9338" spans="1:15" s="164" customFormat="1" ht="16" x14ac:dyDescent="0.2">
      <c r="A9338" t="s">
        <v>521</v>
      </c>
      <c r="B9338" t="s">
        <v>647</v>
      </c>
      <c r="C9338" t="s">
        <v>523</v>
      </c>
      <c r="D9338" t="s">
        <v>525</v>
      </c>
      <c r="E9338" t="s">
        <v>531</v>
      </c>
      <c r="F9338" s="191">
        <v>45841</v>
      </c>
      <c r="G9338" t="s">
        <v>660</v>
      </c>
      <c r="H9338" s="192">
        <v>1504800</v>
      </c>
      <c r="I9338" t="s">
        <v>16</v>
      </c>
      <c r="J9338"/>
      <c r="K9338"/>
      <c r="L9338">
        <v>2024</v>
      </c>
      <c r="M9338" t="s">
        <v>525</v>
      </c>
      <c r="N9338" t="s">
        <v>569</v>
      </c>
      <c r="O9338"/>
    </row>
    <row r="9339" spans="1:15" s="164" customFormat="1" ht="16" x14ac:dyDescent="0.2">
      <c r="A9339" t="s">
        <v>521</v>
      </c>
      <c r="B9339" t="s">
        <v>647</v>
      </c>
      <c r="C9339" t="s">
        <v>523</v>
      </c>
      <c r="D9339" t="s">
        <v>525</v>
      </c>
      <c r="E9339" t="s">
        <v>525</v>
      </c>
      <c r="F9339" s="191">
        <v>45841</v>
      </c>
      <c r="G9339" t="s">
        <v>659</v>
      </c>
      <c r="H9339" s="192">
        <v>312620</v>
      </c>
      <c r="I9339" t="s">
        <v>16</v>
      </c>
      <c r="J9339"/>
      <c r="K9339"/>
      <c r="L9339">
        <v>2024</v>
      </c>
      <c r="M9339" t="s">
        <v>525</v>
      </c>
      <c r="N9339" t="s">
        <v>569</v>
      </c>
      <c r="O9339"/>
    </row>
    <row r="9340" spans="1:15" s="164" customFormat="1" ht="16" x14ac:dyDescent="0.2">
      <c r="A9340" t="s">
        <v>521</v>
      </c>
      <c r="B9340" t="s">
        <v>647</v>
      </c>
      <c r="C9340" t="s">
        <v>523</v>
      </c>
      <c r="D9340" t="s">
        <v>525</v>
      </c>
      <c r="E9340" t="s">
        <v>519</v>
      </c>
      <c r="F9340" s="191">
        <v>45841</v>
      </c>
      <c r="G9340" t="s">
        <v>659</v>
      </c>
      <c r="H9340" s="192">
        <v>143554</v>
      </c>
      <c r="I9340" t="s">
        <v>16</v>
      </c>
      <c r="J9340"/>
      <c r="K9340"/>
      <c r="L9340">
        <v>2024</v>
      </c>
      <c r="M9340" t="s">
        <v>525</v>
      </c>
      <c r="N9340" t="s">
        <v>569</v>
      </c>
      <c r="O9340"/>
    </row>
    <row r="9341" spans="1:15" s="164" customFormat="1" ht="16" x14ac:dyDescent="0.2">
      <c r="A9341" t="s">
        <v>521</v>
      </c>
      <c r="B9341" t="s">
        <v>647</v>
      </c>
      <c r="C9341" t="s">
        <v>523</v>
      </c>
      <c r="D9341" t="s">
        <v>525</v>
      </c>
      <c r="E9341" t="s">
        <v>531</v>
      </c>
      <c r="F9341" s="191">
        <v>45841</v>
      </c>
      <c r="G9341" t="s">
        <v>659</v>
      </c>
      <c r="H9341" s="192">
        <v>313698</v>
      </c>
      <c r="I9341" t="s">
        <v>16</v>
      </c>
      <c r="J9341"/>
      <c r="K9341"/>
      <c r="L9341">
        <v>2024</v>
      </c>
      <c r="M9341" t="s">
        <v>525</v>
      </c>
      <c r="N9341" t="s">
        <v>569</v>
      </c>
      <c r="O9341"/>
    </row>
    <row r="9342" spans="1:15" s="164" customFormat="1" ht="16" x14ac:dyDescent="0.2">
      <c r="A9342" t="s">
        <v>521</v>
      </c>
      <c r="B9342" t="s">
        <v>647</v>
      </c>
      <c r="C9342" t="s">
        <v>523</v>
      </c>
      <c r="D9342" t="s">
        <v>525</v>
      </c>
      <c r="E9342" t="s">
        <v>525</v>
      </c>
      <c r="F9342" s="191">
        <v>45841</v>
      </c>
      <c r="G9342" t="s">
        <v>755</v>
      </c>
      <c r="H9342" s="192">
        <v>371078</v>
      </c>
      <c r="I9342" t="s">
        <v>16</v>
      </c>
      <c r="J9342"/>
      <c r="K9342"/>
      <c r="L9342">
        <v>2024</v>
      </c>
      <c r="M9342" t="s">
        <v>525</v>
      </c>
      <c r="N9342" t="s">
        <v>569</v>
      </c>
      <c r="O9342"/>
    </row>
    <row r="9343" spans="1:15" s="164" customFormat="1" ht="16" x14ac:dyDescent="0.2">
      <c r="A9343" t="s">
        <v>521</v>
      </c>
      <c r="B9343" t="s">
        <v>647</v>
      </c>
      <c r="C9343" t="s">
        <v>523</v>
      </c>
      <c r="D9343" t="s">
        <v>525</v>
      </c>
      <c r="E9343" t="s">
        <v>519</v>
      </c>
      <c r="F9343" s="191">
        <v>45841</v>
      </c>
      <c r="G9343" t="s">
        <v>661</v>
      </c>
      <c r="H9343" s="192">
        <v>184404</v>
      </c>
      <c r="I9343" t="s">
        <v>16</v>
      </c>
      <c r="J9343"/>
      <c r="K9343"/>
      <c r="L9343">
        <v>2024</v>
      </c>
      <c r="M9343" t="s">
        <v>525</v>
      </c>
      <c r="N9343" t="s">
        <v>569</v>
      </c>
      <c r="O9343"/>
    </row>
    <row r="9344" spans="1:15" s="164" customFormat="1" ht="16" x14ac:dyDescent="0.2">
      <c r="A9344" t="s">
        <v>521</v>
      </c>
      <c r="B9344" t="s">
        <v>647</v>
      </c>
      <c r="C9344" t="s">
        <v>523</v>
      </c>
      <c r="D9344" t="s">
        <v>525</v>
      </c>
      <c r="E9344" t="s">
        <v>531</v>
      </c>
      <c r="F9344" s="191">
        <v>45841</v>
      </c>
      <c r="G9344" t="s">
        <v>661</v>
      </c>
      <c r="H9344" s="192">
        <v>375562</v>
      </c>
      <c r="I9344" t="s">
        <v>16</v>
      </c>
      <c r="J9344"/>
      <c r="K9344"/>
      <c r="L9344">
        <v>2024</v>
      </c>
      <c r="M9344" t="s">
        <v>525</v>
      </c>
      <c r="N9344" t="s">
        <v>569</v>
      </c>
      <c r="O9344"/>
    </row>
    <row r="9345" spans="1:15" s="164" customFormat="1" ht="16" x14ac:dyDescent="0.2">
      <c r="A9345" t="s">
        <v>521</v>
      </c>
      <c r="B9345" t="s">
        <v>647</v>
      </c>
      <c r="C9345" t="s">
        <v>523</v>
      </c>
      <c r="D9345" t="s">
        <v>525</v>
      </c>
      <c r="E9345" t="s">
        <v>525</v>
      </c>
      <c r="F9345" s="191">
        <v>45841</v>
      </c>
      <c r="G9345" t="s">
        <v>656</v>
      </c>
      <c r="H9345" s="192">
        <v>99792</v>
      </c>
      <c r="I9345" t="s">
        <v>16</v>
      </c>
      <c r="J9345"/>
      <c r="K9345"/>
      <c r="L9345">
        <v>2024</v>
      </c>
      <c r="M9345" t="s">
        <v>525</v>
      </c>
      <c r="N9345" t="s">
        <v>569</v>
      </c>
      <c r="O9345"/>
    </row>
    <row r="9346" spans="1:15" s="164" customFormat="1" ht="16" x14ac:dyDescent="0.2">
      <c r="A9346" t="s">
        <v>521</v>
      </c>
      <c r="B9346" t="s">
        <v>603</v>
      </c>
      <c r="C9346" t="s">
        <v>523</v>
      </c>
      <c r="D9346" t="s">
        <v>525</v>
      </c>
      <c r="E9346" t="s">
        <v>525</v>
      </c>
      <c r="F9346" s="191">
        <v>45841</v>
      </c>
      <c r="G9346" t="s">
        <v>604</v>
      </c>
      <c r="H9346" s="192">
        <v>1404</v>
      </c>
      <c r="I9346" t="s">
        <v>22</v>
      </c>
      <c r="J9346"/>
      <c r="K9346"/>
      <c r="L9346">
        <v>2024</v>
      </c>
      <c r="M9346" t="s">
        <v>525</v>
      </c>
      <c r="N9346" t="s">
        <v>569</v>
      </c>
      <c r="O9346"/>
    </row>
    <row r="9347" spans="1:15" s="164" customFormat="1" ht="16" x14ac:dyDescent="0.2">
      <c r="A9347" t="s">
        <v>521</v>
      </c>
      <c r="B9347" t="s">
        <v>522</v>
      </c>
      <c r="C9347" t="s">
        <v>523</v>
      </c>
      <c r="D9347" t="s">
        <v>530</v>
      </c>
      <c r="E9347" t="s">
        <v>518</v>
      </c>
      <c r="F9347" s="191">
        <v>45841</v>
      </c>
      <c r="G9347" t="s">
        <v>19</v>
      </c>
      <c r="H9347" s="192">
        <v>80000</v>
      </c>
      <c r="I9347" t="s">
        <v>16</v>
      </c>
      <c r="J9347"/>
      <c r="K9347"/>
      <c r="L9347">
        <v>2025</v>
      </c>
      <c r="M9347" t="s">
        <v>525</v>
      </c>
      <c r="N9347" t="s">
        <v>526</v>
      </c>
      <c r="O9347"/>
    </row>
    <row r="9348" spans="1:15" s="164" customFormat="1" ht="16" x14ac:dyDescent="0.2">
      <c r="A9348" t="s">
        <v>521</v>
      </c>
      <c r="B9348" t="s">
        <v>522</v>
      </c>
      <c r="C9348" t="s">
        <v>523</v>
      </c>
      <c r="D9348" t="s">
        <v>524</v>
      </c>
      <c r="E9348" t="s">
        <v>519</v>
      </c>
      <c r="F9348" s="191">
        <v>45841</v>
      </c>
      <c r="G9348" t="s">
        <v>19</v>
      </c>
      <c r="H9348" s="192">
        <v>1912500</v>
      </c>
      <c r="I9348" t="s">
        <v>16</v>
      </c>
      <c r="J9348">
        <v>22500</v>
      </c>
      <c r="K9348"/>
      <c r="L9348">
        <v>2025</v>
      </c>
      <c r="M9348" t="s">
        <v>525</v>
      </c>
      <c r="N9348" t="s">
        <v>526</v>
      </c>
      <c r="O9348"/>
    </row>
    <row r="9349" spans="1:15" s="164" customFormat="1" ht="16" x14ac:dyDescent="0.2">
      <c r="A9349" t="s">
        <v>521</v>
      </c>
      <c r="B9349" t="s">
        <v>522</v>
      </c>
      <c r="C9349" t="s">
        <v>523</v>
      </c>
      <c r="D9349" t="s">
        <v>530</v>
      </c>
      <c r="E9349" t="s">
        <v>517</v>
      </c>
      <c r="F9349" s="191">
        <v>45841</v>
      </c>
      <c r="G9349" t="s">
        <v>19</v>
      </c>
      <c r="H9349" s="192">
        <v>4000000</v>
      </c>
      <c r="I9349" t="s">
        <v>16</v>
      </c>
      <c r="J9349"/>
      <c r="K9349"/>
      <c r="L9349">
        <v>2025</v>
      </c>
      <c r="M9349" t="s">
        <v>525</v>
      </c>
      <c r="N9349" t="s">
        <v>526</v>
      </c>
      <c r="O9349"/>
    </row>
    <row r="9350" spans="1:15" s="164" customFormat="1" ht="16" x14ac:dyDescent="0.2">
      <c r="A9350" t="s">
        <v>521</v>
      </c>
      <c r="B9350" t="s">
        <v>522</v>
      </c>
      <c r="C9350" t="s">
        <v>523</v>
      </c>
      <c r="D9350" t="s">
        <v>524</v>
      </c>
      <c r="E9350" t="s">
        <v>519</v>
      </c>
      <c r="F9350" s="191">
        <v>45841</v>
      </c>
      <c r="G9350" t="s">
        <v>18</v>
      </c>
      <c r="H9350" s="192">
        <v>627810</v>
      </c>
      <c r="I9350" t="s">
        <v>16</v>
      </c>
      <c r="J9350">
        <v>7386</v>
      </c>
      <c r="K9350"/>
      <c r="L9350">
        <v>2025</v>
      </c>
      <c r="M9350" t="s">
        <v>525</v>
      </c>
      <c r="N9350" t="s">
        <v>526</v>
      </c>
      <c r="O9350"/>
    </row>
    <row r="9351" spans="1:15" s="164" customFormat="1" ht="16" x14ac:dyDescent="0.2">
      <c r="A9351" t="s">
        <v>521</v>
      </c>
      <c r="B9351" t="s">
        <v>522</v>
      </c>
      <c r="C9351" t="s">
        <v>523</v>
      </c>
      <c r="D9351" t="s">
        <v>530</v>
      </c>
      <c r="E9351" t="s">
        <v>517</v>
      </c>
      <c r="F9351" s="191">
        <v>45841</v>
      </c>
      <c r="G9351" t="s">
        <v>18</v>
      </c>
      <c r="H9351" s="192">
        <v>331200</v>
      </c>
      <c r="I9351" t="s">
        <v>16</v>
      </c>
      <c r="J9351">
        <v>828</v>
      </c>
      <c r="K9351"/>
      <c r="L9351">
        <v>2025</v>
      </c>
      <c r="M9351" t="s">
        <v>525</v>
      </c>
      <c r="N9351" t="s">
        <v>526</v>
      </c>
      <c r="O9351"/>
    </row>
    <row r="9352" spans="1:15" s="164" customFormat="1" ht="16" x14ac:dyDescent="0.2">
      <c r="A9352" t="s">
        <v>521</v>
      </c>
      <c r="B9352" t="s">
        <v>522</v>
      </c>
      <c r="C9352" t="s">
        <v>523</v>
      </c>
      <c r="D9352" t="s">
        <v>524</v>
      </c>
      <c r="E9352" t="s">
        <v>517</v>
      </c>
      <c r="F9352" s="191">
        <v>45841</v>
      </c>
      <c r="G9352" t="s">
        <v>18</v>
      </c>
      <c r="H9352" s="192">
        <v>33320</v>
      </c>
      <c r="I9352" t="s">
        <v>16</v>
      </c>
      <c r="J9352">
        <v>392</v>
      </c>
      <c r="K9352"/>
      <c r="L9352">
        <v>2025</v>
      </c>
      <c r="M9352" t="s">
        <v>525</v>
      </c>
      <c r="N9352" t="s">
        <v>526</v>
      </c>
      <c r="O9352"/>
    </row>
    <row r="9353" spans="1:15" s="164" customFormat="1" ht="16" x14ac:dyDescent="0.2">
      <c r="A9353" t="s">
        <v>521</v>
      </c>
      <c r="B9353" t="s">
        <v>572</v>
      </c>
      <c r="C9353" t="s">
        <v>523</v>
      </c>
      <c r="D9353" t="s">
        <v>530</v>
      </c>
      <c r="E9353" t="s">
        <v>518</v>
      </c>
      <c r="F9353" s="191">
        <v>45841</v>
      </c>
      <c r="G9353" t="s">
        <v>574</v>
      </c>
      <c r="H9353" s="192">
        <v>80000</v>
      </c>
      <c r="I9353" t="s">
        <v>16</v>
      </c>
      <c r="J9353"/>
      <c r="K9353"/>
      <c r="L9353">
        <v>2025</v>
      </c>
      <c r="M9353" t="s">
        <v>525</v>
      </c>
      <c r="N9353" t="s">
        <v>526</v>
      </c>
      <c r="O9353"/>
    </row>
    <row r="9354" spans="1:15" s="164" customFormat="1" ht="16" x14ac:dyDescent="0.2">
      <c r="A9354" t="s">
        <v>521</v>
      </c>
      <c r="B9354" t="s">
        <v>572</v>
      </c>
      <c r="C9354" t="s">
        <v>523</v>
      </c>
      <c r="D9354" t="s">
        <v>524</v>
      </c>
      <c r="E9354" t="s">
        <v>519</v>
      </c>
      <c r="F9354" s="191">
        <v>45841</v>
      </c>
      <c r="G9354" t="s">
        <v>574</v>
      </c>
      <c r="H9354" s="192">
        <v>1700000</v>
      </c>
      <c r="I9354" t="s">
        <v>16</v>
      </c>
      <c r="J9354">
        <v>20000</v>
      </c>
      <c r="K9354"/>
      <c r="L9354">
        <v>2025</v>
      </c>
      <c r="M9354" t="s">
        <v>525</v>
      </c>
      <c r="N9354" t="s">
        <v>526</v>
      </c>
      <c r="O9354"/>
    </row>
    <row r="9355" spans="1:15" s="164" customFormat="1" ht="16" x14ac:dyDescent="0.2">
      <c r="A9355" t="s">
        <v>521</v>
      </c>
      <c r="B9355" t="s">
        <v>572</v>
      </c>
      <c r="C9355" t="s">
        <v>523</v>
      </c>
      <c r="D9355" t="s">
        <v>530</v>
      </c>
      <c r="E9355" t="s">
        <v>517</v>
      </c>
      <c r="F9355" s="191">
        <v>45841</v>
      </c>
      <c r="G9355" t="s">
        <v>574</v>
      </c>
      <c r="H9355" s="192">
        <v>1200000</v>
      </c>
      <c r="I9355" t="s">
        <v>16</v>
      </c>
      <c r="J9355"/>
      <c r="K9355"/>
      <c r="L9355">
        <v>2025</v>
      </c>
      <c r="M9355" t="s">
        <v>525</v>
      </c>
      <c r="N9355" t="s">
        <v>526</v>
      </c>
      <c r="O9355"/>
    </row>
    <row r="9356" spans="1:15" s="164" customFormat="1" ht="16" x14ac:dyDescent="0.2">
      <c r="A9356" t="s">
        <v>521</v>
      </c>
      <c r="B9356" t="s">
        <v>615</v>
      </c>
      <c r="C9356" t="s">
        <v>523</v>
      </c>
      <c r="D9356" t="s">
        <v>530</v>
      </c>
      <c r="E9356" t="s">
        <v>517</v>
      </c>
      <c r="F9356" s="191">
        <v>45841</v>
      </c>
      <c r="G9356" t="s">
        <v>26</v>
      </c>
      <c r="H9356" s="192">
        <v>13260800</v>
      </c>
      <c r="I9356" t="s">
        <v>16</v>
      </c>
      <c r="J9356">
        <v>33152</v>
      </c>
      <c r="K9356"/>
      <c r="L9356">
        <v>2025</v>
      </c>
      <c r="M9356" t="s">
        <v>525</v>
      </c>
      <c r="N9356" t="s">
        <v>526</v>
      </c>
      <c r="O9356"/>
    </row>
    <row r="9357" spans="1:15" s="164" customFormat="1" ht="16" x14ac:dyDescent="0.2">
      <c r="A9357" t="s">
        <v>521</v>
      </c>
      <c r="B9357" t="s">
        <v>670</v>
      </c>
      <c r="C9357" t="s">
        <v>523</v>
      </c>
      <c r="D9357" t="s">
        <v>530</v>
      </c>
      <c r="E9357" t="s">
        <v>518</v>
      </c>
      <c r="F9357" s="191">
        <v>45841</v>
      </c>
      <c r="G9357" t="s">
        <v>36</v>
      </c>
      <c r="H9357" s="192">
        <v>67200</v>
      </c>
      <c r="I9357" t="s">
        <v>16</v>
      </c>
      <c r="J9357">
        <v>168</v>
      </c>
      <c r="K9357"/>
      <c r="L9357">
        <v>2025</v>
      </c>
      <c r="M9357" t="s">
        <v>525</v>
      </c>
      <c r="N9357" t="s">
        <v>526</v>
      </c>
      <c r="O9357"/>
    </row>
    <row r="9358" spans="1:15" s="164" customFormat="1" ht="16" x14ac:dyDescent="0.2">
      <c r="A9358" t="s">
        <v>521</v>
      </c>
      <c r="B9358" t="s">
        <v>670</v>
      </c>
      <c r="C9358" t="s">
        <v>523</v>
      </c>
      <c r="D9358" t="s">
        <v>530</v>
      </c>
      <c r="E9358" t="s">
        <v>517</v>
      </c>
      <c r="F9358" s="191">
        <v>45841</v>
      </c>
      <c r="G9358" t="s">
        <v>36</v>
      </c>
      <c r="H9358" s="192">
        <v>840000</v>
      </c>
      <c r="I9358" t="s">
        <v>16</v>
      </c>
      <c r="J9358">
        <v>2100</v>
      </c>
      <c r="K9358"/>
      <c r="L9358">
        <v>2025</v>
      </c>
      <c r="M9358" t="s">
        <v>525</v>
      </c>
      <c r="N9358" t="s">
        <v>526</v>
      </c>
      <c r="O9358"/>
    </row>
    <row r="9359" spans="1:15" s="164" customFormat="1" ht="16" x14ac:dyDescent="0.2">
      <c r="A9359" t="s">
        <v>521</v>
      </c>
      <c r="B9359" t="s">
        <v>687</v>
      </c>
      <c r="C9359" t="s">
        <v>523</v>
      </c>
      <c r="D9359" t="s">
        <v>530</v>
      </c>
      <c r="E9359" t="s">
        <v>518</v>
      </c>
      <c r="F9359" s="191">
        <v>45841</v>
      </c>
      <c r="G9359" t="s">
        <v>39</v>
      </c>
      <c r="H9359" s="192">
        <v>22400</v>
      </c>
      <c r="I9359" t="s">
        <v>16</v>
      </c>
      <c r="J9359">
        <v>56</v>
      </c>
      <c r="K9359"/>
      <c r="L9359">
        <v>2025</v>
      </c>
      <c r="M9359" t="s">
        <v>525</v>
      </c>
      <c r="N9359" t="s">
        <v>526</v>
      </c>
      <c r="O9359"/>
    </row>
    <row r="9360" spans="1:15" s="164" customFormat="1" ht="16" x14ac:dyDescent="0.2">
      <c r="A9360" t="s">
        <v>521</v>
      </c>
      <c r="B9360" t="s">
        <v>687</v>
      </c>
      <c r="C9360" t="s">
        <v>523</v>
      </c>
      <c r="D9360" t="s">
        <v>530</v>
      </c>
      <c r="E9360" t="s">
        <v>517</v>
      </c>
      <c r="F9360" s="191">
        <v>45841</v>
      </c>
      <c r="G9360" t="s">
        <v>39</v>
      </c>
      <c r="H9360" s="192">
        <v>985600</v>
      </c>
      <c r="I9360" t="s">
        <v>16</v>
      </c>
      <c r="J9360">
        <v>2464</v>
      </c>
      <c r="K9360"/>
      <c r="L9360">
        <v>2025</v>
      </c>
      <c r="M9360" t="s">
        <v>525</v>
      </c>
      <c r="N9360" t="s">
        <v>526</v>
      </c>
      <c r="O9360"/>
    </row>
    <row r="9361" spans="1:15" s="164" customFormat="1" ht="16" x14ac:dyDescent="0.2">
      <c r="A9361" t="s">
        <v>521</v>
      </c>
      <c r="B9361" t="s">
        <v>609</v>
      </c>
      <c r="C9361" t="s">
        <v>523</v>
      </c>
      <c r="D9361" t="s">
        <v>530</v>
      </c>
      <c r="E9361" t="s">
        <v>518</v>
      </c>
      <c r="F9361" s="191">
        <v>45841</v>
      </c>
      <c r="G9361" t="s">
        <v>25</v>
      </c>
      <c r="H9361" s="192">
        <v>44800</v>
      </c>
      <c r="I9361" t="s">
        <v>16</v>
      </c>
      <c r="J9361">
        <v>112</v>
      </c>
      <c r="K9361"/>
      <c r="L9361">
        <v>2025</v>
      </c>
      <c r="M9361" t="s">
        <v>525</v>
      </c>
      <c r="N9361" t="s">
        <v>526</v>
      </c>
      <c r="O9361"/>
    </row>
    <row r="9362" spans="1:15" s="164" customFormat="1" ht="16" x14ac:dyDescent="0.2">
      <c r="A9362" t="s">
        <v>521</v>
      </c>
      <c r="B9362" t="s">
        <v>609</v>
      </c>
      <c r="C9362" t="s">
        <v>523</v>
      </c>
      <c r="D9362" t="s">
        <v>530</v>
      </c>
      <c r="E9362" t="s">
        <v>517</v>
      </c>
      <c r="F9362" s="191">
        <v>45841</v>
      </c>
      <c r="G9362" t="s">
        <v>25</v>
      </c>
      <c r="H9362" s="192">
        <v>694400</v>
      </c>
      <c r="I9362" t="s">
        <v>16</v>
      </c>
      <c r="J9362">
        <v>1736</v>
      </c>
      <c r="K9362"/>
      <c r="L9362">
        <v>2025</v>
      </c>
      <c r="M9362" t="s">
        <v>525</v>
      </c>
      <c r="N9362" t="s">
        <v>526</v>
      </c>
      <c r="O9362"/>
    </row>
    <row r="9363" spans="1:15" s="164" customFormat="1" ht="16" x14ac:dyDescent="0.2">
      <c r="A9363" t="s">
        <v>521</v>
      </c>
      <c r="B9363" t="s">
        <v>615</v>
      </c>
      <c r="C9363" t="s">
        <v>523</v>
      </c>
      <c r="D9363" t="s">
        <v>530</v>
      </c>
      <c r="E9363" t="s">
        <v>518</v>
      </c>
      <c r="F9363" s="191">
        <v>45841</v>
      </c>
      <c r="G9363" t="s">
        <v>26</v>
      </c>
      <c r="H9363" s="192">
        <v>1187200</v>
      </c>
      <c r="I9363" t="s">
        <v>16</v>
      </c>
      <c r="J9363">
        <v>2968</v>
      </c>
      <c r="K9363"/>
      <c r="L9363">
        <v>2025</v>
      </c>
      <c r="M9363" t="s">
        <v>525</v>
      </c>
      <c r="N9363" t="s">
        <v>526</v>
      </c>
      <c r="O9363"/>
    </row>
    <row r="9364" spans="1:15" s="164" customFormat="1" ht="16" x14ac:dyDescent="0.2">
      <c r="A9364" t="s">
        <v>521</v>
      </c>
      <c r="B9364" t="s">
        <v>615</v>
      </c>
      <c r="C9364" t="s">
        <v>523</v>
      </c>
      <c r="D9364" t="s">
        <v>524</v>
      </c>
      <c r="E9364" t="s">
        <v>519</v>
      </c>
      <c r="F9364" s="191">
        <v>45841</v>
      </c>
      <c r="G9364" t="s">
        <v>26</v>
      </c>
      <c r="H9364" s="192">
        <v>223975</v>
      </c>
      <c r="I9364" t="s">
        <v>16</v>
      </c>
      <c r="J9364">
        <v>2635</v>
      </c>
      <c r="K9364"/>
      <c r="L9364">
        <v>2025</v>
      </c>
      <c r="M9364" t="s">
        <v>525</v>
      </c>
      <c r="N9364" t="s">
        <v>526</v>
      </c>
      <c r="O9364"/>
    </row>
    <row r="9365" spans="1:15" s="164" customFormat="1" ht="16" x14ac:dyDescent="0.2">
      <c r="A9365" t="s">
        <v>521</v>
      </c>
      <c r="B9365" t="s">
        <v>522</v>
      </c>
      <c r="C9365" t="s">
        <v>535</v>
      </c>
      <c r="D9365" t="s">
        <v>524</v>
      </c>
      <c r="E9365" t="s">
        <v>519</v>
      </c>
      <c r="F9365" s="191">
        <v>45841</v>
      </c>
      <c r="G9365" t="s">
        <v>18</v>
      </c>
      <c r="H9365" s="192">
        <v>153000</v>
      </c>
      <c r="I9365" t="s">
        <v>16</v>
      </c>
      <c r="J9365">
        <v>1800</v>
      </c>
      <c r="K9365"/>
      <c r="L9365">
        <v>2025</v>
      </c>
      <c r="M9365" t="s">
        <v>525</v>
      </c>
      <c r="N9365" t="s">
        <v>526</v>
      </c>
      <c r="O9365" t="s">
        <v>791</v>
      </c>
    </row>
    <row r="9366" spans="1:15" s="164" customFormat="1" ht="16" x14ac:dyDescent="0.2">
      <c r="A9366" t="s">
        <v>521</v>
      </c>
      <c r="B9366" t="s">
        <v>522</v>
      </c>
      <c r="C9366" t="s">
        <v>523</v>
      </c>
      <c r="D9366" t="s">
        <v>524</v>
      </c>
      <c r="E9366" t="s">
        <v>519</v>
      </c>
      <c r="F9366" s="191">
        <v>45841</v>
      </c>
      <c r="G9366" t="s">
        <v>18</v>
      </c>
      <c r="H9366" s="192">
        <v>1011500</v>
      </c>
      <c r="I9366" t="s">
        <v>16</v>
      </c>
      <c r="J9366">
        <v>11900</v>
      </c>
      <c r="K9366"/>
      <c r="L9366">
        <v>2025</v>
      </c>
      <c r="M9366" t="s">
        <v>525</v>
      </c>
      <c r="N9366" t="s">
        <v>526</v>
      </c>
      <c r="O9366" t="s">
        <v>791</v>
      </c>
    </row>
    <row r="9367" spans="1:15" s="164" customFormat="1" ht="16" x14ac:dyDescent="0.2">
      <c r="A9367" t="s">
        <v>521</v>
      </c>
      <c r="B9367" t="s">
        <v>572</v>
      </c>
      <c r="C9367" t="s">
        <v>523</v>
      </c>
      <c r="D9367" t="s">
        <v>530</v>
      </c>
      <c r="E9367" t="s">
        <v>517</v>
      </c>
      <c r="F9367" s="191">
        <v>45841</v>
      </c>
      <c r="G9367" t="s">
        <v>573</v>
      </c>
      <c r="H9367" s="192">
        <v>800000</v>
      </c>
      <c r="I9367" t="s">
        <v>16</v>
      </c>
      <c r="J9367"/>
      <c r="K9367"/>
      <c r="L9367">
        <v>2025</v>
      </c>
      <c r="M9367" t="s">
        <v>525</v>
      </c>
      <c r="N9367" t="s">
        <v>526</v>
      </c>
      <c r="O9367" t="s">
        <v>825</v>
      </c>
    </row>
    <row r="9368" spans="1:15" s="164" customFormat="1" ht="16" x14ac:dyDescent="0.2">
      <c r="A9368" t="s">
        <v>521</v>
      </c>
      <c r="B9368" t="s">
        <v>572</v>
      </c>
      <c r="C9368" t="s">
        <v>523</v>
      </c>
      <c r="D9368" t="s">
        <v>530</v>
      </c>
      <c r="E9368" t="s">
        <v>517</v>
      </c>
      <c r="F9368" s="191">
        <v>45841</v>
      </c>
      <c r="G9368" t="s">
        <v>573</v>
      </c>
      <c r="H9368" s="192">
        <v>560000</v>
      </c>
      <c r="I9368" t="s">
        <v>16</v>
      </c>
      <c r="J9368"/>
      <c r="K9368"/>
      <c r="L9368">
        <v>2025</v>
      </c>
      <c r="M9368" t="s">
        <v>525</v>
      </c>
      <c r="N9368" t="s">
        <v>526</v>
      </c>
      <c r="O9368" t="s">
        <v>826</v>
      </c>
    </row>
    <row r="9369" spans="1:15" s="164" customFormat="1" ht="16" x14ac:dyDescent="0.2">
      <c r="A9369" t="s">
        <v>521</v>
      </c>
      <c r="B9369" t="s">
        <v>572</v>
      </c>
      <c r="C9369" t="s">
        <v>523</v>
      </c>
      <c r="D9369" t="s">
        <v>530</v>
      </c>
      <c r="E9369" t="s">
        <v>517</v>
      </c>
      <c r="F9369" s="191">
        <v>45841</v>
      </c>
      <c r="G9369" t="s">
        <v>573</v>
      </c>
      <c r="H9369" s="192">
        <v>1000000</v>
      </c>
      <c r="I9369" t="s">
        <v>16</v>
      </c>
      <c r="J9369"/>
      <c r="K9369"/>
      <c r="L9369">
        <v>2025</v>
      </c>
      <c r="M9369" t="s">
        <v>525</v>
      </c>
      <c r="N9369" t="s">
        <v>526</v>
      </c>
      <c r="O9369" t="s">
        <v>857</v>
      </c>
    </row>
    <row r="9370" spans="1:15" s="164" customFormat="1" ht="16" x14ac:dyDescent="0.2">
      <c r="A9370" t="s">
        <v>521</v>
      </c>
      <c r="B9370" t="s">
        <v>572</v>
      </c>
      <c r="C9370" t="s">
        <v>523</v>
      </c>
      <c r="D9370" t="s">
        <v>530</v>
      </c>
      <c r="E9370" t="s">
        <v>517</v>
      </c>
      <c r="F9370" s="191">
        <v>45841</v>
      </c>
      <c r="G9370" t="s">
        <v>573</v>
      </c>
      <c r="H9370" s="192">
        <v>200000</v>
      </c>
      <c r="I9370" t="s">
        <v>16</v>
      </c>
      <c r="J9370"/>
      <c r="K9370"/>
      <c r="L9370">
        <v>2025</v>
      </c>
      <c r="M9370" t="s">
        <v>525</v>
      </c>
      <c r="N9370" t="s">
        <v>526</v>
      </c>
      <c r="O9370" t="s">
        <v>870</v>
      </c>
    </row>
    <row r="9371" spans="1:15" s="164" customFormat="1" ht="16" x14ac:dyDescent="0.2">
      <c r="A9371" t="s">
        <v>521</v>
      </c>
      <c r="B9371" t="s">
        <v>688</v>
      </c>
      <c r="C9371" t="s">
        <v>523</v>
      </c>
      <c r="D9371" t="s">
        <v>530</v>
      </c>
      <c r="E9371" t="s">
        <v>518</v>
      </c>
      <c r="F9371" s="191">
        <v>45842</v>
      </c>
      <c r="G9371" t="s">
        <v>41</v>
      </c>
      <c r="H9371" s="192">
        <v>280000</v>
      </c>
      <c r="I9371" t="s">
        <v>16</v>
      </c>
      <c r="J9371"/>
      <c r="K9371"/>
      <c r="L9371">
        <v>2025</v>
      </c>
      <c r="M9371" t="s">
        <v>525</v>
      </c>
      <c r="N9371" t="s">
        <v>526</v>
      </c>
      <c r="O9371"/>
    </row>
    <row r="9372" spans="1:15" s="164" customFormat="1" ht="16" x14ac:dyDescent="0.2">
      <c r="A9372" t="s">
        <v>521</v>
      </c>
      <c r="B9372" t="s">
        <v>688</v>
      </c>
      <c r="C9372" t="s">
        <v>523</v>
      </c>
      <c r="D9372" t="s">
        <v>530</v>
      </c>
      <c r="E9372" t="s">
        <v>517</v>
      </c>
      <c r="F9372" s="191">
        <v>45842</v>
      </c>
      <c r="G9372" t="s">
        <v>41</v>
      </c>
      <c r="H9372" s="192">
        <v>1680000</v>
      </c>
      <c r="I9372" t="s">
        <v>16</v>
      </c>
      <c r="J9372"/>
      <c r="K9372"/>
      <c r="L9372">
        <v>2025</v>
      </c>
      <c r="M9372" t="s">
        <v>525</v>
      </c>
      <c r="N9372" t="s">
        <v>526</v>
      </c>
      <c r="O9372"/>
    </row>
    <row r="9373" spans="1:15" s="164" customFormat="1" ht="16" x14ac:dyDescent="0.2">
      <c r="A9373" t="s">
        <v>521</v>
      </c>
      <c r="B9373" t="s">
        <v>522</v>
      </c>
      <c r="C9373" t="s">
        <v>523</v>
      </c>
      <c r="D9373" t="s">
        <v>524</v>
      </c>
      <c r="E9373" t="s">
        <v>519</v>
      </c>
      <c r="F9373" s="191">
        <v>45842</v>
      </c>
      <c r="G9373" t="s">
        <v>18</v>
      </c>
      <c r="H9373" s="192">
        <v>124185</v>
      </c>
      <c r="I9373" t="s">
        <v>16</v>
      </c>
      <c r="J9373">
        <v>1461</v>
      </c>
      <c r="K9373"/>
      <c r="L9373">
        <v>2025</v>
      </c>
      <c r="M9373" t="s">
        <v>525</v>
      </c>
      <c r="N9373" t="s">
        <v>526</v>
      </c>
      <c r="O9373"/>
    </row>
    <row r="9374" spans="1:15" s="164" customFormat="1" ht="16" x14ac:dyDescent="0.2">
      <c r="A9374" t="s">
        <v>521</v>
      </c>
      <c r="B9374" t="s">
        <v>522</v>
      </c>
      <c r="C9374" t="s">
        <v>523</v>
      </c>
      <c r="D9374" t="s">
        <v>530</v>
      </c>
      <c r="E9374" t="s">
        <v>517</v>
      </c>
      <c r="F9374" s="191">
        <v>45842</v>
      </c>
      <c r="G9374" t="s">
        <v>18</v>
      </c>
      <c r="H9374" s="192">
        <v>139200</v>
      </c>
      <c r="I9374" t="s">
        <v>16</v>
      </c>
      <c r="J9374">
        <v>348</v>
      </c>
      <c r="K9374"/>
      <c r="L9374">
        <v>2025</v>
      </c>
      <c r="M9374" t="s">
        <v>525</v>
      </c>
      <c r="N9374" t="s">
        <v>526</v>
      </c>
      <c r="O9374"/>
    </row>
    <row r="9375" spans="1:15" s="164" customFormat="1" ht="16" x14ac:dyDescent="0.2">
      <c r="A9375" t="s">
        <v>521</v>
      </c>
      <c r="B9375" t="s">
        <v>615</v>
      </c>
      <c r="C9375" t="s">
        <v>523</v>
      </c>
      <c r="D9375" t="s">
        <v>530</v>
      </c>
      <c r="E9375" t="s">
        <v>519</v>
      </c>
      <c r="F9375" s="191">
        <v>45842</v>
      </c>
      <c r="G9375" t="s">
        <v>26</v>
      </c>
      <c r="H9375" s="192">
        <v>170000</v>
      </c>
      <c r="I9375" t="s">
        <v>16</v>
      </c>
      <c r="J9375">
        <v>425</v>
      </c>
      <c r="K9375"/>
      <c r="L9375">
        <v>2025</v>
      </c>
      <c r="M9375" t="s">
        <v>525</v>
      </c>
      <c r="N9375" t="s">
        <v>526</v>
      </c>
      <c r="O9375"/>
    </row>
    <row r="9376" spans="1:15" s="164" customFormat="1" ht="16" x14ac:dyDescent="0.2">
      <c r="A9376" t="s">
        <v>521</v>
      </c>
      <c r="B9376" t="s">
        <v>615</v>
      </c>
      <c r="C9376" t="s">
        <v>523</v>
      </c>
      <c r="D9376" t="s">
        <v>530</v>
      </c>
      <c r="E9376" t="s">
        <v>517</v>
      </c>
      <c r="F9376" s="191">
        <v>45842</v>
      </c>
      <c r="G9376" t="s">
        <v>26</v>
      </c>
      <c r="H9376" s="192">
        <v>8713600</v>
      </c>
      <c r="I9376" t="s">
        <v>16</v>
      </c>
      <c r="J9376">
        <v>21784</v>
      </c>
      <c r="K9376"/>
      <c r="L9376">
        <v>2025</v>
      </c>
      <c r="M9376" t="s">
        <v>525</v>
      </c>
      <c r="N9376" t="s">
        <v>526</v>
      </c>
      <c r="O9376"/>
    </row>
    <row r="9377" spans="1:15" s="164" customFormat="1" ht="16" x14ac:dyDescent="0.2">
      <c r="A9377" t="s">
        <v>521</v>
      </c>
      <c r="B9377" t="s">
        <v>670</v>
      </c>
      <c r="C9377" t="s">
        <v>523</v>
      </c>
      <c r="D9377" t="s">
        <v>530</v>
      </c>
      <c r="E9377" t="s">
        <v>518</v>
      </c>
      <c r="F9377" s="191">
        <v>45842</v>
      </c>
      <c r="G9377" t="s">
        <v>36</v>
      </c>
      <c r="H9377" s="192">
        <v>67200</v>
      </c>
      <c r="I9377" t="s">
        <v>16</v>
      </c>
      <c r="J9377">
        <v>168</v>
      </c>
      <c r="K9377"/>
      <c r="L9377">
        <v>2025</v>
      </c>
      <c r="M9377" t="s">
        <v>525</v>
      </c>
      <c r="N9377" t="s">
        <v>526</v>
      </c>
      <c r="O9377"/>
    </row>
    <row r="9378" spans="1:15" s="164" customFormat="1" ht="16" x14ac:dyDescent="0.2">
      <c r="A9378" t="s">
        <v>521</v>
      </c>
      <c r="B9378" t="s">
        <v>670</v>
      </c>
      <c r="C9378" t="s">
        <v>523</v>
      </c>
      <c r="D9378" t="s">
        <v>530</v>
      </c>
      <c r="E9378" t="s">
        <v>517</v>
      </c>
      <c r="F9378" s="191">
        <v>45842</v>
      </c>
      <c r="G9378" t="s">
        <v>36</v>
      </c>
      <c r="H9378" s="192">
        <v>974400</v>
      </c>
      <c r="I9378" t="s">
        <v>16</v>
      </c>
      <c r="J9378">
        <v>2436</v>
      </c>
      <c r="K9378"/>
      <c r="L9378">
        <v>2025</v>
      </c>
      <c r="M9378" t="s">
        <v>525</v>
      </c>
      <c r="N9378" t="s">
        <v>526</v>
      </c>
      <c r="O9378"/>
    </row>
    <row r="9379" spans="1:15" s="164" customFormat="1" ht="16" x14ac:dyDescent="0.2">
      <c r="A9379" t="s">
        <v>521</v>
      </c>
      <c r="B9379" t="s">
        <v>687</v>
      </c>
      <c r="C9379" t="s">
        <v>523</v>
      </c>
      <c r="D9379" t="s">
        <v>530</v>
      </c>
      <c r="E9379" t="s">
        <v>518</v>
      </c>
      <c r="F9379" s="191">
        <v>45842</v>
      </c>
      <c r="G9379" t="s">
        <v>39</v>
      </c>
      <c r="H9379" s="192">
        <v>44800</v>
      </c>
      <c r="I9379" t="s">
        <v>16</v>
      </c>
      <c r="J9379">
        <v>112</v>
      </c>
      <c r="K9379"/>
      <c r="L9379">
        <v>2025</v>
      </c>
      <c r="M9379" t="s">
        <v>525</v>
      </c>
      <c r="N9379" t="s">
        <v>526</v>
      </c>
      <c r="O9379"/>
    </row>
    <row r="9380" spans="1:15" s="164" customFormat="1" ht="16" x14ac:dyDescent="0.2">
      <c r="A9380" t="s">
        <v>521</v>
      </c>
      <c r="B9380" t="s">
        <v>687</v>
      </c>
      <c r="C9380" t="s">
        <v>523</v>
      </c>
      <c r="D9380" t="s">
        <v>530</v>
      </c>
      <c r="E9380" t="s">
        <v>517</v>
      </c>
      <c r="F9380" s="191">
        <v>45842</v>
      </c>
      <c r="G9380" t="s">
        <v>39</v>
      </c>
      <c r="H9380" s="192">
        <v>627200</v>
      </c>
      <c r="I9380" t="s">
        <v>16</v>
      </c>
      <c r="J9380">
        <v>1568</v>
      </c>
      <c r="K9380"/>
      <c r="L9380">
        <v>2025</v>
      </c>
      <c r="M9380" t="s">
        <v>525</v>
      </c>
      <c r="N9380" t="s">
        <v>526</v>
      </c>
      <c r="O9380"/>
    </row>
    <row r="9381" spans="1:15" s="164" customFormat="1" ht="16" x14ac:dyDescent="0.2">
      <c r="A9381" t="s">
        <v>521</v>
      </c>
      <c r="B9381" t="s">
        <v>609</v>
      </c>
      <c r="C9381" t="s">
        <v>523</v>
      </c>
      <c r="D9381" t="s">
        <v>530</v>
      </c>
      <c r="E9381" t="s">
        <v>518</v>
      </c>
      <c r="F9381" s="191">
        <v>45842</v>
      </c>
      <c r="G9381" t="s">
        <v>25</v>
      </c>
      <c r="H9381" s="192">
        <v>67200</v>
      </c>
      <c r="I9381" t="s">
        <v>16</v>
      </c>
      <c r="J9381">
        <v>168</v>
      </c>
      <c r="K9381"/>
      <c r="L9381">
        <v>2025</v>
      </c>
      <c r="M9381" t="s">
        <v>525</v>
      </c>
      <c r="N9381" t="s">
        <v>526</v>
      </c>
      <c r="O9381"/>
    </row>
    <row r="9382" spans="1:15" s="164" customFormat="1" ht="16" x14ac:dyDescent="0.2">
      <c r="A9382" t="s">
        <v>521</v>
      </c>
      <c r="B9382" t="s">
        <v>609</v>
      </c>
      <c r="C9382" t="s">
        <v>523</v>
      </c>
      <c r="D9382" t="s">
        <v>530</v>
      </c>
      <c r="E9382" t="s">
        <v>517</v>
      </c>
      <c r="F9382" s="191">
        <v>45842</v>
      </c>
      <c r="G9382" t="s">
        <v>25</v>
      </c>
      <c r="H9382" s="192">
        <v>403200</v>
      </c>
      <c r="I9382" t="s">
        <v>16</v>
      </c>
      <c r="J9382">
        <v>1008</v>
      </c>
      <c r="K9382"/>
      <c r="L9382">
        <v>2025</v>
      </c>
      <c r="M9382" t="s">
        <v>525</v>
      </c>
      <c r="N9382" t="s">
        <v>526</v>
      </c>
      <c r="O9382"/>
    </row>
    <row r="9383" spans="1:15" s="164" customFormat="1" ht="16" x14ac:dyDescent="0.2">
      <c r="A9383" t="s">
        <v>521</v>
      </c>
      <c r="B9383" t="s">
        <v>615</v>
      </c>
      <c r="C9383" t="s">
        <v>523</v>
      </c>
      <c r="D9383" t="s">
        <v>530</v>
      </c>
      <c r="E9383" t="s">
        <v>518</v>
      </c>
      <c r="F9383" s="191">
        <v>45842</v>
      </c>
      <c r="G9383" t="s">
        <v>26</v>
      </c>
      <c r="H9383" s="192">
        <v>627200</v>
      </c>
      <c r="I9383" t="s">
        <v>16</v>
      </c>
      <c r="J9383">
        <v>1568</v>
      </c>
      <c r="K9383"/>
      <c r="L9383">
        <v>2025</v>
      </c>
      <c r="M9383" t="s">
        <v>525</v>
      </c>
      <c r="N9383" t="s">
        <v>526</v>
      </c>
      <c r="O9383"/>
    </row>
    <row r="9384" spans="1:15" s="164" customFormat="1" ht="16" x14ac:dyDescent="0.2">
      <c r="A9384" t="s">
        <v>521</v>
      </c>
      <c r="B9384" t="s">
        <v>522</v>
      </c>
      <c r="C9384" t="s">
        <v>535</v>
      </c>
      <c r="D9384" t="s">
        <v>524</v>
      </c>
      <c r="E9384" t="s">
        <v>519</v>
      </c>
      <c r="F9384" s="191">
        <v>45842</v>
      </c>
      <c r="G9384" t="s">
        <v>18</v>
      </c>
      <c r="H9384" s="192">
        <v>238000</v>
      </c>
      <c r="I9384" t="s">
        <v>16</v>
      </c>
      <c r="J9384">
        <v>2800</v>
      </c>
      <c r="K9384"/>
      <c r="L9384">
        <v>2025</v>
      </c>
      <c r="M9384" t="s">
        <v>525</v>
      </c>
      <c r="N9384" t="s">
        <v>526</v>
      </c>
      <c r="O9384" t="s">
        <v>790</v>
      </c>
    </row>
    <row r="9385" spans="1:15" s="164" customFormat="1" ht="16" x14ac:dyDescent="0.2">
      <c r="A9385" t="s">
        <v>521</v>
      </c>
      <c r="B9385" t="s">
        <v>522</v>
      </c>
      <c r="C9385" t="s">
        <v>523</v>
      </c>
      <c r="D9385" t="s">
        <v>524</v>
      </c>
      <c r="E9385" t="s">
        <v>519</v>
      </c>
      <c r="F9385" s="191">
        <v>45842</v>
      </c>
      <c r="G9385" t="s">
        <v>18</v>
      </c>
      <c r="H9385" s="192">
        <v>1013540</v>
      </c>
      <c r="I9385" t="s">
        <v>16</v>
      </c>
      <c r="J9385">
        <v>11924</v>
      </c>
      <c r="K9385"/>
      <c r="L9385">
        <v>2025</v>
      </c>
      <c r="M9385" t="s">
        <v>525</v>
      </c>
      <c r="N9385" t="s">
        <v>526</v>
      </c>
      <c r="O9385" t="s">
        <v>790</v>
      </c>
    </row>
    <row r="9386" spans="1:15" s="164" customFormat="1" ht="16" x14ac:dyDescent="0.2">
      <c r="A9386" t="s">
        <v>521</v>
      </c>
      <c r="B9386" t="s">
        <v>688</v>
      </c>
      <c r="C9386" t="s">
        <v>523</v>
      </c>
      <c r="D9386" t="s">
        <v>530</v>
      </c>
      <c r="E9386" t="s">
        <v>518</v>
      </c>
      <c r="F9386" s="191">
        <v>45843</v>
      </c>
      <c r="G9386" t="s">
        <v>41</v>
      </c>
      <c r="H9386" s="192">
        <v>280000</v>
      </c>
      <c r="I9386" t="s">
        <v>16</v>
      </c>
      <c r="J9386"/>
      <c r="K9386"/>
      <c r="L9386">
        <v>2025</v>
      </c>
      <c r="M9386" t="s">
        <v>525</v>
      </c>
      <c r="N9386" t="s">
        <v>526</v>
      </c>
      <c r="O9386"/>
    </row>
    <row r="9387" spans="1:15" s="164" customFormat="1" ht="16" x14ac:dyDescent="0.2">
      <c r="A9387" t="s">
        <v>521</v>
      </c>
      <c r="B9387" t="s">
        <v>688</v>
      </c>
      <c r="C9387" t="s">
        <v>523</v>
      </c>
      <c r="D9387" t="s">
        <v>530</v>
      </c>
      <c r="E9387" t="s">
        <v>517</v>
      </c>
      <c r="F9387" s="191">
        <v>45843</v>
      </c>
      <c r="G9387" t="s">
        <v>41</v>
      </c>
      <c r="H9387" s="192">
        <v>1360000</v>
      </c>
      <c r="I9387" t="s">
        <v>16</v>
      </c>
      <c r="J9387"/>
      <c r="K9387"/>
      <c r="L9387">
        <v>2025</v>
      </c>
      <c r="M9387" t="s">
        <v>525</v>
      </c>
      <c r="N9387" t="s">
        <v>526</v>
      </c>
      <c r="O9387"/>
    </row>
    <row r="9388" spans="1:15" s="164" customFormat="1" ht="16" x14ac:dyDescent="0.2">
      <c r="A9388" t="s">
        <v>521</v>
      </c>
      <c r="B9388" t="s">
        <v>522</v>
      </c>
      <c r="C9388" t="s">
        <v>523</v>
      </c>
      <c r="D9388" t="s">
        <v>530</v>
      </c>
      <c r="E9388" t="s">
        <v>517</v>
      </c>
      <c r="F9388" s="191">
        <v>45843</v>
      </c>
      <c r="G9388" t="s">
        <v>18</v>
      </c>
      <c r="H9388" s="192">
        <v>374800</v>
      </c>
      <c r="I9388" t="s">
        <v>16</v>
      </c>
      <c r="J9388">
        <v>937</v>
      </c>
      <c r="K9388"/>
      <c r="L9388">
        <v>2025</v>
      </c>
      <c r="M9388" t="s">
        <v>525</v>
      </c>
      <c r="N9388" t="s">
        <v>526</v>
      </c>
      <c r="O9388"/>
    </row>
    <row r="9389" spans="1:15" s="164" customFormat="1" ht="16" x14ac:dyDescent="0.2">
      <c r="A9389" t="s">
        <v>521</v>
      </c>
      <c r="B9389" t="s">
        <v>522</v>
      </c>
      <c r="C9389" t="s">
        <v>523</v>
      </c>
      <c r="D9389" t="s">
        <v>524</v>
      </c>
      <c r="E9389" t="s">
        <v>519</v>
      </c>
      <c r="F9389" s="191">
        <v>45843</v>
      </c>
      <c r="G9389" t="s">
        <v>19</v>
      </c>
      <c r="H9389" s="192">
        <v>2040000</v>
      </c>
      <c r="I9389" t="s">
        <v>16</v>
      </c>
      <c r="J9389">
        <v>24000</v>
      </c>
      <c r="K9389"/>
      <c r="L9389">
        <v>2025</v>
      </c>
      <c r="M9389" t="s">
        <v>525</v>
      </c>
      <c r="N9389" t="s">
        <v>526</v>
      </c>
      <c r="O9389"/>
    </row>
    <row r="9390" spans="1:15" s="164" customFormat="1" ht="16" x14ac:dyDescent="0.2">
      <c r="A9390" t="s">
        <v>521</v>
      </c>
      <c r="B9390" t="s">
        <v>522</v>
      </c>
      <c r="C9390" t="s">
        <v>523</v>
      </c>
      <c r="D9390" t="s">
        <v>530</v>
      </c>
      <c r="E9390" t="s">
        <v>517</v>
      </c>
      <c r="F9390" s="191">
        <v>45843</v>
      </c>
      <c r="G9390" t="s">
        <v>19</v>
      </c>
      <c r="H9390" s="192">
        <v>3200000</v>
      </c>
      <c r="I9390" t="s">
        <v>16</v>
      </c>
      <c r="J9390"/>
      <c r="K9390"/>
      <c r="L9390">
        <v>2025</v>
      </c>
      <c r="M9390" t="s">
        <v>525</v>
      </c>
      <c r="N9390" t="s">
        <v>526</v>
      </c>
      <c r="O9390"/>
    </row>
    <row r="9391" spans="1:15" s="164" customFormat="1" ht="16" x14ac:dyDescent="0.2">
      <c r="A9391" t="s">
        <v>521</v>
      </c>
      <c r="B9391" t="s">
        <v>522</v>
      </c>
      <c r="C9391" t="s">
        <v>523</v>
      </c>
      <c r="D9391" t="s">
        <v>524</v>
      </c>
      <c r="E9391" t="s">
        <v>519</v>
      </c>
      <c r="F9391" s="191">
        <v>45843</v>
      </c>
      <c r="G9391" t="s">
        <v>18</v>
      </c>
      <c r="H9391" s="192">
        <v>357000</v>
      </c>
      <c r="I9391" t="s">
        <v>16</v>
      </c>
      <c r="J9391">
        <v>4200</v>
      </c>
      <c r="K9391"/>
      <c r="L9391">
        <v>2025</v>
      </c>
      <c r="M9391" t="s">
        <v>525</v>
      </c>
      <c r="N9391" t="s">
        <v>526</v>
      </c>
      <c r="O9391"/>
    </row>
    <row r="9392" spans="1:15" s="164" customFormat="1" ht="16" x14ac:dyDescent="0.2">
      <c r="A9392" t="s">
        <v>521</v>
      </c>
      <c r="B9392" t="s">
        <v>572</v>
      </c>
      <c r="C9392" t="s">
        <v>523</v>
      </c>
      <c r="D9392" t="s">
        <v>530</v>
      </c>
      <c r="E9392" t="s">
        <v>517</v>
      </c>
      <c r="F9392" s="191">
        <v>45843</v>
      </c>
      <c r="G9392" t="s">
        <v>574</v>
      </c>
      <c r="H9392" s="192">
        <v>1000000</v>
      </c>
      <c r="I9392" t="s">
        <v>16</v>
      </c>
      <c r="J9392"/>
      <c r="K9392"/>
      <c r="L9392">
        <v>2025</v>
      </c>
      <c r="M9392" t="s">
        <v>525</v>
      </c>
      <c r="N9392" t="s">
        <v>526</v>
      </c>
      <c r="O9392"/>
    </row>
    <row r="9393" spans="1:15" s="164" customFormat="1" ht="16" x14ac:dyDescent="0.2">
      <c r="A9393" t="s">
        <v>521</v>
      </c>
      <c r="B9393" t="s">
        <v>572</v>
      </c>
      <c r="C9393" t="s">
        <v>523</v>
      </c>
      <c r="D9393" t="s">
        <v>524</v>
      </c>
      <c r="E9393" t="s">
        <v>519</v>
      </c>
      <c r="F9393" s="191">
        <v>45843</v>
      </c>
      <c r="G9393" t="s">
        <v>574</v>
      </c>
      <c r="H9393" s="192">
        <v>1700000</v>
      </c>
      <c r="I9393" t="s">
        <v>16</v>
      </c>
      <c r="J9393">
        <v>20000</v>
      </c>
      <c r="K9393"/>
      <c r="L9393">
        <v>2025</v>
      </c>
      <c r="M9393" t="s">
        <v>525</v>
      </c>
      <c r="N9393" t="s">
        <v>526</v>
      </c>
      <c r="O9393"/>
    </row>
    <row r="9394" spans="1:15" s="164" customFormat="1" ht="16" x14ac:dyDescent="0.2">
      <c r="A9394" t="s">
        <v>521</v>
      </c>
      <c r="B9394" t="s">
        <v>670</v>
      </c>
      <c r="C9394" t="s">
        <v>523</v>
      </c>
      <c r="D9394" t="s">
        <v>530</v>
      </c>
      <c r="E9394" t="s">
        <v>518</v>
      </c>
      <c r="F9394" s="191">
        <v>45843</v>
      </c>
      <c r="G9394" t="s">
        <v>36</v>
      </c>
      <c r="H9394" s="192">
        <v>67200</v>
      </c>
      <c r="I9394" t="s">
        <v>16</v>
      </c>
      <c r="J9394">
        <v>168</v>
      </c>
      <c r="K9394"/>
      <c r="L9394">
        <v>2025</v>
      </c>
      <c r="M9394" t="s">
        <v>525</v>
      </c>
      <c r="N9394" t="s">
        <v>526</v>
      </c>
      <c r="O9394"/>
    </row>
    <row r="9395" spans="1:15" s="164" customFormat="1" ht="16" x14ac:dyDescent="0.2">
      <c r="A9395" t="s">
        <v>521</v>
      </c>
      <c r="B9395" t="s">
        <v>670</v>
      </c>
      <c r="C9395" t="s">
        <v>523</v>
      </c>
      <c r="D9395" t="s">
        <v>530</v>
      </c>
      <c r="E9395" t="s">
        <v>517</v>
      </c>
      <c r="F9395" s="191">
        <v>45843</v>
      </c>
      <c r="G9395" t="s">
        <v>36</v>
      </c>
      <c r="H9395" s="192">
        <v>504000</v>
      </c>
      <c r="I9395" t="s">
        <v>16</v>
      </c>
      <c r="J9395">
        <v>1260</v>
      </c>
      <c r="K9395"/>
      <c r="L9395">
        <v>2025</v>
      </c>
      <c r="M9395" t="s">
        <v>525</v>
      </c>
      <c r="N9395" t="s">
        <v>526</v>
      </c>
      <c r="O9395"/>
    </row>
    <row r="9396" spans="1:15" s="164" customFormat="1" ht="16" x14ac:dyDescent="0.2">
      <c r="A9396" t="s">
        <v>521</v>
      </c>
      <c r="B9396" t="s">
        <v>687</v>
      </c>
      <c r="C9396" t="s">
        <v>523</v>
      </c>
      <c r="D9396" t="s">
        <v>530</v>
      </c>
      <c r="E9396" t="s">
        <v>518</v>
      </c>
      <c r="F9396" s="191">
        <v>45843</v>
      </c>
      <c r="G9396" t="s">
        <v>39</v>
      </c>
      <c r="H9396" s="192">
        <v>22400</v>
      </c>
      <c r="I9396" t="s">
        <v>16</v>
      </c>
      <c r="J9396">
        <v>56</v>
      </c>
      <c r="K9396"/>
      <c r="L9396">
        <v>2025</v>
      </c>
      <c r="M9396" t="s">
        <v>525</v>
      </c>
      <c r="N9396" t="s">
        <v>526</v>
      </c>
      <c r="O9396"/>
    </row>
    <row r="9397" spans="1:15" s="164" customFormat="1" ht="16" x14ac:dyDescent="0.2">
      <c r="A9397" t="s">
        <v>521</v>
      </c>
      <c r="B9397" t="s">
        <v>687</v>
      </c>
      <c r="C9397" t="s">
        <v>523</v>
      </c>
      <c r="D9397" t="s">
        <v>530</v>
      </c>
      <c r="E9397" t="s">
        <v>517</v>
      </c>
      <c r="F9397" s="191">
        <v>45843</v>
      </c>
      <c r="G9397" t="s">
        <v>39</v>
      </c>
      <c r="H9397" s="192">
        <v>627200</v>
      </c>
      <c r="I9397" t="s">
        <v>16</v>
      </c>
      <c r="J9397">
        <v>1568</v>
      </c>
      <c r="K9397"/>
      <c r="L9397">
        <v>2025</v>
      </c>
      <c r="M9397" t="s">
        <v>525</v>
      </c>
      <c r="N9397" t="s">
        <v>526</v>
      </c>
      <c r="O9397"/>
    </row>
    <row r="9398" spans="1:15" s="164" customFormat="1" ht="16" x14ac:dyDescent="0.2">
      <c r="A9398" t="s">
        <v>521</v>
      </c>
      <c r="B9398" t="s">
        <v>609</v>
      </c>
      <c r="C9398" t="s">
        <v>523</v>
      </c>
      <c r="D9398" t="s">
        <v>530</v>
      </c>
      <c r="E9398" t="s">
        <v>517</v>
      </c>
      <c r="F9398" s="191">
        <v>45843</v>
      </c>
      <c r="G9398" t="s">
        <v>25</v>
      </c>
      <c r="H9398" s="192">
        <v>425600</v>
      </c>
      <c r="I9398" t="s">
        <v>16</v>
      </c>
      <c r="J9398">
        <v>1064</v>
      </c>
      <c r="K9398"/>
      <c r="L9398">
        <v>2025</v>
      </c>
      <c r="M9398" t="s">
        <v>525</v>
      </c>
      <c r="N9398" t="s">
        <v>526</v>
      </c>
      <c r="O9398"/>
    </row>
    <row r="9399" spans="1:15" s="164" customFormat="1" ht="16" x14ac:dyDescent="0.2">
      <c r="A9399" t="s">
        <v>521</v>
      </c>
      <c r="B9399" t="s">
        <v>615</v>
      </c>
      <c r="C9399" t="s">
        <v>523</v>
      </c>
      <c r="D9399" t="s">
        <v>530</v>
      </c>
      <c r="E9399" t="s">
        <v>518</v>
      </c>
      <c r="F9399" s="191">
        <v>45843</v>
      </c>
      <c r="G9399" t="s">
        <v>26</v>
      </c>
      <c r="H9399" s="192">
        <v>739200</v>
      </c>
      <c r="I9399" t="s">
        <v>16</v>
      </c>
      <c r="J9399">
        <v>1848</v>
      </c>
      <c r="K9399"/>
      <c r="L9399">
        <v>2025</v>
      </c>
      <c r="M9399" t="s">
        <v>525</v>
      </c>
      <c r="N9399" t="s">
        <v>526</v>
      </c>
      <c r="O9399"/>
    </row>
    <row r="9400" spans="1:15" s="164" customFormat="1" ht="16" x14ac:dyDescent="0.2">
      <c r="A9400" t="s">
        <v>521</v>
      </c>
      <c r="B9400" t="s">
        <v>615</v>
      </c>
      <c r="C9400" t="s">
        <v>523</v>
      </c>
      <c r="D9400" t="s">
        <v>524</v>
      </c>
      <c r="E9400" t="s">
        <v>519</v>
      </c>
      <c r="F9400" s="191">
        <v>45843</v>
      </c>
      <c r="G9400" t="s">
        <v>26</v>
      </c>
      <c r="H9400" s="192">
        <v>115600</v>
      </c>
      <c r="I9400" t="s">
        <v>16</v>
      </c>
      <c r="J9400">
        <v>1360</v>
      </c>
      <c r="K9400"/>
      <c r="L9400">
        <v>2025</v>
      </c>
      <c r="M9400" t="s">
        <v>525</v>
      </c>
      <c r="N9400" t="s">
        <v>526</v>
      </c>
      <c r="O9400"/>
    </row>
    <row r="9401" spans="1:15" s="164" customFormat="1" ht="16" x14ac:dyDescent="0.2">
      <c r="A9401" t="s">
        <v>521</v>
      </c>
      <c r="B9401" t="s">
        <v>615</v>
      </c>
      <c r="C9401" t="s">
        <v>523</v>
      </c>
      <c r="D9401" t="s">
        <v>530</v>
      </c>
      <c r="E9401" t="s">
        <v>517</v>
      </c>
      <c r="F9401" s="191">
        <v>45843</v>
      </c>
      <c r="G9401" t="s">
        <v>26</v>
      </c>
      <c r="H9401" s="192">
        <v>12678400</v>
      </c>
      <c r="I9401" t="s">
        <v>16</v>
      </c>
      <c r="J9401">
        <v>31696</v>
      </c>
      <c r="K9401"/>
      <c r="L9401">
        <v>2025</v>
      </c>
      <c r="M9401" t="s">
        <v>525</v>
      </c>
      <c r="N9401" t="s">
        <v>526</v>
      </c>
      <c r="O9401"/>
    </row>
    <row r="9402" spans="1:15" s="164" customFormat="1" ht="16" x14ac:dyDescent="0.2">
      <c r="A9402" t="s">
        <v>521</v>
      </c>
      <c r="B9402" t="s">
        <v>522</v>
      </c>
      <c r="C9402" t="s">
        <v>535</v>
      </c>
      <c r="D9402" t="s">
        <v>524</v>
      </c>
      <c r="E9402" t="s">
        <v>519</v>
      </c>
      <c r="F9402" s="191">
        <v>45843</v>
      </c>
      <c r="G9402" t="s">
        <v>18</v>
      </c>
      <c r="H9402" s="192">
        <v>38250</v>
      </c>
      <c r="I9402" t="s">
        <v>16</v>
      </c>
      <c r="J9402">
        <v>450</v>
      </c>
      <c r="K9402"/>
      <c r="L9402">
        <v>2025</v>
      </c>
      <c r="M9402" t="s">
        <v>525</v>
      </c>
      <c r="N9402" t="s">
        <v>526</v>
      </c>
      <c r="O9402" t="s">
        <v>789</v>
      </c>
    </row>
    <row r="9403" spans="1:15" s="164" customFormat="1" ht="16" x14ac:dyDescent="0.2">
      <c r="A9403" t="s">
        <v>521</v>
      </c>
      <c r="B9403" t="s">
        <v>522</v>
      </c>
      <c r="C9403" t="s">
        <v>523</v>
      </c>
      <c r="D9403" t="s">
        <v>524</v>
      </c>
      <c r="E9403" t="s">
        <v>519</v>
      </c>
      <c r="F9403" s="191">
        <v>45843</v>
      </c>
      <c r="G9403" t="s">
        <v>18</v>
      </c>
      <c r="H9403" s="192">
        <v>1619250</v>
      </c>
      <c r="I9403" t="s">
        <v>16</v>
      </c>
      <c r="J9403">
        <v>19050</v>
      </c>
      <c r="K9403"/>
      <c r="L9403">
        <v>2025</v>
      </c>
      <c r="M9403" t="s">
        <v>525</v>
      </c>
      <c r="N9403" t="s">
        <v>526</v>
      </c>
      <c r="O9403" t="s">
        <v>789</v>
      </c>
    </row>
    <row r="9404" spans="1:15" s="164" customFormat="1" ht="16" x14ac:dyDescent="0.2">
      <c r="A9404" t="s">
        <v>521</v>
      </c>
      <c r="B9404" t="s">
        <v>572</v>
      </c>
      <c r="C9404" t="s">
        <v>523</v>
      </c>
      <c r="D9404" t="s">
        <v>530</v>
      </c>
      <c r="E9404" t="s">
        <v>517</v>
      </c>
      <c r="F9404" s="191">
        <v>45843</v>
      </c>
      <c r="G9404" t="s">
        <v>573</v>
      </c>
      <c r="H9404" s="192">
        <v>800000</v>
      </c>
      <c r="I9404" t="s">
        <v>16</v>
      </c>
      <c r="J9404"/>
      <c r="K9404"/>
      <c r="L9404">
        <v>2025</v>
      </c>
      <c r="M9404" t="s">
        <v>525</v>
      </c>
      <c r="N9404" t="s">
        <v>526</v>
      </c>
      <c r="O9404" t="s">
        <v>823</v>
      </c>
    </row>
    <row r="9405" spans="1:15" s="164" customFormat="1" ht="16" x14ac:dyDescent="0.2">
      <c r="A9405" t="s">
        <v>521</v>
      </c>
      <c r="B9405" t="s">
        <v>572</v>
      </c>
      <c r="C9405" t="s">
        <v>523</v>
      </c>
      <c r="D9405" t="s">
        <v>530</v>
      </c>
      <c r="E9405" t="s">
        <v>517</v>
      </c>
      <c r="F9405" s="191">
        <v>45843</v>
      </c>
      <c r="G9405" t="s">
        <v>573</v>
      </c>
      <c r="H9405" s="192">
        <v>640000</v>
      </c>
      <c r="I9405" t="s">
        <v>16</v>
      </c>
      <c r="J9405"/>
      <c r="K9405"/>
      <c r="L9405">
        <v>2025</v>
      </c>
      <c r="M9405" t="s">
        <v>525</v>
      </c>
      <c r="N9405" t="s">
        <v>526</v>
      </c>
      <c r="O9405" t="s">
        <v>824</v>
      </c>
    </row>
    <row r="9406" spans="1:15" s="164" customFormat="1" ht="16" x14ac:dyDescent="0.2">
      <c r="A9406" t="s">
        <v>521</v>
      </c>
      <c r="B9406" t="s">
        <v>572</v>
      </c>
      <c r="C9406" t="s">
        <v>523</v>
      </c>
      <c r="D9406" t="s">
        <v>530</v>
      </c>
      <c r="E9406" t="s">
        <v>517</v>
      </c>
      <c r="F9406" s="191">
        <v>45843</v>
      </c>
      <c r="G9406" t="s">
        <v>573</v>
      </c>
      <c r="H9406" s="192">
        <v>1200000</v>
      </c>
      <c r="I9406" t="s">
        <v>16</v>
      </c>
      <c r="J9406"/>
      <c r="K9406"/>
      <c r="L9406">
        <v>2025</v>
      </c>
      <c r="M9406" t="s">
        <v>525</v>
      </c>
      <c r="N9406" t="s">
        <v>526</v>
      </c>
      <c r="O9406" t="s">
        <v>856</v>
      </c>
    </row>
    <row r="9407" spans="1:15" s="164" customFormat="1" ht="16" x14ac:dyDescent="0.2">
      <c r="A9407" t="s">
        <v>521</v>
      </c>
      <c r="B9407" t="s">
        <v>572</v>
      </c>
      <c r="C9407" t="s">
        <v>523</v>
      </c>
      <c r="D9407" t="s">
        <v>530</v>
      </c>
      <c r="E9407" t="s">
        <v>517</v>
      </c>
      <c r="F9407" s="191">
        <v>45843</v>
      </c>
      <c r="G9407" t="s">
        <v>573</v>
      </c>
      <c r="H9407" s="192">
        <v>240000</v>
      </c>
      <c r="I9407" t="s">
        <v>16</v>
      </c>
      <c r="J9407"/>
      <c r="K9407"/>
      <c r="L9407">
        <v>2025</v>
      </c>
      <c r="M9407" t="s">
        <v>525</v>
      </c>
      <c r="N9407" t="s">
        <v>526</v>
      </c>
      <c r="O9407" t="s">
        <v>869</v>
      </c>
    </row>
    <row r="9408" spans="1:15" s="164" customFormat="1" ht="16" x14ac:dyDescent="0.2">
      <c r="A9408" t="s">
        <v>521</v>
      </c>
      <c r="B9408" t="s">
        <v>522</v>
      </c>
      <c r="C9408" t="s">
        <v>523</v>
      </c>
      <c r="D9408" t="s">
        <v>530</v>
      </c>
      <c r="E9408" t="s">
        <v>517</v>
      </c>
      <c r="F9408" s="191">
        <v>45843</v>
      </c>
      <c r="G9408" t="s">
        <v>18</v>
      </c>
      <c r="H9408" s="192">
        <v>1563008</v>
      </c>
      <c r="I9408" t="s">
        <v>16</v>
      </c>
      <c r="J9408"/>
      <c r="K9408"/>
      <c r="L9408">
        <v>2025</v>
      </c>
      <c r="M9408" t="s">
        <v>525</v>
      </c>
      <c r="N9408" t="s">
        <v>526</v>
      </c>
      <c r="O9408" t="s">
        <v>937</v>
      </c>
    </row>
    <row r="9409" spans="1:15" s="164" customFormat="1" ht="16" x14ac:dyDescent="0.2">
      <c r="A9409" t="s">
        <v>521</v>
      </c>
      <c r="B9409" t="s">
        <v>667</v>
      </c>
      <c r="C9409" t="s">
        <v>523</v>
      </c>
      <c r="D9409" t="s">
        <v>530</v>
      </c>
      <c r="E9409" t="s">
        <v>517</v>
      </c>
      <c r="F9409" s="191">
        <v>45843</v>
      </c>
      <c r="G9409" t="s">
        <v>35</v>
      </c>
      <c r="H9409" s="192">
        <v>64512</v>
      </c>
      <c r="I9409" t="s">
        <v>16</v>
      </c>
      <c r="J9409"/>
      <c r="K9409"/>
      <c r="L9409">
        <v>2025</v>
      </c>
      <c r="M9409" t="s">
        <v>525</v>
      </c>
      <c r="N9409" t="s">
        <v>526</v>
      </c>
      <c r="O9409" t="s">
        <v>937</v>
      </c>
    </row>
    <row r="9410" spans="1:15" s="164" customFormat="1" ht="16" x14ac:dyDescent="0.2">
      <c r="A9410" t="s">
        <v>521</v>
      </c>
      <c r="B9410" t="s">
        <v>688</v>
      </c>
      <c r="C9410" t="s">
        <v>523</v>
      </c>
      <c r="D9410" t="s">
        <v>530</v>
      </c>
      <c r="E9410" t="s">
        <v>518</v>
      </c>
      <c r="F9410" s="191">
        <v>45843</v>
      </c>
      <c r="G9410" t="s">
        <v>41</v>
      </c>
      <c r="H9410" s="192">
        <v>1382400</v>
      </c>
      <c r="I9410" t="s">
        <v>16</v>
      </c>
      <c r="J9410"/>
      <c r="K9410"/>
      <c r="L9410">
        <v>2025</v>
      </c>
      <c r="M9410" t="s">
        <v>525</v>
      </c>
      <c r="N9410" t="s">
        <v>526</v>
      </c>
      <c r="O9410" t="s">
        <v>937</v>
      </c>
    </row>
    <row r="9411" spans="1:15" s="164" customFormat="1" ht="16" x14ac:dyDescent="0.2">
      <c r="A9411" t="s">
        <v>521</v>
      </c>
      <c r="B9411" t="s">
        <v>688</v>
      </c>
      <c r="C9411" t="s">
        <v>523</v>
      </c>
      <c r="D9411" t="s">
        <v>530</v>
      </c>
      <c r="E9411" t="s">
        <v>517</v>
      </c>
      <c r="F9411" s="191">
        <v>45843</v>
      </c>
      <c r="G9411" t="s">
        <v>41</v>
      </c>
      <c r="H9411" s="192">
        <v>11164800</v>
      </c>
      <c r="I9411" t="s">
        <v>16</v>
      </c>
      <c r="J9411"/>
      <c r="K9411"/>
      <c r="L9411">
        <v>2025</v>
      </c>
      <c r="M9411" t="s">
        <v>525</v>
      </c>
      <c r="N9411" t="s">
        <v>526</v>
      </c>
      <c r="O9411" t="s">
        <v>937</v>
      </c>
    </row>
    <row r="9412" spans="1:15" s="164" customFormat="1" ht="16" x14ac:dyDescent="0.2">
      <c r="A9412" t="s">
        <v>521</v>
      </c>
      <c r="B9412" t="s">
        <v>687</v>
      </c>
      <c r="C9412" t="s">
        <v>523</v>
      </c>
      <c r="D9412" t="s">
        <v>530</v>
      </c>
      <c r="E9412" t="s">
        <v>517</v>
      </c>
      <c r="F9412" s="191">
        <v>45843</v>
      </c>
      <c r="G9412" t="s">
        <v>39</v>
      </c>
      <c r="H9412" s="192">
        <v>4838400</v>
      </c>
      <c r="I9412" t="s">
        <v>16</v>
      </c>
      <c r="J9412"/>
      <c r="K9412"/>
      <c r="L9412">
        <v>2025</v>
      </c>
      <c r="M9412" t="s">
        <v>525</v>
      </c>
      <c r="N9412" t="s">
        <v>526</v>
      </c>
      <c r="O9412" t="s">
        <v>937</v>
      </c>
    </row>
    <row r="9413" spans="1:15" s="164" customFormat="1" ht="16" x14ac:dyDescent="0.2">
      <c r="A9413" t="s">
        <v>521</v>
      </c>
      <c r="B9413" t="s">
        <v>687</v>
      </c>
      <c r="C9413" t="s">
        <v>523</v>
      </c>
      <c r="D9413" t="s">
        <v>530</v>
      </c>
      <c r="E9413" t="s">
        <v>518</v>
      </c>
      <c r="F9413" s="191">
        <v>45843</v>
      </c>
      <c r="G9413" t="s">
        <v>39</v>
      </c>
      <c r="H9413" s="192">
        <v>272384</v>
      </c>
      <c r="I9413" t="s">
        <v>16</v>
      </c>
      <c r="J9413"/>
      <c r="K9413"/>
      <c r="L9413">
        <v>2025</v>
      </c>
      <c r="M9413" t="s">
        <v>525</v>
      </c>
      <c r="N9413" t="s">
        <v>526</v>
      </c>
      <c r="O9413" t="s">
        <v>937</v>
      </c>
    </row>
    <row r="9414" spans="1:15" s="164" customFormat="1" ht="16" x14ac:dyDescent="0.2">
      <c r="A9414" t="s">
        <v>521</v>
      </c>
      <c r="B9414" t="s">
        <v>670</v>
      </c>
      <c r="C9414" t="s">
        <v>523</v>
      </c>
      <c r="D9414" t="s">
        <v>530</v>
      </c>
      <c r="E9414" t="s">
        <v>517</v>
      </c>
      <c r="F9414" s="191">
        <v>45843</v>
      </c>
      <c r="G9414" t="s">
        <v>36</v>
      </c>
      <c r="H9414" s="192">
        <v>1623552</v>
      </c>
      <c r="I9414" t="s">
        <v>16</v>
      </c>
      <c r="J9414"/>
      <c r="K9414"/>
      <c r="L9414">
        <v>2025</v>
      </c>
      <c r="M9414" t="s">
        <v>525</v>
      </c>
      <c r="N9414" t="s">
        <v>526</v>
      </c>
      <c r="O9414" t="s">
        <v>937</v>
      </c>
    </row>
    <row r="9415" spans="1:15" s="164" customFormat="1" ht="16" x14ac:dyDescent="0.2">
      <c r="A9415" t="s">
        <v>521</v>
      </c>
      <c r="B9415" t="s">
        <v>670</v>
      </c>
      <c r="C9415" t="s">
        <v>523</v>
      </c>
      <c r="D9415" t="s">
        <v>530</v>
      </c>
      <c r="E9415" t="s">
        <v>518</v>
      </c>
      <c r="F9415" s="191">
        <v>45843</v>
      </c>
      <c r="G9415" t="s">
        <v>36</v>
      </c>
      <c r="H9415" s="192">
        <v>301056</v>
      </c>
      <c r="I9415" t="s">
        <v>16</v>
      </c>
      <c r="J9415"/>
      <c r="K9415"/>
      <c r="L9415">
        <v>2025</v>
      </c>
      <c r="M9415" t="s">
        <v>525</v>
      </c>
      <c r="N9415" t="s">
        <v>526</v>
      </c>
      <c r="O9415" t="s">
        <v>937</v>
      </c>
    </row>
    <row r="9416" spans="1:15" s="164" customFormat="1" ht="16" x14ac:dyDescent="0.2">
      <c r="A9416" t="s">
        <v>521</v>
      </c>
      <c r="B9416" t="s">
        <v>615</v>
      </c>
      <c r="C9416" t="s">
        <v>523</v>
      </c>
      <c r="D9416" t="s">
        <v>530</v>
      </c>
      <c r="E9416" t="s">
        <v>517</v>
      </c>
      <c r="F9416" s="191">
        <v>45843</v>
      </c>
      <c r="G9416" t="s">
        <v>26</v>
      </c>
      <c r="H9416" s="192">
        <v>35266560</v>
      </c>
      <c r="I9416" t="s">
        <v>16</v>
      </c>
      <c r="J9416"/>
      <c r="K9416"/>
      <c r="L9416">
        <v>2025</v>
      </c>
      <c r="M9416" t="s">
        <v>525</v>
      </c>
      <c r="N9416" t="s">
        <v>526</v>
      </c>
      <c r="O9416" t="s">
        <v>937</v>
      </c>
    </row>
    <row r="9417" spans="1:15" s="164" customFormat="1" ht="16" x14ac:dyDescent="0.2">
      <c r="A9417" t="s">
        <v>521</v>
      </c>
      <c r="B9417" t="s">
        <v>615</v>
      </c>
      <c r="C9417" t="s">
        <v>523</v>
      </c>
      <c r="D9417" t="s">
        <v>530</v>
      </c>
      <c r="E9417" t="s">
        <v>519</v>
      </c>
      <c r="F9417" s="191">
        <v>45843</v>
      </c>
      <c r="G9417" t="s">
        <v>26</v>
      </c>
      <c r="H9417" s="192">
        <v>54400</v>
      </c>
      <c r="I9417" t="s">
        <v>16</v>
      </c>
      <c r="J9417"/>
      <c r="K9417"/>
      <c r="L9417">
        <v>2025</v>
      </c>
      <c r="M9417" t="s">
        <v>525</v>
      </c>
      <c r="N9417" t="s">
        <v>526</v>
      </c>
      <c r="O9417" t="s">
        <v>937</v>
      </c>
    </row>
    <row r="9418" spans="1:15" s="164" customFormat="1" ht="16" x14ac:dyDescent="0.2">
      <c r="A9418" t="s">
        <v>521</v>
      </c>
      <c r="B9418" t="s">
        <v>615</v>
      </c>
      <c r="C9418" t="s">
        <v>523</v>
      </c>
      <c r="D9418" t="s">
        <v>530</v>
      </c>
      <c r="E9418" t="s">
        <v>518</v>
      </c>
      <c r="F9418" s="191">
        <v>45843</v>
      </c>
      <c r="G9418" t="s">
        <v>26</v>
      </c>
      <c r="H9418" s="192">
        <v>4587520</v>
      </c>
      <c r="I9418" t="s">
        <v>16</v>
      </c>
      <c r="J9418"/>
      <c r="K9418"/>
      <c r="L9418">
        <v>2025</v>
      </c>
      <c r="M9418" t="s">
        <v>525</v>
      </c>
      <c r="N9418" t="s">
        <v>526</v>
      </c>
      <c r="O9418" t="s">
        <v>937</v>
      </c>
    </row>
    <row r="9419" spans="1:15" s="164" customFormat="1" ht="16" x14ac:dyDescent="0.2">
      <c r="A9419" t="s">
        <v>521</v>
      </c>
      <c r="B9419" t="s">
        <v>609</v>
      </c>
      <c r="C9419" t="s">
        <v>523</v>
      </c>
      <c r="D9419" t="s">
        <v>530</v>
      </c>
      <c r="E9419" t="s">
        <v>517</v>
      </c>
      <c r="F9419" s="191">
        <v>45843</v>
      </c>
      <c r="G9419" t="s">
        <v>25</v>
      </c>
      <c r="H9419" s="192">
        <v>3189760</v>
      </c>
      <c r="I9419" t="s">
        <v>16</v>
      </c>
      <c r="J9419"/>
      <c r="K9419"/>
      <c r="L9419">
        <v>2025</v>
      </c>
      <c r="M9419" t="s">
        <v>525</v>
      </c>
      <c r="N9419" t="s">
        <v>526</v>
      </c>
      <c r="O9419" t="s">
        <v>937</v>
      </c>
    </row>
    <row r="9420" spans="1:15" s="164" customFormat="1" ht="16" x14ac:dyDescent="0.2">
      <c r="A9420" t="s">
        <v>521</v>
      </c>
      <c r="B9420" t="s">
        <v>609</v>
      </c>
      <c r="C9420" t="s">
        <v>523</v>
      </c>
      <c r="D9420" t="s">
        <v>530</v>
      </c>
      <c r="E9420" t="s">
        <v>518</v>
      </c>
      <c r="F9420" s="191">
        <v>45843</v>
      </c>
      <c r="G9420" t="s">
        <v>25</v>
      </c>
      <c r="H9420" s="192">
        <v>150528</v>
      </c>
      <c r="I9420" t="s">
        <v>16</v>
      </c>
      <c r="J9420"/>
      <c r="K9420"/>
      <c r="L9420">
        <v>2025</v>
      </c>
      <c r="M9420" t="s">
        <v>525</v>
      </c>
      <c r="N9420" t="s">
        <v>526</v>
      </c>
      <c r="O9420" t="s">
        <v>937</v>
      </c>
    </row>
    <row r="9421" spans="1:15" s="164" customFormat="1" ht="16" x14ac:dyDescent="0.2">
      <c r="A9421" t="s">
        <v>521</v>
      </c>
      <c r="B9421" t="s">
        <v>522</v>
      </c>
      <c r="C9421" t="s">
        <v>523</v>
      </c>
      <c r="D9421" t="s">
        <v>530</v>
      </c>
      <c r="E9421" t="s">
        <v>517</v>
      </c>
      <c r="F9421" s="191">
        <v>45843</v>
      </c>
      <c r="G9421" t="s">
        <v>19</v>
      </c>
      <c r="H9421" s="192">
        <v>8819200</v>
      </c>
      <c r="I9421" t="s">
        <v>16</v>
      </c>
      <c r="J9421"/>
      <c r="K9421"/>
      <c r="L9421">
        <v>2025</v>
      </c>
      <c r="M9421" t="s">
        <v>525</v>
      </c>
      <c r="N9421" t="s">
        <v>526</v>
      </c>
      <c r="O9421" t="s">
        <v>937</v>
      </c>
    </row>
    <row r="9422" spans="1:15" s="164" customFormat="1" ht="16" x14ac:dyDescent="0.2">
      <c r="A9422" t="s">
        <v>521</v>
      </c>
      <c r="B9422" t="s">
        <v>522</v>
      </c>
      <c r="C9422" t="s">
        <v>523</v>
      </c>
      <c r="D9422" t="s">
        <v>530</v>
      </c>
      <c r="E9422" t="s">
        <v>518</v>
      </c>
      <c r="F9422" s="191">
        <v>45843</v>
      </c>
      <c r="G9422" t="s">
        <v>19</v>
      </c>
      <c r="H9422" s="192">
        <v>128000</v>
      </c>
      <c r="I9422" t="s">
        <v>16</v>
      </c>
      <c r="J9422"/>
      <c r="K9422"/>
      <c r="L9422">
        <v>2025</v>
      </c>
      <c r="M9422" t="s">
        <v>525</v>
      </c>
      <c r="N9422" t="s">
        <v>526</v>
      </c>
      <c r="O9422" t="s">
        <v>937</v>
      </c>
    </row>
    <row r="9423" spans="1:15" s="164" customFormat="1" ht="16" x14ac:dyDescent="0.2">
      <c r="A9423" t="s">
        <v>521</v>
      </c>
      <c r="B9423" t="s">
        <v>572</v>
      </c>
      <c r="C9423" t="s">
        <v>523</v>
      </c>
      <c r="D9423" t="s">
        <v>530</v>
      </c>
      <c r="E9423" t="s">
        <v>517</v>
      </c>
      <c r="F9423" s="191">
        <v>45843</v>
      </c>
      <c r="G9423" t="s">
        <v>574</v>
      </c>
      <c r="H9423" s="192">
        <v>1792000</v>
      </c>
      <c r="I9423" t="s">
        <v>16</v>
      </c>
      <c r="J9423"/>
      <c r="K9423"/>
      <c r="L9423">
        <v>2025</v>
      </c>
      <c r="M9423" t="s">
        <v>525</v>
      </c>
      <c r="N9423" t="s">
        <v>526</v>
      </c>
      <c r="O9423" t="s">
        <v>937</v>
      </c>
    </row>
    <row r="9424" spans="1:15" s="164" customFormat="1" ht="16" x14ac:dyDescent="0.2">
      <c r="A9424" t="s">
        <v>521</v>
      </c>
      <c r="B9424" t="s">
        <v>572</v>
      </c>
      <c r="C9424" t="s">
        <v>523</v>
      </c>
      <c r="D9424" t="s">
        <v>530</v>
      </c>
      <c r="E9424" t="s">
        <v>518</v>
      </c>
      <c r="F9424" s="191">
        <v>45843</v>
      </c>
      <c r="G9424" t="s">
        <v>574</v>
      </c>
      <c r="H9424" s="192">
        <v>25600</v>
      </c>
      <c r="I9424" t="s">
        <v>16</v>
      </c>
      <c r="J9424"/>
      <c r="K9424"/>
      <c r="L9424">
        <v>2025</v>
      </c>
      <c r="M9424" t="s">
        <v>525</v>
      </c>
      <c r="N9424" t="s">
        <v>526</v>
      </c>
      <c r="O9424" t="s">
        <v>937</v>
      </c>
    </row>
    <row r="9425" spans="1:15" s="164" customFormat="1" ht="16" x14ac:dyDescent="0.2">
      <c r="A9425" t="s">
        <v>521</v>
      </c>
      <c r="B9425" t="s">
        <v>572</v>
      </c>
      <c r="C9425" t="s">
        <v>523</v>
      </c>
      <c r="D9425" t="s">
        <v>530</v>
      </c>
      <c r="E9425" t="s">
        <v>518</v>
      </c>
      <c r="F9425" s="191">
        <v>45843</v>
      </c>
      <c r="G9425" t="s">
        <v>757</v>
      </c>
      <c r="H9425" s="192">
        <v>25600</v>
      </c>
      <c r="I9425" t="s">
        <v>16</v>
      </c>
      <c r="J9425"/>
      <c r="K9425"/>
      <c r="L9425">
        <v>2025</v>
      </c>
      <c r="M9425" t="s">
        <v>525</v>
      </c>
      <c r="N9425" t="s">
        <v>526</v>
      </c>
      <c r="O9425" t="s">
        <v>937</v>
      </c>
    </row>
    <row r="9426" spans="1:15" s="164" customFormat="1" ht="16" x14ac:dyDescent="0.2">
      <c r="A9426" t="s">
        <v>521</v>
      </c>
      <c r="B9426" t="s">
        <v>572</v>
      </c>
      <c r="C9426" t="s">
        <v>523</v>
      </c>
      <c r="D9426" t="s">
        <v>530</v>
      </c>
      <c r="E9426" t="s">
        <v>517</v>
      </c>
      <c r="F9426" s="191">
        <v>45843</v>
      </c>
      <c r="G9426" t="s">
        <v>757</v>
      </c>
      <c r="H9426" s="192">
        <v>768000</v>
      </c>
      <c r="I9426" t="s">
        <v>16</v>
      </c>
      <c r="J9426"/>
      <c r="K9426"/>
      <c r="L9426">
        <v>2025</v>
      </c>
      <c r="M9426" t="s">
        <v>525</v>
      </c>
      <c r="N9426" t="s">
        <v>526</v>
      </c>
      <c r="O9426" t="s">
        <v>937</v>
      </c>
    </row>
    <row r="9427" spans="1:15" s="164" customFormat="1" ht="16" x14ac:dyDescent="0.2">
      <c r="A9427" t="s">
        <v>521</v>
      </c>
      <c r="B9427" t="s">
        <v>572</v>
      </c>
      <c r="C9427" t="s">
        <v>523</v>
      </c>
      <c r="D9427" t="s">
        <v>530</v>
      </c>
      <c r="E9427" t="s">
        <v>517</v>
      </c>
      <c r="F9427" s="191">
        <v>45843</v>
      </c>
      <c r="G9427" t="s">
        <v>573</v>
      </c>
      <c r="H9427" s="192">
        <v>2880000</v>
      </c>
      <c r="I9427" t="s">
        <v>16</v>
      </c>
      <c r="J9427"/>
      <c r="K9427"/>
      <c r="L9427">
        <v>2025</v>
      </c>
      <c r="M9427" t="s">
        <v>525</v>
      </c>
      <c r="N9427" t="s">
        <v>526</v>
      </c>
      <c r="O9427" t="s">
        <v>937</v>
      </c>
    </row>
    <row r="9428" spans="1:15" s="164" customFormat="1" ht="16" x14ac:dyDescent="0.2">
      <c r="A9428" t="s">
        <v>521</v>
      </c>
      <c r="B9428" t="s">
        <v>688</v>
      </c>
      <c r="C9428" t="s">
        <v>523</v>
      </c>
      <c r="D9428" t="s">
        <v>530</v>
      </c>
      <c r="E9428" t="s">
        <v>518</v>
      </c>
      <c r="F9428" s="191">
        <v>45844</v>
      </c>
      <c r="G9428" t="s">
        <v>41</v>
      </c>
      <c r="H9428" s="192">
        <v>280000</v>
      </c>
      <c r="I9428" t="s">
        <v>16</v>
      </c>
      <c r="J9428"/>
      <c r="K9428"/>
      <c r="L9428">
        <v>2025</v>
      </c>
      <c r="M9428" t="s">
        <v>525</v>
      </c>
      <c r="N9428" t="s">
        <v>526</v>
      </c>
      <c r="O9428"/>
    </row>
    <row r="9429" spans="1:15" s="164" customFormat="1" ht="16" x14ac:dyDescent="0.2">
      <c r="A9429" t="s">
        <v>521</v>
      </c>
      <c r="B9429" t="s">
        <v>688</v>
      </c>
      <c r="C9429" t="s">
        <v>523</v>
      </c>
      <c r="D9429" t="s">
        <v>530</v>
      </c>
      <c r="E9429" t="s">
        <v>517</v>
      </c>
      <c r="F9429" s="191">
        <v>45844</v>
      </c>
      <c r="G9429" t="s">
        <v>41</v>
      </c>
      <c r="H9429" s="192">
        <v>1200000</v>
      </c>
      <c r="I9429" t="s">
        <v>16</v>
      </c>
      <c r="J9429"/>
      <c r="K9429"/>
      <c r="L9429">
        <v>2025</v>
      </c>
      <c r="M9429" t="s">
        <v>525</v>
      </c>
      <c r="N9429" t="s">
        <v>526</v>
      </c>
      <c r="O9429"/>
    </row>
    <row r="9430" spans="1:15" s="164" customFormat="1" ht="16" x14ac:dyDescent="0.2">
      <c r="A9430" t="s">
        <v>521</v>
      </c>
      <c r="B9430" t="s">
        <v>670</v>
      </c>
      <c r="C9430" t="s">
        <v>523</v>
      </c>
      <c r="D9430" t="s">
        <v>530</v>
      </c>
      <c r="E9430" t="s">
        <v>517</v>
      </c>
      <c r="F9430" s="191">
        <v>45844</v>
      </c>
      <c r="G9430" t="s">
        <v>36</v>
      </c>
      <c r="H9430" s="192">
        <v>2690000</v>
      </c>
      <c r="I9430" t="s">
        <v>16</v>
      </c>
      <c r="J9430">
        <v>6725</v>
      </c>
      <c r="K9430"/>
      <c r="L9430">
        <v>2025</v>
      </c>
      <c r="M9430" t="s">
        <v>525</v>
      </c>
      <c r="N9430" t="s">
        <v>526</v>
      </c>
      <c r="O9430"/>
    </row>
    <row r="9431" spans="1:15" s="164" customFormat="1" ht="16" x14ac:dyDescent="0.2">
      <c r="A9431" t="s">
        <v>521</v>
      </c>
      <c r="B9431" t="s">
        <v>687</v>
      </c>
      <c r="C9431" t="s">
        <v>523</v>
      </c>
      <c r="D9431" t="s">
        <v>530</v>
      </c>
      <c r="E9431" t="s">
        <v>517</v>
      </c>
      <c r="F9431" s="191">
        <v>45844</v>
      </c>
      <c r="G9431" t="s">
        <v>39</v>
      </c>
      <c r="H9431" s="192">
        <v>537600</v>
      </c>
      <c r="I9431" t="s">
        <v>16</v>
      </c>
      <c r="J9431">
        <v>1344</v>
      </c>
      <c r="K9431"/>
      <c r="L9431">
        <v>2025</v>
      </c>
      <c r="M9431" t="s">
        <v>525</v>
      </c>
      <c r="N9431" t="s">
        <v>526</v>
      </c>
      <c r="O9431"/>
    </row>
    <row r="9432" spans="1:15" s="164" customFormat="1" ht="16" x14ac:dyDescent="0.2">
      <c r="A9432" t="s">
        <v>521</v>
      </c>
      <c r="B9432" t="s">
        <v>609</v>
      </c>
      <c r="C9432" t="s">
        <v>523</v>
      </c>
      <c r="D9432" t="s">
        <v>530</v>
      </c>
      <c r="E9432" t="s">
        <v>518</v>
      </c>
      <c r="F9432" s="191">
        <v>45844</v>
      </c>
      <c r="G9432" t="s">
        <v>25</v>
      </c>
      <c r="H9432" s="192">
        <v>44800</v>
      </c>
      <c r="I9432" t="s">
        <v>16</v>
      </c>
      <c r="J9432">
        <v>112</v>
      </c>
      <c r="K9432"/>
      <c r="L9432">
        <v>2025</v>
      </c>
      <c r="M9432" t="s">
        <v>525</v>
      </c>
      <c r="N9432" t="s">
        <v>526</v>
      </c>
      <c r="O9432"/>
    </row>
    <row r="9433" spans="1:15" s="164" customFormat="1" ht="16" x14ac:dyDescent="0.2">
      <c r="A9433" t="s">
        <v>521</v>
      </c>
      <c r="B9433" t="s">
        <v>609</v>
      </c>
      <c r="C9433" t="s">
        <v>523</v>
      </c>
      <c r="D9433" t="s">
        <v>530</v>
      </c>
      <c r="E9433" t="s">
        <v>517</v>
      </c>
      <c r="F9433" s="191">
        <v>45844</v>
      </c>
      <c r="G9433" t="s">
        <v>25</v>
      </c>
      <c r="H9433" s="192">
        <v>403200</v>
      </c>
      <c r="I9433" t="s">
        <v>16</v>
      </c>
      <c r="J9433">
        <v>1008</v>
      </c>
      <c r="K9433"/>
      <c r="L9433">
        <v>2025</v>
      </c>
      <c r="M9433" t="s">
        <v>525</v>
      </c>
      <c r="N9433" t="s">
        <v>526</v>
      </c>
      <c r="O9433"/>
    </row>
    <row r="9434" spans="1:15" s="164" customFormat="1" ht="16" x14ac:dyDescent="0.2">
      <c r="A9434" t="s">
        <v>521</v>
      </c>
      <c r="B9434" t="s">
        <v>615</v>
      </c>
      <c r="C9434" t="s">
        <v>523</v>
      </c>
      <c r="D9434" t="s">
        <v>530</v>
      </c>
      <c r="E9434" t="s">
        <v>518</v>
      </c>
      <c r="F9434" s="191">
        <v>45844</v>
      </c>
      <c r="G9434" t="s">
        <v>26</v>
      </c>
      <c r="H9434" s="192">
        <v>649600</v>
      </c>
      <c r="I9434" t="s">
        <v>16</v>
      </c>
      <c r="J9434">
        <v>1624</v>
      </c>
      <c r="K9434"/>
      <c r="L9434">
        <v>2025</v>
      </c>
      <c r="M9434" t="s">
        <v>525</v>
      </c>
      <c r="N9434" t="s">
        <v>526</v>
      </c>
      <c r="O9434"/>
    </row>
    <row r="9435" spans="1:15" s="164" customFormat="1" ht="16" x14ac:dyDescent="0.2">
      <c r="A9435" t="s">
        <v>521</v>
      </c>
      <c r="B9435" t="s">
        <v>615</v>
      </c>
      <c r="C9435" t="s">
        <v>523</v>
      </c>
      <c r="D9435" t="s">
        <v>524</v>
      </c>
      <c r="E9435" t="s">
        <v>519</v>
      </c>
      <c r="F9435" s="191">
        <v>45844</v>
      </c>
      <c r="G9435" t="s">
        <v>26</v>
      </c>
      <c r="H9435" s="192">
        <v>43350</v>
      </c>
      <c r="I9435" t="s">
        <v>16</v>
      </c>
      <c r="J9435">
        <v>510</v>
      </c>
      <c r="K9435"/>
      <c r="L9435">
        <v>2025</v>
      </c>
      <c r="M9435" t="s">
        <v>525</v>
      </c>
      <c r="N9435" t="s">
        <v>526</v>
      </c>
      <c r="O9435"/>
    </row>
    <row r="9436" spans="1:15" s="164" customFormat="1" ht="16" x14ac:dyDescent="0.2">
      <c r="A9436" t="s">
        <v>521</v>
      </c>
      <c r="B9436" t="s">
        <v>615</v>
      </c>
      <c r="C9436" t="s">
        <v>523</v>
      </c>
      <c r="D9436" t="s">
        <v>530</v>
      </c>
      <c r="E9436" t="s">
        <v>517</v>
      </c>
      <c r="F9436" s="191">
        <v>45844</v>
      </c>
      <c r="G9436" t="s">
        <v>26</v>
      </c>
      <c r="H9436" s="192">
        <v>9676800</v>
      </c>
      <c r="I9436" t="s">
        <v>16</v>
      </c>
      <c r="J9436">
        <v>24192</v>
      </c>
      <c r="K9436"/>
      <c r="L9436">
        <v>2025</v>
      </c>
      <c r="M9436" t="s">
        <v>525</v>
      </c>
      <c r="N9436" t="s">
        <v>526</v>
      </c>
      <c r="O9436"/>
    </row>
    <row r="9437" spans="1:15" s="164" customFormat="1" ht="16" x14ac:dyDescent="0.2">
      <c r="A9437" t="s">
        <v>521</v>
      </c>
      <c r="B9437" t="s">
        <v>670</v>
      </c>
      <c r="C9437" t="s">
        <v>523</v>
      </c>
      <c r="D9437" t="s">
        <v>530</v>
      </c>
      <c r="E9437" t="s">
        <v>518</v>
      </c>
      <c r="F9437" s="191">
        <v>45844</v>
      </c>
      <c r="G9437" t="s">
        <v>36</v>
      </c>
      <c r="H9437" s="192">
        <v>100800</v>
      </c>
      <c r="I9437" t="s">
        <v>16</v>
      </c>
      <c r="J9437">
        <v>252</v>
      </c>
      <c r="K9437"/>
      <c r="L9437">
        <v>2025</v>
      </c>
      <c r="M9437" t="s">
        <v>525</v>
      </c>
      <c r="N9437" t="s">
        <v>526</v>
      </c>
      <c r="O9437"/>
    </row>
    <row r="9438" spans="1:15" s="164" customFormat="1" ht="16" x14ac:dyDescent="0.2">
      <c r="A9438" t="s">
        <v>521</v>
      </c>
      <c r="B9438" t="s">
        <v>647</v>
      </c>
      <c r="C9438" t="s">
        <v>523</v>
      </c>
      <c r="D9438" t="s">
        <v>525</v>
      </c>
      <c r="E9438" t="s">
        <v>525</v>
      </c>
      <c r="F9438" s="191">
        <v>45845</v>
      </c>
      <c r="G9438" t="s">
        <v>650</v>
      </c>
      <c r="H9438" s="192">
        <v>125737</v>
      </c>
      <c r="I9438" t="s">
        <v>16</v>
      </c>
      <c r="J9438"/>
      <c r="K9438"/>
      <c r="L9438">
        <v>2024</v>
      </c>
      <c r="M9438" t="s">
        <v>525</v>
      </c>
      <c r="N9438" t="s">
        <v>569</v>
      </c>
      <c r="O9438"/>
    </row>
    <row r="9439" spans="1:15" s="164" customFormat="1" ht="16" x14ac:dyDescent="0.2">
      <c r="A9439" t="s">
        <v>521</v>
      </c>
      <c r="B9439" t="s">
        <v>670</v>
      </c>
      <c r="C9439" t="s">
        <v>523</v>
      </c>
      <c r="D9439" t="s">
        <v>530</v>
      </c>
      <c r="E9439" t="s">
        <v>518</v>
      </c>
      <c r="F9439" s="191">
        <v>45845</v>
      </c>
      <c r="G9439" t="s">
        <v>36</v>
      </c>
      <c r="H9439" s="192">
        <v>100800</v>
      </c>
      <c r="I9439" t="s">
        <v>16</v>
      </c>
      <c r="J9439">
        <v>252</v>
      </c>
      <c r="K9439"/>
      <c r="L9439">
        <v>2025</v>
      </c>
      <c r="M9439" t="s">
        <v>525</v>
      </c>
      <c r="N9439" t="s">
        <v>526</v>
      </c>
      <c r="O9439"/>
    </row>
    <row r="9440" spans="1:15" s="164" customFormat="1" ht="16" x14ac:dyDescent="0.2">
      <c r="A9440" t="s">
        <v>521</v>
      </c>
      <c r="B9440" t="s">
        <v>647</v>
      </c>
      <c r="C9440" t="s">
        <v>523</v>
      </c>
      <c r="D9440" t="s">
        <v>525</v>
      </c>
      <c r="E9440" t="s">
        <v>519</v>
      </c>
      <c r="F9440" s="191">
        <v>45845</v>
      </c>
      <c r="G9440" t="s">
        <v>650</v>
      </c>
      <c r="H9440" s="192">
        <v>45399</v>
      </c>
      <c r="I9440" t="s">
        <v>16</v>
      </c>
      <c r="J9440"/>
      <c r="K9440"/>
      <c r="L9440">
        <v>2024</v>
      </c>
      <c r="M9440" t="s">
        <v>525</v>
      </c>
      <c r="N9440" t="s">
        <v>569</v>
      </c>
      <c r="O9440"/>
    </row>
    <row r="9441" spans="1:15" s="164" customFormat="1" ht="16" x14ac:dyDescent="0.2">
      <c r="A9441" t="s">
        <v>521</v>
      </c>
      <c r="B9441" t="s">
        <v>670</v>
      </c>
      <c r="C9441" t="s">
        <v>523</v>
      </c>
      <c r="D9441" t="s">
        <v>530</v>
      </c>
      <c r="E9441" t="s">
        <v>517</v>
      </c>
      <c r="F9441" s="191">
        <v>45845</v>
      </c>
      <c r="G9441" t="s">
        <v>36</v>
      </c>
      <c r="H9441" s="192">
        <v>1041600</v>
      </c>
      <c r="I9441" t="s">
        <v>16</v>
      </c>
      <c r="J9441">
        <v>2604</v>
      </c>
      <c r="K9441"/>
      <c r="L9441">
        <v>2025</v>
      </c>
      <c r="M9441" t="s">
        <v>525</v>
      </c>
      <c r="N9441" t="s">
        <v>526</v>
      </c>
      <c r="O9441"/>
    </row>
    <row r="9442" spans="1:15" s="164" customFormat="1" ht="16" x14ac:dyDescent="0.2">
      <c r="A9442" t="s">
        <v>521</v>
      </c>
      <c r="B9442" t="s">
        <v>647</v>
      </c>
      <c r="C9442" t="s">
        <v>523</v>
      </c>
      <c r="D9442" t="s">
        <v>525</v>
      </c>
      <c r="E9442" t="s">
        <v>531</v>
      </c>
      <c r="F9442" s="191">
        <v>45845</v>
      </c>
      <c r="G9442" t="s">
        <v>650</v>
      </c>
      <c r="H9442" s="192">
        <v>214045</v>
      </c>
      <c r="I9442" t="s">
        <v>16</v>
      </c>
      <c r="J9442"/>
      <c r="K9442"/>
      <c r="L9442">
        <v>2024</v>
      </c>
      <c r="M9442" t="s">
        <v>525</v>
      </c>
      <c r="N9442" t="s">
        <v>569</v>
      </c>
      <c r="O9442"/>
    </row>
    <row r="9443" spans="1:15" s="164" customFormat="1" ht="16" x14ac:dyDescent="0.2">
      <c r="A9443" t="s">
        <v>521</v>
      </c>
      <c r="B9443" t="s">
        <v>687</v>
      </c>
      <c r="C9443" t="s">
        <v>523</v>
      </c>
      <c r="D9443" t="s">
        <v>530</v>
      </c>
      <c r="E9443" t="s">
        <v>517</v>
      </c>
      <c r="F9443" s="191">
        <v>45845</v>
      </c>
      <c r="G9443" t="s">
        <v>39</v>
      </c>
      <c r="H9443" s="192">
        <v>942400</v>
      </c>
      <c r="I9443" t="s">
        <v>16</v>
      </c>
      <c r="J9443">
        <v>2356</v>
      </c>
      <c r="K9443"/>
      <c r="L9443">
        <v>2025</v>
      </c>
      <c r="M9443" t="s">
        <v>525</v>
      </c>
      <c r="N9443" t="s">
        <v>526</v>
      </c>
      <c r="O9443"/>
    </row>
    <row r="9444" spans="1:15" s="164" customFormat="1" ht="16" x14ac:dyDescent="0.2">
      <c r="A9444" t="s">
        <v>521</v>
      </c>
      <c r="B9444" t="s">
        <v>647</v>
      </c>
      <c r="C9444" t="s">
        <v>523</v>
      </c>
      <c r="D9444" t="s">
        <v>525</v>
      </c>
      <c r="E9444" t="s">
        <v>525</v>
      </c>
      <c r="F9444" s="191">
        <v>45845</v>
      </c>
      <c r="G9444" t="s">
        <v>648</v>
      </c>
      <c r="H9444" s="192">
        <v>6796</v>
      </c>
      <c r="I9444" t="s">
        <v>16</v>
      </c>
      <c r="J9444"/>
      <c r="K9444"/>
      <c r="L9444">
        <v>2024</v>
      </c>
      <c r="M9444" t="s">
        <v>525</v>
      </c>
      <c r="N9444" t="s">
        <v>569</v>
      </c>
      <c r="O9444"/>
    </row>
    <row r="9445" spans="1:15" s="164" customFormat="1" ht="16" x14ac:dyDescent="0.2">
      <c r="A9445" t="s">
        <v>521</v>
      </c>
      <c r="B9445" t="s">
        <v>667</v>
      </c>
      <c r="C9445" t="s">
        <v>523</v>
      </c>
      <c r="D9445" t="s">
        <v>530</v>
      </c>
      <c r="E9445" t="s">
        <v>517</v>
      </c>
      <c r="F9445" s="191">
        <v>45845</v>
      </c>
      <c r="G9445" t="s">
        <v>35</v>
      </c>
      <c r="H9445" s="192">
        <v>336000</v>
      </c>
      <c r="I9445" t="s">
        <v>16</v>
      </c>
      <c r="J9445">
        <v>840</v>
      </c>
      <c r="K9445"/>
      <c r="L9445">
        <v>2025</v>
      </c>
      <c r="M9445" t="s">
        <v>525</v>
      </c>
      <c r="N9445" t="s">
        <v>526</v>
      </c>
      <c r="O9445"/>
    </row>
    <row r="9446" spans="1:15" s="164" customFormat="1" ht="16" x14ac:dyDescent="0.2">
      <c r="A9446" t="s">
        <v>521</v>
      </c>
      <c r="B9446" t="s">
        <v>647</v>
      </c>
      <c r="C9446" t="s">
        <v>523</v>
      </c>
      <c r="D9446" t="s">
        <v>525</v>
      </c>
      <c r="E9446" t="s">
        <v>519</v>
      </c>
      <c r="F9446" s="191">
        <v>45845</v>
      </c>
      <c r="G9446" t="s">
        <v>660</v>
      </c>
      <c r="H9446" s="192">
        <v>85800</v>
      </c>
      <c r="I9446" t="s">
        <v>16</v>
      </c>
      <c r="J9446"/>
      <c r="K9446"/>
      <c r="L9446">
        <v>2024</v>
      </c>
      <c r="M9446" t="s">
        <v>525</v>
      </c>
      <c r="N9446" t="s">
        <v>569</v>
      </c>
      <c r="O9446"/>
    </row>
    <row r="9447" spans="1:15" s="164" customFormat="1" ht="16" x14ac:dyDescent="0.2">
      <c r="A9447" t="s">
        <v>521</v>
      </c>
      <c r="B9447" t="s">
        <v>609</v>
      </c>
      <c r="C9447" t="s">
        <v>523</v>
      </c>
      <c r="D9447" t="s">
        <v>530</v>
      </c>
      <c r="E9447" t="s">
        <v>517</v>
      </c>
      <c r="F9447" s="191">
        <v>45845</v>
      </c>
      <c r="G9447" t="s">
        <v>25</v>
      </c>
      <c r="H9447" s="192">
        <v>492800</v>
      </c>
      <c r="I9447" t="s">
        <v>16</v>
      </c>
      <c r="J9447">
        <v>1232</v>
      </c>
      <c r="K9447"/>
      <c r="L9447">
        <v>2025</v>
      </c>
      <c r="M9447" t="s">
        <v>525</v>
      </c>
      <c r="N9447" t="s">
        <v>526</v>
      </c>
      <c r="O9447"/>
    </row>
    <row r="9448" spans="1:15" s="164" customFormat="1" ht="16" x14ac:dyDescent="0.2">
      <c r="A9448" t="s">
        <v>521</v>
      </c>
      <c r="B9448" t="s">
        <v>647</v>
      </c>
      <c r="C9448" t="s">
        <v>523</v>
      </c>
      <c r="D9448" t="s">
        <v>525</v>
      </c>
      <c r="E9448" t="s">
        <v>531</v>
      </c>
      <c r="F9448" s="191">
        <v>45845</v>
      </c>
      <c r="G9448" t="s">
        <v>660</v>
      </c>
      <c r="H9448" s="192">
        <v>747120</v>
      </c>
      <c r="I9448" t="s">
        <v>16</v>
      </c>
      <c r="J9448"/>
      <c r="K9448"/>
      <c r="L9448">
        <v>2024</v>
      </c>
      <c r="M9448" t="s">
        <v>525</v>
      </c>
      <c r="N9448" t="s">
        <v>569</v>
      </c>
      <c r="O9448"/>
    </row>
    <row r="9449" spans="1:15" s="164" customFormat="1" ht="16" x14ac:dyDescent="0.2">
      <c r="A9449" t="s">
        <v>521</v>
      </c>
      <c r="B9449" t="s">
        <v>615</v>
      </c>
      <c r="C9449" t="s">
        <v>523</v>
      </c>
      <c r="D9449" t="s">
        <v>530</v>
      </c>
      <c r="E9449" t="s">
        <v>518</v>
      </c>
      <c r="F9449" s="191">
        <v>45845</v>
      </c>
      <c r="G9449" t="s">
        <v>26</v>
      </c>
      <c r="H9449" s="192">
        <v>672000</v>
      </c>
      <c r="I9449" t="s">
        <v>16</v>
      </c>
      <c r="J9449">
        <v>1680</v>
      </c>
      <c r="K9449"/>
      <c r="L9449">
        <v>2025</v>
      </c>
      <c r="M9449" t="s">
        <v>525</v>
      </c>
      <c r="N9449" t="s">
        <v>526</v>
      </c>
      <c r="O9449"/>
    </row>
    <row r="9450" spans="1:15" s="164" customFormat="1" ht="16" x14ac:dyDescent="0.2">
      <c r="A9450" t="s">
        <v>521</v>
      </c>
      <c r="B9450" t="s">
        <v>647</v>
      </c>
      <c r="C9450" t="s">
        <v>523</v>
      </c>
      <c r="D9450" t="s">
        <v>525</v>
      </c>
      <c r="E9450" t="s">
        <v>525</v>
      </c>
      <c r="F9450" s="191">
        <v>45845</v>
      </c>
      <c r="G9450" t="s">
        <v>659</v>
      </c>
      <c r="H9450" s="192">
        <v>243320</v>
      </c>
      <c r="I9450" t="s">
        <v>16</v>
      </c>
      <c r="J9450"/>
      <c r="K9450"/>
      <c r="L9450">
        <v>2024</v>
      </c>
      <c r="M9450" t="s">
        <v>525</v>
      </c>
      <c r="N9450" t="s">
        <v>569</v>
      </c>
      <c r="O9450"/>
    </row>
    <row r="9451" spans="1:15" s="164" customFormat="1" ht="16" x14ac:dyDescent="0.2">
      <c r="A9451" t="s">
        <v>521</v>
      </c>
      <c r="B9451" t="s">
        <v>615</v>
      </c>
      <c r="C9451" t="s">
        <v>523</v>
      </c>
      <c r="D9451" t="s">
        <v>524</v>
      </c>
      <c r="E9451" t="s">
        <v>519</v>
      </c>
      <c r="F9451" s="191">
        <v>45845</v>
      </c>
      <c r="G9451" t="s">
        <v>26</v>
      </c>
      <c r="H9451" s="192">
        <v>122825</v>
      </c>
      <c r="I9451" t="s">
        <v>16</v>
      </c>
      <c r="J9451">
        <v>1445</v>
      </c>
      <c r="K9451"/>
      <c r="L9451">
        <v>2025</v>
      </c>
      <c r="M9451" t="s">
        <v>525</v>
      </c>
      <c r="N9451" t="s">
        <v>526</v>
      </c>
      <c r="O9451"/>
    </row>
    <row r="9452" spans="1:15" s="164" customFormat="1" ht="16" x14ac:dyDescent="0.2">
      <c r="A9452" t="s">
        <v>521</v>
      </c>
      <c r="B9452" t="s">
        <v>647</v>
      </c>
      <c r="C9452" t="s">
        <v>523</v>
      </c>
      <c r="D9452" t="s">
        <v>525</v>
      </c>
      <c r="E9452" t="s">
        <v>519</v>
      </c>
      <c r="F9452" s="191">
        <v>45845</v>
      </c>
      <c r="G9452" t="s">
        <v>659</v>
      </c>
      <c r="H9452" s="192">
        <v>110366</v>
      </c>
      <c r="I9452" t="s">
        <v>16</v>
      </c>
      <c r="J9452"/>
      <c r="K9452"/>
      <c r="L9452">
        <v>2024</v>
      </c>
      <c r="M9452" t="s">
        <v>525</v>
      </c>
      <c r="N9452" t="s">
        <v>569</v>
      </c>
      <c r="O9452"/>
    </row>
    <row r="9453" spans="1:15" s="164" customFormat="1" ht="16" x14ac:dyDescent="0.2">
      <c r="A9453" t="s">
        <v>521</v>
      </c>
      <c r="B9453" t="s">
        <v>615</v>
      </c>
      <c r="C9453" t="s">
        <v>523</v>
      </c>
      <c r="D9453" t="s">
        <v>530</v>
      </c>
      <c r="E9453" t="s">
        <v>517</v>
      </c>
      <c r="F9453" s="191">
        <v>45845</v>
      </c>
      <c r="G9453" t="s">
        <v>26</v>
      </c>
      <c r="H9453" s="192">
        <v>10528000</v>
      </c>
      <c r="I9453" t="s">
        <v>16</v>
      </c>
      <c r="J9453">
        <v>26320</v>
      </c>
      <c r="K9453"/>
      <c r="L9453">
        <v>2025</v>
      </c>
      <c r="M9453" t="s">
        <v>525</v>
      </c>
      <c r="N9453" t="s">
        <v>526</v>
      </c>
      <c r="O9453"/>
    </row>
    <row r="9454" spans="1:15" s="164" customFormat="1" ht="16" x14ac:dyDescent="0.2">
      <c r="A9454" t="s">
        <v>521</v>
      </c>
      <c r="B9454" t="s">
        <v>647</v>
      </c>
      <c r="C9454" t="s">
        <v>523</v>
      </c>
      <c r="D9454" t="s">
        <v>525</v>
      </c>
      <c r="E9454" t="s">
        <v>531</v>
      </c>
      <c r="F9454" s="191">
        <v>45845</v>
      </c>
      <c r="G9454" t="s">
        <v>659</v>
      </c>
      <c r="H9454" s="192">
        <v>409332</v>
      </c>
      <c r="I9454" t="s">
        <v>16</v>
      </c>
      <c r="J9454"/>
      <c r="K9454"/>
      <c r="L9454">
        <v>2024</v>
      </c>
      <c r="M9454" t="s">
        <v>525</v>
      </c>
      <c r="N9454" t="s">
        <v>569</v>
      </c>
      <c r="O9454"/>
    </row>
    <row r="9455" spans="1:15" s="164" customFormat="1" ht="16" x14ac:dyDescent="0.2">
      <c r="A9455" t="s">
        <v>521</v>
      </c>
      <c r="B9455" t="s">
        <v>572</v>
      </c>
      <c r="C9455" t="s">
        <v>523</v>
      </c>
      <c r="D9455" t="s">
        <v>524</v>
      </c>
      <c r="E9455" t="s">
        <v>519</v>
      </c>
      <c r="F9455" s="191">
        <v>45845</v>
      </c>
      <c r="G9455" t="s">
        <v>757</v>
      </c>
      <c r="H9455" s="192">
        <v>1572500</v>
      </c>
      <c r="I9455" t="s">
        <v>16</v>
      </c>
      <c r="J9455">
        <v>18500</v>
      </c>
      <c r="K9455"/>
      <c r="L9455">
        <v>2025</v>
      </c>
      <c r="M9455" t="s">
        <v>525</v>
      </c>
      <c r="N9455" t="s">
        <v>526</v>
      </c>
      <c r="O9455" t="s">
        <v>788</v>
      </c>
    </row>
    <row r="9456" spans="1:15" s="164" customFormat="1" ht="16" x14ac:dyDescent="0.2">
      <c r="A9456" t="s">
        <v>521</v>
      </c>
      <c r="B9456" t="s">
        <v>647</v>
      </c>
      <c r="C9456" t="s">
        <v>523</v>
      </c>
      <c r="D9456" t="s">
        <v>525</v>
      </c>
      <c r="E9456" t="s">
        <v>525</v>
      </c>
      <c r="F9456" s="191">
        <v>45845</v>
      </c>
      <c r="G9456" t="s">
        <v>755</v>
      </c>
      <c r="H9456" s="192">
        <v>414370</v>
      </c>
      <c r="I9456" t="s">
        <v>16</v>
      </c>
      <c r="J9456"/>
      <c r="K9456"/>
      <c r="L9456">
        <v>2024</v>
      </c>
      <c r="M9456" t="s">
        <v>525</v>
      </c>
      <c r="N9456" t="s">
        <v>569</v>
      </c>
      <c r="O9456"/>
    </row>
    <row r="9457" spans="1:15" s="164" customFormat="1" ht="16" x14ac:dyDescent="0.2">
      <c r="A9457" t="s">
        <v>521</v>
      </c>
      <c r="B9457" t="s">
        <v>572</v>
      </c>
      <c r="C9457" t="s">
        <v>523</v>
      </c>
      <c r="D9457" t="s">
        <v>530</v>
      </c>
      <c r="E9457" t="s">
        <v>517</v>
      </c>
      <c r="F9457" s="191">
        <v>45845</v>
      </c>
      <c r="G9457" t="s">
        <v>757</v>
      </c>
      <c r="H9457" s="192">
        <v>1000000</v>
      </c>
      <c r="I9457" t="s">
        <v>16</v>
      </c>
      <c r="J9457"/>
      <c r="K9457"/>
      <c r="L9457">
        <v>2025</v>
      </c>
      <c r="M9457" t="s">
        <v>525</v>
      </c>
      <c r="N9457" t="s">
        <v>526</v>
      </c>
      <c r="O9457" t="s">
        <v>788</v>
      </c>
    </row>
    <row r="9458" spans="1:15" s="164" customFormat="1" ht="16" x14ac:dyDescent="0.2">
      <c r="A9458" t="s">
        <v>521</v>
      </c>
      <c r="B9458" t="s">
        <v>647</v>
      </c>
      <c r="C9458" t="s">
        <v>523</v>
      </c>
      <c r="D9458" t="s">
        <v>525</v>
      </c>
      <c r="E9458" t="s">
        <v>519</v>
      </c>
      <c r="F9458" s="191">
        <v>45845</v>
      </c>
      <c r="G9458" t="s">
        <v>661</v>
      </c>
      <c r="H9458" s="192">
        <v>230505</v>
      </c>
      <c r="I9458" t="s">
        <v>16</v>
      </c>
      <c r="J9458"/>
      <c r="K9458"/>
      <c r="L9458">
        <v>2024</v>
      </c>
      <c r="M9458" t="s">
        <v>525</v>
      </c>
      <c r="N9458" t="s">
        <v>569</v>
      </c>
      <c r="O9458"/>
    </row>
    <row r="9459" spans="1:15" s="164" customFormat="1" ht="16" x14ac:dyDescent="0.2">
      <c r="A9459" t="s">
        <v>521</v>
      </c>
      <c r="B9459" t="s">
        <v>522</v>
      </c>
      <c r="C9459" t="s">
        <v>535</v>
      </c>
      <c r="D9459" t="s">
        <v>524</v>
      </c>
      <c r="E9459" t="s">
        <v>519</v>
      </c>
      <c r="F9459" s="191">
        <v>45845</v>
      </c>
      <c r="G9459" t="s">
        <v>18</v>
      </c>
      <c r="H9459" s="192">
        <v>63750</v>
      </c>
      <c r="I9459" t="s">
        <v>16</v>
      </c>
      <c r="J9459">
        <v>750</v>
      </c>
      <c r="K9459"/>
      <c r="L9459">
        <v>2025</v>
      </c>
      <c r="M9459" t="s">
        <v>525</v>
      </c>
      <c r="N9459" t="s">
        <v>526</v>
      </c>
      <c r="O9459" t="s">
        <v>788</v>
      </c>
    </row>
    <row r="9460" spans="1:15" s="164" customFormat="1" ht="16" x14ac:dyDescent="0.2">
      <c r="A9460" t="s">
        <v>521</v>
      </c>
      <c r="B9460" t="s">
        <v>647</v>
      </c>
      <c r="C9460" t="s">
        <v>523</v>
      </c>
      <c r="D9460" t="s">
        <v>525</v>
      </c>
      <c r="E9460" t="s">
        <v>531</v>
      </c>
      <c r="F9460" s="191">
        <v>45845</v>
      </c>
      <c r="G9460" t="s">
        <v>661</v>
      </c>
      <c r="H9460" s="192">
        <v>344916</v>
      </c>
      <c r="I9460" t="s">
        <v>16</v>
      </c>
      <c r="J9460"/>
      <c r="K9460"/>
      <c r="L9460">
        <v>2024</v>
      </c>
      <c r="M9460" t="s">
        <v>525</v>
      </c>
      <c r="N9460" t="s">
        <v>569</v>
      </c>
      <c r="O9460"/>
    </row>
    <row r="9461" spans="1:15" s="164" customFormat="1" ht="16" x14ac:dyDescent="0.2">
      <c r="A9461" t="s">
        <v>521</v>
      </c>
      <c r="B9461" t="s">
        <v>522</v>
      </c>
      <c r="C9461" t="s">
        <v>523</v>
      </c>
      <c r="D9461" t="s">
        <v>524</v>
      </c>
      <c r="E9461" t="s">
        <v>519</v>
      </c>
      <c r="F9461" s="191">
        <v>45845</v>
      </c>
      <c r="G9461" t="s">
        <v>18</v>
      </c>
      <c r="H9461" s="192">
        <v>607750</v>
      </c>
      <c r="I9461" t="s">
        <v>16</v>
      </c>
      <c r="J9461">
        <v>7150</v>
      </c>
      <c r="K9461"/>
      <c r="L9461">
        <v>2025</v>
      </c>
      <c r="M9461" t="s">
        <v>525</v>
      </c>
      <c r="N9461" t="s">
        <v>526</v>
      </c>
      <c r="O9461" t="s">
        <v>788</v>
      </c>
    </row>
    <row r="9462" spans="1:15" s="164" customFormat="1" ht="16" x14ac:dyDescent="0.2">
      <c r="A9462" t="s">
        <v>521</v>
      </c>
      <c r="B9462" t="s">
        <v>647</v>
      </c>
      <c r="C9462" t="s">
        <v>523</v>
      </c>
      <c r="D9462" t="s">
        <v>525</v>
      </c>
      <c r="E9462" t="s">
        <v>525</v>
      </c>
      <c r="F9462" s="191">
        <v>45845</v>
      </c>
      <c r="G9462" t="s">
        <v>656</v>
      </c>
      <c r="H9462" s="192">
        <v>149688</v>
      </c>
      <c r="I9462" t="s">
        <v>16</v>
      </c>
      <c r="J9462"/>
      <c r="K9462"/>
      <c r="L9462">
        <v>2024</v>
      </c>
      <c r="M9462" t="s">
        <v>525</v>
      </c>
      <c r="N9462" t="s">
        <v>569</v>
      </c>
      <c r="O9462"/>
    </row>
    <row r="9463" spans="1:15" s="164" customFormat="1" ht="16" x14ac:dyDescent="0.2">
      <c r="A9463" t="s">
        <v>521</v>
      </c>
      <c r="B9463" t="s">
        <v>572</v>
      </c>
      <c r="C9463" t="s">
        <v>523</v>
      </c>
      <c r="D9463" t="s">
        <v>530</v>
      </c>
      <c r="E9463" t="s">
        <v>517</v>
      </c>
      <c r="F9463" s="191">
        <v>45845</v>
      </c>
      <c r="G9463" t="s">
        <v>573</v>
      </c>
      <c r="H9463" s="192">
        <v>2400000</v>
      </c>
      <c r="I9463" t="s">
        <v>16</v>
      </c>
      <c r="J9463"/>
      <c r="K9463"/>
      <c r="L9463">
        <v>2025</v>
      </c>
      <c r="M9463" t="s">
        <v>525</v>
      </c>
      <c r="N9463" t="s">
        <v>526</v>
      </c>
      <c r="O9463" t="s">
        <v>800</v>
      </c>
    </row>
    <row r="9464" spans="1:15" s="164" customFormat="1" ht="16" x14ac:dyDescent="0.2">
      <c r="A9464" t="s">
        <v>521</v>
      </c>
      <c r="B9464" t="s">
        <v>572</v>
      </c>
      <c r="C9464" t="s">
        <v>523</v>
      </c>
      <c r="D9464" t="s">
        <v>524</v>
      </c>
      <c r="E9464" t="s">
        <v>519</v>
      </c>
      <c r="F9464" s="191">
        <v>45845</v>
      </c>
      <c r="G9464" t="s">
        <v>574</v>
      </c>
      <c r="H9464" s="192">
        <v>1360000</v>
      </c>
      <c r="I9464" t="s">
        <v>16</v>
      </c>
      <c r="J9464">
        <v>16000</v>
      </c>
      <c r="K9464"/>
      <c r="L9464">
        <v>2025</v>
      </c>
      <c r="M9464" t="s">
        <v>525</v>
      </c>
      <c r="N9464" t="s">
        <v>526</v>
      </c>
      <c r="O9464"/>
    </row>
    <row r="9465" spans="1:15" s="164" customFormat="1" ht="16" x14ac:dyDescent="0.2">
      <c r="A9465" t="s">
        <v>521</v>
      </c>
      <c r="B9465" t="s">
        <v>522</v>
      </c>
      <c r="C9465" t="s">
        <v>523</v>
      </c>
      <c r="D9465" t="s">
        <v>530</v>
      </c>
      <c r="E9465" t="s">
        <v>517</v>
      </c>
      <c r="F9465" s="191">
        <v>45845</v>
      </c>
      <c r="G9465" t="s">
        <v>19</v>
      </c>
      <c r="H9465" s="192">
        <v>1040000</v>
      </c>
      <c r="I9465" t="s">
        <v>16</v>
      </c>
      <c r="J9465"/>
      <c r="K9465"/>
      <c r="L9465">
        <v>2025</v>
      </c>
      <c r="M9465" t="s">
        <v>525</v>
      </c>
      <c r="N9465" t="s">
        <v>526</v>
      </c>
      <c r="O9465" t="s">
        <v>821</v>
      </c>
    </row>
    <row r="9466" spans="1:15" s="164" customFormat="1" ht="16" x14ac:dyDescent="0.2">
      <c r="A9466" t="s">
        <v>521</v>
      </c>
      <c r="B9466" t="s">
        <v>572</v>
      </c>
      <c r="C9466" t="s">
        <v>523</v>
      </c>
      <c r="D9466" t="s">
        <v>530</v>
      </c>
      <c r="E9466" t="s">
        <v>517</v>
      </c>
      <c r="F9466" s="191">
        <v>45845</v>
      </c>
      <c r="G9466" t="s">
        <v>574</v>
      </c>
      <c r="H9466" s="192">
        <v>800000</v>
      </c>
      <c r="I9466" t="s">
        <v>16</v>
      </c>
      <c r="J9466"/>
      <c r="K9466"/>
      <c r="L9466">
        <v>2025</v>
      </c>
      <c r="M9466" t="s">
        <v>525</v>
      </c>
      <c r="N9466" t="s">
        <v>526</v>
      </c>
      <c r="O9466"/>
    </row>
    <row r="9467" spans="1:15" s="164" customFormat="1" ht="16" x14ac:dyDescent="0.2">
      <c r="A9467" t="s">
        <v>521</v>
      </c>
      <c r="B9467" t="s">
        <v>572</v>
      </c>
      <c r="C9467" t="s">
        <v>523</v>
      </c>
      <c r="D9467" t="s">
        <v>530</v>
      </c>
      <c r="E9467" t="s">
        <v>517</v>
      </c>
      <c r="F9467" s="191">
        <v>45845</v>
      </c>
      <c r="G9467" t="s">
        <v>573</v>
      </c>
      <c r="H9467" s="192">
        <v>640000</v>
      </c>
      <c r="I9467" t="s">
        <v>16</v>
      </c>
      <c r="J9467"/>
      <c r="K9467"/>
      <c r="L9467">
        <v>2025</v>
      </c>
      <c r="M9467" t="s">
        <v>525</v>
      </c>
      <c r="N9467" t="s">
        <v>526</v>
      </c>
      <c r="O9467" t="s">
        <v>822</v>
      </c>
    </row>
    <row r="9468" spans="1:15" s="164" customFormat="1" ht="16" x14ac:dyDescent="0.2">
      <c r="A9468" t="s">
        <v>521</v>
      </c>
      <c r="B9468" t="s">
        <v>522</v>
      </c>
      <c r="C9468" t="s">
        <v>523</v>
      </c>
      <c r="D9468" t="s">
        <v>530</v>
      </c>
      <c r="E9468" t="s">
        <v>518</v>
      </c>
      <c r="F9468" s="191">
        <v>45845</v>
      </c>
      <c r="G9468" t="s">
        <v>19</v>
      </c>
      <c r="H9468" s="192">
        <v>80000</v>
      </c>
      <c r="I9468" t="s">
        <v>16</v>
      </c>
      <c r="J9468"/>
      <c r="K9468"/>
      <c r="L9468">
        <v>2025</v>
      </c>
      <c r="M9468" t="s">
        <v>525</v>
      </c>
      <c r="N9468" t="s">
        <v>526</v>
      </c>
      <c r="O9468"/>
    </row>
    <row r="9469" spans="1:15" s="164" customFormat="1" ht="16" x14ac:dyDescent="0.2">
      <c r="A9469" t="s">
        <v>521</v>
      </c>
      <c r="B9469" t="s">
        <v>572</v>
      </c>
      <c r="C9469" t="s">
        <v>523</v>
      </c>
      <c r="D9469" t="s">
        <v>530</v>
      </c>
      <c r="E9469" t="s">
        <v>519</v>
      </c>
      <c r="F9469" s="191">
        <v>45845</v>
      </c>
      <c r="G9469" t="s">
        <v>573</v>
      </c>
      <c r="H9469" s="192">
        <v>1200000</v>
      </c>
      <c r="I9469" t="s">
        <v>16</v>
      </c>
      <c r="J9469"/>
      <c r="K9469"/>
      <c r="L9469">
        <v>2025</v>
      </c>
      <c r="M9469" t="s">
        <v>525</v>
      </c>
      <c r="N9469" t="s">
        <v>526</v>
      </c>
      <c r="O9469" t="s">
        <v>855</v>
      </c>
    </row>
    <row r="9470" spans="1:15" s="164" customFormat="1" ht="16" x14ac:dyDescent="0.2">
      <c r="A9470" t="s">
        <v>521</v>
      </c>
      <c r="B9470" t="s">
        <v>522</v>
      </c>
      <c r="C9470" t="s">
        <v>523</v>
      </c>
      <c r="D9470" t="s">
        <v>524</v>
      </c>
      <c r="E9470" t="s">
        <v>519</v>
      </c>
      <c r="F9470" s="191">
        <v>45845</v>
      </c>
      <c r="G9470" t="s">
        <v>19</v>
      </c>
      <c r="H9470" s="192">
        <v>1912500</v>
      </c>
      <c r="I9470" t="s">
        <v>16</v>
      </c>
      <c r="J9470">
        <v>22500</v>
      </c>
      <c r="K9470"/>
      <c r="L9470">
        <v>2025</v>
      </c>
      <c r="M9470" t="s">
        <v>525</v>
      </c>
      <c r="N9470" t="s">
        <v>526</v>
      </c>
      <c r="O9470"/>
    </row>
    <row r="9471" spans="1:15" s="164" customFormat="1" ht="16" x14ac:dyDescent="0.2">
      <c r="A9471" t="s">
        <v>521</v>
      </c>
      <c r="B9471" t="s">
        <v>522</v>
      </c>
      <c r="C9471" t="s">
        <v>523</v>
      </c>
      <c r="D9471" t="s">
        <v>530</v>
      </c>
      <c r="E9471" t="s">
        <v>517</v>
      </c>
      <c r="F9471" s="191">
        <v>45845</v>
      </c>
      <c r="G9471" t="s">
        <v>19</v>
      </c>
      <c r="H9471" s="192">
        <v>4000000</v>
      </c>
      <c r="I9471" t="s">
        <v>16</v>
      </c>
      <c r="J9471"/>
      <c r="K9471"/>
      <c r="L9471">
        <v>2025</v>
      </c>
      <c r="M9471" t="s">
        <v>525</v>
      </c>
      <c r="N9471" t="s">
        <v>526</v>
      </c>
      <c r="O9471"/>
    </row>
    <row r="9472" spans="1:15" s="164" customFormat="1" ht="16" x14ac:dyDescent="0.2">
      <c r="A9472" t="s">
        <v>521</v>
      </c>
      <c r="B9472" t="s">
        <v>522</v>
      </c>
      <c r="C9472" t="s">
        <v>523</v>
      </c>
      <c r="D9472" t="s">
        <v>524</v>
      </c>
      <c r="E9472" t="s">
        <v>519</v>
      </c>
      <c r="F9472" s="191">
        <v>45845</v>
      </c>
      <c r="G9472" t="s">
        <v>18</v>
      </c>
      <c r="H9472" s="192">
        <v>41055</v>
      </c>
      <c r="I9472" t="s">
        <v>16</v>
      </c>
      <c r="J9472">
        <v>483</v>
      </c>
      <c r="K9472"/>
      <c r="L9472">
        <v>2025</v>
      </c>
      <c r="M9472" t="s">
        <v>525</v>
      </c>
      <c r="N9472" t="s">
        <v>526</v>
      </c>
      <c r="O9472"/>
    </row>
    <row r="9473" spans="1:15" s="164" customFormat="1" ht="16" x14ac:dyDescent="0.2">
      <c r="A9473" t="s">
        <v>521</v>
      </c>
      <c r="B9473" t="s">
        <v>522</v>
      </c>
      <c r="C9473" t="s">
        <v>523</v>
      </c>
      <c r="D9473" t="s">
        <v>530</v>
      </c>
      <c r="E9473" t="s">
        <v>517</v>
      </c>
      <c r="F9473" s="191">
        <v>45845</v>
      </c>
      <c r="G9473" t="s">
        <v>18</v>
      </c>
      <c r="H9473" s="192">
        <v>5200</v>
      </c>
      <c r="I9473" t="s">
        <v>16</v>
      </c>
      <c r="J9473">
        <v>13</v>
      </c>
      <c r="K9473"/>
      <c r="L9473">
        <v>2025</v>
      </c>
      <c r="M9473" t="s">
        <v>525</v>
      </c>
      <c r="N9473" t="s">
        <v>526</v>
      </c>
      <c r="O9473"/>
    </row>
    <row r="9474" spans="1:15" s="164" customFormat="1" ht="16" x14ac:dyDescent="0.2">
      <c r="A9474" t="s">
        <v>521</v>
      </c>
      <c r="B9474" t="s">
        <v>688</v>
      </c>
      <c r="C9474" t="s">
        <v>523</v>
      </c>
      <c r="D9474" t="s">
        <v>530</v>
      </c>
      <c r="E9474" t="s">
        <v>518</v>
      </c>
      <c r="F9474" s="191">
        <v>45845</v>
      </c>
      <c r="G9474" t="s">
        <v>41</v>
      </c>
      <c r="H9474" s="192">
        <v>520000</v>
      </c>
      <c r="I9474" t="s">
        <v>16</v>
      </c>
      <c r="J9474"/>
      <c r="K9474"/>
      <c r="L9474">
        <v>2025</v>
      </c>
      <c r="M9474" t="s">
        <v>525</v>
      </c>
      <c r="N9474" t="s">
        <v>526</v>
      </c>
      <c r="O9474"/>
    </row>
    <row r="9475" spans="1:15" s="164" customFormat="1" ht="16" x14ac:dyDescent="0.2">
      <c r="A9475" t="s">
        <v>521</v>
      </c>
      <c r="B9475" t="s">
        <v>688</v>
      </c>
      <c r="C9475" t="s">
        <v>523</v>
      </c>
      <c r="D9475" t="s">
        <v>530</v>
      </c>
      <c r="E9475" t="s">
        <v>517</v>
      </c>
      <c r="F9475" s="191">
        <v>45845</v>
      </c>
      <c r="G9475" t="s">
        <v>41</v>
      </c>
      <c r="H9475" s="192">
        <v>2840000</v>
      </c>
      <c r="I9475" t="s">
        <v>16</v>
      </c>
      <c r="J9475"/>
      <c r="K9475"/>
      <c r="L9475">
        <v>2025</v>
      </c>
      <c r="M9475" t="s">
        <v>525</v>
      </c>
      <c r="N9475" t="s">
        <v>526</v>
      </c>
      <c r="O9475"/>
    </row>
    <row r="9476" spans="1:15" s="164" customFormat="1" ht="16" x14ac:dyDescent="0.2">
      <c r="A9476" t="s">
        <v>521</v>
      </c>
      <c r="B9476" t="s">
        <v>647</v>
      </c>
      <c r="C9476" t="s">
        <v>523</v>
      </c>
      <c r="D9476" t="s">
        <v>525</v>
      </c>
      <c r="E9476" t="s">
        <v>525</v>
      </c>
      <c r="F9476" s="191">
        <v>45846</v>
      </c>
      <c r="G9476" t="s">
        <v>650</v>
      </c>
      <c r="H9476" s="192">
        <v>96397</v>
      </c>
      <c r="I9476" t="s">
        <v>16</v>
      </c>
      <c r="J9476"/>
      <c r="K9476"/>
      <c r="L9476">
        <v>2024</v>
      </c>
      <c r="M9476" t="s">
        <v>525</v>
      </c>
      <c r="N9476" t="s">
        <v>569</v>
      </c>
      <c r="O9476"/>
    </row>
    <row r="9477" spans="1:15" s="164" customFormat="1" ht="16" x14ac:dyDescent="0.2">
      <c r="A9477" t="s">
        <v>521</v>
      </c>
      <c r="B9477" t="s">
        <v>647</v>
      </c>
      <c r="C9477" t="s">
        <v>523</v>
      </c>
      <c r="D9477" t="s">
        <v>525</v>
      </c>
      <c r="E9477" t="s">
        <v>519</v>
      </c>
      <c r="F9477" s="191">
        <v>45846</v>
      </c>
      <c r="G9477" t="s">
        <v>650</v>
      </c>
      <c r="H9477" s="192">
        <v>68099</v>
      </c>
      <c r="I9477" t="s">
        <v>16</v>
      </c>
      <c r="J9477"/>
      <c r="K9477"/>
      <c r="L9477">
        <v>2024</v>
      </c>
      <c r="M9477" t="s">
        <v>525</v>
      </c>
      <c r="N9477" t="s">
        <v>569</v>
      </c>
      <c r="O9477"/>
    </row>
    <row r="9478" spans="1:15" s="164" customFormat="1" ht="16" x14ac:dyDescent="0.2">
      <c r="A9478" t="s">
        <v>521</v>
      </c>
      <c r="B9478" t="s">
        <v>647</v>
      </c>
      <c r="C9478" t="s">
        <v>523</v>
      </c>
      <c r="D9478" t="s">
        <v>525</v>
      </c>
      <c r="E9478" t="s">
        <v>531</v>
      </c>
      <c r="F9478" s="191">
        <v>45846</v>
      </c>
      <c r="G9478" t="s">
        <v>650</v>
      </c>
      <c r="H9478" s="192">
        <v>450241</v>
      </c>
      <c r="I9478" t="s">
        <v>16</v>
      </c>
      <c r="J9478"/>
      <c r="K9478"/>
      <c r="L9478">
        <v>2024</v>
      </c>
      <c r="M9478" t="s">
        <v>525</v>
      </c>
      <c r="N9478" t="s">
        <v>569</v>
      </c>
      <c r="O9478"/>
    </row>
    <row r="9479" spans="1:15" s="164" customFormat="1" ht="16" x14ac:dyDescent="0.2">
      <c r="A9479" t="s">
        <v>521</v>
      </c>
      <c r="B9479" t="s">
        <v>647</v>
      </c>
      <c r="C9479" t="s">
        <v>523</v>
      </c>
      <c r="D9479" t="s">
        <v>525</v>
      </c>
      <c r="E9479" t="s">
        <v>525</v>
      </c>
      <c r="F9479" s="191">
        <v>45846</v>
      </c>
      <c r="G9479" t="s">
        <v>648</v>
      </c>
      <c r="H9479" s="192">
        <v>11000</v>
      </c>
      <c r="I9479" t="s">
        <v>16</v>
      </c>
      <c r="J9479"/>
      <c r="K9479"/>
      <c r="L9479">
        <v>2024</v>
      </c>
      <c r="M9479" t="s">
        <v>525</v>
      </c>
      <c r="N9479" t="s">
        <v>569</v>
      </c>
      <c r="O9479"/>
    </row>
    <row r="9480" spans="1:15" s="164" customFormat="1" ht="16" x14ac:dyDescent="0.2">
      <c r="A9480" t="s">
        <v>521</v>
      </c>
      <c r="B9480" t="s">
        <v>647</v>
      </c>
      <c r="C9480" t="s">
        <v>523</v>
      </c>
      <c r="D9480" t="s">
        <v>525</v>
      </c>
      <c r="E9480" t="s">
        <v>519</v>
      </c>
      <c r="F9480" s="191">
        <v>45846</v>
      </c>
      <c r="G9480" t="s">
        <v>660</v>
      </c>
      <c r="H9480" s="192">
        <v>117480</v>
      </c>
      <c r="I9480" t="s">
        <v>16</v>
      </c>
      <c r="J9480"/>
      <c r="K9480"/>
      <c r="L9480">
        <v>2024</v>
      </c>
      <c r="M9480" t="s">
        <v>525</v>
      </c>
      <c r="N9480" t="s">
        <v>569</v>
      </c>
      <c r="O9480"/>
    </row>
    <row r="9481" spans="1:15" s="164" customFormat="1" ht="16" x14ac:dyDescent="0.2">
      <c r="A9481" t="s">
        <v>521</v>
      </c>
      <c r="B9481" t="s">
        <v>647</v>
      </c>
      <c r="C9481" t="s">
        <v>523</v>
      </c>
      <c r="D9481" t="s">
        <v>525</v>
      </c>
      <c r="E9481" t="s">
        <v>531</v>
      </c>
      <c r="F9481" s="191">
        <v>45846</v>
      </c>
      <c r="G9481" t="s">
        <v>660</v>
      </c>
      <c r="H9481" s="192">
        <v>9240</v>
      </c>
      <c r="I9481" t="s">
        <v>16</v>
      </c>
      <c r="J9481"/>
      <c r="K9481"/>
      <c r="L9481">
        <v>2024</v>
      </c>
      <c r="M9481" t="s">
        <v>525</v>
      </c>
      <c r="N9481" t="s">
        <v>569</v>
      </c>
      <c r="O9481"/>
    </row>
    <row r="9482" spans="1:15" s="164" customFormat="1" ht="16" x14ac:dyDescent="0.2">
      <c r="A9482" t="s">
        <v>521</v>
      </c>
      <c r="B9482" t="s">
        <v>647</v>
      </c>
      <c r="C9482" t="s">
        <v>523</v>
      </c>
      <c r="D9482" t="s">
        <v>525</v>
      </c>
      <c r="E9482" t="s">
        <v>525</v>
      </c>
      <c r="F9482" s="191">
        <v>45846</v>
      </c>
      <c r="G9482" t="s">
        <v>659</v>
      </c>
      <c r="H9482" s="192">
        <v>14630</v>
      </c>
      <c r="I9482" t="s">
        <v>16</v>
      </c>
      <c r="J9482"/>
      <c r="K9482"/>
      <c r="L9482">
        <v>2024</v>
      </c>
      <c r="M9482" t="s">
        <v>525</v>
      </c>
      <c r="N9482" t="s">
        <v>569</v>
      </c>
      <c r="O9482"/>
    </row>
    <row r="9483" spans="1:15" s="164" customFormat="1" ht="16" x14ac:dyDescent="0.2">
      <c r="A9483" t="s">
        <v>521</v>
      </c>
      <c r="B9483" t="s">
        <v>647</v>
      </c>
      <c r="C9483" t="s">
        <v>523</v>
      </c>
      <c r="D9483" t="s">
        <v>525</v>
      </c>
      <c r="E9483" t="s">
        <v>519</v>
      </c>
      <c r="F9483" s="191">
        <v>45846</v>
      </c>
      <c r="G9483" t="s">
        <v>659</v>
      </c>
      <c r="H9483" s="192">
        <v>102428</v>
      </c>
      <c r="I9483" t="s">
        <v>16</v>
      </c>
      <c r="J9483"/>
      <c r="K9483"/>
      <c r="L9483">
        <v>2024</v>
      </c>
      <c r="M9483" t="s">
        <v>525</v>
      </c>
      <c r="N9483" t="s">
        <v>569</v>
      </c>
      <c r="O9483"/>
    </row>
    <row r="9484" spans="1:15" s="164" customFormat="1" ht="16" x14ac:dyDescent="0.2">
      <c r="A9484" t="s">
        <v>521</v>
      </c>
      <c r="B9484" t="s">
        <v>647</v>
      </c>
      <c r="C9484" t="s">
        <v>523</v>
      </c>
      <c r="D9484" t="s">
        <v>525</v>
      </c>
      <c r="E9484" t="s">
        <v>531</v>
      </c>
      <c r="F9484" s="191">
        <v>45846</v>
      </c>
      <c r="G9484" t="s">
        <v>659</v>
      </c>
      <c r="H9484" s="192">
        <v>123970</v>
      </c>
      <c r="I9484" t="s">
        <v>16</v>
      </c>
      <c r="J9484"/>
      <c r="K9484"/>
      <c r="L9484">
        <v>2024</v>
      </c>
      <c r="M9484" t="s">
        <v>525</v>
      </c>
      <c r="N9484" t="s">
        <v>569</v>
      </c>
      <c r="O9484"/>
    </row>
    <row r="9485" spans="1:15" s="164" customFormat="1" ht="16" x14ac:dyDescent="0.2">
      <c r="A9485" t="s">
        <v>521</v>
      </c>
      <c r="B9485" t="s">
        <v>647</v>
      </c>
      <c r="C9485" t="s">
        <v>523</v>
      </c>
      <c r="D9485" t="s">
        <v>525</v>
      </c>
      <c r="E9485" t="s">
        <v>525</v>
      </c>
      <c r="F9485" s="191">
        <v>45846</v>
      </c>
      <c r="G9485" t="s">
        <v>755</v>
      </c>
      <c r="H9485" s="192">
        <v>295128</v>
      </c>
      <c r="I9485" t="s">
        <v>16</v>
      </c>
      <c r="J9485"/>
      <c r="K9485"/>
      <c r="L9485">
        <v>2024</v>
      </c>
      <c r="M9485" t="s">
        <v>525</v>
      </c>
      <c r="N9485" t="s">
        <v>569</v>
      </c>
      <c r="O9485"/>
    </row>
    <row r="9486" spans="1:15" s="164" customFormat="1" ht="16" x14ac:dyDescent="0.2">
      <c r="A9486" t="s">
        <v>521</v>
      </c>
      <c r="B9486" t="s">
        <v>647</v>
      </c>
      <c r="C9486" t="s">
        <v>523</v>
      </c>
      <c r="D9486" t="s">
        <v>525</v>
      </c>
      <c r="E9486" t="s">
        <v>525</v>
      </c>
      <c r="F9486" s="191">
        <v>45846</v>
      </c>
      <c r="G9486" t="s">
        <v>661</v>
      </c>
      <c r="H9486" s="192">
        <v>42900</v>
      </c>
      <c r="I9486" t="s">
        <v>16</v>
      </c>
      <c r="J9486"/>
      <c r="K9486"/>
      <c r="L9486">
        <v>2024</v>
      </c>
      <c r="M9486" t="s">
        <v>525</v>
      </c>
      <c r="N9486" t="s">
        <v>569</v>
      </c>
      <c r="O9486"/>
    </row>
    <row r="9487" spans="1:15" s="164" customFormat="1" ht="16" x14ac:dyDescent="0.2">
      <c r="A9487" t="s">
        <v>521</v>
      </c>
      <c r="B9487" t="s">
        <v>647</v>
      </c>
      <c r="C9487" t="s">
        <v>523</v>
      </c>
      <c r="D9487" t="s">
        <v>525</v>
      </c>
      <c r="E9487" t="s">
        <v>519</v>
      </c>
      <c r="F9487" s="191">
        <v>45846</v>
      </c>
      <c r="G9487" t="s">
        <v>661</v>
      </c>
      <c r="H9487" s="192">
        <v>180213</v>
      </c>
      <c r="I9487" t="s">
        <v>16</v>
      </c>
      <c r="J9487"/>
      <c r="K9487"/>
      <c r="L9487">
        <v>2024</v>
      </c>
      <c r="M9487" t="s">
        <v>525</v>
      </c>
      <c r="N9487" t="s">
        <v>569</v>
      </c>
      <c r="O9487"/>
    </row>
    <row r="9488" spans="1:15" s="164" customFormat="1" ht="16" x14ac:dyDescent="0.2">
      <c r="A9488" t="s">
        <v>521</v>
      </c>
      <c r="B9488" t="s">
        <v>647</v>
      </c>
      <c r="C9488" t="s">
        <v>523</v>
      </c>
      <c r="D9488" t="s">
        <v>525</v>
      </c>
      <c r="E9488" t="s">
        <v>531</v>
      </c>
      <c r="F9488" s="191">
        <v>45846</v>
      </c>
      <c r="G9488" t="s">
        <v>661</v>
      </c>
      <c r="H9488" s="192">
        <v>306350</v>
      </c>
      <c r="I9488" t="s">
        <v>16</v>
      </c>
      <c r="J9488"/>
      <c r="K9488"/>
      <c r="L9488">
        <v>2024</v>
      </c>
      <c r="M9488" t="s">
        <v>525</v>
      </c>
      <c r="N9488" t="s">
        <v>569</v>
      </c>
      <c r="O9488"/>
    </row>
    <row r="9489" spans="1:15" s="164" customFormat="1" ht="16" x14ac:dyDescent="0.2">
      <c r="A9489" t="s">
        <v>521</v>
      </c>
      <c r="B9489" t="s">
        <v>647</v>
      </c>
      <c r="C9489" t="s">
        <v>523</v>
      </c>
      <c r="D9489" t="s">
        <v>525</v>
      </c>
      <c r="E9489" t="s">
        <v>525</v>
      </c>
      <c r="F9489" s="191">
        <v>45846</v>
      </c>
      <c r="G9489" t="s">
        <v>649</v>
      </c>
      <c r="H9489" s="192">
        <v>529210</v>
      </c>
      <c r="I9489" t="s">
        <v>16</v>
      </c>
      <c r="J9489"/>
      <c r="K9489"/>
      <c r="L9489">
        <v>2024</v>
      </c>
      <c r="M9489" t="s">
        <v>525</v>
      </c>
      <c r="N9489" t="s">
        <v>569</v>
      </c>
      <c r="O9489"/>
    </row>
    <row r="9490" spans="1:15" s="164" customFormat="1" ht="16" x14ac:dyDescent="0.2">
      <c r="A9490" t="s">
        <v>521</v>
      </c>
      <c r="B9490" t="s">
        <v>647</v>
      </c>
      <c r="C9490" t="s">
        <v>523</v>
      </c>
      <c r="D9490" t="s">
        <v>525</v>
      </c>
      <c r="E9490" t="s">
        <v>525</v>
      </c>
      <c r="F9490" s="191">
        <v>45846</v>
      </c>
      <c r="G9490" t="s">
        <v>656</v>
      </c>
      <c r="H9490" s="192">
        <v>155390</v>
      </c>
      <c r="I9490" t="s">
        <v>16</v>
      </c>
      <c r="J9490"/>
      <c r="K9490"/>
      <c r="L9490">
        <v>2024</v>
      </c>
      <c r="M9490" t="s">
        <v>525</v>
      </c>
      <c r="N9490" t="s">
        <v>569</v>
      </c>
      <c r="O9490"/>
    </row>
    <row r="9491" spans="1:15" s="164" customFormat="1" ht="16" x14ac:dyDescent="0.2">
      <c r="A9491" t="s">
        <v>521</v>
      </c>
      <c r="B9491" t="s">
        <v>688</v>
      </c>
      <c r="C9491" t="s">
        <v>523</v>
      </c>
      <c r="D9491" t="s">
        <v>530</v>
      </c>
      <c r="E9491" t="s">
        <v>518</v>
      </c>
      <c r="F9491" s="191">
        <v>45846</v>
      </c>
      <c r="G9491" t="s">
        <v>40</v>
      </c>
      <c r="H9491" s="192">
        <v>440000</v>
      </c>
      <c r="I9491" t="s">
        <v>16</v>
      </c>
      <c r="J9491"/>
      <c r="K9491"/>
      <c r="L9491">
        <v>2025</v>
      </c>
      <c r="M9491" t="s">
        <v>525</v>
      </c>
      <c r="N9491" t="s">
        <v>526</v>
      </c>
      <c r="O9491"/>
    </row>
    <row r="9492" spans="1:15" s="164" customFormat="1" ht="16" x14ac:dyDescent="0.2">
      <c r="A9492" t="s">
        <v>521</v>
      </c>
      <c r="B9492" t="s">
        <v>688</v>
      </c>
      <c r="C9492" t="s">
        <v>523</v>
      </c>
      <c r="D9492" t="s">
        <v>530</v>
      </c>
      <c r="E9492" t="s">
        <v>517</v>
      </c>
      <c r="F9492" s="191">
        <v>45846</v>
      </c>
      <c r="G9492" t="s">
        <v>40</v>
      </c>
      <c r="H9492" s="192">
        <v>1720000</v>
      </c>
      <c r="I9492" t="s">
        <v>16</v>
      </c>
      <c r="J9492"/>
      <c r="K9492"/>
      <c r="L9492">
        <v>2025</v>
      </c>
      <c r="M9492" t="s">
        <v>525</v>
      </c>
      <c r="N9492" t="s">
        <v>526</v>
      </c>
      <c r="O9492"/>
    </row>
    <row r="9493" spans="1:15" s="164" customFormat="1" ht="16" x14ac:dyDescent="0.2">
      <c r="A9493" t="s">
        <v>521</v>
      </c>
      <c r="B9493" t="s">
        <v>670</v>
      </c>
      <c r="C9493" t="s">
        <v>523</v>
      </c>
      <c r="D9493" t="s">
        <v>530</v>
      </c>
      <c r="E9493" t="s">
        <v>518</v>
      </c>
      <c r="F9493" s="191">
        <v>45846</v>
      </c>
      <c r="G9493" t="s">
        <v>36</v>
      </c>
      <c r="H9493" s="192">
        <v>94400</v>
      </c>
      <c r="I9493" t="s">
        <v>16</v>
      </c>
      <c r="J9493">
        <v>236</v>
      </c>
      <c r="K9493"/>
      <c r="L9493">
        <v>2025</v>
      </c>
      <c r="M9493" t="s">
        <v>525</v>
      </c>
      <c r="N9493" t="s">
        <v>526</v>
      </c>
      <c r="O9493"/>
    </row>
    <row r="9494" spans="1:15" s="164" customFormat="1" ht="16" x14ac:dyDescent="0.2">
      <c r="A9494" t="s">
        <v>521</v>
      </c>
      <c r="B9494" t="s">
        <v>670</v>
      </c>
      <c r="C9494" t="s">
        <v>523</v>
      </c>
      <c r="D9494" t="s">
        <v>530</v>
      </c>
      <c r="E9494" t="s">
        <v>517</v>
      </c>
      <c r="F9494" s="191">
        <v>45846</v>
      </c>
      <c r="G9494" t="s">
        <v>36</v>
      </c>
      <c r="H9494" s="192">
        <v>1075200</v>
      </c>
      <c r="I9494" t="s">
        <v>16</v>
      </c>
      <c r="J9494">
        <v>2688</v>
      </c>
      <c r="K9494"/>
      <c r="L9494">
        <v>2025</v>
      </c>
      <c r="M9494" t="s">
        <v>525</v>
      </c>
      <c r="N9494" t="s">
        <v>526</v>
      </c>
      <c r="O9494"/>
    </row>
    <row r="9495" spans="1:15" s="164" customFormat="1" ht="16" x14ac:dyDescent="0.2">
      <c r="A9495" t="s">
        <v>521</v>
      </c>
      <c r="B9495" t="s">
        <v>687</v>
      </c>
      <c r="C9495" t="s">
        <v>523</v>
      </c>
      <c r="D9495" t="s">
        <v>530</v>
      </c>
      <c r="E9495" t="s">
        <v>518</v>
      </c>
      <c r="F9495" s="191">
        <v>45846</v>
      </c>
      <c r="G9495" t="s">
        <v>39</v>
      </c>
      <c r="H9495" s="192">
        <v>112000</v>
      </c>
      <c r="I9495" t="s">
        <v>16</v>
      </c>
      <c r="J9495">
        <v>280</v>
      </c>
      <c r="K9495"/>
      <c r="L9495">
        <v>2025</v>
      </c>
      <c r="M9495" t="s">
        <v>525</v>
      </c>
      <c r="N9495" t="s">
        <v>526</v>
      </c>
      <c r="O9495"/>
    </row>
    <row r="9496" spans="1:15" s="164" customFormat="1" ht="16" x14ac:dyDescent="0.2">
      <c r="A9496" t="s">
        <v>521</v>
      </c>
      <c r="B9496" t="s">
        <v>687</v>
      </c>
      <c r="C9496" t="s">
        <v>523</v>
      </c>
      <c r="D9496" t="s">
        <v>530</v>
      </c>
      <c r="E9496" t="s">
        <v>517</v>
      </c>
      <c r="F9496" s="191">
        <v>45846</v>
      </c>
      <c r="G9496" t="s">
        <v>39</v>
      </c>
      <c r="H9496" s="192">
        <v>1276800</v>
      </c>
      <c r="I9496" t="s">
        <v>16</v>
      </c>
      <c r="J9496">
        <v>3192</v>
      </c>
      <c r="K9496"/>
      <c r="L9496">
        <v>2025</v>
      </c>
      <c r="M9496" t="s">
        <v>525</v>
      </c>
      <c r="N9496" t="s">
        <v>526</v>
      </c>
      <c r="O9496"/>
    </row>
    <row r="9497" spans="1:15" s="164" customFormat="1" ht="16" x14ac:dyDescent="0.2">
      <c r="A9497" t="s">
        <v>521</v>
      </c>
      <c r="B9497" t="s">
        <v>667</v>
      </c>
      <c r="C9497" t="s">
        <v>523</v>
      </c>
      <c r="D9497" t="s">
        <v>530</v>
      </c>
      <c r="E9497" t="s">
        <v>518</v>
      </c>
      <c r="F9497" s="191">
        <v>45846</v>
      </c>
      <c r="G9497" t="s">
        <v>35</v>
      </c>
      <c r="H9497" s="192">
        <v>22400</v>
      </c>
      <c r="I9497" t="s">
        <v>16</v>
      </c>
      <c r="J9497">
        <v>56</v>
      </c>
      <c r="K9497"/>
      <c r="L9497">
        <v>2025</v>
      </c>
      <c r="M9497" t="s">
        <v>525</v>
      </c>
      <c r="N9497" t="s">
        <v>526</v>
      </c>
      <c r="O9497"/>
    </row>
    <row r="9498" spans="1:15" s="164" customFormat="1" ht="16" x14ac:dyDescent="0.2">
      <c r="A9498" t="s">
        <v>521</v>
      </c>
      <c r="B9498" t="s">
        <v>667</v>
      </c>
      <c r="C9498" t="s">
        <v>523</v>
      </c>
      <c r="D9498" t="s">
        <v>530</v>
      </c>
      <c r="E9498" t="s">
        <v>517</v>
      </c>
      <c r="F9498" s="191">
        <v>45846</v>
      </c>
      <c r="G9498" t="s">
        <v>35</v>
      </c>
      <c r="H9498" s="192">
        <v>268800</v>
      </c>
      <c r="I9498" t="s">
        <v>16</v>
      </c>
      <c r="J9498">
        <v>672</v>
      </c>
      <c r="K9498"/>
      <c r="L9498">
        <v>2025</v>
      </c>
      <c r="M9498" t="s">
        <v>525</v>
      </c>
      <c r="N9498" t="s">
        <v>526</v>
      </c>
      <c r="O9498"/>
    </row>
    <row r="9499" spans="1:15" s="164" customFormat="1" ht="16" x14ac:dyDescent="0.2">
      <c r="A9499" t="s">
        <v>521</v>
      </c>
      <c r="B9499" t="s">
        <v>609</v>
      </c>
      <c r="C9499" t="s">
        <v>523</v>
      </c>
      <c r="D9499" t="s">
        <v>530</v>
      </c>
      <c r="E9499" t="s">
        <v>518</v>
      </c>
      <c r="F9499" s="191">
        <v>45846</v>
      </c>
      <c r="G9499" t="s">
        <v>25</v>
      </c>
      <c r="H9499" s="192">
        <v>22400</v>
      </c>
      <c r="I9499" t="s">
        <v>16</v>
      </c>
      <c r="J9499">
        <v>56</v>
      </c>
      <c r="K9499"/>
      <c r="L9499">
        <v>2025</v>
      </c>
      <c r="M9499" t="s">
        <v>525</v>
      </c>
      <c r="N9499" t="s">
        <v>526</v>
      </c>
      <c r="O9499"/>
    </row>
    <row r="9500" spans="1:15" s="164" customFormat="1" ht="16" x14ac:dyDescent="0.2">
      <c r="A9500" t="s">
        <v>521</v>
      </c>
      <c r="B9500" t="s">
        <v>609</v>
      </c>
      <c r="C9500" t="s">
        <v>523</v>
      </c>
      <c r="D9500" t="s">
        <v>530</v>
      </c>
      <c r="E9500" t="s">
        <v>517</v>
      </c>
      <c r="F9500" s="191">
        <v>45846</v>
      </c>
      <c r="G9500" t="s">
        <v>25</v>
      </c>
      <c r="H9500" s="192">
        <v>537600</v>
      </c>
      <c r="I9500" t="s">
        <v>16</v>
      </c>
      <c r="J9500">
        <v>1344</v>
      </c>
      <c r="K9500"/>
      <c r="L9500">
        <v>2025</v>
      </c>
      <c r="M9500" t="s">
        <v>525</v>
      </c>
      <c r="N9500" t="s">
        <v>526</v>
      </c>
      <c r="O9500"/>
    </row>
    <row r="9501" spans="1:15" s="164" customFormat="1" ht="16" x14ac:dyDescent="0.2">
      <c r="A9501" t="s">
        <v>521</v>
      </c>
      <c r="B9501" t="s">
        <v>615</v>
      </c>
      <c r="C9501" t="s">
        <v>523</v>
      </c>
      <c r="D9501" t="s">
        <v>530</v>
      </c>
      <c r="E9501" t="s">
        <v>518</v>
      </c>
      <c r="F9501" s="191">
        <v>45846</v>
      </c>
      <c r="G9501" t="s">
        <v>26</v>
      </c>
      <c r="H9501" s="192">
        <v>918400</v>
      </c>
      <c r="I9501" t="s">
        <v>16</v>
      </c>
      <c r="J9501">
        <v>2296</v>
      </c>
      <c r="K9501"/>
      <c r="L9501">
        <v>2025</v>
      </c>
      <c r="M9501" t="s">
        <v>525</v>
      </c>
      <c r="N9501" t="s">
        <v>526</v>
      </c>
      <c r="O9501"/>
    </row>
    <row r="9502" spans="1:15" s="164" customFormat="1" ht="16" x14ac:dyDescent="0.2">
      <c r="A9502" t="s">
        <v>521</v>
      </c>
      <c r="B9502" t="s">
        <v>615</v>
      </c>
      <c r="C9502" t="s">
        <v>523</v>
      </c>
      <c r="D9502" t="s">
        <v>524</v>
      </c>
      <c r="E9502" t="s">
        <v>519</v>
      </c>
      <c r="F9502" s="191">
        <v>45846</v>
      </c>
      <c r="G9502" t="s">
        <v>26</v>
      </c>
      <c r="H9502" s="192">
        <v>122825</v>
      </c>
      <c r="I9502" t="s">
        <v>16</v>
      </c>
      <c r="J9502">
        <v>1445</v>
      </c>
      <c r="K9502"/>
      <c r="L9502">
        <v>2025</v>
      </c>
      <c r="M9502" t="s">
        <v>525</v>
      </c>
      <c r="N9502" t="s">
        <v>526</v>
      </c>
      <c r="O9502"/>
    </row>
    <row r="9503" spans="1:15" s="164" customFormat="1" ht="16" x14ac:dyDescent="0.2">
      <c r="A9503" t="s">
        <v>521</v>
      </c>
      <c r="B9503" t="s">
        <v>615</v>
      </c>
      <c r="C9503" t="s">
        <v>523</v>
      </c>
      <c r="D9503" t="s">
        <v>530</v>
      </c>
      <c r="E9503" t="s">
        <v>517</v>
      </c>
      <c r="F9503" s="191">
        <v>45846</v>
      </c>
      <c r="G9503" t="s">
        <v>26</v>
      </c>
      <c r="H9503" s="192">
        <v>9856000</v>
      </c>
      <c r="I9503" t="s">
        <v>16</v>
      </c>
      <c r="J9503">
        <v>24640</v>
      </c>
      <c r="K9503"/>
      <c r="L9503">
        <v>2025</v>
      </c>
      <c r="M9503" t="s">
        <v>525</v>
      </c>
      <c r="N9503" t="s">
        <v>526</v>
      </c>
      <c r="O9503"/>
    </row>
    <row r="9504" spans="1:15" s="164" customFormat="1" ht="16" x14ac:dyDescent="0.2">
      <c r="A9504" t="s">
        <v>521</v>
      </c>
      <c r="B9504" t="s">
        <v>572</v>
      </c>
      <c r="C9504" t="s">
        <v>523</v>
      </c>
      <c r="D9504" t="s">
        <v>524</v>
      </c>
      <c r="E9504" t="s">
        <v>519</v>
      </c>
      <c r="F9504" s="191">
        <v>45846</v>
      </c>
      <c r="G9504" t="s">
        <v>574</v>
      </c>
      <c r="H9504" s="192">
        <v>1912500</v>
      </c>
      <c r="I9504" t="s">
        <v>16</v>
      </c>
      <c r="J9504">
        <v>22500</v>
      </c>
      <c r="K9504"/>
      <c r="L9504">
        <v>2025</v>
      </c>
      <c r="M9504" t="s">
        <v>525</v>
      </c>
      <c r="N9504" t="s">
        <v>526</v>
      </c>
      <c r="O9504"/>
    </row>
    <row r="9505" spans="1:15" s="164" customFormat="1" ht="16" x14ac:dyDescent="0.2">
      <c r="A9505" t="s">
        <v>521</v>
      </c>
      <c r="B9505" t="s">
        <v>572</v>
      </c>
      <c r="C9505" t="s">
        <v>523</v>
      </c>
      <c r="D9505" t="s">
        <v>530</v>
      </c>
      <c r="E9505" t="s">
        <v>517</v>
      </c>
      <c r="F9505" s="191">
        <v>45846</v>
      </c>
      <c r="G9505" t="s">
        <v>574</v>
      </c>
      <c r="H9505" s="192">
        <v>1000000</v>
      </c>
      <c r="I9505" t="s">
        <v>16</v>
      </c>
      <c r="J9505"/>
      <c r="K9505"/>
      <c r="L9505">
        <v>2025</v>
      </c>
      <c r="M9505" t="s">
        <v>525</v>
      </c>
      <c r="N9505" t="s">
        <v>526</v>
      </c>
      <c r="O9505"/>
    </row>
    <row r="9506" spans="1:15" s="164" customFormat="1" ht="16" x14ac:dyDescent="0.2">
      <c r="A9506" t="s">
        <v>521</v>
      </c>
      <c r="B9506" t="s">
        <v>572</v>
      </c>
      <c r="C9506" t="s">
        <v>523</v>
      </c>
      <c r="D9506" t="s">
        <v>524</v>
      </c>
      <c r="E9506" t="s">
        <v>519</v>
      </c>
      <c r="F9506" s="191">
        <v>45846</v>
      </c>
      <c r="G9506" t="s">
        <v>757</v>
      </c>
      <c r="H9506" s="192">
        <v>1700000</v>
      </c>
      <c r="I9506" t="s">
        <v>16</v>
      </c>
      <c r="J9506">
        <v>20000</v>
      </c>
      <c r="K9506"/>
      <c r="L9506">
        <v>2025</v>
      </c>
      <c r="M9506" t="s">
        <v>525</v>
      </c>
      <c r="N9506" t="s">
        <v>526</v>
      </c>
      <c r="O9506"/>
    </row>
    <row r="9507" spans="1:15" s="164" customFormat="1" ht="16" x14ac:dyDescent="0.2">
      <c r="A9507" t="s">
        <v>521</v>
      </c>
      <c r="B9507" t="s">
        <v>572</v>
      </c>
      <c r="C9507" t="s">
        <v>523</v>
      </c>
      <c r="D9507" t="s">
        <v>530</v>
      </c>
      <c r="E9507" t="s">
        <v>517</v>
      </c>
      <c r="F9507" s="191">
        <v>45846</v>
      </c>
      <c r="G9507" t="s">
        <v>757</v>
      </c>
      <c r="H9507" s="192">
        <v>1000000</v>
      </c>
      <c r="I9507" t="s">
        <v>16</v>
      </c>
      <c r="J9507"/>
      <c r="K9507"/>
      <c r="L9507">
        <v>2025</v>
      </c>
      <c r="M9507" t="s">
        <v>525</v>
      </c>
      <c r="N9507" t="s">
        <v>526</v>
      </c>
      <c r="O9507"/>
    </row>
    <row r="9508" spans="1:15" s="164" customFormat="1" ht="16" x14ac:dyDescent="0.2">
      <c r="A9508" t="s">
        <v>521</v>
      </c>
      <c r="B9508" t="s">
        <v>522</v>
      </c>
      <c r="C9508" t="s">
        <v>523</v>
      </c>
      <c r="D9508" t="s">
        <v>524</v>
      </c>
      <c r="E9508" t="s">
        <v>517</v>
      </c>
      <c r="F9508" s="191">
        <v>45846</v>
      </c>
      <c r="G9508" t="s">
        <v>18</v>
      </c>
      <c r="H9508" s="192">
        <v>11900</v>
      </c>
      <c r="I9508" t="s">
        <v>16</v>
      </c>
      <c r="J9508">
        <v>140</v>
      </c>
      <c r="K9508"/>
      <c r="L9508">
        <v>2025</v>
      </c>
      <c r="M9508" t="s">
        <v>525</v>
      </c>
      <c r="N9508" t="s">
        <v>526</v>
      </c>
      <c r="O9508"/>
    </row>
    <row r="9509" spans="1:15" s="164" customFormat="1" ht="16" x14ac:dyDescent="0.2">
      <c r="A9509" t="s">
        <v>521</v>
      </c>
      <c r="B9509" t="s">
        <v>522</v>
      </c>
      <c r="C9509" t="s">
        <v>523</v>
      </c>
      <c r="D9509" t="s">
        <v>530</v>
      </c>
      <c r="E9509" t="s">
        <v>518</v>
      </c>
      <c r="F9509" s="191">
        <v>45846</v>
      </c>
      <c r="G9509" t="s">
        <v>19</v>
      </c>
      <c r="H9509" s="192">
        <v>80000</v>
      </c>
      <c r="I9509" t="s">
        <v>16</v>
      </c>
      <c r="J9509"/>
      <c r="K9509"/>
      <c r="L9509">
        <v>2025</v>
      </c>
      <c r="M9509" t="s">
        <v>525</v>
      </c>
      <c r="N9509" t="s">
        <v>526</v>
      </c>
      <c r="O9509"/>
    </row>
    <row r="9510" spans="1:15" s="164" customFormat="1" ht="16" x14ac:dyDescent="0.2">
      <c r="A9510" t="s">
        <v>521</v>
      </c>
      <c r="B9510" t="s">
        <v>522</v>
      </c>
      <c r="C9510" t="s">
        <v>523</v>
      </c>
      <c r="D9510" t="s">
        <v>524</v>
      </c>
      <c r="E9510" t="s">
        <v>519</v>
      </c>
      <c r="F9510" s="191">
        <v>45846</v>
      </c>
      <c r="G9510" t="s">
        <v>19</v>
      </c>
      <c r="H9510" s="192">
        <v>1912500</v>
      </c>
      <c r="I9510" t="s">
        <v>16</v>
      </c>
      <c r="J9510">
        <v>22500</v>
      </c>
      <c r="K9510"/>
      <c r="L9510">
        <v>2025</v>
      </c>
      <c r="M9510" t="s">
        <v>525</v>
      </c>
      <c r="N9510" t="s">
        <v>526</v>
      </c>
      <c r="O9510"/>
    </row>
    <row r="9511" spans="1:15" s="164" customFormat="1" ht="16" x14ac:dyDescent="0.2">
      <c r="A9511" t="s">
        <v>521</v>
      </c>
      <c r="B9511" t="s">
        <v>522</v>
      </c>
      <c r="C9511" t="s">
        <v>523</v>
      </c>
      <c r="D9511" t="s">
        <v>530</v>
      </c>
      <c r="E9511" t="s">
        <v>517</v>
      </c>
      <c r="F9511" s="191">
        <v>45846</v>
      </c>
      <c r="G9511" t="s">
        <v>19</v>
      </c>
      <c r="H9511" s="192">
        <v>3080000</v>
      </c>
      <c r="I9511" t="s">
        <v>16</v>
      </c>
      <c r="J9511"/>
      <c r="K9511"/>
      <c r="L9511">
        <v>2025</v>
      </c>
      <c r="M9511" t="s">
        <v>525</v>
      </c>
      <c r="N9511" t="s">
        <v>526</v>
      </c>
      <c r="O9511"/>
    </row>
    <row r="9512" spans="1:15" s="164" customFormat="1" ht="16" x14ac:dyDescent="0.2">
      <c r="A9512" t="s">
        <v>521</v>
      </c>
      <c r="B9512" t="s">
        <v>522</v>
      </c>
      <c r="C9512" t="s">
        <v>535</v>
      </c>
      <c r="D9512" t="s">
        <v>524</v>
      </c>
      <c r="E9512" t="s">
        <v>519</v>
      </c>
      <c r="F9512" s="191">
        <v>45846</v>
      </c>
      <c r="G9512" t="s">
        <v>18</v>
      </c>
      <c r="H9512" s="192">
        <v>9350</v>
      </c>
      <c r="I9512" t="s">
        <v>16</v>
      </c>
      <c r="J9512">
        <v>110</v>
      </c>
      <c r="K9512"/>
      <c r="L9512">
        <v>2025</v>
      </c>
      <c r="M9512" t="s">
        <v>525</v>
      </c>
      <c r="N9512" t="s">
        <v>526</v>
      </c>
      <c r="O9512"/>
    </row>
    <row r="9513" spans="1:15" s="164" customFormat="1" ht="16" x14ac:dyDescent="0.2">
      <c r="A9513" t="s">
        <v>521</v>
      </c>
      <c r="B9513" t="s">
        <v>522</v>
      </c>
      <c r="C9513" t="s">
        <v>523</v>
      </c>
      <c r="D9513" t="s">
        <v>524</v>
      </c>
      <c r="E9513" t="s">
        <v>519</v>
      </c>
      <c r="F9513" s="191">
        <v>45846</v>
      </c>
      <c r="G9513" t="s">
        <v>18</v>
      </c>
      <c r="H9513" s="192">
        <v>721650</v>
      </c>
      <c r="I9513" t="s">
        <v>16</v>
      </c>
      <c r="J9513">
        <v>8490</v>
      </c>
      <c r="K9513"/>
      <c r="L9513">
        <v>2025</v>
      </c>
      <c r="M9513" t="s">
        <v>525</v>
      </c>
      <c r="N9513" t="s">
        <v>526</v>
      </c>
      <c r="O9513"/>
    </row>
    <row r="9514" spans="1:15" s="164" customFormat="1" ht="16" x14ac:dyDescent="0.2">
      <c r="A9514" t="s">
        <v>521</v>
      </c>
      <c r="B9514" t="s">
        <v>522</v>
      </c>
      <c r="C9514" t="s">
        <v>523</v>
      </c>
      <c r="D9514" t="s">
        <v>530</v>
      </c>
      <c r="E9514" t="s">
        <v>517</v>
      </c>
      <c r="F9514" s="191">
        <v>45846</v>
      </c>
      <c r="G9514" t="s">
        <v>18</v>
      </c>
      <c r="H9514" s="192">
        <v>324000</v>
      </c>
      <c r="I9514" t="s">
        <v>16</v>
      </c>
      <c r="J9514">
        <v>810</v>
      </c>
      <c r="K9514"/>
      <c r="L9514">
        <v>2025</v>
      </c>
      <c r="M9514" t="s">
        <v>525</v>
      </c>
      <c r="N9514" t="s">
        <v>526</v>
      </c>
      <c r="O9514"/>
    </row>
    <row r="9515" spans="1:15" s="164" customFormat="1" ht="16" x14ac:dyDescent="0.2">
      <c r="A9515" t="s">
        <v>521</v>
      </c>
      <c r="B9515" t="s">
        <v>572</v>
      </c>
      <c r="C9515" t="s">
        <v>523</v>
      </c>
      <c r="D9515" t="s">
        <v>530</v>
      </c>
      <c r="E9515" t="s">
        <v>517</v>
      </c>
      <c r="F9515" s="191">
        <v>45846</v>
      </c>
      <c r="G9515" t="s">
        <v>573</v>
      </c>
      <c r="H9515" s="192">
        <v>2400000</v>
      </c>
      <c r="I9515" t="s">
        <v>16</v>
      </c>
      <c r="J9515"/>
      <c r="K9515"/>
      <c r="L9515">
        <v>2025</v>
      </c>
      <c r="M9515" t="s">
        <v>525</v>
      </c>
      <c r="N9515" t="s">
        <v>526</v>
      </c>
      <c r="O9515" t="s">
        <v>799</v>
      </c>
    </row>
    <row r="9516" spans="1:15" s="164" customFormat="1" ht="16" x14ac:dyDescent="0.2">
      <c r="A9516" t="s">
        <v>521</v>
      </c>
      <c r="B9516" t="s">
        <v>522</v>
      </c>
      <c r="C9516" t="s">
        <v>523</v>
      </c>
      <c r="D9516" t="s">
        <v>530</v>
      </c>
      <c r="E9516" t="s">
        <v>517</v>
      </c>
      <c r="F9516" s="191">
        <v>45846</v>
      </c>
      <c r="G9516" t="s">
        <v>19</v>
      </c>
      <c r="H9516" s="192">
        <v>1000000</v>
      </c>
      <c r="I9516" t="s">
        <v>16</v>
      </c>
      <c r="J9516"/>
      <c r="K9516"/>
      <c r="L9516">
        <v>2025</v>
      </c>
      <c r="M9516" t="s">
        <v>525</v>
      </c>
      <c r="N9516" t="s">
        <v>526</v>
      </c>
      <c r="O9516" t="s">
        <v>819</v>
      </c>
    </row>
    <row r="9517" spans="1:15" s="164" customFormat="1" ht="16" x14ac:dyDescent="0.2">
      <c r="A9517" t="s">
        <v>521</v>
      </c>
      <c r="B9517" t="s">
        <v>572</v>
      </c>
      <c r="C9517" t="s">
        <v>523</v>
      </c>
      <c r="D9517" t="s">
        <v>530</v>
      </c>
      <c r="E9517" t="s">
        <v>517</v>
      </c>
      <c r="F9517" s="191">
        <v>45846</v>
      </c>
      <c r="G9517" t="s">
        <v>573</v>
      </c>
      <c r="H9517" s="192">
        <v>680000</v>
      </c>
      <c r="I9517" t="s">
        <v>16</v>
      </c>
      <c r="J9517"/>
      <c r="K9517"/>
      <c r="L9517">
        <v>2025</v>
      </c>
      <c r="M9517" t="s">
        <v>525</v>
      </c>
      <c r="N9517" t="s">
        <v>526</v>
      </c>
      <c r="O9517" t="s">
        <v>820</v>
      </c>
    </row>
    <row r="9518" spans="1:15" s="164" customFormat="1" ht="16" x14ac:dyDescent="0.2">
      <c r="A9518" t="s">
        <v>521</v>
      </c>
      <c r="B9518" t="s">
        <v>572</v>
      </c>
      <c r="C9518" t="s">
        <v>523</v>
      </c>
      <c r="D9518" t="s">
        <v>530</v>
      </c>
      <c r="E9518" t="s">
        <v>517</v>
      </c>
      <c r="F9518" s="191">
        <v>45846</v>
      </c>
      <c r="G9518" t="s">
        <v>573</v>
      </c>
      <c r="H9518" s="192">
        <v>1280000</v>
      </c>
      <c r="I9518" t="s">
        <v>16</v>
      </c>
      <c r="J9518"/>
      <c r="K9518"/>
      <c r="L9518">
        <v>2025</v>
      </c>
      <c r="M9518" t="s">
        <v>525</v>
      </c>
      <c r="N9518" t="s">
        <v>526</v>
      </c>
      <c r="O9518" t="s">
        <v>854</v>
      </c>
    </row>
    <row r="9519" spans="1:15" s="164" customFormat="1" ht="16" x14ac:dyDescent="0.2">
      <c r="A9519" t="s">
        <v>521</v>
      </c>
      <c r="B9519" t="s">
        <v>647</v>
      </c>
      <c r="C9519" t="s">
        <v>523</v>
      </c>
      <c r="D9519" t="s">
        <v>525</v>
      </c>
      <c r="E9519" t="s">
        <v>519</v>
      </c>
      <c r="F9519" s="191">
        <v>45847</v>
      </c>
      <c r="G9519" t="s">
        <v>650</v>
      </c>
      <c r="H9519" s="192">
        <v>56749</v>
      </c>
      <c r="I9519" t="s">
        <v>16</v>
      </c>
      <c r="J9519"/>
      <c r="K9519"/>
      <c r="L9519">
        <v>2024</v>
      </c>
      <c r="M9519" t="s">
        <v>525</v>
      </c>
      <c r="N9519" t="s">
        <v>569</v>
      </c>
      <c r="O9519"/>
    </row>
    <row r="9520" spans="1:15" s="164" customFormat="1" ht="16" x14ac:dyDescent="0.2">
      <c r="A9520" t="s">
        <v>521</v>
      </c>
      <c r="B9520" t="s">
        <v>647</v>
      </c>
      <c r="C9520" t="s">
        <v>523</v>
      </c>
      <c r="D9520" t="s">
        <v>525</v>
      </c>
      <c r="E9520" t="s">
        <v>531</v>
      </c>
      <c r="F9520" s="191">
        <v>45847</v>
      </c>
      <c r="G9520" t="s">
        <v>650</v>
      </c>
      <c r="H9520" s="192">
        <v>367347</v>
      </c>
      <c r="I9520" t="s">
        <v>16</v>
      </c>
      <c r="J9520"/>
      <c r="K9520"/>
      <c r="L9520">
        <v>2024</v>
      </c>
      <c r="M9520" t="s">
        <v>525</v>
      </c>
      <c r="N9520" t="s">
        <v>569</v>
      </c>
      <c r="O9520"/>
    </row>
    <row r="9521" spans="1:15" s="164" customFormat="1" ht="16" x14ac:dyDescent="0.2">
      <c r="A9521" t="s">
        <v>521</v>
      </c>
      <c r="B9521" t="s">
        <v>647</v>
      </c>
      <c r="C9521" t="s">
        <v>523</v>
      </c>
      <c r="D9521" t="s">
        <v>525</v>
      </c>
      <c r="E9521" t="s">
        <v>525</v>
      </c>
      <c r="F9521" s="191">
        <v>45847</v>
      </c>
      <c r="G9521" t="s">
        <v>648</v>
      </c>
      <c r="H9521" s="192">
        <v>40493</v>
      </c>
      <c r="I9521" t="s">
        <v>16</v>
      </c>
      <c r="J9521"/>
      <c r="K9521"/>
      <c r="L9521">
        <v>2024</v>
      </c>
      <c r="M9521" t="s">
        <v>525</v>
      </c>
      <c r="N9521" t="s">
        <v>569</v>
      </c>
      <c r="O9521"/>
    </row>
    <row r="9522" spans="1:15" s="164" customFormat="1" ht="16" x14ac:dyDescent="0.2">
      <c r="A9522" t="s">
        <v>521</v>
      </c>
      <c r="B9522" t="s">
        <v>647</v>
      </c>
      <c r="C9522" t="s">
        <v>523</v>
      </c>
      <c r="D9522" t="s">
        <v>525</v>
      </c>
      <c r="E9522" t="s">
        <v>531</v>
      </c>
      <c r="F9522" s="191">
        <v>45847</v>
      </c>
      <c r="G9522" t="s">
        <v>648</v>
      </c>
      <c r="H9522" s="192">
        <v>228096</v>
      </c>
      <c r="I9522" t="s">
        <v>16</v>
      </c>
      <c r="J9522"/>
      <c r="K9522"/>
      <c r="L9522">
        <v>2024</v>
      </c>
      <c r="M9522" t="s">
        <v>525</v>
      </c>
      <c r="N9522" t="s">
        <v>569</v>
      </c>
      <c r="O9522"/>
    </row>
    <row r="9523" spans="1:15" s="164" customFormat="1" ht="16" x14ac:dyDescent="0.2">
      <c r="A9523" t="s">
        <v>521</v>
      </c>
      <c r="B9523" t="s">
        <v>647</v>
      </c>
      <c r="C9523" t="s">
        <v>523</v>
      </c>
      <c r="D9523" t="s">
        <v>525</v>
      </c>
      <c r="E9523" t="s">
        <v>519</v>
      </c>
      <c r="F9523" s="191">
        <v>45847</v>
      </c>
      <c r="G9523" t="s">
        <v>660</v>
      </c>
      <c r="H9523" s="192">
        <v>52800</v>
      </c>
      <c r="I9523" t="s">
        <v>16</v>
      </c>
      <c r="J9523"/>
      <c r="K9523"/>
      <c r="L9523">
        <v>2024</v>
      </c>
      <c r="M9523" t="s">
        <v>525</v>
      </c>
      <c r="N9523" t="s">
        <v>569</v>
      </c>
      <c r="O9523"/>
    </row>
    <row r="9524" spans="1:15" s="164" customFormat="1" ht="16" x14ac:dyDescent="0.2">
      <c r="A9524" t="s">
        <v>521</v>
      </c>
      <c r="B9524" t="s">
        <v>647</v>
      </c>
      <c r="C9524" t="s">
        <v>523</v>
      </c>
      <c r="D9524" t="s">
        <v>525</v>
      </c>
      <c r="E9524" t="s">
        <v>531</v>
      </c>
      <c r="F9524" s="191">
        <v>45847</v>
      </c>
      <c r="G9524" t="s">
        <v>660</v>
      </c>
      <c r="H9524" s="192">
        <v>308220</v>
      </c>
      <c r="I9524" t="s">
        <v>16</v>
      </c>
      <c r="J9524"/>
      <c r="K9524"/>
      <c r="L9524">
        <v>2024</v>
      </c>
      <c r="M9524" t="s">
        <v>525</v>
      </c>
      <c r="N9524" t="s">
        <v>569</v>
      </c>
      <c r="O9524"/>
    </row>
    <row r="9525" spans="1:15" s="164" customFormat="1" ht="16" x14ac:dyDescent="0.2">
      <c r="A9525" t="s">
        <v>521</v>
      </c>
      <c r="B9525" t="s">
        <v>647</v>
      </c>
      <c r="C9525" t="s">
        <v>535</v>
      </c>
      <c r="D9525" t="s">
        <v>525</v>
      </c>
      <c r="E9525" t="s">
        <v>519</v>
      </c>
      <c r="F9525" s="191">
        <v>45847</v>
      </c>
      <c r="G9525" t="s">
        <v>659</v>
      </c>
      <c r="H9525" s="192">
        <v>75724</v>
      </c>
      <c r="I9525" t="s">
        <v>16</v>
      </c>
      <c r="J9525"/>
      <c r="K9525"/>
      <c r="L9525">
        <v>2024</v>
      </c>
      <c r="M9525" t="s">
        <v>525</v>
      </c>
      <c r="N9525" t="s">
        <v>569</v>
      </c>
      <c r="O9525"/>
    </row>
    <row r="9526" spans="1:15" s="164" customFormat="1" ht="16" x14ac:dyDescent="0.2">
      <c r="A9526" t="s">
        <v>521</v>
      </c>
      <c r="B9526" t="s">
        <v>647</v>
      </c>
      <c r="C9526" t="s">
        <v>523</v>
      </c>
      <c r="D9526" t="s">
        <v>525</v>
      </c>
      <c r="E9526" t="s">
        <v>525</v>
      </c>
      <c r="F9526" s="191">
        <v>45847</v>
      </c>
      <c r="G9526" t="s">
        <v>755</v>
      </c>
      <c r="H9526" s="192">
        <v>1311803</v>
      </c>
      <c r="I9526" t="s">
        <v>16</v>
      </c>
      <c r="J9526"/>
      <c r="K9526"/>
      <c r="L9526">
        <v>2024</v>
      </c>
      <c r="M9526" t="s">
        <v>525</v>
      </c>
      <c r="N9526" t="s">
        <v>569</v>
      </c>
      <c r="O9526"/>
    </row>
    <row r="9527" spans="1:15" s="164" customFormat="1" ht="16" x14ac:dyDescent="0.2">
      <c r="A9527" t="s">
        <v>521</v>
      </c>
      <c r="B9527" t="s">
        <v>647</v>
      </c>
      <c r="C9527" t="s">
        <v>523</v>
      </c>
      <c r="D9527" t="s">
        <v>525</v>
      </c>
      <c r="E9527" t="s">
        <v>519</v>
      </c>
      <c r="F9527" s="191">
        <v>45847</v>
      </c>
      <c r="G9527" t="s">
        <v>661</v>
      </c>
      <c r="H9527" s="192">
        <v>414909</v>
      </c>
      <c r="I9527" t="s">
        <v>16</v>
      </c>
      <c r="J9527"/>
      <c r="K9527"/>
      <c r="L9527">
        <v>2024</v>
      </c>
      <c r="M9527" t="s">
        <v>525</v>
      </c>
      <c r="N9527" t="s">
        <v>569</v>
      </c>
      <c r="O9527"/>
    </row>
    <row r="9528" spans="1:15" s="164" customFormat="1" ht="16" x14ac:dyDescent="0.2">
      <c r="A9528" t="s">
        <v>521</v>
      </c>
      <c r="B9528" t="s">
        <v>647</v>
      </c>
      <c r="C9528" t="s">
        <v>523</v>
      </c>
      <c r="D9528" t="s">
        <v>525</v>
      </c>
      <c r="E9528" t="s">
        <v>525</v>
      </c>
      <c r="F9528" s="191">
        <v>45847</v>
      </c>
      <c r="G9528" t="s">
        <v>649</v>
      </c>
      <c r="H9528" s="192">
        <v>159984</v>
      </c>
      <c r="I9528" t="s">
        <v>16</v>
      </c>
      <c r="J9528"/>
      <c r="K9528"/>
      <c r="L9528">
        <v>2024</v>
      </c>
      <c r="M9528" t="s">
        <v>525</v>
      </c>
      <c r="N9528" t="s">
        <v>569</v>
      </c>
      <c r="O9528"/>
    </row>
    <row r="9529" spans="1:15" s="164" customFormat="1" ht="16" x14ac:dyDescent="0.2">
      <c r="A9529" t="s">
        <v>521</v>
      </c>
      <c r="B9529" t="s">
        <v>647</v>
      </c>
      <c r="C9529" t="s">
        <v>523</v>
      </c>
      <c r="D9529" t="s">
        <v>525</v>
      </c>
      <c r="E9529" t="s">
        <v>531</v>
      </c>
      <c r="F9529" s="191">
        <v>45847</v>
      </c>
      <c r="G9529" t="s">
        <v>649</v>
      </c>
      <c r="H9529" s="192">
        <v>79640</v>
      </c>
      <c r="I9529" t="s">
        <v>16</v>
      </c>
      <c r="J9529"/>
      <c r="K9529"/>
      <c r="L9529">
        <v>2024</v>
      </c>
      <c r="M9529" t="s">
        <v>525</v>
      </c>
      <c r="N9529" t="s">
        <v>569</v>
      </c>
      <c r="O9529"/>
    </row>
    <row r="9530" spans="1:15" s="164" customFormat="1" ht="16" x14ac:dyDescent="0.2">
      <c r="A9530" t="s">
        <v>521</v>
      </c>
      <c r="B9530" t="s">
        <v>647</v>
      </c>
      <c r="C9530" t="s">
        <v>523</v>
      </c>
      <c r="D9530" t="s">
        <v>525</v>
      </c>
      <c r="E9530" t="s">
        <v>525</v>
      </c>
      <c r="F9530" s="191">
        <v>45847</v>
      </c>
      <c r="G9530" t="s">
        <v>656</v>
      </c>
      <c r="H9530" s="192">
        <v>202435</v>
      </c>
      <c r="I9530" t="s">
        <v>16</v>
      </c>
      <c r="J9530"/>
      <c r="K9530"/>
      <c r="L9530">
        <v>2024</v>
      </c>
      <c r="M9530" t="s">
        <v>525</v>
      </c>
      <c r="N9530" t="s">
        <v>569</v>
      </c>
      <c r="O9530"/>
    </row>
    <row r="9531" spans="1:15" s="164" customFormat="1" ht="16" x14ac:dyDescent="0.2">
      <c r="A9531" t="s">
        <v>521</v>
      </c>
      <c r="B9531" t="s">
        <v>522</v>
      </c>
      <c r="C9531" t="s">
        <v>523</v>
      </c>
      <c r="D9531" t="s">
        <v>530</v>
      </c>
      <c r="E9531" t="s">
        <v>517</v>
      </c>
      <c r="F9531" s="191">
        <v>45847</v>
      </c>
      <c r="G9531" t="s">
        <v>19</v>
      </c>
      <c r="H9531" s="192">
        <v>3000000</v>
      </c>
      <c r="I9531" t="s">
        <v>16</v>
      </c>
      <c r="J9531"/>
      <c r="K9531"/>
      <c r="L9531">
        <v>2025</v>
      </c>
      <c r="M9531" t="s">
        <v>525</v>
      </c>
      <c r="N9531" t="s">
        <v>526</v>
      </c>
      <c r="O9531"/>
    </row>
    <row r="9532" spans="1:15" s="164" customFormat="1" ht="16" x14ac:dyDescent="0.2">
      <c r="A9532" t="s">
        <v>521</v>
      </c>
      <c r="B9532" t="s">
        <v>522</v>
      </c>
      <c r="C9532" t="s">
        <v>523</v>
      </c>
      <c r="D9532" t="s">
        <v>524</v>
      </c>
      <c r="E9532" t="s">
        <v>519</v>
      </c>
      <c r="F9532" s="191">
        <v>45847</v>
      </c>
      <c r="G9532" t="s">
        <v>19</v>
      </c>
      <c r="H9532" s="192">
        <v>1530000</v>
      </c>
      <c r="I9532" t="s">
        <v>16</v>
      </c>
      <c r="J9532">
        <v>18000</v>
      </c>
      <c r="K9532"/>
      <c r="L9532">
        <v>2025</v>
      </c>
      <c r="M9532" t="s">
        <v>525</v>
      </c>
      <c r="N9532" t="s">
        <v>526</v>
      </c>
      <c r="O9532"/>
    </row>
    <row r="9533" spans="1:15" s="164" customFormat="1" ht="16" x14ac:dyDescent="0.2">
      <c r="A9533" t="s">
        <v>521</v>
      </c>
      <c r="B9533" t="s">
        <v>688</v>
      </c>
      <c r="C9533" t="s">
        <v>523</v>
      </c>
      <c r="D9533" t="s">
        <v>530</v>
      </c>
      <c r="E9533" t="s">
        <v>518</v>
      </c>
      <c r="F9533" s="191">
        <v>45847</v>
      </c>
      <c r="G9533" t="s">
        <v>40</v>
      </c>
      <c r="H9533" s="192">
        <v>520000</v>
      </c>
      <c r="I9533" t="s">
        <v>16</v>
      </c>
      <c r="J9533"/>
      <c r="K9533"/>
      <c r="L9533">
        <v>2025</v>
      </c>
      <c r="M9533" t="s">
        <v>525</v>
      </c>
      <c r="N9533" t="s">
        <v>526</v>
      </c>
      <c r="O9533"/>
    </row>
    <row r="9534" spans="1:15" s="164" customFormat="1" ht="16" x14ac:dyDescent="0.2">
      <c r="A9534" t="s">
        <v>521</v>
      </c>
      <c r="B9534" t="s">
        <v>688</v>
      </c>
      <c r="C9534" t="s">
        <v>523</v>
      </c>
      <c r="D9534" t="s">
        <v>530</v>
      </c>
      <c r="E9534" t="s">
        <v>517</v>
      </c>
      <c r="F9534" s="191">
        <v>45847</v>
      </c>
      <c r="G9534" t="s">
        <v>40</v>
      </c>
      <c r="H9534" s="192">
        <v>2280000</v>
      </c>
      <c r="I9534" t="s">
        <v>16</v>
      </c>
      <c r="J9534"/>
      <c r="K9534"/>
      <c r="L9534">
        <v>2025</v>
      </c>
      <c r="M9534" t="s">
        <v>525</v>
      </c>
      <c r="N9534" t="s">
        <v>526</v>
      </c>
      <c r="O9534"/>
    </row>
    <row r="9535" spans="1:15" s="164" customFormat="1" ht="16" x14ac:dyDescent="0.2">
      <c r="A9535" t="s">
        <v>521</v>
      </c>
      <c r="B9535" t="s">
        <v>687</v>
      </c>
      <c r="C9535" t="s">
        <v>523</v>
      </c>
      <c r="D9535" t="s">
        <v>530</v>
      </c>
      <c r="E9535" t="s">
        <v>517</v>
      </c>
      <c r="F9535" s="191">
        <v>45847</v>
      </c>
      <c r="G9535" t="s">
        <v>39</v>
      </c>
      <c r="H9535" s="192">
        <v>918400</v>
      </c>
      <c r="I9535" t="s">
        <v>16</v>
      </c>
      <c r="J9535">
        <v>2296</v>
      </c>
      <c r="K9535"/>
      <c r="L9535">
        <v>2025</v>
      </c>
      <c r="M9535" t="s">
        <v>525</v>
      </c>
      <c r="N9535" t="s">
        <v>526</v>
      </c>
      <c r="O9535"/>
    </row>
    <row r="9536" spans="1:15" s="164" customFormat="1" ht="16" x14ac:dyDescent="0.2">
      <c r="A9536" t="s">
        <v>521</v>
      </c>
      <c r="B9536" t="s">
        <v>667</v>
      </c>
      <c r="C9536" t="s">
        <v>523</v>
      </c>
      <c r="D9536" t="s">
        <v>530</v>
      </c>
      <c r="E9536" t="s">
        <v>518</v>
      </c>
      <c r="F9536" s="191">
        <v>45847</v>
      </c>
      <c r="G9536" t="s">
        <v>35</v>
      </c>
      <c r="H9536" s="192">
        <v>89600</v>
      </c>
      <c r="I9536" t="s">
        <v>16</v>
      </c>
      <c r="J9536">
        <v>224</v>
      </c>
      <c r="K9536"/>
      <c r="L9536">
        <v>2025</v>
      </c>
      <c r="M9536" t="s">
        <v>525</v>
      </c>
      <c r="N9536" t="s">
        <v>526</v>
      </c>
      <c r="O9536"/>
    </row>
    <row r="9537" spans="1:15" s="164" customFormat="1" ht="16" x14ac:dyDescent="0.2">
      <c r="A9537" t="s">
        <v>521</v>
      </c>
      <c r="B9537" t="s">
        <v>667</v>
      </c>
      <c r="C9537" t="s">
        <v>523</v>
      </c>
      <c r="D9537" t="s">
        <v>530</v>
      </c>
      <c r="E9537" t="s">
        <v>517</v>
      </c>
      <c r="F9537" s="191">
        <v>45847</v>
      </c>
      <c r="G9537" t="s">
        <v>35</v>
      </c>
      <c r="H9537" s="192">
        <v>896000</v>
      </c>
      <c r="I9537" t="s">
        <v>16</v>
      </c>
      <c r="J9537">
        <v>2240</v>
      </c>
      <c r="K9537"/>
      <c r="L9537">
        <v>2025</v>
      </c>
      <c r="M9537" t="s">
        <v>525</v>
      </c>
      <c r="N9537" t="s">
        <v>526</v>
      </c>
      <c r="O9537"/>
    </row>
    <row r="9538" spans="1:15" s="164" customFormat="1" ht="16" x14ac:dyDescent="0.2">
      <c r="A9538" t="s">
        <v>521</v>
      </c>
      <c r="B9538" t="s">
        <v>609</v>
      </c>
      <c r="C9538" t="s">
        <v>523</v>
      </c>
      <c r="D9538" t="s">
        <v>530</v>
      </c>
      <c r="E9538" t="s">
        <v>517</v>
      </c>
      <c r="F9538" s="191">
        <v>45847</v>
      </c>
      <c r="G9538" t="s">
        <v>25</v>
      </c>
      <c r="H9538" s="192">
        <v>380800</v>
      </c>
      <c r="I9538" t="s">
        <v>16</v>
      </c>
      <c r="J9538">
        <v>952</v>
      </c>
      <c r="K9538"/>
      <c r="L9538">
        <v>2025</v>
      </c>
      <c r="M9538" t="s">
        <v>525</v>
      </c>
      <c r="N9538" t="s">
        <v>526</v>
      </c>
      <c r="O9538"/>
    </row>
    <row r="9539" spans="1:15" s="164" customFormat="1" ht="16" x14ac:dyDescent="0.2">
      <c r="A9539" t="s">
        <v>521</v>
      </c>
      <c r="B9539" t="s">
        <v>615</v>
      </c>
      <c r="C9539" t="s">
        <v>523</v>
      </c>
      <c r="D9539" t="s">
        <v>530</v>
      </c>
      <c r="E9539" t="s">
        <v>518</v>
      </c>
      <c r="F9539" s="191">
        <v>45847</v>
      </c>
      <c r="G9539" t="s">
        <v>26</v>
      </c>
      <c r="H9539" s="192">
        <v>761600</v>
      </c>
      <c r="I9539" t="s">
        <v>16</v>
      </c>
      <c r="J9539">
        <v>1904</v>
      </c>
      <c r="K9539"/>
      <c r="L9539">
        <v>2025</v>
      </c>
      <c r="M9539" t="s">
        <v>525</v>
      </c>
      <c r="N9539" t="s">
        <v>526</v>
      </c>
      <c r="O9539"/>
    </row>
    <row r="9540" spans="1:15" s="164" customFormat="1" ht="16" x14ac:dyDescent="0.2">
      <c r="A9540" t="s">
        <v>521</v>
      </c>
      <c r="B9540" t="s">
        <v>615</v>
      </c>
      <c r="C9540" t="s">
        <v>523</v>
      </c>
      <c r="D9540" t="s">
        <v>530</v>
      </c>
      <c r="E9540" t="s">
        <v>517</v>
      </c>
      <c r="F9540" s="191">
        <v>45847</v>
      </c>
      <c r="G9540" t="s">
        <v>26</v>
      </c>
      <c r="H9540" s="192">
        <v>9744000</v>
      </c>
      <c r="I9540" t="s">
        <v>16</v>
      </c>
      <c r="J9540">
        <v>24360</v>
      </c>
      <c r="K9540"/>
      <c r="L9540">
        <v>2025</v>
      </c>
      <c r="M9540" t="s">
        <v>525</v>
      </c>
      <c r="N9540" t="s">
        <v>526</v>
      </c>
      <c r="O9540"/>
    </row>
    <row r="9541" spans="1:15" s="164" customFormat="1" ht="16" x14ac:dyDescent="0.2">
      <c r="A9541" t="s">
        <v>521</v>
      </c>
      <c r="B9541" t="s">
        <v>670</v>
      </c>
      <c r="C9541" t="s">
        <v>523</v>
      </c>
      <c r="D9541" t="s">
        <v>530</v>
      </c>
      <c r="E9541" t="s">
        <v>517</v>
      </c>
      <c r="F9541" s="191">
        <v>45847</v>
      </c>
      <c r="G9541" t="s">
        <v>36</v>
      </c>
      <c r="H9541" s="192">
        <v>1478400</v>
      </c>
      <c r="I9541" t="s">
        <v>16</v>
      </c>
      <c r="J9541">
        <v>3696</v>
      </c>
      <c r="K9541"/>
      <c r="L9541">
        <v>2025</v>
      </c>
      <c r="M9541" t="s">
        <v>525</v>
      </c>
      <c r="N9541" t="s">
        <v>526</v>
      </c>
      <c r="O9541"/>
    </row>
    <row r="9542" spans="1:15" s="164" customFormat="1" ht="16" x14ac:dyDescent="0.2">
      <c r="A9542" t="s">
        <v>521</v>
      </c>
      <c r="B9542" t="s">
        <v>687</v>
      </c>
      <c r="C9542" t="s">
        <v>523</v>
      </c>
      <c r="D9542" t="s">
        <v>530</v>
      </c>
      <c r="E9542" t="s">
        <v>518</v>
      </c>
      <c r="F9542" s="191">
        <v>45847</v>
      </c>
      <c r="G9542" t="s">
        <v>39</v>
      </c>
      <c r="H9542" s="192">
        <v>44800</v>
      </c>
      <c r="I9542" t="s">
        <v>16</v>
      </c>
      <c r="J9542">
        <v>112</v>
      </c>
      <c r="K9542"/>
      <c r="L9542">
        <v>2025</v>
      </c>
      <c r="M9542" t="s">
        <v>525</v>
      </c>
      <c r="N9542" t="s">
        <v>526</v>
      </c>
      <c r="O9542"/>
    </row>
    <row r="9543" spans="1:15" s="164" customFormat="1" ht="16" x14ac:dyDescent="0.2">
      <c r="A9543" t="s">
        <v>521</v>
      </c>
      <c r="B9543" t="s">
        <v>615</v>
      </c>
      <c r="C9543" t="s">
        <v>523</v>
      </c>
      <c r="D9543" t="s">
        <v>524</v>
      </c>
      <c r="E9543" t="s">
        <v>519</v>
      </c>
      <c r="F9543" s="191">
        <v>45847</v>
      </c>
      <c r="G9543" t="s">
        <v>26</v>
      </c>
      <c r="H9543" s="192">
        <v>108375</v>
      </c>
      <c r="I9543" t="s">
        <v>16</v>
      </c>
      <c r="J9543">
        <v>1275</v>
      </c>
      <c r="K9543"/>
      <c r="L9543">
        <v>2025</v>
      </c>
      <c r="M9543" t="s">
        <v>525</v>
      </c>
      <c r="N9543" t="s">
        <v>526</v>
      </c>
      <c r="O9543"/>
    </row>
    <row r="9544" spans="1:15" s="164" customFormat="1" ht="16" x14ac:dyDescent="0.2">
      <c r="A9544" t="s">
        <v>521</v>
      </c>
      <c r="B9544" t="s">
        <v>572</v>
      </c>
      <c r="C9544" t="s">
        <v>523</v>
      </c>
      <c r="D9544" t="s">
        <v>524</v>
      </c>
      <c r="E9544" t="s">
        <v>519</v>
      </c>
      <c r="F9544" s="191">
        <v>45847</v>
      </c>
      <c r="G9544" t="s">
        <v>757</v>
      </c>
      <c r="H9544" s="192">
        <v>1190000</v>
      </c>
      <c r="I9544" t="s">
        <v>16</v>
      </c>
      <c r="J9544">
        <v>14000</v>
      </c>
      <c r="K9544"/>
      <c r="L9544">
        <v>2025</v>
      </c>
      <c r="M9544" t="s">
        <v>525</v>
      </c>
      <c r="N9544" t="s">
        <v>526</v>
      </c>
      <c r="O9544"/>
    </row>
    <row r="9545" spans="1:15" s="164" customFormat="1" ht="16" x14ac:dyDescent="0.2">
      <c r="A9545" t="s">
        <v>521</v>
      </c>
      <c r="B9545" t="s">
        <v>572</v>
      </c>
      <c r="C9545" t="s">
        <v>523</v>
      </c>
      <c r="D9545" t="s">
        <v>530</v>
      </c>
      <c r="E9545" t="s">
        <v>517</v>
      </c>
      <c r="F9545" s="191">
        <v>45847</v>
      </c>
      <c r="G9545" t="s">
        <v>757</v>
      </c>
      <c r="H9545" s="192">
        <v>360000</v>
      </c>
      <c r="I9545" t="s">
        <v>16</v>
      </c>
      <c r="J9545"/>
      <c r="K9545"/>
      <c r="L9545">
        <v>2025</v>
      </c>
      <c r="M9545" t="s">
        <v>525</v>
      </c>
      <c r="N9545" t="s">
        <v>526</v>
      </c>
      <c r="O9545"/>
    </row>
    <row r="9546" spans="1:15" s="164" customFormat="1" ht="16" x14ac:dyDescent="0.2">
      <c r="A9546" t="s">
        <v>521</v>
      </c>
      <c r="B9546" t="s">
        <v>572</v>
      </c>
      <c r="C9546" t="s">
        <v>523</v>
      </c>
      <c r="D9546" t="s">
        <v>524</v>
      </c>
      <c r="E9546" t="s">
        <v>519</v>
      </c>
      <c r="F9546" s="191">
        <v>45847</v>
      </c>
      <c r="G9546" t="s">
        <v>574</v>
      </c>
      <c r="H9546" s="192">
        <v>807500</v>
      </c>
      <c r="I9546" t="s">
        <v>16</v>
      </c>
      <c r="J9546">
        <v>9500</v>
      </c>
      <c r="K9546"/>
      <c r="L9546">
        <v>2025</v>
      </c>
      <c r="M9546" t="s">
        <v>525</v>
      </c>
      <c r="N9546" t="s">
        <v>526</v>
      </c>
      <c r="O9546"/>
    </row>
    <row r="9547" spans="1:15" s="164" customFormat="1" ht="16" x14ac:dyDescent="0.2">
      <c r="A9547" t="s">
        <v>521</v>
      </c>
      <c r="B9547" t="s">
        <v>572</v>
      </c>
      <c r="C9547" t="s">
        <v>523</v>
      </c>
      <c r="D9547" t="s">
        <v>530</v>
      </c>
      <c r="E9547" t="s">
        <v>517</v>
      </c>
      <c r="F9547" s="191">
        <v>45847</v>
      </c>
      <c r="G9547" t="s">
        <v>574</v>
      </c>
      <c r="H9547" s="192">
        <v>440000</v>
      </c>
      <c r="I9547" t="s">
        <v>16</v>
      </c>
      <c r="J9547"/>
      <c r="K9547"/>
      <c r="L9547">
        <v>2025</v>
      </c>
      <c r="M9547" t="s">
        <v>525</v>
      </c>
      <c r="N9547" t="s">
        <v>526</v>
      </c>
      <c r="O9547"/>
    </row>
    <row r="9548" spans="1:15" s="164" customFormat="1" ht="16" x14ac:dyDescent="0.2">
      <c r="A9548" t="s">
        <v>521</v>
      </c>
      <c r="B9548" t="s">
        <v>522</v>
      </c>
      <c r="C9548" t="s">
        <v>523</v>
      </c>
      <c r="D9548" t="s">
        <v>524</v>
      </c>
      <c r="E9548" t="s">
        <v>519</v>
      </c>
      <c r="F9548" s="191">
        <v>45847</v>
      </c>
      <c r="G9548" t="s">
        <v>18</v>
      </c>
      <c r="H9548" s="192">
        <v>174165</v>
      </c>
      <c r="I9548" t="s">
        <v>16</v>
      </c>
      <c r="J9548">
        <v>2049</v>
      </c>
      <c r="K9548"/>
      <c r="L9548">
        <v>2025</v>
      </c>
      <c r="M9548" t="s">
        <v>525</v>
      </c>
      <c r="N9548" t="s">
        <v>526</v>
      </c>
      <c r="O9548" t="s">
        <v>798</v>
      </c>
    </row>
    <row r="9549" spans="1:15" s="164" customFormat="1" ht="16" x14ac:dyDescent="0.2">
      <c r="A9549" t="s">
        <v>521</v>
      </c>
      <c r="B9549" t="s">
        <v>522</v>
      </c>
      <c r="C9549" t="s">
        <v>523</v>
      </c>
      <c r="D9549" t="s">
        <v>530</v>
      </c>
      <c r="E9549" t="s">
        <v>517</v>
      </c>
      <c r="F9549" s="191">
        <v>45847</v>
      </c>
      <c r="G9549" t="s">
        <v>18</v>
      </c>
      <c r="H9549" s="192">
        <v>309200</v>
      </c>
      <c r="I9549" t="s">
        <v>16</v>
      </c>
      <c r="J9549">
        <v>773</v>
      </c>
      <c r="K9549"/>
      <c r="L9549">
        <v>2025</v>
      </c>
      <c r="M9549" t="s">
        <v>525</v>
      </c>
      <c r="N9549" t="s">
        <v>526</v>
      </c>
      <c r="O9549" t="s">
        <v>798</v>
      </c>
    </row>
    <row r="9550" spans="1:15" s="164" customFormat="1" ht="16" x14ac:dyDescent="0.2">
      <c r="A9550" t="s">
        <v>521</v>
      </c>
      <c r="B9550" t="s">
        <v>572</v>
      </c>
      <c r="C9550" t="s">
        <v>523</v>
      </c>
      <c r="D9550" t="s">
        <v>530</v>
      </c>
      <c r="E9550" t="s">
        <v>517</v>
      </c>
      <c r="F9550" s="191">
        <v>45847</v>
      </c>
      <c r="G9550" t="s">
        <v>573</v>
      </c>
      <c r="H9550" s="192">
        <v>2400000</v>
      </c>
      <c r="I9550" t="s">
        <v>16</v>
      </c>
      <c r="J9550"/>
      <c r="K9550"/>
      <c r="L9550">
        <v>2025</v>
      </c>
      <c r="M9550" t="s">
        <v>525</v>
      </c>
      <c r="N9550" t="s">
        <v>526</v>
      </c>
      <c r="O9550" t="s">
        <v>798</v>
      </c>
    </row>
    <row r="9551" spans="1:15" s="164" customFormat="1" ht="16" x14ac:dyDescent="0.2">
      <c r="A9551" t="s">
        <v>521</v>
      </c>
      <c r="B9551" t="s">
        <v>522</v>
      </c>
      <c r="C9551" t="s">
        <v>523</v>
      </c>
      <c r="D9551" t="s">
        <v>530</v>
      </c>
      <c r="E9551" t="s">
        <v>517</v>
      </c>
      <c r="F9551" s="191">
        <v>45847</v>
      </c>
      <c r="G9551" t="s">
        <v>19</v>
      </c>
      <c r="H9551" s="192">
        <v>960000</v>
      </c>
      <c r="I9551" t="s">
        <v>16</v>
      </c>
      <c r="J9551"/>
      <c r="K9551"/>
      <c r="L9551">
        <v>2025</v>
      </c>
      <c r="M9551" t="s">
        <v>525</v>
      </c>
      <c r="N9551" t="s">
        <v>526</v>
      </c>
      <c r="O9551" t="s">
        <v>817</v>
      </c>
    </row>
    <row r="9552" spans="1:15" s="164" customFormat="1" ht="16" x14ac:dyDescent="0.2">
      <c r="A9552" t="s">
        <v>521</v>
      </c>
      <c r="B9552" t="s">
        <v>572</v>
      </c>
      <c r="C9552" t="s">
        <v>523</v>
      </c>
      <c r="D9552" t="s">
        <v>530</v>
      </c>
      <c r="E9552" t="s">
        <v>517</v>
      </c>
      <c r="F9552" s="191">
        <v>45847</v>
      </c>
      <c r="G9552" t="s">
        <v>573</v>
      </c>
      <c r="H9552" s="192">
        <v>720000</v>
      </c>
      <c r="I9552" t="s">
        <v>16</v>
      </c>
      <c r="J9552"/>
      <c r="K9552"/>
      <c r="L9552">
        <v>2025</v>
      </c>
      <c r="M9552" t="s">
        <v>525</v>
      </c>
      <c r="N9552" t="s">
        <v>526</v>
      </c>
      <c r="O9552" t="s">
        <v>818</v>
      </c>
    </row>
    <row r="9553" spans="1:15" s="164" customFormat="1" ht="16" x14ac:dyDescent="0.2">
      <c r="A9553" t="s">
        <v>521</v>
      </c>
      <c r="B9553" t="s">
        <v>572</v>
      </c>
      <c r="C9553" t="s">
        <v>523</v>
      </c>
      <c r="D9553" t="s">
        <v>530</v>
      </c>
      <c r="E9553" t="s">
        <v>517</v>
      </c>
      <c r="F9553" s="191">
        <v>45847</v>
      </c>
      <c r="G9553" t="s">
        <v>573</v>
      </c>
      <c r="H9553" s="192">
        <v>1320000</v>
      </c>
      <c r="I9553" t="s">
        <v>16</v>
      </c>
      <c r="J9553"/>
      <c r="K9553"/>
      <c r="L9553">
        <v>2025</v>
      </c>
      <c r="M9553" t="s">
        <v>525</v>
      </c>
      <c r="N9553" t="s">
        <v>526</v>
      </c>
      <c r="O9553" t="s">
        <v>853</v>
      </c>
    </row>
    <row r="9554" spans="1:15" s="164" customFormat="1" ht="16" x14ac:dyDescent="0.2">
      <c r="A9554" t="s">
        <v>521</v>
      </c>
      <c r="B9554" t="s">
        <v>688</v>
      </c>
      <c r="C9554" t="s">
        <v>523</v>
      </c>
      <c r="D9554" t="s">
        <v>530</v>
      </c>
      <c r="E9554" t="s">
        <v>518</v>
      </c>
      <c r="F9554" s="191">
        <v>45848</v>
      </c>
      <c r="G9554" t="s">
        <v>40</v>
      </c>
      <c r="H9554" s="192">
        <v>400000</v>
      </c>
      <c r="I9554" t="s">
        <v>16</v>
      </c>
      <c r="J9554"/>
      <c r="K9554"/>
      <c r="L9554">
        <v>2025</v>
      </c>
      <c r="M9554" t="s">
        <v>525</v>
      </c>
      <c r="N9554" t="s">
        <v>526</v>
      </c>
      <c r="O9554"/>
    </row>
    <row r="9555" spans="1:15" s="164" customFormat="1" ht="16" x14ac:dyDescent="0.2">
      <c r="A9555" t="s">
        <v>521</v>
      </c>
      <c r="B9555" t="s">
        <v>522</v>
      </c>
      <c r="C9555" t="s">
        <v>523</v>
      </c>
      <c r="D9555" t="s">
        <v>524</v>
      </c>
      <c r="E9555" t="s">
        <v>519</v>
      </c>
      <c r="F9555" s="191">
        <v>45848</v>
      </c>
      <c r="G9555" t="s">
        <v>18</v>
      </c>
      <c r="H9555" s="192">
        <v>207400</v>
      </c>
      <c r="I9555" t="s">
        <v>16</v>
      </c>
      <c r="J9555">
        <v>2440</v>
      </c>
      <c r="K9555"/>
      <c r="L9555">
        <v>2025</v>
      </c>
      <c r="M9555" t="s">
        <v>525</v>
      </c>
      <c r="N9555" t="s">
        <v>526</v>
      </c>
      <c r="O9555" t="s">
        <v>797</v>
      </c>
    </row>
    <row r="9556" spans="1:15" s="164" customFormat="1" ht="16" x14ac:dyDescent="0.2">
      <c r="A9556" t="s">
        <v>521</v>
      </c>
      <c r="B9556" t="s">
        <v>688</v>
      </c>
      <c r="C9556" t="s">
        <v>523</v>
      </c>
      <c r="D9556" t="s">
        <v>530</v>
      </c>
      <c r="E9556" t="s">
        <v>517</v>
      </c>
      <c r="F9556" s="191">
        <v>45848</v>
      </c>
      <c r="G9556" t="s">
        <v>40</v>
      </c>
      <c r="H9556" s="192">
        <v>2280000</v>
      </c>
      <c r="I9556" t="s">
        <v>16</v>
      </c>
      <c r="J9556"/>
      <c r="K9556"/>
      <c r="L9556">
        <v>2025</v>
      </c>
      <c r="M9556" t="s">
        <v>525</v>
      </c>
      <c r="N9556" t="s">
        <v>526</v>
      </c>
      <c r="O9556"/>
    </row>
    <row r="9557" spans="1:15" s="164" customFormat="1" ht="16" x14ac:dyDescent="0.2">
      <c r="A9557" t="s">
        <v>521</v>
      </c>
      <c r="B9557" t="s">
        <v>522</v>
      </c>
      <c r="C9557" t="s">
        <v>523</v>
      </c>
      <c r="D9557" t="s">
        <v>530</v>
      </c>
      <c r="E9557" t="s">
        <v>517</v>
      </c>
      <c r="F9557" s="191">
        <v>45848</v>
      </c>
      <c r="G9557" t="s">
        <v>18</v>
      </c>
      <c r="H9557" s="192">
        <v>133200</v>
      </c>
      <c r="I9557" t="s">
        <v>16</v>
      </c>
      <c r="J9557">
        <v>333</v>
      </c>
      <c r="K9557"/>
      <c r="L9557">
        <v>2025</v>
      </c>
      <c r="M9557" t="s">
        <v>525</v>
      </c>
      <c r="N9557" t="s">
        <v>526</v>
      </c>
      <c r="O9557" t="s">
        <v>797</v>
      </c>
    </row>
    <row r="9558" spans="1:15" s="164" customFormat="1" ht="16" x14ac:dyDescent="0.2">
      <c r="A9558" t="s">
        <v>521</v>
      </c>
      <c r="B9558" t="s">
        <v>522</v>
      </c>
      <c r="C9558" t="s">
        <v>523</v>
      </c>
      <c r="D9558" t="s">
        <v>530</v>
      </c>
      <c r="E9558" t="s">
        <v>518</v>
      </c>
      <c r="F9558" s="191">
        <v>45848</v>
      </c>
      <c r="G9558" t="s">
        <v>19</v>
      </c>
      <c r="H9558" s="192">
        <v>100000</v>
      </c>
      <c r="I9558" t="s">
        <v>16</v>
      </c>
      <c r="J9558"/>
      <c r="K9558"/>
      <c r="L9558">
        <v>2025</v>
      </c>
      <c r="M9558" t="s">
        <v>525</v>
      </c>
      <c r="N9558" t="s">
        <v>526</v>
      </c>
      <c r="O9558"/>
    </row>
    <row r="9559" spans="1:15" s="164" customFormat="1" ht="16" x14ac:dyDescent="0.2">
      <c r="A9559" t="s">
        <v>521</v>
      </c>
      <c r="B9559" t="s">
        <v>572</v>
      </c>
      <c r="C9559" t="s">
        <v>523</v>
      </c>
      <c r="D9559" t="s">
        <v>530</v>
      </c>
      <c r="E9559" t="s">
        <v>517</v>
      </c>
      <c r="F9559" s="191">
        <v>45848</v>
      </c>
      <c r="G9559" t="s">
        <v>573</v>
      </c>
      <c r="H9559" s="192">
        <v>2000000</v>
      </c>
      <c r="I9559" t="s">
        <v>16</v>
      </c>
      <c r="J9559"/>
      <c r="K9559"/>
      <c r="L9559">
        <v>2025</v>
      </c>
      <c r="M9559" t="s">
        <v>525</v>
      </c>
      <c r="N9559" t="s">
        <v>526</v>
      </c>
      <c r="O9559" t="s">
        <v>797</v>
      </c>
    </row>
    <row r="9560" spans="1:15" s="164" customFormat="1" ht="16" x14ac:dyDescent="0.2">
      <c r="A9560" t="s">
        <v>521</v>
      </c>
      <c r="B9560" t="s">
        <v>522</v>
      </c>
      <c r="C9560" t="s">
        <v>523</v>
      </c>
      <c r="D9560" t="s">
        <v>524</v>
      </c>
      <c r="E9560" t="s">
        <v>519</v>
      </c>
      <c r="F9560" s="191">
        <v>45848</v>
      </c>
      <c r="G9560" t="s">
        <v>19</v>
      </c>
      <c r="H9560" s="192">
        <v>2210000</v>
      </c>
      <c r="I9560" t="s">
        <v>16</v>
      </c>
      <c r="J9560">
        <v>26000</v>
      </c>
      <c r="K9560"/>
      <c r="L9560">
        <v>2025</v>
      </c>
      <c r="M9560" t="s">
        <v>525</v>
      </c>
      <c r="N9560" t="s">
        <v>526</v>
      </c>
      <c r="O9560"/>
    </row>
    <row r="9561" spans="1:15" s="164" customFormat="1" ht="16" x14ac:dyDescent="0.2">
      <c r="A9561" t="s">
        <v>521</v>
      </c>
      <c r="B9561" t="s">
        <v>522</v>
      </c>
      <c r="C9561" t="s">
        <v>523</v>
      </c>
      <c r="D9561" t="s">
        <v>530</v>
      </c>
      <c r="E9561" t="s">
        <v>517</v>
      </c>
      <c r="F9561" s="191">
        <v>45848</v>
      </c>
      <c r="G9561" t="s">
        <v>19</v>
      </c>
      <c r="H9561" s="192">
        <v>1000000</v>
      </c>
      <c r="I9561" t="s">
        <v>16</v>
      </c>
      <c r="J9561"/>
      <c r="K9561"/>
      <c r="L9561">
        <v>2025</v>
      </c>
      <c r="M9561" t="s">
        <v>525</v>
      </c>
      <c r="N9561" t="s">
        <v>526</v>
      </c>
      <c r="O9561" t="s">
        <v>815</v>
      </c>
    </row>
    <row r="9562" spans="1:15" s="164" customFormat="1" ht="16" x14ac:dyDescent="0.2">
      <c r="A9562" t="s">
        <v>521</v>
      </c>
      <c r="B9562" t="s">
        <v>522</v>
      </c>
      <c r="C9562" t="s">
        <v>523</v>
      </c>
      <c r="D9562" t="s">
        <v>530</v>
      </c>
      <c r="E9562" t="s">
        <v>517</v>
      </c>
      <c r="F9562" s="191">
        <v>45848</v>
      </c>
      <c r="G9562" t="s">
        <v>19</v>
      </c>
      <c r="H9562" s="192">
        <v>3400000</v>
      </c>
      <c r="I9562" t="s">
        <v>16</v>
      </c>
      <c r="J9562"/>
      <c r="K9562"/>
      <c r="L9562">
        <v>2025</v>
      </c>
      <c r="M9562" t="s">
        <v>525</v>
      </c>
      <c r="N9562" t="s">
        <v>526</v>
      </c>
      <c r="O9562"/>
    </row>
    <row r="9563" spans="1:15" s="164" customFormat="1" ht="16" x14ac:dyDescent="0.2">
      <c r="A9563" t="s">
        <v>521</v>
      </c>
      <c r="B9563" t="s">
        <v>572</v>
      </c>
      <c r="C9563" t="s">
        <v>523</v>
      </c>
      <c r="D9563" t="s">
        <v>530</v>
      </c>
      <c r="E9563" t="s">
        <v>517</v>
      </c>
      <c r="F9563" s="191">
        <v>45848</v>
      </c>
      <c r="G9563" t="s">
        <v>573</v>
      </c>
      <c r="H9563" s="192">
        <v>800000</v>
      </c>
      <c r="I9563" t="s">
        <v>16</v>
      </c>
      <c r="J9563"/>
      <c r="K9563"/>
      <c r="L9563">
        <v>2025</v>
      </c>
      <c r="M9563" t="s">
        <v>525</v>
      </c>
      <c r="N9563" t="s">
        <v>526</v>
      </c>
      <c r="O9563" t="s">
        <v>816</v>
      </c>
    </row>
    <row r="9564" spans="1:15" s="164" customFormat="1" ht="16" x14ac:dyDescent="0.2">
      <c r="A9564" t="s">
        <v>521</v>
      </c>
      <c r="B9564" t="s">
        <v>615</v>
      </c>
      <c r="C9564" t="s">
        <v>523</v>
      </c>
      <c r="D9564" t="s">
        <v>530</v>
      </c>
      <c r="E9564" t="s">
        <v>517</v>
      </c>
      <c r="F9564" s="191">
        <v>45848</v>
      </c>
      <c r="G9564" t="s">
        <v>26</v>
      </c>
      <c r="H9564" s="192">
        <v>8601600</v>
      </c>
      <c r="I9564" t="s">
        <v>16</v>
      </c>
      <c r="J9564">
        <v>21504</v>
      </c>
      <c r="K9564"/>
      <c r="L9564">
        <v>2025</v>
      </c>
      <c r="M9564" t="s">
        <v>525</v>
      </c>
      <c r="N9564" t="s">
        <v>526</v>
      </c>
      <c r="O9564"/>
    </row>
    <row r="9565" spans="1:15" s="164" customFormat="1" ht="16" x14ac:dyDescent="0.2">
      <c r="A9565" t="s">
        <v>521</v>
      </c>
      <c r="B9565" t="s">
        <v>572</v>
      </c>
      <c r="C9565" t="s">
        <v>523</v>
      </c>
      <c r="D9565" t="s">
        <v>530</v>
      </c>
      <c r="E9565" t="s">
        <v>517</v>
      </c>
      <c r="F9565" s="191">
        <v>45848</v>
      </c>
      <c r="G9565" t="s">
        <v>573</v>
      </c>
      <c r="H9565" s="192">
        <v>1440000</v>
      </c>
      <c r="I9565" t="s">
        <v>16</v>
      </c>
      <c r="J9565"/>
      <c r="K9565"/>
      <c r="L9565">
        <v>2025</v>
      </c>
      <c r="M9565" t="s">
        <v>525</v>
      </c>
      <c r="N9565" t="s">
        <v>526</v>
      </c>
      <c r="O9565" t="s">
        <v>852</v>
      </c>
    </row>
    <row r="9566" spans="1:15" s="164" customFormat="1" ht="16" x14ac:dyDescent="0.2">
      <c r="A9566" t="s">
        <v>521</v>
      </c>
      <c r="B9566" t="s">
        <v>670</v>
      </c>
      <c r="C9566" t="s">
        <v>523</v>
      </c>
      <c r="D9566" t="s">
        <v>530</v>
      </c>
      <c r="E9566" t="s">
        <v>517</v>
      </c>
      <c r="F9566" s="191">
        <v>45848</v>
      </c>
      <c r="G9566" t="s">
        <v>36</v>
      </c>
      <c r="H9566" s="192">
        <v>940800</v>
      </c>
      <c r="I9566" t="s">
        <v>16</v>
      </c>
      <c r="J9566">
        <v>2352</v>
      </c>
      <c r="K9566"/>
      <c r="L9566">
        <v>2025</v>
      </c>
      <c r="M9566" t="s">
        <v>525</v>
      </c>
      <c r="N9566" t="s">
        <v>526</v>
      </c>
      <c r="O9566"/>
    </row>
    <row r="9567" spans="1:15" s="164" customFormat="1" ht="16" x14ac:dyDescent="0.2">
      <c r="A9567" t="s">
        <v>521</v>
      </c>
      <c r="B9567" t="s">
        <v>687</v>
      </c>
      <c r="C9567" t="s">
        <v>523</v>
      </c>
      <c r="D9567" t="s">
        <v>530</v>
      </c>
      <c r="E9567" t="s">
        <v>517</v>
      </c>
      <c r="F9567" s="191">
        <v>45848</v>
      </c>
      <c r="G9567" t="s">
        <v>39</v>
      </c>
      <c r="H9567" s="192">
        <v>448000</v>
      </c>
      <c r="I9567" t="s">
        <v>16</v>
      </c>
      <c r="J9567">
        <v>1120</v>
      </c>
      <c r="K9567"/>
      <c r="L9567">
        <v>2025</v>
      </c>
      <c r="M9567" t="s">
        <v>525</v>
      </c>
      <c r="N9567" t="s">
        <v>526</v>
      </c>
      <c r="O9567"/>
    </row>
    <row r="9568" spans="1:15" s="164" customFormat="1" ht="16" x14ac:dyDescent="0.2">
      <c r="A9568" t="s">
        <v>521</v>
      </c>
      <c r="B9568" t="s">
        <v>667</v>
      </c>
      <c r="C9568" t="s">
        <v>523</v>
      </c>
      <c r="D9568" t="s">
        <v>530</v>
      </c>
      <c r="E9568" t="s">
        <v>518</v>
      </c>
      <c r="F9568" s="191">
        <v>45848</v>
      </c>
      <c r="G9568" t="s">
        <v>35</v>
      </c>
      <c r="H9568" s="192">
        <v>44800</v>
      </c>
      <c r="I9568" t="s">
        <v>16</v>
      </c>
      <c r="J9568">
        <v>112</v>
      </c>
      <c r="K9568"/>
      <c r="L9568">
        <v>2025</v>
      </c>
      <c r="M9568" t="s">
        <v>525</v>
      </c>
      <c r="N9568" t="s">
        <v>526</v>
      </c>
      <c r="O9568"/>
    </row>
    <row r="9569" spans="1:15" s="164" customFormat="1" ht="16" x14ac:dyDescent="0.2">
      <c r="A9569" t="s">
        <v>521</v>
      </c>
      <c r="B9569" t="s">
        <v>667</v>
      </c>
      <c r="C9569" t="s">
        <v>523</v>
      </c>
      <c r="D9569" t="s">
        <v>530</v>
      </c>
      <c r="E9569" t="s">
        <v>517</v>
      </c>
      <c r="F9569" s="191">
        <v>45848</v>
      </c>
      <c r="G9569" t="s">
        <v>35</v>
      </c>
      <c r="H9569" s="192">
        <v>1366400</v>
      </c>
      <c r="I9569" t="s">
        <v>16</v>
      </c>
      <c r="J9569">
        <v>3416</v>
      </c>
      <c r="K9569"/>
      <c r="L9569">
        <v>2025</v>
      </c>
      <c r="M9569" t="s">
        <v>525</v>
      </c>
      <c r="N9569" t="s">
        <v>526</v>
      </c>
      <c r="O9569"/>
    </row>
    <row r="9570" spans="1:15" s="164" customFormat="1" ht="16" x14ac:dyDescent="0.2">
      <c r="A9570" t="s">
        <v>521</v>
      </c>
      <c r="B9570" t="s">
        <v>609</v>
      </c>
      <c r="C9570" t="s">
        <v>523</v>
      </c>
      <c r="D9570" t="s">
        <v>530</v>
      </c>
      <c r="E9570" t="s">
        <v>517</v>
      </c>
      <c r="F9570" s="191">
        <v>45848</v>
      </c>
      <c r="G9570" t="s">
        <v>25</v>
      </c>
      <c r="H9570" s="192">
        <v>291200</v>
      </c>
      <c r="I9570" t="s">
        <v>16</v>
      </c>
      <c r="J9570">
        <v>728</v>
      </c>
      <c r="K9570"/>
      <c r="L9570">
        <v>2025</v>
      </c>
      <c r="M9570" t="s">
        <v>525</v>
      </c>
      <c r="N9570" t="s">
        <v>526</v>
      </c>
      <c r="O9570"/>
    </row>
    <row r="9571" spans="1:15" s="164" customFormat="1" ht="16" x14ac:dyDescent="0.2">
      <c r="A9571" t="s">
        <v>521</v>
      </c>
      <c r="B9571" t="s">
        <v>615</v>
      </c>
      <c r="C9571" t="s">
        <v>523</v>
      </c>
      <c r="D9571" t="s">
        <v>530</v>
      </c>
      <c r="E9571" t="s">
        <v>518</v>
      </c>
      <c r="F9571" s="191">
        <v>45848</v>
      </c>
      <c r="G9571" t="s">
        <v>26</v>
      </c>
      <c r="H9571" s="192">
        <v>537600</v>
      </c>
      <c r="I9571" t="s">
        <v>16</v>
      </c>
      <c r="J9571">
        <v>1344</v>
      </c>
      <c r="K9571"/>
      <c r="L9571">
        <v>2025</v>
      </c>
      <c r="M9571" t="s">
        <v>525</v>
      </c>
      <c r="N9571" t="s">
        <v>526</v>
      </c>
      <c r="O9571"/>
    </row>
    <row r="9572" spans="1:15" s="164" customFormat="1" ht="16" x14ac:dyDescent="0.2">
      <c r="A9572" t="s">
        <v>521</v>
      </c>
      <c r="B9572" t="s">
        <v>615</v>
      </c>
      <c r="C9572" t="s">
        <v>523</v>
      </c>
      <c r="D9572" t="s">
        <v>524</v>
      </c>
      <c r="E9572" t="s">
        <v>519</v>
      </c>
      <c r="F9572" s="191">
        <v>45848</v>
      </c>
      <c r="G9572" t="s">
        <v>26</v>
      </c>
      <c r="H9572" s="192">
        <v>151725</v>
      </c>
      <c r="I9572" t="s">
        <v>16</v>
      </c>
      <c r="J9572">
        <v>1785</v>
      </c>
      <c r="K9572"/>
      <c r="L9572">
        <v>2025</v>
      </c>
      <c r="M9572" t="s">
        <v>525</v>
      </c>
      <c r="N9572" t="s">
        <v>526</v>
      </c>
      <c r="O9572"/>
    </row>
    <row r="9573" spans="1:15" s="164" customFormat="1" ht="16" x14ac:dyDescent="0.2">
      <c r="A9573" t="s">
        <v>521</v>
      </c>
      <c r="B9573" t="s">
        <v>572</v>
      </c>
      <c r="C9573" t="s">
        <v>523</v>
      </c>
      <c r="D9573" t="s">
        <v>530</v>
      </c>
      <c r="E9573" t="s">
        <v>518</v>
      </c>
      <c r="F9573" s="191">
        <v>45848</v>
      </c>
      <c r="G9573" t="s">
        <v>574</v>
      </c>
      <c r="H9573" s="192">
        <v>100000</v>
      </c>
      <c r="I9573" t="s">
        <v>16</v>
      </c>
      <c r="J9573"/>
      <c r="K9573"/>
      <c r="L9573">
        <v>2025</v>
      </c>
      <c r="M9573" t="s">
        <v>525</v>
      </c>
      <c r="N9573" t="s">
        <v>526</v>
      </c>
      <c r="O9573"/>
    </row>
    <row r="9574" spans="1:15" s="164" customFormat="1" ht="16" x14ac:dyDescent="0.2">
      <c r="A9574" t="s">
        <v>521</v>
      </c>
      <c r="B9574" t="s">
        <v>572</v>
      </c>
      <c r="C9574" t="s">
        <v>523</v>
      </c>
      <c r="D9574" t="s">
        <v>530</v>
      </c>
      <c r="E9574" t="s">
        <v>517</v>
      </c>
      <c r="F9574" s="191">
        <v>45848</v>
      </c>
      <c r="G9574" t="s">
        <v>574</v>
      </c>
      <c r="H9574" s="192">
        <v>440000</v>
      </c>
      <c r="I9574" t="s">
        <v>16</v>
      </c>
      <c r="J9574"/>
      <c r="K9574"/>
      <c r="L9574">
        <v>2025</v>
      </c>
      <c r="M9574" t="s">
        <v>525</v>
      </c>
      <c r="N9574" t="s">
        <v>526</v>
      </c>
      <c r="O9574"/>
    </row>
    <row r="9575" spans="1:15" s="164" customFormat="1" ht="16" x14ac:dyDescent="0.2">
      <c r="A9575" t="s">
        <v>521</v>
      </c>
      <c r="B9575" t="s">
        <v>572</v>
      </c>
      <c r="C9575" t="s">
        <v>523</v>
      </c>
      <c r="D9575" t="s">
        <v>530</v>
      </c>
      <c r="E9575" t="s">
        <v>517</v>
      </c>
      <c r="F9575" s="191">
        <v>45848</v>
      </c>
      <c r="G9575" t="s">
        <v>757</v>
      </c>
      <c r="H9575" s="192">
        <v>400000</v>
      </c>
      <c r="I9575" t="s">
        <v>16</v>
      </c>
      <c r="J9575"/>
      <c r="K9575"/>
      <c r="L9575">
        <v>2025</v>
      </c>
      <c r="M9575" t="s">
        <v>525</v>
      </c>
      <c r="N9575" t="s">
        <v>526</v>
      </c>
      <c r="O9575"/>
    </row>
    <row r="9576" spans="1:15" s="164" customFormat="1" ht="16" x14ac:dyDescent="0.2">
      <c r="A9576" t="s">
        <v>521</v>
      </c>
      <c r="B9576" t="s">
        <v>572</v>
      </c>
      <c r="C9576" t="s">
        <v>523</v>
      </c>
      <c r="D9576" t="s">
        <v>524</v>
      </c>
      <c r="E9576" t="s">
        <v>519</v>
      </c>
      <c r="F9576" s="191">
        <v>45848</v>
      </c>
      <c r="G9576" t="s">
        <v>574</v>
      </c>
      <c r="H9576" s="192">
        <v>1912500</v>
      </c>
      <c r="I9576" t="s">
        <v>16</v>
      </c>
      <c r="J9576">
        <v>22500</v>
      </c>
      <c r="K9576"/>
      <c r="L9576">
        <v>2025</v>
      </c>
      <c r="M9576" t="s">
        <v>525</v>
      </c>
      <c r="N9576" t="s">
        <v>526</v>
      </c>
      <c r="O9576"/>
    </row>
    <row r="9577" spans="1:15" s="164" customFormat="1" ht="16" x14ac:dyDescent="0.2">
      <c r="A9577" t="s">
        <v>521</v>
      </c>
      <c r="B9577" t="s">
        <v>572</v>
      </c>
      <c r="C9577" t="s">
        <v>523</v>
      </c>
      <c r="D9577" t="s">
        <v>524</v>
      </c>
      <c r="E9577" t="s">
        <v>519</v>
      </c>
      <c r="F9577" s="191">
        <v>45848</v>
      </c>
      <c r="G9577" t="s">
        <v>757</v>
      </c>
      <c r="H9577" s="192">
        <v>850000</v>
      </c>
      <c r="I9577" t="s">
        <v>16</v>
      </c>
      <c r="J9577">
        <v>10000</v>
      </c>
      <c r="K9577"/>
      <c r="L9577">
        <v>2025</v>
      </c>
      <c r="M9577" t="s">
        <v>525</v>
      </c>
      <c r="N9577" t="s">
        <v>526</v>
      </c>
      <c r="O9577"/>
    </row>
    <row r="9578" spans="1:15" s="164" customFormat="1" ht="16" x14ac:dyDescent="0.2">
      <c r="A9578" t="s">
        <v>521</v>
      </c>
      <c r="B9578" t="s">
        <v>603</v>
      </c>
      <c r="C9578" t="s">
        <v>523</v>
      </c>
      <c r="D9578" t="s">
        <v>525</v>
      </c>
      <c r="E9578" t="s">
        <v>525</v>
      </c>
      <c r="F9578" s="191">
        <v>45848</v>
      </c>
      <c r="G9578" t="s">
        <v>604</v>
      </c>
      <c r="H9578" s="192">
        <v>4673</v>
      </c>
      <c r="I9578" t="s">
        <v>22</v>
      </c>
      <c r="J9578"/>
      <c r="K9578"/>
      <c r="L9578">
        <v>2024</v>
      </c>
      <c r="M9578" t="s">
        <v>525</v>
      </c>
      <c r="N9578" t="s">
        <v>569</v>
      </c>
      <c r="O9578"/>
    </row>
    <row r="9579" spans="1:15" s="164" customFormat="1" ht="16" x14ac:dyDescent="0.2">
      <c r="A9579" t="s">
        <v>521</v>
      </c>
      <c r="B9579" t="s">
        <v>647</v>
      </c>
      <c r="C9579" t="s">
        <v>523</v>
      </c>
      <c r="D9579" t="s">
        <v>525</v>
      </c>
      <c r="E9579" t="s">
        <v>519</v>
      </c>
      <c r="F9579" s="191">
        <v>45848</v>
      </c>
      <c r="G9579" t="s">
        <v>650</v>
      </c>
      <c r="H9579" s="192">
        <v>145926</v>
      </c>
      <c r="I9579" t="s">
        <v>16</v>
      </c>
      <c r="J9579"/>
      <c r="K9579"/>
      <c r="L9579">
        <v>2024</v>
      </c>
      <c r="M9579" t="s">
        <v>525</v>
      </c>
      <c r="N9579" t="s">
        <v>569</v>
      </c>
      <c r="O9579"/>
    </row>
    <row r="9580" spans="1:15" s="164" customFormat="1" ht="16" x14ac:dyDescent="0.2">
      <c r="A9580" t="s">
        <v>521</v>
      </c>
      <c r="B9580" t="s">
        <v>647</v>
      </c>
      <c r="C9580" t="s">
        <v>523</v>
      </c>
      <c r="D9580" t="s">
        <v>525</v>
      </c>
      <c r="E9580" t="s">
        <v>531</v>
      </c>
      <c r="F9580" s="191">
        <v>45848</v>
      </c>
      <c r="G9580" t="s">
        <v>650</v>
      </c>
      <c r="H9580" s="192">
        <v>601616</v>
      </c>
      <c r="I9580" t="s">
        <v>16</v>
      </c>
      <c r="J9580"/>
      <c r="K9580"/>
      <c r="L9580">
        <v>2024</v>
      </c>
      <c r="M9580" t="s">
        <v>525</v>
      </c>
      <c r="N9580" t="s">
        <v>569</v>
      </c>
      <c r="O9580"/>
    </row>
    <row r="9581" spans="1:15" s="164" customFormat="1" ht="16" x14ac:dyDescent="0.2">
      <c r="A9581" t="s">
        <v>521</v>
      </c>
      <c r="B9581" t="s">
        <v>647</v>
      </c>
      <c r="C9581" t="s">
        <v>523</v>
      </c>
      <c r="D9581" t="s">
        <v>525</v>
      </c>
      <c r="E9581" t="s">
        <v>525</v>
      </c>
      <c r="F9581" s="191">
        <v>45848</v>
      </c>
      <c r="G9581" t="s">
        <v>648</v>
      </c>
      <c r="H9581" s="192">
        <v>30683</v>
      </c>
      <c r="I9581" t="s">
        <v>16</v>
      </c>
      <c r="J9581"/>
      <c r="K9581"/>
      <c r="L9581">
        <v>2024</v>
      </c>
      <c r="M9581" t="s">
        <v>525</v>
      </c>
      <c r="N9581" t="s">
        <v>569</v>
      </c>
      <c r="O9581"/>
    </row>
    <row r="9582" spans="1:15" s="164" customFormat="1" ht="16" x14ac:dyDescent="0.2">
      <c r="A9582" t="s">
        <v>521</v>
      </c>
      <c r="B9582" t="s">
        <v>647</v>
      </c>
      <c r="C9582" t="s">
        <v>523</v>
      </c>
      <c r="D9582" t="s">
        <v>525</v>
      </c>
      <c r="E9582" t="s">
        <v>531</v>
      </c>
      <c r="F9582" s="191">
        <v>45848</v>
      </c>
      <c r="G9582" t="s">
        <v>648</v>
      </c>
      <c r="H9582" s="192">
        <v>161920</v>
      </c>
      <c r="I9582" t="s">
        <v>16</v>
      </c>
      <c r="J9582"/>
      <c r="K9582"/>
      <c r="L9582">
        <v>2024</v>
      </c>
      <c r="M9582" t="s">
        <v>525</v>
      </c>
      <c r="N9582" t="s">
        <v>569</v>
      </c>
      <c r="O9582"/>
    </row>
    <row r="9583" spans="1:15" s="164" customFormat="1" ht="16" x14ac:dyDescent="0.2">
      <c r="A9583" t="s">
        <v>521</v>
      </c>
      <c r="B9583" t="s">
        <v>647</v>
      </c>
      <c r="C9583" t="s">
        <v>523</v>
      </c>
      <c r="D9583" t="s">
        <v>525</v>
      </c>
      <c r="E9583" t="s">
        <v>519</v>
      </c>
      <c r="F9583" s="191">
        <v>45848</v>
      </c>
      <c r="G9583" t="s">
        <v>660</v>
      </c>
      <c r="H9583" s="192">
        <v>21450</v>
      </c>
      <c r="I9583" t="s">
        <v>16</v>
      </c>
      <c r="J9583"/>
      <c r="K9583"/>
      <c r="L9583">
        <v>2024</v>
      </c>
      <c r="M9583" t="s">
        <v>525</v>
      </c>
      <c r="N9583" t="s">
        <v>569</v>
      </c>
      <c r="O9583"/>
    </row>
    <row r="9584" spans="1:15" s="164" customFormat="1" ht="16" x14ac:dyDescent="0.2">
      <c r="A9584" t="s">
        <v>521</v>
      </c>
      <c r="B9584" t="s">
        <v>647</v>
      </c>
      <c r="C9584" t="s">
        <v>523</v>
      </c>
      <c r="D9584" t="s">
        <v>525</v>
      </c>
      <c r="E9584" t="s">
        <v>531</v>
      </c>
      <c r="F9584" s="191">
        <v>45848</v>
      </c>
      <c r="G9584" t="s">
        <v>660</v>
      </c>
      <c r="H9584" s="192">
        <v>266640</v>
      </c>
      <c r="I9584" t="s">
        <v>16</v>
      </c>
      <c r="J9584"/>
      <c r="K9584"/>
      <c r="L9584">
        <v>2024</v>
      </c>
      <c r="M9584" t="s">
        <v>525</v>
      </c>
      <c r="N9584" t="s">
        <v>569</v>
      </c>
      <c r="O9584"/>
    </row>
    <row r="9585" spans="1:15" s="164" customFormat="1" ht="16" x14ac:dyDescent="0.2">
      <c r="A9585" t="s">
        <v>521</v>
      </c>
      <c r="B9585" t="s">
        <v>647</v>
      </c>
      <c r="C9585" t="s">
        <v>523</v>
      </c>
      <c r="D9585" t="s">
        <v>525</v>
      </c>
      <c r="E9585" t="s">
        <v>525</v>
      </c>
      <c r="F9585" s="191">
        <v>45848</v>
      </c>
      <c r="G9585" t="s">
        <v>658</v>
      </c>
      <c r="H9585" s="192">
        <v>6160</v>
      </c>
      <c r="I9585" t="s">
        <v>16</v>
      </c>
      <c r="J9585"/>
      <c r="K9585"/>
      <c r="L9585">
        <v>2024</v>
      </c>
      <c r="M9585" t="s">
        <v>525</v>
      </c>
      <c r="N9585" t="s">
        <v>569</v>
      </c>
      <c r="O9585"/>
    </row>
    <row r="9586" spans="1:15" s="164" customFormat="1" ht="16" x14ac:dyDescent="0.2">
      <c r="A9586" t="s">
        <v>521</v>
      </c>
      <c r="B9586" t="s">
        <v>647</v>
      </c>
      <c r="C9586" t="s">
        <v>523</v>
      </c>
      <c r="D9586" t="s">
        <v>525</v>
      </c>
      <c r="E9586" t="s">
        <v>531</v>
      </c>
      <c r="F9586" s="191">
        <v>45848</v>
      </c>
      <c r="G9586" t="s">
        <v>661</v>
      </c>
      <c r="H9586" s="192">
        <v>857912</v>
      </c>
      <c r="I9586" t="s">
        <v>16</v>
      </c>
      <c r="J9586"/>
      <c r="K9586"/>
      <c r="L9586">
        <v>2024</v>
      </c>
      <c r="M9586" t="s">
        <v>525</v>
      </c>
      <c r="N9586" t="s">
        <v>569</v>
      </c>
      <c r="O9586"/>
    </row>
    <row r="9587" spans="1:15" s="164" customFormat="1" ht="16" x14ac:dyDescent="0.2">
      <c r="A9587" t="s">
        <v>521</v>
      </c>
      <c r="B9587" t="s">
        <v>647</v>
      </c>
      <c r="C9587" t="s">
        <v>523</v>
      </c>
      <c r="D9587" t="s">
        <v>525</v>
      </c>
      <c r="E9587" t="s">
        <v>525</v>
      </c>
      <c r="F9587" s="191">
        <v>45848</v>
      </c>
      <c r="G9587" t="s">
        <v>649</v>
      </c>
      <c r="H9587" s="192">
        <v>153245</v>
      </c>
      <c r="I9587" t="s">
        <v>16</v>
      </c>
      <c r="J9587"/>
      <c r="K9587"/>
      <c r="L9587">
        <v>2024</v>
      </c>
      <c r="M9587" t="s">
        <v>525</v>
      </c>
      <c r="N9587" t="s">
        <v>569</v>
      </c>
      <c r="O9587"/>
    </row>
    <row r="9588" spans="1:15" s="164" customFormat="1" ht="16" x14ac:dyDescent="0.2">
      <c r="A9588" t="s">
        <v>521</v>
      </c>
      <c r="B9588" t="s">
        <v>647</v>
      </c>
      <c r="C9588" t="s">
        <v>523</v>
      </c>
      <c r="D9588" t="s">
        <v>525</v>
      </c>
      <c r="E9588" t="s">
        <v>525</v>
      </c>
      <c r="F9588" s="191">
        <v>45848</v>
      </c>
      <c r="G9588" t="s">
        <v>656</v>
      </c>
      <c r="H9588" s="192">
        <v>299376</v>
      </c>
      <c r="I9588" t="s">
        <v>16</v>
      </c>
      <c r="J9588"/>
      <c r="K9588"/>
      <c r="L9588">
        <v>2024</v>
      </c>
      <c r="M9588" t="s">
        <v>525</v>
      </c>
      <c r="N9588" t="s">
        <v>569</v>
      </c>
      <c r="O9588"/>
    </row>
    <row r="9589" spans="1:15" s="164" customFormat="1" ht="16" x14ac:dyDescent="0.2">
      <c r="A9589" t="s">
        <v>521</v>
      </c>
      <c r="B9589" t="s">
        <v>688</v>
      </c>
      <c r="C9589" t="s">
        <v>523</v>
      </c>
      <c r="D9589" t="s">
        <v>530</v>
      </c>
      <c r="E9589" t="s">
        <v>518</v>
      </c>
      <c r="F9589" s="191">
        <v>45849</v>
      </c>
      <c r="G9589" t="s">
        <v>40</v>
      </c>
      <c r="H9589" s="192">
        <v>200000</v>
      </c>
      <c r="I9589" t="s">
        <v>16</v>
      </c>
      <c r="J9589"/>
      <c r="K9589"/>
      <c r="L9589">
        <v>2025</v>
      </c>
      <c r="M9589" t="s">
        <v>525</v>
      </c>
      <c r="N9589" t="s">
        <v>526</v>
      </c>
      <c r="O9589"/>
    </row>
    <row r="9590" spans="1:15" s="164" customFormat="1" ht="16" x14ac:dyDescent="0.2">
      <c r="A9590" t="s">
        <v>521</v>
      </c>
      <c r="B9590" t="s">
        <v>688</v>
      </c>
      <c r="C9590" t="s">
        <v>523</v>
      </c>
      <c r="D9590" t="s">
        <v>530</v>
      </c>
      <c r="E9590" t="s">
        <v>517</v>
      </c>
      <c r="F9590" s="191">
        <v>45849</v>
      </c>
      <c r="G9590" t="s">
        <v>40</v>
      </c>
      <c r="H9590" s="192">
        <v>1920000</v>
      </c>
      <c r="I9590" t="s">
        <v>16</v>
      </c>
      <c r="J9590"/>
      <c r="K9590"/>
      <c r="L9590">
        <v>2025</v>
      </c>
      <c r="M9590" t="s">
        <v>525</v>
      </c>
      <c r="N9590" t="s">
        <v>526</v>
      </c>
      <c r="O9590"/>
    </row>
    <row r="9591" spans="1:15" s="164" customFormat="1" ht="16" x14ac:dyDescent="0.2">
      <c r="A9591" t="s">
        <v>521</v>
      </c>
      <c r="B9591" t="s">
        <v>522</v>
      </c>
      <c r="C9591" t="s">
        <v>523</v>
      </c>
      <c r="D9591" t="s">
        <v>530</v>
      </c>
      <c r="E9591" t="s">
        <v>518</v>
      </c>
      <c r="F9591" s="191">
        <v>45849</v>
      </c>
      <c r="G9591" t="s">
        <v>19</v>
      </c>
      <c r="H9591" s="192">
        <v>100000</v>
      </c>
      <c r="I9591" t="s">
        <v>16</v>
      </c>
      <c r="J9591"/>
      <c r="K9591"/>
      <c r="L9591">
        <v>2025</v>
      </c>
      <c r="M9591" t="s">
        <v>525</v>
      </c>
      <c r="N9591" t="s">
        <v>526</v>
      </c>
      <c r="O9591"/>
    </row>
    <row r="9592" spans="1:15" s="164" customFormat="1" ht="16" x14ac:dyDescent="0.2">
      <c r="A9592" t="s">
        <v>521</v>
      </c>
      <c r="B9592" t="s">
        <v>522</v>
      </c>
      <c r="C9592" t="s">
        <v>523</v>
      </c>
      <c r="D9592" t="s">
        <v>524</v>
      </c>
      <c r="E9592" t="s">
        <v>519</v>
      </c>
      <c r="F9592" s="191">
        <v>45849</v>
      </c>
      <c r="G9592" t="s">
        <v>19</v>
      </c>
      <c r="H9592" s="192">
        <v>2380000</v>
      </c>
      <c r="I9592" t="s">
        <v>16</v>
      </c>
      <c r="J9592">
        <v>28000</v>
      </c>
      <c r="K9592"/>
      <c r="L9592">
        <v>2025</v>
      </c>
      <c r="M9592" t="s">
        <v>525</v>
      </c>
      <c r="N9592" t="s">
        <v>526</v>
      </c>
      <c r="O9592"/>
    </row>
    <row r="9593" spans="1:15" s="164" customFormat="1" ht="16" x14ac:dyDescent="0.2">
      <c r="A9593" t="s">
        <v>521</v>
      </c>
      <c r="B9593" t="s">
        <v>522</v>
      </c>
      <c r="C9593" t="s">
        <v>523</v>
      </c>
      <c r="D9593" t="s">
        <v>530</v>
      </c>
      <c r="E9593" t="s">
        <v>517</v>
      </c>
      <c r="F9593" s="191">
        <v>45849</v>
      </c>
      <c r="G9593" t="s">
        <v>19</v>
      </c>
      <c r="H9593" s="192">
        <v>3600000</v>
      </c>
      <c r="I9593" t="s">
        <v>16</v>
      </c>
      <c r="J9593"/>
      <c r="K9593"/>
      <c r="L9593">
        <v>2025</v>
      </c>
      <c r="M9593" t="s">
        <v>525</v>
      </c>
      <c r="N9593" t="s">
        <v>526</v>
      </c>
      <c r="O9593"/>
    </row>
    <row r="9594" spans="1:15" s="164" customFormat="1" ht="16" x14ac:dyDescent="0.2">
      <c r="A9594" t="s">
        <v>521</v>
      </c>
      <c r="B9594" t="s">
        <v>522</v>
      </c>
      <c r="C9594" t="s">
        <v>523</v>
      </c>
      <c r="D9594" t="s">
        <v>530</v>
      </c>
      <c r="E9594" t="s">
        <v>519</v>
      </c>
      <c r="F9594" s="191">
        <v>45849</v>
      </c>
      <c r="G9594" t="s">
        <v>18</v>
      </c>
      <c r="H9594" s="192">
        <v>100000</v>
      </c>
      <c r="I9594" t="s">
        <v>16</v>
      </c>
      <c r="J9594">
        <v>250</v>
      </c>
      <c r="K9594"/>
      <c r="L9594">
        <v>2025</v>
      </c>
      <c r="M9594" t="s">
        <v>525</v>
      </c>
      <c r="N9594" t="s">
        <v>526</v>
      </c>
      <c r="O9594"/>
    </row>
    <row r="9595" spans="1:15" s="164" customFormat="1" ht="16" x14ac:dyDescent="0.2">
      <c r="A9595" t="s">
        <v>521</v>
      </c>
      <c r="B9595" t="s">
        <v>522</v>
      </c>
      <c r="C9595" t="s">
        <v>523</v>
      </c>
      <c r="D9595" t="s">
        <v>524</v>
      </c>
      <c r="E9595" t="s">
        <v>517</v>
      </c>
      <c r="F9595" s="191">
        <v>45849</v>
      </c>
      <c r="G9595" t="s">
        <v>18</v>
      </c>
      <c r="H9595" s="192">
        <v>263670</v>
      </c>
      <c r="I9595" t="s">
        <v>16</v>
      </c>
      <c r="J9595">
        <v>3102</v>
      </c>
      <c r="K9595"/>
      <c r="L9595">
        <v>2025</v>
      </c>
      <c r="M9595" t="s">
        <v>525</v>
      </c>
      <c r="N9595" t="s">
        <v>526</v>
      </c>
      <c r="O9595"/>
    </row>
    <row r="9596" spans="1:15" s="164" customFormat="1" ht="16" x14ac:dyDescent="0.2">
      <c r="A9596" t="s">
        <v>521</v>
      </c>
      <c r="B9596" t="s">
        <v>572</v>
      </c>
      <c r="C9596" t="s">
        <v>523</v>
      </c>
      <c r="D9596" t="s">
        <v>530</v>
      </c>
      <c r="E9596" t="s">
        <v>517</v>
      </c>
      <c r="F9596" s="191">
        <v>45849</v>
      </c>
      <c r="G9596" t="s">
        <v>573</v>
      </c>
      <c r="H9596" s="192">
        <v>2040000</v>
      </c>
      <c r="I9596" t="s">
        <v>16</v>
      </c>
      <c r="J9596"/>
      <c r="K9596"/>
      <c r="L9596">
        <v>2025</v>
      </c>
      <c r="M9596" t="s">
        <v>525</v>
      </c>
      <c r="N9596" t="s">
        <v>526</v>
      </c>
      <c r="O9596"/>
    </row>
    <row r="9597" spans="1:15" s="164" customFormat="1" ht="16" x14ac:dyDescent="0.2">
      <c r="A9597" t="s">
        <v>521</v>
      </c>
      <c r="B9597" t="s">
        <v>572</v>
      </c>
      <c r="C9597" t="s">
        <v>523</v>
      </c>
      <c r="D9597" t="s">
        <v>530</v>
      </c>
      <c r="E9597" t="s">
        <v>518</v>
      </c>
      <c r="F9597" s="191">
        <v>45849</v>
      </c>
      <c r="G9597" t="s">
        <v>757</v>
      </c>
      <c r="H9597" s="192">
        <v>80000</v>
      </c>
      <c r="I9597" t="s">
        <v>16</v>
      </c>
      <c r="J9597"/>
      <c r="K9597"/>
      <c r="L9597">
        <v>2025</v>
      </c>
      <c r="M9597" t="s">
        <v>525</v>
      </c>
      <c r="N9597" t="s">
        <v>526</v>
      </c>
      <c r="O9597"/>
    </row>
    <row r="9598" spans="1:15" s="164" customFormat="1" ht="16" x14ac:dyDescent="0.2">
      <c r="A9598" t="s">
        <v>521</v>
      </c>
      <c r="B9598" t="s">
        <v>572</v>
      </c>
      <c r="C9598" t="s">
        <v>523</v>
      </c>
      <c r="D9598" t="s">
        <v>524</v>
      </c>
      <c r="E9598" t="s">
        <v>519</v>
      </c>
      <c r="F9598" s="191">
        <v>45849</v>
      </c>
      <c r="G9598" t="s">
        <v>757</v>
      </c>
      <c r="H9598" s="192">
        <v>1700000</v>
      </c>
      <c r="I9598" t="s">
        <v>16</v>
      </c>
      <c r="J9598">
        <v>20000</v>
      </c>
      <c r="K9598"/>
      <c r="L9598">
        <v>2025</v>
      </c>
      <c r="M9598" t="s">
        <v>525</v>
      </c>
      <c r="N9598" t="s">
        <v>526</v>
      </c>
      <c r="O9598"/>
    </row>
    <row r="9599" spans="1:15" s="164" customFormat="1" ht="16" x14ac:dyDescent="0.2">
      <c r="A9599" t="s">
        <v>521</v>
      </c>
      <c r="B9599" t="s">
        <v>572</v>
      </c>
      <c r="C9599" t="s">
        <v>523</v>
      </c>
      <c r="D9599" t="s">
        <v>530</v>
      </c>
      <c r="E9599" t="s">
        <v>517</v>
      </c>
      <c r="F9599" s="191">
        <v>45849</v>
      </c>
      <c r="G9599" t="s">
        <v>757</v>
      </c>
      <c r="H9599" s="192">
        <v>400000</v>
      </c>
      <c r="I9599" t="s">
        <v>16</v>
      </c>
      <c r="J9599"/>
      <c r="K9599"/>
      <c r="L9599">
        <v>2025</v>
      </c>
      <c r="M9599" t="s">
        <v>525</v>
      </c>
      <c r="N9599" t="s">
        <v>526</v>
      </c>
      <c r="O9599"/>
    </row>
    <row r="9600" spans="1:15" s="164" customFormat="1" ht="16" x14ac:dyDescent="0.2">
      <c r="A9600" t="s">
        <v>521</v>
      </c>
      <c r="B9600" t="s">
        <v>572</v>
      </c>
      <c r="C9600" t="s">
        <v>523</v>
      </c>
      <c r="D9600" t="s">
        <v>524</v>
      </c>
      <c r="E9600" t="s">
        <v>519</v>
      </c>
      <c r="F9600" s="191">
        <v>45849</v>
      </c>
      <c r="G9600" t="s">
        <v>574</v>
      </c>
      <c r="H9600" s="192">
        <v>1062500</v>
      </c>
      <c r="I9600" t="s">
        <v>16</v>
      </c>
      <c r="J9600">
        <v>12500</v>
      </c>
      <c r="K9600"/>
      <c r="L9600">
        <v>2025</v>
      </c>
      <c r="M9600" t="s">
        <v>525</v>
      </c>
      <c r="N9600" t="s">
        <v>526</v>
      </c>
      <c r="O9600"/>
    </row>
    <row r="9601" spans="1:15" s="164" customFormat="1" ht="16" x14ac:dyDescent="0.2">
      <c r="A9601" t="s">
        <v>521</v>
      </c>
      <c r="B9601" t="s">
        <v>572</v>
      </c>
      <c r="C9601" t="s">
        <v>523</v>
      </c>
      <c r="D9601" t="s">
        <v>530</v>
      </c>
      <c r="E9601" t="s">
        <v>517</v>
      </c>
      <c r="F9601" s="191">
        <v>45849</v>
      </c>
      <c r="G9601" t="s">
        <v>574</v>
      </c>
      <c r="H9601" s="192">
        <v>400000</v>
      </c>
      <c r="I9601" t="s">
        <v>16</v>
      </c>
      <c r="J9601"/>
      <c r="K9601"/>
      <c r="L9601">
        <v>2025</v>
      </c>
      <c r="M9601" t="s">
        <v>525</v>
      </c>
      <c r="N9601" t="s">
        <v>526</v>
      </c>
      <c r="O9601"/>
    </row>
    <row r="9602" spans="1:15" s="164" customFormat="1" ht="16" x14ac:dyDescent="0.2">
      <c r="A9602" t="s">
        <v>521</v>
      </c>
      <c r="B9602" t="s">
        <v>572</v>
      </c>
      <c r="C9602" t="s">
        <v>523</v>
      </c>
      <c r="D9602" t="s">
        <v>524</v>
      </c>
      <c r="E9602" t="s">
        <v>519</v>
      </c>
      <c r="F9602" s="191">
        <v>45849</v>
      </c>
      <c r="G9602" t="s">
        <v>573</v>
      </c>
      <c r="H9602" s="192">
        <v>4250000</v>
      </c>
      <c r="I9602" t="s">
        <v>16</v>
      </c>
      <c r="J9602">
        <v>50000</v>
      </c>
      <c r="K9602"/>
      <c r="L9602">
        <v>2025</v>
      </c>
      <c r="M9602" t="s">
        <v>525</v>
      </c>
      <c r="N9602" t="s">
        <v>526</v>
      </c>
      <c r="O9602"/>
    </row>
    <row r="9603" spans="1:15" s="164" customFormat="1" ht="16" x14ac:dyDescent="0.2">
      <c r="A9603" t="s">
        <v>521</v>
      </c>
      <c r="B9603" t="s">
        <v>647</v>
      </c>
      <c r="C9603" t="s">
        <v>523</v>
      </c>
      <c r="D9603" t="s">
        <v>525</v>
      </c>
      <c r="E9603" t="s">
        <v>531</v>
      </c>
      <c r="F9603" s="191">
        <v>45849</v>
      </c>
      <c r="G9603" t="s">
        <v>650</v>
      </c>
      <c r="H9603" s="192">
        <v>356664</v>
      </c>
      <c r="I9603" t="s">
        <v>16</v>
      </c>
      <c r="J9603"/>
      <c r="K9603"/>
      <c r="L9603">
        <v>2024</v>
      </c>
      <c r="M9603" t="s">
        <v>525</v>
      </c>
      <c r="N9603" t="s">
        <v>569</v>
      </c>
      <c r="O9603"/>
    </row>
    <row r="9604" spans="1:15" s="164" customFormat="1" ht="16" x14ac:dyDescent="0.2">
      <c r="A9604" t="s">
        <v>521</v>
      </c>
      <c r="B9604" t="s">
        <v>647</v>
      </c>
      <c r="C9604" t="s">
        <v>523</v>
      </c>
      <c r="D9604" t="s">
        <v>525</v>
      </c>
      <c r="E9604" t="s">
        <v>525</v>
      </c>
      <c r="F9604" s="191">
        <v>45849</v>
      </c>
      <c r="G9604" t="s">
        <v>648</v>
      </c>
      <c r="H9604" s="192">
        <v>17200</v>
      </c>
      <c r="I9604" t="s">
        <v>16</v>
      </c>
      <c r="J9604"/>
      <c r="K9604"/>
      <c r="L9604">
        <v>2024</v>
      </c>
      <c r="M9604" t="s">
        <v>525</v>
      </c>
      <c r="N9604" t="s">
        <v>569</v>
      </c>
      <c r="O9604"/>
    </row>
    <row r="9605" spans="1:15" s="164" customFormat="1" ht="16" x14ac:dyDescent="0.2">
      <c r="A9605" t="s">
        <v>521</v>
      </c>
      <c r="B9605" t="s">
        <v>647</v>
      </c>
      <c r="C9605" t="s">
        <v>523</v>
      </c>
      <c r="D9605" t="s">
        <v>525</v>
      </c>
      <c r="E9605" t="s">
        <v>531</v>
      </c>
      <c r="F9605" s="191">
        <v>45849</v>
      </c>
      <c r="G9605" t="s">
        <v>648</v>
      </c>
      <c r="H9605" s="192">
        <v>181817</v>
      </c>
      <c r="I9605" t="s">
        <v>16</v>
      </c>
      <c r="J9605"/>
      <c r="K9605"/>
      <c r="L9605">
        <v>2024</v>
      </c>
      <c r="M9605" t="s">
        <v>525</v>
      </c>
      <c r="N9605" t="s">
        <v>569</v>
      </c>
      <c r="O9605"/>
    </row>
    <row r="9606" spans="1:15" s="164" customFormat="1" ht="16" x14ac:dyDescent="0.2">
      <c r="A9606" t="s">
        <v>521</v>
      </c>
      <c r="B9606" t="s">
        <v>647</v>
      </c>
      <c r="C9606" t="s">
        <v>523</v>
      </c>
      <c r="D9606" t="s">
        <v>525</v>
      </c>
      <c r="E9606" t="s">
        <v>531</v>
      </c>
      <c r="F9606" s="191">
        <v>45849</v>
      </c>
      <c r="G9606" t="s">
        <v>660</v>
      </c>
      <c r="H9606" s="192">
        <v>44220</v>
      </c>
      <c r="I9606" t="s">
        <v>16</v>
      </c>
      <c r="J9606"/>
      <c r="K9606"/>
      <c r="L9606">
        <v>2024</v>
      </c>
      <c r="M9606" t="s">
        <v>525</v>
      </c>
      <c r="N9606" t="s">
        <v>569</v>
      </c>
      <c r="O9606"/>
    </row>
    <row r="9607" spans="1:15" s="164" customFormat="1" ht="16" x14ac:dyDescent="0.2">
      <c r="A9607" t="s">
        <v>521</v>
      </c>
      <c r="B9607" t="s">
        <v>647</v>
      </c>
      <c r="C9607" t="s">
        <v>523</v>
      </c>
      <c r="D9607" t="s">
        <v>525</v>
      </c>
      <c r="E9607" t="s">
        <v>525</v>
      </c>
      <c r="F9607" s="191">
        <v>45849</v>
      </c>
      <c r="G9607" t="s">
        <v>659</v>
      </c>
      <c r="H9607" s="192">
        <v>160160</v>
      </c>
      <c r="I9607" t="s">
        <v>16</v>
      </c>
      <c r="J9607"/>
      <c r="K9607"/>
      <c r="L9607">
        <v>2024</v>
      </c>
      <c r="M9607" t="s">
        <v>525</v>
      </c>
      <c r="N9607" t="s">
        <v>569</v>
      </c>
      <c r="O9607"/>
    </row>
    <row r="9608" spans="1:15" s="164" customFormat="1" ht="16" x14ac:dyDescent="0.2">
      <c r="A9608" t="s">
        <v>521</v>
      </c>
      <c r="B9608" t="s">
        <v>647</v>
      </c>
      <c r="C9608" t="s">
        <v>523</v>
      </c>
      <c r="D9608" t="s">
        <v>525</v>
      </c>
      <c r="E9608" t="s">
        <v>525</v>
      </c>
      <c r="F9608" s="191">
        <v>45849</v>
      </c>
      <c r="G9608" t="s">
        <v>755</v>
      </c>
      <c r="H9608" s="192">
        <v>670490</v>
      </c>
      <c r="I9608" t="s">
        <v>16</v>
      </c>
      <c r="J9608"/>
      <c r="K9608"/>
      <c r="L9608">
        <v>2024</v>
      </c>
      <c r="M9608" t="s">
        <v>525</v>
      </c>
      <c r="N9608" t="s">
        <v>569</v>
      </c>
      <c r="O9608"/>
    </row>
    <row r="9609" spans="1:15" s="164" customFormat="1" ht="16" x14ac:dyDescent="0.2">
      <c r="A9609" t="s">
        <v>521</v>
      </c>
      <c r="B9609" t="s">
        <v>647</v>
      </c>
      <c r="C9609" t="s">
        <v>523</v>
      </c>
      <c r="D9609" t="s">
        <v>525</v>
      </c>
      <c r="E9609" t="s">
        <v>519</v>
      </c>
      <c r="F9609" s="191">
        <v>45849</v>
      </c>
      <c r="G9609" t="s">
        <v>661</v>
      </c>
      <c r="H9609" s="192">
        <v>276606</v>
      </c>
      <c r="I9609" t="s">
        <v>16</v>
      </c>
      <c r="J9609"/>
      <c r="K9609"/>
      <c r="L9609">
        <v>2024</v>
      </c>
      <c r="M9609" t="s">
        <v>525</v>
      </c>
      <c r="N9609" t="s">
        <v>569</v>
      </c>
      <c r="O9609"/>
    </row>
    <row r="9610" spans="1:15" s="164" customFormat="1" ht="16" x14ac:dyDescent="0.2">
      <c r="A9610" t="s">
        <v>521</v>
      </c>
      <c r="B9610" t="s">
        <v>647</v>
      </c>
      <c r="C9610" t="s">
        <v>523</v>
      </c>
      <c r="D9610" t="s">
        <v>525</v>
      </c>
      <c r="E9610" t="s">
        <v>531</v>
      </c>
      <c r="F9610" s="191">
        <v>45849</v>
      </c>
      <c r="G9610" t="s">
        <v>661</v>
      </c>
      <c r="H9610" s="192">
        <v>164736</v>
      </c>
      <c r="I9610" t="s">
        <v>16</v>
      </c>
      <c r="J9610"/>
      <c r="K9610"/>
      <c r="L9610">
        <v>2024</v>
      </c>
      <c r="M9610" t="s">
        <v>525</v>
      </c>
      <c r="N9610" t="s">
        <v>569</v>
      </c>
      <c r="O9610"/>
    </row>
    <row r="9611" spans="1:15" s="164" customFormat="1" ht="16" x14ac:dyDescent="0.2">
      <c r="A9611" t="s">
        <v>521</v>
      </c>
      <c r="B9611" t="s">
        <v>647</v>
      </c>
      <c r="C9611" t="s">
        <v>523</v>
      </c>
      <c r="D9611" t="s">
        <v>525</v>
      </c>
      <c r="E9611" t="s">
        <v>525</v>
      </c>
      <c r="F9611" s="191">
        <v>45849</v>
      </c>
      <c r="G9611" t="s">
        <v>649</v>
      </c>
      <c r="H9611" s="192">
        <v>156187</v>
      </c>
      <c r="I9611" t="s">
        <v>16</v>
      </c>
      <c r="J9611"/>
      <c r="K9611"/>
      <c r="L9611">
        <v>2024</v>
      </c>
      <c r="M9611" t="s">
        <v>525</v>
      </c>
      <c r="N9611" t="s">
        <v>569</v>
      </c>
      <c r="O9611"/>
    </row>
    <row r="9612" spans="1:15" s="164" customFormat="1" ht="16" x14ac:dyDescent="0.2">
      <c r="A9612" t="s">
        <v>521</v>
      </c>
      <c r="B9612" t="s">
        <v>647</v>
      </c>
      <c r="C9612" t="s">
        <v>523</v>
      </c>
      <c r="D9612" t="s">
        <v>525</v>
      </c>
      <c r="E9612" t="s">
        <v>525</v>
      </c>
      <c r="F9612" s="191">
        <v>45849</v>
      </c>
      <c r="G9612" t="s">
        <v>656</v>
      </c>
      <c r="H9612" s="192">
        <v>299376</v>
      </c>
      <c r="I9612" t="s">
        <v>16</v>
      </c>
      <c r="J9612"/>
      <c r="K9612"/>
      <c r="L9612">
        <v>2024</v>
      </c>
      <c r="M9612" t="s">
        <v>525</v>
      </c>
      <c r="N9612" t="s">
        <v>569</v>
      </c>
      <c r="O9612"/>
    </row>
    <row r="9613" spans="1:15" s="164" customFormat="1" ht="16" x14ac:dyDescent="0.2">
      <c r="A9613" t="s">
        <v>521</v>
      </c>
      <c r="B9613" t="s">
        <v>667</v>
      </c>
      <c r="C9613" t="s">
        <v>523</v>
      </c>
      <c r="D9613" t="s">
        <v>530</v>
      </c>
      <c r="E9613" t="s">
        <v>517</v>
      </c>
      <c r="F9613" s="191">
        <v>45849</v>
      </c>
      <c r="G9613" t="s">
        <v>35</v>
      </c>
      <c r="H9613" s="192">
        <v>1120000</v>
      </c>
      <c r="I9613" t="s">
        <v>16</v>
      </c>
      <c r="J9613">
        <v>2800</v>
      </c>
      <c r="K9613"/>
      <c r="L9613">
        <v>2025</v>
      </c>
      <c r="M9613" t="s">
        <v>525</v>
      </c>
      <c r="N9613" t="s">
        <v>526</v>
      </c>
      <c r="O9613"/>
    </row>
    <row r="9614" spans="1:15" s="164" customFormat="1" ht="16" x14ac:dyDescent="0.2">
      <c r="A9614" t="s">
        <v>521</v>
      </c>
      <c r="B9614" t="s">
        <v>615</v>
      </c>
      <c r="C9614" t="s">
        <v>523</v>
      </c>
      <c r="D9614" t="s">
        <v>524</v>
      </c>
      <c r="E9614" t="s">
        <v>519</v>
      </c>
      <c r="F9614" s="191">
        <v>45849</v>
      </c>
      <c r="G9614" t="s">
        <v>26</v>
      </c>
      <c r="H9614" s="192">
        <v>50575</v>
      </c>
      <c r="I9614" t="s">
        <v>16</v>
      </c>
      <c r="J9614">
        <v>595</v>
      </c>
      <c r="K9614"/>
      <c r="L9614">
        <v>2025</v>
      </c>
      <c r="M9614" t="s">
        <v>525</v>
      </c>
      <c r="N9614" t="s">
        <v>526</v>
      </c>
      <c r="O9614"/>
    </row>
    <row r="9615" spans="1:15" s="164" customFormat="1" ht="16" x14ac:dyDescent="0.2">
      <c r="A9615" t="s">
        <v>521</v>
      </c>
      <c r="B9615" t="s">
        <v>615</v>
      </c>
      <c r="C9615" t="s">
        <v>523</v>
      </c>
      <c r="D9615" t="s">
        <v>530</v>
      </c>
      <c r="E9615" t="s">
        <v>517</v>
      </c>
      <c r="F9615" s="191">
        <v>45849</v>
      </c>
      <c r="G9615" t="s">
        <v>26</v>
      </c>
      <c r="H9615" s="192">
        <v>5555200</v>
      </c>
      <c r="I9615" t="s">
        <v>16</v>
      </c>
      <c r="J9615">
        <v>13888</v>
      </c>
      <c r="K9615"/>
      <c r="L9615">
        <v>2025</v>
      </c>
      <c r="M9615" t="s">
        <v>525</v>
      </c>
      <c r="N9615" t="s">
        <v>526</v>
      </c>
      <c r="O9615"/>
    </row>
    <row r="9616" spans="1:15" s="164" customFormat="1" ht="16" x14ac:dyDescent="0.2">
      <c r="A9616" t="s">
        <v>521</v>
      </c>
      <c r="B9616" t="s">
        <v>670</v>
      </c>
      <c r="C9616" t="s">
        <v>523</v>
      </c>
      <c r="D9616" t="s">
        <v>530</v>
      </c>
      <c r="E9616" t="s">
        <v>518</v>
      </c>
      <c r="F9616" s="191">
        <v>45849</v>
      </c>
      <c r="G9616" t="s">
        <v>36</v>
      </c>
      <c r="H9616" s="192">
        <v>156800</v>
      </c>
      <c r="I9616" t="s">
        <v>16</v>
      </c>
      <c r="J9616">
        <v>392</v>
      </c>
      <c r="K9616"/>
      <c r="L9616">
        <v>2025</v>
      </c>
      <c r="M9616" t="s">
        <v>525</v>
      </c>
      <c r="N9616" t="s">
        <v>526</v>
      </c>
      <c r="O9616"/>
    </row>
    <row r="9617" spans="1:15" s="164" customFormat="1" ht="16" x14ac:dyDescent="0.2">
      <c r="A9617" t="s">
        <v>521</v>
      </c>
      <c r="B9617" t="s">
        <v>670</v>
      </c>
      <c r="C9617" t="s">
        <v>523</v>
      </c>
      <c r="D9617" t="s">
        <v>530</v>
      </c>
      <c r="E9617" t="s">
        <v>517</v>
      </c>
      <c r="F9617" s="191">
        <v>45849</v>
      </c>
      <c r="G9617" t="s">
        <v>36</v>
      </c>
      <c r="H9617" s="192">
        <v>1433600</v>
      </c>
      <c r="I9617" t="s">
        <v>16</v>
      </c>
      <c r="J9617">
        <v>3584</v>
      </c>
      <c r="K9617"/>
      <c r="L9617">
        <v>2025</v>
      </c>
      <c r="M9617" t="s">
        <v>525</v>
      </c>
      <c r="N9617" t="s">
        <v>526</v>
      </c>
      <c r="O9617"/>
    </row>
    <row r="9618" spans="1:15" s="164" customFormat="1" ht="16" x14ac:dyDescent="0.2">
      <c r="A9618" t="s">
        <v>521</v>
      </c>
      <c r="B9618" t="s">
        <v>687</v>
      </c>
      <c r="C9618" t="s">
        <v>523</v>
      </c>
      <c r="D9618" t="s">
        <v>530</v>
      </c>
      <c r="E9618" t="s">
        <v>518</v>
      </c>
      <c r="F9618" s="191">
        <v>45849</v>
      </c>
      <c r="G9618" t="s">
        <v>39</v>
      </c>
      <c r="H9618" s="192">
        <v>22400</v>
      </c>
      <c r="I9618" t="s">
        <v>16</v>
      </c>
      <c r="J9618">
        <v>56</v>
      </c>
      <c r="K9618"/>
      <c r="L9618">
        <v>2025</v>
      </c>
      <c r="M9618" t="s">
        <v>525</v>
      </c>
      <c r="N9618" t="s">
        <v>526</v>
      </c>
      <c r="O9618"/>
    </row>
    <row r="9619" spans="1:15" s="164" customFormat="1" ht="16" x14ac:dyDescent="0.2">
      <c r="A9619" t="s">
        <v>521</v>
      </c>
      <c r="B9619" t="s">
        <v>687</v>
      </c>
      <c r="C9619" t="s">
        <v>523</v>
      </c>
      <c r="D9619" t="s">
        <v>530</v>
      </c>
      <c r="E9619" t="s">
        <v>517</v>
      </c>
      <c r="F9619" s="191">
        <v>45849</v>
      </c>
      <c r="G9619" t="s">
        <v>39</v>
      </c>
      <c r="H9619" s="192">
        <v>627200</v>
      </c>
      <c r="I9619" t="s">
        <v>16</v>
      </c>
      <c r="J9619">
        <v>1568</v>
      </c>
      <c r="K9619"/>
      <c r="L9619">
        <v>2025</v>
      </c>
      <c r="M9619" t="s">
        <v>525</v>
      </c>
      <c r="N9619" t="s">
        <v>526</v>
      </c>
      <c r="O9619"/>
    </row>
    <row r="9620" spans="1:15" s="164" customFormat="1" ht="16" x14ac:dyDescent="0.2">
      <c r="A9620" t="s">
        <v>521</v>
      </c>
      <c r="B9620" t="s">
        <v>609</v>
      </c>
      <c r="C9620" t="s">
        <v>523</v>
      </c>
      <c r="D9620" t="s">
        <v>530</v>
      </c>
      <c r="E9620" t="s">
        <v>517</v>
      </c>
      <c r="F9620" s="191">
        <v>45849</v>
      </c>
      <c r="G9620" t="s">
        <v>25</v>
      </c>
      <c r="H9620" s="192">
        <v>358400</v>
      </c>
      <c r="I9620" t="s">
        <v>16</v>
      </c>
      <c r="J9620">
        <v>896</v>
      </c>
      <c r="K9620"/>
      <c r="L9620">
        <v>2025</v>
      </c>
      <c r="M9620" t="s">
        <v>525</v>
      </c>
      <c r="N9620" t="s">
        <v>526</v>
      </c>
      <c r="O9620"/>
    </row>
    <row r="9621" spans="1:15" s="164" customFormat="1" ht="16" x14ac:dyDescent="0.2">
      <c r="A9621" t="s">
        <v>521</v>
      </c>
      <c r="B9621" t="s">
        <v>615</v>
      </c>
      <c r="C9621" t="s">
        <v>523</v>
      </c>
      <c r="D9621" t="s">
        <v>530</v>
      </c>
      <c r="E9621" t="s">
        <v>518</v>
      </c>
      <c r="F9621" s="191">
        <v>45849</v>
      </c>
      <c r="G9621" t="s">
        <v>26</v>
      </c>
      <c r="H9621" s="192">
        <v>89600</v>
      </c>
      <c r="I9621" t="s">
        <v>16</v>
      </c>
      <c r="J9621">
        <v>224</v>
      </c>
      <c r="K9621"/>
      <c r="L9621">
        <v>2025</v>
      </c>
      <c r="M9621" t="s">
        <v>525</v>
      </c>
      <c r="N9621" t="s">
        <v>526</v>
      </c>
      <c r="O9621"/>
    </row>
    <row r="9622" spans="1:15" s="164" customFormat="1" ht="16" x14ac:dyDescent="0.2">
      <c r="A9622" t="s">
        <v>521</v>
      </c>
      <c r="B9622" t="s">
        <v>522</v>
      </c>
      <c r="C9622" t="s">
        <v>523</v>
      </c>
      <c r="D9622" t="s">
        <v>530</v>
      </c>
      <c r="E9622" t="s">
        <v>517</v>
      </c>
      <c r="F9622" s="191">
        <v>45849</v>
      </c>
      <c r="G9622" t="s">
        <v>19</v>
      </c>
      <c r="H9622" s="192">
        <v>1040000</v>
      </c>
      <c r="I9622" t="s">
        <v>16</v>
      </c>
      <c r="J9622"/>
      <c r="K9622"/>
      <c r="L9622">
        <v>2025</v>
      </c>
      <c r="M9622" t="s">
        <v>525</v>
      </c>
      <c r="N9622" t="s">
        <v>526</v>
      </c>
      <c r="O9622" t="s">
        <v>813</v>
      </c>
    </row>
    <row r="9623" spans="1:15" s="164" customFormat="1" ht="16" x14ac:dyDescent="0.2">
      <c r="A9623" t="s">
        <v>521</v>
      </c>
      <c r="B9623" t="s">
        <v>572</v>
      </c>
      <c r="C9623" t="s">
        <v>523</v>
      </c>
      <c r="D9623" t="s">
        <v>530</v>
      </c>
      <c r="E9623" t="s">
        <v>517</v>
      </c>
      <c r="F9623" s="191">
        <v>45849</v>
      </c>
      <c r="G9623" t="s">
        <v>573</v>
      </c>
      <c r="H9623" s="192">
        <v>1640000</v>
      </c>
      <c r="I9623" t="s">
        <v>16</v>
      </c>
      <c r="J9623"/>
      <c r="K9623"/>
      <c r="L9623">
        <v>2025</v>
      </c>
      <c r="M9623" t="s">
        <v>525</v>
      </c>
      <c r="N9623" t="s">
        <v>526</v>
      </c>
      <c r="O9623" t="s">
        <v>814</v>
      </c>
    </row>
    <row r="9624" spans="1:15" s="164" customFormat="1" ht="16" x14ac:dyDescent="0.2">
      <c r="A9624" t="s">
        <v>521</v>
      </c>
      <c r="B9624" t="s">
        <v>572</v>
      </c>
      <c r="C9624" t="s">
        <v>523</v>
      </c>
      <c r="D9624" t="s">
        <v>530</v>
      </c>
      <c r="E9624" t="s">
        <v>517</v>
      </c>
      <c r="F9624" s="191">
        <v>45849</v>
      </c>
      <c r="G9624" t="s">
        <v>573</v>
      </c>
      <c r="H9624" s="192">
        <v>1520000</v>
      </c>
      <c r="I9624" t="s">
        <v>16</v>
      </c>
      <c r="J9624"/>
      <c r="K9624"/>
      <c r="L9624">
        <v>2025</v>
      </c>
      <c r="M9624" t="s">
        <v>525</v>
      </c>
      <c r="N9624" t="s">
        <v>526</v>
      </c>
      <c r="O9624" t="s">
        <v>851</v>
      </c>
    </row>
    <row r="9625" spans="1:15" s="164" customFormat="1" ht="16" x14ac:dyDescent="0.2">
      <c r="A9625" t="s">
        <v>521</v>
      </c>
      <c r="B9625" t="s">
        <v>688</v>
      </c>
      <c r="C9625" t="s">
        <v>523</v>
      </c>
      <c r="D9625" t="s">
        <v>530</v>
      </c>
      <c r="E9625" t="s">
        <v>518</v>
      </c>
      <c r="F9625" s="191">
        <v>45850</v>
      </c>
      <c r="G9625" t="s">
        <v>40</v>
      </c>
      <c r="H9625" s="192">
        <v>200000</v>
      </c>
      <c r="I9625" t="s">
        <v>16</v>
      </c>
      <c r="J9625"/>
      <c r="K9625"/>
      <c r="L9625">
        <v>2025</v>
      </c>
      <c r="M9625" t="s">
        <v>525</v>
      </c>
      <c r="N9625" t="s">
        <v>526</v>
      </c>
      <c r="O9625"/>
    </row>
    <row r="9626" spans="1:15" s="164" customFormat="1" ht="16" x14ac:dyDescent="0.2">
      <c r="A9626" t="s">
        <v>521</v>
      </c>
      <c r="B9626" t="s">
        <v>688</v>
      </c>
      <c r="C9626" t="s">
        <v>523</v>
      </c>
      <c r="D9626" t="s">
        <v>530</v>
      </c>
      <c r="E9626" t="s">
        <v>517</v>
      </c>
      <c r="F9626" s="191">
        <v>45850</v>
      </c>
      <c r="G9626" t="s">
        <v>40</v>
      </c>
      <c r="H9626" s="192">
        <v>1880000</v>
      </c>
      <c r="I9626" t="s">
        <v>16</v>
      </c>
      <c r="J9626"/>
      <c r="K9626"/>
      <c r="L9626">
        <v>2025</v>
      </c>
      <c r="M9626" t="s">
        <v>525</v>
      </c>
      <c r="N9626" t="s">
        <v>526</v>
      </c>
      <c r="O9626"/>
    </row>
    <row r="9627" spans="1:15" s="164" customFormat="1" ht="16" x14ac:dyDescent="0.2">
      <c r="A9627" t="s">
        <v>521</v>
      </c>
      <c r="B9627" t="s">
        <v>522</v>
      </c>
      <c r="C9627" t="s">
        <v>523</v>
      </c>
      <c r="D9627" t="s">
        <v>524</v>
      </c>
      <c r="E9627" t="s">
        <v>519</v>
      </c>
      <c r="F9627" s="191">
        <v>45850</v>
      </c>
      <c r="G9627" t="s">
        <v>19</v>
      </c>
      <c r="H9627" s="192">
        <v>2337500</v>
      </c>
      <c r="I9627" t="s">
        <v>16</v>
      </c>
      <c r="J9627">
        <v>27500</v>
      </c>
      <c r="K9627"/>
      <c r="L9627">
        <v>2025</v>
      </c>
      <c r="M9627" t="s">
        <v>525</v>
      </c>
      <c r="N9627" t="s">
        <v>526</v>
      </c>
      <c r="O9627"/>
    </row>
    <row r="9628" spans="1:15" s="164" customFormat="1" ht="16" x14ac:dyDescent="0.2">
      <c r="A9628" t="s">
        <v>521</v>
      </c>
      <c r="B9628" t="s">
        <v>522</v>
      </c>
      <c r="C9628" t="s">
        <v>523</v>
      </c>
      <c r="D9628" t="s">
        <v>530</v>
      </c>
      <c r="E9628" t="s">
        <v>517</v>
      </c>
      <c r="F9628" s="191">
        <v>45850</v>
      </c>
      <c r="G9628" t="s">
        <v>19</v>
      </c>
      <c r="H9628" s="192">
        <v>3400000</v>
      </c>
      <c r="I9628" t="s">
        <v>16</v>
      </c>
      <c r="J9628"/>
      <c r="K9628"/>
      <c r="L9628">
        <v>2025</v>
      </c>
      <c r="M9628" t="s">
        <v>525</v>
      </c>
      <c r="N9628" t="s">
        <v>526</v>
      </c>
      <c r="O9628"/>
    </row>
    <row r="9629" spans="1:15" s="164" customFormat="1" ht="16" x14ac:dyDescent="0.2">
      <c r="A9629" t="s">
        <v>521</v>
      </c>
      <c r="B9629" t="s">
        <v>522</v>
      </c>
      <c r="C9629" t="s">
        <v>523</v>
      </c>
      <c r="D9629" t="s">
        <v>524</v>
      </c>
      <c r="E9629" t="s">
        <v>519</v>
      </c>
      <c r="F9629" s="191">
        <v>45850</v>
      </c>
      <c r="G9629" t="s">
        <v>18</v>
      </c>
      <c r="H9629" s="192">
        <v>21250</v>
      </c>
      <c r="I9629" t="s">
        <v>16</v>
      </c>
      <c r="J9629">
        <v>250</v>
      </c>
      <c r="K9629"/>
      <c r="L9629">
        <v>2025</v>
      </c>
      <c r="M9629" t="s">
        <v>525</v>
      </c>
      <c r="N9629" t="s">
        <v>526</v>
      </c>
      <c r="O9629"/>
    </row>
    <row r="9630" spans="1:15" s="164" customFormat="1" ht="16" x14ac:dyDescent="0.2">
      <c r="A9630" t="s">
        <v>521</v>
      </c>
      <c r="B9630" t="s">
        <v>522</v>
      </c>
      <c r="C9630" t="s">
        <v>523</v>
      </c>
      <c r="D9630" t="s">
        <v>530</v>
      </c>
      <c r="E9630" t="s">
        <v>517</v>
      </c>
      <c r="F9630" s="191">
        <v>45850</v>
      </c>
      <c r="G9630" t="s">
        <v>18</v>
      </c>
      <c r="H9630" s="192">
        <v>844000</v>
      </c>
      <c r="I9630" t="s">
        <v>16</v>
      </c>
      <c r="J9630">
        <v>2110</v>
      </c>
      <c r="K9630"/>
      <c r="L9630">
        <v>2025</v>
      </c>
      <c r="M9630" t="s">
        <v>525</v>
      </c>
      <c r="N9630" t="s">
        <v>526</v>
      </c>
      <c r="O9630"/>
    </row>
    <row r="9631" spans="1:15" s="164" customFormat="1" ht="16" x14ac:dyDescent="0.2">
      <c r="A9631" t="s">
        <v>521</v>
      </c>
      <c r="B9631" t="s">
        <v>572</v>
      </c>
      <c r="C9631" t="s">
        <v>523</v>
      </c>
      <c r="D9631" t="s">
        <v>524</v>
      </c>
      <c r="E9631" t="s">
        <v>519</v>
      </c>
      <c r="F9631" s="191">
        <v>45850</v>
      </c>
      <c r="G9631" t="s">
        <v>573</v>
      </c>
      <c r="H9631" s="192">
        <v>2380000</v>
      </c>
      <c r="I9631" t="s">
        <v>16</v>
      </c>
      <c r="J9631">
        <v>28000</v>
      </c>
      <c r="K9631"/>
      <c r="L9631">
        <v>2025</v>
      </c>
      <c r="M9631" t="s">
        <v>525</v>
      </c>
      <c r="N9631" t="s">
        <v>526</v>
      </c>
      <c r="O9631"/>
    </row>
    <row r="9632" spans="1:15" s="164" customFormat="1" ht="16" x14ac:dyDescent="0.2">
      <c r="A9632" t="s">
        <v>521</v>
      </c>
      <c r="B9632" t="s">
        <v>572</v>
      </c>
      <c r="C9632" t="s">
        <v>523</v>
      </c>
      <c r="D9632" t="s">
        <v>530</v>
      </c>
      <c r="E9632" t="s">
        <v>517</v>
      </c>
      <c r="F9632" s="191">
        <v>45850</v>
      </c>
      <c r="G9632" t="s">
        <v>573</v>
      </c>
      <c r="H9632" s="192">
        <v>2400000</v>
      </c>
      <c r="I9632" t="s">
        <v>16</v>
      </c>
      <c r="J9632"/>
      <c r="K9632"/>
      <c r="L9632">
        <v>2025</v>
      </c>
      <c r="M9632" t="s">
        <v>525</v>
      </c>
      <c r="N9632" t="s">
        <v>526</v>
      </c>
      <c r="O9632"/>
    </row>
    <row r="9633" spans="1:15" s="164" customFormat="1" ht="16" x14ac:dyDescent="0.2">
      <c r="A9633" t="s">
        <v>521</v>
      </c>
      <c r="B9633" t="s">
        <v>687</v>
      </c>
      <c r="C9633" t="s">
        <v>523</v>
      </c>
      <c r="D9633" t="s">
        <v>530</v>
      </c>
      <c r="E9633" t="s">
        <v>518</v>
      </c>
      <c r="F9633" s="191">
        <v>45850</v>
      </c>
      <c r="G9633" t="s">
        <v>39</v>
      </c>
      <c r="H9633" s="192">
        <v>44800</v>
      </c>
      <c r="I9633" t="s">
        <v>16</v>
      </c>
      <c r="J9633">
        <v>112</v>
      </c>
      <c r="K9633"/>
      <c r="L9633">
        <v>2025</v>
      </c>
      <c r="M9633" t="s">
        <v>525</v>
      </c>
      <c r="N9633" t="s">
        <v>526</v>
      </c>
      <c r="O9633"/>
    </row>
    <row r="9634" spans="1:15" s="164" customFormat="1" ht="16" x14ac:dyDescent="0.2">
      <c r="A9634" t="s">
        <v>521</v>
      </c>
      <c r="B9634" t="s">
        <v>687</v>
      </c>
      <c r="C9634" t="s">
        <v>523</v>
      </c>
      <c r="D9634" t="s">
        <v>530</v>
      </c>
      <c r="E9634" t="s">
        <v>517</v>
      </c>
      <c r="F9634" s="191">
        <v>45850</v>
      </c>
      <c r="G9634" t="s">
        <v>39</v>
      </c>
      <c r="H9634" s="192">
        <v>1568000</v>
      </c>
      <c r="I9634" t="s">
        <v>16</v>
      </c>
      <c r="J9634">
        <v>3920</v>
      </c>
      <c r="K9634"/>
      <c r="L9634">
        <v>2025</v>
      </c>
      <c r="M9634" t="s">
        <v>525</v>
      </c>
      <c r="N9634" t="s">
        <v>526</v>
      </c>
      <c r="O9634"/>
    </row>
    <row r="9635" spans="1:15" s="164" customFormat="1" ht="16" x14ac:dyDescent="0.2">
      <c r="A9635" t="s">
        <v>521</v>
      </c>
      <c r="B9635" t="s">
        <v>667</v>
      </c>
      <c r="C9635" t="s">
        <v>523</v>
      </c>
      <c r="D9635" t="s">
        <v>530</v>
      </c>
      <c r="E9635" t="s">
        <v>518</v>
      </c>
      <c r="F9635" s="191">
        <v>45850</v>
      </c>
      <c r="G9635" t="s">
        <v>35</v>
      </c>
      <c r="H9635" s="192">
        <v>448000</v>
      </c>
      <c r="I9635" t="s">
        <v>16</v>
      </c>
      <c r="J9635">
        <v>1120</v>
      </c>
      <c r="K9635"/>
      <c r="L9635">
        <v>2025</v>
      </c>
      <c r="M9635" t="s">
        <v>525</v>
      </c>
      <c r="N9635" t="s">
        <v>526</v>
      </c>
      <c r="O9635"/>
    </row>
    <row r="9636" spans="1:15" s="164" customFormat="1" ht="16" x14ac:dyDescent="0.2">
      <c r="A9636" t="s">
        <v>521</v>
      </c>
      <c r="B9636" t="s">
        <v>667</v>
      </c>
      <c r="C9636" t="s">
        <v>523</v>
      </c>
      <c r="D9636" t="s">
        <v>524</v>
      </c>
      <c r="E9636" t="s">
        <v>518</v>
      </c>
      <c r="F9636" s="191">
        <v>45850</v>
      </c>
      <c r="G9636" t="s">
        <v>35</v>
      </c>
      <c r="H9636" s="192">
        <v>57800</v>
      </c>
      <c r="I9636" t="s">
        <v>16</v>
      </c>
      <c r="J9636">
        <v>680</v>
      </c>
      <c r="K9636"/>
      <c r="L9636">
        <v>2025</v>
      </c>
      <c r="M9636" t="s">
        <v>525</v>
      </c>
      <c r="N9636" t="s">
        <v>526</v>
      </c>
      <c r="O9636"/>
    </row>
    <row r="9637" spans="1:15" s="164" customFormat="1" ht="16" x14ac:dyDescent="0.2">
      <c r="A9637" t="s">
        <v>521</v>
      </c>
      <c r="B9637" t="s">
        <v>667</v>
      </c>
      <c r="C9637" t="s">
        <v>523</v>
      </c>
      <c r="D9637" t="s">
        <v>530</v>
      </c>
      <c r="E9637" t="s">
        <v>517</v>
      </c>
      <c r="F9637" s="191">
        <v>45850</v>
      </c>
      <c r="G9637" t="s">
        <v>35</v>
      </c>
      <c r="H9637" s="192">
        <v>2329600</v>
      </c>
      <c r="I9637" t="s">
        <v>16</v>
      </c>
      <c r="J9637">
        <v>5824</v>
      </c>
      <c r="K9637"/>
      <c r="L9637">
        <v>2025</v>
      </c>
      <c r="M9637" t="s">
        <v>525</v>
      </c>
      <c r="N9637" t="s">
        <v>526</v>
      </c>
      <c r="O9637"/>
    </row>
    <row r="9638" spans="1:15" s="164" customFormat="1" ht="16" x14ac:dyDescent="0.2">
      <c r="A9638" t="s">
        <v>521</v>
      </c>
      <c r="B9638" t="s">
        <v>609</v>
      </c>
      <c r="C9638" t="s">
        <v>523</v>
      </c>
      <c r="D9638" t="s">
        <v>530</v>
      </c>
      <c r="E9638" t="s">
        <v>517</v>
      </c>
      <c r="F9638" s="191">
        <v>45850</v>
      </c>
      <c r="G9638" t="s">
        <v>25</v>
      </c>
      <c r="H9638" s="192">
        <v>896000</v>
      </c>
      <c r="I9638" t="s">
        <v>16</v>
      </c>
      <c r="J9638">
        <v>2240</v>
      </c>
      <c r="K9638"/>
      <c r="L9638">
        <v>2025</v>
      </c>
      <c r="M9638" t="s">
        <v>525</v>
      </c>
      <c r="N9638" t="s">
        <v>526</v>
      </c>
      <c r="O9638"/>
    </row>
    <row r="9639" spans="1:15" s="164" customFormat="1" ht="16" x14ac:dyDescent="0.2">
      <c r="A9639" t="s">
        <v>521</v>
      </c>
      <c r="B9639" t="s">
        <v>615</v>
      </c>
      <c r="C9639" t="s">
        <v>523</v>
      </c>
      <c r="D9639" t="s">
        <v>530</v>
      </c>
      <c r="E9639" t="s">
        <v>518</v>
      </c>
      <c r="F9639" s="191">
        <v>45850</v>
      </c>
      <c r="G9639" t="s">
        <v>26</v>
      </c>
      <c r="H9639" s="192">
        <v>448000</v>
      </c>
      <c r="I9639" t="s">
        <v>16</v>
      </c>
      <c r="J9639">
        <v>1120</v>
      </c>
      <c r="K9639"/>
      <c r="L9639">
        <v>2025</v>
      </c>
      <c r="M9639" t="s">
        <v>525</v>
      </c>
      <c r="N9639" t="s">
        <v>526</v>
      </c>
      <c r="O9639"/>
    </row>
    <row r="9640" spans="1:15" s="164" customFormat="1" ht="16" x14ac:dyDescent="0.2">
      <c r="A9640" t="s">
        <v>521</v>
      </c>
      <c r="B9640" t="s">
        <v>615</v>
      </c>
      <c r="C9640" t="s">
        <v>523</v>
      </c>
      <c r="D9640" t="s">
        <v>524</v>
      </c>
      <c r="E9640" t="s">
        <v>519</v>
      </c>
      <c r="F9640" s="191">
        <v>45850</v>
      </c>
      <c r="G9640" t="s">
        <v>26</v>
      </c>
      <c r="H9640" s="192">
        <v>43350</v>
      </c>
      <c r="I9640" t="s">
        <v>16</v>
      </c>
      <c r="J9640">
        <v>510</v>
      </c>
      <c r="K9640"/>
      <c r="L9640">
        <v>2025</v>
      </c>
      <c r="M9640" t="s">
        <v>525</v>
      </c>
      <c r="N9640" t="s">
        <v>526</v>
      </c>
      <c r="O9640"/>
    </row>
    <row r="9641" spans="1:15" s="164" customFormat="1" ht="16" x14ac:dyDescent="0.2">
      <c r="A9641" t="s">
        <v>521</v>
      </c>
      <c r="B9641" t="s">
        <v>615</v>
      </c>
      <c r="C9641" t="s">
        <v>523</v>
      </c>
      <c r="D9641" t="s">
        <v>530</v>
      </c>
      <c r="E9641" t="s">
        <v>517</v>
      </c>
      <c r="F9641" s="191">
        <v>45850</v>
      </c>
      <c r="G9641" t="s">
        <v>26</v>
      </c>
      <c r="H9641" s="192">
        <v>4748800</v>
      </c>
      <c r="I9641" t="s">
        <v>16</v>
      </c>
      <c r="J9641">
        <v>11872</v>
      </c>
      <c r="K9641"/>
      <c r="L9641">
        <v>2025</v>
      </c>
      <c r="M9641" t="s">
        <v>525</v>
      </c>
      <c r="N9641" t="s">
        <v>526</v>
      </c>
      <c r="O9641"/>
    </row>
    <row r="9642" spans="1:15" s="164" customFormat="1" ht="16" x14ac:dyDescent="0.2">
      <c r="A9642" t="s">
        <v>521</v>
      </c>
      <c r="B9642" t="s">
        <v>670</v>
      </c>
      <c r="C9642" t="s">
        <v>523</v>
      </c>
      <c r="D9642" t="s">
        <v>530</v>
      </c>
      <c r="E9642" t="s">
        <v>518</v>
      </c>
      <c r="F9642" s="191">
        <v>45850</v>
      </c>
      <c r="G9642" t="s">
        <v>36</v>
      </c>
      <c r="H9642" s="192">
        <v>134400</v>
      </c>
      <c r="I9642" t="s">
        <v>16</v>
      </c>
      <c r="J9642">
        <v>336</v>
      </c>
      <c r="K9642"/>
      <c r="L9642">
        <v>2025</v>
      </c>
      <c r="M9642" t="s">
        <v>525</v>
      </c>
      <c r="N9642" t="s">
        <v>526</v>
      </c>
      <c r="O9642"/>
    </row>
    <row r="9643" spans="1:15" s="164" customFormat="1" ht="16" x14ac:dyDescent="0.2">
      <c r="A9643" t="s">
        <v>521</v>
      </c>
      <c r="B9643" t="s">
        <v>670</v>
      </c>
      <c r="C9643" t="s">
        <v>523</v>
      </c>
      <c r="D9643" t="s">
        <v>530</v>
      </c>
      <c r="E9643" t="s">
        <v>517</v>
      </c>
      <c r="F9643" s="191">
        <v>45850</v>
      </c>
      <c r="G9643" t="s">
        <v>36</v>
      </c>
      <c r="H9643" s="192">
        <v>1926400</v>
      </c>
      <c r="I9643" t="s">
        <v>16</v>
      </c>
      <c r="J9643">
        <v>4816</v>
      </c>
      <c r="K9643"/>
      <c r="L9643">
        <v>2025</v>
      </c>
      <c r="M9643" t="s">
        <v>525</v>
      </c>
      <c r="N9643" t="s">
        <v>526</v>
      </c>
      <c r="O9643"/>
    </row>
    <row r="9644" spans="1:15" s="164" customFormat="1" ht="16" x14ac:dyDescent="0.2">
      <c r="A9644" t="s">
        <v>521</v>
      </c>
      <c r="B9644" t="s">
        <v>522</v>
      </c>
      <c r="C9644" t="s">
        <v>523</v>
      </c>
      <c r="D9644" t="s">
        <v>530</v>
      </c>
      <c r="E9644" t="s">
        <v>517</v>
      </c>
      <c r="F9644" s="191">
        <v>45850</v>
      </c>
      <c r="G9644" t="s">
        <v>19</v>
      </c>
      <c r="H9644" s="192">
        <v>1000000</v>
      </c>
      <c r="I9644" t="s">
        <v>16</v>
      </c>
      <c r="J9644"/>
      <c r="K9644"/>
      <c r="L9644">
        <v>2025</v>
      </c>
      <c r="M9644" t="s">
        <v>525</v>
      </c>
      <c r="N9644" t="s">
        <v>526</v>
      </c>
      <c r="O9644" t="s">
        <v>811</v>
      </c>
    </row>
    <row r="9645" spans="1:15" s="164" customFormat="1" ht="16" x14ac:dyDescent="0.2">
      <c r="A9645" t="s">
        <v>521</v>
      </c>
      <c r="B9645" t="s">
        <v>572</v>
      </c>
      <c r="C9645" t="s">
        <v>523</v>
      </c>
      <c r="D9645" t="s">
        <v>530</v>
      </c>
      <c r="E9645" t="s">
        <v>517</v>
      </c>
      <c r="F9645" s="191">
        <v>45850</v>
      </c>
      <c r="G9645" t="s">
        <v>573</v>
      </c>
      <c r="H9645" s="192">
        <v>880000</v>
      </c>
      <c r="I9645" t="s">
        <v>16</v>
      </c>
      <c r="J9645"/>
      <c r="K9645"/>
      <c r="L9645">
        <v>2025</v>
      </c>
      <c r="M9645" t="s">
        <v>525</v>
      </c>
      <c r="N9645" t="s">
        <v>526</v>
      </c>
      <c r="O9645" t="s">
        <v>812</v>
      </c>
    </row>
    <row r="9646" spans="1:15" s="164" customFormat="1" ht="16" x14ac:dyDescent="0.2">
      <c r="A9646" t="s">
        <v>521</v>
      </c>
      <c r="B9646" t="s">
        <v>572</v>
      </c>
      <c r="C9646" t="s">
        <v>523</v>
      </c>
      <c r="D9646" t="s">
        <v>530</v>
      </c>
      <c r="E9646" t="s">
        <v>517</v>
      </c>
      <c r="F9646" s="191">
        <v>45850</v>
      </c>
      <c r="G9646" t="s">
        <v>573</v>
      </c>
      <c r="H9646" s="192">
        <v>1520000</v>
      </c>
      <c r="I9646" t="s">
        <v>16</v>
      </c>
      <c r="J9646"/>
      <c r="K9646"/>
      <c r="L9646">
        <v>2025</v>
      </c>
      <c r="M9646" t="s">
        <v>525</v>
      </c>
      <c r="N9646" t="s">
        <v>526</v>
      </c>
      <c r="O9646" t="s">
        <v>850</v>
      </c>
    </row>
    <row r="9647" spans="1:15" s="164" customFormat="1" ht="16" x14ac:dyDescent="0.2">
      <c r="A9647" t="s">
        <v>521</v>
      </c>
      <c r="B9647" t="s">
        <v>522</v>
      </c>
      <c r="C9647" t="s">
        <v>523</v>
      </c>
      <c r="D9647" t="s">
        <v>530</v>
      </c>
      <c r="E9647" t="s">
        <v>517</v>
      </c>
      <c r="F9647" s="191">
        <v>45850</v>
      </c>
      <c r="G9647" t="s">
        <v>18</v>
      </c>
      <c r="H9647" s="192">
        <v>516992</v>
      </c>
      <c r="I9647" t="s">
        <v>16</v>
      </c>
      <c r="J9647"/>
      <c r="K9647"/>
      <c r="L9647">
        <v>2025</v>
      </c>
      <c r="M9647" t="s">
        <v>525</v>
      </c>
      <c r="N9647" t="s">
        <v>526</v>
      </c>
      <c r="O9647" t="s">
        <v>937</v>
      </c>
    </row>
    <row r="9648" spans="1:15" s="164" customFormat="1" ht="16" x14ac:dyDescent="0.2">
      <c r="A9648" t="s">
        <v>521</v>
      </c>
      <c r="B9648" t="s">
        <v>522</v>
      </c>
      <c r="C9648" t="s">
        <v>523</v>
      </c>
      <c r="D9648" t="s">
        <v>530</v>
      </c>
      <c r="E9648" t="s">
        <v>519</v>
      </c>
      <c r="F9648" s="191">
        <v>45850</v>
      </c>
      <c r="G9648" t="s">
        <v>18</v>
      </c>
      <c r="H9648" s="192">
        <v>32000</v>
      </c>
      <c r="I9648" t="s">
        <v>16</v>
      </c>
      <c r="J9648"/>
      <c r="K9648"/>
      <c r="L9648">
        <v>2025</v>
      </c>
      <c r="M9648" t="s">
        <v>525</v>
      </c>
      <c r="N9648" t="s">
        <v>526</v>
      </c>
      <c r="O9648" t="s">
        <v>937</v>
      </c>
    </row>
    <row r="9649" spans="1:15" s="164" customFormat="1" ht="16" x14ac:dyDescent="0.2">
      <c r="A9649" t="s">
        <v>521</v>
      </c>
      <c r="B9649" t="s">
        <v>688</v>
      </c>
      <c r="C9649" t="s">
        <v>523</v>
      </c>
      <c r="D9649" t="s">
        <v>530</v>
      </c>
      <c r="E9649" t="s">
        <v>517</v>
      </c>
      <c r="F9649" s="191">
        <v>45850</v>
      </c>
      <c r="G9649" t="s">
        <v>40</v>
      </c>
      <c r="H9649" s="192">
        <v>3225600</v>
      </c>
      <c r="I9649" t="s">
        <v>16</v>
      </c>
      <c r="J9649"/>
      <c r="K9649"/>
      <c r="L9649">
        <v>2025</v>
      </c>
      <c r="M9649" t="s">
        <v>525</v>
      </c>
      <c r="N9649" t="s">
        <v>526</v>
      </c>
      <c r="O9649" t="s">
        <v>937</v>
      </c>
    </row>
    <row r="9650" spans="1:15" s="164" customFormat="1" ht="16" x14ac:dyDescent="0.2">
      <c r="A9650" t="s">
        <v>521</v>
      </c>
      <c r="B9650" t="s">
        <v>688</v>
      </c>
      <c r="C9650" t="s">
        <v>523</v>
      </c>
      <c r="D9650" t="s">
        <v>530</v>
      </c>
      <c r="E9650" t="s">
        <v>518</v>
      </c>
      <c r="F9650" s="191">
        <v>45850</v>
      </c>
      <c r="G9650" t="s">
        <v>40</v>
      </c>
      <c r="H9650" s="192">
        <v>563200</v>
      </c>
      <c r="I9650" t="s">
        <v>16</v>
      </c>
      <c r="J9650"/>
      <c r="K9650"/>
      <c r="L9650">
        <v>2025</v>
      </c>
      <c r="M9650" t="s">
        <v>525</v>
      </c>
      <c r="N9650" t="s">
        <v>526</v>
      </c>
      <c r="O9650" t="s">
        <v>937</v>
      </c>
    </row>
    <row r="9651" spans="1:15" s="164" customFormat="1" ht="16" x14ac:dyDescent="0.2">
      <c r="A9651" t="s">
        <v>521</v>
      </c>
      <c r="B9651" t="s">
        <v>667</v>
      </c>
      <c r="C9651" t="s">
        <v>523</v>
      </c>
      <c r="D9651" t="s">
        <v>530</v>
      </c>
      <c r="E9651" t="s">
        <v>517</v>
      </c>
      <c r="F9651" s="191">
        <v>45850</v>
      </c>
      <c r="G9651" t="s">
        <v>35</v>
      </c>
      <c r="H9651" s="192">
        <v>2329600</v>
      </c>
      <c r="I9651" t="s">
        <v>16</v>
      </c>
      <c r="J9651"/>
      <c r="K9651"/>
      <c r="L9651">
        <v>2025</v>
      </c>
      <c r="M9651" t="s">
        <v>525</v>
      </c>
      <c r="N9651" t="s">
        <v>526</v>
      </c>
      <c r="O9651" t="s">
        <v>937</v>
      </c>
    </row>
    <row r="9652" spans="1:15" s="164" customFormat="1" ht="16" x14ac:dyDescent="0.2">
      <c r="A9652" t="s">
        <v>521</v>
      </c>
      <c r="B9652" t="s">
        <v>688</v>
      </c>
      <c r="C9652" t="s">
        <v>523</v>
      </c>
      <c r="D9652" t="s">
        <v>530</v>
      </c>
      <c r="E9652" t="s">
        <v>518</v>
      </c>
      <c r="F9652" s="191">
        <v>45850</v>
      </c>
      <c r="G9652" t="s">
        <v>41</v>
      </c>
      <c r="H9652" s="192">
        <v>256000</v>
      </c>
      <c r="I9652" t="s">
        <v>16</v>
      </c>
      <c r="J9652"/>
      <c r="K9652"/>
      <c r="L9652">
        <v>2025</v>
      </c>
      <c r="M9652" t="s">
        <v>525</v>
      </c>
      <c r="N9652" t="s">
        <v>526</v>
      </c>
      <c r="O9652" t="s">
        <v>937</v>
      </c>
    </row>
    <row r="9653" spans="1:15" s="164" customFormat="1" ht="16" x14ac:dyDescent="0.2">
      <c r="A9653" t="s">
        <v>521</v>
      </c>
      <c r="B9653" t="s">
        <v>688</v>
      </c>
      <c r="C9653" t="s">
        <v>523</v>
      </c>
      <c r="D9653" t="s">
        <v>530</v>
      </c>
      <c r="E9653" t="s">
        <v>517</v>
      </c>
      <c r="F9653" s="191">
        <v>45850</v>
      </c>
      <c r="G9653" t="s">
        <v>41</v>
      </c>
      <c r="H9653" s="192">
        <v>1292800</v>
      </c>
      <c r="I9653" t="s">
        <v>16</v>
      </c>
      <c r="J9653"/>
      <c r="K9653"/>
      <c r="L9653">
        <v>2025</v>
      </c>
      <c r="M9653" t="s">
        <v>525</v>
      </c>
      <c r="N9653" t="s">
        <v>526</v>
      </c>
      <c r="O9653" t="s">
        <v>937</v>
      </c>
    </row>
    <row r="9654" spans="1:15" s="164" customFormat="1" ht="16" x14ac:dyDescent="0.2">
      <c r="A9654" t="s">
        <v>521</v>
      </c>
      <c r="B9654" t="s">
        <v>667</v>
      </c>
      <c r="C9654" t="s">
        <v>523</v>
      </c>
      <c r="D9654" t="s">
        <v>530</v>
      </c>
      <c r="E9654" t="s">
        <v>518</v>
      </c>
      <c r="F9654" s="191">
        <v>45850</v>
      </c>
      <c r="G9654" t="s">
        <v>35</v>
      </c>
      <c r="H9654" s="192">
        <v>448000</v>
      </c>
      <c r="I9654" t="s">
        <v>16</v>
      </c>
      <c r="J9654"/>
      <c r="K9654"/>
      <c r="L9654">
        <v>2025</v>
      </c>
      <c r="M9654" t="s">
        <v>525</v>
      </c>
      <c r="N9654" t="s">
        <v>526</v>
      </c>
      <c r="O9654" t="s">
        <v>937</v>
      </c>
    </row>
    <row r="9655" spans="1:15" s="164" customFormat="1" ht="16" x14ac:dyDescent="0.2">
      <c r="A9655" t="s">
        <v>521</v>
      </c>
      <c r="B9655" t="s">
        <v>687</v>
      </c>
      <c r="C9655" t="s">
        <v>523</v>
      </c>
      <c r="D9655" t="s">
        <v>530</v>
      </c>
      <c r="E9655" t="s">
        <v>517</v>
      </c>
      <c r="F9655" s="191">
        <v>45850</v>
      </c>
      <c r="G9655" t="s">
        <v>39</v>
      </c>
      <c r="H9655" s="192">
        <v>2021888</v>
      </c>
      <c r="I9655" t="s">
        <v>16</v>
      </c>
      <c r="J9655"/>
      <c r="K9655"/>
      <c r="L9655">
        <v>2025</v>
      </c>
      <c r="M9655" t="s">
        <v>525</v>
      </c>
      <c r="N9655" t="s">
        <v>526</v>
      </c>
      <c r="O9655" t="s">
        <v>937</v>
      </c>
    </row>
    <row r="9656" spans="1:15" s="164" customFormat="1" ht="16" x14ac:dyDescent="0.2">
      <c r="A9656" t="s">
        <v>521</v>
      </c>
      <c r="B9656" t="s">
        <v>687</v>
      </c>
      <c r="C9656" t="s">
        <v>523</v>
      </c>
      <c r="D9656" t="s">
        <v>530</v>
      </c>
      <c r="E9656" t="s">
        <v>518</v>
      </c>
      <c r="F9656" s="191">
        <v>45850</v>
      </c>
      <c r="G9656" t="s">
        <v>39</v>
      </c>
      <c r="H9656" s="192">
        <v>44800</v>
      </c>
      <c r="I9656" t="s">
        <v>16</v>
      </c>
      <c r="J9656"/>
      <c r="K9656"/>
      <c r="L9656">
        <v>2025</v>
      </c>
      <c r="M9656" t="s">
        <v>525</v>
      </c>
      <c r="N9656" t="s">
        <v>526</v>
      </c>
      <c r="O9656" t="s">
        <v>937</v>
      </c>
    </row>
    <row r="9657" spans="1:15" s="164" customFormat="1" ht="16" x14ac:dyDescent="0.2">
      <c r="A9657" t="s">
        <v>521</v>
      </c>
      <c r="B9657" t="s">
        <v>670</v>
      </c>
      <c r="C9657" t="s">
        <v>523</v>
      </c>
      <c r="D9657" t="s">
        <v>530</v>
      </c>
      <c r="E9657" t="s">
        <v>517</v>
      </c>
      <c r="F9657" s="191">
        <v>45850</v>
      </c>
      <c r="G9657" t="s">
        <v>36</v>
      </c>
      <c r="H9657" s="192">
        <v>1926400</v>
      </c>
      <c r="I9657" t="s">
        <v>16</v>
      </c>
      <c r="J9657"/>
      <c r="K9657"/>
      <c r="L9657">
        <v>2025</v>
      </c>
      <c r="M9657" t="s">
        <v>525</v>
      </c>
      <c r="N9657" t="s">
        <v>526</v>
      </c>
      <c r="O9657" t="s">
        <v>937</v>
      </c>
    </row>
    <row r="9658" spans="1:15" s="164" customFormat="1" ht="16" x14ac:dyDescent="0.2">
      <c r="A9658" t="s">
        <v>521</v>
      </c>
      <c r="B9658" t="s">
        <v>670</v>
      </c>
      <c r="C9658" t="s">
        <v>523</v>
      </c>
      <c r="D9658" t="s">
        <v>530</v>
      </c>
      <c r="E9658" t="s">
        <v>518</v>
      </c>
      <c r="F9658" s="191">
        <v>45850</v>
      </c>
      <c r="G9658" t="s">
        <v>36</v>
      </c>
      <c r="H9658" s="192">
        <v>134400</v>
      </c>
      <c r="I9658" t="s">
        <v>16</v>
      </c>
      <c r="J9658"/>
      <c r="K9658"/>
      <c r="L9658">
        <v>2025</v>
      </c>
      <c r="M9658" t="s">
        <v>525</v>
      </c>
      <c r="N9658" t="s">
        <v>526</v>
      </c>
      <c r="O9658" t="s">
        <v>937</v>
      </c>
    </row>
    <row r="9659" spans="1:15" s="164" customFormat="1" ht="16" x14ac:dyDescent="0.2">
      <c r="A9659" t="s">
        <v>521</v>
      </c>
      <c r="B9659" t="s">
        <v>615</v>
      </c>
      <c r="C9659" t="s">
        <v>523</v>
      </c>
      <c r="D9659" t="s">
        <v>530</v>
      </c>
      <c r="E9659" t="s">
        <v>517</v>
      </c>
      <c r="F9659" s="191">
        <v>45850</v>
      </c>
      <c r="G9659" t="s">
        <v>26</v>
      </c>
      <c r="H9659" s="192">
        <v>18787328</v>
      </c>
      <c r="I9659" t="s">
        <v>16</v>
      </c>
      <c r="J9659"/>
      <c r="K9659"/>
      <c r="L9659">
        <v>2025</v>
      </c>
      <c r="M9659" t="s">
        <v>525</v>
      </c>
      <c r="N9659" t="s">
        <v>526</v>
      </c>
      <c r="O9659" t="s">
        <v>937</v>
      </c>
    </row>
    <row r="9660" spans="1:15" s="164" customFormat="1" ht="16" x14ac:dyDescent="0.2">
      <c r="A9660" t="s">
        <v>521</v>
      </c>
      <c r="B9660" t="s">
        <v>615</v>
      </c>
      <c r="C9660" t="s">
        <v>523</v>
      </c>
      <c r="D9660" t="s">
        <v>530</v>
      </c>
      <c r="E9660" t="s">
        <v>518</v>
      </c>
      <c r="F9660" s="191">
        <v>45850</v>
      </c>
      <c r="G9660" t="s">
        <v>26</v>
      </c>
      <c r="H9660" s="192">
        <v>1304576</v>
      </c>
      <c r="I9660" t="s">
        <v>16</v>
      </c>
      <c r="J9660"/>
      <c r="K9660"/>
      <c r="L9660">
        <v>2025</v>
      </c>
      <c r="M9660" t="s">
        <v>525</v>
      </c>
      <c r="N9660" t="s">
        <v>526</v>
      </c>
      <c r="O9660" t="s">
        <v>937</v>
      </c>
    </row>
    <row r="9661" spans="1:15" s="164" customFormat="1" ht="16" x14ac:dyDescent="0.2">
      <c r="A9661" t="s">
        <v>521</v>
      </c>
      <c r="B9661" t="s">
        <v>609</v>
      </c>
      <c r="C9661" t="s">
        <v>523</v>
      </c>
      <c r="D9661" t="s">
        <v>530</v>
      </c>
      <c r="E9661" t="s">
        <v>517</v>
      </c>
      <c r="F9661" s="191">
        <v>45850</v>
      </c>
      <c r="G9661" t="s">
        <v>25</v>
      </c>
      <c r="H9661" s="192">
        <v>1075200</v>
      </c>
      <c r="I9661" t="s">
        <v>16</v>
      </c>
      <c r="J9661"/>
      <c r="K9661"/>
      <c r="L9661">
        <v>2025</v>
      </c>
      <c r="M9661" t="s">
        <v>525</v>
      </c>
      <c r="N9661" t="s">
        <v>526</v>
      </c>
      <c r="O9661" t="s">
        <v>937</v>
      </c>
    </row>
    <row r="9662" spans="1:15" s="164" customFormat="1" ht="16" x14ac:dyDescent="0.2">
      <c r="A9662" t="s">
        <v>521</v>
      </c>
      <c r="B9662" t="s">
        <v>609</v>
      </c>
      <c r="C9662" t="s">
        <v>523</v>
      </c>
      <c r="D9662" t="s">
        <v>530</v>
      </c>
      <c r="E9662" t="s">
        <v>518</v>
      </c>
      <c r="F9662" s="191">
        <v>45850</v>
      </c>
      <c r="G9662" t="s">
        <v>25</v>
      </c>
      <c r="H9662" s="192">
        <v>21504</v>
      </c>
      <c r="I9662" t="s">
        <v>16</v>
      </c>
      <c r="J9662"/>
      <c r="K9662"/>
      <c r="L9662">
        <v>2025</v>
      </c>
      <c r="M9662" t="s">
        <v>525</v>
      </c>
      <c r="N9662" t="s">
        <v>526</v>
      </c>
      <c r="O9662" t="s">
        <v>937</v>
      </c>
    </row>
    <row r="9663" spans="1:15" s="164" customFormat="1" ht="16" x14ac:dyDescent="0.2">
      <c r="A9663" t="s">
        <v>521</v>
      </c>
      <c r="B9663" t="s">
        <v>522</v>
      </c>
      <c r="C9663" t="s">
        <v>523</v>
      </c>
      <c r="D9663" t="s">
        <v>530</v>
      </c>
      <c r="E9663" t="s">
        <v>517</v>
      </c>
      <c r="F9663" s="191">
        <v>45850</v>
      </c>
      <c r="G9663" t="s">
        <v>19</v>
      </c>
      <c r="H9663" s="192">
        <v>8486400</v>
      </c>
      <c r="I9663" t="s">
        <v>16</v>
      </c>
      <c r="J9663"/>
      <c r="K9663"/>
      <c r="L9663">
        <v>2025</v>
      </c>
      <c r="M9663" t="s">
        <v>525</v>
      </c>
      <c r="N9663" t="s">
        <v>526</v>
      </c>
      <c r="O9663" t="s">
        <v>937</v>
      </c>
    </row>
    <row r="9664" spans="1:15" s="164" customFormat="1" ht="16" x14ac:dyDescent="0.2">
      <c r="A9664" t="s">
        <v>521</v>
      </c>
      <c r="B9664" t="s">
        <v>522</v>
      </c>
      <c r="C9664" t="s">
        <v>523</v>
      </c>
      <c r="D9664" t="s">
        <v>530</v>
      </c>
      <c r="E9664" t="s">
        <v>518</v>
      </c>
      <c r="F9664" s="191">
        <v>45850</v>
      </c>
      <c r="G9664" t="s">
        <v>19</v>
      </c>
      <c r="H9664" s="192">
        <v>115200</v>
      </c>
      <c r="I9664" t="s">
        <v>16</v>
      </c>
      <c r="J9664"/>
      <c r="K9664"/>
      <c r="L9664">
        <v>2025</v>
      </c>
      <c r="M9664" t="s">
        <v>525</v>
      </c>
      <c r="N9664" t="s">
        <v>526</v>
      </c>
      <c r="O9664" t="s">
        <v>937</v>
      </c>
    </row>
    <row r="9665" spans="1:15" s="164" customFormat="1" ht="16" x14ac:dyDescent="0.2">
      <c r="A9665" t="s">
        <v>521</v>
      </c>
      <c r="B9665" t="s">
        <v>572</v>
      </c>
      <c r="C9665" t="s">
        <v>523</v>
      </c>
      <c r="D9665" t="s">
        <v>530</v>
      </c>
      <c r="E9665" t="s">
        <v>517</v>
      </c>
      <c r="F9665" s="191">
        <v>45850</v>
      </c>
      <c r="G9665" t="s">
        <v>574</v>
      </c>
      <c r="H9665" s="192">
        <v>985600</v>
      </c>
      <c r="I9665" t="s">
        <v>16</v>
      </c>
      <c r="J9665"/>
      <c r="K9665"/>
      <c r="L9665">
        <v>2025</v>
      </c>
      <c r="M9665" t="s">
        <v>525</v>
      </c>
      <c r="N9665" t="s">
        <v>526</v>
      </c>
      <c r="O9665" t="s">
        <v>937</v>
      </c>
    </row>
    <row r="9666" spans="1:15" s="164" customFormat="1" ht="16" x14ac:dyDescent="0.2">
      <c r="A9666" t="s">
        <v>521</v>
      </c>
      <c r="B9666" t="s">
        <v>572</v>
      </c>
      <c r="C9666" t="s">
        <v>523</v>
      </c>
      <c r="D9666" t="s">
        <v>530</v>
      </c>
      <c r="E9666" t="s">
        <v>518</v>
      </c>
      <c r="F9666" s="191">
        <v>45850</v>
      </c>
      <c r="G9666" t="s">
        <v>574</v>
      </c>
      <c r="H9666" s="192">
        <v>32000</v>
      </c>
      <c r="I9666" t="s">
        <v>16</v>
      </c>
      <c r="J9666"/>
      <c r="K9666"/>
      <c r="L9666">
        <v>2025</v>
      </c>
      <c r="M9666" t="s">
        <v>525</v>
      </c>
      <c r="N9666" t="s">
        <v>526</v>
      </c>
      <c r="O9666" t="s">
        <v>937</v>
      </c>
    </row>
    <row r="9667" spans="1:15" s="164" customFormat="1" ht="16" x14ac:dyDescent="0.2">
      <c r="A9667" t="s">
        <v>521</v>
      </c>
      <c r="B9667" t="s">
        <v>572</v>
      </c>
      <c r="C9667" t="s">
        <v>523</v>
      </c>
      <c r="D9667" t="s">
        <v>530</v>
      </c>
      <c r="E9667" t="s">
        <v>517</v>
      </c>
      <c r="F9667" s="191">
        <v>45850</v>
      </c>
      <c r="G9667" t="s">
        <v>757</v>
      </c>
      <c r="H9667" s="192">
        <v>1011200</v>
      </c>
      <c r="I9667" t="s">
        <v>16</v>
      </c>
      <c r="J9667"/>
      <c r="K9667"/>
      <c r="L9667">
        <v>2025</v>
      </c>
      <c r="M9667" t="s">
        <v>525</v>
      </c>
      <c r="N9667" t="s">
        <v>526</v>
      </c>
      <c r="O9667" t="s">
        <v>937</v>
      </c>
    </row>
    <row r="9668" spans="1:15" s="164" customFormat="1" ht="16" x14ac:dyDescent="0.2">
      <c r="A9668" t="s">
        <v>521</v>
      </c>
      <c r="B9668" t="s">
        <v>572</v>
      </c>
      <c r="C9668" t="s">
        <v>523</v>
      </c>
      <c r="D9668" t="s">
        <v>530</v>
      </c>
      <c r="E9668" t="s">
        <v>518</v>
      </c>
      <c r="F9668" s="191">
        <v>45850</v>
      </c>
      <c r="G9668" t="s">
        <v>757</v>
      </c>
      <c r="H9668" s="192">
        <v>25600</v>
      </c>
      <c r="I9668" t="s">
        <v>16</v>
      </c>
      <c r="J9668"/>
      <c r="K9668"/>
      <c r="L9668">
        <v>2025</v>
      </c>
      <c r="M9668" t="s">
        <v>525</v>
      </c>
      <c r="N9668" t="s">
        <v>526</v>
      </c>
      <c r="O9668" t="s">
        <v>937</v>
      </c>
    </row>
    <row r="9669" spans="1:15" s="164" customFormat="1" ht="16" x14ac:dyDescent="0.2">
      <c r="A9669" t="s">
        <v>521</v>
      </c>
      <c r="B9669" t="s">
        <v>572</v>
      </c>
      <c r="C9669" t="s">
        <v>523</v>
      </c>
      <c r="D9669" t="s">
        <v>530</v>
      </c>
      <c r="E9669" t="s">
        <v>517</v>
      </c>
      <c r="F9669" s="191">
        <v>45850</v>
      </c>
      <c r="G9669" t="s">
        <v>573</v>
      </c>
      <c r="H9669" s="192">
        <v>8345600</v>
      </c>
      <c r="I9669" t="s">
        <v>16</v>
      </c>
      <c r="J9669"/>
      <c r="K9669"/>
      <c r="L9669">
        <v>2025</v>
      </c>
      <c r="M9669" t="s">
        <v>525</v>
      </c>
      <c r="N9669" t="s">
        <v>526</v>
      </c>
      <c r="O9669" t="s">
        <v>937</v>
      </c>
    </row>
    <row r="9670" spans="1:15" s="164" customFormat="1" ht="16" x14ac:dyDescent="0.2">
      <c r="A9670" t="s">
        <v>521</v>
      </c>
      <c r="B9670" t="s">
        <v>572</v>
      </c>
      <c r="C9670" t="s">
        <v>523</v>
      </c>
      <c r="D9670" t="s">
        <v>530</v>
      </c>
      <c r="E9670" t="s">
        <v>519</v>
      </c>
      <c r="F9670" s="191">
        <v>45850</v>
      </c>
      <c r="G9670" t="s">
        <v>573</v>
      </c>
      <c r="H9670" s="192">
        <v>384000</v>
      </c>
      <c r="I9670" t="s">
        <v>16</v>
      </c>
      <c r="J9670"/>
      <c r="K9670"/>
      <c r="L9670">
        <v>2025</v>
      </c>
      <c r="M9670" t="s">
        <v>525</v>
      </c>
      <c r="N9670" t="s">
        <v>526</v>
      </c>
      <c r="O9670" t="s">
        <v>937</v>
      </c>
    </row>
    <row r="9671" spans="1:15" s="164" customFormat="1" ht="16" x14ac:dyDescent="0.2">
      <c r="A9671" t="s">
        <v>521</v>
      </c>
      <c r="B9671" t="s">
        <v>688</v>
      </c>
      <c r="C9671" t="s">
        <v>523</v>
      </c>
      <c r="D9671" t="s">
        <v>530</v>
      </c>
      <c r="E9671" t="s">
        <v>518</v>
      </c>
      <c r="F9671" s="191">
        <v>45851</v>
      </c>
      <c r="G9671" t="s">
        <v>40</v>
      </c>
      <c r="H9671" s="192">
        <v>280000</v>
      </c>
      <c r="I9671" t="s">
        <v>16</v>
      </c>
      <c r="J9671"/>
      <c r="K9671"/>
      <c r="L9671">
        <v>2025</v>
      </c>
      <c r="M9671" t="s">
        <v>525</v>
      </c>
      <c r="N9671" t="s">
        <v>526</v>
      </c>
      <c r="O9671"/>
    </row>
    <row r="9672" spans="1:15" s="164" customFormat="1" ht="16" x14ac:dyDescent="0.2">
      <c r="A9672" t="s">
        <v>521</v>
      </c>
      <c r="B9672" t="s">
        <v>688</v>
      </c>
      <c r="C9672" t="s">
        <v>523</v>
      </c>
      <c r="D9672" t="s">
        <v>530</v>
      </c>
      <c r="E9672" t="s">
        <v>517</v>
      </c>
      <c r="F9672" s="191">
        <v>45851</v>
      </c>
      <c r="G9672" t="s">
        <v>40</v>
      </c>
      <c r="H9672" s="192">
        <v>1040000</v>
      </c>
      <c r="I9672" t="s">
        <v>16</v>
      </c>
      <c r="J9672"/>
      <c r="K9672"/>
      <c r="L9672">
        <v>2025</v>
      </c>
      <c r="M9672" t="s">
        <v>525</v>
      </c>
      <c r="N9672" t="s">
        <v>526</v>
      </c>
      <c r="O9672"/>
    </row>
    <row r="9673" spans="1:15" s="164" customFormat="1" ht="16" x14ac:dyDescent="0.2">
      <c r="A9673" t="s">
        <v>521</v>
      </c>
      <c r="B9673" t="s">
        <v>670</v>
      </c>
      <c r="C9673" t="s">
        <v>523</v>
      </c>
      <c r="D9673" t="s">
        <v>530</v>
      </c>
      <c r="E9673" t="s">
        <v>517</v>
      </c>
      <c r="F9673" s="191">
        <v>45851</v>
      </c>
      <c r="G9673" t="s">
        <v>36</v>
      </c>
      <c r="H9673" s="192">
        <v>582400</v>
      </c>
      <c r="I9673" t="s">
        <v>16</v>
      </c>
      <c r="J9673">
        <v>1456</v>
      </c>
      <c r="K9673"/>
      <c r="L9673">
        <v>2025</v>
      </c>
      <c r="M9673" t="s">
        <v>525</v>
      </c>
      <c r="N9673" t="s">
        <v>526</v>
      </c>
      <c r="O9673"/>
    </row>
    <row r="9674" spans="1:15" s="164" customFormat="1" ht="16" x14ac:dyDescent="0.2">
      <c r="A9674" t="s">
        <v>521</v>
      </c>
      <c r="B9674" t="s">
        <v>687</v>
      </c>
      <c r="C9674" t="s">
        <v>523</v>
      </c>
      <c r="D9674" t="s">
        <v>530</v>
      </c>
      <c r="E9674" t="s">
        <v>518</v>
      </c>
      <c r="F9674" s="191">
        <v>45851</v>
      </c>
      <c r="G9674" t="s">
        <v>39</v>
      </c>
      <c r="H9674" s="192">
        <v>224000</v>
      </c>
      <c r="I9674" t="s">
        <v>16</v>
      </c>
      <c r="J9674">
        <v>560</v>
      </c>
      <c r="K9674"/>
      <c r="L9674">
        <v>2025</v>
      </c>
      <c r="M9674" t="s">
        <v>525</v>
      </c>
      <c r="N9674" t="s">
        <v>526</v>
      </c>
      <c r="O9674"/>
    </row>
    <row r="9675" spans="1:15" s="164" customFormat="1" ht="16" x14ac:dyDescent="0.2">
      <c r="A9675" t="s">
        <v>521</v>
      </c>
      <c r="B9675" t="s">
        <v>687</v>
      </c>
      <c r="C9675" t="s">
        <v>523</v>
      </c>
      <c r="D9675" t="s">
        <v>530</v>
      </c>
      <c r="E9675" t="s">
        <v>517</v>
      </c>
      <c r="F9675" s="191">
        <v>45851</v>
      </c>
      <c r="G9675" t="s">
        <v>39</v>
      </c>
      <c r="H9675" s="192">
        <v>761600</v>
      </c>
      <c r="I9675" t="s">
        <v>16</v>
      </c>
      <c r="J9675">
        <v>1904</v>
      </c>
      <c r="K9675"/>
      <c r="L9675">
        <v>2025</v>
      </c>
      <c r="M9675" t="s">
        <v>525</v>
      </c>
      <c r="N9675" t="s">
        <v>526</v>
      </c>
      <c r="O9675"/>
    </row>
    <row r="9676" spans="1:15" s="164" customFormat="1" ht="16" x14ac:dyDescent="0.2">
      <c r="A9676" t="s">
        <v>521</v>
      </c>
      <c r="B9676" t="s">
        <v>667</v>
      </c>
      <c r="C9676" t="s">
        <v>523</v>
      </c>
      <c r="D9676" t="s">
        <v>530</v>
      </c>
      <c r="E9676" t="s">
        <v>518</v>
      </c>
      <c r="F9676" s="191">
        <v>45851</v>
      </c>
      <c r="G9676" t="s">
        <v>35</v>
      </c>
      <c r="H9676" s="192">
        <v>268800</v>
      </c>
      <c r="I9676" t="s">
        <v>16</v>
      </c>
      <c r="J9676">
        <v>672</v>
      </c>
      <c r="K9676"/>
      <c r="L9676">
        <v>2025</v>
      </c>
      <c r="M9676" t="s">
        <v>525</v>
      </c>
      <c r="N9676" t="s">
        <v>526</v>
      </c>
      <c r="O9676"/>
    </row>
    <row r="9677" spans="1:15" s="164" customFormat="1" ht="16" x14ac:dyDescent="0.2">
      <c r="A9677" t="s">
        <v>521</v>
      </c>
      <c r="B9677" t="s">
        <v>667</v>
      </c>
      <c r="C9677" t="s">
        <v>523</v>
      </c>
      <c r="D9677" t="s">
        <v>524</v>
      </c>
      <c r="E9677" t="s">
        <v>519</v>
      </c>
      <c r="F9677" s="191">
        <v>45851</v>
      </c>
      <c r="G9677" t="s">
        <v>35</v>
      </c>
      <c r="H9677" s="192">
        <v>50575</v>
      </c>
      <c r="I9677" t="s">
        <v>16</v>
      </c>
      <c r="J9677">
        <v>595</v>
      </c>
      <c r="K9677"/>
      <c r="L9677">
        <v>2025</v>
      </c>
      <c r="M9677" t="s">
        <v>525</v>
      </c>
      <c r="N9677" t="s">
        <v>526</v>
      </c>
      <c r="O9677"/>
    </row>
    <row r="9678" spans="1:15" s="164" customFormat="1" ht="16" x14ac:dyDescent="0.2">
      <c r="A9678" t="s">
        <v>521</v>
      </c>
      <c r="B9678" t="s">
        <v>667</v>
      </c>
      <c r="C9678" t="s">
        <v>523</v>
      </c>
      <c r="D9678" t="s">
        <v>530</v>
      </c>
      <c r="E9678" t="s">
        <v>517</v>
      </c>
      <c r="F9678" s="191">
        <v>45851</v>
      </c>
      <c r="G9678" t="s">
        <v>35</v>
      </c>
      <c r="H9678" s="192">
        <v>1209600</v>
      </c>
      <c r="I9678" t="s">
        <v>16</v>
      </c>
      <c r="J9678">
        <v>3024</v>
      </c>
      <c r="K9678"/>
      <c r="L9678">
        <v>2025</v>
      </c>
      <c r="M9678" t="s">
        <v>525</v>
      </c>
      <c r="N9678" t="s">
        <v>526</v>
      </c>
      <c r="O9678"/>
    </row>
    <row r="9679" spans="1:15" s="164" customFormat="1" ht="16" x14ac:dyDescent="0.2">
      <c r="A9679" t="s">
        <v>521</v>
      </c>
      <c r="B9679" t="s">
        <v>615</v>
      </c>
      <c r="C9679" t="s">
        <v>523</v>
      </c>
      <c r="D9679" t="s">
        <v>530</v>
      </c>
      <c r="E9679" t="s">
        <v>518</v>
      </c>
      <c r="F9679" s="191">
        <v>45851</v>
      </c>
      <c r="G9679" t="s">
        <v>26</v>
      </c>
      <c r="H9679" s="192">
        <v>403200</v>
      </c>
      <c r="I9679" t="s">
        <v>16</v>
      </c>
      <c r="J9679">
        <v>1008</v>
      </c>
      <c r="K9679"/>
      <c r="L9679">
        <v>2025</v>
      </c>
      <c r="M9679" t="s">
        <v>525</v>
      </c>
      <c r="N9679" t="s">
        <v>526</v>
      </c>
      <c r="O9679"/>
    </row>
    <row r="9680" spans="1:15" s="164" customFormat="1" ht="16" x14ac:dyDescent="0.2">
      <c r="A9680" t="s">
        <v>521</v>
      </c>
      <c r="B9680" t="s">
        <v>615</v>
      </c>
      <c r="C9680" t="s">
        <v>523</v>
      </c>
      <c r="D9680" t="s">
        <v>524</v>
      </c>
      <c r="E9680" t="s">
        <v>519</v>
      </c>
      <c r="F9680" s="191">
        <v>45851</v>
      </c>
      <c r="G9680" t="s">
        <v>26</v>
      </c>
      <c r="H9680" s="192">
        <v>43350</v>
      </c>
      <c r="I9680" t="s">
        <v>16</v>
      </c>
      <c r="J9680">
        <v>510</v>
      </c>
      <c r="K9680"/>
      <c r="L9680">
        <v>2025</v>
      </c>
      <c r="M9680" t="s">
        <v>525</v>
      </c>
      <c r="N9680" t="s">
        <v>526</v>
      </c>
      <c r="O9680"/>
    </row>
    <row r="9681" spans="1:15" s="164" customFormat="1" ht="16" x14ac:dyDescent="0.2">
      <c r="A9681" t="s">
        <v>521</v>
      </c>
      <c r="B9681" t="s">
        <v>615</v>
      </c>
      <c r="C9681" t="s">
        <v>523</v>
      </c>
      <c r="D9681" t="s">
        <v>530</v>
      </c>
      <c r="E9681" t="s">
        <v>517</v>
      </c>
      <c r="F9681" s="191">
        <v>45851</v>
      </c>
      <c r="G9681" t="s">
        <v>26</v>
      </c>
      <c r="H9681" s="192">
        <v>4748800</v>
      </c>
      <c r="I9681" t="s">
        <v>16</v>
      </c>
      <c r="J9681">
        <v>11872</v>
      </c>
      <c r="K9681"/>
      <c r="L9681">
        <v>2025</v>
      </c>
      <c r="M9681" t="s">
        <v>525</v>
      </c>
      <c r="N9681" t="s">
        <v>526</v>
      </c>
      <c r="O9681"/>
    </row>
    <row r="9682" spans="1:15" s="164" customFormat="1" ht="16" x14ac:dyDescent="0.2">
      <c r="A9682" t="s">
        <v>521</v>
      </c>
      <c r="B9682" t="s">
        <v>670</v>
      </c>
      <c r="C9682" t="s">
        <v>523</v>
      </c>
      <c r="D9682" t="s">
        <v>530</v>
      </c>
      <c r="E9682" t="s">
        <v>518</v>
      </c>
      <c r="F9682" s="191">
        <v>45851</v>
      </c>
      <c r="G9682" t="s">
        <v>36</v>
      </c>
      <c r="H9682" s="192">
        <v>246400</v>
      </c>
      <c r="I9682" t="s">
        <v>16</v>
      </c>
      <c r="J9682">
        <v>616</v>
      </c>
      <c r="K9682"/>
      <c r="L9682">
        <v>2025</v>
      </c>
      <c r="M9682" t="s">
        <v>525</v>
      </c>
      <c r="N9682" t="s">
        <v>526</v>
      </c>
      <c r="O9682"/>
    </row>
    <row r="9683" spans="1:15" s="164" customFormat="1" ht="16" x14ac:dyDescent="0.2">
      <c r="A9683" t="s">
        <v>521</v>
      </c>
      <c r="B9683" t="s">
        <v>670</v>
      </c>
      <c r="C9683" t="s">
        <v>523</v>
      </c>
      <c r="D9683" t="s">
        <v>524</v>
      </c>
      <c r="E9683" t="s">
        <v>518</v>
      </c>
      <c r="F9683" s="191">
        <v>45851</v>
      </c>
      <c r="G9683" t="s">
        <v>36</v>
      </c>
      <c r="H9683" s="192">
        <v>28900</v>
      </c>
      <c r="I9683" t="s">
        <v>16</v>
      </c>
      <c r="J9683">
        <v>340</v>
      </c>
      <c r="K9683"/>
      <c r="L9683">
        <v>2025</v>
      </c>
      <c r="M9683" t="s">
        <v>525</v>
      </c>
      <c r="N9683" t="s">
        <v>526</v>
      </c>
      <c r="O9683"/>
    </row>
    <row r="9684" spans="1:15" s="164" customFormat="1" ht="16" x14ac:dyDescent="0.2">
      <c r="A9684" t="s">
        <v>521</v>
      </c>
      <c r="B9684" t="s">
        <v>603</v>
      </c>
      <c r="C9684" t="s">
        <v>523</v>
      </c>
      <c r="D9684" t="s">
        <v>525</v>
      </c>
      <c r="E9684" t="s">
        <v>525</v>
      </c>
      <c r="F9684" s="191">
        <v>45852</v>
      </c>
      <c r="G9684" t="s">
        <v>604</v>
      </c>
      <c r="H9684" s="192">
        <v>6235</v>
      </c>
      <c r="I9684" t="s">
        <v>22</v>
      </c>
      <c r="J9684"/>
      <c r="K9684"/>
      <c r="L9684">
        <v>2024</v>
      </c>
      <c r="M9684" t="s">
        <v>525</v>
      </c>
      <c r="N9684" t="s">
        <v>569</v>
      </c>
      <c r="O9684"/>
    </row>
    <row r="9685" spans="1:15" s="164" customFormat="1" ht="16" x14ac:dyDescent="0.2">
      <c r="A9685" t="s">
        <v>521</v>
      </c>
      <c r="B9685" t="s">
        <v>647</v>
      </c>
      <c r="C9685" t="s">
        <v>523</v>
      </c>
      <c r="D9685" t="s">
        <v>525</v>
      </c>
      <c r="E9685" t="s">
        <v>519</v>
      </c>
      <c r="F9685" s="191">
        <v>45852</v>
      </c>
      <c r="G9685" t="s">
        <v>650</v>
      </c>
      <c r="H9685" s="192">
        <v>14593</v>
      </c>
      <c r="I9685" t="s">
        <v>16</v>
      </c>
      <c r="J9685"/>
      <c r="K9685"/>
      <c r="L9685">
        <v>2024</v>
      </c>
      <c r="M9685" t="s">
        <v>525</v>
      </c>
      <c r="N9685" t="s">
        <v>569</v>
      </c>
      <c r="O9685"/>
    </row>
    <row r="9686" spans="1:15" s="164" customFormat="1" ht="16" x14ac:dyDescent="0.2">
      <c r="A9686" t="s">
        <v>521</v>
      </c>
      <c r="B9686" t="s">
        <v>647</v>
      </c>
      <c r="C9686" t="s">
        <v>523</v>
      </c>
      <c r="D9686" t="s">
        <v>525</v>
      </c>
      <c r="E9686" t="s">
        <v>531</v>
      </c>
      <c r="F9686" s="191">
        <v>45852</v>
      </c>
      <c r="G9686" t="s">
        <v>650</v>
      </c>
      <c r="H9686" s="192">
        <v>340560</v>
      </c>
      <c r="I9686" t="s">
        <v>16</v>
      </c>
      <c r="J9686"/>
      <c r="K9686"/>
      <c r="L9686">
        <v>2024</v>
      </c>
      <c r="M9686" t="s">
        <v>525</v>
      </c>
      <c r="N9686" t="s">
        <v>569</v>
      </c>
      <c r="O9686"/>
    </row>
    <row r="9687" spans="1:15" s="164" customFormat="1" ht="16" x14ac:dyDescent="0.2">
      <c r="A9687" t="s">
        <v>521</v>
      </c>
      <c r="B9687" t="s">
        <v>647</v>
      </c>
      <c r="C9687" t="s">
        <v>523</v>
      </c>
      <c r="D9687" t="s">
        <v>525</v>
      </c>
      <c r="E9687" t="s">
        <v>525</v>
      </c>
      <c r="F9687" s="191">
        <v>45852</v>
      </c>
      <c r="G9687" t="s">
        <v>648</v>
      </c>
      <c r="H9687" s="192">
        <v>5344</v>
      </c>
      <c r="I9687" t="s">
        <v>16</v>
      </c>
      <c r="J9687"/>
      <c r="K9687"/>
      <c r="L9687">
        <v>2024</v>
      </c>
      <c r="M9687" t="s">
        <v>525</v>
      </c>
      <c r="N9687" t="s">
        <v>569</v>
      </c>
      <c r="O9687"/>
    </row>
    <row r="9688" spans="1:15" s="164" customFormat="1" ht="16" x14ac:dyDescent="0.2">
      <c r="A9688" t="s">
        <v>521</v>
      </c>
      <c r="B9688" t="s">
        <v>647</v>
      </c>
      <c r="C9688" t="s">
        <v>523</v>
      </c>
      <c r="D9688" t="s">
        <v>525</v>
      </c>
      <c r="E9688" t="s">
        <v>525</v>
      </c>
      <c r="F9688" s="191">
        <v>45852</v>
      </c>
      <c r="G9688" t="s">
        <v>659</v>
      </c>
      <c r="H9688" s="192">
        <v>80080</v>
      </c>
      <c r="I9688" t="s">
        <v>16</v>
      </c>
      <c r="J9688"/>
      <c r="K9688"/>
      <c r="L9688">
        <v>2024</v>
      </c>
      <c r="M9688" t="s">
        <v>525</v>
      </c>
      <c r="N9688" t="s">
        <v>569</v>
      </c>
      <c r="O9688"/>
    </row>
    <row r="9689" spans="1:15" s="164" customFormat="1" ht="16" x14ac:dyDescent="0.2">
      <c r="A9689" t="s">
        <v>521</v>
      </c>
      <c r="B9689" t="s">
        <v>647</v>
      </c>
      <c r="C9689" t="s">
        <v>523</v>
      </c>
      <c r="D9689" t="s">
        <v>525</v>
      </c>
      <c r="E9689" t="s">
        <v>525</v>
      </c>
      <c r="F9689" s="191">
        <v>45852</v>
      </c>
      <c r="G9689" t="s">
        <v>755</v>
      </c>
      <c r="H9689" s="192">
        <v>626230</v>
      </c>
      <c r="I9689" t="s">
        <v>16</v>
      </c>
      <c r="J9689"/>
      <c r="K9689"/>
      <c r="L9689">
        <v>2024</v>
      </c>
      <c r="M9689" t="s">
        <v>525</v>
      </c>
      <c r="N9689" t="s">
        <v>569</v>
      </c>
      <c r="O9689"/>
    </row>
    <row r="9690" spans="1:15" s="164" customFormat="1" ht="16" x14ac:dyDescent="0.2">
      <c r="A9690" t="s">
        <v>521</v>
      </c>
      <c r="B9690" t="s">
        <v>647</v>
      </c>
      <c r="C9690" t="s">
        <v>523</v>
      </c>
      <c r="D9690" t="s">
        <v>525</v>
      </c>
      <c r="E9690" t="s">
        <v>519</v>
      </c>
      <c r="F9690" s="191">
        <v>45852</v>
      </c>
      <c r="G9690" t="s">
        <v>661</v>
      </c>
      <c r="H9690" s="192">
        <v>92202</v>
      </c>
      <c r="I9690" t="s">
        <v>16</v>
      </c>
      <c r="J9690"/>
      <c r="K9690"/>
      <c r="L9690">
        <v>2024</v>
      </c>
      <c r="M9690" t="s">
        <v>525</v>
      </c>
      <c r="N9690" t="s">
        <v>569</v>
      </c>
      <c r="O9690"/>
    </row>
    <row r="9691" spans="1:15" s="164" customFormat="1" ht="16" x14ac:dyDescent="0.2">
      <c r="A9691" t="s">
        <v>521</v>
      </c>
      <c r="B9691" t="s">
        <v>647</v>
      </c>
      <c r="C9691" t="s">
        <v>523</v>
      </c>
      <c r="D9691" t="s">
        <v>525</v>
      </c>
      <c r="E9691" t="s">
        <v>531</v>
      </c>
      <c r="F9691" s="191">
        <v>45852</v>
      </c>
      <c r="G9691" t="s">
        <v>661</v>
      </c>
      <c r="H9691" s="192">
        <v>364408</v>
      </c>
      <c r="I9691" t="s">
        <v>16</v>
      </c>
      <c r="J9691"/>
      <c r="K9691"/>
      <c r="L9691">
        <v>2024</v>
      </c>
      <c r="M9691" t="s">
        <v>525</v>
      </c>
      <c r="N9691" t="s">
        <v>569</v>
      </c>
      <c r="O9691"/>
    </row>
    <row r="9692" spans="1:15" s="164" customFormat="1" ht="16" x14ac:dyDescent="0.2">
      <c r="A9692" t="s">
        <v>521</v>
      </c>
      <c r="B9692" t="s">
        <v>647</v>
      </c>
      <c r="C9692" t="s">
        <v>523</v>
      </c>
      <c r="D9692" t="s">
        <v>525</v>
      </c>
      <c r="E9692" t="s">
        <v>525</v>
      </c>
      <c r="F9692" s="191">
        <v>45852</v>
      </c>
      <c r="G9692" t="s">
        <v>656</v>
      </c>
      <c r="H9692" s="192">
        <v>349272</v>
      </c>
      <c r="I9692" t="s">
        <v>16</v>
      </c>
      <c r="J9692"/>
      <c r="K9692"/>
      <c r="L9692">
        <v>2024</v>
      </c>
      <c r="M9692" t="s">
        <v>525</v>
      </c>
      <c r="N9692" t="s">
        <v>569</v>
      </c>
      <c r="O9692"/>
    </row>
    <row r="9693" spans="1:15" s="164" customFormat="1" ht="16" x14ac:dyDescent="0.2">
      <c r="A9693" t="s">
        <v>521</v>
      </c>
      <c r="B9693" t="s">
        <v>647</v>
      </c>
      <c r="C9693" t="s">
        <v>523</v>
      </c>
      <c r="D9693" t="s">
        <v>525</v>
      </c>
      <c r="E9693" t="s">
        <v>519</v>
      </c>
      <c r="F9693" s="191">
        <v>45852</v>
      </c>
      <c r="G9693" t="s">
        <v>909</v>
      </c>
      <c r="H9693" s="192">
        <v>230505</v>
      </c>
      <c r="I9693" t="s">
        <v>16</v>
      </c>
      <c r="J9693"/>
      <c r="K9693"/>
      <c r="L9693">
        <v>2024</v>
      </c>
      <c r="M9693" t="s">
        <v>525</v>
      </c>
      <c r="N9693" t="s">
        <v>569</v>
      </c>
      <c r="O9693"/>
    </row>
    <row r="9694" spans="1:15" s="164" customFormat="1" ht="16" x14ac:dyDescent="0.2">
      <c r="A9694" t="s">
        <v>521</v>
      </c>
      <c r="B9694" t="s">
        <v>688</v>
      </c>
      <c r="C9694" t="s">
        <v>523</v>
      </c>
      <c r="D9694" t="s">
        <v>530</v>
      </c>
      <c r="E9694" t="s">
        <v>518</v>
      </c>
      <c r="F9694" s="191">
        <v>45852</v>
      </c>
      <c r="G9694" t="s">
        <v>40</v>
      </c>
      <c r="H9694" s="192">
        <v>200000</v>
      </c>
      <c r="I9694" t="s">
        <v>16</v>
      </c>
      <c r="J9694"/>
      <c r="K9694"/>
      <c r="L9694">
        <v>2025</v>
      </c>
      <c r="M9694" t="s">
        <v>525</v>
      </c>
      <c r="N9694" t="s">
        <v>526</v>
      </c>
      <c r="O9694"/>
    </row>
    <row r="9695" spans="1:15" s="164" customFormat="1" ht="16" x14ac:dyDescent="0.2">
      <c r="A9695" t="s">
        <v>521</v>
      </c>
      <c r="B9695" t="s">
        <v>688</v>
      </c>
      <c r="C9695" t="s">
        <v>523</v>
      </c>
      <c r="D9695" t="s">
        <v>530</v>
      </c>
      <c r="E9695" t="s">
        <v>517</v>
      </c>
      <c r="F9695" s="191">
        <v>45852</v>
      </c>
      <c r="G9695" t="s">
        <v>40</v>
      </c>
      <c r="H9695" s="192">
        <v>1320000</v>
      </c>
      <c r="I9695" t="s">
        <v>16</v>
      </c>
      <c r="J9695"/>
      <c r="K9695"/>
      <c r="L9695">
        <v>2025</v>
      </c>
      <c r="M9695" t="s">
        <v>525</v>
      </c>
      <c r="N9695" t="s">
        <v>526</v>
      </c>
      <c r="O9695"/>
    </row>
    <row r="9696" spans="1:15" s="164" customFormat="1" ht="16" x14ac:dyDescent="0.2">
      <c r="A9696" t="s">
        <v>521</v>
      </c>
      <c r="B9696" t="s">
        <v>572</v>
      </c>
      <c r="C9696" t="s">
        <v>523</v>
      </c>
      <c r="D9696" t="s">
        <v>530</v>
      </c>
      <c r="E9696" t="s">
        <v>517</v>
      </c>
      <c r="F9696" s="191">
        <v>45852</v>
      </c>
      <c r="G9696" t="s">
        <v>757</v>
      </c>
      <c r="H9696" s="192">
        <v>400000</v>
      </c>
      <c r="I9696" t="s">
        <v>16</v>
      </c>
      <c r="J9696"/>
      <c r="K9696"/>
      <c r="L9696">
        <v>2025</v>
      </c>
      <c r="M9696" t="s">
        <v>525</v>
      </c>
      <c r="N9696" t="s">
        <v>526</v>
      </c>
      <c r="O9696"/>
    </row>
    <row r="9697" spans="1:15" s="164" customFormat="1" ht="16" x14ac:dyDescent="0.2">
      <c r="A9697" t="s">
        <v>521</v>
      </c>
      <c r="B9697" t="s">
        <v>572</v>
      </c>
      <c r="C9697" t="s">
        <v>535</v>
      </c>
      <c r="D9697" t="s">
        <v>530</v>
      </c>
      <c r="E9697" t="s">
        <v>517</v>
      </c>
      <c r="F9697" s="191">
        <v>45852</v>
      </c>
      <c r="G9697" t="s">
        <v>573</v>
      </c>
      <c r="H9697" s="192">
        <v>200000</v>
      </c>
      <c r="I9697" t="s">
        <v>16</v>
      </c>
      <c r="J9697"/>
      <c r="K9697"/>
      <c r="L9697">
        <v>2025</v>
      </c>
      <c r="M9697" t="s">
        <v>525</v>
      </c>
      <c r="N9697" t="s">
        <v>526</v>
      </c>
      <c r="O9697"/>
    </row>
    <row r="9698" spans="1:15" s="164" customFormat="1" ht="16" x14ac:dyDescent="0.2">
      <c r="A9698" t="s">
        <v>521</v>
      </c>
      <c r="B9698" t="s">
        <v>572</v>
      </c>
      <c r="C9698" t="s">
        <v>523</v>
      </c>
      <c r="D9698" t="s">
        <v>530</v>
      </c>
      <c r="E9698" t="s">
        <v>517</v>
      </c>
      <c r="F9698" s="191">
        <v>45852</v>
      </c>
      <c r="G9698" t="s">
        <v>573</v>
      </c>
      <c r="H9698" s="192">
        <v>1200000</v>
      </c>
      <c r="I9698" t="s">
        <v>16</v>
      </c>
      <c r="J9698"/>
      <c r="K9698"/>
      <c r="L9698">
        <v>2025</v>
      </c>
      <c r="M9698" t="s">
        <v>525</v>
      </c>
      <c r="N9698" t="s">
        <v>526</v>
      </c>
      <c r="O9698"/>
    </row>
    <row r="9699" spans="1:15" s="164" customFormat="1" ht="16" x14ac:dyDescent="0.2">
      <c r="A9699" t="s">
        <v>521</v>
      </c>
      <c r="B9699" t="s">
        <v>572</v>
      </c>
      <c r="C9699" t="s">
        <v>523</v>
      </c>
      <c r="D9699" t="s">
        <v>530</v>
      </c>
      <c r="E9699" t="s">
        <v>517</v>
      </c>
      <c r="F9699" s="191">
        <v>45852</v>
      </c>
      <c r="G9699" t="s">
        <v>574</v>
      </c>
      <c r="H9699" s="192">
        <v>360000</v>
      </c>
      <c r="I9699" t="s">
        <v>16</v>
      </c>
      <c r="J9699"/>
      <c r="K9699"/>
      <c r="L9699">
        <v>2025</v>
      </c>
      <c r="M9699" t="s">
        <v>525</v>
      </c>
      <c r="N9699" t="s">
        <v>526</v>
      </c>
      <c r="O9699"/>
    </row>
    <row r="9700" spans="1:15" s="164" customFormat="1" ht="16" x14ac:dyDescent="0.2">
      <c r="A9700" t="s">
        <v>521</v>
      </c>
      <c r="B9700" t="s">
        <v>572</v>
      </c>
      <c r="C9700" t="s">
        <v>523</v>
      </c>
      <c r="D9700" t="s">
        <v>524</v>
      </c>
      <c r="E9700" t="s">
        <v>519</v>
      </c>
      <c r="F9700" s="191">
        <v>45852</v>
      </c>
      <c r="G9700" t="s">
        <v>574</v>
      </c>
      <c r="H9700" s="192">
        <v>1530000</v>
      </c>
      <c r="I9700" t="s">
        <v>16</v>
      </c>
      <c r="J9700">
        <v>18000</v>
      </c>
      <c r="K9700"/>
      <c r="L9700">
        <v>2025</v>
      </c>
      <c r="M9700" t="s">
        <v>525</v>
      </c>
      <c r="N9700" t="s">
        <v>526</v>
      </c>
      <c r="O9700"/>
    </row>
    <row r="9701" spans="1:15" s="164" customFormat="1" ht="16" x14ac:dyDescent="0.2">
      <c r="A9701" t="s">
        <v>521</v>
      </c>
      <c r="B9701" t="s">
        <v>572</v>
      </c>
      <c r="C9701" t="s">
        <v>523</v>
      </c>
      <c r="D9701" t="s">
        <v>524</v>
      </c>
      <c r="E9701" t="s">
        <v>519</v>
      </c>
      <c r="F9701" s="191">
        <v>45852</v>
      </c>
      <c r="G9701" t="s">
        <v>573</v>
      </c>
      <c r="H9701" s="192">
        <v>2762500</v>
      </c>
      <c r="I9701" t="s">
        <v>16</v>
      </c>
      <c r="J9701">
        <v>32500</v>
      </c>
      <c r="K9701"/>
      <c r="L9701">
        <v>2025</v>
      </c>
      <c r="M9701" t="s">
        <v>525</v>
      </c>
      <c r="N9701" t="s">
        <v>526</v>
      </c>
      <c r="O9701"/>
    </row>
    <row r="9702" spans="1:15" s="164" customFormat="1" ht="16" x14ac:dyDescent="0.2">
      <c r="A9702" t="s">
        <v>521</v>
      </c>
      <c r="B9702" t="s">
        <v>572</v>
      </c>
      <c r="C9702" t="s">
        <v>523</v>
      </c>
      <c r="D9702" t="s">
        <v>524</v>
      </c>
      <c r="E9702" t="s">
        <v>519</v>
      </c>
      <c r="F9702" s="191">
        <v>45852</v>
      </c>
      <c r="G9702" t="s">
        <v>757</v>
      </c>
      <c r="H9702" s="192">
        <v>1530000</v>
      </c>
      <c r="I9702" t="s">
        <v>16</v>
      </c>
      <c r="J9702">
        <v>18000</v>
      </c>
      <c r="K9702"/>
      <c r="L9702">
        <v>2025</v>
      </c>
      <c r="M9702" t="s">
        <v>525</v>
      </c>
      <c r="N9702" t="s">
        <v>526</v>
      </c>
      <c r="O9702"/>
    </row>
    <row r="9703" spans="1:15" s="164" customFormat="1" ht="16" x14ac:dyDescent="0.2">
      <c r="A9703" t="s">
        <v>521</v>
      </c>
      <c r="B9703" t="s">
        <v>522</v>
      </c>
      <c r="C9703" t="s">
        <v>523</v>
      </c>
      <c r="D9703" t="s">
        <v>524</v>
      </c>
      <c r="E9703" t="s">
        <v>519</v>
      </c>
      <c r="F9703" s="191">
        <v>45852</v>
      </c>
      <c r="G9703" t="s">
        <v>19</v>
      </c>
      <c r="H9703" s="192">
        <v>2720000</v>
      </c>
      <c r="I9703" t="s">
        <v>16</v>
      </c>
      <c r="J9703">
        <v>32000</v>
      </c>
      <c r="K9703"/>
      <c r="L9703">
        <v>2025</v>
      </c>
      <c r="M9703" t="s">
        <v>525</v>
      </c>
      <c r="N9703" t="s">
        <v>526</v>
      </c>
      <c r="O9703"/>
    </row>
    <row r="9704" spans="1:15" s="164" customFormat="1" ht="16" x14ac:dyDescent="0.2">
      <c r="A9704" t="s">
        <v>521</v>
      </c>
      <c r="B9704" t="s">
        <v>522</v>
      </c>
      <c r="C9704" t="s">
        <v>523</v>
      </c>
      <c r="D9704" t="s">
        <v>530</v>
      </c>
      <c r="E9704" t="s">
        <v>517</v>
      </c>
      <c r="F9704" s="191">
        <v>45852</v>
      </c>
      <c r="G9704" t="s">
        <v>19</v>
      </c>
      <c r="H9704" s="192">
        <v>3200000</v>
      </c>
      <c r="I9704" t="s">
        <v>16</v>
      </c>
      <c r="J9704"/>
      <c r="K9704"/>
      <c r="L9704">
        <v>2025</v>
      </c>
      <c r="M9704" t="s">
        <v>525</v>
      </c>
      <c r="N9704" t="s">
        <v>526</v>
      </c>
      <c r="O9704"/>
    </row>
    <row r="9705" spans="1:15" s="164" customFormat="1" ht="16" x14ac:dyDescent="0.2">
      <c r="A9705" t="s">
        <v>521</v>
      </c>
      <c r="B9705" t="s">
        <v>522</v>
      </c>
      <c r="C9705" t="s">
        <v>523</v>
      </c>
      <c r="D9705" t="s">
        <v>524</v>
      </c>
      <c r="E9705" t="s">
        <v>519</v>
      </c>
      <c r="F9705" s="191">
        <v>45852</v>
      </c>
      <c r="G9705" t="s">
        <v>18</v>
      </c>
      <c r="H9705" s="192">
        <v>33320</v>
      </c>
      <c r="I9705" t="s">
        <v>16</v>
      </c>
      <c r="J9705">
        <v>392</v>
      </c>
      <c r="K9705"/>
      <c r="L9705">
        <v>2025</v>
      </c>
      <c r="M9705" t="s">
        <v>525</v>
      </c>
      <c r="N9705" t="s">
        <v>526</v>
      </c>
      <c r="O9705"/>
    </row>
    <row r="9706" spans="1:15" s="164" customFormat="1" ht="16" x14ac:dyDescent="0.2">
      <c r="A9706" t="s">
        <v>521</v>
      </c>
      <c r="B9706" t="s">
        <v>522</v>
      </c>
      <c r="C9706" t="s">
        <v>523</v>
      </c>
      <c r="D9706" t="s">
        <v>530</v>
      </c>
      <c r="E9706" t="s">
        <v>517</v>
      </c>
      <c r="F9706" s="191">
        <v>45852</v>
      </c>
      <c r="G9706" t="s">
        <v>18</v>
      </c>
      <c r="H9706" s="192">
        <v>40000</v>
      </c>
      <c r="I9706" t="s">
        <v>16</v>
      </c>
      <c r="J9706">
        <v>100</v>
      </c>
      <c r="K9706"/>
      <c r="L9706">
        <v>2025</v>
      </c>
      <c r="M9706" t="s">
        <v>525</v>
      </c>
      <c r="N9706" t="s">
        <v>526</v>
      </c>
      <c r="O9706"/>
    </row>
    <row r="9707" spans="1:15" s="164" customFormat="1" ht="16" x14ac:dyDescent="0.2">
      <c r="A9707" t="s">
        <v>521</v>
      </c>
      <c r="B9707" t="s">
        <v>687</v>
      </c>
      <c r="C9707" t="s">
        <v>523</v>
      </c>
      <c r="D9707" t="s">
        <v>530</v>
      </c>
      <c r="E9707" t="s">
        <v>517</v>
      </c>
      <c r="F9707" s="191">
        <v>45852</v>
      </c>
      <c r="G9707" t="s">
        <v>39</v>
      </c>
      <c r="H9707" s="192">
        <v>492800</v>
      </c>
      <c r="I9707" t="s">
        <v>16</v>
      </c>
      <c r="J9707">
        <v>1232</v>
      </c>
      <c r="K9707"/>
      <c r="L9707">
        <v>2025</v>
      </c>
      <c r="M9707" t="s">
        <v>525</v>
      </c>
      <c r="N9707" t="s">
        <v>526</v>
      </c>
      <c r="O9707"/>
    </row>
    <row r="9708" spans="1:15" s="164" customFormat="1" ht="16" x14ac:dyDescent="0.2">
      <c r="A9708" t="s">
        <v>521</v>
      </c>
      <c r="B9708" t="s">
        <v>667</v>
      </c>
      <c r="C9708" t="s">
        <v>523</v>
      </c>
      <c r="D9708" t="s">
        <v>530</v>
      </c>
      <c r="E9708" t="s">
        <v>518</v>
      </c>
      <c r="F9708" s="191">
        <v>45852</v>
      </c>
      <c r="G9708" t="s">
        <v>35</v>
      </c>
      <c r="H9708" s="192">
        <v>224000</v>
      </c>
      <c r="I9708" t="s">
        <v>16</v>
      </c>
      <c r="J9708">
        <v>560</v>
      </c>
      <c r="K9708"/>
      <c r="L9708">
        <v>2025</v>
      </c>
      <c r="M9708" t="s">
        <v>525</v>
      </c>
      <c r="N9708" t="s">
        <v>526</v>
      </c>
      <c r="O9708"/>
    </row>
    <row r="9709" spans="1:15" s="164" customFormat="1" ht="16" x14ac:dyDescent="0.2">
      <c r="A9709" t="s">
        <v>521</v>
      </c>
      <c r="B9709" t="s">
        <v>667</v>
      </c>
      <c r="C9709" t="s">
        <v>523</v>
      </c>
      <c r="D9709" t="s">
        <v>530</v>
      </c>
      <c r="E9709" t="s">
        <v>517</v>
      </c>
      <c r="F9709" s="191">
        <v>45852</v>
      </c>
      <c r="G9709" t="s">
        <v>35</v>
      </c>
      <c r="H9709" s="192">
        <v>1456000</v>
      </c>
      <c r="I9709" t="s">
        <v>16</v>
      </c>
      <c r="J9709">
        <v>3640</v>
      </c>
      <c r="K9709"/>
      <c r="L9709">
        <v>2025</v>
      </c>
      <c r="M9709" t="s">
        <v>525</v>
      </c>
      <c r="N9709" t="s">
        <v>526</v>
      </c>
      <c r="O9709"/>
    </row>
    <row r="9710" spans="1:15" s="164" customFormat="1" ht="16" x14ac:dyDescent="0.2">
      <c r="A9710" t="s">
        <v>521</v>
      </c>
      <c r="B9710" t="s">
        <v>615</v>
      </c>
      <c r="C9710" t="s">
        <v>523</v>
      </c>
      <c r="D9710" t="s">
        <v>524</v>
      </c>
      <c r="E9710" t="s">
        <v>519</v>
      </c>
      <c r="F9710" s="191">
        <v>45852</v>
      </c>
      <c r="G9710" t="s">
        <v>26</v>
      </c>
      <c r="H9710" s="192">
        <v>43350</v>
      </c>
      <c r="I9710" t="s">
        <v>16</v>
      </c>
      <c r="J9710">
        <v>510</v>
      </c>
      <c r="K9710"/>
      <c r="L9710">
        <v>2025</v>
      </c>
      <c r="M9710" t="s">
        <v>525</v>
      </c>
      <c r="N9710" t="s">
        <v>526</v>
      </c>
      <c r="O9710"/>
    </row>
    <row r="9711" spans="1:15" s="164" customFormat="1" ht="16" x14ac:dyDescent="0.2">
      <c r="A9711" t="s">
        <v>521</v>
      </c>
      <c r="B9711" t="s">
        <v>615</v>
      </c>
      <c r="C9711" t="s">
        <v>523</v>
      </c>
      <c r="D9711" t="s">
        <v>530</v>
      </c>
      <c r="E9711" t="s">
        <v>517</v>
      </c>
      <c r="F9711" s="191">
        <v>45852</v>
      </c>
      <c r="G9711" t="s">
        <v>26</v>
      </c>
      <c r="H9711" s="192">
        <v>3203200</v>
      </c>
      <c r="I9711" t="s">
        <v>16</v>
      </c>
      <c r="J9711">
        <v>8008</v>
      </c>
      <c r="K9711"/>
      <c r="L9711">
        <v>2025</v>
      </c>
      <c r="M9711" t="s">
        <v>525</v>
      </c>
      <c r="N9711" t="s">
        <v>526</v>
      </c>
      <c r="O9711"/>
    </row>
    <row r="9712" spans="1:15" s="164" customFormat="1" ht="16" x14ac:dyDescent="0.2">
      <c r="A9712" t="s">
        <v>521</v>
      </c>
      <c r="B9712" t="s">
        <v>670</v>
      </c>
      <c r="C9712" t="s">
        <v>523</v>
      </c>
      <c r="D9712" t="s">
        <v>530</v>
      </c>
      <c r="E9712" t="s">
        <v>518</v>
      </c>
      <c r="F9712" s="191">
        <v>45852</v>
      </c>
      <c r="G9712" t="s">
        <v>36</v>
      </c>
      <c r="H9712" s="192">
        <v>694400</v>
      </c>
      <c r="I9712" t="s">
        <v>16</v>
      </c>
      <c r="J9712">
        <v>1736</v>
      </c>
      <c r="K9712"/>
      <c r="L9712">
        <v>2025</v>
      </c>
      <c r="M9712" t="s">
        <v>525</v>
      </c>
      <c r="N9712" t="s">
        <v>526</v>
      </c>
      <c r="O9712"/>
    </row>
    <row r="9713" spans="1:15" s="164" customFormat="1" ht="16" x14ac:dyDescent="0.2">
      <c r="A9713" t="s">
        <v>521</v>
      </c>
      <c r="B9713" t="s">
        <v>670</v>
      </c>
      <c r="C9713" t="s">
        <v>523</v>
      </c>
      <c r="D9713" t="s">
        <v>524</v>
      </c>
      <c r="E9713" t="s">
        <v>519</v>
      </c>
      <c r="F9713" s="191">
        <v>45852</v>
      </c>
      <c r="G9713" t="s">
        <v>36</v>
      </c>
      <c r="H9713" s="192">
        <v>28900</v>
      </c>
      <c r="I9713" t="s">
        <v>16</v>
      </c>
      <c r="J9713">
        <v>340</v>
      </c>
      <c r="K9713"/>
      <c r="L9713">
        <v>2025</v>
      </c>
      <c r="M9713" t="s">
        <v>525</v>
      </c>
      <c r="N9713" t="s">
        <v>526</v>
      </c>
      <c r="O9713"/>
    </row>
    <row r="9714" spans="1:15" s="164" customFormat="1" ht="16" x14ac:dyDescent="0.2">
      <c r="A9714" t="s">
        <v>521</v>
      </c>
      <c r="B9714" t="s">
        <v>670</v>
      </c>
      <c r="C9714" t="s">
        <v>523</v>
      </c>
      <c r="D9714" t="s">
        <v>530</v>
      </c>
      <c r="E9714" t="s">
        <v>517</v>
      </c>
      <c r="F9714" s="191">
        <v>45852</v>
      </c>
      <c r="G9714" t="s">
        <v>36</v>
      </c>
      <c r="H9714" s="192">
        <v>3068800</v>
      </c>
      <c r="I9714" t="s">
        <v>16</v>
      </c>
      <c r="J9714">
        <v>7672</v>
      </c>
      <c r="K9714"/>
      <c r="L9714">
        <v>2025</v>
      </c>
      <c r="M9714" t="s">
        <v>525</v>
      </c>
      <c r="N9714" t="s">
        <v>526</v>
      </c>
      <c r="O9714"/>
    </row>
    <row r="9715" spans="1:15" s="164" customFormat="1" ht="16" x14ac:dyDescent="0.2">
      <c r="A9715" t="s">
        <v>521</v>
      </c>
      <c r="B9715" t="s">
        <v>687</v>
      </c>
      <c r="C9715" t="s">
        <v>523</v>
      </c>
      <c r="D9715" t="s">
        <v>530</v>
      </c>
      <c r="E9715" t="s">
        <v>518</v>
      </c>
      <c r="F9715" s="191">
        <v>45852</v>
      </c>
      <c r="G9715" t="s">
        <v>39</v>
      </c>
      <c r="H9715" s="192">
        <v>67200</v>
      </c>
      <c r="I9715" t="s">
        <v>16</v>
      </c>
      <c r="J9715">
        <v>168</v>
      </c>
      <c r="K9715"/>
      <c r="L9715">
        <v>2025</v>
      </c>
      <c r="M9715" t="s">
        <v>525</v>
      </c>
      <c r="N9715" t="s">
        <v>526</v>
      </c>
      <c r="O9715"/>
    </row>
    <row r="9716" spans="1:15" s="164" customFormat="1" ht="16" x14ac:dyDescent="0.2">
      <c r="A9716" t="s">
        <v>521</v>
      </c>
      <c r="B9716" t="s">
        <v>705</v>
      </c>
      <c r="C9716" t="s">
        <v>523</v>
      </c>
      <c r="D9716" t="s">
        <v>530</v>
      </c>
      <c r="E9716" t="s">
        <v>517</v>
      </c>
      <c r="F9716" s="191">
        <v>45852</v>
      </c>
      <c r="G9716" t="s">
        <v>796</v>
      </c>
      <c r="H9716" s="192">
        <v>44800</v>
      </c>
      <c r="I9716" t="s">
        <v>16</v>
      </c>
      <c r="J9716">
        <v>112</v>
      </c>
      <c r="K9716"/>
      <c r="L9716">
        <v>2025</v>
      </c>
      <c r="M9716" t="s">
        <v>525</v>
      </c>
      <c r="N9716" t="s">
        <v>526</v>
      </c>
      <c r="O9716"/>
    </row>
    <row r="9717" spans="1:15" s="164" customFormat="1" ht="16" x14ac:dyDescent="0.2">
      <c r="A9717" t="s">
        <v>521</v>
      </c>
      <c r="B9717" t="s">
        <v>609</v>
      </c>
      <c r="C9717" t="s">
        <v>523</v>
      </c>
      <c r="D9717" t="s">
        <v>530</v>
      </c>
      <c r="E9717" t="s">
        <v>518</v>
      </c>
      <c r="F9717" s="191">
        <v>45852</v>
      </c>
      <c r="G9717" t="s">
        <v>25</v>
      </c>
      <c r="H9717" s="192">
        <v>470400</v>
      </c>
      <c r="I9717" t="s">
        <v>16</v>
      </c>
      <c r="J9717">
        <v>1176</v>
      </c>
      <c r="K9717"/>
      <c r="L9717">
        <v>2025</v>
      </c>
      <c r="M9717" t="s">
        <v>525</v>
      </c>
      <c r="N9717" t="s">
        <v>526</v>
      </c>
      <c r="O9717"/>
    </row>
    <row r="9718" spans="1:15" s="164" customFormat="1" ht="16" x14ac:dyDescent="0.2">
      <c r="A9718" t="s">
        <v>521</v>
      </c>
      <c r="B9718" t="s">
        <v>522</v>
      </c>
      <c r="C9718" t="s">
        <v>523</v>
      </c>
      <c r="D9718" t="s">
        <v>530</v>
      </c>
      <c r="E9718" t="s">
        <v>517</v>
      </c>
      <c r="F9718" s="191">
        <v>45852</v>
      </c>
      <c r="G9718" t="s">
        <v>19</v>
      </c>
      <c r="H9718" s="192">
        <v>1200000</v>
      </c>
      <c r="I9718" t="s">
        <v>16</v>
      </c>
      <c r="J9718"/>
      <c r="K9718"/>
      <c r="L9718">
        <v>2025</v>
      </c>
      <c r="M9718" t="s">
        <v>525</v>
      </c>
      <c r="N9718" t="s">
        <v>526</v>
      </c>
      <c r="O9718" t="s">
        <v>809</v>
      </c>
    </row>
    <row r="9719" spans="1:15" s="164" customFormat="1" ht="16" x14ac:dyDescent="0.2">
      <c r="A9719" t="s">
        <v>521</v>
      </c>
      <c r="B9719" t="s">
        <v>572</v>
      </c>
      <c r="C9719" t="s">
        <v>523</v>
      </c>
      <c r="D9719" t="s">
        <v>530</v>
      </c>
      <c r="E9719" t="s">
        <v>517</v>
      </c>
      <c r="F9719" s="191">
        <v>45852</v>
      </c>
      <c r="G9719" t="s">
        <v>573</v>
      </c>
      <c r="H9719" s="192">
        <v>920000</v>
      </c>
      <c r="I9719" t="s">
        <v>16</v>
      </c>
      <c r="J9719"/>
      <c r="K9719"/>
      <c r="L9719">
        <v>2025</v>
      </c>
      <c r="M9719" t="s">
        <v>525</v>
      </c>
      <c r="N9719" t="s">
        <v>526</v>
      </c>
      <c r="O9719" t="s">
        <v>810</v>
      </c>
    </row>
    <row r="9720" spans="1:15" s="164" customFormat="1" ht="16" x14ac:dyDescent="0.2">
      <c r="A9720" t="s">
        <v>521</v>
      </c>
      <c r="B9720" t="s">
        <v>572</v>
      </c>
      <c r="C9720" t="s">
        <v>523</v>
      </c>
      <c r="D9720" t="s">
        <v>530</v>
      </c>
      <c r="E9720" t="s">
        <v>517</v>
      </c>
      <c r="F9720" s="191">
        <v>45852</v>
      </c>
      <c r="G9720" t="s">
        <v>573</v>
      </c>
      <c r="H9720" s="192">
        <v>1560000</v>
      </c>
      <c r="I9720" t="s">
        <v>16</v>
      </c>
      <c r="J9720"/>
      <c r="K9720"/>
      <c r="L9720">
        <v>2025</v>
      </c>
      <c r="M9720" t="s">
        <v>525</v>
      </c>
      <c r="N9720" t="s">
        <v>526</v>
      </c>
      <c r="O9720" t="s">
        <v>849</v>
      </c>
    </row>
    <row r="9721" spans="1:15" s="164" customFormat="1" ht="16" x14ac:dyDescent="0.2">
      <c r="A9721" t="s">
        <v>521</v>
      </c>
      <c r="B9721" t="s">
        <v>647</v>
      </c>
      <c r="C9721" t="s">
        <v>523</v>
      </c>
      <c r="D9721" t="s">
        <v>525</v>
      </c>
      <c r="E9721" t="s">
        <v>525</v>
      </c>
      <c r="F9721" s="191">
        <v>45853</v>
      </c>
      <c r="G9721" t="s">
        <v>648</v>
      </c>
      <c r="H9721" s="192">
        <v>16896</v>
      </c>
      <c r="I9721" t="s">
        <v>16</v>
      </c>
      <c r="J9721"/>
      <c r="K9721"/>
      <c r="L9721">
        <v>2024</v>
      </c>
      <c r="M9721" t="s">
        <v>525</v>
      </c>
      <c r="N9721" t="s">
        <v>569</v>
      </c>
      <c r="O9721"/>
    </row>
    <row r="9722" spans="1:15" s="164" customFormat="1" ht="16" x14ac:dyDescent="0.2">
      <c r="A9722" t="s">
        <v>521</v>
      </c>
      <c r="B9722" t="s">
        <v>688</v>
      </c>
      <c r="C9722" t="s">
        <v>523</v>
      </c>
      <c r="D9722" t="s">
        <v>530</v>
      </c>
      <c r="E9722" t="s">
        <v>518</v>
      </c>
      <c r="F9722" s="191">
        <v>45853</v>
      </c>
      <c r="G9722" t="s">
        <v>40</v>
      </c>
      <c r="H9722" s="192">
        <v>320000</v>
      </c>
      <c r="I9722" t="s">
        <v>16</v>
      </c>
      <c r="J9722"/>
      <c r="K9722"/>
      <c r="L9722">
        <v>2025</v>
      </c>
      <c r="M9722" t="s">
        <v>525</v>
      </c>
      <c r="N9722" t="s">
        <v>526</v>
      </c>
      <c r="O9722"/>
    </row>
    <row r="9723" spans="1:15" s="164" customFormat="1" ht="16" x14ac:dyDescent="0.2">
      <c r="A9723" t="s">
        <v>521</v>
      </c>
      <c r="B9723" t="s">
        <v>647</v>
      </c>
      <c r="C9723" t="s">
        <v>523</v>
      </c>
      <c r="D9723" t="s">
        <v>525</v>
      </c>
      <c r="E9723" t="s">
        <v>531</v>
      </c>
      <c r="F9723" s="191">
        <v>45853</v>
      </c>
      <c r="G9723" t="s">
        <v>648</v>
      </c>
      <c r="H9723" s="192">
        <v>62515</v>
      </c>
      <c r="I9723" t="s">
        <v>16</v>
      </c>
      <c r="J9723"/>
      <c r="K9723"/>
      <c r="L9723">
        <v>2024</v>
      </c>
      <c r="M9723" t="s">
        <v>525</v>
      </c>
      <c r="N9723" t="s">
        <v>569</v>
      </c>
      <c r="O9723"/>
    </row>
    <row r="9724" spans="1:15" s="164" customFormat="1" ht="16" x14ac:dyDescent="0.2">
      <c r="A9724" t="s">
        <v>521</v>
      </c>
      <c r="B9724" t="s">
        <v>688</v>
      </c>
      <c r="C9724" t="s">
        <v>523</v>
      </c>
      <c r="D9724" t="s">
        <v>530</v>
      </c>
      <c r="E9724" t="s">
        <v>517</v>
      </c>
      <c r="F9724" s="191">
        <v>45853</v>
      </c>
      <c r="G9724" t="s">
        <v>40</v>
      </c>
      <c r="H9724" s="192">
        <v>1400000</v>
      </c>
      <c r="I9724" t="s">
        <v>16</v>
      </c>
      <c r="J9724"/>
      <c r="K9724"/>
      <c r="L9724">
        <v>2025</v>
      </c>
      <c r="M9724" t="s">
        <v>525</v>
      </c>
      <c r="N9724" t="s">
        <v>526</v>
      </c>
      <c r="O9724"/>
    </row>
    <row r="9725" spans="1:15" s="164" customFormat="1" ht="16" x14ac:dyDescent="0.2">
      <c r="A9725" t="s">
        <v>521</v>
      </c>
      <c r="B9725" t="s">
        <v>647</v>
      </c>
      <c r="C9725" t="s">
        <v>523</v>
      </c>
      <c r="D9725" t="s">
        <v>525</v>
      </c>
      <c r="E9725" t="s">
        <v>525</v>
      </c>
      <c r="F9725" s="191">
        <v>45853</v>
      </c>
      <c r="G9725" t="s">
        <v>659</v>
      </c>
      <c r="H9725" s="192">
        <v>80080</v>
      </c>
      <c r="I9725" t="s">
        <v>16</v>
      </c>
      <c r="J9725"/>
      <c r="K9725"/>
      <c r="L9725">
        <v>2024</v>
      </c>
      <c r="M9725" t="s">
        <v>525</v>
      </c>
      <c r="N9725" t="s">
        <v>569</v>
      </c>
      <c r="O9725"/>
    </row>
    <row r="9726" spans="1:15" s="164" customFormat="1" ht="16" x14ac:dyDescent="0.2">
      <c r="A9726" t="s">
        <v>521</v>
      </c>
      <c r="B9726" t="s">
        <v>645</v>
      </c>
      <c r="C9726" t="s">
        <v>523</v>
      </c>
      <c r="D9726" t="s">
        <v>530</v>
      </c>
      <c r="E9726" t="s">
        <v>517</v>
      </c>
      <c r="F9726" s="191">
        <v>45853</v>
      </c>
      <c r="G9726" t="s">
        <v>30</v>
      </c>
      <c r="H9726" s="192">
        <v>134400</v>
      </c>
      <c r="I9726" t="s">
        <v>16</v>
      </c>
      <c r="J9726">
        <v>336</v>
      </c>
      <c r="K9726"/>
      <c r="L9726">
        <v>2025</v>
      </c>
      <c r="M9726" t="s">
        <v>525</v>
      </c>
      <c r="N9726" t="s">
        <v>526</v>
      </c>
      <c r="O9726"/>
    </row>
    <row r="9727" spans="1:15" s="164" customFormat="1" ht="16" x14ac:dyDescent="0.2">
      <c r="A9727" t="s">
        <v>521</v>
      </c>
      <c r="B9727" t="s">
        <v>647</v>
      </c>
      <c r="C9727" t="s">
        <v>523</v>
      </c>
      <c r="D9727" t="s">
        <v>525</v>
      </c>
      <c r="E9727" t="s">
        <v>525</v>
      </c>
      <c r="F9727" s="191">
        <v>45853</v>
      </c>
      <c r="G9727" t="s">
        <v>755</v>
      </c>
      <c r="H9727" s="192">
        <v>125321</v>
      </c>
      <c r="I9727" t="s">
        <v>16</v>
      </c>
      <c r="J9727"/>
      <c r="K9727"/>
      <c r="L9727">
        <v>2024</v>
      </c>
      <c r="M9727" t="s">
        <v>525</v>
      </c>
      <c r="N9727" t="s">
        <v>569</v>
      </c>
      <c r="O9727"/>
    </row>
    <row r="9728" spans="1:15" s="164" customFormat="1" ht="16" x14ac:dyDescent="0.2">
      <c r="A9728" t="s">
        <v>521</v>
      </c>
      <c r="B9728" t="s">
        <v>609</v>
      </c>
      <c r="C9728" t="s">
        <v>523</v>
      </c>
      <c r="D9728" t="s">
        <v>530</v>
      </c>
      <c r="E9728" t="s">
        <v>517</v>
      </c>
      <c r="F9728" s="191">
        <v>45853</v>
      </c>
      <c r="G9728" t="s">
        <v>25</v>
      </c>
      <c r="H9728" s="192">
        <v>537600</v>
      </c>
      <c r="I9728" t="s">
        <v>16</v>
      </c>
      <c r="J9728">
        <v>1344</v>
      </c>
      <c r="K9728"/>
      <c r="L9728">
        <v>2025</v>
      </c>
      <c r="M9728" t="s">
        <v>525</v>
      </c>
      <c r="N9728" t="s">
        <v>526</v>
      </c>
      <c r="O9728"/>
    </row>
    <row r="9729" spans="1:15" s="164" customFormat="1" ht="16" x14ac:dyDescent="0.2">
      <c r="A9729" t="s">
        <v>521</v>
      </c>
      <c r="B9729" t="s">
        <v>647</v>
      </c>
      <c r="C9729" t="s">
        <v>523</v>
      </c>
      <c r="D9729" t="s">
        <v>525</v>
      </c>
      <c r="E9729" t="s">
        <v>519</v>
      </c>
      <c r="F9729" s="191">
        <v>45853</v>
      </c>
      <c r="G9729" t="s">
        <v>661</v>
      </c>
      <c r="H9729" s="192">
        <v>507111</v>
      </c>
      <c r="I9729" t="s">
        <v>16</v>
      </c>
      <c r="J9729"/>
      <c r="K9729"/>
      <c r="L9729">
        <v>2024</v>
      </c>
      <c r="M9729" t="s">
        <v>525</v>
      </c>
      <c r="N9729" t="s">
        <v>569</v>
      </c>
      <c r="O9729"/>
    </row>
    <row r="9730" spans="1:15" s="164" customFormat="1" ht="16" x14ac:dyDescent="0.2">
      <c r="A9730" t="s">
        <v>521</v>
      </c>
      <c r="B9730" t="s">
        <v>670</v>
      </c>
      <c r="C9730" t="s">
        <v>523</v>
      </c>
      <c r="D9730" t="s">
        <v>530</v>
      </c>
      <c r="E9730" t="s">
        <v>517</v>
      </c>
      <c r="F9730" s="191">
        <v>45853</v>
      </c>
      <c r="G9730" t="s">
        <v>36</v>
      </c>
      <c r="H9730" s="192">
        <v>2912000</v>
      </c>
      <c r="I9730" t="s">
        <v>16</v>
      </c>
      <c r="J9730">
        <v>7280</v>
      </c>
      <c r="K9730"/>
      <c r="L9730">
        <v>2025</v>
      </c>
      <c r="M9730" t="s">
        <v>525</v>
      </c>
      <c r="N9730" t="s">
        <v>526</v>
      </c>
      <c r="O9730"/>
    </row>
    <row r="9731" spans="1:15" s="164" customFormat="1" ht="16" x14ac:dyDescent="0.2">
      <c r="A9731" t="s">
        <v>521</v>
      </c>
      <c r="B9731" t="s">
        <v>647</v>
      </c>
      <c r="C9731" t="s">
        <v>523</v>
      </c>
      <c r="D9731" t="s">
        <v>525</v>
      </c>
      <c r="E9731" t="s">
        <v>531</v>
      </c>
      <c r="F9731" s="191">
        <v>45853</v>
      </c>
      <c r="G9731" t="s">
        <v>661</v>
      </c>
      <c r="H9731" s="192">
        <v>940500</v>
      </c>
      <c r="I9731" t="s">
        <v>16</v>
      </c>
      <c r="J9731"/>
      <c r="K9731"/>
      <c r="L9731">
        <v>2024</v>
      </c>
      <c r="M9731" t="s">
        <v>525</v>
      </c>
      <c r="N9731" t="s">
        <v>569</v>
      </c>
      <c r="O9731"/>
    </row>
    <row r="9732" spans="1:15" s="164" customFormat="1" ht="16" x14ac:dyDescent="0.2">
      <c r="A9732" t="s">
        <v>521</v>
      </c>
      <c r="B9732" t="s">
        <v>687</v>
      </c>
      <c r="C9732" t="s">
        <v>523</v>
      </c>
      <c r="D9732" t="s">
        <v>530</v>
      </c>
      <c r="E9732" t="s">
        <v>518</v>
      </c>
      <c r="F9732" s="191">
        <v>45853</v>
      </c>
      <c r="G9732" t="s">
        <v>39</v>
      </c>
      <c r="H9732" s="192">
        <v>44800</v>
      </c>
      <c r="I9732" t="s">
        <v>16</v>
      </c>
      <c r="J9732">
        <v>112</v>
      </c>
      <c r="K9732"/>
      <c r="L9732">
        <v>2025</v>
      </c>
      <c r="M9732" t="s">
        <v>525</v>
      </c>
      <c r="N9732" t="s">
        <v>526</v>
      </c>
      <c r="O9732"/>
    </row>
    <row r="9733" spans="1:15" s="164" customFormat="1" ht="16" x14ac:dyDescent="0.2">
      <c r="A9733" t="s">
        <v>521</v>
      </c>
      <c r="B9733" t="s">
        <v>647</v>
      </c>
      <c r="C9733" t="s">
        <v>523</v>
      </c>
      <c r="D9733" t="s">
        <v>525</v>
      </c>
      <c r="E9733" t="s">
        <v>525</v>
      </c>
      <c r="F9733" s="191">
        <v>45853</v>
      </c>
      <c r="G9733" t="s">
        <v>649</v>
      </c>
      <c r="H9733" s="192">
        <v>79200</v>
      </c>
      <c r="I9733" t="s">
        <v>16</v>
      </c>
      <c r="J9733"/>
      <c r="K9733"/>
      <c r="L9733">
        <v>2024</v>
      </c>
      <c r="M9733" t="s">
        <v>525</v>
      </c>
      <c r="N9733" t="s">
        <v>569</v>
      </c>
      <c r="O9733"/>
    </row>
    <row r="9734" spans="1:15" s="164" customFormat="1" ht="16" x14ac:dyDescent="0.2">
      <c r="A9734" t="s">
        <v>521</v>
      </c>
      <c r="B9734" t="s">
        <v>687</v>
      </c>
      <c r="C9734" t="s">
        <v>523</v>
      </c>
      <c r="D9734" t="s">
        <v>530</v>
      </c>
      <c r="E9734" t="s">
        <v>517</v>
      </c>
      <c r="F9734" s="191">
        <v>45853</v>
      </c>
      <c r="G9734" t="s">
        <v>39</v>
      </c>
      <c r="H9734" s="192">
        <v>1478400</v>
      </c>
      <c r="I9734" t="s">
        <v>16</v>
      </c>
      <c r="J9734">
        <v>3696</v>
      </c>
      <c r="K9734"/>
      <c r="L9734">
        <v>2025</v>
      </c>
      <c r="M9734" t="s">
        <v>525</v>
      </c>
      <c r="N9734" t="s">
        <v>526</v>
      </c>
      <c r="O9734"/>
    </row>
    <row r="9735" spans="1:15" s="164" customFormat="1" ht="16" x14ac:dyDescent="0.2">
      <c r="A9735" t="s">
        <v>521</v>
      </c>
      <c r="B9735" t="s">
        <v>647</v>
      </c>
      <c r="C9735" t="s">
        <v>523</v>
      </c>
      <c r="D9735" t="s">
        <v>525</v>
      </c>
      <c r="E9735" t="s">
        <v>525</v>
      </c>
      <c r="F9735" s="191">
        <v>45853</v>
      </c>
      <c r="G9735" t="s">
        <v>656</v>
      </c>
      <c r="H9735" s="192">
        <v>548856</v>
      </c>
      <c r="I9735" t="s">
        <v>16</v>
      </c>
      <c r="J9735"/>
      <c r="K9735"/>
      <c r="L9735">
        <v>2024</v>
      </c>
      <c r="M9735" t="s">
        <v>525</v>
      </c>
      <c r="N9735" t="s">
        <v>569</v>
      </c>
      <c r="O9735"/>
    </row>
    <row r="9736" spans="1:15" s="164" customFormat="1" ht="16" x14ac:dyDescent="0.2">
      <c r="A9736" t="s">
        <v>521</v>
      </c>
      <c r="B9736" t="s">
        <v>667</v>
      </c>
      <c r="C9736" t="s">
        <v>523</v>
      </c>
      <c r="D9736" t="s">
        <v>530</v>
      </c>
      <c r="E9736" t="s">
        <v>518</v>
      </c>
      <c r="F9736" s="191">
        <v>45853</v>
      </c>
      <c r="G9736" t="s">
        <v>35</v>
      </c>
      <c r="H9736" s="192">
        <v>268800</v>
      </c>
      <c r="I9736" t="s">
        <v>16</v>
      </c>
      <c r="J9736">
        <v>672</v>
      </c>
      <c r="K9736"/>
      <c r="L9736">
        <v>2025</v>
      </c>
      <c r="M9736" t="s">
        <v>525</v>
      </c>
      <c r="N9736" t="s">
        <v>526</v>
      </c>
      <c r="O9736"/>
    </row>
    <row r="9737" spans="1:15" s="164" customFormat="1" ht="16" x14ac:dyDescent="0.2">
      <c r="A9737" t="s">
        <v>521</v>
      </c>
      <c r="B9737" t="s">
        <v>603</v>
      </c>
      <c r="C9737" t="s">
        <v>523</v>
      </c>
      <c r="D9737" t="s">
        <v>525</v>
      </c>
      <c r="E9737" t="s">
        <v>525</v>
      </c>
      <c r="F9737" s="191">
        <v>45853</v>
      </c>
      <c r="G9737" t="s">
        <v>604</v>
      </c>
      <c r="H9737" s="192">
        <v>1988</v>
      </c>
      <c r="I9737" t="s">
        <v>22</v>
      </c>
      <c r="J9737"/>
      <c r="K9737"/>
      <c r="L9737">
        <v>2024</v>
      </c>
      <c r="M9737" t="s">
        <v>525</v>
      </c>
      <c r="N9737" t="s">
        <v>569</v>
      </c>
      <c r="O9737"/>
    </row>
    <row r="9738" spans="1:15" s="164" customFormat="1" ht="16" x14ac:dyDescent="0.2">
      <c r="A9738" t="s">
        <v>521</v>
      </c>
      <c r="B9738" t="s">
        <v>667</v>
      </c>
      <c r="C9738" t="s">
        <v>523</v>
      </c>
      <c r="D9738" t="s">
        <v>530</v>
      </c>
      <c r="E9738" t="s">
        <v>517</v>
      </c>
      <c r="F9738" s="191">
        <v>45853</v>
      </c>
      <c r="G9738" t="s">
        <v>35</v>
      </c>
      <c r="H9738" s="192">
        <v>1948800</v>
      </c>
      <c r="I9738" t="s">
        <v>16</v>
      </c>
      <c r="J9738">
        <v>4872</v>
      </c>
      <c r="K9738"/>
      <c r="L9738">
        <v>2025</v>
      </c>
      <c r="M9738" t="s">
        <v>525</v>
      </c>
      <c r="N9738" t="s">
        <v>526</v>
      </c>
      <c r="O9738"/>
    </row>
    <row r="9739" spans="1:15" s="164" customFormat="1" ht="16" x14ac:dyDescent="0.2">
      <c r="A9739" t="s">
        <v>521</v>
      </c>
      <c r="B9739" t="s">
        <v>615</v>
      </c>
      <c r="C9739" t="s">
        <v>523</v>
      </c>
      <c r="D9739" t="s">
        <v>530</v>
      </c>
      <c r="E9739" t="s">
        <v>518</v>
      </c>
      <c r="F9739" s="191">
        <v>45853</v>
      </c>
      <c r="G9739" t="s">
        <v>26</v>
      </c>
      <c r="H9739" s="192">
        <v>224000</v>
      </c>
      <c r="I9739" t="s">
        <v>16</v>
      </c>
      <c r="J9739">
        <v>560</v>
      </c>
      <c r="K9739"/>
      <c r="L9739">
        <v>2025</v>
      </c>
      <c r="M9739" t="s">
        <v>525</v>
      </c>
      <c r="N9739" t="s">
        <v>526</v>
      </c>
      <c r="O9739"/>
    </row>
    <row r="9740" spans="1:15" s="164" customFormat="1" ht="16" x14ac:dyDescent="0.2">
      <c r="A9740" t="s">
        <v>521</v>
      </c>
      <c r="B9740" t="s">
        <v>615</v>
      </c>
      <c r="C9740" t="s">
        <v>523</v>
      </c>
      <c r="D9740" t="s">
        <v>530</v>
      </c>
      <c r="E9740" t="s">
        <v>517</v>
      </c>
      <c r="F9740" s="191">
        <v>45853</v>
      </c>
      <c r="G9740" t="s">
        <v>26</v>
      </c>
      <c r="H9740" s="192">
        <v>5062400</v>
      </c>
      <c r="I9740" t="s">
        <v>16</v>
      </c>
      <c r="J9740">
        <v>12656</v>
      </c>
      <c r="K9740"/>
      <c r="L9740">
        <v>2025</v>
      </c>
      <c r="M9740" t="s">
        <v>525</v>
      </c>
      <c r="N9740" t="s">
        <v>526</v>
      </c>
      <c r="O9740"/>
    </row>
    <row r="9741" spans="1:15" s="164" customFormat="1" ht="16" x14ac:dyDescent="0.2">
      <c r="A9741" t="s">
        <v>521</v>
      </c>
      <c r="B9741" t="s">
        <v>639</v>
      </c>
      <c r="C9741" t="s">
        <v>523</v>
      </c>
      <c r="D9741" t="s">
        <v>530</v>
      </c>
      <c r="E9741" t="s">
        <v>518</v>
      </c>
      <c r="F9741" s="191">
        <v>45853</v>
      </c>
      <c r="G9741" t="s">
        <v>29</v>
      </c>
      <c r="H9741" s="192">
        <v>112000</v>
      </c>
      <c r="I9741" t="s">
        <v>16</v>
      </c>
      <c r="J9741">
        <v>280</v>
      </c>
      <c r="K9741"/>
      <c r="L9741">
        <v>2025</v>
      </c>
      <c r="M9741" t="s">
        <v>525</v>
      </c>
      <c r="N9741" t="s">
        <v>526</v>
      </c>
      <c r="O9741"/>
    </row>
    <row r="9742" spans="1:15" s="164" customFormat="1" ht="16" x14ac:dyDescent="0.2">
      <c r="A9742" t="s">
        <v>521</v>
      </c>
      <c r="B9742" t="s">
        <v>639</v>
      </c>
      <c r="C9742" t="s">
        <v>523</v>
      </c>
      <c r="D9742" t="s">
        <v>530</v>
      </c>
      <c r="E9742" t="s">
        <v>517</v>
      </c>
      <c r="F9742" s="191">
        <v>45853</v>
      </c>
      <c r="G9742" t="s">
        <v>29</v>
      </c>
      <c r="H9742" s="192">
        <v>313600</v>
      </c>
      <c r="I9742" t="s">
        <v>16</v>
      </c>
      <c r="J9742">
        <v>784</v>
      </c>
      <c r="K9742"/>
      <c r="L9742">
        <v>2025</v>
      </c>
      <c r="M9742" t="s">
        <v>525</v>
      </c>
      <c r="N9742" t="s">
        <v>526</v>
      </c>
      <c r="O9742"/>
    </row>
    <row r="9743" spans="1:15" s="164" customFormat="1" ht="16" x14ac:dyDescent="0.2">
      <c r="A9743" t="s">
        <v>521</v>
      </c>
      <c r="B9743" t="s">
        <v>670</v>
      </c>
      <c r="C9743" t="s">
        <v>523</v>
      </c>
      <c r="D9743" t="s">
        <v>530</v>
      </c>
      <c r="E9743" t="s">
        <v>518</v>
      </c>
      <c r="F9743" s="191">
        <v>45853</v>
      </c>
      <c r="G9743" t="s">
        <v>36</v>
      </c>
      <c r="H9743" s="192">
        <v>179200</v>
      </c>
      <c r="I9743" t="s">
        <v>16</v>
      </c>
      <c r="J9743">
        <v>448</v>
      </c>
      <c r="K9743"/>
      <c r="L9743">
        <v>2025</v>
      </c>
      <c r="M9743" t="s">
        <v>525</v>
      </c>
      <c r="N9743" t="s">
        <v>526</v>
      </c>
      <c r="O9743"/>
    </row>
    <row r="9744" spans="1:15" s="164" customFormat="1" ht="16" x14ac:dyDescent="0.2">
      <c r="A9744" t="s">
        <v>521</v>
      </c>
      <c r="B9744" t="s">
        <v>670</v>
      </c>
      <c r="C9744" t="s">
        <v>523</v>
      </c>
      <c r="D9744" t="s">
        <v>524</v>
      </c>
      <c r="E9744" t="s">
        <v>519</v>
      </c>
      <c r="F9744" s="191">
        <v>45853</v>
      </c>
      <c r="G9744" t="s">
        <v>36</v>
      </c>
      <c r="H9744" s="192">
        <v>21675</v>
      </c>
      <c r="I9744" t="s">
        <v>16</v>
      </c>
      <c r="J9744">
        <v>255</v>
      </c>
      <c r="K9744"/>
      <c r="L9744">
        <v>2025</v>
      </c>
      <c r="M9744" t="s">
        <v>525</v>
      </c>
      <c r="N9744" t="s">
        <v>526</v>
      </c>
      <c r="O9744"/>
    </row>
    <row r="9745" spans="1:15" s="164" customFormat="1" ht="16" x14ac:dyDescent="0.2">
      <c r="A9745" t="s">
        <v>521</v>
      </c>
      <c r="B9745" t="s">
        <v>639</v>
      </c>
      <c r="C9745" t="s">
        <v>523</v>
      </c>
      <c r="D9745" t="s">
        <v>524</v>
      </c>
      <c r="E9745" t="s">
        <v>519</v>
      </c>
      <c r="F9745" s="191">
        <v>45853</v>
      </c>
      <c r="G9745" t="s">
        <v>29</v>
      </c>
      <c r="H9745" s="192">
        <v>57800</v>
      </c>
      <c r="I9745" t="s">
        <v>16</v>
      </c>
      <c r="J9745">
        <v>680</v>
      </c>
      <c r="K9745"/>
      <c r="L9745">
        <v>2025</v>
      </c>
      <c r="M9745" t="s">
        <v>525</v>
      </c>
      <c r="N9745" t="s">
        <v>526</v>
      </c>
      <c r="O9745"/>
    </row>
    <row r="9746" spans="1:15" s="164" customFormat="1" ht="16" x14ac:dyDescent="0.2">
      <c r="A9746" t="s">
        <v>521</v>
      </c>
      <c r="B9746" t="s">
        <v>572</v>
      </c>
      <c r="C9746" t="s">
        <v>535</v>
      </c>
      <c r="D9746" t="s">
        <v>530</v>
      </c>
      <c r="E9746" t="s">
        <v>517</v>
      </c>
      <c r="F9746" s="191">
        <v>45853</v>
      </c>
      <c r="G9746" t="s">
        <v>573</v>
      </c>
      <c r="H9746" s="192">
        <v>400000</v>
      </c>
      <c r="I9746" t="s">
        <v>16</v>
      </c>
      <c r="J9746"/>
      <c r="K9746"/>
      <c r="L9746">
        <v>2025</v>
      </c>
      <c r="M9746" t="s">
        <v>525</v>
      </c>
      <c r="N9746" t="s">
        <v>526</v>
      </c>
      <c r="O9746"/>
    </row>
    <row r="9747" spans="1:15" s="164" customFormat="1" ht="16" x14ac:dyDescent="0.2">
      <c r="A9747" t="s">
        <v>521</v>
      </c>
      <c r="B9747" t="s">
        <v>572</v>
      </c>
      <c r="C9747" t="s">
        <v>523</v>
      </c>
      <c r="D9747" t="s">
        <v>530</v>
      </c>
      <c r="E9747" t="s">
        <v>517</v>
      </c>
      <c r="F9747" s="191">
        <v>45853</v>
      </c>
      <c r="G9747" t="s">
        <v>574</v>
      </c>
      <c r="H9747" s="192">
        <v>320000</v>
      </c>
      <c r="I9747" t="s">
        <v>16</v>
      </c>
      <c r="J9747"/>
      <c r="K9747"/>
      <c r="L9747">
        <v>2025</v>
      </c>
      <c r="M9747" t="s">
        <v>525</v>
      </c>
      <c r="N9747" t="s">
        <v>526</v>
      </c>
      <c r="O9747"/>
    </row>
    <row r="9748" spans="1:15" s="164" customFormat="1" ht="16" x14ac:dyDescent="0.2">
      <c r="A9748" t="s">
        <v>521</v>
      </c>
      <c r="B9748" t="s">
        <v>572</v>
      </c>
      <c r="C9748" t="s">
        <v>523</v>
      </c>
      <c r="D9748" t="s">
        <v>530</v>
      </c>
      <c r="E9748" t="s">
        <v>517</v>
      </c>
      <c r="F9748" s="191">
        <v>45853</v>
      </c>
      <c r="G9748" t="s">
        <v>573</v>
      </c>
      <c r="H9748" s="192">
        <v>1600000</v>
      </c>
      <c r="I9748" t="s">
        <v>16</v>
      </c>
      <c r="J9748"/>
      <c r="K9748"/>
      <c r="L9748">
        <v>2025</v>
      </c>
      <c r="M9748" t="s">
        <v>525</v>
      </c>
      <c r="N9748" t="s">
        <v>526</v>
      </c>
      <c r="O9748"/>
    </row>
    <row r="9749" spans="1:15" s="164" customFormat="1" ht="16" x14ac:dyDescent="0.2">
      <c r="A9749" t="s">
        <v>521</v>
      </c>
      <c r="B9749" t="s">
        <v>572</v>
      </c>
      <c r="C9749" t="s">
        <v>523</v>
      </c>
      <c r="D9749" t="s">
        <v>530</v>
      </c>
      <c r="E9749" t="s">
        <v>517</v>
      </c>
      <c r="F9749" s="191">
        <v>45853</v>
      </c>
      <c r="G9749" t="s">
        <v>757</v>
      </c>
      <c r="H9749" s="192">
        <v>320000</v>
      </c>
      <c r="I9749" t="s">
        <v>16</v>
      </c>
      <c r="J9749"/>
      <c r="K9749"/>
      <c r="L9749">
        <v>2025</v>
      </c>
      <c r="M9749" t="s">
        <v>525</v>
      </c>
      <c r="N9749" t="s">
        <v>526</v>
      </c>
      <c r="O9749"/>
    </row>
    <row r="9750" spans="1:15" s="164" customFormat="1" ht="16" x14ac:dyDescent="0.2">
      <c r="A9750" t="s">
        <v>521</v>
      </c>
      <c r="B9750" t="s">
        <v>572</v>
      </c>
      <c r="C9750" t="s">
        <v>523</v>
      </c>
      <c r="D9750" t="s">
        <v>524</v>
      </c>
      <c r="E9750" t="s">
        <v>519</v>
      </c>
      <c r="F9750" s="191">
        <v>45853</v>
      </c>
      <c r="G9750" t="s">
        <v>574</v>
      </c>
      <c r="H9750" s="192">
        <v>1190000</v>
      </c>
      <c r="I9750" t="s">
        <v>16</v>
      </c>
      <c r="J9750">
        <v>14000</v>
      </c>
      <c r="K9750"/>
      <c r="L9750">
        <v>2025</v>
      </c>
      <c r="M9750" t="s">
        <v>525</v>
      </c>
      <c r="N9750" t="s">
        <v>526</v>
      </c>
      <c r="O9750"/>
    </row>
    <row r="9751" spans="1:15" s="164" customFormat="1" ht="16" x14ac:dyDescent="0.2">
      <c r="A9751" t="s">
        <v>521</v>
      </c>
      <c r="B9751" t="s">
        <v>572</v>
      </c>
      <c r="C9751" t="s">
        <v>523</v>
      </c>
      <c r="D9751" t="s">
        <v>524</v>
      </c>
      <c r="E9751" t="s">
        <v>519</v>
      </c>
      <c r="F9751" s="191">
        <v>45853</v>
      </c>
      <c r="G9751" t="s">
        <v>757</v>
      </c>
      <c r="H9751" s="192">
        <v>1275000</v>
      </c>
      <c r="I9751" t="s">
        <v>16</v>
      </c>
      <c r="J9751">
        <v>15000</v>
      </c>
      <c r="K9751"/>
      <c r="L9751">
        <v>2025</v>
      </c>
      <c r="M9751" t="s">
        <v>525</v>
      </c>
      <c r="N9751" t="s">
        <v>526</v>
      </c>
      <c r="O9751"/>
    </row>
    <row r="9752" spans="1:15" s="164" customFormat="1" ht="16" x14ac:dyDescent="0.2">
      <c r="A9752" t="s">
        <v>521</v>
      </c>
      <c r="B9752" t="s">
        <v>572</v>
      </c>
      <c r="C9752" t="s">
        <v>523</v>
      </c>
      <c r="D9752" t="s">
        <v>524</v>
      </c>
      <c r="E9752" t="s">
        <v>519</v>
      </c>
      <c r="F9752" s="191">
        <v>45853</v>
      </c>
      <c r="G9752" t="s">
        <v>573</v>
      </c>
      <c r="H9752" s="192">
        <v>2975000</v>
      </c>
      <c r="I9752" t="s">
        <v>16</v>
      </c>
      <c r="J9752">
        <v>35000</v>
      </c>
      <c r="K9752"/>
      <c r="L9752">
        <v>2025</v>
      </c>
      <c r="M9752" t="s">
        <v>525</v>
      </c>
      <c r="N9752" t="s">
        <v>526</v>
      </c>
      <c r="O9752"/>
    </row>
    <row r="9753" spans="1:15" s="164" customFormat="1" ht="16" x14ac:dyDescent="0.2">
      <c r="A9753" t="s">
        <v>521</v>
      </c>
      <c r="B9753" t="s">
        <v>522</v>
      </c>
      <c r="C9753" t="s">
        <v>523</v>
      </c>
      <c r="D9753" t="s">
        <v>530</v>
      </c>
      <c r="E9753" t="s">
        <v>517</v>
      </c>
      <c r="F9753" s="191">
        <v>45853</v>
      </c>
      <c r="G9753" t="s">
        <v>19</v>
      </c>
      <c r="H9753" s="192">
        <v>2400000</v>
      </c>
      <c r="I9753" t="s">
        <v>16</v>
      </c>
      <c r="J9753"/>
      <c r="K9753"/>
      <c r="L9753">
        <v>2025</v>
      </c>
      <c r="M9753" t="s">
        <v>525</v>
      </c>
      <c r="N9753" t="s">
        <v>526</v>
      </c>
      <c r="O9753"/>
    </row>
    <row r="9754" spans="1:15" s="164" customFormat="1" ht="16" x14ac:dyDescent="0.2">
      <c r="A9754" t="s">
        <v>521</v>
      </c>
      <c r="B9754" t="s">
        <v>522</v>
      </c>
      <c r="C9754" t="s">
        <v>523</v>
      </c>
      <c r="D9754" t="s">
        <v>524</v>
      </c>
      <c r="E9754" t="s">
        <v>519</v>
      </c>
      <c r="F9754" s="191">
        <v>45853</v>
      </c>
      <c r="G9754" t="s">
        <v>19</v>
      </c>
      <c r="H9754" s="192">
        <v>1360000</v>
      </c>
      <c r="I9754" t="s">
        <v>16</v>
      </c>
      <c r="J9754">
        <v>16000</v>
      </c>
      <c r="K9754"/>
      <c r="L9754">
        <v>2025</v>
      </c>
      <c r="M9754" t="s">
        <v>525</v>
      </c>
      <c r="N9754" t="s">
        <v>526</v>
      </c>
      <c r="O9754"/>
    </row>
    <row r="9755" spans="1:15" s="164" customFormat="1" ht="16" x14ac:dyDescent="0.2">
      <c r="A9755" t="s">
        <v>521</v>
      </c>
      <c r="B9755" t="s">
        <v>522</v>
      </c>
      <c r="C9755" t="s">
        <v>523</v>
      </c>
      <c r="D9755" t="s">
        <v>524</v>
      </c>
      <c r="E9755" t="s">
        <v>519</v>
      </c>
      <c r="F9755" s="191">
        <v>45853</v>
      </c>
      <c r="G9755" t="s">
        <v>18</v>
      </c>
      <c r="H9755" s="192">
        <v>6545</v>
      </c>
      <c r="I9755" t="s">
        <v>16</v>
      </c>
      <c r="J9755">
        <v>77</v>
      </c>
      <c r="K9755"/>
      <c r="L9755">
        <v>2025</v>
      </c>
      <c r="M9755" t="s">
        <v>525</v>
      </c>
      <c r="N9755" t="s">
        <v>526</v>
      </c>
      <c r="O9755" t="s">
        <v>807</v>
      </c>
    </row>
    <row r="9756" spans="1:15" s="164" customFormat="1" ht="16" x14ac:dyDescent="0.2">
      <c r="A9756" t="s">
        <v>521</v>
      </c>
      <c r="B9756" t="s">
        <v>522</v>
      </c>
      <c r="C9756" t="s">
        <v>523</v>
      </c>
      <c r="D9756" t="s">
        <v>530</v>
      </c>
      <c r="E9756" t="s">
        <v>517</v>
      </c>
      <c r="F9756" s="191">
        <v>45853</v>
      </c>
      <c r="G9756" t="s">
        <v>19</v>
      </c>
      <c r="H9756" s="192">
        <v>1160000</v>
      </c>
      <c r="I9756" t="s">
        <v>16</v>
      </c>
      <c r="J9756"/>
      <c r="K9756"/>
      <c r="L9756">
        <v>2025</v>
      </c>
      <c r="M9756" t="s">
        <v>525</v>
      </c>
      <c r="N9756" t="s">
        <v>526</v>
      </c>
      <c r="O9756" t="s">
        <v>807</v>
      </c>
    </row>
    <row r="9757" spans="1:15" s="164" customFormat="1" ht="16" x14ac:dyDescent="0.2">
      <c r="A9757" t="s">
        <v>521</v>
      </c>
      <c r="B9757" t="s">
        <v>572</v>
      </c>
      <c r="C9757" t="s">
        <v>523</v>
      </c>
      <c r="D9757" t="s">
        <v>530</v>
      </c>
      <c r="E9757" t="s">
        <v>517</v>
      </c>
      <c r="F9757" s="191">
        <v>45853</v>
      </c>
      <c r="G9757" t="s">
        <v>573</v>
      </c>
      <c r="H9757" s="192">
        <v>920000</v>
      </c>
      <c r="I9757" t="s">
        <v>16</v>
      </c>
      <c r="J9757"/>
      <c r="K9757"/>
      <c r="L9757">
        <v>2025</v>
      </c>
      <c r="M9757" t="s">
        <v>525</v>
      </c>
      <c r="N9757" t="s">
        <v>526</v>
      </c>
      <c r="O9757" t="s">
        <v>808</v>
      </c>
    </row>
    <row r="9758" spans="1:15" s="164" customFormat="1" ht="16" x14ac:dyDescent="0.2">
      <c r="A9758" t="s">
        <v>521</v>
      </c>
      <c r="B9758" t="s">
        <v>572</v>
      </c>
      <c r="C9758" t="s">
        <v>523</v>
      </c>
      <c r="D9758" t="s">
        <v>530</v>
      </c>
      <c r="E9758" t="s">
        <v>517</v>
      </c>
      <c r="F9758" s="191">
        <v>45853</v>
      </c>
      <c r="G9758" t="s">
        <v>573</v>
      </c>
      <c r="H9758" s="192">
        <v>1520000</v>
      </c>
      <c r="I9758" t="s">
        <v>16</v>
      </c>
      <c r="J9758"/>
      <c r="K9758"/>
      <c r="L9758">
        <v>2025</v>
      </c>
      <c r="M9758" t="s">
        <v>525</v>
      </c>
      <c r="N9758" t="s">
        <v>526</v>
      </c>
      <c r="O9758" t="s">
        <v>848</v>
      </c>
    </row>
    <row r="9759" spans="1:15" s="164" customFormat="1" ht="16" x14ac:dyDescent="0.2">
      <c r="A9759" t="s">
        <v>521</v>
      </c>
      <c r="B9759" t="s">
        <v>603</v>
      </c>
      <c r="C9759" t="s">
        <v>523</v>
      </c>
      <c r="D9759" t="s">
        <v>525</v>
      </c>
      <c r="E9759" t="s">
        <v>525</v>
      </c>
      <c r="F9759" s="191">
        <v>45854</v>
      </c>
      <c r="G9759" t="s">
        <v>604</v>
      </c>
      <c r="H9759" s="192">
        <v>1360</v>
      </c>
      <c r="I9759" t="s">
        <v>22</v>
      </c>
      <c r="J9759"/>
      <c r="K9759"/>
      <c r="L9759">
        <v>2024</v>
      </c>
      <c r="M9759" t="s">
        <v>525</v>
      </c>
      <c r="N9759" t="s">
        <v>569</v>
      </c>
      <c r="O9759"/>
    </row>
    <row r="9760" spans="1:15" s="164" customFormat="1" ht="16" x14ac:dyDescent="0.2">
      <c r="A9760" t="s">
        <v>521</v>
      </c>
      <c r="B9760" t="s">
        <v>647</v>
      </c>
      <c r="C9760" t="s">
        <v>523</v>
      </c>
      <c r="D9760" t="s">
        <v>525</v>
      </c>
      <c r="E9760" t="s">
        <v>531</v>
      </c>
      <c r="F9760" s="191">
        <v>45854</v>
      </c>
      <c r="G9760" t="s">
        <v>650</v>
      </c>
      <c r="H9760" s="192">
        <v>217140</v>
      </c>
      <c r="I9760" t="s">
        <v>16</v>
      </c>
      <c r="J9760"/>
      <c r="K9760"/>
      <c r="L9760">
        <v>2024</v>
      </c>
      <c r="M9760" t="s">
        <v>525</v>
      </c>
      <c r="N9760" t="s">
        <v>569</v>
      </c>
      <c r="O9760"/>
    </row>
    <row r="9761" spans="1:15" s="164" customFormat="1" ht="16" x14ac:dyDescent="0.2">
      <c r="A9761" t="s">
        <v>521</v>
      </c>
      <c r="B9761" t="s">
        <v>647</v>
      </c>
      <c r="C9761" t="s">
        <v>523</v>
      </c>
      <c r="D9761" t="s">
        <v>525</v>
      </c>
      <c r="E9761" t="s">
        <v>525</v>
      </c>
      <c r="F9761" s="191">
        <v>45854</v>
      </c>
      <c r="G9761" t="s">
        <v>648</v>
      </c>
      <c r="H9761" s="192">
        <v>3942</v>
      </c>
      <c r="I9761" t="s">
        <v>16</v>
      </c>
      <c r="J9761"/>
      <c r="K9761"/>
      <c r="L9761">
        <v>2024</v>
      </c>
      <c r="M9761" t="s">
        <v>525</v>
      </c>
      <c r="N9761" t="s">
        <v>569</v>
      </c>
      <c r="O9761"/>
    </row>
    <row r="9762" spans="1:15" s="164" customFormat="1" ht="16" x14ac:dyDescent="0.2">
      <c r="A9762" t="s">
        <v>521</v>
      </c>
      <c r="B9762" t="s">
        <v>647</v>
      </c>
      <c r="C9762" t="s">
        <v>523</v>
      </c>
      <c r="D9762" t="s">
        <v>525</v>
      </c>
      <c r="E9762" t="s">
        <v>531</v>
      </c>
      <c r="F9762" s="191">
        <v>45854</v>
      </c>
      <c r="G9762" t="s">
        <v>648</v>
      </c>
      <c r="H9762" s="192">
        <v>38016</v>
      </c>
      <c r="I9762" t="s">
        <v>16</v>
      </c>
      <c r="J9762"/>
      <c r="K9762"/>
      <c r="L9762">
        <v>2024</v>
      </c>
      <c r="M9762" t="s">
        <v>525</v>
      </c>
      <c r="N9762" t="s">
        <v>569</v>
      </c>
      <c r="O9762"/>
    </row>
    <row r="9763" spans="1:15" s="164" customFormat="1" ht="16" x14ac:dyDescent="0.2">
      <c r="A9763" t="s">
        <v>521</v>
      </c>
      <c r="B9763" t="s">
        <v>647</v>
      </c>
      <c r="C9763" t="s">
        <v>523</v>
      </c>
      <c r="D9763" t="s">
        <v>525</v>
      </c>
      <c r="E9763" t="s">
        <v>525</v>
      </c>
      <c r="F9763" s="191">
        <v>45854</v>
      </c>
      <c r="G9763" t="s">
        <v>755</v>
      </c>
      <c r="H9763" s="192">
        <v>2554231</v>
      </c>
      <c r="I9763" t="s">
        <v>16</v>
      </c>
      <c r="J9763"/>
      <c r="K9763"/>
      <c r="L9763">
        <v>2024</v>
      </c>
      <c r="M9763" t="s">
        <v>525</v>
      </c>
      <c r="N9763" t="s">
        <v>569</v>
      </c>
      <c r="O9763"/>
    </row>
    <row r="9764" spans="1:15" s="164" customFormat="1" ht="16" x14ac:dyDescent="0.2">
      <c r="A9764" t="s">
        <v>521</v>
      </c>
      <c r="B9764" t="s">
        <v>647</v>
      </c>
      <c r="C9764" t="s">
        <v>523</v>
      </c>
      <c r="D9764" t="s">
        <v>525</v>
      </c>
      <c r="E9764" t="s">
        <v>525</v>
      </c>
      <c r="F9764" s="191">
        <v>45854</v>
      </c>
      <c r="G9764" t="s">
        <v>657</v>
      </c>
      <c r="H9764" s="192">
        <v>6591</v>
      </c>
      <c r="I9764" t="s">
        <v>16</v>
      </c>
      <c r="J9764"/>
      <c r="K9764"/>
      <c r="L9764">
        <v>2024</v>
      </c>
      <c r="M9764" t="s">
        <v>525</v>
      </c>
      <c r="N9764" t="s">
        <v>569</v>
      </c>
      <c r="O9764"/>
    </row>
    <row r="9765" spans="1:15" s="164" customFormat="1" ht="16" x14ac:dyDescent="0.2">
      <c r="A9765" t="s">
        <v>521</v>
      </c>
      <c r="B9765" t="s">
        <v>647</v>
      </c>
      <c r="C9765" t="s">
        <v>523</v>
      </c>
      <c r="D9765" t="s">
        <v>525</v>
      </c>
      <c r="E9765" t="s">
        <v>519</v>
      </c>
      <c r="F9765" s="191">
        <v>45854</v>
      </c>
      <c r="G9765" t="s">
        <v>661</v>
      </c>
      <c r="H9765" s="192">
        <v>184404</v>
      </c>
      <c r="I9765" t="s">
        <v>16</v>
      </c>
      <c r="J9765"/>
      <c r="K9765"/>
      <c r="L9765">
        <v>2024</v>
      </c>
      <c r="M9765" t="s">
        <v>525</v>
      </c>
      <c r="N9765" t="s">
        <v>569</v>
      </c>
      <c r="O9765"/>
    </row>
    <row r="9766" spans="1:15" s="164" customFormat="1" ht="16" x14ac:dyDescent="0.2">
      <c r="A9766" t="s">
        <v>521</v>
      </c>
      <c r="B9766" t="s">
        <v>647</v>
      </c>
      <c r="C9766" t="s">
        <v>523</v>
      </c>
      <c r="D9766" t="s">
        <v>525</v>
      </c>
      <c r="E9766" t="s">
        <v>531</v>
      </c>
      <c r="F9766" s="191">
        <v>45854</v>
      </c>
      <c r="G9766" t="s">
        <v>661</v>
      </c>
      <c r="H9766" s="192">
        <v>298496</v>
      </c>
      <c r="I9766" t="s">
        <v>16</v>
      </c>
      <c r="J9766"/>
      <c r="K9766"/>
      <c r="L9766">
        <v>2024</v>
      </c>
      <c r="M9766" t="s">
        <v>525</v>
      </c>
      <c r="N9766" t="s">
        <v>569</v>
      </c>
      <c r="O9766"/>
    </row>
    <row r="9767" spans="1:15" s="164" customFormat="1" ht="16" x14ac:dyDescent="0.2">
      <c r="A9767" t="s">
        <v>521</v>
      </c>
      <c r="B9767" t="s">
        <v>647</v>
      </c>
      <c r="C9767" t="s">
        <v>523</v>
      </c>
      <c r="D9767" t="s">
        <v>525</v>
      </c>
      <c r="E9767" t="s">
        <v>525</v>
      </c>
      <c r="F9767" s="191">
        <v>45854</v>
      </c>
      <c r="G9767" t="s">
        <v>649</v>
      </c>
      <c r="H9767" s="192">
        <v>235272</v>
      </c>
      <c r="I9767" t="s">
        <v>16</v>
      </c>
      <c r="J9767"/>
      <c r="K9767"/>
      <c r="L9767">
        <v>2024</v>
      </c>
      <c r="M9767" t="s">
        <v>525</v>
      </c>
      <c r="N9767" t="s">
        <v>569</v>
      </c>
      <c r="O9767"/>
    </row>
    <row r="9768" spans="1:15" s="164" customFormat="1" ht="16" x14ac:dyDescent="0.2">
      <c r="A9768" t="s">
        <v>521</v>
      </c>
      <c r="B9768" t="s">
        <v>647</v>
      </c>
      <c r="C9768" t="s">
        <v>523</v>
      </c>
      <c r="D9768" t="s">
        <v>525</v>
      </c>
      <c r="E9768" t="s">
        <v>531</v>
      </c>
      <c r="F9768" s="191">
        <v>45854</v>
      </c>
      <c r="G9768" t="s">
        <v>649</v>
      </c>
      <c r="H9768" s="192">
        <v>243870</v>
      </c>
      <c r="I9768" t="s">
        <v>16</v>
      </c>
      <c r="J9768"/>
      <c r="K9768"/>
      <c r="L9768">
        <v>2024</v>
      </c>
      <c r="M9768" t="s">
        <v>525</v>
      </c>
      <c r="N9768" t="s">
        <v>569</v>
      </c>
      <c r="O9768"/>
    </row>
    <row r="9769" spans="1:15" s="164" customFormat="1" ht="16" x14ac:dyDescent="0.2">
      <c r="A9769" t="s">
        <v>521</v>
      </c>
      <c r="B9769" t="s">
        <v>647</v>
      </c>
      <c r="C9769" t="s">
        <v>523</v>
      </c>
      <c r="D9769" t="s">
        <v>525</v>
      </c>
      <c r="E9769" t="s">
        <v>525</v>
      </c>
      <c r="F9769" s="191">
        <v>45854</v>
      </c>
      <c r="G9769" t="s">
        <v>656</v>
      </c>
      <c r="H9769" s="192">
        <v>449064</v>
      </c>
      <c r="I9769" t="s">
        <v>16</v>
      </c>
      <c r="J9769"/>
      <c r="K9769"/>
      <c r="L9769">
        <v>2024</v>
      </c>
      <c r="M9769" t="s">
        <v>525</v>
      </c>
      <c r="N9769" t="s">
        <v>569</v>
      </c>
      <c r="O9769"/>
    </row>
    <row r="9770" spans="1:15" s="164" customFormat="1" ht="16" x14ac:dyDescent="0.2">
      <c r="A9770" t="s">
        <v>521</v>
      </c>
      <c r="B9770" t="s">
        <v>688</v>
      </c>
      <c r="C9770" t="s">
        <v>523</v>
      </c>
      <c r="D9770" t="s">
        <v>530</v>
      </c>
      <c r="E9770" t="s">
        <v>518</v>
      </c>
      <c r="F9770" s="191">
        <v>45854</v>
      </c>
      <c r="G9770" t="s">
        <v>40</v>
      </c>
      <c r="H9770" s="192">
        <v>280000</v>
      </c>
      <c r="I9770" t="s">
        <v>16</v>
      </c>
      <c r="J9770"/>
      <c r="K9770"/>
      <c r="L9770">
        <v>2025</v>
      </c>
      <c r="M9770" t="s">
        <v>525</v>
      </c>
      <c r="N9770" t="s">
        <v>526</v>
      </c>
      <c r="O9770"/>
    </row>
    <row r="9771" spans="1:15" s="164" customFormat="1" ht="16" x14ac:dyDescent="0.2">
      <c r="A9771" t="s">
        <v>521</v>
      </c>
      <c r="B9771" t="s">
        <v>688</v>
      </c>
      <c r="C9771" t="s">
        <v>523</v>
      </c>
      <c r="D9771" t="s">
        <v>530</v>
      </c>
      <c r="E9771" t="s">
        <v>517</v>
      </c>
      <c r="F9771" s="191">
        <v>45854</v>
      </c>
      <c r="G9771" t="s">
        <v>40</v>
      </c>
      <c r="H9771" s="192">
        <v>1360000</v>
      </c>
      <c r="I9771" t="s">
        <v>16</v>
      </c>
      <c r="J9771"/>
      <c r="K9771"/>
      <c r="L9771">
        <v>2025</v>
      </c>
      <c r="M9771" t="s">
        <v>525</v>
      </c>
      <c r="N9771" t="s">
        <v>526</v>
      </c>
      <c r="O9771"/>
    </row>
    <row r="9772" spans="1:15" s="164" customFormat="1" ht="16" x14ac:dyDescent="0.2">
      <c r="A9772" t="s">
        <v>521</v>
      </c>
      <c r="B9772" t="s">
        <v>667</v>
      </c>
      <c r="C9772" t="s">
        <v>523</v>
      </c>
      <c r="D9772" t="s">
        <v>530</v>
      </c>
      <c r="E9772" t="s">
        <v>517</v>
      </c>
      <c r="F9772" s="191">
        <v>45854</v>
      </c>
      <c r="G9772" t="s">
        <v>35</v>
      </c>
      <c r="H9772" s="192">
        <v>2620800</v>
      </c>
      <c r="I9772" t="s">
        <v>16</v>
      </c>
      <c r="J9772">
        <v>6552</v>
      </c>
      <c r="K9772"/>
      <c r="L9772">
        <v>2025</v>
      </c>
      <c r="M9772" t="s">
        <v>525</v>
      </c>
      <c r="N9772" t="s">
        <v>526</v>
      </c>
      <c r="O9772"/>
    </row>
    <row r="9773" spans="1:15" s="164" customFormat="1" ht="16" x14ac:dyDescent="0.2">
      <c r="A9773" t="s">
        <v>521</v>
      </c>
      <c r="B9773" t="s">
        <v>670</v>
      </c>
      <c r="C9773" t="s">
        <v>523</v>
      </c>
      <c r="D9773" t="s">
        <v>530</v>
      </c>
      <c r="E9773" t="s">
        <v>518</v>
      </c>
      <c r="F9773" s="191">
        <v>45854</v>
      </c>
      <c r="G9773" t="s">
        <v>36</v>
      </c>
      <c r="H9773" s="192">
        <v>380800</v>
      </c>
      <c r="I9773" t="s">
        <v>16</v>
      </c>
      <c r="J9773">
        <v>952</v>
      </c>
      <c r="K9773"/>
      <c r="L9773">
        <v>2025</v>
      </c>
      <c r="M9773" t="s">
        <v>525</v>
      </c>
      <c r="N9773" t="s">
        <v>526</v>
      </c>
      <c r="O9773"/>
    </row>
    <row r="9774" spans="1:15" s="164" customFormat="1" ht="16" x14ac:dyDescent="0.2">
      <c r="A9774" t="s">
        <v>521</v>
      </c>
      <c r="B9774" t="s">
        <v>670</v>
      </c>
      <c r="C9774" t="s">
        <v>523</v>
      </c>
      <c r="D9774" t="s">
        <v>524</v>
      </c>
      <c r="E9774" t="s">
        <v>519</v>
      </c>
      <c r="F9774" s="191">
        <v>45854</v>
      </c>
      <c r="G9774" t="s">
        <v>36</v>
      </c>
      <c r="H9774" s="192">
        <v>14450</v>
      </c>
      <c r="I9774" t="s">
        <v>16</v>
      </c>
      <c r="J9774">
        <v>170</v>
      </c>
      <c r="K9774"/>
      <c r="L9774">
        <v>2025</v>
      </c>
      <c r="M9774" t="s">
        <v>525</v>
      </c>
      <c r="N9774" t="s">
        <v>526</v>
      </c>
      <c r="O9774"/>
    </row>
    <row r="9775" spans="1:15" s="164" customFormat="1" ht="16" x14ac:dyDescent="0.2">
      <c r="A9775" t="s">
        <v>521</v>
      </c>
      <c r="B9775" t="s">
        <v>670</v>
      </c>
      <c r="C9775" t="s">
        <v>523</v>
      </c>
      <c r="D9775" t="s">
        <v>530</v>
      </c>
      <c r="E9775" t="s">
        <v>517</v>
      </c>
      <c r="F9775" s="191">
        <v>45854</v>
      </c>
      <c r="G9775" t="s">
        <v>36</v>
      </c>
      <c r="H9775" s="192">
        <v>3606400</v>
      </c>
      <c r="I9775" t="s">
        <v>16</v>
      </c>
      <c r="J9775">
        <v>9016</v>
      </c>
      <c r="K9775"/>
      <c r="L9775">
        <v>2025</v>
      </c>
      <c r="M9775" t="s">
        <v>525</v>
      </c>
      <c r="N9775" t="s">
        <v>526</v>
      </c>
      <c r="O9775"/>
    </row>
    <row r="9776" spans="1:15" s="164" customFormat="1" ht="16" x14ac:dyDescent="0.2">
      <c r="A9776" t="s">
        <v>521</v>
      </c>
      <c r="B9776" t="s">
        <v>687</v>
      </c>
      <c r="C9776" t="s">
        <v>523</v>
      </c>
      <c r="D9776" t="s">
        <v>530</v>
      </c>
      <c r="E9776" t="s">
        <v>518</v>
      </c>
      <c r="F9776" s="191">
        <v>45854</v>
      </c>
      <c r="G9776" t="s">
        <v>39</v>
      </c>
      <c r="H9776" s="192">
        <v>112000</v>
      </c>
      <c r="I9776" t="s">
        <v>16</v>
      </c>
      <c r="J9776">
        <v>280</v>
      </c>
      <c r="K9776"/>
      <c r="L9776">
        <v>2025</v>
      </c>
      <c r="M9776" t="s">
        <v>525</v>
      </c>
      <c r="N9776" t="s">
        <v>526</v>
      </c>
      <c r="O9776"/>
    </row>
    <row r="9777" spans="1:15" s="164" customFormat="1" ht="16" x14ac:dyDescent="0.2">
      <c r="A9777" t="s">
        <v>521</v>
      </c>
      <c r="B9777" t="s">
        <v>687</v>
      </c>
      <c r="C9777" t="s">
        <v>523</v>
      </c>
      <c r="D9777" t="s">
        <v>530</v>
      </c>
      <c r="E9777" t="s">
        <v>517</v>
      </c>
      <c r="F9777" s="191">
        <v>45854</v>
      </c>
      <c r="G9777" t="s">
        <v>39</v>
      </c>
      <c r="H9777" s="192">
        <v>1142400</v>
      </c>
      <c r="I9777" t="s">
        <v>16</v>
      </c>
      <c r="J9777">
        <v>2856</v>
      </c>
      <c r="K9777"/>
      <c r="L9777">
        <v>2025</v>
      </c>
      <c r="M9777" t="s">
        <v>525</v>
      </c>
      <c r="N9777" t="s">
        <v>526</v>
      </c>
      <c r="O9777"/>
    </row>
    <row r="9778" spans="1:15" s="164" customFormat="1" ht="16" x14ac:dyDescent="0.2">
      <c r="A9778" t="s">
        <v>521</v>
      </c>
      <c r="B9778" t="s">
        <v>667</v>
      </c>
      <c r="C9778" t="s">
        <v>523</v>
      </c>
      <c r="D9778" t="s">
        <v>530</v>
      </c>
      <c r="E9778" t="s">
        <v>518</v>
      </c>
      <c r="F9778" s="191">
        <v>45854</v>
      </c>
      <c r="G9778" t="s">
        <v>35</v>
      </c>
      <c r="H9778" s="192">
        <v>268800</v>
      </c>
      <c r="I9778" t="s">
        <v>16</v>
      </c>
      <c r="J9778">
        <v>672</v>
      </c>
      <c r="K9778"/>
      <c r="L9778">
        <v>2025</v>
      </c>
      <c r="M9778" t="s">
        <v>525</v>
      </c>
      <c r="N9778" t="s">
        <v>526</v>
      </c>
      <c r="O9778"/>
    </row>
    <row r="9779" spans="1:15" s="164" customFormat="1" ht="16" x14ac:dyDescent="0.2">
      <c r="A9779" t="s">
        <v>521</v>
      </c>
      <c r="B9779" t="s">
        <v>609</v>
      </c>
      <c r="C9779" t="s">
        <v>523</v>
      </c>
      <c r="D9779" t="s">
        <v>530</v>
      </c>
      <c r="E9779" t="s">
        <v>517</v>
      </c>
      <c r="F9779" s="191">
        <v>45854</v>
      </c>
      <c r="G9779" t="s">
        <v>25</v>
      </c>
      <c r="H9779" s="192">
        <v>492800</v>
      </c>
      <c r="I9779" t="s">
        <v>16</v>
      </c>
      <c r="J9779">
        <v>1232</v>
      </c>
      <c r="K9779"/>
      <c r="L9779">
        <v>2025</v>
      </c>
      <c r="M9779" t="s">
        <v>525</v>
      </c>
      <c r="N9779" t="s">
        <v>526</v>
      </c>
      <c r="O9779"/>
    </row>
    <row r="9780" spans="1:15" s="164" customFormat="1" ht="16" x14ac:dyDescent="0.2">
      <c r="A9780" t="s">
        <v>521</v>
      </c>
      <c r="B9780" t="s">
        <v>615</v>
      </c>
      <c r="C9780" t="s">
        <v>523</v>
      </c>
      <c r="D9780" t="s">
        <v>530</v>
      </c>
      <c r="E9780" t="s">
        <v>518</v>
      </c>
      <c r="F9780" s="191">
        <v>45854</v>
      </c>
      <c r="G9780" t="s">
        <v>26</v>
      </c>
      <c r="H9780" s="192">
        <v>44800</v>
      </c>
      <c r="I9780" t="s">
        <v>16</v>
      </c>
      <c r="J9780">
        <v>112</v>
      </c>
      <c r="K9780"/>
      <c r="L9780">
        <v>2025</v>
      </c>
      <c r="M9780" t="s">
        <v>525</v>
      </c>
      <c r="N9780" t="s">
        <v>526</v>
      </c>
      <c r="O9780"/>
    </row>
    <row r="9781" spans="1:15" s="164" customFormat="1" ht="16" x14ac:dyDescent="0.2">
      <c r="A9781" t="s">
        <v>521</v>
      </c>
      <c r="B9781" t="s">
        <v>615</v>
      </c>
      <c r="C9781" t="s">
        <v>523</v>
      </c>
      <c r="D9781" t="s">
        <v>530</v>
      </c>
      <c r="E9781" t="s">
        <v>517</v>
      </c>
      <c r="F9781" s="191">
        <v>45854</v>
      </c>
      <c r="G9781" t="s">
        <v>26</v>
      </c>
      <c r="H9781" s="192">
        <v>4009600</v>
      </c>
      <c r="I9781" t="s">
        <v>16</v>
      </c>
      <c r="J9781">
        <v>10024</v>
      </c>
      <c r="K9781"/>
      <c r="L9781">
        <v>2025</v>
      </c>
      <c r="M9781" t="s">
        <v>525</v>
      </c>
      <c r="N9781" t="s">
        <v>526</v>
      </c>
      <c r="O9781"/>
    </row>
    <row r="9782" spans="1:15" s="164" customFormat="1" ht="16" x14ac:dyDescent="0.2">
      <c r="A9782" t="s">
        <v>521</v>
      </c>
      <c r="B9782" t="s">
        <v>639</v>
      </c>
      <c r="C9782" t="s">
        <v>523</v>
      </c>
      <c r="D9782" t="s">
        <v>530</v>
      </c>
      <c r="E9782" t="s">
        <v>518</v>
      </c>
      <c r="F9782" s="191">
        <v>45854</v>
      </c>
      <c r="G9782" t="s">
        <v>29</v>
      </c>
      <c r="H9782" s="192">
        <v>89600</v>
      </c>
      <c r="I9782" t="s">
        <v>16</v>
      </c>
      <c r="J9782">
        <v>224</v>
      </c>
      <c r="K9782"/>
      <c r="L9782">
        <v>2025</v>
      </c>
      <c r="M9782" t="s">
        <v>525</v>
      </c>
      <c r="N9782" t="s">
        <v>526</v>
      </c>
      <c r="O9782"/>
    </row>
    <row r="9783" spans="1:15" s="164" customFormat="1" ht="16" x14ac:dyDescent="0.2">
      <c r="A9783" t="s">
        <v>521</v>
      </c>
      <c r="B9783" t="s">
        <v>639</v>
      </c>
      <c r="C9783" t="s">
        <v>523</v>
      </c>
      <c r="D9783" t="s">
        <v>530</v>
      </c>
      <c r="E9783" t="s">
        <v>517</v>
      </c>
      <c r="F9783" s="191">
        <v>45854</v>
      </c>
      <c r="G9783" t="s">
        <v>29</v>
      </c>
      <c r="H9783" s="192">
        <v>468400</v>
      </c>
      <c r="I9783" t="s">
        <v>16</v>
      </c>
      <c r="J9783">
        <v>1171</v>
      </c>
      <c r="K9783"/>
      <c r="L9783">
        <v>2025</v>
      </c>
      <c r="M9783" t="s">
        <v>525</v>
      </c>
      <c r="N9783" t="s">
        <v>526</v>
      </c>
      <c r="O9783"/>
    </row>
    <row r="9784" spans="1:15" s="164" customFormat="1" ht="16" x14ac:dyDescent="0.2">
      <c r="A9784" t="s">
        <v>521</v>
      </c>
      <c r="B9784" t="s">
        <v>662</v>
      </c>
      <c r="C9784" t="s">
        <v>523</v>
      </c>
      <c r="D9784" t="s">
        <v>530</v>
      </c>
      <c r="E9784" t="s">
        <v>517</v>
      </c>
      <c r="F9784" s="191">
        <v>45854</v>
      </c>
      <c r="G9784" t="s">
        <v>32</v>
      </c>
      <c r="H9784" s="192">
        <v>134400</v>
      </c>
      <c r="I9784" t="s">
        <v>16</v>
      </c>
      <c r="J9784">
        <v>336</v>
      </c>
      <c r="K9784"/>
      <c r="L9784">
        <v>2025</v>
      </c>
      <c r="M9784" t="s">
        <v>525</v>
      </c>
      <c r="N9784" t="s">
        <v>526</v>
      </c>
      <c r="O9784"/>
    </row>
    <row r="9785" spans="1:15" s="164" customFormat="1" ht="16" x14ac:dyDescent="0.2">
      <c r="A9785" t="s">
        <v>521</v>
      </c>
      <c r="B9785" t="s">
        <v>592</v>
      </c>
      <c r="C9785" t="s">
        <v>523</v>
      </c>
      <c r="D9785" t="s">
        <v>530</v>
      </c>
      <c r="E9785" t="s">
        <v>517</v>
      </c>
      <c r="F9785" s="191">
        <v>45854</v>
      </c>
      <c r="G9785" t="s">
        <v>24</v>
      </c>
      <c r="H9785" s="192">
        <v>22400</v>
      </c>
      <c r="I9785" t="s">
        <v>16</v>
      </c>
      <c r="J9785">
        <v>56</v>
      </c>
      <c r="K9785"/>
      <c r="L9785">
        <v>2025</v>
      </c>
      <c r="M9785" t="s">
        <v>525</v>
      </c>
      <c r="N9785" t="s">
        <v>526</v>
      </c>
      <c r="O9785"/>
    </row>
    <row r="9786" spans="1:15" s="164" customFormat="1" ht="16" x14ac:dyDescent="0.2">
      <c r="A9786" t="s">
        <v>521</v>
      </c>
      <c r="B9786" t="s">
        <v>572</v>
      </c>
      <c r="C9786" t="s">
        <v>523</v>
      </c>
      <c r="D9786" t="s">
        <v>530</v>
      </c>
      <c r="E9786" t="s">
        <v>517</v>
      </c>
      <c r="F9786" s="191">
        <v>45854</v>
      </c>
      <c r="G9786" t="s">
        <v>757</v>
      </c>
      <c r="H9786" s="192">
        <v>280000</v>
      </c>
      <c r="I9786" t="s">
        <v>16</v>
      </c>
      <c r="J9786"/>
      <c r="K9786"/>
      <c r="L9786">
        <v>2025</v>
      </c>
      <c r="M9786" t="s">
        <v>525</v>
      </c>
      <c r="N9786" t="s">
        <v>526</v>
      </c>
      <c r="O9786"/>
    </row>
    <row r="9787" spans="1:15" s="164" customFormat="1" ht="16" x14ac:dyDescent="0.2">
      <c r="A9787" t="s">
        <v>521</v>
      </c>
      <c r="B9787" t="s">
        <v>572</v>
      </c>
      <c r="C9787" t="s">
        <v>523</v>
      </c>
      <c r="D9787" t="s">
        <v>524</v>
      </c>
      <c r="E9787" t="s">
        <v>519</v>
      </c>
      <c r="F9787" s="191">
        <v>45854</v>
      </c>
      <c r="G9787" t="s">
        <v>574</v>
      </c>
      <c r="H9787" s="192">
        <v>1487500</v>
      </c>
      <c r="I9787" t="s">
        <v>16</v>
      </c>
      <c r="J9787">
        <v>17500</v>
      </c>
      <c r="K9787"/>
      <c r="L9787">
        <v>2025</v>
      </c>
      <c r="M9787" t="s">
        <v>525</v>
      </c>
      <c r="N9787" t="s">
        <v>526</v>
      </c>
      <c r="O9787"/>
    </row>
    <row r="9788" spans="1:15" s="164" customFormat="1" ht="16" x14ac:dyDescent="0.2">
      <c r="A9788" t="s">
        <v>521</v>
      </c>
      <c r="B9788" t="s">
        <v>572</v>
      </c>
      <c r="C9788" t="s">
        <v>523</v>
      </c>
      <c r="D9788" t="s">
        <v>530</v>
      </c>
      <c r="E9788" t="s">
        <v>517</v>
      </c>
      <c r="F9788" s="191">
        <v>45854</v>
      </c>
      <c r="G9788" t="s">
        <v>574</v>
      </c>
      <c r="H9788" s="192">
        <v>280000</v>
      </c>
      <c r="I9788" t="s">
        <v>16</v>
      </c>
      <c r="J9788"/>
      <c r="K9788"/>
      <c r="L9788">
        <v>2025</v>
      </c>
      <c r="M9788" t="s">
        <v>525</v>
      </c>
      <c r="N9788" t="s">
        <v>526</v>
      </c>
      <c r="O9788"/>
    </row>
    <row r="9789" spans="1:15" s="164" customFormat="1" ht="16" x14ac:dyDescent="0.2">
      <c r="A9789" t="s">
        <v>521</v>
      </c>
      <c r="B9789" t="s">
        <v>572</v>
      </c>
      <c r="C9789" t="s">
        <v>523</v>
      </c>
      <c r="D9789" t="s">
        <v>530</v>
      </c>
      <c r="E9789" t="s">
        <v>517</v>
      </c>
      <c r="F9789" s="191">
        <v>45854</v>
      </c>
      <c r="G9789" t="s">
        <v>573</v>
      </c>
      <c r="H9789" s="192">
        <v>5000000</v>
      </c>
      <c r="I9789" t="s">
        <v>16</v>
      </c>
      <c r="J9789"/>
      <c r="K9789"/>
      <c r="L9789">
        <v>2025</v>
      </c>
      <c r="M9789" t="s">
        <v>525</v>
      </c>
      <c r="N9789" t="s">
        <v>526</v>
      </c>
      <c r="O9789"/>
    </row>
    <row r="9790" spans="1:15" s="164" customFormat="1" ht="16" x14ac:dyDescent="0.2">
      <c r="A9790" t="s">
        <v>521</v>
      </c>
      <c r="B9790" t="s">
        <v>572</v>
      </c>
      <c r="C9790" t="s">
        <v>523</v>
      </c>
      <c r="D9790" t="s">
        <v>524</v>
      </c>
      <c r="E9790" t="s">
        <v>519</v>
      </c>
      <c r="F9790" s="191">
        <v>45854</v>
      </c>
      <c r="G9790" t="s">
        <v>757</v>
      </c>
      <c r="H9790" s="192">
        <v>1190000</v>
      </c>
      <c r="I9790" t="s">
        <v>16</v>
      </c>
      <c r="J9790">
        <v>14000</v>
      </c>
      <c r="K9790"/>
      <c r="L9790">
        <v>2025</v>
      </c>
      <c r="M9790" t="s">
        <v>525</v>
      </c>
      <c r="N9790" t="s">
        <v>526</v>
      </c>
      <c r="O9790"/>
    </row>
    <row r="9791" spans="1:15" s="164" customFormat="1" ht="16" x14ac:dyDescent="0.2">
      <c r="A9791" t="s">
        <v>521</v>
      </c>
      <c r="B9791" t="s">
        <v>572</v>
      </c>
      <c r="C9791" t="s">
        <v>523</v>
      </c>
      <c r="D9791" t="s">
        <v>524</v>
      </c>
      <c r="E9791" t="s">
        <v>519</v>
      </c>
      <c r="F9791" s="191">
        <v>45854</v>
      </c>
      <c r="G9791" t="s">
        <v>573</v>
      </c>
      <c r="H9791" s="192">
        <v>2975000</v>
      </c>
      <c r="I9791" t="s">
        <v>16</v>
      </c>
      <c r="J9791">
        <v>35000</v>
      </c>
      <c r="K9791"/>
      <c r="L9791">
        <v>2025</v>
      </c>
      <c r="M9791" t="s">
        <v>525</v>
      </c>
      <c r="N9791" t="s">
        <v>526</v>
      </c>
      <c r="O9791"/>
    </row>
    <row r="9792" spans="1:15" s="164" customFormat="1" ht="16" x14ac:dyDescent="0.2">
      <c r="A9792" t="s">
        <v>521</v>
      </c>
      <c r="B9792" t="s">
        <v>572</v>
      </c>
      <c r="C9792" t="s">
        <v>535</v>
      </c>
      <c r="D9792" t="s">
        <v>530</v>
      </c>
      <c r="E9792" t="s">
        <v>517</v>
      </c>
      <c r="F9792" s="191">
        <v>45854</v>
      </c>
      <c r="G9792" t="s">
        <v>573</v>
      </c>
      <c r="H9792" s="192">
        <v>400000</v>
      </c>
      <c r="I9792" t="s">
        <v>16</v>
      </c>
      <c r="J9792"/>
      <c r="K9792"/>
      <c r="L9792">
        <v>2025</v>
      </c>
      <c r="M9792" t="s">
        <v>525</v>
      </c>
      <c r="N9792" t="s">
        <v>526</v>
      </c>
      <c r="O9792"/>
    </row>
    <row r="9793" spans="1:15" s="164" customFormat="1" ht="16" x14ac:dyDescent="0.2">
      <c r="A9793" t="s">
        <v>521</v>
      </c>
      <c r="B9793" t="s">
        <v>522</v>
      </c>
      <c r="C9793" t="s">
        <v>523</v>
      </c>
      <c r="D9793" t="s">
        <v>524</v>
      </c>
      <c r="E9793" t="s">
        <v>519</v>
      </c>
      <c r="F9793" s="191">
        <v>45854</v>
      </c>
      <c r="G9793" t="s">
        <v>19</v>
      </c>
      <c r="H9793" s="192">
        <v>2975000</v>
      </c>
      <c r="I9793" t="s">
        <v>16</v>
      </c>
      <c r="J9793">
        <v>35000</v>
      </c>
      <c r="K9793"/>
      <c r="L9793">
        <v>2025</v>
      </c>
      <c r="M9793" t="s">
        <v>525</v>
      </c>
      <c r="N9793" t="s">
        <v>526</v>
      </c>
      <c r="O9793"/>
    </row>
    <row r="9794" spans="1:15" s="164" customFormat="1" ht="16" x14ac:dyDescent="0.2">
      <c r="A9794" t="s">
        <v>521</v>
      </c>
      <c r="B9794" t="s">
        <v>522</v>
      </c>
      <c r="C9794" t="s">
        <v>523</v>
      </c>
      <c r="D9794" t="s">
        <v>530</v>
      </c>
      <c r="E9794" t="s">
        <v>517</v>
      </c>
      <c r="F9794" s="191">
        <v>45854</v>
      </c>
      <c r="G9794" t="s">
        <v>19</v>
      </c>
      <c r="H9794" s="192">
        <v>6200000</v>
      </c>
      <c r="I9794" t="s">
        <v>16</v>
      </c>
      <c r="J9794"/>
      <c r="K9794"/>
      <c r="L9794">
        <v>2025</v>
      </c>
      <c r="M9794" t="s">
        <v>525</v>
      </c>
      <c r="N9794" t="s">
        <v>526</v>
      </c>
      <c r="O9794"/>
    </row>
    <row r="9795" spans="1:15" s="164" customFormat="1" ht="16" x14ac:dyDescent="0.2">
      <c r="A9795" t="s">
        <v>521</v>
      </c>
      <c r="B9795" t="s">
        <v>522</v>
      </c>
      <c r="C9795" t="s">
        <v>523</v>
      </c>
      <c r="D9795" t="s">
        <v>524</v>
      </c>
      <c r="E9795" t="s">
        <v>519</v>
      </c>
      <c r="F9795" s="191">
        <v>45854</v>
      </c>
      <c r="G9795" t="s">
        <v>18</v>
      </c>
      <c r="H9795" s="192">
        <v>3230</v>
      </c>
      <c r="I9795" t="s">
        <v>16</v>
      </c>
      <c r="J9795">
        <v>38</v>
      </c>
      <c r="K9795"/>
      <c r="L9795">
        <v>2025</v>
      </c>
      <c r="M9795" t="s">
        <v>525</v>
      </c>
      <c r="N9795" t="s">
        <v>526</v>
      </c>
      <c r="O9795"/>
    </row>
    <row r="9796" spans="1:15" s="164" customFormat="1" ht="16" x14ac:dyDescent="0.2">
      <c r="A9796" t="s">
        <v>521</v>
      </c>
      <c r="B9796" t="s">
        <v>572</v>
      </c>
      <c r="C9796" t="s">
        <v>523</v>
      </c>
      <c r="D9796" t="s">
        <v>530</v>
      </c>
      <c r="E9796" t="s">
        <v>517</v>
      </c>
      <c r="F9796" s="191">
        <v>45854</v>
      </c>
      <c r="G9796" t="s">
        <v>573</v>
      </c>
      <c r="H9796" s="192">
        <v>960000</v>
      </c>
      <c r="I9796" t="s">
        <v>16</v>
      </c>
      <c r="J9796"/>
      <c r="K9796"/>
      <c r="L9796">
        <v>2025</v>
      </c>
      <c r="M9796" t="s">
        <v>525</v>
      </c>
      <c r="N9796" t="s">
        <v>526</v>
      </c>
      <c r="O9796" t="s">
        <v>806</v>
      </c>
    </row>
    <row r="9797" spans="1:15" s="164" customFormat="1" ht="16" x14ac:dyDescent="0.2">
      <c r="A9797" t="s">
        <v>521</v>
      </c>
      <c r="B9797" t="s">
        <v>670</v>
      </c>
      <c r="C9797" t="s">
        <v>523</v>
      </c>
      <c r="D9797" t="s">
        <v>530</v>
      </c>
      <c r="E9797" t="s">
        <v>517</v>
      </c>
      <c r="F9797" s="191">
        <v>45854</v>
      </c>
      <c r="G9797" t="s">
        <v>36</v>
      </c>
      <c r="H9797" s="192">
        <v>22400</v>
      </c>
      <c r="I9797" t="s">
        <v>16</v>
      </c>
      <c r="J9797">
        <v>56</v>
      </c>
      <c r="K9797"/>
      <c r="L9797">
        <v>2025</v>
      </c>
      <c r="M9797" t="s">
        <v>525</v>
      </c>
      <c r="N9797" t="s">
        <v>526</v>
      </c>
      <c r="O9797" t="s">
        <v>846</v>
      </c>
    </row>
    <row r="9798" spans="1:15" s="164" customFormat="1" ht="16" x14ac:dyDescent="0.2">
      <c r="A9798" t="s">
        <v>521</v>
      </c>
      <c r="B9798" t="s">
        <v>572</v>
      </c>
      <c r="C9798" t="s">
        <v>523</v>
      </c>
      <c r="D9798" t="s">
        <v>530</v>
      </c>
      <c r="E9798" t="s">
        <v>517</v>
      </c>
      <c r="F9798" s="191">
        <v>45854</v>
      </c>
      <c r="G9798" t="s">
        <v>573</v>
      </c>
      <c r="H9798" s="192">
        <v>1560000</v>
      </c>
      <c r="I9798" t="s">
        <v>16</v>
      </c>
      <c r="J9798"/>
      <c r="K9798"/>
      <c r="L9798">
        <v>2025</v>
      </c>
      <c r="M9798" t="s">
        <v>525</v>
      </c>
      <c r="N9798" t="s">
        <v>526</v>
      </c>
      <c r="O9798" t="s">
        <v>847</v>
      </c>
    </row>
    <row r="9799" spans="1:15" s="164" customFormat="1" ht="16" x14ac:dyDescent="0.2">
      <c r="A9799" t="s">
        <v>521</v>
      </c>
      <c r="B9799" t="s">
        <v>647</v>
      </c>
      <c r="C9799" t="s">
        <v>523</v>
      </c>
      <c r="D9799" t="s">
        <v>525</v>
      </c>
      <c r="E9799" t="s">
        <v>531</v>
      </c>
      <c r="F9799" s="191">
        <v>45855</v>
      </c>
      <c r="G9799" t="s">
        <v>650</v>
      </c>
      <c r="H9799" s="192">
        <v>210210</v>
      </c>
      <c r="I9799" t="s">
        <v>16</v>
      </c>
      <c r="J9799"/>
      <c r="K9799"/>
      <c r="L9799">
        <v>2024</v>
      </c>
      <c r="M9799" t="s">
        <v>525</v>
      </c>
      <c r="N9799" t="s">
        <v>569</v>
      </c>
      <c r="O9799"/>
    </row>
    <row r="9800" spans="1:15" s="164" customFormat="1" ht="16" x14ac:dyDescent="0.2">
      <c r="A9800" t="s">
        <v>521</v>
      </c>
      <c r="B9800" t="s">
        <v>647</v>
      </c>
      <c r="C9800" t="s">
        <v>523</v>
      </c>
      <c r="D9800" t="s">
        <v>525</v>
      </c>
      <c r="E9800" t="s">
        <v>525</v>
      </c>
      <c r="F9800" s="191">
        <v>45855</v>
      </c>
      <c r="G9800" t="s">
        <v>648</v>
      </c>
      <c r="H9800" s="192">
        <v>23265</v>
      </c>
      <c r="I9800" t="s">
        <v>16</v>
      </c>
      <c r="J9800"/>
      <c r="K9800"/>
      <c r="L9800">
        <v>2024</v>
      </c>
      <c r="M9800" t="s">
        <v>525</v>
      </c>
      <c r="N9800" t="s">
        <v>569</v>
      </c>
      <c r="O9800"/>
    </row>
    <row r="9801" spans="1:15" s="164" customFormat="1" ht="16" x14ac:dyDescent="0.2">
      <c r="A9801" t="s">
        <v>521</v>
      </c>
      <c r="B9801" t="s">
        <v>647</v>
      </c>
      <c r="C9801" t="s">
        <v>523</v>
      </c>
      <c r="D9801" t="s">
        <v>525</v>
      </c>
      <c r="E9801" t="s">
        <v>519</v>
      </c>
      <c r="F9801" s="191">
        <v>45855</v>
      </c>
      <c r="G9801" t="s">
        <v>661</v>
      </c>
      <c r="H9801" s="192">
        <v>507111</v>
      </c>
      <c r="I9801" t="s">
        <v>16</v>
      </c>
      <c r="J9801"/>
      <c r="K9801"/>
      <c r="L9801">
        <v>2024</v>
      </c>
      <c r="M9801" t="s">
        <v>525</v>
      </c>
      <c r="N9801" t="s">
        <v>569</v>
      </c>
      <c r="O9801"/>
    </row>
    <row r="9802" spans="1:15" s="164" customFormat="1" ht="16" x14ac:dyDescent="0.2">
      <c r="A9802" t="s">
        <v>521</v>
      </c>
      <c r="B9802" t="s">
        <v>647</v>
      </c>
      <c r="C9802" t="s">
        <v>523</v>
      </c>
      <c r="D9802" t="s">
        <v>525</v>
      </c>
      <c r="E9802" t="s">
        <v>525</v>
      </c>
      <c r="F9802" s="191">
        <v>45855</v>
      </c>
      <c r="G9802" t="s">
        <v>649</v>
      </c>
      <c r="H9802" s="192">
        <v>70730</v>
      </c>
      <c r="I9802" t="s">
        <v>16</v>
      </c>
      <c r="J9802"/>
      <c r="K9802"/>
      <c r="L9802">
        <v>2024</v>
      </c>
      <c r="M9802" t="s">
        <v>525</v>
      </c>
      <c r="N9802" t="s">
        <v>569</v>
      </c>
      <c r="O9802"/>
    </row>
    <row r="9803" spans="1:15" s="164" customFormat="1" ht="16" x14ac:dyDescent="0.2">
      <c r="A9803" t="s">
        <v>521</v>
      </c>
      <c r="B9803" t="s">
        <v>647</v>
      </c>
      <c r="C9803" t="s">
        <v>523</v>
      </c>
      <c r="D9803" t="s">
        <v>525</v>
      </c>
      <c r="E9803" t="s">
        <v>525</v>
      </c>
      <c r="F9803" s="191">
        <v>45855</v>
      </c>
      <c r="G9803" t="s">
        <v>656</v>
      </c>
      <c r="H9803" s="192">
        <v>249480</v>
      </c>
      <c r="I9803" t="s">
        <v>16</v>
      </c>
      <c r="J9803"/>
      <c r="K9803"/>
      <c r="L9803">
        <v>2024</v>
      </c>
      <c r="M9803" t="s">
        <v>525</v>
      </c>
      <c r="N9803" t="s">
        <v>569</v>
      </c>
      <c r="O9803"/>
    </row>
    <row r="9804" spans="1:15" s="164" customFormat="1" ht="16" x14ac:dyDescent="0.2">
      <c r="A9804" t="s">
        <v>521</v>
      </c>
      <c r="B9804" t="s">
        <v>688</v>
      </c>
      <c r="C9804" t="s">
        <v>523</v>
      </c>
      <c r="D9804" t="s">
        <v>530</v>
      </c>
      <c r="E9804" t="s">
        <v>518</v>
      </c>
      <c r="F9804" s="191">
        <v>45855</v>
      </c>
      <c r="G9804" t="s">
        <v>40</v>
      </c>
      <c r="H9804" s="192">
        <v>360000</v>
      </c>
      <c r="I9804" t="s">
        <v>16</v>
      </c>
      <c r="J9804"/>
      <c r="K9804"/>
      <c r="L9804">
        <v>2025</v>
      </c>
      <c r="M9804" t="s">
        <v>525</v>
      </c>
      <c r="N9804" t="s">
        <v>526</v>
      </c>
      <c r="O9804"/>
    </row>
    <row r="9805" spans="1:15" s="164" customFormat="1" ht="16" x14ac:dyDescent="0.2">
      <c r="A9805" t="s">
        <v>521</v>
      </c>
      <c r="B9805" t="s">
        <v>688</v>
      </c>
      <c r="C9805" t="s">
        <v>523</v>
      </c>
      <c r="D9805" t="s">
        <v>530</v>
      </c>
      <c r="E9805" t="s">
        <v>517</v>
      </c>
      <c r="F9805" s="191">
        <v>45855</v>
      </c>
      <c r="G9805" t="s">
        <v>40</v>
      </c>
      <c r="H9805" s="192">
        <v>1760000</v>
      </c>
      <c r="I9805" t="s">
        <v>16</v>
      </c>
      <c r="J9805"/>
      <c r="K9805"/>
      <c r="L9805">
        <v>2025</v>
      </c>
      <c r="M9805" t="s">
        <v>525</v>
      </c>
      <c r="N9805" t="s">
        <v>526</v>
      </c>
      <c r="O9805"/>
    </row>
    <row r="9806" spans="1:15" s="164" customFormat="1" ht="16" x14ac:dyDescent="0.2">
      <c r="A9806" t="s">
        <v>521</v>
      </c>
      <c r="B9806" t="s">
        <v>592</v>
      </c>
      <c r="C9806" t="s">
        <v>523</v>
      </c>
      <c r="D9806" t="s">
        <v>530</v>
      </c>
      <c r="E9806" t="s">
        <v>517</v>
      </c>
      <c r="F9806" s="191">
        <v>45855</v>
      </c>
      <c r="G9806" t="s">
        <v>24</v>
      </c>
      <c r="H9806" s="192">
        <v>67200</v>
      </c>
      <c r="I9806" t="s">
        <v>16</v>
      </c>
      <c r="J9806">
        <v>168</v>
      </c>
      <c r="K9806"/>
      <c r="L9806">
        <v>2025</v>
      </c>
      <c r="M9806" t="s">
        <v>525</v>
      </c>
      <c r="N9806" t="s">
        <v>526</v>
      </c>
      <c r="O9806"/>
    </row>
    <row r="9807" spans="1:15" s="164" customFormat="1" ht="16" x14ac:dyDescent="0.2">
      <c r="A9807" t="s">
        <v>521</v>
      </c>
      <c r="B9807" t="s">
        <v>615</v>
      </c>
      <c r="C9807" t="s">
        <v>523</v>
      </c>
      <c r="D9807" t="s">
        <v>530</v>
      </c>
      <c r="E9807" t="s">
        <v>518</v>
      </c>
      <c r="F9807" s="191">
        <v>45855</v>
      </c>
      <c r="G9807" t="s">
        <v>26</v>
      </c>
      <c r="H9807" s="192">
        <v>112000</v>
      </c>
      <c r="I9807" t="s">
        <v>16</v>
      </c>
      <c r="J9807">
        <v>280</v>
      </c>
      <c r="K9807"/>
      <c r="L9807">
        <v>2025</v>
      </c>
      <c r="M9807" t="s">
        <v>525</v>
      </c>
      <c r="N9807" t="s">
        <v>526</v>
      </c>
      <c r="O9807"/>
    </row>
    <row r="9808" spans="1:15" s="164" customFormat="1" ht="16" x14ac:dyDescent="0.2">
      <c r="A9808" t="s">
        <v>521</v>
      </c>
      <c r="B9808" t="s">
        <v>615</v>
      </c>
      <c r="C9808" t="s">
        <v>523</v>
      </c>
      <c r="D9808" t="s">
        <v>530</v>
      </c>
      <c r="E9808" t="s">
        <v>517</v>
      </c>
      <c r="F9808" s="191">
        <v>45855</v>
      </c>
      <c r="G9808" t="s">
        <v>26</v>
      </c>
      <c r="H9808" s="192">
        <v>3001600</v>
      </c>
      <c r="I9808" t="s">
        <v>16</v>
      </c>
      <c r="J9808">
        <v>7504</v>
      </c>
      <c r="K9808"/>
      <c r="L9808">
        <v>2025</v>
      </c>
      <c r="M9808" t="s">
        <v>525</v>
      </c>
      <c r="N9808" t="s">
        <v>526</v>
      </c>
      <c r="O9808"/>
    </row>
    <row r="9809" spans="1:15" s="164" customFormat="1" ht="16" x14ac:dyDescent="0.2">
      <c r="A9809" t="s">
        <v>521</v>
      </c>
      <c r="B9809" t="s">
        <v>639</v>
      </c>
      <c r="C9809" t="s">
        <v>523</v>
      </c>
      <c r="D9809" t="s">
        <v>530</v>
      </c>
      <c r="E9809" t="s">
        <v>517</v>
      </c>
      <c r="F9809" s="191">
        <v>45855</v>
      </c>
      <c r="G9809" t="s">
        <v>29</v>
      </c>
      <c r="H9809" s="192">
        <v>873600</v>
      </c>
      <c r="I9809" t="s">
        <v>16</v>
      </c>
      <c r="J9809">
        <v>2184</v>
      </c>
      <c r="K9809"/>
      <c r="L9809">
        <v>2025</v>
      </c>
      <c r="M9809" t="s">
        <v>525</v>
      </c>
      <c r="N9809" t="s">
        <v>526</v>
      </c>
      <c r="O9809"/>
    </row>
    <row r="9810" spans="1:15" s="164" customFormat="1" ht="16" x14ac:dyDescent="0.2">
      <c r="A9810" t="s">
        <v>521</v>
      </c>
      <c r="B9810" t="s">
        <v>670</v>
      </c>
      <c r="C9810" t="s">
        <v>523</v>
      </c>
      <c r="D9810" t="s">
        <v>530</v>
      </c>
      <c r="E9810" t="s">
        <v>518</v>
      </c>
      <c r="F9810" s="191">
        <v>45855</v>
      </c>
      <c r="G9810" t="s">
        <v>36</v>
      </c>
      <c r="H9810" s="192">
        <v>403200</v>
      </c>
      <c r="I9810" t="s">
        <v>16</v>
      </c>
      <c r="J9810">
        <v>1008</v>
      </c>
      <c r="K9810"/>
      <c r="L9810">
        <v>2025</v>
      </c>
      <c r="M9810" t="s">
        <v>525</v>
      </c>
      <c r="N9810" t="s">
        <v>526</v>
      </c>
      <c r="O9810"/>
    </row>
    <row r="9811" spans="1:15" s="164" customFormat="1" ht="16" x14ac:dyDescent="0.2">
      <c r="A9811" t="s">
        <v>521</v>
      </c>
      <c r="B9811" t="s">
        <v>670</v>
      </c>
      <c r="C9811" t="s">
        <v>523</v>
      </c>
      <c r="D9811" t="s">
        <v>530</v>
      </c>
      <c r="E9811" t="s">
        <v>517</v>
      </c>
      <c r="F9811" s="191">
        <v>45855</v>
      </c>
      <c r="G9811" t="s">
        <v>36</v>
      </c>
      <c r="H9811" s="192">
        <v>4412800</v>
      </c>
      <c r="I9811" t="s">
        <v>16</v>
      </c>
      <c r="J9811">
        <v>11032</v>
      </c>
      <c r="K9811"/>
      <c r="L9811">
        <v>2025</v>
      </c>
      <c r="M9811" t="s">
        <v>525</v>
      </c>
      <c r="N9811" t="s">
        <v>526</v>
      </c>
      <c r="O9811"/>
    </row>
    <row r="9812" spans="1:15" s="164" customFormat="1" ht="16" x14ac:dyDescent="0.2">
      <c r="A9812" t="s">
        <v>521</v>
      </c>
      <c r="B9812" t="s">
        <v>687</v>
      </c>
      <c r="C9812" t="s">
        <v>523</v>
      </c>
      <c r="D9812" t="s">
        <v>530</v>
      </c>
      <c r="E9812" t="s">
        <v>518</v>
      </c>
      <c r="F9812" s="191">
        <v>45855</v>
      </c>
      <c r="G9812" t="s">
        <v>39</v>
      </c>
      <c r="H9812" s="192">
        <v>112000</v>
      </c>
      <c r="I9812" t="s">
        <v>16</v>
      </c>
      <c r="J9812">
        <v>280</v>
      </c>
      <c r="K9812"/>
      <c r="L9812">
        <v>2025</v>
      </c>
      <c r="M9812" t="s">
        <v>525</v>
      </c>
      <c r="N9812" t="s">
        <v>526</v>
      </c>
      <c r="O9812"/>
    </row>
    <row r="9813" spans="1:15" s="164" customFormat="1" ht="16" x14ac:dyDescent="0.2">
      <c r="A9813" t="s">
        <v>521</v>
      </c>
      <c r="B9813" t="s">
        <v>687</v>
      </c>
      <c r="C9813" t="s">
        <v>523</v>
      </c>
      <c r="D9813" t="s">
        <v>530</v>
      </c>
      <c r="E9813" t="s">
        <v>517</v>
      </c>
      <c r="F9813" s="191">
        <v>45855</v>
      </c>
      <c r="G9813" t="s">
        <v>39</v>
      </c>
      <c r="H9813" s="192">
        <v>896000</v>
      </c>
      <c r="I9813" t="s">
        <v>16</v>
      </c>
      <c r="J9813">
        <v>2240</v>
      </c>
      <c r="K9813"/>
      <c r="L9813">
        <v>2025</v>
      </c>
      <c r="M9813" t="s">
        <v>525</v>
      </c>
      <c r="N9813" t="s">
        <v>526</v>
      </c>
      <c r="O9813"/>
    </row>
    <row r="9814" spans="1:15" s="164" customFormat="1" ht="16" x14ac:dyDescent="0.2">
      <c r="A9814" t="s">
        <v>521</v>
      </c>
      <c r="B9814" t="s">
        <v>645</v>
      </c>
      <c r="C9814" t="s">
        <v>523</v>
      </c>
      <c r="D9814" t="s">
        <v>530</v>
      </c>
      <c r="E9814" t="s">
        <v>517</v>
      </c>
      <c r="F9814" s="191">
        <v>45855</v>
      </c>
      <c r="G9814" t="s">
        <v>30</v>
      </c>
      <c r="H9814" s="192">
        <v>134400</v>
      </c>
      <c r="I9814" t="s">
        <v>16</v>
      </c>
      <c r="J9814">
        <v>336</v>
      </c>
      <c r="K9814"/>
      <c r="L9814">
        <v>2025</v>
      </c>
      <c r="M9814" t="s">
        <v>525</v>
      </c>
      <c r="N9814" t="s">
        <v>526</v>
      </c>
      <c r="O9814"/>
    </row>
    <row r="9815" spans="1:15" s="164" customFormat="1" ht="16" x14ac:dyDescent="0.2">
      <c r="A9815" t="s">
        <v>521</v>
      </c>
      <c r="B9815" t="s">
        <v>609</v>
      </c>
      <c r="C9815" t="s">
        <v>523</v>
      </c>
      <c r="D9815" t="s">
        <v>530</v>
      </c>
      <c r="E9815" t="s">
        <v>517</v>
      </c>
      <c r="F9815" s="191">
        <v>45855</v>
      </c>
      <c r="G9815" t="s">
        <v>25</v>
      </c>
      <c r="H9815" s="192">
        <v>537600</v>
      </c>
      <c r="I9815" t="s">
        <v>16</v>
      </c>
      <c r="J9815">
        <v>1344</v>
      </c>
      <c r="K9815"/>
      <c r="L9815">
        <v>2025</v>
      </c>
      <c r="M9815" t="s">
        <v>525</v>
      </c>
      <c r="N9815" t="s">
        <v>526</v>
      </c>
      <c r="O9815"/>
    </row>
    <row r="9816" spans="1:15" s="164" customFormat="1" ht="16" x14ac:dyDescent="0.2">
      <c r="A9816" t="s">
        <v>521</v>
      </c>
      <c r="B9816" t="s">
        <v>662</v>
      </c>
      <c r="C9816" t="s">
        <v>523</v>
      </c>
      <c r="D9816" t="s">
        <v>530</v>
      </c>
      <c r="E9816" t="s">
        <v>517</v>
      </c>
      <c r="F9816" s="191">
        <v>45855</v>
      </c>
      <c r="G9816" t="s">
        <v>32</v>
      </c>
      <c r="H9816" s="192">
        <v>224000</v>
      </c>
      <c r="I9816" t="s">
        <v>16</v>
      </c>
      <c r="J9816">
        <v>560</v>
      </c>
      <c r="K9816"/>
      <c r="L9816">
        <v>2025</v>
      </c>
      <c r="M9816" t="s">
        <v>525</v>
      </c>
      <c r="N9816" t="s">
        <v>526</v>
      </c>
      <c r="O9816"/>
    </row>
    <row r="9817" spans="1:15" s="164" customFormat="1" ht="16" x14ac:dyDescent="0.2">
      <c r="A9817" t="s">
        <v>521</v>
      </c>
      <c r="B9817" t="s">
        <v>639</v>
      </c>
      <c r="C9817" t="s">
        <v>523</v>
      </c>
      <c r="D9817" t="s">
        <v>530</v>
      </c>
      <c r="E9817" t="s">
        <v>518</v>
      </c>
      <c r="F9817" s="191">
        <v>45855</v>
      </c>
      <c r="G9817" t="s">
        <v>29</v>
      </c>
      <c r="H9817" s="192">
        <v>67200</v>
      </c>
      <c r="I9817" t="s">
        <v>16</v>
      </c>
      <c r="J9817">
        <v>168</v>
      </c>
      <c r="K9817"/>
      <c r="L9817">
        <v>2025</v>
      </c>
      <c r="M9817" t="s">
        <v>525</v>
      </c>
      <c r="N9817" t="s">
        <v>526</v>
      </c>
      <c r="O9817"/>
    </row>
    <row r="9818" spans="1:15" s="164" customFormat="1" ht="16" x14ac:dyDescent="0.2">
      <c r="A9818" t="s">
        <v>521</v>
      </c>
      <c r="B9818" t="s">
        <v>639</v>
      </c>
      <c r="C9818" t="s">
        <v>523</v>
      </c>
      <c r="D9818" t="s">
        <v>524</v>
      </c>
      <c r="E9818" t="s">
        <v>519</v>
      </c>
      <c r="F9818" s="191">
        <v>45855</v>
      </c>
      <c r="G9818" t="s">
        <v>29</v>
      </c>
      <c r="H9818" s="192">
        <v>57800</v>
      </c>
      <c r="I9818" t="s">
        <v>16</v>
      </c>
      <c r="J9818">
        <v>680</v>
      </c>
      <c r="K9818"/>
      <c r="L9818">
        <v>2025</v>
      </c>
      <c r="M9818" t="s">
        <v>525</v>
      </c>
      <c r="N9818" t="s">
        <v>526</v>
      </c>
      <c r="O9818"/>
    </row>
    <row r="9819" spans="1:15" s="164" customFormat="1" ht="16" x14ac:dyDescent="0.2">
      <c r="A9819" t="s">
        <v>521</v>
      </c>
      <c r="B9819" t="s">
        <v>522</v>
      </c>
      <c r="C9819" t="s">
        <v>523</v>
      </c>
      <c r="D9819" t="s">
        <v>525</v>
      </c>
      <c r="E9819" t="s">
        <v>525</v>
      </c>
      <c r="F9819" s="191">
        <v>45855</v>
      </c>
      <c r="G9819" t="s">
        <v>18</v>
      </c>
      <c r="H9819" s="192"/>
      <c r="I9819" t="s">
        <v>16</v>
      </c>
      <c r="J9819">
        <v>110</v>
      </c>
      <c r="K9819"/>
      <c r="L9819">
        <v>2025</v>
      </c>
      <c r="M9819" t="s">
        <v>525</v>
      </c>
      <c r="N9819" t="s">
        <v>526</v>
      </c>
      <c r="O9819" t="s">
        <v>804</v>
      </c>
    </row>
    <row r="9820" spans="1:15" s="164" customFormat="1" ht="16" x14ac:dyDescent="0.2">
      <c r="A9820" t="s">
        <v>521</v>
      </c>
      <c r="B9820" t="s">
        <v>522</v>
      </c>
      <c r="C9820" t="s">
        <v>523</v>
      </c>
      <c r="D9820" t="s">
        <v>530</v>
      </c>
      <c r="E9820" t="s">
        <v>517</v>
      </c>
      <c r="F9820" s="191">
        <v>45855</v>
      </c>
      <c r="G9820" t="s">
        <v>19</v>
      </c>
      <c r="H9820" s="192">
        <v>1400000</v>
      </c>
      <c r="I9820" t="s">
        <v>16</v>
      </c>
      <c r="J9820"/>
      <c r="K9820"/>
      <c r="L9820">
        <v>2025</v>
      </c>
      <c r="M9820" t="s">
        <v>525</v>
      </c>
      <c r="N9820" t="s">
        <v>526</v>
      </c>
      <c r="O9820" t="s">
        <v>804</v>
      </c>
    </row>
    <row r="9821" spans="1:15" s="164" customFormat="1" ht="16" x14ac:dyDescent="0.2">
      <c r="A9821" t="s">
        <v>521</v>
      </c>
      <c r="B9821" t="s">
        <v>522</v>
      </c>
      <c r="C9821" t="s">
        <v>523</v>
      </c>
      <c r="D9821" t="s">
        <v>524</v>
      </c>
      <c r="E9821" t="s">
        <v>519</v>
      </c>
      <c r="F9821" s="191">
        <v>45855</v>
      </c>
      <c r="G9821" t="s">
        <v>19</v>
      </c>
      <c r="H9821" s="192">
        <v>595000</v>
      </c>
      <c r="I9821" t="s">
        <v>16</v>
      </c>
      <c r="J9821">
        <v>7000</v>
      </c>
      <c r="K9821"/>
      <c r="L9821">
        <v>2025</v>
      </c>
      <c r="M9821" t="s">
        <v>525</v>
      </c>
      <c r="N9821" t="s">
        <v>526</v>
      </c>
      <c r="O9821" t="s">
        <v>804</v>
      </c>
    </row>
    <row r="9822" spans="1:15" s="164" customFormat="1" ht="16" x14ac:dyDescent="0.2">
      <c r="A9822" t="s">
        <v>521</v>
      </c>
      <c r="B9822" t="s">
        <v>572</v>
      </c>
      <c r="C9822" t="s">
        <v>523</v>
      </c>
      <c r="D9822" t="s">
        <v>530</v>
      </c>
      <c r="E9822" t="s">
        <v>518</v>
      </c>
      <c r="F9822" s="191">
        <v>45855</v>
      </c>
      <c r="G9822" t="s">
        <v>573</v>
      </c>
      <c r="H9822" s="192">
        <v>320000</v>
      </c>
      <c r="I9822" t="s">
        <v>16</v>
      </c>
      <c r="J9822"/>
      <c r="K9822"/>
      <c r="L9822">
        <v>2025</v>
      </c>
      <c r="M9822" t="s">
        <v>525</v>
      </c>
      <c r="N9822" t="s">
        <v>526</v>
      </c>
      <c r="O9822" t="s">
        <v>804</v>
      </c>
    </row>
    <row r="9823" spans="1:15" s="164" customFormat="1" ht="16" x14ac:dyDescent="0.2">
      <c r="A9823" t="s">
        <v>521</v>
      </c>
      <c r="B9823" t="s">
        <v>572</v>
      </c>
      <c r="C9823" t="s">
        <v>523</v>
      </c>
      <c r="D9823" t="s">
        <v>530</v>
      </c>
      <c r="E9823" t="s">
        <v>517</v>
      </c>
      <c r="F9823" s="191">
        <v>45855</v>
      </c>
      <c r="G9823" t="s">
        <v>573</v>
      </c>
      <c r="H9823" s="192">
        <v>2000000</v>
      </c>
      <c r="I9823" t="s">
        <v>16</v>
      </c>
      <c r="J9823"/>
      <c r="K9823"/>
      <c r="L9823">
        <v>2025</v>
      </c>
      <c r="M9823" t="s">
        <v>525</v>
      </c>
      <c r="N9823" t="s">
        <v>526</v>
      </c>
      <c r="O9823" t="s">
        <v>804</v>
      </c>
    </row>
    <row r="9824" spans="1:15" s="164" customFormat="1" ht="16" x14ac:dyDescent="0.2">
      <c r="A9824" t="s">
        <v>521</v>
      </c>
      <c r="B9824" t="s">
        <v>572</v>
      </c>
      <c r="C9824" t="s">
        <v>523</v>
      </c>
      <c r="D9824" t="s">
        <v>524</v>
      </c>
      <c r="E9824" t="s">
        <v>519</v>
      </c>
      <c r="F9824" s="191">
        <v>45855</v>
      </c>
      <c r="G9824" t="s">
        <v>573</v>
      </c>
      <c r="H9824" s="192">
        <v>1275000</v>
      </c>
      <c r="I9824" t="s">
        <v>16</v>
      </c>
      <c r="J9824">
        <v>15000</v>
      </c>
      <c r="K9824"/>
      <c r="L9824">
        <v>2025</v>
      </c>
      <c r="M9824" t="s">
        <v>525</v>
      </c>
      <c r="N9824" t="s">
        <v>526</v>
      </c>
      <c r="O9824" t="s">
        <v>804</v>
      </c>
    </row>
    <row r="9825" spans="1:15" s="164" customFormat="1" ht="16" x14ac:dyDescent="0.2">
      <c r="A9825" t="s">
        <v>521</v>
      </c>
      <c r="B9825" t="s">
        <v>572</v>
      </c>
      <c r="C9825" t="s">
        <v>523</v>
      </c>
      <c r="D9825" t="s">
        <v>530</v>
      </c>
      <c r="E9825" t="s">
        <v>517</v>
      </c>
      <c r="F9825" s="191">
        <v>45855</v>
      </c>
      <c r="G9825" t="s">
        <v>573</v>
      </c>
      <c r="H9825" s="192">
        <v>920000</v>
      </c>
      <c r="I9825" t="s">
        <v>16</v>
      </c>
      <c r="J9825"/>
      <c r="K9825"/>
      <c r="L9825">
        <v>2025</v>
      </c>
      <c r="M9825" t="s">
        <v>525</v>
      </c>
      <c r="N9825" t="s">
        <v>526</v>
      </c>
      <c r="O9825" t="s">
        <v>805</v>
      </c>
    </row>
    <row r="9826" spans="1:15" s="164" customFormat="1" ht="16" x14ac:dyDescent="0.2">
      <c r="A9826" t="s">
        <v>521</v>
      </c>
      <c r="B9826" t="s">
        <v>670</v>
      </c>
      <c r="C9826" t="s">
        <v>523</v>
      </c>
      <c r="D9826" t="s">
        <v>530</v>
      </c>
      <c r="E9826" t="s">
        <v>517</v>
      </c>
      <c r="F9826" s="191">
        <v>45855</v>
      </c>
      <c r="G9826" t="s">
        <v>36</v>
      </c>
      <c r="H9826" s="192">
        <v>201600</v>
      </c>
      <c r="I9826" t="s">
        <v>16</v>
      </c>
      <c r="J9826">
        <v>504</v>
      </c>
      <c r="K9826"/>
      <c r="L9826">
        <v>2025</v>
      </c>
      <c r="M9826" t="s">
        <v>525</v>
      </c>
      <c r="N9826" t="s">
        <v>526</v>
      </c>
      <c r="O9826" t="s">
        <v>844</v>
      </c>
    </row>
    <row r="9827" spans="1:15" s="164" customFormat="1" ht="16" x14ac:dyDescent="0.2">
      <c r="A9827" t="s">
        <v>521</v>
      </c>
      <c r="B9827" t="s">
        <v>572</v>
      </c>
      <c r="C9827" t="s">
        <v>523</v>
      </c>
      <c r="D9827" t="s">
        <v>530</v>
      </c>
      <c r="E9827" t="s">
        <v>517</v>
      </c>
      <c r="F9827" s="191">
        <v>45855</v>
      </c>
      <c r="G9827" t="s">
        <v>573</v>
      </c>
      <c r="H9827" s="192">
        <v>1600000</v>
      </c>
      <c r="I9827" t="s">
        <v>16</v>
      </c>
      <c r="J9827"/>
      <c r="K9827"/>
      <c r="L9827">
        <v>2025</v>
      </c>
      <c r="M9827" t="s">
        <v>525</v>
      </c>
      <c r="N9827" t="s">
        <v>526</v>
      </c>
      <c r="O9827" t="s">
        <v>845</v>
      </c>
    </row>
    <row r="9828" spans="1:15" s="164" customFormat="1" ht="16" x14ac:dyDescent="0.2">
      <c r="A9828" t="s">
        <v>521</v>
      </c>
      <c r="B9828" t="s">
        <v>522</v>
      </c>
      <c r="C9828" t="s">
        <v>523</v>
      </c>
      <c r="D9828" t="s">
        <v>530</v>
      </c>
      <c r="E9828" t="s">
        <v>519</v>
      </c>
      <c r="F9828" s="191">
        <v>45856</v>
      </c>
      <c r="G9828" t="s">
        <v>19</v>
      </c>
      <c r="H9828" s="192">
        <v>1000000</v>
      </c>
      <c r="I9828" t="s">
        <v>16</v>
      </c>
      <c r="J9828"/>
      <c r="K9828"/>
      <c r="L9828">
        <v>2025</v>
      </c>
      <c r="M9828" t="s">
        <v>525</v>
      </c>
      <c r="N9828" t="s">
        <v>526</v>
      </c>
      <c r="O9828"/>
    </row>
    <row r="9829" spans="1:15" s="164" customFormat="1" ht="16" x14ac:dyDescent="0.2">
      <c r="A9829" t="s">
        <v>521</v>
      </c>
      <c r="B9829" t="s">
        <v>572</v>
      </c>
      <c r="C9829" t="s">
        <v>523</v>
      </c>
      <c r="D9829" t="s">
        <v>530</v>
      </c>
      <c r="E9829" t="s">
        <v>517</v>
      </c>
      <c r="F9829" s="191">
        <v>45856</v>
      </c>
      <c r="G9829" t="s">
        <v>573</v>
      </c>
      <c r="H9829" s="192">
        <v>1000000</v>
      </c>
      <c r="I9829" t="s">
        <v>16</v>
      </c>
      <c r="J9829"/>
      <c r="K9829"/>
      <c r="L9829">
        <v>2025</v>
      </c>
      <c r="M9829" t="s">
        <v>525</v>
      </c>
      <c r="N9829" t="s">
        <v>526</v>
      </c>
      <c r="O9829" t="s">
        <v>803</v>
      </c>
    </row>
    <row r="9830" spans="1:15" s="164" customFormat="1" ht="16" x14ac:dyDescent="0.2">
      <c r="A9830" t="s">
        <v>521</v>
      </c>
      <c r="B9830" t="s">
        <v>522</v>
      </c>
      <c r="C9830" t="s">
        <v>523</v>
      </c>
      <c r="D9830" t="s">
        <v>524</v>
      </c>
      <c r="E9830" t="s">
        <v>519</v>
      </c>
      <c r="F9830" s="191">
        <v>45856</v>
      </c>
      <c r="G9830" t="s">
        <v>19</v>
      </c>
      <c r="H9830" s="192">
        <v>425000</v>
      </c>
      <c r="I9830" t="s">
        <v>16</v>
      </c>
      <c r="J9830">
        <v>5000</v>
      </c>
      <c r="K9830"/>
      <c r="L9830">
        <v>2025</v>
      </c>
      <c r="M9830" t="s">
        <v>525</v>
      </c>
      <c r="N9830" t="s">
        <v>526</v>
      </c>
      <c r="O9830"/>
    </row>
    <row r="9831" spans="1:15" s="164" customFormat="1" ht="16" x14ac:dyDescent="0.2">
      <c r="A9831" t="s">
        <v>521</v>
      </c>
      <c r="B9831" t="s">
        <v>670</v>
      </c>
      <c r="C9831" t="s">
        <v>523</v>
      </c>
      <c r="D9831" t="s">
        <v>530</v>
      </c>
      <c r="E9831" t="s">
        <v>517</v>
      </c>
      <c r="F9831" s="191">
        <v>45856</v>
      </c>
      <c r="G9831" t="s">
        <v>36</v>
      </c>
      <c r="H9831" s="192">
        <v>313600</v>
      </c>
      <c r="I9831" t="s">
        <v>16</v>
      </c>
      <c r="J9831">
        <v>784</v>
      </c>
      <c r="K9831"/>
      <c r="L9831">
        <v>2025</v>
      </c>
      <c r="M9831" t="s">
        <v>525</v>
      </c>
      <c r="N9831" t="s">
        <v>526</v>
      </c>
      <c r="O9831" t="s">
        <v>842</v>
      </c>
    </row>
    <row r="9832" spans="1:15" s="164" customFormat="1" ht="16" x14ac:dyDescent="0.2">
      <c r="A9832" t="s">
        <v>521</v>
      </c>
      <c r="B9832" t="s">
        <v>572</v>
      </c>
      <c r="C9832" t="s">
        <v>523</v>
      </c>
      <c r="D9832" t="s">
        <v>530</v>
      </c>
      <c r="E9832" t="s">
        <v>518</v>
      </c>
      <c r="F9832" s="191">
        <v>45856</v>
      </c>
      <c r="G9832" t="s">
        <v>573</v>
      </c>
      <c r="H9832" s="192">
        <v>320000</v>
      </c>
      <c r="I9832" t="s">
        <v>16</v>
      </c>
      <c r="J9832"/>
      <c r="K9832"/>
      <c r="L9832">
        <v>2025</v>
      </c>
      <c r="M9832" t="s">
        <v>525</v>
      </c>
      <c r="N9832" t="s">
        <v>526</v>
      </c>
      <c r="O9832"/>
    </row>
    <row r="9833" spans="1:15" s="164" customFormat="1" ht="16" x14ac:dyDescent="0.2">
      <c r="A9833" t="s">
        <v>521</v>
      </c>
      <c r="B9833" t="s">
        <v>572</v>
      </c>
      <c r="C9833" t="s">
        <v>523</v>
      </c>
      <c r="D9833" t="s">
        <v>530</v>
      </c>
      <c r="E9833" t="s">
        <v>517</v>
      </c>
      <c r="F9833" s="191">
        <v>45856</v>
      </c>
      <c r="G9833" t="s">
        <v>573</v>
      </c>
      <c r="H9833" s="192">
        <v>1600000</v>
      </c>
      <c r="I9833" t="s">
        <v>16</v>
      </c>
      <c r="J9833"/>
      <c r="K9833"/>
      <c r="L9833">
        <v>2025</v>
      </c>
      <c r="M9833" t="s">
        <v>525</v>
      </c>
      <c r="N9833" t="s">
        <v>526</v>
      </c>
      <c r="O9833" t="s">
        <v>843</v>
      </c>
    </row>
    <row r="9834" spans="1:15" s="164" customFormat="1" ht="16" x14ac:dyDescent="0.2">
      <c r="A9834" t="s">
        <v>521</v>
      </c>
      <c r="B9834" t="s">
        <v>572</v>
      </c>
      <c r="C9834" t="s">
        <v>523</v>
      </c>
      <c r="D9834" t="s">
        <v>530</v>
      </c>
      <c r="E9834" t="s">
        <v>517</v>
      </c>
      <c r="F9834" s="191">
        <v>45856</v>
      </c>
      <c r="G9834" t="s">
        <v>757</v>
      </c>
      <c r="H9834" s="192">
        <v>200000</v>
      </c>
      <c r="I9834" t="s">
        <v>16</v>
      </c>
      <c r="J9834"/>
      <c r="K9834"/>
      <c r="L9834">
        <v>2025</v>
      </c>
      <c r="M9834" t="s">
        <v>525</v>
      </c>
      <c r="N9834" t="s">
        <v>526</v>
      </c>
      <c r="O9834"/>
    </row>
    <row r="9835" spans="1:15" s="164" customFormat="1" ht="16" x14ac:dyDescent="0.2">
      <c r="A9835" t="s">
        <v>521</v>
      </c>
      <c r="B9835" t="s">
        <v>572</v>
      </c>
      <c r="C9835" t="s">
        <v>523</v>
      </c>
      <c r="D9835" t="s">
        <v>530</v>
      </c>
      <c r="E9835" t="s">
        <v>517</v>
      </c>
      <c r="F9835" s="191">
        <v>45856</v>
      </c>
      <c r="G9835" t="s">
        <v>573</v>
      </c>
      <c r="H9835" s="192">
        <v>3720000</v>
      </c>
      <c r="I9835" t="s">
        <v>16</v>
      </c>
      <c r="J9835"/>
      <c r="K9835"/>
      <c r="L9835">
        <v>2025</v>
      </c>
      <c r="M9835" t="s">
        <v>525</v>
      </c>
      <c r="N9835" t="s">
        <v>526</v>
      </c>
      <c r="O9835"/>
    </row>
    <row r="9836" spans="1:15" s="164" customFormat="1" ht="16" x14ac:dyDescent="0.2">
      <c r="A9836" t="s">
        <v>521</v>
      </c>
      <c r="B9836" t="s">
        <v>572</v>
      </c>
      <c r="C9836" t="s">
        <v>523</v>
      </c>
      <c r="D9836" t="s">
        <v>524</v>
      </c>
      <c r="E9836" t="s">
        <v>519</v>
      </c>
      <c r="F9836" s="191">
        <v>45856</v>
      </c>
      <c r="G9836" t="s">
        <v>573</v>
      </c>
      <c r="H9836" s="192">
        <v>765000</v>
      </c>
      <c r="I9836" t="s">
        <v>16</v>
      </c>
      <c r="J9836">
        <v>9000</v>
      </c>
      <c r="K9836"/>
      <c r="L9836">
        <v>2025</v>
      </c>
      <c r="M9836" t="s">
        <v>525</v>
      </c>
      <c r="N9836" t="s">
        <v>526</v>
      </c>
      <c r="O9836"/>
    </row>
    <row r="9837" spans="1:15" s="164" customFormat="1" ht="16" x14ac:dyDescent="0.2">
      <c r="A9837" t="s">
        <v>521</v>
      </c>
      <c r="B9837" t="s">
        <v>572</v>
      </c>
      <c r="C9837" t="s">
        <v>523</v>
      </c>
      <c r="D9837" t="s">
        <v>524</v>
      </c>
      <c r="E9837" t="s">
        <v>525</v>
      </c>
      <c r="F9837" s="191">
        <v>45856</v>
      </c>
      <c r="G9837" t="s">
        <v>757</v>
      </c>
      <c r="H9837" s="192">
        <v>850000</v>
      </c>
      <c r="I9837" t="s">
        <v>16</v>
      </c>
      <c r="J9837">
        <v>10000</v>
      </c>
      <c r="K9837"/>
      <c r="L9837">
        <v>2025</v>
      </c>
      <c r="M9837" t="s">
        <v>525</v>
      </c>
      <c r="N9837" t="s">
        <v>526</v>
      </c>
      <c r="O9837"/>
    </row>
    <row r="9838" spans="1:15" s="164" customFormat="1" ht="16" x14ac:dyDescent="0.2">
      <c r="A9838" t="s">
        <v>521</v>
      </c>
      <c r="B9838" t="s">
        <v>667</v>
      </c>
      <c r="C9838" t="s">
        <v>523</v>
      </c>
      <c r="D9838" t="s">
        <v>530</v>
      </c>
      <c r="E9838" t="s">
        <v>518</v>
      </c>
      <c r="F9838" s="191">
        <v>45856</v>
      </c>
      <c r="G9838" t="s">
        <v>35</v>
      </c>
      <c r="H9838" s="192">
        <v>403200</v>
      </c>
      <c r="I9838" t="s">
        <v>16</v>
      </c>
      <c r="J9838">
        <v>1008</v>
      </c>
      <c r="K9838"/>
      <c r="L9838">
        <v>2025</v>
      </c>
      <c r="M9838" t="s">
        <v>525</v>
      </c>
      <c r="N9838" t="s">
        <v>526</v>
      </c>
      <c r="O9838"/>
    </row>
    <row r="9839" spans="1:15" s="164" customFormat="1" ht="16" x14ac:dyDescent="0.2">
      <c r="A9839" t="s">
        <v>521</v>
      </c>
      <c r="B9839" t="s">
        <v>667</v>
      </c>
      <c r="C9839" t="s">
        <v>523</v>
      </c>
      <c r="D9839" t="s">
        <v>530</v>
      </c>
      <c r="E9839" t="s">
        <v>517</v>
      </c>
      <c r="F9839" s="191">
        <v>45856</v>
      </c>
      <c r="G9839" t="s">
        <v>35</v>
      </c>
      <c r="H9839" s="192">
        <v>3561600</v>
      </c>
      <c r="I9839" t="s">
        <v>16</v>
      </c>
      <c r="J9839">
        <v>8904</v>
      </c>
      <c r="K9839"/>
      <c r="L9839">
        <v>2025</v>
      </c>
      <c r="M9839" t="s">
        <v>525</v>
      </c>
      <c r="N9839" t="s">
        <v>526</v>
      </c>
      <c r="O9839"/>
    </row>
    <row r="9840" spans="1:15" s="164" customFormat="1" ht="16" x14ac:dyDescent="0.2">
      <c r="A9840" t="s">
        <v>521</v>
      </c>
      <c r="B9840" t="s">
        <v>670</v>
      </c>
      <c r="C9840" t="s">
        <v>523</v>
      </c>
      <c r="D9840" t="s">
        <v>530</v>
      </c>
      <c r="E9840" t="s">
        <v>518</v>
      </c>
      <c r="F9840" s="191">
        <v>45856</v>
      </c>
      <c r="G9840" t="s">
        <v>36</v>
      </c>
      <c r="H9840" s="192">
        <v>179200</v>
      </c>
      <c r="I9840" t="s">
        <v>16</v>
      </c>
      <c r="J9840">
        <v>448</v>
      </c>
      <c r="K9840"/>
      <c r="L9840">
        <v>2025</v>
      </c>
      <c r="M9840" t="s">
        <v>525</v>
      </c>
      <c r="N9840" t="s">
        <v>526</v>
      </c>
      <c r="O9840"/>
    </row>
    <row r="9841" spans="1:15" s="164" customFormat="1" ht="16" x14ac:dyDescent="0.2">
      <c r="A9841" t="s">
        <v>521</v>
      </c>
      <c r="B9841" t="s">
        <v>670</v>
      </c>
      <c r="C9841" t="s">
        <v>523</v>
      </c>
      <c r="D9841" t="s">
        <v>530</v>
      </c>
      <c r="E9841" t="s">
        <v>517</v>
      </c>
      <c r="F9841" s="191">
        <v>45856</v>
      </c>
      <c r="G9841" t="s">
        <v>36</v>
      </c>
      <c r="H9841" s="192">
        <v>1892800</v>
      </c>
      <c r="I9841" t="s">
        <v>16</v>
      </c>
      <c r="J9841">
        <v>4732</v>
      </c>
      <c r="K9841"/>
      <c r="L9841">
        <v>2025</v>
      </c>
      <c r="M9841" t="s">
        <v>525</v>
      </c>
      <c r="N9841" t="s">
        <v>526</v>
      </c>
      <c r="O9841"/>
    </row>
    <row r="9842" spans="1:15" s="164" customFormat="1" ht="16" x14ac:dyDescent="0.2">
      <c r="A9842" t="s">
        <v>521</v>
      </c>
      <c r="B9842" t="s">
        <v>687</v>
      </c>
      <c r="C9842" t="s">
        <v>523</v>
      </c>
      <c r="D9842" t="s">
        <v>530</v>
      </c>
      <c r="E9842" t="s">
        <v>517</v>
      </c>
      <c r="F9842" s="191">
        <v>45856</v>
      </c>
      <c r="G9842" t="s">
        <v>39</v>
      </c>
      <c r="H9842" s="192">
        <v>638400</v>
      </c>
      <c r="I9842" t="s">
        <v>16</v>
      </c>
      <c r="J9842">
        <v>1596</v>
      </c>
      <c r="K9842"/>
      <c r="L9842">
        <v>2025</v>
      </c>
      <c r="M9842" t="s">
        <v>525</v>
      </c>
      <c r="N9842" t="s">
        <v>526</v>
      </c>
      <c r="O9842"/>
    </row>
    <row r="9843" spans="1:15" s="164" customFormat="1" ht="16" x14ac:dyDescent="0.2">
      <c r="A9843" t="s">
        <v>521</v>
      </c>
      <c r="B9843" t="s">
        <v>687</v>
      </c>
      <c r="C9843" t="s">
        <v>523</v>
      </c>
      <c r="D9843" t="s">
        <v>530</v>
      </c>
      <c r="E9843" t="s">
        <v>518</v>
      </c>
      <c r="F9843" s="191">
        <v>45856</v>
      </c>
      <c r="G9843" t="s">
        <v>39</v>
      </c>
      <c r="H9843" s="192">
        <v>22400</v>
      </c>
      <c r="I9843" t="s">
        <v>16</v>
      </c>
      <c r="J9843">
        <v>56</v>
      </c>
      <c r="K9843"/>
      <c r="L9843">
        <v>2025</v>
      </c>
      <c r="M9843" t="s">
        <v>525</v>
      </c>
      <c r="N9843" t="s">
        <v>526</v>
      </c>
      <c r="O9843"/>
    </row>
    <row r="9844" spans="1:15" s="164" customFormat="1" ht="16" x14ac:dyDescent="0.2">
      <c r="A9844" t="s">
        <v>521</v>
      </c>
      <c r="B9844" t="s">
        <v>592</v>
      </c>
      <c r="C9844" t="s">
        <v>523</v>
      </c>
      <c r="D9844" t="s">
        <v>530</v>
      </c>
      <c r="E9844" t="s">
        <v>518</v>
      </c>
      <c r="F9844" s="191">
        <v>45856</v>
      </c>
      <c r="G9844" t="s">
        <v>24</v>
      </c>
      <c r="H9844" s="192">
        <v>28000</v>
      </c>
      <c r="I9844" t="s">
        <v>16</v>
      </c>
      <c r="J9844">
        <v>70</v>
      </c>
      <c r="K9844"/>
      <c r="L9844">
        <v>2025</v>
      </c>
      <c r="M9844" t="s">
        <v>525</v>
      </c>
      <c r="N9844" t="s">
        <v>526</v>
      </c>
      <c r="O9844"/>
    </row>
    <row r="9845" spans="1:15" s="164" customFormat="1" ht="16" x14ac:dyDescent="0.2">
      <c r="A9845" t="s">
        <v>521</v>
      </c>
      <c r="B9845" t="s">
        <v>592</v>
      </c>
      <c r="C9845" t="s">
        <v>523</v>
      </c>
      <c r="D9845" t="s">
        <v>530</v>
      </c>
      <c r="E9845" t="s">
        <v>517</v>
      </c>
      <c r="F9845" s="191">
        <v>45856</v>
      </c>
      <c r="G9845" t="s">
        <v>24</v>
      </c>
      <c r="H9845" s="192">
        <v>72800</v>
      </c>
      <c r="I9845" t="s">
        <v>16</v>
      </c>
      <c r="J9845">
        <v>182</v>
      </c>
      <c r="K9845"/>
      <c r="L9845">
        <v>2025</v>
      </c>
      <c r="M9845" t="s">
        <v>525</v>
      </c>
      <c r="N9845" t="s">
        <v>526</v>
      </c>
      <c r="O9845"/>
    </row>
    <row r="9846" spans="1:15" s="164" customFormat="1" ht="16" x14ac:dyDescent="0.2">
      <c r="A9846" t="s">
        <v>521</v>
      </c>
      <c r="B9846" t="s">
        <v>639</v>
      </c>
      <c r="C9846" t="s">
        <v>523</v>
      </c>
      <c r="D9846" t="s">
        <v>530</v>
      </c>
      <c r="E9846" t="s">
        <v>517</v>
      </c>
      <c r="F9846" s="191">
        <v>45856</v>
      </c>
      <c r="G9846" t="s">
        <v>29</v>
      </c>
      <c r="H9846" s="192">
        <v>1680000</v>
      </c>
      <c r="I9846" t="s">
        <v>16</v>
      </c>
      <c r="J9846">
        <v>4200</v>
      </c>
      <c r="K9846"/>
      <c r="L9846">
        <v>2025</v>
      </c>
      <c r="M9846" t="s">
        <v>525</v>
      </c>
      <c r="N9846" t="s">
        <v>526</v>
      </c>
      <c r="O9846"/>
    </row>
    <row r="9847" spans="1:15" s="164" customFormat="1" ht="16" x14ac:dyDescent="0.2">
      <c r="A9847" t="s">
        <v>521</v>
      </c>
      <c r="B9847" t="s">
        <v>662</v>
      </c>
      <c r="C9847" t="s">
        <v>523</v>
      </c>
      <c r="D9847" t="s">
        <v>530</v>
      </c>
      <c r="E9847" t="s">
        <v>517</v>
      </c>
      <c r="F9847" s="191">
        <v>45856</v>
      </c>
      <c r="G9847" t="s">
        <v>32</v>
      </c>
      <c r="H9847" s="192">
        <v>313600</v>
      </c>
      <c r="I9847" t="s">
        <v>16</v>
      </c>
      <c r="J9847">
        <v>784</v>
      </c>
      <c r="K9847"/>
      <c r="L9847">
        <v>2025</v>
      </c>
      <c r="M9847" t="s">
        <v>525</v>
      </c>
      <c r="N9847" t="s">
        <v>526</v>
      </c>
      <c r="O9847"/>
    </row>
    <row r="9848" spans="1:15" s="164" customFormat="1" ht="16" x14ac:dyDescent="0.2">
      <c r="A9848" t="s">
        <v>521</v>
      </c>
      <c r="B9848" t="s">
        <v>639</v>
      </c>
      <c r="C9848" t="s">
        <v>523</v>
      </c>
      <c r="D9848" t="s">
        <v>530</v>
      </c>
      <c r="E9848" t="s">
        <v>518</v>
      </c>
      <c r="F9848" s="191">
        <v>45856</v>
      </c>
      <c r="G9848" t="s">
        <v>29</v>
      </c>
      <c r="H9848" s="192">
        <v>560000</v>
      </c>
      <c r="I9848" t="s">
        <v>16</v>
      </c>
      <c r="J9848">
        <v>1400</v>
      </c>
      <c r="K9848"/>
      <c r="L9848">
        <v>2025</v>
      </c>
      <c r="M9848" t="s">
        <v>525</v>
      </c>
      <c r="N9848" t="s">
        <v>526</v>
      </c>
      <c r="O9848"/>
    </row>
    <row r="9849" spans="1:15" s="164" customFormat="1" ht="16" x14ac:dyDescent="0.2">
      <c r="A9849" t="s">
        <v>521</v>
      </c>
      <c r="B9849" t="s">
        <v>609</v>
      </c>
      <c r="C9849" t="s">
        <v>523</v>
      </c>
      <c r="D9849" t="s">
        <v>530</v>
      </c>
      <c r="E9849" t="s">
        <v>517</v>
      </c>
      <c r="F9849" s="191">
        <v>45856</v>
      </c>
      <c r="G9849" t="s">
        <v>25</v>
      </c>
      <c r="H9849" s="192">
        <v>268800</v>
      </c>
      <c r="I9849" t="s">
        <v>16</v>
      </c>
      <c r="J9849">
        <v>672</v>
      </c>
      <c r="K9849"/>
      <c r="L9849">
        <v>2025</v>
      </c>
      <c r="M9849" t="s">
        <v>525</v>
      </c>
      <c r="N9849" t="s">
        <v>526</v>
      </c>
      <c r="O9849"/>
    </row>
    <row r="9850" spans="1:15" s="164" customFormat="1" ht="16" x14ac:dyDescent="0.2">
      <c r="A9850" t="s">
        <v>521</v>
      </c>
      <c r="B9850" t="s">
        <v>645</v>
      </c>
      <c r="C9850" t="s">
        <v>523</v>
      </c>
      <c r="D9850" t="s">
        <v>530</v>
      </c>
      <c r="E9850" t="s">
        <v>518</v>
      </c>
      <c r="F9850" s="191">
        <v>45856</v>
      </c>
      <c r="G9850" t="s">
        <v>30</v>
      </c>
      <c r="H9850" s="192">
        <v>28000</v>
      </c>
      <c r="I9850" t="s">
        <v>16</v>
      </c>
      <c r="J9850">
        <v>70</v>
      </c>
      <c r="K9850"/>
      <c r="L9850">
        <v>2025</v>
      </c>
      <c r="M9850" t="s">
        <v>525</v>
      </c>
      <c r="N9850" t="s">
        <v>526</v>
      </c>
      <c r="O9850"/>
    </row>
    <row r="9851" spans="1:15" s="164" customFormat="1" ht="16" x14ac:dyDescent="0.2">
      <c r="A9851" t="s">
        <v>521</v>
      </c>
      <c r="B9851" t="s">
        <v>645</v>
      </c>
      <c r="C9851" t="s">
        <v>523</v>
      </c>
      <c r="D9851" t="s">
        <v>530</v>
      </c>
      <c r="E9851" t="s">
        <v>517</v>
      </c>
      <c r="F9851" s="191">
        <v>45856</v>
      </c>
      <c r="G9851" t="s">
        <v>30</v>
      </c>
      <c r="H9851" s="192">
        <v>296800</v>
      </c>
      <c r="I9851" t="s">
        <v>16</v>
      </c>
      <c r="J9851">
        <v>742</v>
      </c>
      <c r="K9851"/>
      <c r="L9851">
        <v>2025</v>
      </c>
      <c r="M9851" t="s">
        <v>525</v>
      </c>
      <c r="N9851" t="s">
        <v>526</v>
      </c>
      <c r="O9851"/>
    </row>
    <row r="9852" spans="1:15" s="164" customFormat="1" ht="16" x14ac:dyDescent="0.2">
      <c r="A9852" t="s">
        <v>521</v>
      </c>
      <c r="B9852" t="s">
        <v>615</v>
      </c>
      <c r="C9852" t="s">
        <v>523</v>
      </c>
      <c r="D9852" t="s">
        <v>530</v>
      </c>
      <c r="E9852" t="s">
        <v>517</v>
      </c>
      <c r="F9852" s="191">
        <v>45856</v>
      </c>
      <c r="G9852" t="s">
        <v>26</v>
      </c>
      <c r="H9852" s="192">
        <v>1926400</v>
      </c>
      <c r="I9852" t="s">
        <v>16</v>
      </c>
      <c r="J9852">
        <v>4816</v>
      </c>
      <c r="K9852"/>
      <c r="L9852">
        <v>2025</v>
      </c>
      <c r="M9852" t="s">
        <v>525</v>
      </c>
      <c r="N9852" t="s">
        <v>526</v>
      </c>
      <c r="O9852"/>
    </row>
    <row r="9853" spans="1:15" s="164" customFormat="1" ht="16" x14ac:dyDescent="0.2">
      <c r="A9853" t="s">
        <v>521</v>
      </c>
      <c r="B9853" t="s">
        <v>667</v>
      </c>
      <c r="C9853" t="s">
        <v>523</v>
      </c>
      <c r="D9853" t="s">
        <v>524</v>
      </c>
      <c r="E9853" t="s">
        <v>519</v>
      </c>
      <c r="F9853" s="191">
        <v>45856</v>
      </c>
      <c r="G9853" t="s">
        <v>35</v>
      </c>
      <c r="H9853" s="192">
        <v>57800</v>
      </c>
      <c r="I9853" t="s">
        <v>16</v>
      </c>
      <c r="J9853">
        <v>680</v>
      </c>
      <c r="K9853"/>
      <c r="L9853">
        <v>2025</v>
      </c>
      <c r="M9853" t="s">
        <v>525</v>
      </c>
      <c r="N9853" t="s">
        <v>526</v>
      </c>
      <c r="O9853"/>
    </row>
    <row r="9854" spans="1:15" s="164" customFormat="1" ht="16" x14ac:dyDescent="0.2">
      <c r="A9854" t="s">
        <v>521</v>
      </c>
      <c r="B9854" t="s">
        <v>639</v>
      </c>
      <c r="C9854" t="s">
        <v>523</v>
      </c>
      <c r="D9854" t="s">
        <v>524</v>
      </c>
      <c r="E9854" t="s">
        <v>519</v>
      </c>
      <c r="F9854" s="191">
        <v>45856</v>
      </c>
      <c r="G9854" t="s">
        <v>29</v>
      </c>
      <c r="H9854" s="192">
        <v>57800</v>
      </c>
      <c r="I9854" t="s">
        <v>16</v>
      </c>
      <c r="J9854">
        <v>680</v>
      </c>
      <c r="K9854"/>
      <c r="L9854">
        <v>2025</v>
      </c>
      <c r="M9854" t="s">
        <v>525</v>
      </c>
      <c r="N9854" t="s">
        <v>526</v>
      </c>
      <c r="O9854"/>
    </row>
    <row r="9855" spans="1:15" s="164" customFormat="1" ht="16" x14ac:dyDescent="0.2">
      <c r="A9855" t="s">
        <v>521</v>
      </c>
      <c r="B9855" t="s">
        <v>688</v>
      </c>
      <c r="C9855" t="s">
        <v>523</v>
      </c>
      <c r="D9855" t="s">
        <v>530</v>
      </c>
      <c r="E9855" t="s">
        <v>518</v>
      </c>
      <c r="F9855" s="191">
        <v>45856</v>
      </c>
      <c r="G9855" t="s">
        <v>40</v>
      </c>
      <c r="H9855" s="192">
        <v>280000</v>
      </c>
      <c r="I9855" t="s">
        <v>16</v>
      </c>
      <c r="J9855"/>
      <c r="K9855"/>
      <c r="L9855">
        <v>2025</v>
      </c>
      <c r="M9855" t="s">
        <v>525</v>
      </c>
      <c r="N9855" t="s">
        <v>526</v>
      </c>
      <c r="O9855"/>
    </row>
    <row r="9856" spans="1:15" s="164" customFormat="1" ht="16" x14ac:dyDescent="0.2">
      <c r="A9856" t="s">
        <v>521</v>
      </c>
      <c r="B9856" t="s">
        <v>688</v>
      </c>
      <c r="C9856" t="s">
        <v>523</v>
      </c>
      <c r="D9856" t="s">
        <v>530</v>
      </c>
      <c r="E9856" t="s">
        <v>517</v>
      </c>
      <c r="F9856" s="191">
        <v>45856</v>
      </c>
      <c r="G9856" t="s">
        <v>40</v>
      </c>
      <c r="H9856" s="192">
        <v>1880000</v>
      </c>
      <c r="I9856" t="s">
        <v>16</v>
      </c>
      <c r="J9856"/>
      <c r="K9856"/>
      <c r="L9856">
        <v>2025</v>
      </c>
      <c r="M9856" t="s">
        <v>525</v>
      </c>
      <c r="N9856" t="s">
        <v>526</v>
      </c>
      <c r="O9856"/>
    </row>
    <row r="9857" spans="1:15" s="164" customFormat="1" ht="16" x14ac:dyDescent="0.2">
      <c r="A9857" t="s">
        <v>521</v>
      </c>
      <c r="B9857" t="s">
        <v>647</v>
      </c>
      <c r="C9857" t="s">
        <v>523</v>
      </c>
      <c r="D9857" t="s">
        <v>525</v>
      </c>
      <c r="E9857" t="s">
        <v>531</v>
      </c>
      <c r="F9857" s="191">
        <v>45856</v>
      </c>
      <c r="G9857" t="s">
        <v>650</v>
      </c>
      <c r="H9857" s="192">
        <v>46200</v>
      </c>
      <c r="I9857" t="s">
        <v>16</v>
      </c>
      <c r="J9857"/>
      <c r="K9857"/>
      <c r="L9857">
        <v>2024</v>
      </c>
      <c r="M9857" t="s">
        <v>525</v>
      </c>
      <c r="N9857" t="s">
        <v>569</v>
      </c>
      <c r="O9857"/>
    </row>
    <row r="9858" spans="1:15" s="164" customFormat="1" ht="16" x14ac:dyDescent="0.2">
      <c r="A9858" t="s">
        <v>521</v>
      </c>
      <c r="B9858" t="s">
        <v>647</v>
      </c>
      <c r="C9858" t="s">
        <v>523</v>
      </c>
      <c r="D9858" t="s">
        <v>525</v>
      </c>
      <c r="E9858" t="s">
        <v>525</v>
      </c>
      <c r="F9858" s="191">
        <v>45856</v>
      </c>
      <c r="G9858" t="s">
        <v>648</v>
      </c>
      <c r="H9858" s="192">
        <v>7379</v>
      </c>
      <c r="I9858" t="s">
        <v>16</v>
      </c>
      <c r="J9858"/>
      <c r="K9858"/>
      <c r="L9858">
        <v>2024</v>
      </c>
      <c r="M9858" t="s">
        <v>525</v>
      </c>
      <c r="N9858" t="s">
        <v>569</v>
      </c>
      <c r="O9858"/>
    </row>
    <row r="9859" spans="1:15" s="164" customFormat="1" ht="16" x14ac:dyDescent="0.2">
      <c r="A9859" t="s">
        <v>521</v>
      </c>
      <c r="B9859" t="s">
        <v>647</v>
      </c>
      <c r="C9859" t="s">
        <v>523</v>
      </c>
      <c r="D9859" t="s">
        <v>525</v>
      </c>
      <c r="E9859" t="s">
        <v>525</v>
      </c>
      <c r="F9859" s="191">
        <v>45856</v>
      </c>
      <c r="G9859" t="s">
        <v>659</v>
      </c>
      <c r="H9859" s="192">
        <v>40040</v>
      </c>
      <c r="I9859" t="s">
        <v>16</v>
      </c>
      <c r="J9859"/>
      <c r="K9859"/>
      <c r="L9859">
        <v>2024</v>
      </c>
      <c r="M9859" t="s">
        <v>525</v>
      </c>
      <c r="N9859" t="s">
        <v>569</v>
      </c>
      <c r="O9859"/>
    </row>
    <row r="9860" spans="1:15" s="164" customFormat="1" ht="16" x14ac:dyDescent="0.2">
      <c r="A9860" t="s">
        <v>521</v>
      </c>
      <c r="B9860" t="s">
        <v>647</v>
      </c>
      <c r="C9860" t="s">
        <v>523</v>
      </c>
      <c r="D9860" t="s">
        <v>525</v>
      </c>
      <c r="E9860" t="s">
        <v>525</v>
      </c>
      <c r="F9860" s="191">
        <v>45856</v>
      </c>
      <c r="G9860" t="s">
        <v>755</v>
      </c>
      <c r="H9860" s="192">
        <v>251698</v>
      </c>
      <c r="I9860" t="s">
        <v>16</v>
      </c>
      <c r="J9860"/>
      <c r="K9860"/>
      <c r="L9860">
        <v>2024</v>
      </c>
      <c r="M9860" t="s">
        <v>525</v>
      </c>
      <c r="N9860" t="s">
        <v>569</v>
      </c>
      <c r="O9860"/>
    </row>
    <row r="9861" spans="1:15" s="164" customFormat="1" ht="16" x14ac:dyDescent="0.2">
      <c r="A9861" t="s">
        <v>521</v>
      </c>
      <c r="B9861" t="s">
        <v>647</v>
      </c>
      <c r="C9861" t="s">
        <v>523</v>
      </c>
      <c r="D9861" t="s">
        <v>525</v>
      </c>
      <c r="E9861" t="s">
        <v>525</v>
      </c>
      <c r="F9861" s="191">
        <v>45856</v>
      </c>
      <c r="G9861" t="s">
        <v>658</v>
      </c>
      <c r="H9861" s="192">
        <v>4620</v>
      </c>
      <c r="I9861" t="s">
        <v>16</v>
      </c>
      <c r="J9861"/>
      <c r="K9861"/>
      <c r="L9861">
        <v>2024</v>
      </c>
      <c r="M9861" t="s">
        <v>525</v>
      </c>
      <c r="N9861" t="s">
        <v>569</v>
      </c>
      <c r="O9861"/>
    </row>
    <row r="9862" spans="1:15" s="164" customFormat="1" ht="16" x14ac:dyDescent="0.2">
      <c r="A9862" t="s">
        <v>521</v>
      </c>
      <c r="B9862" t="s">
        <v>647</v>
      </c>
      <c r="C9862" t="s">
        <v>523</v>
      </c>
      <c r="D9862" t="s">
        <v>525</v>
      </c>
      <c r="E9862" t="s">
        <v>519</v>
      </c>
      <c r="F9862" s="191">
        <v>45856</v>
      </c>
      <c r="G9862" t="s">
        <v>661</v>
      </c>
      <c r="H9862" s="192">
        <v>230505</v>
      </c>
      <c r="I9862" t="s">
        <v>16</v>
      </c>
      <c r="J9862"/>
      <c r="K9862"/>
      <c r="L9862">
        <v>2024</v>
      </c>
      <c r="M9862" t="s">
        <v>525</v>
      </c>
      <c r="N9862" t="s">
        <v>569</v>
      </c>
      <c r="O9862"/>
    </row>
    <row r="9863" spans="1:15" s="164" customFormat="1" ht="16" x14ac:dyDescent="0.2">
      <c r="A9863" t="s">
        <v>521</v>
      </c>
      <c r="B9863" t="s">
        <v>647</v>
      </c>
      <c r="C9863" t="s">
        <v>523</v>
      </c>
      <c r="D9863" t="s">
        <v>525</v>
      </c>
      <c r="E9863" t="s">
        <v>531</v>
      </c>
      <c r="F9863" s="191">
        <v>45856</v>
      </c>
      <c r="G9863" t="s">
        <v>661</v>
      </c>
      <c r="H9863" s="192">
        <v>660836</v>
      </c>
      <c r="I9863" t="s">
        <v>16</v>
      </c>
      <c r="J9863"/>
      <c r="K9863"/>
      <c r="L9863">
        <v>2024</v>
      </c>
      <c r="M9863" t="s">
        <v>525</v>
      </c>
      <c r="N9863" t="s">
        <v>569</v>
      </c>
      <c r="O9863"/>
    </row>
    <row r="9864" spans="1:15" s="164" customFormat="1" ht="16" x14ac:dyDescent="0.2">
      <c r="A9864" t="s">
        <v>521</v>
      </c>
      <c r="B9864" t="s">
        <v>647</v>
      </c>
      <c r="C9864" t="s">
        <v>523</v>
      </c>
      <c r="D9864" t="s">
        <v>525</v>
      </c>
      <c r="E9864" t="s">
        <v>525</v>
      </c>
      <c r="F9864" s="191">
        <v>45856</v>
      </c>
      <c r="G9864" t="s">
        <v>649</v>
      </c>
      <c r="H9864" s="192">
        <v>160204</v>
      </c>
      <c r="I9864" t="s">
        <v>16</v>
      </c>
      <c r="J9864"/>
      <c r="K9864"/>
      <c r="L9864">
        <v>2024</v>
      </c>
      <c r="M9864" t="s">
        <v>525</v>
      </c>
      <c r="N9864" t="s">
        <v>569</v>
      </c>
      <c r="O9864"/>
    </row>
    <row r="9865" spans="1:15" s="164" customFormat="1" ht="16" x14ac:dyDescent="0.2">
      <c r="A9865" t="s">
        <v>521</v>
      </c>
      <c r="B9865" t="s">
        <v>647</v>
      </c>
      <c r="C9865" t="s">
        <v>523</v>
      </c>
      <c r="D9865" t="s">
        <v>525</v>
      </c>
      <c r="E9865" t="s">
        <v>525</v>
      </c>
      <c r="F9865" s="191">
        <v>45856</v>
      </c>
      <c r="G9865" t="s">
        <v>656</v>
      </c>
      <c r="H9865" s="192">
        <v>498960</v>
      </c>
      <c r="I9865" t="s">
        <v>16</v>
      </c>
      <c r="J9865"/>
      <c r="K9865"/>
      <c r="L9865">
        <v>2024</v>
      </c>
      <c r="M9865" t="s">
        <v>525</v>
      </c>
      <c r="N9865" t="s">
        <v>569</v>
      </c>
      <c r="O9865"/>
    </row>
    <row r="9866" spans="1:15" s="164" customFormat="1" ht="16" x14ac:dyDescent="0.2">
      <c r="A9866" t="s">
        <v>521</v>
      </c>
      <c r="B9866" t="s">
        <v>572</v>
      </c>
      <c r="C9866" t="s">
        <v>523</v>
      </c>
      <c r="D9866" t="s">
        <v>530</v>
      </c>
      <c r="E9866" t="s">
        <v>518</v>
      </c>
      <c r="F9866" s="191">
        <v>45857</v>
      </c>
      <c r="G9866" t="s">
        <v>573</v>
      </c>
      <c r="H9866" s="192">
        <v>480000</v>
      </c>
      <c r="I9866" t="s">
        <v>16</v>
      </c>
      <c r="J9866"/>
      <c r="K9866"/>
      <c r="L9866">
        <v>2025</v>
      </c>
      <c r="M9866" t="s">
        <v>525</v>
      </c>
      <c r="N9866" t="s">
        <v>526</v>
      </c>
      <c r="O9866"/>
    </row>
    <row r="9867" spans="1:15" s="164" customFormat="1" ht="16" x14ac:dyDescent="0.2">
      <c r="A9867" t="s">
        <v>521</v>
      </c>
      <c r="B9867" t="s">
        <v>572</v>
      </c>
      <c r="C9867" t="s">
        <v>523</v>
      </c>
      <c r="D9867" t="s">
        <v>530</v>
      </c>
      <c r="E9867" t="s">
        <v>517</v>
      </c>
      <c r="F9867" s="191">
        <v>45857</v>
      </c>
      <c r="G9867" t="s">
        <v>573</v>
      </c>
      <c r="H9867" s="192">
        <v>4400000</v>
      </c>
      <c r="I9867" t="s">
        <v>16</v>
      </c>
      <c r="J9867"/>
      <c r="K9867"/>
      <c r="L9867">
        <v>2025</v>
      </c>
      <c r="M9867" t="s">
        <v>525</v>
      </c>
      <c r="N9867" t="s">
        <v>526</v>
      </c>
      <c r="O9867"/>
    </row>
    <row r="9868" spans="1:15" s="164" customFormat="1" ht="16" x14ac:dyDescent="0.2">
      <c r="A9868" t="s">
        <v>521</v>
      </c>
      <c r="B9868" t="s">
        <v>572</v>
      </c>
      <c r="C9868" t="s">
        <v>523</v>
      </c>
      <c r="D9868" t="s">
        <v>524</v>
      </c>
      <c r="E9868" t="s">
        <v>517</v>
      </c>
      <c r="F9868" s="191">
        <v>45857</v>
      </c>
      <c r="G9868" t="s">
        <v>573</v>
      </c>
      <c r="H9868" s="192">
        <v>25500</v>
      </c>
      <c r="I9868" t="s">
        <v>16</v>
      </c>
      <c r="J9868">
        <v>300</v>
      </c>
      <c r="K9868"/>
      <c r="L9868">
        <v>2025</v>
      </c>
      <c r="M9868" t="s">
        <v>525</v>
      </c>
      <c r="N9868" t="s">
        <v>526</v>
      </c>
      <c r="O9868"/>
    </row>
    <row r="9869" spans="1:15" s="164" customFormat="1" ht="16" x14ac:dyDescent="0.2">
      <c r="A9869" t="s">
        <v>521</v>
      </c>
      <c r="B9869" t="s">
        <v>572</v>
      </c>
      <c r="C9869" t="s">
        <v>523</v>
      </c>
      <c r="D9869" t="s">
        <v>524</v>
      </c>
      <c r="E9869" t="s">
        <v>519</v>
      </c>
      <c r="F9869" s="191">
        <v>45857</v>
      </c>
      <c r="G9869" t="s">
        <v>573</v>
      </c>
      <c r="H9869" s="192">
        <v>1020000</v>
      </c>
      <c r="I9869" t="s">
        <v>16</v>
      </c>
      <c r="J9869">
        <v>12000</v>
      </c>
      <c r="K9869"/>
      <c r="L9869">
        <v>2025</v>
      </c>
      <c r="M9869" t="s">
        <v>525</v>
      </c>
      <c r="N9869" t="s">
        <v>526</v>
      </c>
      <c r="O9869"/>
    </row>
    <row r="9870" spans="1:15" s="164" customFormat="1" ht="16" x14ac:dyDescent="0.2">
      <c r="A9870" t="s">
        <v>521</v>
      </c>
      <c r="B9870" t="s">
        <v>667</v>
      </c>
      <c r="C9870" t="s">
        <v>523</v>
      </c>
      <c r="D9870" t="s">
        <v>530</v>
      </c>
      <c r="E9870" t="s">
        <v>518</v>
      </c>
      <c r="F9870" s="191">
        <v>45857</v>
      </c>
      <c r="G9870" t="s">
        <v>35</v>
      </c>
      <c r="H9870" s="192">
        <v>291200</v>
      </c>
      <c r="I9870" t="s">
        <v>16</v>
      </c>
      <c r="J9870">
        <v>728</v>
      </c>
      <c r="K9870"/>
      <c r="L9870">
        <v>2025</v>
      </c>
      <c r="M9870" t="s">
        <v>525</v>
      </c>
      <c r="N9870" t="s">
        <v>526</v>
      </c>
      <c r="O9870"/>
    </row>
    <row r="9871" spans="1:15" s="164" customFormat="1" ht="16" x14ac:dyDescent="0.2">
      <c r="A9871" t="s">
        <v>521</v>
      </c>
      <c r="B9871" t="s">
        <v>667</v>
      </c>
      <c r="C9871" t="s">
        <v>523</v>
      </c>
      <c r="D9871" t="s">
        <v>530</v>
      </c>
      <c r="E9871" t="s">
        <v>517</v>
      </c>
      <c r="F9871" s="191">
        <v>45857</v>
      </c>
      <c r="G9871" t="s">
        <v>35</v>
      </c>
      <c r="H9871" s="192">
        <v>3427200</v>
      </c>
      <c r="I9871" t="s">
        <v>16</v>
      </c>
      <c r="J9871">
        <v>8568</v>
      </c>
      <c r="K9871"/>
      <c r="L9871">
        <v>2025</v>
      </c>
      <c r="M9871" t="s">
        <v>525</v>
      </c>
      <c r="N9871" t="s">
        <v>526</v>
      </c>
      <c r="O9871"/>
    </row>
    <row r="9872" spans="1:15" s="164" customFormat="1" ht="16" x14ac:dyDescent="0.2">
      <c r="A9872" t="s">
        <v>521</v>
      </c>
      <c r="B9872" t="s">
        <v>670</v>
      </c>
      <c r="C9872" t="s">
        <v>523</v>
      </c>
      <c r="D9872" t="s">
        <v>530</v>
      </c>
      <c r="E9872" t="s">
        <v>518</v>
      </c>
      <c r="F9872" s="191">
        <v>45857</v>
      </c>
      <c r="G9872" t="s">
        <v>36</v>
      </c>
      <c r="H9872" s="192">
        <v>134400</v>
      </c>
      <c r="I9872" t="s">
        <v>16</v>
      </c>
      <c r="J9872">
        <v>336</v>
      </c>
      <c r="K9872"/>
      <c r="L9872">
        <v>2025</v>
      </c>
      <c r="M9872" t="s">
        <v>525</v>
      </c>
      <c r="N9872" t="s">
        <v>526</v>
      </c>
      <c r="O9872"/>
    </row>
    <row r="9873" spans="1:15" s="164" customFormat="1" ht="16" x14ac:dyDescent="0.2">
      <c r="A9873" t="s">
        <v>521</v>
      </c>
      <c r="B9873" t="s">
        <v>670</v>
      </c>
      <c r="C9873" t="s">
        <v>523</v>
      </c>
      <c r="D9873" t="s">
        <v>530</v>
      </c>
      <c r="E9873" t="s">
        <v>517</v>
      </c>
      <c r="F9873" s="191">
        <v>45857</v>
      </c>
      <c r="G9873" t="s">
        <v>36</v>
      </c>
      <c r="H9873" s="192">
        <v>1467200</v>
      </c>
      <c r="I9873" t="s">
        <v>16</v>
      </c>
      <c r="J9873">
        <v>3668</v>
      </c>
      <c r="K9873"/>
      <c r="L9873">
        <v>2025</v>
      </c>
      <c r="M9873" t="s">
        <v>525</v>
      </c>
      <c r="N9873" t="s">
        <v>526</v>
      </c>
      <c r="O9873"/>
    </row>
    <row r="9874" spans="1:15" s="164" customFormat="1" ht="16" x14ac:dyDescent="0.2">
      <c r="A9874" t="s">
        <v>521</v>
      </c>
      <c r="B9874" t="s">
        <v>687</v>
      </c>
      <c r="C9874" t="s">
        <v>523</v>
      </c>
      <c r="D9874" t="s">
        <v>530</v>
      </c>
      <c r="E9874" t="s">
        <v>518</v>
      </c>
      <c r="F9874" s="191">
        <v>45857</v>
      </c>
      <c r="G9874" t="s">
        <v>39</v>
      </c>
      <c r="H9874" s="192">
        <v>22400</v>
      </c>
      <c r="I9874" t="s">
        <v>16</v>
      </c>
      <c r="J9874">
        <v>56</v>
      </c>
      <c r="K9874"/>
      <c r="L9874">
        <v>2025</v>
      </c>
      <c r="M9874" t="s">
        <v>525</v>
      </c>
      <c r="N9874" t="s">
        <v>526</v>
      </c>
      <c r="O9874"/>
    </row>
    <row r="9875" spans="1:15" s="164" customFormat="1" ht="16" x14ac:dyDescent="0.2">
      <c r="A9875" t="s">
        <v>521</v>
      </c>
      <c r="B9875" t="s">
        <v>687</v>
      </c>
      <c r="C9875" t="s">
        <v>523</v>
      </c>
      <c r="D9875" t="s">
        <v>530</v>
      </c>
      <c r="E9875" t="s">
        <v>517</v>
      </c>
      <c r="F9875" s="191">
        <v>45857</v>
      </c>
      <c r="G9875" t="s">
        <v>39</v>
      </c>
      <c r="H9875" s="192">
        <v>526400</v>
      </c>
      <c r="I9875" t="s">
        <v>16</v>
      </c>
      <c r="J9875">
        <v>1316</v>
      </c>
      <c r="K9875"/>
      <c r="L9875">
        <v>2025</v>
      </c>
      <c r="M9875" t="s">
        <v>525</v>
      </c>
      <c r="N9875" t="s">
        <v>526</v>
      </c>
      <c r="O9875"/>
    </row>
    <row r="9876" spans="1:15" s="164" customFormat="1" ht="16" x14ac:dyDescent="0.2">
      <c r="A9876" t="s">
        <v>521</v>
      </c>
      <c r="B9876" t="s">
        <v>592</v>
      </c>
      <c r="C9876" t="s">
        <v>523</v>
      </c>
      <c r="D9876" t="s">
        <v>530</v>
      </c>
      <c r="E9876" t="s">
        <v>517</v>
      </c>
      <c r="F9876" s="191">
        <v>45857</v>
      </c>
      <c r="G9876" t="s">
        <v>24</v>
      </c>
      <c r="H9876" s="192">
        <v>56000</v>
      </c>
      <c r="I9876" t="s">
        <v>16</v>
      </c>
      <c r="J9876">
        <v>140</v>
      </c>
      <c r="K9876"/>
      <c r="L9876">
        <v>2025</v>
      </c>
      <c r="M9876" t="s">
        <v>525</v>
      </c>
      <c r="N9876" t="s">
        <v>526</v>
      </c>
      <c r="O9876"/>
    </row>
    <row r="9877" spans="1:15" s="164" customFormat="1" ht="16" x14ac:dyDescent="0.2">
      <c r="A9877" t="s">
        <v>521</v>
      </c>
      <c r="B9877" t="s">
        <v>639</v>
      </c>
      <c r="C9877" t="s">
        <v>523</v>
      </c>
      <c r="D9877" t="s">
        <v>530</v>
      </c>
      <c r="E9877" t="s">
        <v>518</v>
      </c>
      <c r="F9877" s="191">
        <v>45857</v>
      </c>
      <c r="G9877" t="s">
        <v>29</v>
      </c>
      <c r="H9877" s="192">
        <v>403200</v>
      </c>
      <c r="I9877" t="s">
        <v>16</v>
      </c>
      <c r="J9877">
        <v>1008</v>
      </c>
      <c r="K9877"/>
      <c r="L9877">
        <v>2025</v>
      </c>
      <c r="M9877" t="s">
        <v>525</v>
      </c>
      <c r="N9877" t="s">
        <v>526</v>
      </c>
      <c r="O9877"/>
    </row>
    <row r="9878" spans="1:15" s="164" customFormat="1" ht="16" x14ac:dyDescent="0.2">
      <c r="A9878" t="s">
        <v>521</v>
      </c>
      <c r="B9878" t="s">
        <v>639</v>
      </c>
      <c r="C9878" t="s">
        <v>523</v>
      </c>
      <c r="D9878" t="s">
        <v>530</v>
      </c>
      <c r="E9878" t="s">
        <v>519</v>
      </c>
      <c r="F9878" s="191">
        <v>45857</v>
      </c>
      <c r="G9878" t="s">
        <v>29</v>
      </c>
      <c r="H9878" s="192">
        <v>136000</v>
      </c>
      <c r="I9878" t="s">
        <v>16</v>
      </c>
      <c r="J9878">
        <v>340</v>
      </c>
      <c r="K9878"/>
      <c r="L9878">
        <v>2025</v>
      </c>
      <c r="M9878" t="s">
        <v>525</v>
      </c>
      <c r="N9878" t="s">
        <v>526</v>
      </c>
      <c r="O9878"/>
    </row>
    <row r="9879" spans="1:15" s="164" customFormat="1" ht="16" x14ac:dyDescent="0.2">
      <c r="A9879" t="s">
        <v>521</v>
      </c>
      <c r="B9879" t="s">
        <v>639</v>
      </c>
      <c r="C9879" t="s">
        <v>523</v>
      </c>
      <c r="D9879" t="s">
        <v>530</v>
      </c>
      <c r="E9879" t="s">
        <v>517</v>
      </c>
      <c r="F9879" s="191">
        <v>45857</v>
      </c>
      <c r="G9879" t="s">
        <v>29</v>
      </c>
      <c r="H9879" s="192">
        <v>1747200</v>
      </c>
      <c r="I9879" t="s">
        <v>16</v>
      </c>
      <c r="J9879">
        <v>4368</v>
      </c>
      <c r="K9879"/>
      <c r="L9879">
        <v>2025</v>
      </c>
      <c r="M9879" t="s">
        <v>525</v>
      </c>
      <c r="N9879" t="s">
        <v>526</v>
      </c>
      <c r="O9879"/>
    </row>
    <row r="9880" spans="1:15" s="164" customFormat="1" ht="16" x14ac:dyDescent="0.2">
      <c r="A9880" t="s">
        <v>521</v>
      </c>
      <c r="B9880" t="s">
        <v>645</v>
      </c>
      <c r="C9880" t="s">
        <v>523</v>
      </c>
      <c r="D9880" t="s">
        <v>530</v>
      </c>
      <c r="E9880" t="s">
        <v>517</v>
      </c>
      <c r="F9880" s="191">
        <v>45857</v>
      </c>
      <c r="G9880" t="s">
        <v>30</v>
      </c>
      <c r="H9880" s="192">
        <v>100800</v>
      </c>
      <c r="I9880" t="s">
        <v>16</v>
      </c>
      <c r="J9880">
        <v>252</v>
      </c>
      <c r="K9880"/>
      <c r="L9880">
        <v>2025</v>
      </c>
      <c r="M9880" t="s">
        <v>525</v>
      </c>
      <c r="N9880" t="s">
        <v>526</v>
      </c>
      <c r="O9880"/>
    </row>
    <row r="9881" spans="1:15" s="164" customFormat="1" ht="16" x14ac:dyDescent="0.2">
      <c r="A9881" t="s">
        <v>521</v>
      </c>
      <c r="B9881" t="s">
        <v>609</v>
      </c>
      <c r="C9881" t="s">
        <v>523</v>
      </c>
      <c r="D9881" t="s">
        <v>530</v>
      </c>
      <c r="E9881" t="s">
        <v>517</v>
      </c>
      <c r="F9881" s="191">
        <v>45857</v>
      </c>
      <c r="G9881" t="s">
        <v>25</v>
      </c>
      <c r="H9881" s="192">
        <v>22400</v>
      </c>
      <c r="I9881" t="s">
        <v>16</v>
      </c>
      <c r="J9881">
        <v>56</v>
      </c>
      <c r="K9881"/>
      <c r="L9881">
        <v>2025</v>
      </c>
      <c r="M9881" t="s">
        <v>525</v>
      </c>
      <c r="N9881" t="s">
        <v>526</v>
      </c>
      <c r="O9881"/>
    </row>
    <row r="9882" spans="1:15" s="164" customFormat="1" ht="16" x14ac:dyDescent="0.2">
      <c r="A9882" t="s">
        <v>521</v>
      </c>
      <c r="B9882" t="s">
        <v>615</v>
      </c>
      <c r="C9882" t="s">
        <v>523</v>
      </c>
      <c r="D9882" t="s">
        <v>530</v>
      </c>
      <c r="E9882" t="s">
        <v>517</v>
      </c>
      <c r="F9882" s="191">
        <v>45857</v>
      </c>
      <c r="G9882" t="s">
        <v>26</v>
      </c>
      <c r="H9882" s="192">
        <v>1680000</v>
      </c>
      <c r="I9882" t="s">
        <v>16</v>
      </c>
      <c r="J9882">
        <v>4200</v>
      </c>
      <c r="K9882"/>
      <c r="L9882">
        <v>2025</v>
      </c>
      <c r="M9882" t="s">
        <v>525</v>
      </c>
      <c r="N9882" t="s">
        <v>526</v>
      </c>
      <c r="O9882"/>
    </row>
    <row r="9883" spans="1:15" s="164" customFormat="1" ht="16" x14ac:dyDescent="0.2">
      <c r="A9883" t="s">
        <v>521</v>
      </c>
      <c r="B9883" t="s">
        <v>688</v>
      </c>
      <c r="C9883" t="s">
        <v>523</v>
      </c>
      <c r="D9883" t="s">
        <v>530</v>
      </c>
      <c r="E9883" t="s">
        <v>518</v>
      </c>
      <c r="F9883" s="191">
        <v>45857</v>
      </c>
      <c r="G9883" t="s">
        <v>40</v>
      </c>
      <c r="H9883" s="192">
        <v>240000</v>
      </c>
      <c r="I9883" t="s">
        <v>16</v>
      </c>
      <c r="J9883"/>
      <c r="K9883"/>
      <c r="L9883">
        <v>2025</v>
      </c>
      <c r="M9883" t="s">
        <v>525</v>
      </c>
      <c r="N9883" t="s">
        <v>526</v>
      </c>
      <c r="O9883"/>
    </row>
    <row r="9884" spans="1:15" s="164" customFormat="1" ht="16" x14ac:dyDescent="0.2">
      <c r="A9884" t="s">
        <v>521</v>
      </c>
      <c r="B9884" t="s">
        <v>688</v>
      </c>
      <c r="C9884" t="s">
        <v>523</v>
      </c>
      <c r="D9884" t="s">
        <v>530</v>
      </c>
      <c r="E9884" t="s">
        <v>517</v>
      </c>
      <c r="F9884" s="191">
        <v>45857</v>
      </c>
      <c r="G9884" t="s">
        <v>40</v>
      </c>
      <c r="H9884" s="192">
        <v>1520000</v>
      </c>
      <c r="I9884" t="s">
        <v>16</v>
      </c>
      <c r="J9884"/>
      <c r="K9884"/>
      <c r="L9884">
        <v>2025</v>
      </c>
      <c r="M9884" t="s">
        <v>525</v>
      </c>
      <c r="N9884" t="s">
        <v>526</v>
      </c>
      <c r="O9884"/>
    </row>
    <row r="9885" spans="1:15" s="164" customFormat="1" ht="16" x14ac:dyDescent="0.2">
      <c r="A9885" t="s">
        <v>521</v>
      </c>
      <c r="B9885" t="s">
        <v>572</v>
      </c>
      <c r="C9885" t="s">
        <v>523</v>
      </c>
      <c r="D9885" t="s">
        <v>530</v>
      </c>
      <c r="E9885" t="s">
        <v>517</v>
      </c>
      <c r="F9885" s="191">
        <v>45857</v>
      </c>
      <c r="G9885" t="s">
        <v>573</v>
      </c>
      <c r="H9885" s="192">
        <v>960000</v>
      </c>
      <c r="I9885" t="s">
        <v>16</v>
      </c>
      <c r="J9885"/>
      <c r="K9885"/>
      <c r="L9885">
        <v>2025</v>
      </c>
      <c r="M9885" t="s">
        <v>525</v>
      </c>
      <c r="N9885" t="s">
        <v>526</v>
      </c>
      <c r="O9885" t="s">
        <v>802</v>
      </c>
    </row>
    <row r="9886" spans="1:15" s="164" customFormat="1" ht="16" x14ac:dyDescent="0.2">
      <c r="A9886" t="s">
        <v>521</v>
      </c>
      <c r="B9886" t="s">
        <v>670</v>
      </c>
      <c r="C9886" t="s">
        <v>523</v>
      </c>
      <c r="D9886" t="s">
        <v>530</v>
      </c>
      <c r="E9886" t="s">
        <v>517</v>
      </c>
      <c r="F9886" s="191">
        <v>45857</v>
      </c>
      <c r="G9886" t="s">
        <v>36</v>
      </c>
      <c r="H9886" s="192">
        <v>112000</v>
      </c>
      <c r="I9886" t="s">
        <v>16</v>
      </c>
      <c r="J9886">
        <v>280</v>
      </c>
      <c r="K9886"/>
      <c r="L9886">
        <v>2025</v>
      </c>
      <c r="M9886" t="s">
        <v>525</v>
      </c>
      <c r="N9886" t="s">
        <v>526</v>
      </c>
      <c r="O9886" t="s">
        <v>840</v>
      </c>
    </row>
    <row r="9887" spans="1:15" s="164" customFormat="1" ht="16" x14ac:dyDescent="0.2">
      <c r="A9887" t="s">
        <v>521</v>
      </c>
      <c r="B9887" t="s">
        <v>572</v>
      </c>
      <c r="C9887" t="s">
        <v>523</v>
      </c>
      <c r="D9887" t="s">
        <v>530</v>
      </c>
      <c r="E9887" t="s">
        <v>517</v>
      </c>
      <c r="F9887" s="191">
        <v>45857</v>
      </c>
      <c r="G9887" t="s">
        <v>573</v>
      </c>
      <c r="H9887" s="192">
        <v>1640000</v>
      </c>
      <c r="I9887" t="s">
        <v>16</v>
      </c>
      <c r="J9887"/>
      <c r="K9887"/>
      <c r="L9887">
        <v>2025</v>
      </c>
      <c r="M9887" t="s">
        <v>525</v>
      </c>
      <c r="N9887" t="s">
        <v>526</v>
      </c>
      <c r="O9887" t="s">
        <v>841</v>
      </c>
    </row>
    <row r="9888" spans="1:15" s="164" customFormat="1" ht="16" x14ac:dyDescent="0.2">
      <c r="A9888" t="s">
        <v>521</v>
      </c>
      <c r="B9888" t="s">
        <v>572</v>
      </c>
      <c r="C9888" t="s">
        <v>523</v>
      </c>
      <c r="D9888" t="s">
        <v>530</v>
      </c>
      <c r="E9888" t="s">
        <v>518</v>
      </c>
      <c r="F9888" s="191">
        <v>45857</v>
      </c>
      <c r="G9888" t="s">
        <v>573</v>
      </c>
      <c r="H9888" s="192">
        <v>358400</v>
      </c>
      <c r="I9888" t="s">
        <v>16</v>
      </c>
      <c r="J9888"/>
      <c r="K9888"/>
      <c r="L9888">
        <v>2025</v>
      </c>
      <c r="M9888" t="s">
        <v>525</v>
      </c>
      <c r="N9888" t="s">
        <v>526</v>
      </c>
      <c r="O9888" t="s">
        <v>937</v>
      </c>
    </row>
    <row r="9889" spans="1:15" s="164" customFormat="1" ht="16" x14ac:dyDescent="0.2">
      <c r="A9889" t="s">
        <v>521</v>
      </c>
      <c r="B9889" t="s">
        <v>645</v>
      </c>
      <c r="C9889" t="s">
        <v>523</v>
      </c>
      <c r="D9889" t="s">
        <v>530</v>
      </c>
      <c r="E9889" t="s">
        <v>517</v>
      </c>
      <c r="F9889" s="191">
        <v>45857</v>
      </c>
      <c r="G9889" t="s">
        <v>30</v>
      </c>
      <c r="H9889" s="192">
        <v>213248</v>
      </c>
      <c r="I9889" t="s">
        <v>16</v>
      </c>
      <c r="J9889"/>
      <c r="K9889"/>
      <c r="L9889">
        <v>2025</v>
      </c>
      <c r="M9889" t="s">
        <v>525</v>
      </c>
      <c r="N9889" t="s">
        <v>526</v>
      </c>
      <c r="O9889" t="s">
        <v>937</v>
      </c>
    </row>
    <row r="9890" spans="1:15" s="164" customFormat="1" ht="16" x14ac:dyDescent="0.2">
      <c r="A9890" t="s">
        <v>521</v>
      </c>
      <c r="B9890" t="s">
        <v>645</v>
      </c>
      <c r="C9890" t="s">
        <v>523</v>
      </c>
      <c r="D9890" t="s">
        <v>530</v>
      </c>
      <c r="E9890" t="s">
        <v>518</v>
      </c>
      <c r="F9890" s="191">
        <v>45857</v>
      </c>
      <c r="G9890" t="s">
        <v>30</v>
      </c>
      <c r="H9890" s="192">
        <v>8960</v>
      </c>
      <c r="I9890" t="s">
        <v>16</v>
      </c>
      <c r="J9890"/>
      <c r="K9890"/>
      <c r="L9890">
        <v>2025</v>
      </c>
      <c r="M9890" t="s">
        <v>525</v>
      </c>
      <c r="N9890" t="s">
        <v>526</v>
      </c>
      <c r="O9890" t="s">
        <v>937</v>
      </c>
    </row>
    <row r="9891" spans="1:15" s="164" customFormat="1" ht="16" x14ac:dyDescent="0.2">
      <c r="A9891" t="s">
        <v>521</v>
      </c>
      <c r="B9891" t="s">
        <v>688</v>
      </c>
      <c r="C9891" t="s">
        <v>523</v>
      </c>
      <c r="D9891" t="s">
        <v>530</v>
      </c>
      <c r="E9891" t="s">
        <v>517</v>
      </c>
      <c r="F9891" s="191">
        <v>45857</v>
      </c>
      <c r="G9891" t="s">
        <v>40</v>
      </c>
      <c r="H9891" s="192">
        <v>3289600</v>
      </c>
      <c r="I9891" t="s">
        <v>16</v>
      </c>
      <c r="J9891"/>
      <c r="K9891"/>
      <c r="L9891">
        <v>2025</v>
      </c>
      <c r="M9891" t="s">
        <v>525</v>
      </c>
      <c r="N9891" t="s">
        <v>526</v>
      </c>
      <c r="O9891" t="s">
        <v>937</v>
      </c>
    </row>
    <row r="9892" spans="1:15" s="164" customFormat="1" ht="16" x14ac:dyDescent="0.2">
      <c r="A9892" t="s">
        <v>521</v>
      </c>
      <c r="B9892" t="s">
        <v>688</v>
      </c>
      <c r="C9892" t="s">
        <v>523</v>
      </c>
      <c r="D9892" t="s">
        <v>530</v>
      </c>
      <c r="E9892" t="s">
        <v>518</v>
      </c>
      <c r="F9892" s="191">
        <v>45857</v>
      </c>
      <c r="G9892" t="s">
        <v>40</v>
      </c>
      <c r="H9892" s="192">
        <v>627200</v>
      </c>
      <c r="I9892" t="s">
        <v>16</v>
      </c>
      <c r="J9892"/>
      <c r="K9892"/>
      <c r="L9892">
        <v>2025</v>
      </c>
      <c r="M9892" t="s">
        <v>525</v>
      </c>
      <c r="N9892" t="s">
        <v>526</v>
      </c>
      <c r="O9892" t="s">
        <v>937</v>
      </c>
    </row>
    <row r="9893" spans="1:15" s="164" customFormat="1" ht="16" x14ac:dyDescent="0.2">
      <c r="A9893" t="s">
        <v>521</v>
      </c>
      <c r="B9893" t="s">
        <v>667</v>
      </c>
      <c r="C9893" t="s">
        <v>523</v>
      </c>
      <c r="D9893" t="s">
        <v>530</v>
      </c>
      <c r="E9893" t="s">
        <v>517</v>
      </c>
      <c r="F9893" s="191">
        <v>45857</v>
      </c>
      <c r="G9893" t="s">
        <v>35</v>
      </c>
      <c r="H9893" s="192">
        <v>4551680</v>
      </c>
      <c r="I9893" t="s">
        <v>16</v>
      </c>
      <c r="J9893"/>
      <c r="K9893"/>
      <c r="L9893">
        <v>2025</v>
      </c>
      <c r="M9893" t="s">
        <v>525</v>
      </c>
      <c r="N9893" t="s">
        <v>526</v>
      </c>
      <c r="O9893" t="s">
        <v>937</v>
      </c>
    </row>
    <row r="9894" spans="1:15" s="164" customFormat="1" ht="16" x14ac:dyDescent="0.2">
      <c r="A9894" t="s">
        <v>521</v>
      </c>
      <c r="B9894" t="s">
        <v>667</v>
      </c>
      <c r="C9894" t="s">
        <v>523</v>
      </c>
      <c r="D9894" t="s">
        <v>530</v>
      </c>
      <c r="E9894" t="s">
        <v>518</v>
      </c>
      <c r="F9894" s="191">
        <v>45857</v>
      </c>
      <c r="G9894" t="s">
        <v>35</v>
      </c>
      <c r="H9894" s="192">
        <v>551936</v>
      </c>
      <c r="I9894" t="s">
        <v>16</v>
      </c>
      <c r="J9894"/>
      <c r="K9894"/>
      <c r="L9894">
        <v>2025</v>
      </c>
      <c r="M9894" t="s">
        <v>525</v>
      </c>
      <c r="N9894" t="s">
        <v>526</v>
      </c>
      <c r="O9894" t="s">
        <v>937</v>
      </c>
    </row>
    <row r="9895" spans="1:15" s="164" customFormat="1" ht="16" x14ac:dyDescent="0.2">
      <c r="A9895" t="s">
        <v>521</v>
      </c>
      <c r="B9895" t="s">
        <v>687</v>
      </c>
      <c r="C9895" t="s">
        <v>523</v>
      </c>
      <c r="D9895" t="s">
        <v>530</v>
      </c>
      <c r="E9895" t="s">
        <v>517</v>
      </c>
      <c r="F9895" s="191">
        <v>45857</v>
      </c>
      <c r="G9895" t="s">
        <v>39</v>
      </c>
      <c r="H9895" s="192">
        <v>1899520</v>
      </c>
      <c r="I9895" t="s">
        <v>16</v>
      </c>
      <c r="J9895"/>
      <c r="K9895"/>
      <c r="L9895">
        <v>2025</v>
      </c>
      <c r="M9895" t="s">
        <v>525</v>
      </c>
      <c r="N9895" t="s">
        <v>526</v>
      </c>
      <c r="O9895" t="s">
        <v>937</v>
      </c>
    </row>
    <row r="9896" spans="1:15" s="164" customFormat="1" ht="16" x14ac:dyDescent="0.2">
      <c r="A9896" t="s">
        <v>521</v>
      </c>
      <c r="B9896" t="s">
        <v>687</v>
      </c>
      <c r="C9896" t="s">
        <v>523</v>
      </c>
      <c r="D9896" t="s">
        <v>530</v>
      </c>
      <c r="E9896" t="s">
        <v>518</v>
      </c>
      <c r="F9896" s="191">
        <v>45857</v>
      </c>
      <c r="G9896" t="s">
        <v>39</v>
      </c>
      <c r="H9896" s="192">
        <v>193536</v>
      </c>
      <c r="I9896" t="s">
        <v>16</v>
      </c>
      <c r="J9896"/>
      <c r="K9896"/>
      <c r="L9896">
        <v>2025</v>
      </c>
      <c r="M9896" t="s">
        <v>525</v>
      </c>
      <c r="N9896" t="s">
        <v>526</v>
      </c>
      <c r="O9896" t="s">
        <v>937</v>
      </c>
    </row>
    <row r="9897" spans="1:15" s="164" customFormat="1" ht="16" x14ac:dyDescent="0.2">
      <c r="A9897" t="s">
        <v>521</v>
      </c>
      <c r="B9897" t="s">
        <v>670</v>
      </c>
      <c r="C9897" t="s">
        <v>523</v>
      </c>
      <c r="D9897" t="s">
        <v>530</v>
      </c>
      <c r="E9897" t="s">
        <v>517</v>
      </c>
      <c r="F9897" s="191">
        <v>45857</v>
      </c>
      <c r="G9897" t="s">
        <v>36</v>
      </c>
      <c r="H9897" s="192">
        <v>5949440</v>
      </c>
      <c r="I9897" t="s">
        <v>16</v>
      </c>
      <c r="J9897"/>
      <c r="K9897"/>
      <c r="L9897">
        <v>2025</v>
      </c>
      <c r="M9897" t="s">
        <v>525</v>
      </c>
      <c r="N9897" t="s">
        <v>526</v>
      </c>
      <c r="O9897" t="s">
        <v>937</v>
      </c>
    </row>
    <row r="9898" spans="1:15" s="164" customFormat="1" ht="16" x14ac:dyDescent="0.2">
      <c r="A9898" t="s">
        <v>521</v>
      </c>
      <c r="B9898" t="s">
        <v>670</v>
      </c>
      <c r="C9898" t="s">
        <v>523</v>
      </c>
      <c r="D9898" t="s">
        <v>530</v>
      </c>
      <c r="E9898" t="s">
        <v>518</v>
      </c>
      <c r="F9898" s="191">
        <v>45857</v>
      </c>
      <c r="G9898" t="s">
        <v>36</v>
      </c>
      <c r="H9898" s="192">
        <v>709632</v>
      </c>
      <c r="I9898" t="s">
        <v>16</v>
      </c>
      <c r="J9898"/>
      <c r="K9898"/>
      <c r="L9898">
        <v>2025</v>
      </c>
      <c r="M9898" t="s">
        <v>525</v>
      </c>
      <c r="N9898" t="s">
        <v>526</v>
      </c>
      <c r="O9898" t="s">
        <v>937</v>
      </c>
    </row>
    <row r="9899" spans="1:15" s="164" customFormat="1" ht="16" x14ac:dyDescent="0.2">
      <c r="A9899" t="s">
        <v>521</v>
      </c>
      <c r="B9899" t="s">
        <v>662</v>
      </c>
      <c r="C9899" t="s">
        <v>523</v>
      </c>
      <c r="D9899" t="s">
        <v>530</v>
      </c>
      <c r="E9899" t="s">
        <v>517</v>
      </c>
      <c r="F9899" s="191">
        <v>45857</v>
      </c>
      <c r="G9899" t="s">
        <v>32</v>
      </c>
      <c r="H9899" s="192">
        <v>215040</v>
      </c>
      <c r="I9899" t="s">
        <v>16</v>
      </c>
      <c r="J9899"/>
      <c r="K9899"/>
      <c r="L9899">
        <v>2025</v>
      </c>
      <c r="M9899" t="s">
        <v>525</v>
      </c>
      <c r="N9899" t="s">
        <v>526</v>
      </c>
      <c r="O9899" t="s">
        <v>937</v>
      </c>
    </row>
    <row r="9900" spans="1:15" s="164" customFormat="1" ht="16" x14ac:dyDescent="0.2">
      <c r="A9900" t="s">
        <v>521</v>
      </c>
      <c r="B9900" t="s">
        <v>639</v>
      </c>
      <c r="C9900" t="s">
        <v>523</v>
      </c>
      <c r="D9900" t="s">
        <v>530</v>
      </c>
      <c r="E9900" t="s">
        <v>517</v>
      </c>
      <c r="F9900" s="191">
        <v>45857</v>
      </c>
      <c r="G9900" t="s">
        <v>29</v>
      </c>
      <c r="H9900" s="192">
        <v>1626496</v>
      </c>
      <c r="I9900" t="s">
        <v>16</v>
      </c>
      <c r="J9900"/>
      <c r="K9900"/>
      <c r="L9900">
        <v>2025</v>
      </c>
      <c r="M9900" t="s">
        <v>525</v>
      </c>
      <c r="N9900" t="s">
        <v>526</v>
      </c>
      <c r="O9900" t="s">
        <v>937</v>
      </c>
    </row>
    <row r="9901" spans="1:15" s="164" customFormat="1" ht="16" x14ac:dyDescent="0.2">
      <c r="A9901" t="s">
        <v>521</v>
      </c>
      <c r="B9901" t="s">
        <v>639</v>
      </c>
      <c r="C9901" t="s">
        <v>523</v>
      </c>
      <c r="D9901" t="s">
        <v>530</v>
      </c>
      <c r="E9901" t="s">
        <v>519</v>
      </c>
      <c r="F9901" s="191">
        <v>45857</v>
      </c>
      <c r="G9901" t="s">
        <v>29</v>
      </c>
      <c r="H9901" s="192">
        <v>57800</v>
      </c>
      <c r="I9901" t="s">
        <v>16</v>
      </c>
      <c r="J9901"/>
      <c r="K9901"/>
      <c r="L9901">
        <v>2025</v>
      </c>
      <c r="M9901" t="s">
        <v>525</v>
      </c>
      <c r="N9901" t="s">
        <v>526</v>
      </c>
      <c r="O9901" t="s">
        <v>937</v>
      </c>
    </row>
    <row r="9902" spans="1:15" s="164" customFormat="1" ht="16" x14ac:dyDescent="0.2">
      <c r="A9902" t="s">
        <v>521</v>
      </c>
      <c r="B9902" t="s">
        <v>615</v>
      </c>
      <c r="C9902" t="s">
        <v>523</v>
      </c>
      <c r="D9902" t="s">
        <v>530</v>
      </c>
      <c r="E9902" t="s">
        <v>517</v>
      </c>
      <c r="F9902" s="191">
        <v>45857</v>
      </c>
      <c r="G9902" t="s">
        <v>26</v>
      </c>
      <c r="H9902" s="192">
        <v>7562240</v>
      </c>
      <c r="I9902" t="s">
        <v>16</v>
      </c>
      <c r="J9902"/>
      <c r="K9902"/>
      <c r="L9902">
        <v>2025</v>
      </c>
      <c r="M9902" t="s">
        <v>525</v>
      </c>
      <c r="N9902" t="s">
        <v>526</v>
      </c>
      <c r="O9902" t="s">
        <v>937</v>
      </c>
    </row>
    <row r="9903" spans="1:15" s="164" customFormat="1" ht="16" x14ac:dyDescent="0.2">
      <c r="A9903" t="s">
        <v>521</v>
      </c>
      <c r="B9903" t="s">
        <v>639</v>
      </c>
      <c r="C9903" t="s">
        <v>523</v>
      </c>
      <c r="D9903" t="s">
        <v>530</v>
      </c>
      <c r="E9903" t="s">
        <v>518</v>
      </c>
      <c r="F9903" s="191">
        <v>45857</v>
      </c>
      <c r="G9903" t="s">
        <v>29</v>
      </c>
      <c r="H9903" s="192">
        <v>394240</v>
      </c>
      <c r="I9903" t="s">
        <v>16</v>
      </c>
      <c r="J9903"/>
      <c r="K9903"/>
      <c r="L9903">
        <v>2025</v>
      </c>
      <c r="M9903" t="s">
        <v>525</v>
      </c>
      <c r="N9903" t="s">
        <v>526</v>
      </c>
      <c r="O9903" t="s">
        <v>937</v>
      </c>
    </row>
    <row r="9904" spans="1:15" s="164" customFormat="1" ht="16" x14ac:dyDescent="0.2">
      <c r="A9904" t="s">
        <v>521</v>
      </c>
      <c r="B9904" t="s">
        <v>615</v>
      </c>
      <c r="C9904" t="s">
        <v>523</v>
      </c>
      <c r="D9904" t="s">
        <v>530</v>
      </c>
      <c r="E9904" t="s">
        <v>518</v>
      </c>
      <c r="F9904" s="191">
        <v>45857</v>
      </c>
      <c r="G9904" t="s">
        <v>26</v>
      </c>
      <c r="H9904" s="192">
        <v>250880</v>
      </c>
      <c r="I9904" t="s">
        <v>16</v>
      </c>
      <c r="J9904"/>
      <c r="K9904"/>
      <c r="L9904">
        <v>2025</v>
      </c>
      <c r="M9904" t="s">
        <v>525</v>
      </c>
      <c r="N9904" t="s">
        <v>526</v>
      </c>
      <c r="O9904" t="s">
        <v>937</v>
      </c>
    </row>
    <row r="9905" spans="1:15" s="164" customFormat="1" ht="16" x14ac:dyDescent="0.2">
      <c r="A9905" t="s">
        <v>521</v>
      </c>
      <c r="B9905" t="s">
        <v>609</v>
      </c>
      <c r="C9905" t="s">
        <v>523</v>
      </c>
      <c r="D9905" t="s">
        <v>530</v>
      </c>
      <c r="E9905" t="s">
        <v>517</v>
      </c>
      <c r="F9905" s="191">
        <v>45857</v>
      </c>
      <c r="G9905" t="s">
        <v>25</v>
      </c>
      <c r="H9905" s="192">
        <v>594944</v>
      </c>
      <c r="I9905" t="s">
        <v>16</v>
      </c>
      <c r="J9905"/>
      <c r="K9905"/>
      <c r="L9905">
        <v>2025</v>
      </c>
      <c r="M9905" t="s">
        <v>525</v>
      </c>
      <c r="N9905" t="s">
        <v>526</v>
      </c>
      <c r="O9905" t="s">
        <v>937</v>
      </c>
    </row>
    <row r="9906" spans="1:15" s="164" customFormat="1" ht="16" x14ac:dyDescent="0.2">
      <c r="A9906" t="s">
        <v>521</v>
      </c>
      <c r="B9906" t="s">
        <v>609</v>
      </c>
      <c r="C9906" t="s">
        <v>523</v>
      </c>
      <c r="D9906" t="s">
        <v>530</v>
      </c>
      <c r="E9906" t="s">
        <v>518</v>
      </c>
      <c r="F9906" s="191">
        <v>45857</v>
      </c>
      <c r="G9906" t="s">
        <v>25</v>
      </c>
      <c r="H9906" s="192">
        <v>150528</v>
      </c>
      <c r="I9906" t="s">
        <v>16</v>
      </c>
      <c r="J9906"/>
      <c r="K9906"/>
      <c r="L9906">
        <v>2025</v>
      </c>
      <c r="M9906" t="s">
        <v>525</v>
      </c>
      <c r="N9906" t="s">
        <v>526</v>
      </c>
      <c r="O9906" t="s">
        <v>937</v>
      </c>
    </row>
    <row r="9907" spans="1:15" s="164" customFormat="1" ht="16" x14ac:dyDescent="0.2">
      <c r="A9907" t="s">
        <v>521</v>
      </c>
      <c r="B9907" t="s">
        <v>705</v>
      </c>
      <c r="C9907" t="s">
        <v>523</v>
      </c>
      <c r="D9907" t="s">
        <v>530</v>
      </c>
      <c r="E9907" t="s">
        <v>517</v>
      </c>
      <c r="F9907" s="191">
        <v>45857</v>
      </c>
      <c r="G9907" t="s">
        <v>796</v>
      </c>
      <c r="H9907" s="192">
        <v>14336</v>
      </c>
      <c r="I9907" t="s">
        <v>16</v>
      </c>
      <c r="J9907"/>
      <c r="K9907"/>
      <c r="L9907">
        <v>2025</v>
      </c>
      <c r="M9907" t="s">
        <v>525</v>
      </c>
      <c r="N9907" t="s">
        <v>526</v>
      </c>
      <c r="O9907" t="s">
        <v>937</v>
      </c>
    </row>
    <row r="9908" spans="1:15" s="164" customFormat="1" ht="16" x14ac:dyDescent="0.2">
      <c r="A9908" t="s">
        <v>521</v>
      </c>
      <c r="B9908" t="s">
        <v>592</v>
      </c>
      <c r="C9908" t="s">
        <v>523</v>
      </c>
      <c r="D9908" t="s">
        <v>530</v>
      </c>
      <c r="E9908" t="s">
        <v>517</v>
      </c>
      <c r="F9908" s="191">
        <v>45857</v>
      </c>
      <c r="G9908" t="s">
        <v>24</v>
      </c>
      <c r="H9908" s="192">
        <v>69888</v>
      </c>
      <c r="I9908" t="s">
        <v>16</v>
      </c>
      <c r="J9908"/>
      <c r="K9908"/>
      <c r="L9908">
        <v>2025</v>
      </c>
      <c r="M9908" t="s">
        <v>525</v>
      </c>
      <c r="N9908" t="s">
        <v>526</v>
      </c>
      <c r="O9908" t="s">
        <v>937</v>
      </c>
    </row>
    <row r="9909" spans="1:15" s="164" customFormat="1" ht="16" x14ac:dyDescent="0.2">
      <c r="A9909" t="s">
        <v>521</v>
      </c>
      <c r="B9909" t="s">
        <v>592</v>
      </c>
      <c r="C9909" t="s">
        <v>523</v>
      </c>
      <c r="D9909" t="s">
        <v>530</v>
      </c>
      <c r="E9909" t="s">
        <v>518</v>
      </c>
      <c r="F9909" s="191">
        <v>45857</v>
      </c>
      <c r="G9909" t="s">
        <v>24</v>
      </c>
      <c r="H9909" s="192">
        <v>8960</v>
      </c>
      <c r="I9909" t="s">
        <v>16</v>
      </c>
      <c r="J9909"/>
      <c r="K9909"/>
      <c r="L9909">
        <v>2025</v>
      </c>
      <c r="M9909" t="s">
        <v>525</v>
      </c>
      <c r="N9909" t="s">
        <v>526</v>
      </c>
      <c r="O9909" t="s">
        <v>937</v>
      </c>
    </row>
    <row r="9910" spans="1:15" s="164" customFormat="1" ht="16" x14ac:dyDescent="0.2">
      <c r="A9910" t="s">
        <v>521</v>
      </c>
      <c r="B9910" t="s">
        <v>522</v>
      </c>
      <c r="C9910" t="s">
        <v>523</v>
      </c>
      <c r="D9910" t="s">
        <v>530</v>
      </c>
      <c r="E9910" t="s">
        <v>517</v>
      </c>
      <c r="F9910" s="191">
        <v>45857</v>
      </c>
      <c r="G9910" t="s">
        <v>19</v>
      </c>
      <c r="H9910" s="192">
        <v>4992000</v>
      </c>
      <c r="I9910" t="s">
        <v>16</v>
      </c>
      <c r="J9910"/>
      <c r="K9910"/>
      <c r="L9910">
        <v>2025</v>
      </c>
      <c r="M9910" t="s">
        <v>525</v>
      </c>
      <c r="N9910" t="s">
        <v>526</v>
      </c>
      <c r="O9910" t="s">
        <v>937</v>
      </c>
    </row>
    <row r="9911" spans="1:15" s="164" customFormat="1" ht="16" x14ac:dyDescent="0.2">
      <c r="A9911" t="s">
        <v>521</v>
      </c>
      <c r="B9911" t="s">
        <v>522</v>
      </c>
      <c r="C9911" t="s">
        <v>523</v>
      </c>
      <c r="D9911" t="s">
        <v>530</v>
      </c>
      <c r="E9911" t="s">
        <v>519</v>
      </c>
      <c r="F9911" s="191">
        <v>45857</v>
      </c>
      <c r="G9911" t="s">
        <v>19</v>
      </c>
      <c r="H9911" s="192">
        <v>320000</v>
      </c>
      <c r="I9911" t="s">
        <v>16</v>
      </c>
      <c r="J9911"/>
      <c r="K9911"/>
      <c r="L9911">
        <v>2025</v>
      </c>
      <c r="M9911" t="s">
        <v>525</v>
      </c>
      <c r="N9911" t="s">
        <v>526</v>
      </c>
      <c r="O9911" t="s">
        <v>937</v>
      </c>
    </row>
    <row r="9912" spans="1:15" s="164" customFormat="1" ht="16" x14ac:dyDescent="0.2">
      <c r="A9912" t="s">
        <v>521</v>
      </c>
      <c r="B9912" t="s">
        <v>572</v>
      </c>
      <c r="C9912" t="s">
        <v>523</v>
      </c>
      <c r="D9912" t="s">
        <v>530</v>
      </c>
      <c r="E9912" t="s">
        <v>517</v>
      </c>
      <c r="F9912" s="191">
        <v>45857</v>
      </c>
      <c r="G9912" t="s">
        <v>574</v>
      </c>
      <c r="H9912" s="192">
        <v>307200</v>
      </c>
      <c r="I9912" t="s">
        <v>16</v>
      </c>
      <c r="J9912"/>
      <c r="K9912"/>
      <c r="L9912">
        <v>2025</v>
      </c>
      <c r="M9912" t="s">
        <v>525</v>
      </c>
      <c r="N9912" t="s">
        <v>526</v>
      </c>
      <c r="O9912" t="s">
        <v>937</v>
      </c>
    </row>
    <row r="9913" spans="1:15" s="164" customFormat="1" ht="16" x14ac:dyDescent="0.2">
      <c r="A9913" t="s">
        <v>521</v>
      </c>
      <c r="B9913" t="s">
        <v>572</v>
      </c>
      <c r="C9913" t="s">
        <v>523</v>
      </c>
      <c r="D9913" t="s">
        <v>530</v>
      </c>
      <c r="E9913" t="s">
        <v>517</v>
      </c>
      <c r="F9913" s="191">
        <v>45857</v>
      </c>
      <c r="G9913" t="s">
        <v>757</v>
      </c>
      <c r="H9913" s="192">
        <v>384000</v>
      </c>
      <c r="I9913" t="s">
        <v>16</v>
      </c>
      <c r="J9913"/>
      <c r="K9913"/>
      <c r="L9913">
        <v>2025</v>
      </c>
      <c r="M9913" t="s">
        <v>525</v>
      </c>
      <c r="N9913" t="s">
        <v>526</v>
      </c>
      <c r="O9913" t="s">
        <v>937</v>
      </c>
    </row>
    <row r="9914" spans="1:15" s="164" customFormat="1" ht="16" x14ac:dyDescent="0.2">
      <c r="A9914" t="s">
        <v>521</v>
      </c>
      <c r="B9914" t="s">
        <v>572</v>
      </c>
      <c r="C9914" t="s">
        <v>523</v>
      </c>
      <c r="D9914" t="s">
        <v>530</v>
      </c>
      <c r="E9914" t="s">
        <v>517</v>
      </c>
      <c r="F9914" s="191">
        <v>45857</v>
      </c>
      <c r="G9914" t="s">
        <v>573</v>
      </c>
      <c r="H9914" s="192">
        <v>10905600</v>
      </c>
      <c r="I9914" t="s">
        <v>16</v>
      </c>
      <c r="J9914"/>
      <c r="K9914"/>
      <c r="L9914">
        <v>2025</v>
      </c>
      <c r="M9914" t="s">
        <v>525</v>
      </c>
      <c r="N9914" t="s">
        <v>526</v>
      </c>
      <c r="O9914" t="s">
        <v>937</v>
      </c>
    </row>
    <row r="9915" spans="1:15" s="164" customFormat="1" ht="16" x14ac:dyDescent="0.2">
      <c r="A9915" t="s">
        <v>521</v>
      </c>
      <c r="B9915" t="s">
        <v>667</v>
      </c>
      <c r="C9915" t="s">
        <v>523</v>
      </c>
      <c r="D9915" t="s">
        <v>530</v>
      </c>
      <c r="E9915" t="s">
        <v>518</v>
      </c>
      <c r="F9915" s="191">
        <v>45858</v>
      </c>
      <c r="G9915" t="s">
        <v>35</v>
      </c>
      <c r="H9915" s="192">
        <v>201600</v>
      </c>
      <c r="I9915" t="s">
        <v>16</v>
      </c>
      <c r="J9915">
        <v>504</v>
      </c>
      <c r="K9915"/>
      <c r="L9915">
        <v>2025</v>
      </c>
      <c r="M9915" t="s">
        <v>525</v>
      </c>
      <c r="N9915" t="s">
        <v>526</v>
      </c>
      <c r="O9915"/>
    </row>
    <row r="9916" spans="1:15" s="164" customFormat="1" ht="16" x14ac:dyDescent="0.2">
      <c r="A9916" t="s">
        <v>521</v>
      </c>
      <c r="B9916" t="s">
        <v>667</v>
      </c>
      <c r="C9916" t="s">
        <v>523</v>
      </c>
      <c r="D9916" t="s">
        <v>530</v>
      </c>
      <c r="E9916" t="s">
        <v>517</v>
      </c>
      <c r="F9916" s="191">
        <v>45858</v>
      </c>
      <c r="G9916" t="s">
        <v>35</v>
      </c>
      <c r="H9916" s="192">
        <v>2172800</v>
      </c>
      <c r="I9916" t="s">
        <v>16</v>
      </c>
      <c r="J9916">
        <v>5432</v>
      </c>
      <c r="K9916"/>
      <c r="L9916">
        <v>2025</v>
      </c>
      <c r="M9916" t="s">
        <v>525</v>
      </c>
      <c r="N9916" t="s">
        <v>526</v>
      </c>
      <c r="O9916"/>
    </row>
    <row r="9917" spans="1:15" s="164" customFormat="1" ht="16" x14ac:dyDescent="0.2">
      <c r="A9917" t="s">
        <v>521</v>
      </c>
      <c r="B9917" t="s">
        <v>670</v>
      </c>
      <c r="C9917" t="s">
        <v>523</v>
      </c>
      <c r="D9917" t="s">
        <v>530</v>
      </c>
      <c r="E9917" t="s">
        <v>518</v>
      </c>
      <c r="F9917" s="191">
        <v>45858</v>
      </c>
      <c r="G9917" t="s">
        <v>36</v>
      </c>
      <c r="H9917" s="192">
        <v>67200</v>
      </c>
      <c r="I9917" t="s">
        <v>16</v>
      </c>
      <c r="J9917">
        <v>168</v>
      </c>
      <c r="K9917"/>
      <c r="L9917">
        <v>2025</v>
      </c>
      <c r="M9917" t="s">
        <v>525</v>
      </c>
      <c r="N9917" t="s">
        <v>526</v>
      </c>
      <c r="O9917"/>
    </row>
    <row r="9918" spans="1:15" s="164" customFormat="1" ht="16" x14ac:dyDescent="0.2">
      <c r="A9918" t="s">
        <v>521</v>
      </c>
      <c r="B9918" t="s">
        <v>670</v>
      </c>
      <c r="C9918" t="s">
        <v>523</v>
      </c>
      <c r="D9918" t="s">
        <v>530</v>
      </c>
      <c r="E9918" t="s">
        <v>517</v>
      </c>
      <c r="F9918" s="191">
        <v>45858</v>
      </c>
      <c r="G9918" t="s">
        <v>36</v>
      </c>
      <c r="H9918" s="192">
        <v>1422400</v>
      </c>
      <c r="I9918" t="s">
        <v>16</v>
      </c>
      <c r="J9918">
        <v>3556</v>
      </c>
      <c r="K9918"/>
      <c r="L9918">
        <v>2025</v>
      </c>
      <c r="M9918" t="s">
        <v>525</v>
      </c>
      <c r="N9918" t="s">
        <v>526</v>
      </c>
      <c r="O9918"/>
    </row>
    <row r="9919" spans="1:15" s="164" customFormat="1" ht="16" x14ac:dyDescent="0.2">
      <c r="A9919" t="s">
        <v>521</v>
      </c>
      <c r="B9919" t="s">
        <v>687</v>
      </c>
      <c r="C9919" t="s">
        <v>523</v>
      </c>
      <c r="D9919" t="s">
        <v>530</v>
      </c>
      <c r="E9919" t="s">
        <v>517</v>
      </c>
      <c r="F9919" s="191">
        <v>45858</v>
      </c>
      <c r="G9919" t="s">
        <v>39</v>
      </c>
      <c r="H9919" s="192">
        <v>257600</v>
      </c>
      <c r="I9919" t="s">
        <v>16</v>
      </c>
      <c r="J9919">
        <v>644</v>
      </c>
      <c r="K9919"/>
      <c r="L9919">
        <v>2025</v>
      </c>
      <c r="M9919" t="s">
        <v>525</v>
      </c>
      <c r="N9919" t="s">
        <v>526</v>
      </c>
      <c r="O9919"/>
    </row>
    <row r="9920" spans="1:15" s="164" customFormat="1" ht="16" x14ac:dyDescent="0.2">
      <c r="A9920" t="s">
        <v>521</v>
      </c>
      <c r="B9920" t="s">
        <v>592</v>
      </c>
      <c r="C9920" t="s">
        <v>523</v>
      </c>
      <c r="D9920" t="s">
        <v>530</v>
      </c>
      <c r="E9920" t="s">
        <v>517</v>
      </c>
      <c r="F9920" s="191">
        <v>45858</v>
      </c>
      <c r="G9920" t="s">
        <v>24</v>
      </c>
      <c r="H9920" s="192">
        <v>123200</v>
      </c>
      <c r="I9920" t="s">
        <v>16</v>
      </c>
      <c r="J9920">
        <v>308</v>
      </c>
      <c r="K9920"/>
      <c r="L9920">
        <v>2025</v>
      </c>
      <c r="M9920" t="s">
        <v>525</v>
      </c>
      <c r="N9920" t="s">
        <v>526</v>
      </c>
      <c r="O9920"/>
    </row>
    <row r="9921" spans="1:15" s="164" customFormat="1" ht="16" x14ac:dyDescent="0.2">
      <c r="A9921" t="s">
        <v>521</v>
      </c>
      <c r="B9921" t="s">
        <v>639</v>
      </c>
      <c r="C9921" t="s">
        <v>523</v>
      </c>
      <c r="D9921" t="s">
        <v>530</v>
      </c>
      <c r="E9921" t="s">
        <v>517</v>
      </c>
      <c r="F9921" s="191">
        <v>45858</v>
      </c>
      <c r="G9921" t="s">
        <v>29</v>
      </c>
      <c r="H9921" s="192">
        <v>1321600</v>
      </c>
      <c r="I9921" t="s">
        <v>16</v>
      </c>
      <c r="J9921">
        <v>3304</v>
      </c>
      <c r="K9921"/>
      <c r="L9921">
        <v>2025</v>
      </c>
      <c r="M9921" t="s">
        <v>525</v>
      </c>
      <c r="N9921" t="s">
        <v>526</v>
      </c>
      <c r="O9921"/>
    </row>
    <row r="9922" spans="1:15" s="164" customFormat="1" ht="16" x14ac:dyDescent="0.2">
      <c r="A9922" t="s">
        <v>521</v>
      </c>
      <c r="B9922" t="s">
        <v>639</v>
      </c>
      <c r="C9922" t="s">
        <v>523</v>
      </c>
      <c r="D9922" t="s">
        <v>530</v>
      </c>
      <c r="E9922" t="s">
        <v>518</v>
      </c>
      <c r="F9922" s="191">
        <v>45858</v>
      </c>
      <c r="G9922" t="s">
        <v>29</v>
      </c>
      <c r="H9922" s="192">
        <v>224000</v>
      </c>
      <c r="I9922" t="s">
        <v>16</v>
      </c>
      <c r="J9922">
        <v>560</v>
      </c>
      <c r="K9922"/>
      <c r="L9922">
        <v>2025</v>
      </c>
      <c r="M9922" t="s">
        <v>525</v>
      </c>
      <c r="N9922" t="s">
        <v>526</v>
      </c>
      <c r="O9922"/>
    </row>
    <row r="9923" spans="1:15" s="164" customFormat="1" ht="16" x14ac:dyDescent="0.2">
      <c r="A9923" t="s">
        <v>521</v>
      </c>
      <c r="B9923" t="s">
        <v>609</v>
      </c>
      <c r="C9923" t="s">
        <v>523</v>
      </c>
      <c r="D9923" t="s">
        <v>530</v>
      </c>
      <c r="E9923" t="s">
        <v>517</v>
      </c>
      <c r="F9923" s="191">
        <v>45858</v>
      </c>
      <c r="G9923" t="s">
        <v>25</v>
      </c>
      <c r="H9923" s="192">
        <v>313600</v>
      </c>
      <c r="I9923" t="s">
        <v>16</v>
      </c>
      <c r="J9923">
        <v>784</v>
      </c>
      <c r="K9923"/>
      <c r="L9923">
        <v>2025</v>
      </c>
      <c r="M9923" t="s">
        <v>525</v>
      </c>
      <c r="N9923" t="s">
        <v>526</v>
      </c>
      <c r="O9923"/>
    </row>
    <row r="9924" spans="1:15" s="164" customFormat="1" ht="16" x14ac:dyDescent="0.2">
      <c r="A9924" t="s">
        <v>521</v>
      </c>
      <c r="B9924" t="s">
        <v>615</v>
      </c>
      <c r="C9924" t="s">
        <v>523</v>
      </c>
      <c r="D9924" t="s">
        <v>530</v>
      </c>
      <c r="E9924" t="s">
        <v>517</v>
      </c>
      <c r="F9924" s="191">
        <v>45858</v>
      </c>
      <c r="G9924" t="s">
        <v>26</v>
      </c>
      <c r="H9924" s="192">
        <v>1366400</v>
      </c>
      <c r="I9924" t="s">
        <v>16</v>
      </c>
      <c r="J9924">
        <v>3416</v>
      </c>
      <c r="K9924"/>
      <c r="L9924">
        <v>2025</v>
      </c>
      <c r="M9924" t="s">
        <v>525</v>
      </c>
      <c r="N9924" t="s">
        <v>526</v>
      </c>
      <c r="O9924"/>
    </row>
    <row r="9925" spans="1:15" s="164" customFormat="1" ht="16" x14ac:dyDescent="0.2">
      <c r="A9925" t="s">
        <v>521</v>
      </c>
      <c r="B9925" t="s">
        <v>639</v>
      </c>
      <c r="C9925" t="s">
        <v>523</v>
      </c>
      <c r="D9925" t="s">
        <v>524</v>
      </c>
      <c r="E9925" t="s">
        <v>519</v>
      </c>
      <c r="F9925" s="191">
        <v>45858</v>
      </c>
      <c r="G9925" t="s">
        <v>29</v>
      </c>
      <c r="H9925" s="192">
        <v>36125</v>
      </c>
      <c r="I9925" t="s">
        <v>16</v>
      </c>
      <c r="J9925">
        <v>425</v>
      </c>
      <c r="K9925"/>
      <c r="L9925">
        <v>2025</v>
      </c>
      <c r="M9925" t="s">
        <v>525</v>
      </c>
      <c r="N9925" t="s">
        <v>526</v>
      </c>
      <c r="O9925"/>
    </row>
    <row r="9926" spans="1:15" s="164" customFormat="1" ht="16" x14ac:dyDescent="0.2">
      <c r="A9926" t="s">
        <v>521</v>
      </c>
      <c r="B9926" t="s">
        <v>688</v>
      </c>
      <c r="C9926" t="s">
        <v>523</v>
      </c>
      <c r="D9926" t="s">
        <v>530</v>
      </c>
      <c r="E9926" t="s">
        <v>518</v>
      </c>
      <c r="F9926" s="191">
        <v>45858</v>
      </c>
      <c r="G9926" t="s">
        <v>40</v>
      </c>
      <c r="H9926" s="192">
        <v>280000</v>
      </c>
      <c r="I9926" t="s">
        <v>16</v>
      </c>
      <c r="J9926"/>
      <c r="K9926"/>
      <c r="L9926">
        <v>2025</v>
      </c>
      <c r="M9926" t="s">
        <v>525</v>
      </c>
      <c r="N9926" t="s">
        <v>526</v>
      </c>
      <c r="O9926"/>
    </row>
    <row r="9927" spans="1:15" s="164" customFormat="1" ht="16" x14ac:dyDescent="0.2">
      <c r="A9927" t="s">
        <v>521</v>
      </c>
      <c r="B9927" t="s">
        <v>688</v>
      </c>
      <c r="C9927" t="s">
        <v>523</v>
      </c>
      <c r="D9927" t="s">
        <v>530</v>
      </c>
      <c r="E9927" t="s">
        <v>517</v>
      </c>
      <c r="F9927" s="191">
        <v>45858</v>
      </c>
      <c r="G9927" t="s">
        <v>40</v>
      </c>
      <c r="H9927" s="192">
        <v>920000</v>
      </c>
      <c r="I9927" t="s">
        <v>16</v>
      </c>
      <c r="J9927"/>
      <c r="K9927"/>
      <c r="L9927">
        <v>2025</v>
      </c>
      <c r="M9927" t="s">
        <v>525</v>
      </c>
      <c r="N9927" t="s">
        <v>526</v>
      </c>
      <c r="O9927"/>
    </row>
    <row r="9928" spans="1:15" s="164" customFormat="1" ht="16" x14ac:dyDescent="0.2">
      <c r="A9928" t="s">
        <v>521</v>
      </c>
      <c r="B9928" t="s">
        <v>670</v>
      </c>
      <c r="C9928" t="s">
        <v>523</v>
      </c>
      <c r="D9928" t="s">
        <v>530</v>
      </c>
      <c r="E9928" t="s">
        <v>517</v>
      </c>
      <c r="F9928" s="191">
        <v>45858</v>
      </c>
      <c r="G9928" t="s">
        <v>36</v>
      </c>
      <c r="H9928" s="192">
        <v>112000</v>
      </c>
      <c r="I9928" t="s">
        <v>16</v>
      </c>
      <c r="J9928">
        <v>280</v>
      </c>
      <c r="K9928"/>
      <c r="L9928">
        <v>2025</v>
      </c>
      <c r="M9928" t="s">
        <v>525</v>
      </c>
      <c r="N9928" t="s">
        <v>526</v>
      </c>
      <c r="O9928" t="s">
        <v>839</v>
      </c>
    </row>
    <row r="9929" spans="1:15" s="164" customFormat="1" ht="16" x14ac:dyDescent="0.2">
      <c r="A9929" t="s">
        <v>521</v>
      </c>
      <c r="B9929" t="s">
        <v>647</v>
      </c>
      <c r="C9929" t="s">
        <v>523</v>
      </c>
      <c r="D9929" t="s">
        <v>525</v>
      </c>
      <c r="E9929" t="s">
        <v>531</v>
      </c>
      <c r="F9929" s="191">
        <v>45859</v>
      </c>
      <c r="G9929" t="s">
        <v>650</v>
      </c>
      <c r="H9929" s="192">
        <v>46200</v>
      </c>
      <c r="I9929" t="s">
        <v>16</v>
      </c>
      <c r="J9929"/>
      <c r="K9929"/>
      <c r="L9929">
        <v>2024</v>
      </c>
      <c r="M9929" t="s">
        <v>525</v>
      </c>
      <c r="N9929" t="s">
        <v>569</v>
      </c>
      <c r="O9929"/>
    </row>
    <row r="9930" spans="1:15" s="164" customFormat="1" ht="16" x14ac:dyDescent="0.2">
      <c r="A9930" t="s">
        <v>521</v>
      </c>
      <c r="B9930" t="s">
        <v>647</v>
      </c>
      <c r="C9930" t="s">
        <v>523</v>
      </c>
      <c r="D9930" t="s">
        <v>525</v>
      </c>
      <c r="E9930" t="s">
        <v>525</v>
      </c>
      <c r="F9930" s="191">
        <v>45859</v>
      </c>
      <c r="G9930" t="s">
        <v>648</v>
      </c>
      <c r="H9930" s="192">
        <v>21120</v>
      </c>
      <c r="I9930" t="s">
        <v>16</v>
      </c>
      <c r="J9930"/>
      <c r="K9930"/>
      <c r="L9930">
        <v>2024</v>
      </c>
      <c r="M9930" t="s">
        <v>525</v>
      </c>
      <c r="N9930" t="s">
        <v>569</v>
      </c>
      <c r="O9930"/>
    </row>
    <row r="9931" spans="1:15" s="164" customFormat="1" ht="16" x14ac:dyDescent="0.2">
      <c r="A9931" t="s">
        <v>521</v>
      </c>
      <c r="B9931" t="s">
        <v>647</v>
      </c>
      <c r="C9931" t="s">
        <v>523</v>
      </c>
      <c r="D9931" t="s">
        <v>525</v>
      </c>
      <c r="E9931" t="s">
        <v>531</v>
      </c>
      <c r="F9931" s="191">
        <v>45859</v>
      </c>
      <c r="G9931" t="s">
        <v>648</v>
      </c>
      <c r="H9931" s="192">
        <v>92928</v>
      </c>
      <c r="I9931" t="s">
        <v>16</v>
      </c>
      <c r="J9931"/>
      <c r="K9931"/>
      <c r="L9931">
        <v>2024</v>
      </c>
      <c r="M9931" t="s">
        <v>525</v>
      </c>
      <c r="N9931" t="s">
        <v>569</v>
      </c>
      <c r="O9931"/>
    </row>
    <row r="9932" spans="1:15" s="164" customFormat="1" ht="16" x14ac:dyDescent="0.2">
      <c r="A9932" t="s">
        <v>521</v>
      </c>
      <c r="B9932" t="s">
        <v>647</v>
      </c>
      <c r="C9932" t="s">
        <v>523</v>
      </c>
      <c r="D9932" t="s">
        <v>525</v>
      </c>
      <c r="E9932" t="s">
        <v>525</v>
      </c>
      <c r="F9932" s="191">
        <v>45859</v>
      </c>
      <c r="G9932" t="s">
        <v>659</v>
      </c>
      <c r="H9932" s="192">
        <v>40040</v>
      </c>
      <c r="I9932" t="s">
        <v>16</v>
      </c>
      <c r="J9932"/>
      <c r="K9932"/>
      <c r="L9932">
        <v>2024</v>
      </c>
      <c r="M9932" t="s">
        <v>525</v>
      </c>
      <c r="N9932" t="s">
        <v>569</v>
      </c>
      <c r="O9932"/>
    </row>
    <row r="9933" spans="1:15" s="164" customFormat="1" ht="16" x14ac:dyDescent="0.2">
      <c r="A9933" t="s">
        <v>521</v>
      </c>
      <c r="B9933" t="s">
        <v>647</v>
      </c>
      <c r="C9933" t="s">
        <v>523</v>
      </c>
      <c r="D9933" t="s">
        <v>525</v>
      </c>
      <c r="E9933" t="s">
        <v>525</v>
      </c>
      <c r="F9933" s="191">
        <v>45859</v>
      </c>
      <c r="G9933" t="s">
        <v>755</v>
      </c>
      <c r="H9933" s="192">
        <v>168656</v>
      </c>
      <c r="I9933" t="s">
        <v>16</v>
      </c>
      <c r="J9933"/>
      <c r="K9933"/>
      <c r="L9933">
        <v>2024</v>
      </c>
      <c r="M9933" t="s">
        <v>525</v>
      </c>
      <c r="N9933" t="s">
        <v>569</v>
      </c>
      <c r="O9933"/>
    </row>
    <row r="9934" spans="1:15" s="164" customFormat="1" ht="16" x14ac:dyDescent="0.2">
      <c r="A9934" t="s">
        <v>521</v>
      </c>
      <c r="B9934" t="s">
        <v>647</v>
      </c>
      <c r="C9934" t="s">
        <v>523</v>
      </c>
      <c r="D9934" t="s">
        <v>525</v>
      </c>
      <c r="E9934" t="s">
        <v>519</v>
      </c>
      <c r="F9934" s="191">
        <v>45859</v>
      </c>
      <c r="G9934" t="s">
        <v>661</v>
      </c>
      <c r="H9934" s="192">
        <v>276606</v>
      </c>
      <c r="I9934" t="s">
        <v>16</v>
      </c>
      <c r="J9934"/>
      <c r="K9934"/>
      <c r="L9934">
        <v>2024</v>
      </c>
      <c r="M9934" t="s">
        <v>525</v>
      </c>
      <c r="N9934" t="s">
        <v>569</v>
      </c>
      <c r="O9934"/>
    </row>
    <row r="9935" spans="1:15" s="164" customFormat="1" ht="16" x14ac:dyDescent="0.2">
      <c r="A9935" t="s">
        <v>521</v>
      </c>
      <c r="B9935" t="s">
        <v>647</v>
      </c>
      <c r="C9935" t="s">
        <v>523</v>
      </c>
      <c r="D9935" t="s">
        <v>525</v>
      </c>
      <c r="E9935" t="s">
        <v>525</v>
      </c>
      <c r="F9935" s="191">
        <v>45859</v>
      </c>
      <c r="G9935" t="s">
        <v>649</v>
      </c>
      <c r="H9935" s="192">
        <v>160785</v>
      </c>
      <c r="I9935" t="s">
        <v>16</v>
      </c>
      <c r="J9935"/>
      <c r="K9935"/>
      <c r="L9935">
        <v>2024</v>
      </c>
      <c r="M9935" t="s">
        <v>525</v>
      </c>
      <c r="N9935" t="s">
        <v>569</v>
      </c>
      <c r="O9935"/>
    </row>
    <row r="9936" spans="1:15" s="164" customFormat="1" ht="16" x14ac:dyDescent="0.2">
      <c r="A9936" t="s">
        <v>521</v>
      </c>
      <c r="B9936" t="s">
        <v>647</v>
      </c>
      <c r="C9936" t="s">
        <v>523</v>
      </c>
      <c r="D9936" t="s">
        <v>525</v>
      </c>
      <c r="E9936" t="s">
        <v>525</v>
      </c>
      <c r="F9936" s="191">
        <v>45859</v>
      </c>
      <c r="G9936" t="s">
        <v>656</v>
      </c>
      <c r="H9936" s="192">
        <v>449064</v>
      </c>
      <c r="I9936" t="s">
        <v>16</v>
      </c>
      <c r="J9936"/>
      <c r="K9936"/>
      <c r="L9936">
        <v>2024</v>
      </c>
      <c r="M9936" t="s">
        <v>525</v>
      </c>
      <c r="N9936" t="s">
        <v>569</v>
      </c>
      <c r="O9936"/>
    </row>
    <row r="9937" spans="1:15" s="164" customFormat="1" ht="16" x14ac:dyDescent="0.2">
      <c r="A9937" t="s">
        <v>521</v>
      </c>
      <c r="B9937" t="s">
        <v>522</v>
      </c>
      <c r="C9937" t="s">
        <v>523</v>
      </c>
      <c r="D9937" t="s">
        <v>524</v>
      </c>
      <c r="E9937" t="s">
        <v>519</v>
      </c>
      <c r="F9937" s="191">
        <v>45859</v>
      </c>
      <c r="G9937" t="s">
        <v>19</v>
      </c>
      <c r="H9937" s="192">
        <v>799000</v>
      </c>
      <c r="I9937" t="s">
        <v>16</v>
      </c>
      <c r="J9937">
        <v>9400</v>
      </c>
      <c r="K9937"/>
      <c r="L9937">
        <v>2025</v>
      </c>
      <c r="M9937" t="s">
        <v>525</v>
      </c>
      <c r="N9937" t="s">
        <v>526</v>
      </c>
      <c r="O9937"/>
    </row>
    <row r="9938" spans="1:15" s="164" customFormat="1" ht="16" x14ac:dyDescent="0.2">
      <c r="A9938" t="s">
        <v>521</v>
      </c>
      <c r="B9938" t="s">
        <v>522</v>
      </c>
      <c r="C9938" t="s">
        <v>523</v>
      </c>
      <c r="D9938" t="s">
        <v>530</v>
      </c>
      <c r="E9938" t="s">
        <v>517</v>
      </c>
      <c r="F9938" s="191">
        <v>45859</v>
      </c>
      <c r="G9938" t="s">
        <v>19</v>
      </c>
      <c r="H9938" s="192">
        <v>2620000</v>
      </c>
      <c r="I9938" t="s">
        <v>16</v>
      </c>
      <c r="J9938"/>
      <c r="K9938"/>
      <c r="L9938">
        <v>2025</v>
      </c>
      <c r="M9938" t="s">
        <v>525</v>
      </c>
      <c r="N9938" t="s">
        <v>526</v>
      </c>
      <c r="O9938"/>
    </row>
    <row r="9939" spans="1:15" s="164" customFormat="1" ht="16" x14ac:dyDescent="0.2">
      <c r="A9939" t="s">
        <v>521</v>
      </c>
      <c r="B9939" t="s">
        <v>688</v>
      </c>
      <c r="C9939" t="s">
        <v>523</v>
      </c>
      <c r="D9939" t="s">
        <v>530</v>
      </c>
      <c r="E9939" t="s">
        <v>518</v>
      </c>
      <c r="F9939" s="191">
        <v>45859</v>
      </c>
      <c r="G9939" t="s">
        <v>40</v>
      </c>
      <c r="H9939" s="192">
        <v>360000</v>
      </c>
      <c r="I9939" t="s">
        <v>16</v>
      </c>
      <c r="J9939"/>
      <c r="K9939"/>
      <c r="L9939">
        <v>2025</v>
      </c>
      <c r="M9939" t="s">
        <v>525</v>
      </c>
      <c r="N9939" t="s">
        <v>526</v>
      </c>
      <c r="O9939"/>
    </row>
    <row r="9940" spans="1:15" s="164" customFormat="1" ht="16" x14ac:dyDescent="0.2">
      <c r="A9940" t="s">
        <v>521</v>
      </c>
      <c r="B9940" t="s">
        <v>688</v>
      </c>
      <c r="C9940" t="s">
        <v>523</v>
      </c>
      <c r="D9940" t="s">
        <v>530</v>
      </c>
      <c r="E9940" t="s">
        <v>517</v>
      </c>
      <c r="F9940" s="191">
        <v>45859</v>
      </c>
      <c r="G9940" t="s">
        <v>40</v>
      </c>
      <c r="H9940" s="192">
        <v>1640000</v>
      </c>
      <c r="I9940" t="s">
        <v>16</v>
      </c>
      <c r="J9940"/>
      <c r="K9940"/>
      <c r="L9940">
        <v>2025</v>
      </c>
      <c r="M9940" t="s">
        <v>525</v>
      </c>
      <c r="N9940" t="s">
        <v>526</v>
      </c>
      <c r="O9940"/>
    </row>
    <row r="9941" spans="1:15" s="164" customFormat="1" ht="16" x14ac:dyDescent="0.2">
      <c r="A9941" t="s">
        <v>521</v>
      </c>
      <c r="B9941" t="s">
        <v>667</v>
      </c>
      <c r="C9941" t="s">
        <v>523</v>
      </c>
      <c r="D9941" t="s">
        <v>530</v>
      </c>
      <c r="E9941" t="s">
        <v>517</v>
      </c>
      <c r="F9941" s="191">
        <v>45859</v>
      </c>
      <c r="G9941" t="s">
        <v>35</v>
      </c>
      <c r="H9941" s="192">
        <v>2777600</v>
      </c>
      <c r="I9941" t="s">
        <v>16</v>
      </c>
      <c r="J9941">
        <v>6944</v>
      </c>
      <c r="K9941"/>
      <c r="L9941">
        <v>2025</v>
      </c>
      <c r="M9941" t="s">
        <v>525</v>
      </c>
      <c r="N9941" t="s">
        <v>526</v>
      </c>
      <c r="O9941"/>
    </row>
    <row r="9942" spans="1:15" s="164" customFormat="1" ht="16" x14ac:dyDescent="0.2">
      <c r="A9942" t="s">
        <v>521</v>
      </c>
      <c r="B9942" t="s">
        <v>645</v>
      </c>
      <c r="C9942" t="s">
        <v>523</v>
      </c>
      <c r="D9942" t="s">
        <v>530</v>
      </c>
      <c r="E9942" t="s">
        <v>517</v>
      </c>
      <c r="F9942" s="191">
        <v>45859</v>
      </c>
      <c r="G9942" t="s">
        <v>30</v>
      </c>
      <c r="H9942" s="192">
        <v>67200</v>
      </c>
      <c r="I9942" t="s">
        <v>16</v>
      </c>
      <c r="J9942">
        <v>168</v>
      </c>
      <c r="K9942"/>
      <c r="L9942">
        <v>2025</v>
      </c>
      <c r="M9942" t="s">
        <v>525</v>
      </c>
      <c r="N9942" t="s">
        <v>526</v>
      </c>
      <c r="O9942"/>
    </row>
    <row r="9943" spans="1:15" s="164" customFormat="1" ht="16" x14ac:dyDescent="0.2">
      <c r="A9943" t="s">
        <v>521</v>
      </c>
      <c r="B9943" t="s">
        <v>662</v>
      </c>
      <c r="C9943" t="s">
        <v>523</v>
      </c>
      <c r="D9943" t="s">
        <v>530</v>
      </c>
      <c r="E9943" t="s">
        <v>518</v>
      </c>
      <c r="F9943" s="191">
        <v>45859</v>
      </c>
      <c r="G9943" t="s">
        <v>32</v>
      </c>
      <c r="H9943" s="192">
        <v>67200</v>
      </c>
      <c r="I9943" t="s">
        <v>16</v>
      </c>
      <c r="J9943">
        <v>168</v>
      </c>
      <c r="K9943"/>
      <c r="L9943">
        <v>2025</v>
      </c>
      <c r="M9943" t="s">
        <v>525</v>
      </c>
      <c r="N9943" t="s">
        <v>526</v>
      </c>
      <c r="O9943"/>
    </row>
    <row r="9944" spans="1:15" s="164" customFormat="1" ht="16" x14ac:dyDescent="0.2">
      <c r="A9944" t="s">
        <v>521</v>
      </c>
      <c r="B9944" t="s">
        <v>662</v>
      </c>
      <c r="C9944" t="s">
        <v>523</v>
      </c>
      <c r="D9944" t="s">
        <v>530</v>
      </c>
      <c r="E9944" t="s">
        <v>517</v>
      </c>
      <c r="F9944" s="191">
        <v>45859</v>
      </c>
      <c r="G9944" t="s">
        <v>32</v>
      </c>
      <c r="H9944" s="192">
        <v>358400</v>
      </c>
      <c r="I9944" t="s">
        <v>16</v>
      </c>
      <c r="J9944">
        <v>896</v>
      </c>
      <c r="K9944"/>
      <c r="L9944">
        <v>2025</v>
      </c>
      <c r="M9944" t="s">
        <v>525</v>
      </c>
      <c r="N9944" t="s">
        <v>526</v>
      </c>
      <c r="O9944"/>
    </row>
    <row r="9945" spans="1:15" s="164" customFormat="1" ht="16" x14ac:dyDescent="0.2">
      <c r="A9945" t="s">
        <v>521</v>
      </c>
      <c r="B9945" t="s">
        <v>670</v>
      </c>
      <c r="C9945" t="s">
        <v>523</v>
      </c>
      <c r="D9945" t="s">
        <v>530</v>
      </c>
      <c r="E9945" t="s">
        <v>518</v>
      </c>
      <c r="F9945" s="191">
        <v>45859</v>
      </c>
      <c r="G9945" t="s">
        <v>36</v>
      </c>
      <c r="H9945" s="192">
        <v>112000</v>
      </c>
      <c r="I9945" t="s">
        <v>16</v>
      </c>
      <c r="J9945">
        <v>280</v>
      </c>
      <c r="K9945"/>
      <c r="L9945">
        <v>2025</v>
      </c>
      <c r="M9945" t="s">
        <v>525</v>
      </c>
      <c r="N9945" t="s">
        <v>526</v>
      </c>
      <c r="O9945"/>
    </row>
    <row r="9946" spans="1:15" s="164" customFormat="1" ht="16" x14ac:dyDescent="0.2">
      <c r="A9946" t="s">
        <v>521</v>
      </c>
      <c r="B9946" t="s">
        <v>670</v>
      </c>
      <c r="C9946" t="s">
        <v>523</v>
      </c>
      <c r="D9946" t="s">
        <v>530</v>
      </c>
      <c r="E9946" t="s">
        <v>517</v>
      </c>
      <c r="F9946" s="191">
        <v>45859</v>
      </c>
      <c r="G9946" t="s">
        <v>36</v>
      </c>
      <c r="H9946" s="192">
        <v>2539200</v>
      </c>
      <c r="I9946" t="s">
        <v>16</v>
      </c>
      <c r="J9946">
        <v>6348</v>
      </c>
      <c r="K9946"/>
      <c r="L9946">
        <v>2025</v>
      </c>
      <c r="M9946" t="s">
        <v>525</v>
      </c>
      <c r="N9946" t="s">
        <v>526</v>
      </c>
      <c r="O9946"/>
    </row>
    <row r="9947" spans="1:15" s="164" customFormat="1" ht="16" x14ac:dyDescent="0.2">
      <c r="A9947" t="s">
        <v>521</v>
      </c>
      <c r="B9947" t="s">
        <v>687</v>
      </c>
      <c r="C9947" t="s">
        <v>523</v>
      </c>
      <c r="D9947" t="s">
        <v>530</v>
      </c>
      <c r="E9947" t="s">
        <v>517</v>
      </c>
      <c r="F9947" s="191">
        <v>45859</v>
      </c>
      <c r="G9947" t="s">
        <v>39</v>
      </c>
      <c r="H9947" s="192">
        <v>862400</v>
      </c>
      <c r="I9947" t="s">
        <v>16</v>
      </c>
      <c r="J9947">
        <v>2156</v>
      </c>
      <c r="K9947"/>
      <c r="L9947">
        <v>2025</v>
      </c>
      <c r="M9947" t="s">
        <v>525</v>
      </c>
      <c r="N9947" t="s">
        <v>526</v>
      </c>
      <c r="O9947"/>
    </row>
    <row r="9948" spans="1:15" s="164" customFormat="1" ht="16" x14ac:dyDescent="0.2">
      <c r="A9948" t="s">
        <v>521</v>
      </c>
      <c r="B9948" t="s">
        <v>667</v>
      </c>
      <c r="C9948" t="s">
        <v>523</v>
      </c>
      <c r="D9948" t="s">
        <v>530</v>
      </c>
      <c r="E9948" t="s">
        <v>518</v>
      </c>
      <c r="F9948" s="191">
        <v>45859</v>
      </c>
      <c r="G9948" t="s">
        <v>35</v>
      </c>
      <c r="H9948" s="192">
        <v>179200</v>
      </c>
      <c r="I9948" t="s">
        <v>16</v>
      </c>
      <c r="J9948">
        <v>448</v>
      </c>
      <c r="K9948"/>
      <c r="L9948">
        <v>2025</v>
      </c>
      <c r="M9948" t="s">
        <v>525</v>
      </c>
      <c r="N9948" t="s">
        <v>526</v>
      </c>
      <c r="O9948"/>
    </row>
    <row r="9949" spans="1:15" s="164" customFormat="1" ht="16" x14ac:dyDescent="0.2">
      <c r="A9949" t="s">
        <v>521</v>
      </c>
      <c r="B9949" t="s">
        <v>592</v>
      </c>
      <c r="C9949" t="s">
        <v>523</v>
      </c>
      <c r="D9949" t="s">
        <v>530</v>
      </c>
      <c r="E9949" t="s">
        <v>517</v>
      </c>
      <c r="F9949" s="191">
        <v>45859</v>
      </c>
      <c r="G9949" t="s">
        <v>24</v>
      </c>
      <c r="H9949" s="192">
        <v>684400</v>
      </c>
      <c r="I9949" t="s">
        <v>16</v>
      </c>
      <c r="J9949">
        <v>1711</v>
      </c>
      <c r="K9949"/>
      <c r="L9949">
        <v>2025</v>
      </c>
      <c r="M9949" t="s">
        <v>525</v>
      </c>
      <c r="N9949" t="s">
        <v>526</v>
      </c>
      <c r="O9949"/>
    </row>
    <row r="9950" spans="1:15" s="164" customFormat="1" ht="16" x14ac:dyDescent="0.2">
      <c r="A9950" t="s">
        <v>521</v>
      </c>
      <c r="B9950" t="s">
        <v>609</v>
      </c>
      <c r="C9950" t="s">
        <v>523</v>
      </c>
      <c r="D9950" t="s">
        <v>530</v>
      </c>
      <c r="E9950" t="s">
        <v>517</v>
      </c>
      <c r="F9950" s="191">
        <v>45859</v>
      </c>
      <c r="G9950" t="s">
        <v>25</v>
      </c>
      <c r="H9950" s="192">
        <v>358400</v>
      </c>
      <c r="I9950" t="s">
        <v>16</v>
      </c>
      <c r="J9950">
        <v>896</v>
      </c>
      <c r="K9950"/>
      <c r="L9950">
        <v>2025</v>
      </c>
      <c r="M9950" t="s">
        <v>525</v>
      </c>
      <c r="N9950" t="s">
        <v>526</v>
      </c>
      <c r="O9950"/>
    </row>
    <row r="9951" spans="1:15" s="164" customFormat="1" ht="16" x14ac:dyDescent="0.2">
      <c r="A9951" t="s">
        <v>521</v>
      </c>
      <c r="B9951" t="s">
        <v>615</v>
      </c>
      <c r="C9951" t="s">
        <v>523</v>
      </c>
      <c r="D9951" t="s">
        <v>530</v>
      </c>
      <c r="E9951" t="s">
        <v>517</v>
      </c>
      <c r="F9951" s="191">
        <v>45859</v>
      </c>
      <c r="G9951" t="s">
        <v>26</v>
      </c>
      <c r="H9951" s="192">
        <v>1724800</v>
      </c>
      <c r="I9951" t="s">
        <v>16</v>
      </c>
      <c r="J9951">
        <v>4312</v>
      </c>
      <c r="K9951"/>
      <c r="L9951">
        <v>2025</v>
      </c>
      <c r="M9951" t="s">
        <v>525</v>
      </c>
      <c r="N9951" t="s">
        <v>526</v>
      </c>
      <c r="O9951"/>
    </row>
    <row r="9952" spans="1:15" s="164" customFormat="1" ht="16" x14ac:dyDescent="0.2">
      <c r="A9952" t="s">
        <v>521</v>
      </c>
      <c r="B9952" t="s">
        <v>639</v>
      </c>
      <c r="C9952" t="s">
        <v>523</v>
      </c>
      <c r="D9952" t="s">
        <v>530</v>
      </c>
      <c r="E9952" t="s">
        <v>518</v>
      </c>
      <c r="F9952" s="191">
        <v>45859</v>
      </c>
      <c r="G9952" t="s">
        <v>29</v>
      </c>
      <c r="H9952" s="192">
        <v>224000</v>
      </c>
      <c r="I9952" t="s">
        <v>16</v>
      </c>
      <c r="J9952">
        <v>560</v>
      </c>
      <c r="K9952"/>
      <c r="L9952">
        <v>2025</v>
      </c>
      <c r="M9952" t="s">
        <v>525</v>
      </c>
      <c r="N9952" t="s">
        <v>526</v>
      </c>
      <c r="O9952"/>
    </row>
    <row r="9953" spans="1:15" s="164" customFormat="1" ht="16" x14ac:dyDescent="0.2">
      <c r="A9953" t="s">
        <v>521</v>
      </c>
      <c r="B9953" t="s">
        <v>639</v>
      </c>
      <c r="C9953" t="s">
        <v>523</v>
      </c>
      <c r="D9953" t="s">
        <v>524</v>
      </c>
      <c r="E9953" t="s">
        <v>519</v>
      </c>
      <c r="F9953" s="191">
        <v>45859</v>
      </c>
      <c r="G9953" t="s">
        <v>29</v>
      </c>
      <c r="H9953" s="192">
        <v>21675</v>
      </c>
      <c r="I9953" t="s">
        <v>16</v>
      </c>
      <c r="J9953">
        <v>255</v>
      </c>
      <c r="K9953"/>
      <c r="L9953">
        <v>2025</v>
      </c>
      <c r="M9953" t="s">
        <v>525</v>
      </c>
      <c r="N9953" t="s">
        <v>526</v>
      </c>
      <c r="O9953"/>
    </row>
    <row r="9954" spans="1:15" s="164" customFormat="1" ht="16" x14ac:dyDescent="0.2">
      <c r="A9954" t="s">
        <v>521</v>
      </c>
      <c r="B9954" t="s">
        <v>639</v>
      </c>
      <c r="C9954" t="s">
        <v>523</v>
      </c>
      <c r="D9954" t="s">
        <v>530</v>
      </c>
      <c r="E9954" t="s">
        <v>517</v>
      </c>
      <c r="F9954" s="191">
        <v>45859</v>
      </c>
      <c r="G9954" t="s">
        <v>29</v>
      </c>
      <c r="H9954" s="192">
        <v>1120000</v>
      </c>
      <c r="I9954" t="s">
        <v>16</v>
      </c>
      <c r="J9954">
        <v>2800</v>
      </c>
      <c r="K9954"/>
      <c r="L9954">
        <v>2025</v>
      </c>
      <c r="M9954" t="s">
        <v>525</v>
      </c>
      <c r="N9954" t="s">
        <v>526</v>
      </c>
      <c r="O9954"/>
    </row>
    <row r="9955" spans="1:15" s="164" customFormat="1" ht="16" x14ac:dyDescent="0.2">
      <c r="A9955" t="s">
        <v>521</v>
      </c>
      <c r="B9955" t="s">
        <v>592</v>
      </c>
      <c r="C9955" t="s">
        <v>523</v>
      </c>
      <c r="D9955" t="s">
        <v>530</v>
      </c>
      <c r="E9955" t="s">
        <v>518</v>
      </c>
      <c r="F9955" s="191">
        <v>45859</v>
      </c>
      <c r="G9955" t="s">
        <v>24</v>
      </c>
      <c r="H9955" s="192">
        <v>22400</v>
      </c>
      <c r="I9955" t="s">
        <v>16</v>
      </c>
      <c r="J9955">
        <v>56</v>
      </c>
      <c r="K9955"/>
      <c r="L9955">
        <v>2025</v>
      </c>
      <c r="M9955" t="s">
        <v>525</v>
      </c>
      <c r="N9955" t="s">
        <v>526</v>
      </c>
      <c r="O9955"/>
    </row>
    <row r="9956" spans="1:15" s="164" customFormat="1" ht="16" x14ac:dyDescent="0.2">
      <c r="A9956" t="s">
        <v>521</v>
      </c>
      <c r="B9956" t="s">
        <v>572</v>
      </c>
      <c r="C9956" t="s">
        <v>535</v>
      </c>
      <c r="D9956" t="s">
        <v>530</v>
      </c>
      <c r="E9956" t="s">
        <v>517</v>
      </c>
      <c r="F9956" s="191">
        <v>45859</v>
      </c>
      <c r="G9956" t="s">
        <v>573</v>
      </c>
      <c r="H9956" s="192">
        <v>600000</v>
      </c>
      <c r="I9956" t="s">
        <v>16</v>
      </c>
      <c r="J9956"/>
      <c r="K9956"/>
      <c r="L9956">
        <v>2025</v>
      </c>
      <c r="M9956" t="s">
        <v>525</v>
      </c>
      <c r="N9956" t="s">
        <v>526</v>
      </c>
      <c r="O9956"/>
    </row>
    <row r="9957" spans="1:15" s="164" customFormat="1" ht="16" x14ac:dyDescent="0.2">
      <c r="A9957" t="s">
        <v>521</v>
      </c>
      <c r="B9957" t="s">
        <v>572</v>
      </c>
      <c r="C9957" t="s">
        <v>523</v>
      </c>
      <c r="D9957" t="s">
        <v>530</v>
      </c>
      <c r="E9957" t="s">
        <v>517</v>
      </c>
      <c r="F9957" s="191">
        <v>45859</v>
      </c>
      <c r="G9957" t="s">
        <v>573</v>
      </c>
      <c r="H9957" s="192">
        <v>4045600</v>
      </c>
      <c r="I9957" t="s">
        <v>16</v>
      </c>
      <c r="J9957">
        <v>114</v>
      </c>
      <c r="K9957"/>
      <c r="L9957">
        <v>2025</v>
      </c>
      <c r="M9957" t="s">
        <v>525</v>
      </c>
      <c r="N9957" t="s">
        <v>526</v>
      </c>
      <c r="O9957"/>
    </row>
    <row r="9958" spans="1:15" s="164" customFormat="1" ht="16" x14ac:dyDescent="0.2">
      <c r="A9958" t="s">
        <v>521</v>
      </c>
      <c r="B9958" t="s">
        <v>572</v>
      </c>
      <c r="C9958" t="s">
        <v>523</v>
      </c>
      <c r="D9958" t="s">
        <v>530</v>
      </c>
      <c r="E9958" t="s">
        <v>518</v>
      </c>
      <c r="F9958" s="191">
        <v>45859</v>
      </c>
      <c r="G9958" t="s">
        <v>573</v>
      </c>
      <c r="H9958" s="192">
        <v>600000</v>
      </c>
      <c r="I9958" t="s">
        <v>16</v>
      </c>
      <c r="J9958"/>
      <c r="K9958"/>
      <c r="L9958">
        <v>2025</v>
      </c>
      <c r="M9958" t="s">
        <v>525</v>
      </c>
      <c r="N9958" t="s">
        <v>526</v>
      </c>
      <c r="O9958"/>
    </row>
    <row r="9959" spans="1:15" s="164" customFormat="1" ht="16" x14ac:dyDescent="0.2">
      <c r="A9959" t="s">
        <v>521</v>
      </c>
      <c r="B9959" t="s">
        <v>572</v>
      </c>
      <c r="C9959" t="s">
        <v>523</v>
      </c>
      <c r="D9959" t="s">
        <v>524</v>
      </c>
      <c r="E9959" t="s">
        <v>519</v>
      </c>
      <c r="F9959" s="191">
        <v>45859</v>
      </c>
      <c r="G9959" t="s">
        <v>573</v>
      </c>
      <c r="H9959" s="192">
        <v>1275000</v>
      </c>
      <c r="I9959" t="s">
        <v>16</v>
      </c>
      <c r="J9959">
        <v>15000</v>
      </c>
      <c r="K9959"/>
      <c r="L9959">
        <v>2025</v>
      </c>
      <c r="M9959" t="s">
        <v>525</v>
      </c>
      <c r="N9959" t="s">
        <v>526</v>
      </c>
      <c r="O9959"/>
    </row>
    <row r="9960" spans="1:15" s="164" customFormat="1" ht="16" x14ac:dyDescent="0.2">
      <c r="A9960" t="s">
        <v>521</v>
      </c>
      <c r="B9960" t="s">
        <v>572</v>
      </c>
      <c r="C9960" t="s">
        <v>535</v>
      </c>
      <c r="D9960" t="s">
        <v>524</v>
      </c>
      <c r="E9960" t="s">
        <v>519</v>
      </c>
      <c r="F9960" s="191">
        <v>45859</v>
      </c>
      <c r="G9960" t="s">
        <v>573</v>
      </c>
      <c r="H9960" s="192">
        <v>935000</v>
      </c>
      <c r="I9960" t="s">
        <v>16</v>
      </c>
      <c r="J9960">
        <v>11000</v>
      </c>
      <c r="K9960"/>
      <c r="L9960">
        <v>2025</v>
      </c>
      <c r="M9960" t="s">
        <v>525</v>
      </c>
      <c r="N9960" t="s">
        <v>526</v>
      </c>
      <c r="O9960"/>
    </row>
    <row r="9961" spans="1:15" s="164" customFormat="1" ht="16" x14ac:dyDescent="0.2">
      <c r="A9961" t="s">
        <v>521</v>
      </c>
      <c r="B9961" t="s">
        <v>572</v>
      </c>
      <c r="C9961" t="s">
        <v>523</v>
      </c>
      <c r="D9961" t="s">
        <v>530</v>
      </c>
      <c r="E9961" t="s">
        <v>517</v>
      </c>
      <c r="F9961" s="191">
        <v>45859</v>
      </c>
      <c r="G9961" t="s">
        <v>573</v>
      </c>
      <c r="H9961" s="192">
        <v>1040000</v>
      </c>
      <c r="I9961" t="s">
        <v>16</v>
      </c>
      <c r="J9961"/>
      <c r="K9961"/>
      <c r="L9961">
        <v>2025</v>
      </c>
      <c r="M9961" t="s">
        <v>525</v>
      </c>
      <c r="N9961" t="s">
        <v>526</v>
      </c>
      <c r="O9961" t="s">
        <v>801</v>
      </c>
    </row>
    <row r="9962" spans="1:15" s="164" customFormat="1" ht="16" x14ac:dyDescent="0.2">
      <c r="A9962" t="s">
        <v>521</v>
      </c>
      <c r="B9962" t="s">
        <v>670</v>
      </c>
      <c r="C9962" t="s">
        <v>523</v>
      </c>
      <c r="D9962" t="s">
        <v>530</v>
      </c>
      <c r="E9962" t="s">
        <v>517</v>
      </c>
      <c r="F9962" s="191">
        <v>45859</v>
      </c>
      <c r="G9962" t="s">
        <v>36</v>
      </c>
      <c r="H9962" s="192">
        <v>134400</v>
      </c>
      <c r="I9962" t="s">
        <v>16</v>
      </c>
      <c r="J9962">
        <v>336</v>
      </c>
      <c r="K9962"/>
      <c r="L9962">
        <v>2025</v>
      </c>
      <c r="M9962" t="s">
        <v>525</v>
      </c>
      <c r="N9962" t="s">
        <v>526</v>
      </c>
      <c r="O9962" t="s">
        <v>801</v>
      </c>
    </row>
    <row r="9963" spans="1:15" s="164" customFormat="1" ht="16" x14ac:dyDescent="0.2">
      <c r="A9963" t="s">
        <v>521</v>
      </c>
      <c r="B9963" t="s">
        <v>670</v>
      </c>
      <c r="C9963" t="s">
        <v>523</v>
      </c>
      <c r="D9963" t="s">
        <v>530</v>
      </c>
      <c r="E9963" t="s">
        <v>517</v>
      </c>
      <c r="F9963" s="191">
        <v>45859</v>
      </c>
      <c r="G9963" t="s">
        <v>36</v>
      </c>
      <c r="H9963" s="192">
        <v>246400</v>
      </c>
      <c r="I9963" t="s">
        <v>16</v>
      </c>
      <c r="J9963">
        <v>616</v>
      </c>
      <c r="K9963"/>
      <c r="L9963">
        <v>2025</v>
      </c>
      <c r="M9963" t="s">
        <v>525</v>
      </c>
      <c r="N9963" t="s">
        <v>526</v>
      </c>
      <c r="O9963" t="s">
        <v>837</v>
      </c>
    </row>
    <row r="9964" spans="1:15" s="164" customFormat="1" ht="16" x14ac:dyDescent="0.2">
      <c r="A9964" t="s">
        <v>521</v>
      </c>
      <c r="B9964" t="s">
        <v>572</v>
      </c>
      <c r="C9964" t="s">
        <v>523</v>
      </c>
      <c r="D9964" t="s">
        <v>530</v>
      </c>
      <c r="E9964" t="s">
        <v>519</v>
      </c>
      <c r="F9964" s="191">
        <v>45859</v>
      </c>
      <c r="G9964" t="s">
        <v>573</v>
      </c>
      <c r="H9964" s="192">
        <v>1600000</v>
      </c>
      <c r="I9964" t="s">
        <v>16</v>
      </c>
      <c r="J9964"/>
      <c r="K9964"/>
      <c r="L9964">
        <v>2025</v>
      </c>
      <c r="M9964" t="s">
        <v>525</v>
      </c>
      <c r="N9964" t="s">
        <v>526</v>
      </c>
      <c r="O9964" t="s">
        <v>838</v>
      </c>
    </row>
    <row r="9965" spans="1:15" s="164" customFormat="1" ht="16" x14ac:dyDescent="0.2">
      <c r="A9965" t="s">
        <v>521</v>
      </c>
      <c r="B9965" t="s">
        <v>603</v>
      </c>
      <c r="C9965" t="s">
        <v>523</v>
      </c>
      <c r="D9965" t="s">
        <v>525</v>
      </c>
      <c r="E9965" t="s">
        <v>525</v>
      </c>
      <c r="F9965" s="191">
        <v>45860</v>
      </c>
      <c r="G9965" t="s">
        <v>604</v>
      </c>
      <c r="H9965" s="192">
        <v>14436</v>
      </c>
      <c r="I9965" t="s">
        <v>22</v>
      </c>
      <c r="J9965"/>
      <c r="K9965"/>
      <c r="L9965">
        <v>2024</v>
      </c>
      <c r="M9965" t="s">
        <v>525</v>
      </c>
      <c r="N9965" t="s">
        <v>569</v>
      </c>
      <c r="O9965"/>
    </row>
    <row r="9966" spans="1:15" s="164" customFormat="1" ht="16" x14ac:dyDescent="0.2">
      <c r="A9966" t="s">
        <v>521</v>
      </c>
      <c r="B9966" t="s">
        <v>647</v>
      </c>
      <c r="C9966" t="s">
        <v>523</v>
      </c>
      <c r="D9966" t="s">
        <v>525</v>
      </c>
      <c r="E9966" t="s">
        <v>531</v>
      </c>
      <c r="F9966" s="191">
        <v>45860</v>
      </c>
      <c r="G9966" t="s">
        <v>650</v>
      </c>
      <c r="H9966" s="192">
        <v>46200</v>
      </c>
      <c r="I9966" t="s">
        <v>16</v>
      </c>
      <c r="J9966"/>
      <c r="K9966"/>
      <c r="L9966">
        <v>2024</v>
      </c>
      <c r="M9966" t="s">
        <v>525</v>
      </c>
      <c r="N9966" t="s">
        <v>569</v>
      </c>
      <c r="O9966"/>
    </row>
    <row r="9967" spans="1:15" s="164" customFormat="1" ht="16" x14ac:dyDescent="0.2">
      <c r="A9967" t="s">
        <v>521</v>
      </c>
      <c r="B9967" t="s">
        <v>647</v>
      </c>
      <c r="C9967" t="s">
        <v>523</v>
      </c>
      <c r="D9967" t="s">
        <v>525</v>
      </c>
      <c r="E9967" t="s">
        <v>525</v>
      </c>
      <c r="F9967" s="191">
        <v>45860</v>
      </c>
      <c r="G9967" t="s">
        <v>659</v>
      </c>
      <c r="H9967" s="192">
        <v>40040</v>
      </c>
      <c r="I9967" t="s">
        <v>16</v>
      </c>
      <c r="J9967"/>
      <c r="K9967"/>
      <c r="L9967">
        <v>2024</v>
      </c>
      <c r="M9967" t="s">
        <v>525</v>
      </c>
      <c r="N9967" t="s">
        <v>569</v>
      </c>
      <c r="O9967"/>
    </row>
    <row r="9968" spans="1:15" s="164" customFormat="1" ht="16" x14ac:dyDescent="0.2">
      <c r="A9968" t="s">
        <v>521</v>
      </c>
      <c r="B9968" t="s">
        <v>647</v>
      </c>
      <c r="C9968" t="s">
        <v>523</v>
      </c>
      <c r="D9968" t="s">
        <v>525</v>
      </c>
      <c r="E9968" t="s">
        <v>525</v>
      </c>
      <c r="F9968" s="191">
        <v>45860</v>
      </c>
      <c r="G9968" t="s">
        <v>755</v>
      </c>
      <c r="H9968" s="192">
        <v>251632</v>
      </c>
      <c r="I9968" t="s">
        <v>16</v>
      </c>
      <c r="J9968"/>
      <c r="K9968"/>
      <c r="L9968">
        <v>2024</v>
      </c>
      <c r="M9968" t="s">
        <v>525</v>
      </c>
      <c r="N9968" t="s">
        <v>569</v>
      </c>
      <c r="O9968"/>
    </row>
    <row r="9969" spans="1:15" s="164" customFormat="1" ht="16" x14ac:dyDescent="0.2">
      <c r="A9969" t="s">
        <v>521</v>
      </c>
      <c r="B9969" t="s">
        <v>647</v>
      </c>
      <c r="C9969" t="s">
        <v>523</v>
      </c>
      <c r="D9969" t="s">
        <v>525</v>
      </c>
      <c r="E9969" t="s">
        <v>525</v>
      </c>
      <c r="F9969" s="191">
        <v>45860</v>
      </c>
      <c r="G9969" t="s">
        <v>657</v>
      </c>
      <c r="H9969" s="192">
        <v>821</v>
      </c>
      <c r="I9969" t="s">
        <v>16</v>
      </c>
      <c r="J9969"/>
      <c r="K9969"/>
      <c r="L9969">
        <v>2024</v>
      </c>
      <c r="M9969" t="s">
        <v>525</v>
      </c>
      <c r="N9969" t="s">
        <v>569</v>
      </c>
      <c r="O9969"/>
    </row>
    <row r="9970" spans="1:15" s="164" customFormat="1" ht="16" x14ac:dyDescent="0.2">
      <c r="A9970" t="s">
        <v>521</v>
      </c>
      <c r="B9970" t="s">
        <v>647</v>
      </c>
      <c r="C9970" t="s">
        <v>523</v>
      </c>
      <c r="D9970" t="s">
        <v>525</v>
      </c>
      <c r="E9970" t="s">
        <v>519</v>
      </c>
      <c r="F9970" s="191">
        <v>45860</v>
      </c>
      <c r="G9970" t="s">
        <v>661</v>
      </c>
      <c r="H9970" s="192">
        <v>92202</v>
      </c>
      <c r="I9970" t="s">
        <v>16</v>
      </c>
      <c r="J9970"/>
      <c r="K9970"/>
      <c r="L9970">
        <v>2024</v>
      </c>
      <c r="M9970" t="s">
        <v>525</v>
      </c>
      <c r="N9970" t="s">
        <v>569</v>
      </c>
      <c r="O9970"/>
    </row>
    <row r="9971" spans="1:15" s="164" customFormat="1" ht="16" x14ac:dyDescent="0.2">
      <c r="A9971" t="s">
        <v>521</v>
      </c>
      <c r="B9971" t="s">
        <v>647</v>
      </c>
      <c r="C9971" t="s">
        <v>523</v>
      </c>
      <c r="D9971" t="s">
        <v>525</v>
      </c>
      <c r="E9971" t="s">
        <v>531</v>
      </c>
      <c r="F9971" s="191">
        <v>45860</v>
      </c>
      <c r="G9971" t="s">
        <v>661</v>
      </c>
      <c r="H9971" s="192">
        <v>857428</v>
      </c>
      <c r="I9971" t="s">
        <v>16</v>
      </c>
      <c r="J9971"/>
      <c r="K9971"/>
      <c r="L9971">
        <v>2024</v>
      </c>
      <c r="M9971" t="s">
        <v>525</v>
      </c>
      <c r="N9971" t="s">
        <v>569</v>
      </c>
      <c r="O9971"/>
    </row>
    <row r="9972" spans="1:15" s="164" customFormat="1" ht="16" x14ac:dyDescent="0.2">
      <c r="A9972" t="s">
        <v>521</v>
      </c>
      <c r="B9972" t="s">
        <v>647</v>
      </c>
      <c r="C9972" t="s">
        <v>523</v>
      </c>
      <c r="D9972" t="s">
        <v>525</v>
      </c>
      <c r="E9972" t="s">
        <v>525</v>
      </c>
      <c r="F9972" s="191">
        <v>45860</v>
      </c>
      <c r="G9972" t="s">
        <v>649</v>
      </c>
      <c r="H9972" s="192">
        <v>238597</v>
      </c>
      <c r="I9972" t="s">
        <v>16</v>
      </c>
      <c r="J9972"/>
      <c r="K9972"/>
      <c r="L9972">
        <v>2024</v>
      </c>
      <c r="M9972" t="s">
        <v>525</v>
      </c>
      <c r="N9972" t="s">
        <v>569</v>
      </c>
      <c r="O9972"/>
    </row>
    <row r="9973" spans="1:15" s="164" customFormat="1" ht="16" x14ac:dyDescent="0.2">
      <c r="A9973" t="s">
        <v>521</v>
      </c>
      <c r="B9973" t="s">
        <v>647</v>
      </c>
      <c r="C9973" t="s">
        <v>523</v>
      </c>
      <c r="D9973" t="s">
        <v>525</v>
      </c>
      <c r="E9973" t="s">
        <v>525</v>
      </c>
      <c r="F9973" s="191">
        <v>45860</v>
      </c>
      <c r="G9973" t="s">
        <v>656</v>
      </c>
      <c r="H9973" s="192">
        <v>299376</v>
      </c>
      <c r="I9973" t="s">
        <v>16</v>
      </c>
      <c r="J9973"/>
      <c r="K9973"/>
      <c r="L9973">
        <v>2024</v>
      </c>
      <c r="M9973" t="s">
        <v>525</v>
      </c>
      <c r="N9973" t="s">
        <v>569</v>
      </c>
      <c r="O9973"/>
    </row>
    <row r="9974" spans="1:15" s="164" customFormat="1" ht="16" x14ac:dyDescent="0.2">
      <c r="A9974" t="s">
        <v>521</v>
      </c>
      <c r="B9974" t="s">
        <v>572</v>
      </c>
      <c r="C9974" t="s">
        <v>523</v>
      </c>
      <c r="D9974" t="s">
        <v>530</v>
      </c>
      <c r="E9974" t="s">
        <v>517</v>
      </c>
      <c r="F9974" s="191">
        <v>45860</v>
      </c>
      <c r="G9974" t="s">
        <v>573</v>
      </c>
      <c r="H9974" s="192">
        <v>2805600</v>
      </c>
      <c r="I9974" t="s">
        <v>16</v>
      </c>
      <c r="J9974">
        <v>514</v>
      </c>
      <c r="K9974"/>
      <c r="L9974">
        <v>2025</v>
      </c>
      <c r="M9974" t="s">
        <v>525</v>
      </c>
      <c r="N9974" t="s">
        <v>526</v>
      </c>
      <c r="O9974"/>
    </row>
    <row r="9975" spans="1:15" s="164" customFormat="1" ht="16" x14ac:dyDescent="0.2">
      <c r="A9975" t="s">
        <v>521</v>
      </c>
      <c r="B9975" t="s">
        <v>572</v>
      </c>
      <c r="C9975" t="s">
        <v>523</v>
      </c>
      <c r="D9975" t="s">
        <v>524</v>
      </c>
      <c r="E9975" t="s">
        <v>519</v>
      </c>
      <c r="F9975" s="191">
        <v>45860</v>
      </c>
      <c r="G9975" t="s">
        <v>573</v>
      </c>
      <c r="H9975" s="192">
        <v>1275000</v>
      </c>
      <c r="I9975" t="s">
        <v>16</v>
      </c>
      <c r="J9975">
        <v>15000</v>
      </c>
      <c r="K9975"/>
      <c r="L9975">
        <v>2025</v>
      </c>
      <c r="M9975" t="s">
        <v>525</v>
      </c>
      <c r="N9975" t="s">
        <v>526</v>
      </c>
      <c r="O9975"/>
    </row>
    <row r="9976" spans="1:15" s="164" customFormat="1" ht="16" x14ac:dyDescent="0.2">
      <c r="A9976" t="s">
        <v>521</v>
      </c>
      <c r="B9976" t="s">
        <v>688</v>
      </c>
      <c r="C9976" t="s">
        <v>523</v>
      </c>
      <c r="D9976" t="s">
        <v>530</v>
      </c>
      <c r="E9976" t="s">
        <v>518</v>
      </c>
      <c r="F9976" s="191">
        <v>45860</v>
      </c>
      <c r="G9976" t="s">
        <v>40</v>
      </c>
      <c r="H9976" s="192">
        <v>400000</v>
      </c>
      <c r="I9976" t="s">
        <v>16</v>
      </c>
      <c r="J9976"/>
      <c r="K9976"/>
      <c r="L9976">
        <v>2025</v>
      </c>
      <c r="M9976" t="s">
        <v>525</v>
      </c>
      <c r="N9976" t="s">
        <v>526</v>
      </c>
      <c r="O9976"/>
    </row>
    <row r="9977" spans="1:15" s="164" customFormat="1" ht="16" x14ac:dyDescent="0.2">
      <c r="A9977" t="s">
        <v>521</v>
      </c>
      <c r="B9977" t="s">
        <v>688</v>
      </c>
      <c r="C9977" t="s">
        <v>523</v>
      </c>
      <c r="D9977" t="s">
        <v>530</v>
      </c>
      <c r="E9977" t="s">
        <v>517</v>
      </c>
      <c r="F9977" s="191">
        <v>45860</v>
      </c>
      <c r="G9977" t="s">
        <v>40</v>
      </c>
      <c r="H9977" s="192">
        <v>1680000</v>
      </c>
      <c r="I9977" t="s">
        <v>16</v>
      </c>
      <c r="J9977"/>
      <c r="K9977"/>
      <c r="L9977">
        <v>2025</v>
      </c>
      <c r="M9977" t="s">
        <v>525</v>
      </c>
      <c r="N9977" t="s">
        <v>526</v>
      </c>
      <c r="O9977"/>
    </row>
    <row r="9978" spans="1:15" s="164" customFormat="1" ht="16" x14ac:dyDescent="0.2">
      <c r="A9978" t="s">
        <v>521</v>
      </c>
      <c r="B9978" t="s">
        <v>522</v>
      </c>
      <c r="C9978" t="s">
        <v>523</v>
      </c>
      <c r="D9978" t="s">
        <v>530</v>
      </c>
      <c r="E9978" t="s">
        <v>517</v>
      </c>
      <c r="F9978" s="191">
        <v>45860</v>
      </c>
      <c r="G9978" t="s">
        <v>19</v>
      </c>
      <c r="H9978" s="192">
        <v>4360000</v>
      </c>
      <c r="I9978" t="s">
        <v>16</v>
      </c>
      <c r="J9978"/>
      <c r="K9978"/>
      <c r="L9978">
        <v>2025</v>
      </c>
      <c r="M9978" t="s">
        <v>525</v>
      </c>
      <c r="N9978" t="s">
        <v>526</v>
      </c>
      <c r="O9978"/>
    </row>
    <row r="9979" spans="1:15" s="164" customFormat="1" ht="16" x14ac:dyDescent="0.2">
      <c r="A9979" t="s">
        <v>521</v>
      </c>
      <c r="B9979" t="s">
        <v>522</v>
      </c>
      <c r="C9979" t="s">
        <v>523</v>
      </c>
      <c r="D9979" t="s">
        <v>524</v>
      </c>
      <c r="E9979" t="s">
        <v>519</v>
      </c>
      <c r="F9979" s="191">
        <v>45860</v>
      </c>
      <c r="G9979" t="s">
        <v>19</v>
      </c>
      <c r="H9979" s="192">
        <v>1912500</v>
      </c>
      <c r="I9979" t="s">
        <v>16</v>
      </c>
      <c r="J9979">
        <v>22500</v>
      </c>
      <c r="K9979"/>
      <c r="L9979">
        <v>2025</v>
      </c>
      <c r="M9979" t="s">
        <v>525</v>
      </c>
      <c r="N9979" t="s">
        <v>526</v>
      </c>
      <c r="O9979"/>
    </row>
    <row r="9980" spans="1:15" s="164" customFormat="1" ht="16" x14ac:dyDescent="0.2">
      <c r="A9980" t="s">
        <v>521</v>
      </c>
      <c r="B9980" t="s">
        <v>667</v>
      </c>
      <c r="C9980" t="s">
        <v>523</v>
      </c>
      <c r="D9980" t="s">
        <v>530</v>
      </c>
      <c r="E9980" t="s">
        <v>517</v>
      </c>
      <c r="F9980" s="191">
        <v>45860</v>
      </c>
      <c r="G9980" t="s">
        <v>35</v>
      </c>
      <c r="H9980" s="192">
        <v>2486400</v>
      </c>
      <c r="I9980" t="s">
        <v>16</v>
      </c>
      <c r="J9980">
        <v>6216</v>
      </c>
      <c r="K9980"/>
      <c r="L9980">
        <v>2025</v>
      </c>
      <c r="M9980" t="s">
        <v>525</v>
      </c>
      <c r="N9980" t="s">
        <v>526</v>
      </c>
      <c r="O9980"/>
    </row>
    <row r="9981" spans="1:15" s="164" customFormat="1" ht="16" x14ac:dyDescent="0.2">
      <c r="A9981" t="s">
        <v>521</v>
      </c>
      <c r="B9981" t="s">
        <v>645</v>
      </c>
      <c r="C9981" t="s">
        <v>523</v>
      </c>
      <c r="D9981" t="s">
        <v>530</v>
      </c>
      <c r="E9981" t="s">
        <v>518</v>
      </c>
      <c r="F9981" s="191">
        <v>45860</v>
      </c>
      <c r="G9981" t="s">
        <v>30</v>
      </c>
      <c r="H9981" s="192">
        <v>22400</v>
      </c>
      <c r="I9981" t="s">
        <v>16</v>
      </c>
      <c r="J9981">
        <v>56</v>
      </c>
      <c r="K9981"/>
      <c r="L9981">
        <v>2025</v>
      </c>
      <c r="M9981" t="s">
        <v>525</v>
      </c>
      <c r="N9981" t="s">
        <v>526</v>
      </c>
      <c r="O9981"/>
    </row>
    <row r="9982" spans="1:15" s="164" customFormat="1" ht="16" x14ac:dyDescent="0.2">
      <c r="A9982" t="s">
        <v>521</v>
      </c>
      <c r="B9982" t="s">
        <v>645</v>
      </c>
      <c r="C9982" t="s">
        <v>523</v>
      </c>
      <c r="D9982" t="s">
        <v>530</v>
      </c>
      <c r="E9982" t="s">
        <v>517</v>
      </c>
      <c r="F9982" s="191">
        <v>45860</v>
      </c>
      <c r="G9982" t="s">
        <v>30</v>
      </c>
      <c r="H9982" s="192">
        <v>112000</v>
      </c>
      <c r="I9982" t="s">
        <v>16</v>
      </c>
      <c r="J9982">
        <v>280</v>
      </c>
      <c r="K9982"/>
      <c r="L9982">
        <v>2025</v>
      </c>
      <c r="M9982" t="s">
        <v>525</v>
      </c>
      <c r="N9982" t="s">
        <v>526</v>
      </c>
      <c r="O9982"/>
    </row>
    <row r="9983" spans="1:15" s="164" customFormat="1" ht="16" x14ac:dyDescent="0.2">
      <c r="A9983" t="s">
        <v>521</v>
      </c>
      <c r="B9983" t="s">
        <v>670</v>
      </c>
      <c r="C9983" t="s">
        <v>523</v>
      </c>
      <c r="D9983" t="s">
        <v>530</v>
      </c>
      <c r="E9983" t="s">
        <v>518</v>
      </c>
      <c r="F9983" s="191">
        <v>45860</v>
      </c>
      <c r="G9983" t="s">
        <v>36</v>
      </c>
      <c r="H9983" s="192">
        <v>291200</v>
      </c>
      <c r="I9983" t="s">
        <v>16</v>
      </c>
      <c r="J9983">
        <v>728</v>
      </c>
      <c r="K9983"/>
      <c r="L9983">
        <v>2025</v>
      </c>
      <c r="M9983" t="s">
        <v>525</v>
      </c>
      <c r="N9983" t="s">
        <v>526</v>
      </c>
      <c r="O9983"/>
    </row>
    <row r="9984" spans="1:15" s="164" customFormat="1" ht="16" x14ac:dyDescent="0.2">
      <c r="A9984" t="s">
        <v>521</v>
      </c>
      <c r="B9984" t="s">
        <v>670</v>
      </c>
      <c r="C9984" t="s">
        <v>523</v>
      </c>
      <c r="D9984" t="s">
        <v>530</v>
      </c>
      <c r="E9984" t="s">
        <v>517</v>
      </c>
      <c r="F9984" s="191">
        <v>45860</v>
      </c>
      <c r="G9984" t="s">
        <v>36</v>
      </c>
      <c r="H9984" s="192">
        <v>3158400</v>
      </c>
      <c r="I9984" t="s">
        <v>16</v>
      </c>
      <c r="J9984">
        <v>7896</v>
      </c>
      <c r="K9984"/>
      <c r="L9984">
        <v>2025</v>
      </c>
      <c r="M9984" t="s">
        <v>525</v>
      </c>
      <c r="N9984" t="s">
        <v>526</v>
      </c>
      <c r="O9984"/>
    </row>
    <row r="9985" spans="1:15" s="164" customFormat="1" ht="16" x14ac:dyDescent="0.2">
      <c r="A9985" t="s">
        <v>521</v>
      </c>
      <c r="B9985" t="s">
        <v>687</v>
      </c>
      <c r="C9985" t="s">
        <v>523</v>
      </c>
      <c r="D9985" t="s">
        <v>530</v>
      </c>
      <c r="E9985" t="s">
        <v>518</v>
      </c>
      <c r="F9985" s="191">
        <v>45860</v>
      </c>
      <c r="G9985" t="s">
        <v>39</v>
      </c>
      <c r="H9985" s="192">
        <v>22400</v>
      </c>
      <c r="I9985" t="s">
        <v>16</v>
      </c>
      <c r="J9985">
        <v>56</v>
      </c>
      <c r="K9985"/>
      <c r="L9985">
        <v>2025</v>
      </c>
      <c r="M9985" t="s">
        <v>525</v>
      </c>
      <c r="N9985" t="s">
        <v>526</v>
      </c>
      <c r="O9985"/>
    </row>
    <row r="9986" spans="1:15" s="164" customFormat="1" ht="16" x14ac:dyDescent="0.2">
      <c r="A9986" t="s">
        <v>521</v>
      </c>
      <c r="B9986" t="s">
        <v>687</v>
      </c>
      <c r="C9986" t="s">
        <v>523</v>
      </c>
      <c r="D9986" t="s">
        <v>530</v>
      </c>
      <c r="E9986" t="s">
        <v>517</v>
      </c>
      <c r="F9986" s="191">
        <v>45860</v>
      </c>
      <c r="G9986" t="s">
        <v>39</v>
      </c>
      <c r="H9986" s="192">
        <v>582400</v>
      </c>
      <c r="I9986" t="s">
        <v>16</v>
      </c>
      <c r="J9986">
        <v>1456</v>
      </c>
      <c r="K9986"/>
      <c r="L9986">
        <v>2025</v>
      </c>
      <c r="M9986" t="s">
        <v>525</v>
      </c>
      <c r="N9986" t="s">
        <v>526</v>
      </c>
      <c r="O9986"/>
    </row>
    <row r="9987" spans="1:15" s="164" customFormat="1" ht="16" x14ac:dyDescent="0.2">
      <c r="A9987" t="s">
        <v>521</v>
      </c>
      <c r="B9987" t="s">
        <v>667</v>
      </c>
      <c r="C9987" t="s">
        <v>523</v>
      </c>
      <c r="D9987" t="s">
        <v>530</v>
      </c>
      <c r="E9987" t="s">
        <v>518</v>
      </c>
      <c r="F9987" s="191">
        <v>45860</v>
      </c>
      <c r="G9987" t="s">
        <v>35</v>
      </c>
      <c r="H9987" s="192">
        <v>268800</v>
      </c>
      <c r="I9987" t="s">
        <v>16</v>
      </c>
      <c r="J9987">
        <v>672</v>
      </c>
      <c r="K9987"/>
      <c r="L9987">
        <v>2025</v>
      </c>
      <c r="M9987" t="s">
        <v>525</v>
      </c>
      <c r="N9987" t="s">
        <v>526</v>
      </c>
      <c r="O9987"/>
    </row>
    <row r="9988" spans="1:15" s="164" customFormat="1" ht="16" x14ac:dyDescent="0.2">
      <c r="A9988" t="s">
        <v>521</v>
      </c>
      <c r="B9988" t="s">
        <v>667</v>
      </c>
      <c r="C9988" t="s">
        <v>523</v>
      </c>
      <c r="D9988" t="s">
        <v>524</v>
      </c>
      <c r="E9988" t="s">
        <v>519</v>
      </c>
      <c r="F9988" s="191">
        <v>45860</v>
      </c>
      <c r="G9988" t="s">
        <v>35</v>
      </c>
      <c r="H9988" s="192">
        <v>36125</v>
      </c>
      <c r="I9988" t="s">
        <v>16</v>
      </c>
      <c r="J9988">
        <v>425</v>
      </c>
      <c r="K9988"/>
      <c r="L9988">
        <v>2025</v>
      </c>
      <c r="M9988" t="s">
        <v>525</v>
      </c>
      <c r="N9988" t="s">
        <v>526</v>
      </c>
      <c r="O9988"/>
    </row>
    <row r="9989" spans="1:15" s="164" customFormat="1" ht="16" x14ac:dyDescent="0.2">
      <c r="A9989" t="s">
        <v>521</v>
      </c>
      <c r="B9989" t="s">
        <v>615</v>
      </c>
      <c r="C9989" t="s">
        <v>523</v>
      </c>
      <c r="D9989" t="s">
        <v>530</v>
      </c>
      <c r="E9989" t="s">
        <v>517</v>
      </c>
      <c r="F9989" s="191">
        <v>45860</v>
      </c>
      <c r="G9989" t="s">
        <v>26</v>
      </c>
      <c r="H9989" s="192">
        <v>1568000</v>
      </c>
      <c r="I9989" t="s">
        <v>16</v>
      </c>
      <c r="J9989">
        <v>3920</v>
      </c>
      <c r="K9989"/>
      <c r="L9989">
        <v>2025</v>
      </c>
      <c r="M9989" t="s">
        <v>525</v>
      </c>
      <c r="N9989" t="s">
        <v>526</v>
      </c>
      <c r="O9989"/>
    </row>
    <row r="9990" spans="1:15" s="164" customFormat="1" ht="16" x14ac:dyDescent="0.2">
      <c r="A9990" t="s">
        <v>521</v>
      </c>
      <c r="B9990" t="s">
        <v>639</v>
      </c>
      <c r="C9990" t="s">
        <v>523</v>
      </c>
      <c r="D9990" t="s">
        <v>530</v>
      </c>
      <c r="E9990" t="s">
        <v>518</v>
      </c>
      <c r="F9990" s="191">
        <v>45860</v>
      </c>
      <c r="G9990" t="s">
        <v>29</v>
      </c>
      <c r="H9990" s="192">
        <v>336000</v>
      </c>
      <c r="I9990" t="s">
        <v>16</v>
      </c>
      <c r="J9990">
        <v>840</v>
      </c>
      <c r="K9990"/>
      <c r="L9990">
        <v>2025</v>
      </c>
      <c r="M9990" t="s">
        <v>525</v>
      </c>
      <c r="N9990" t="s">
        <v>526</v>
      </c>
      <c r="O9990"/>
    </row>
    <row r="9991" spans="1:15" s="164" customFormat="1" ht="16" x14ac:dyDescent="0.2">
      <c r="A9991" t="s">
        <v>521</v>
      </c>
      <c r="B9991" t="s">
        <v>639</v>
      </c>
      <c r="C9991" t="s">
        <v>523</v>
      </c>
      <c r="D9991" t="s">
        <v>524</v>
      </c>
      <c r="E9991" t="s">
        <v>519</v>
      </c>
      <c r="F9991" s="191">
        <v>45860</v>
      </c>
      <c r="G9991" t="s">
        <v>29</v>
      </c>
      <c r="H9991" s="192">
        <v>21675</v>
      </c>
      <c r="I9991" t="s">
        <v>16</v>
      </c>
      <c r="J9991">
        <v>255</v>
      </c>
      <c r="K9991"/>
      <c r="L9991">
        <v>2025</v>
      </c>
      <c r="M9991" t="s">
        <v>525</v>
      </c>
      <c r="N9991" t="s">
        <v>526</v>
      </c>
      <c r="O9991"/>
    </row>
    <row r="9992" spans="1:15" s="164" customFormat="1" ht="16" x14ac:dyDescent="0.2">
      <c r="A9992" t="s">
        <v>521</v>
      </c>
      <c r="B9992" t="s">
        <v>639</v>
      </c>
      <c r="C9992" t="s">
        <v>523</v>
      </c>
      <c r="D9992" t="s">
        <v>530</v>
      </c>
      <c r="E9992" t="s">
        <v>517</v>
      </c>
      <c r="F9992" s="191">
        <v>45860</v>
      </c>
      <c r="G9992" t="s">
        <v>29</v>
      </c>
      <c r="H9992" s="192">
        <v>1456000</v>
      </c>
      <c r="I9992" t="s">
        <v>16</v>
      </c>
      <c r="J9992">
        <v>3640</v>
      </c>
      <c r="K9992"/>
      <c r="L9992">
        <v>2025</v>
      </c>
      <c r="M9992" t="s">
        <v>525</v>
      </c>
      <c r="N9992" t="s">
        <v>526</v>
      </c>
      <c r="O9992"/>
    </row>
    <row r="9993" spans="1:15" s="164" customFormat="1" ht="16" x14ac:dyDescent="0.2">
      <c r="A9993" t="s">
        <v>521</v>
      </c>
      <c r="B9993" t="s">
        <v>662</v>
      </c>
      <c r="C9993" t="s">
        <v>523</v>
      </c>
      <c r="D9993" t="s">
        <v>530</v>
      </c>
      <c r="E9993" t="s">
        <v>518</v>
      </c>
      <c r="F9993" s="191">
        <v>45860</v>
      </c>
      <c r="G9993" t="s">
        <v>32</v>
      </c>
      <c r="H9993" s="192">
        <v>44800</v>
      </c>
      <c r="I9993" t="s">
        <v>16</v>
      </c>
      <c r="J9993">
        <v>112</v>
      </c>
      <c r="K9993"/>
      <c r="L9993">
        <v>2025</v>
      </c>
      <c r="M9993" t="s">
        <v>525</v>
      </c>
      <c r="N9993" t="s">
        <v>526</v>
      </c>
      <c r="O9993"/>
    </row>
    <row r="9994" spans="1:15" s="164" customFormat="1" ht="16" x14ac:dyDescent="0.2">
      <c r="A9994" t="s">
        <v>521</v>
      </c>
      <c r="B9994" t="s">
        <v>662</v>
      </c>
      <c r="C9994" t="s">
        <v>523</v>
      </c>
      <c r="D9994" t="s">
        <v>530</v>
      </c>
      <c r="E9994" t="s">
        <v>517</v>
      </c>
      <c r="F9994" s="191">
        <v>45860</v>
      </c>
      <c r="G9994" t="s">
        <v>32</v>
      </c>
      <c r="H9994" s="192">
        <v>224000</v>
      </c>
      <c r="I9994" t="s">
        <v>16</v>
      </c>
      <c r="J9994">
        <v>560</v>
      </c>
      <c r="K9994"/>
      <c r="L9994">
        <v>2025</v>
      </c>
      <c r="M9994" t="s">
        <v>525</v>
      </c>
      <c r="N9994" t="s">
        <v>526</v>
      </c>
      <c r="O9994"/>
    </row>
    <row r="9995" spans="1:15" s="164" customFormat="1" ht="16" x14ac:dyDescent="0.2">
      <c r="A9995" t="s">
        <v>521</v>
      </c>
      <c r="B9995" t="s">
        <v>592</v>
      </c>
      <c r="C9995" t="s">
        <v>523</v>
      </c>
      <c r="D9995" t="s">
        <v>530</v>
      </c>
      <c r="E9995" t="s">
        <v>518</v>
      </c>
      <c r="F9995" s="191">
        <v>45860</v>
      </c>
      <c r="G9995" t="s">
        <v>24</v>
      </c>
      <c r="H9995" s="192">
        <v>61600</v>
      </c>
      <c r="I9995" t="s">
        <v>16</v>
      </c>
      <c r="J9995">
        <v>154</v>
      </c>
      <c r="K9995"/>
      <c r="L9995">
        <v>2025</v>
      </c>
      <c r="M9995" t="s">
        <v>525</v>
      </c>
      <c r="N9995" t="s">
        <v>526</v>
      </c>
      <c r="O9995"/>
    </row>
    <row r="9996" spans="1:15" s="164" customFormat="1" ht="16" x14ac:dyDescent="0.2">
      <c r="A9996" t="s">
        <v>521</v>
      </c>
      <c r="B9996" t="s">
        <v>592</v>
      </c>
      <c r="C9996" t="s">
        <v>523</v>
      </c>
      <c r="D9996" t="s">
        <v>530</v>
      </c>
      <c r="E9996" t="s">
        <v>517</v>
      </c>
      <c r="F9996" s="191">
        <v>45860</v>
      </c>
      <c r="G9996" t="s">
        <v>24</v>
      </c>
      <c r="H9996" s="192">
        <v>1153600</v>
      </c>
      <c r="I9996" t="s">
        <v>16</v>
      </c>
      <c r="J9996">
        <v>2884</v>
      </c>
      <c r="K9996"/>
      <c r="L9996">
        <v>2025</v>
      </c>
      <c r="M9996" t="s">
        <v>525</v>
      </c>
      <c r="N9996" t="s">
        <v>526</v>
      </c>
      <c r="O9996"/>
    </row>
    <row r="9997" spans="1:15" s="164" customFormat="1" ht="16" x14ac:dyDescent="0.2">
      <c r="A9997" t="s">
        <v>521</v>
      </c>
      <c r="B9997" t="s">
        <v>609</v>
      </c>
      <c r="C9997" t="s">
        <v>523</v>
      </c>
      <c r="D9997" t="s">
        <v>530</v>
      </c>
      <c r="E9997" t="s">
        <v>517</v>
      </c>
      <c r="F9997" s="191">
        <v>45860</v>
      </c>
      <c r="G9997" t="s">
        <v>25</v>
      </c>
      <c r="H9997" s="192">
        <v>179200</v>
      </c>
      <c r="I9997" t="s">
        <v>16</v>
      </c>
      <c r="J9997">
        <v>448</v>
      </c>
      <c r="K9997"/>
      <c r="L9997">
        <v>2025</v>
      </c>
      <c r="M9997" t="s">
        <v>525</v>
      </c>
      <c r="N9997" t="s">
        <v>526</v>
      </c>
      <c r="O9997"/>
    </row>
    <row r="9998" spans="1:15" s="164" customFormat="1" ht="16" x14ac:dyDescent="0.2">
      <c r="A9998" t="s">
        <v>521</v>
      </c>
      <c r="B9998" t="s">
        <v>615</v>
      </c>
      <c r="C9998" t="s">
        <v>523</v>
      </c>
      <c r="D9998" t="s">
        <v>530</v>
      </c>
      <c r="E9998" t="s">
        <v>517</v>
      </c>
      <c r="F9998" s="191">
        <v>45860</v>
      </c>
      <c r="G9998" t="s">
        <v>26</v>
      </c>
      <c r="H9998" s="192">
        <v>470400</v>
      </c>
      <c r="I9998" t="s">
        <v>16</v>
      </c>
      <c r="J9998">
        <v>1176</v>
      </c>
      <c r="K9998"/>
      <c r="L9998">
        <v>2025</v>
      </c>
      <c r="M9998" t="s">
        <v>525</v>
      </c>
      <c r="N9998" t="s">
        <v>526</v>
      </c>
      <c r="O9998" t="s">
        <v>835</v>
      </c>
    </row>
    <row r="9999" spans="1:15" s="164" customFormat="1" ht="16" x14ac:dyDescent="0.2">
      <c r="A9999" t="s">
        <v>521</v>
      </c>
      <c r="B9999" t="s">
        <v>670</v>
      </c>
      <c r="C9999" t="s">
        <v>523</v>
      </c>
      <c r="D9999" t="s">
        <v>530</v>
      </c>
      <c r="E9999" t="s">
        <v>517</v>
      </c>
      <c r="F9999" s="191">
        <v>45860</v>
      </c>
      <c r="G9999" t="s">
        <v>36</v>
      </c>
      <c r="H9999" s="192">
        <v>336000</v>
      </c>
      <c r="I9999" t="s">
        <v>16</v>
      </c>
      <c r="J9999">
        <v>840</v>
      </c>
      <c r="K9999"/>
      <c r="L9999">
        <v>2025</v>
      </c>
      <c r="M9999" t="s">
        <v>525</v>
      </c>
      <c r="N9999" t="s">
        <v>526</v>
      </c>
      <c r="O9999" t="s">
        <v>835</v>
      </c>
    </row>
    <row r="10000" spans="1:15" s="164" customFormat="1" ht="16" x14ac:dyDescent="0.2">
      <c r="A10000" t="s">
        <v>521</v>
      </c>
      <c r="B10000" t="s">
        <v>572</v>
      </c>
      <c r="C10000" t="s">
        <v>523</v>
      </c>
      <c r="D10000" t="s">
        <v>530</v>
      </c>
      <c r="E10000" t="s">
        <v>517</v>
      </c>
      <c r="F10000" s="191">
        <v>45860</v>
      </c>
      <c r="G10000" t="s">
        <v>573</v>
      </c>
      <c r="H10000" s="192">
        <v>1640000</v>
      </c>
      <c r="I10000" t="s">
        <v>16</v>
      </c>
      <c r="J10000"/>
      <c r="K10000"/>
      <c r="L10000">
        <v>2025</v>
      </c>
      <c r="M10000" t="s">
        <v>525</v>
      </c>
      <c r="N10000" t="s">
        <v>526</v>
      </c>
      <c r="O10000" t="s">
        <v>836</v>
      </c>
    </row>
    <row r="10001" spans="1:15" s="164" customFormat="1" ht="16" x14ac:dyDescent="0.2">
      <c r="A10001" t="s">
        <v>521</v>
      </c>
      <c r="B10001" t="s">
        <v>522</v>
      </c>
      <c r="C10001" t="s">
        <v>523</v>
      </c>
      <c r="D10001" t="s">
        <v>530</v>
      </c>
      <c r="E10001" t="s">
        <v>517</v>
      </c>
      <c r="F10001" s="191">
        <v>45861</v>
      </c>
      <c r="G10001" t="s">
        <v>19</v>
      </c>
      <c r="H10001" s="192">
        <v>4020000</v>
      </c>
      <c r="I10001" t="s">
        <v>16</v>
      </c>
      <c r="J10001"/>
      <c r="K10001"/>
      <c r="L10001">
        <v>2025</v>
      </c>
      <c r="M10001" t="s">
        <v>525</v>
      </c>
      <c r="N10001" t="s">
        <v>526</v>
      </c>
      <c r="O10001"/>
    </row>
    <row r="10002" spans="1:15" s="164" customFormat="1" ht="16" x14ac:dyDescent="0.2">
      <c r="A10002" t="s">
        <v>521</v>
      </c>
      <c r="B10002" t="s">
        <v>647</v>
      </c>
      <c r="C10002" t="s">
        <v>523</v>
      </c>
      <c r="D10002" t="s">
        <v>525</v>
      </c>
      <c r="E10002" t="s">
        <v>531</v>
      </c>
      <c r="F10002" s="191">
        <v>45861</v>
      </c>
      <c r="G10002" t="s">
        <v>650</v>
      </c>
      <c r="H10002" s="192">
        <v>46200</v>
      </c>
      <c r="I10002" t="s">
        <v>16</v>
      </c>
      <c r="J10002"/>
      <c r="K10002"/>
      <c r="L10002">
        <v>2024</v>
      </c>
      <c r="M10002" t="s">
        <v>525</v>
      </c>
      <c r="N10002" t="s">
        <v>569</v>
      </c>
      <c r="O10002"/>
    </row>
    <row r="10003" spans="1:15" s="164" customFormat="1" ht="16" x14ac:dyDescent="0.2">
      <c r="A10003" t="s">
        <v>521</v>
      </c>
      <c r="B10003" t="s">
        <v>522</v>
      </c>
      <c r="C10003" t="s">
        <v>523</v>
      </c>
      <c r="D10003" t="s">
        <v>524</v>
      </c>
      <c r="E10003" t="s">
        <v>519</v>
      </c>
      <c r="F10003" s="191">
        <v>45861</v>
      </c>
      <c r="G10003" t="s">
        <v>19</v>
      </c>
      <c r="H10003" s="192">
        <v>1190000</v>
      </c>
      <c r="I10003" t="s">
        <v>16</v>
      </c>
      <c r="J10003">
        <v>14000</v>
      </c>
      <c r="K10003"/>
      <c r="L10003">
        <v>2025</v>
      </c>
      <c r="M10003" t="s">
        <v>525</v>
      </c>
      <c r="N10003" t="s">
        <v>526</v>
      </c>
      <c r="O10003"/>
    </row>
    <row r="10004" spans="1:15" s="164" customFormat="1" ht="16" x14ac:dyDescent="0.2">
      <c r="A10004" t="s">
        <v>521</v>
      </c>
      <c r="B10004" t="s">
        <v>647</v>
      </c>
      <c r="C10004" t="s">
        <v>523</v>
      </c>
      <c r="D10004" t="s">
        <v>525</v>
      </c>
      <c r="E10004" t="s">
        <v>525</v>
      </c>
      <c r="F10004" s="191">
        <v>45861</v>
      </c>
      <c r="G10004" t="s">
        <v>648</v>
      </c>
      <c r="H10004" s="192">
        <v>11968</v>
      </c>
      <c r="I10004" t="s">
        <v>16</v>
      </c>
      <c r="J10004"/>
      <c r="K10004"/>
      <c r="L10004">
        <v>2024</v>
      </c>
      <c r="M10004" t="s">
        <v>525</v>
      </c>
      <c r="N10004" t="s">
        <v>569</v>
      </c>
      <c r="O10004"/>
    </row>
    <row r="10005" spans="1:15" s="164" customFormat="1" ht="16" x14ac:dyDescent="0.2">
      <c r="A10005" t="s">
        <v>521</v>
      </c>
      <c r="B10005" t="s">
        <v>645</v>
      </c>
      <c r="C10005" t="s">
        <v>523</v>
      </c>
      <c r="D10005" t="s">
        <v>530</v>
      </c>
      <c r="E10005" t="s">
        <v>517</v>
      </c>
      <c r="F10005" s="191">
        <v>45861</v>
      </c>
      <c r="G10005" t="s">
        <v>30</v>
      </c>
      <c r="H10005" s="192">
        <v>862400</v>
      </c>
      <c r="I10005" t="s">
        <v>16</v>
      </c>
      <c r="J10005">
        <v>2156</v>
      </c>
      <c r="K10005"/>
      <c r="L10005">
        <v>2025</v>
      </c>
      <c r="M10005" t="s">
        <v>525</v>
      </c>
      <c r="N10005" t="s">
        <v>526</v>
      </c>
      <c r="O10005"/>
    </row>
    <row r="10006" spans="1:15" s="164" customFormat="1" ht="16" x14ac:dyDescent="0.2">
      <c r="A10006" t="s">
        <v>521</v>
      </c>
      <c r="B10006" t="s">
        <v>647</v>
      </c>
      <c r="C10006" t="s">
        <v>523</v>
      </c>
      <c r="D10006" t="s">
        <v>525</v>
      </c>
      <c r="E10006" t="s">
        <v>531</v>
      </c>
      <c r="F10006" s="191">
        <v>45861</v>
      </c>
      <c r="G10006" t="s">
        <v>648</v>
      </c>
      <c r="H10006" s="192">
        <v>102080</v>
      </c>
      <c r="I10006" t="s">
        <v>16</v>
      </c>
      <c r="J10006"/>
      <c r="K10006"/>
      <c r="L10006">
        <v>2024</v>
      </c>
      <c r="M10006" t="s">
        <v>525</v>
      </c>
      <c r="N10006" t="s">
        <v>569</v>
      </c>
      <c r="O10006"/>
    </row>
    <row r="10007" spans="1:15" s="164" customFormat="1" ht="16" x14ac:dyDescent="0.2">
      <c r="A10007" t="s">
        <v>521</v>
      </c>
      <c r="B10007" t="s">
        <v>667</v>
      </c>
      <c r="C10007" t="s">
        <v>523</v>
      </c>
      <c r="D10007" t="s">
        <v>530</v>
      </c>
      <c r="E10007" t="s">
        <v>517</v>
      </c>
      <c r="F10007" s="191">
        <v>45861</v>
      </c>
      <c r="G10007" t="s">
        <v>34</v>
      </c>
      <c r="H10007" s="192">
        <v>3404800</v>
      </c>
      <c r="I10007" t="s">
        <v>16</v>
      </c>
      <c r="J10007">
        <v>8512</v>
      </c>
      <c r="K10007"/>
      <c r="L10007">
        <v>2025</v>
      </c>
      <c r="M10007" t="s">
        <v>525</v>
      </c>
      <c r="N10007" t="s">
        <v>526</v>
      </c>
      <c r="O10007"/>
    </row>
    <row r="10008" spans="1:15" s="164" customFormat="1" ht="16" x14ac:dyDescent="0.2">
      <c r="A10008" t="s">
        <v>521</v>
      </c>
      <c r="B10008" t="s">
        <v>647</v>
      </c>
      <c r="C10008" t="s">
        <v>523</v>
      </c>
      <c r="D10008" t="s">
        <v>525</v>
      </c>
      <c r="E10008" t="s">
        <v>525</v>
      </c>
      <c r="F10008" s="191">
        <v>45861</v>
      </c>
      <c r="G10008" t="s">
        <v>659</v>
      </c>
      <c r="H10008" s="192">
        <v>80080</v>
      </c>
      <c r="I10008" t="s">
        <v>16</v>
      </c>
      <c r="J10008"/>
      <c r="K10008"/>
      <c r="L10008">
        <v>2024</v>
      </c>
      <c r="M10008" t="s">
        <v>525</v>
      </c>
      <c r="N10008" t="s">
        <v>569</v>
      </c>
      <c r="O10008"/>
    </row>
    <row r="10009" spans="1:15" s="164" customFormat="1" ht="16" x14ac:dyDescent="0.2">
      <c r="A10009" t="s">
        <v>521</v>
      </c>
      <c r="B10009" t="s">
        <v>670</v>
      </c>
      <c r="C10009" t="s">
        <v>523</v>
      </c>
      <c r="D10009" t="s">
        <v>530</v>
      </c>
      <c r="E10009" t="s">
        <v>518</v>
      </c>
      <c r="F10009" s="191">
        <v>45861</v>
      </c>
      <c r="G10009" t="s">
        <v>36</v>
      </c>
      <c r="H10009" s="192">
        <v>235200</v>
      </c>
      <c r="I10009" t="s">
        <v>16</v>
      </c>
      <c r="J10009">
        <v>588</v>
      </c>
      <c r="K10009"/>
      <c r="L10009">
        <v>2025</v>
      </c>
      <c r="M10009" t="s">
        <v>525</v>
      </c>
      <c r="N10009" t="s">
        <v>526</v>
      </c>
      <c r="O10009"/>
    </row>
    <row r="10010" spans="1:15" s="164" customFormat="1" ht="16" x14ac:dyDescent="0.2">
      <c r="A10010" t="s">
        <v>521</v>
      </c>
      <c r="B10010" t="s">
        <v>647</v>
      </c>
      <c r="C10010" t="s">
        <v>523</v>
      </c>
      <c r="D10010" t="s">
        <v>525</v>
      </c>
      <c r="E10010" t="s">
        <v>525</v>
      </c>
      <c r="F10010" s="191">
        <v>45861</v>
      </c>
      <c r="G10010" t="s">
        <v>755</v>
      </c>
      <c r="H10010" s="192">
        <v>1407490</v>
      </c>
      <c r="I10010" t="s">
        <v>16</v>
      </c>
      <c r="J10010"/>
      <c r="K10010"/>
      <c r="L10010">
        <v>2024</v>
      </c>
      <c r="M10010" t="s">
        <v>525</v>
      </c>
      <c r="N10010" t="s">
        <v>569</v>
      </c>
      <c r="O10010"/>
    </row>
    <row r="10011" spans="1:15" s="164" customFormat="1" ht="16" x14ac:dyDescent="0.2">
      <c r="A10011" t="s">
        <v>521</v>
      </c>
      <c r="B10011" t="s">
        <v>670</v>
      </c>
      <c r="C10011" t="s">
        <v>523</v>
      </c>
      <c r="D10011" t="s">
        <v>524</v>
      </c>
      <c r="E10011" t="s">
        <v>519</v>
      </c>
      <c r="F10011" s="191">
        <v>45861</v>
      </c>
      <c r="G10011" t="s">
        <v>36</v>
      </c>
      <c r="H10011" s="192">
        <v>21675</v>
      </c>
      <c r="I10011" t="s">
        <v>16</v>
      </c>
      <c r="J10011">
        <v>255</v>
      </c>
      <c r="K10011"/>
      <c r="L10011">
        <v>2025</v>
      </c>
      <c r="M10011" t="s">
        <v>525</v>
      </c>
      <c r="N10011" t="s">
        <v>526</v>
      </c>
      <c r="O10011"/>
    </row>
    <row r="10012" spans="1:15" s="164" customFormat="1" ht="16" x14ac:dyDescent="0.2">
      <c r="A10012" t="s">
        <v>521</v>
      </c>
      <c r="B10012" t="s">
        <v>647</v>
      </c>
      <c r="C10012" t="s">
        <v>523</v>
      </c>
      <c r="D10012" t="s">
        <v>525</v>
      </c>
      <c r="E10012" t="s">
        <v>525</v>
      </c>
      <c r="F10012" s="191">
        <v>45861</v>
      </c>
      <c r="G10012" t="s">
        <v>658</v>
      </c>
      <c r="H10012" s="192">
        <v>21560</v>
      </c>
      <c r="I10012" t="s">
        <v>16</v>
      </c>
      <c r="J10012"/>
      <c r="K10012"/>
      <c r="L10012">
        <v>2024</v>
      </c>
      <c r="M10012" t="s">
        <v>525</v>
      </c>
      <c r="N10012" t="s">
        <v>569</v>
      </c>
      <c r="O10012"/>
    </row>
    <row r="10013" spans="1:15" s="164" customFormat="1" ht="16" x14ac:dyDescent="0.2">
      <c r="A10013" t="s">
        <v>521</v>
      </c>
      <c r="B10013" t="s">
        <v>670</v>
      </c>
      <c r="C10013" t="s">
        <v>523</v>
      </c>
      <c r="D10013" t="s">
        <v>530</v>
      </c>
      <c r="E10013" t="s">
        <v>517</v>
      </c>
      <c r="F10013" s="191">
        <v>45861</v>
      </c>
      <c r="G10013" t="s">
        <v>36</v>
      </c>
      <c r="H10013" s="192">
        <v>3315200</v>
      </c>
      <c r="I10013" t="s">
        <v>16</v>
      </c>
      <c r="J10013">
        <v>8288</v>
      </c>
      <c r="K10013"/>
      <c r="L10013">
        <v>2025</v>
      </c>
      <c r="M10013" t="s">
        <v>525</v>
      </c>
      <c r="N10013" t="s">
        <v>526</v>
      </c>
      <c r="O10013"/>
    </row>
    <row r="10014" spans="1:15" s="164" customFormat="1" ht="16" x14ac:dyDescent="0.2">
      <c r="A10014" t="s">
        <v>521</v>
      </c>
      <c r="B10014" t="s">
        <v>647</v>
      </c>
      <c r="C10014" t="s">
        <v>523</v>
      </c>
      <c r="D10014" t="s">
        <v>525</v>
      </c>
      <c r="E10014" t="s">
        <v>519</v>
      </c>
      <c r="F10014" s="191">
        <v>45861</v>
      </c>
      <c r="G10014" t="s">
        <v>661</v>
      </c>
      <c r="H10014" s="192">
        <v>230505</v>
      </c>
      <c r="I10014" t="s">
        <v>16</v>
      </c>
      <c r="J10014"/>
      <c r="K10014"/>
      <c r="L10014">
        <v>2024</v>
      </c>
      <c r="M10014" t="s">
        <v>525</v>
      </c>
      <c r="N10014" t="s">
        <v>569</v>
      </c>
      <c r="O10014"/>
    </row>
    <row r="10015" spans="1:15" s="164" customFormat="1" ht="16" x14ac:dyDescent="0.2">
      <c r="A10015" t="s">
        <v>521</v>
      </c>
      <c r="B10015" t="s">
        <v>687</v>
      </c>
      <c r="C10015" t="s">
        <v>523</v>
      </c>
      <c r="D10015" t="s">
        <v>530</v>
      </c>
      <c r="E10015" t="s">
        <v>518</v>
      </c>
      <c r="F10015" s="191">
        <v>45861</v>
      </c>
      <c r="G10015" t="s">
        <v>39</v>
      </c>
      <c r="H10015" s="192">
        <v>22400</v>
      </c>
      <c r="I10015" t="s">
        <v>16</v>
      </c>
      <c r="J10015">
        <v>56</v>
      </c>
      <c r="K10015"/>
      <c r="L10015">
        <v>2025</v>
      </c>
      <c r="M10015" t="s">
        <v>525</v>
      </c>
      <c r="N10015" t="s">
        <v>526</v>
      </c>
      <c r="O10015"/>
    </row>
    <row r="10016" spans="1:15" s="164" customFormat="1" ht="16" x14ac:dyDescent="0.2">
      <c r="A10016" t="s">
        <v>521</v>
      </c>
      <c r="B10016" t="s">
        <v>647</v>
      </c>
      <c r="C10016" t="s">
        <v>523</v>
      </c>
      <c r="D10016" t="s">
        <v>525</v>
      </c>
      <c r="E10016" t="s">
        <v>531</v>
      </c>
      <c r="F10016" s="191">
        <v>45861</v>
      </c>
      <c r="G10016" t="s">
        <v>661</v>
      </c>
      <c r="H10016" s="192">
        <v>785576</v>
      </c>
      <c r="I10016" t="s">
        <v>16</v>
      </c>
      <c r="J10016"/>
      <c r="K10016"/>
      <c r="L10016">
        <v>2024</v>
      </c>
      <c r="M10016" t="s">
        <v>525</v>
      </c>
      <c r="N10016" t="s">
        <v>569</v>
      </c>
      <c r="O10016"/>
    </row>
    <row r="10017" spans="1:15" s="164" customFormat="1" ht="16" x14ac:dyDescent="0.2">
      <c r="A10017" t="s">
        <v>521</v>
      </c>
      <c r="B10017" t="s">
        <v>687</v>
      </c>
      <c r="C10017" t="s">
        <v>523</v>
      </c>
      <c r="D10017" t="s">
        <v>530</v>
      </c>
      <c r="E10017" t="s">
        <v>517</v>
      </c>
      <c r="F10017" s="191">
        <v>45861</v>
      </c>
      <c r="G10017" t="s">
        <v>39</v>
      </c>
      <c r="H10017" s="192">
        <v>526400</v>
      </c>
      <c r="I10017" t="s">
        <v>16</v>
      </c>
      <c r="J10017">
        <v>1316</v>
      </c>
      <c r="K10017"/>
      <c r="L10017">
        <v>2025</v>
      </c>
      <c r="M10017" t="s">
        <v>525</v>
      </c>
      <c r="N10017" t="s">
        <v>526</v>
      </c>
      <c r="O10017"/>
    </row>
    <row r="10018" spans="1:15" s="164" customFormat="1" ht="16" x14ac:dyDescent="0.2">
      <c r="A10018" t="s">
        <v>521</v>
      </c>
      <c r="B10018" t="s">
        <v>647</v>
      </c>
      <c r="C10018" t="s">
        <v>523</v>
      </c>
      <c r="D10018" t="s">
        <v>525</v>
      </c>
      <c r="E10018" t="s">
        <v>525</v>
      </c>
      <c r="F10018" s="191">
        <v>45861</v>
      </c>
      <c r="G10018" t="s">
        <v>649</v>
      </c>
      <c r="H10018" s="192">
        <v>623561</v>
      </c>
      <c r="I10018" t="s">
        <v>16</v>
      </c>
      <c r="J10018"/>
      <c r="K10018"/>
      <c r="L10018">
        <v>2024</v>
      </c>
      <c r="M10018" t="s">
        <v>525</v>
      </c>
      <c r="N10018" t="s">
        <v>569</v>
      </c>
      <c r="O10018"/>
    </row>
    <row r="10019" spans="1:15" s="164" customFormat="1" ht="16" x14ac:dyDescent="0.2">
      <c r="A10019" t="s">
        <v>521</v>
      </c>
      <c r="B10019" t="s">
        <v>639</v>
      </c>
      <c r="C10019" t="s">
        <v>523</v>
      </c>
      <c r="D10019" t="s">
        <v>524</v>
      </c>
      <c r="E10019" t="s">
        <v>519</v>
      </c>
      <c r="F10019" s="191">
        <v>45861</v>
      </c>
      <c r="G10019" t="s">
        <v>29</v>
      </c>
      <c r="H10019" s="192">
        <v>21675</v>
      </c>
      <c r="I10019" t="s">
        <v>16</v>
      </c>
      <c r="J10019">
        <v>255</v>
      </c>
      <c r="K10019"/>
      <c r="L10019">
        <v>2025</v>
      </c>
      <c r="M10019" t="s">
        <v>525</v>
      </c>
      <c r="N10019" t="s">
        <v>526</v>
      </c>
      <c r="O10019"/>
    </row>
    <row r="10020" spans="1:15" s="164" customFormat="1" ht="16" x14ac:dyDescent="0.2">
      <c r="A10020" t="s">
        <v>521</v>
      </c>
      <c r="B10020" t="s">
        <v>647</v>
      </c>
      <c r="C10020" t="s">
        <v>523</v>
      </c>
      <c r="D10020" t="s">
        <v>525</v>
      </c>
      <c r="E10020" t="s">
        <v>531</v>
      </c>
      <c r="F10020" s="191">
        <v>45861</v>
      </c>
      <c r="G10020" t="s">
        <v>649</v>
      </c>
      <c r="H10020" s="192">
        <v>1650330</v>
      </c>
      <c r="I10020" t="s">
        <v>16</v>
      </c>
      <c r="J10020"/>
      <c r="K10020"/>
      <c r="L10020">
        <v>2024</v>
      </c>
      <c r="M10020" t="s">
        <v>525</v>
      </c>
      <c r="N10020" t="s">
        <v>569</v>
      </c>
      <c r="O10020"/>
    </row>
    <row r="10021" spans="1:15" s="164" customFormat="1" ht="16" x14ac:dyDescent="0.2">
      <c r="A10021" t="s">
        <v>521</v>
      </c>
      <c r="B10021" t="s">
        <v>639</v>
      </c>
      <c r="C10021" t="s">
        <v>523</v>
      </c>
      <c r="D10021" t="s">
        <v>530</v>
      </c>
      <c r="E10021" t="s">
        <v>517</v>
      </c>
      <c r="F10021" s="191">
        <v>45861</v>
      </c>
      <c r="G10021" t="s">
        <v>29</v>
      </c>
      <c r="H10021" s="192">
        <v>2979200</v>
      </c>
      <c r="I10021" t="s">
        <v>16</v>
      </c>
      <c r="J10021">
        <v>7448</v>
      </c>
      <c r="K10021"/>
      <c r="L10021">
        <v>2025</v>
      </c>
      <c r="M10021" t="s">
        <v>525</v>
      </c>
      <c r="N10021" t="s">
        <v>526</v>
      </c>
      <c r="O10021"/>
    </row>
    <row r="10022" spans="1:15" s="164" customFormat="1" ht="16" x14ac:dyDescent="0.2">
      <c r="A10022" t="s">
        <v>521</v>
      </c>
      <c r="B10022" t="s">
        <v>647</v>
      </c>
      <c r="C10022" t="s">
        <v>523</v>
      </c>
      <c r="D10022" t="s">
        <v>525</v>
      </c>
      <c r="E10022" t="s">
        <v>525</v>
      </c>
      <c r="F10022" s="191">
        <v>45861</v>
      </c>
      <c r="G10022" t="s">
        <v>656</v>
      </c>
      <c r="H10022" s="192">
        <v>404184</v>
      </c>
      <c r="I10022" t="s">
        <v>16</v>
      </c>
      <c r="J10022"/>
      <c r="K10022"/>
      <c r="L10022">
        <v>2024</v>
      </c>
      <c r="M10022" t="s">
        <v>525</v>
      </c>
      <c r="N10022" t="s">
        <v>569</v>
      </c>
      <c r="O10022"/>
    </row>
    <row r="10023" spans="1:15" s="164" customFormat="1" ht="16" x14ac:dyDescent="0.2">
      <c r="A10023" t="s">
        <v>521</v>
      </c>
      <c r="B10023" t="s">
        <v>662</v>
      </c>
      <c r="C10023" t="s">
        <v>523</v>
      </c>
      <c r="D10023" t="s">
        <v>530</v>
      </c>
      <c r="E10023" t="s">
        <v>518</v>
      </c>
      <c r="F10023" s="191">
        <v>45861</v>
      </c>
      <c r="G10023" t="s">
        <v>32</v>
      </c>
      <c r="H10023" s="192">
        <v>67200</v>
      </c>
      <c r="I10023" t="s">
        <v>16</v>
      </c>
      <c r="J10023">
        <v>168</v>
      </c>
      <c r="K10023"/>
      <c r="L10023">
        <v>2025</v>
      </c>
      <c r="M10023" t="s">
        <v>525</v>
      </c>
      <c r="N10023" t="s">
        <v>526</v>
      </c>
      <c r="O10023"/>
    </row>
    <row r="10024" spans="1:15" s="164" customFormat="1" ht="16" x14ac:dyDescent="0.2">
      <c r="A10024" t="s">
        <v>521</v>
      </c>
      <c r="B10024" t="s">
        <v>688</v>
      </c>
      <c r="C10024" t="s">
        <v>523</v>
      </c>
      <c r="D10024" t="s">
        <v>530</v>
      </c>
      <c r="E10024" t="s">
        <v>518</v>
      </c>
      <c r="F10024" s="191">
        <v>45861</v>
      </c>
      <c r="G10024" t="s">
        <v>40</v>
      </c>
      <c r="H10024" s="192">
        <v>360000</v>
      </c>
      <c r="I10024" t="s">
        <v>16</v>
      </c>
      <c r="J10024"/>
      <c r="K10024"/>
      <c r="L10024">
        <v>2025</v>
      </c>
      <c r="M10024" t="s">
        <v>525</v>
      </c>
      <c r="N10024" t="s">
        <v>526</v>
      </c>
      <c r="O10024"/>
    </row>
    <row r="10025" spans="1:15" s="164" customFormat="1" ht="16" x14ac:dyDescent="0.2">
      <c r="A10025" t="s">
        <v>521</v>
      </c>
      <c r="B10025" t="s">
        <v>662</v>
      </c>
      <c r="C10025" t="s">
        <v>523</v>
      </c>
      <c r="D10025" t="s">
        <v>530</v>
      </c>
      <c r="E10025" t="s">
        <v>517</v>
      </c>
      <c r="F10025" s="191">
        <v>45861</v>
      </c>
      <c r="G10025" t="s">
        <v>32</v>
      </c>
      <c r="H10025" s="192">
        <v>268800</v>
      </c>
      <c r="I10025" t="s">
        <v>16</v>
      </c>
      <c r="J10025">
        <v>672</v>
      </c>
      <c r="K10025"/>
      <c r="L10025">
        <v>2025</v>
      </c>
      <c r="M10025" t="s">
        <v>525</v>
      </c>
      <c r="N10025" t="s">
        <v>526</v>
      </c>
      <c r="O10025"/>
    </row>
    <row r="10026" spans="1:15" s="164" customFormat="1" ht="16" x14ac:dyDescent="0.2">
      <c r="A10026" t="s">
        <v>521</v>
      </c>
      <c r="B10026" t="s">
        <v>688</v>
      </c>
      <c r="C10026" t="s">
        <v>523</v>
      </c>
      <c r="D10026" t="s">
        <v>530</v>
      </c>
      <c r="E10026" t="s">
        <v>517</v>
      </c>
      <c r="F10026" s="191">
        <v>45861</v>
      </c>
      <c r="G10026" t="s">
        <v>40</v>
      </c>
      <c r="H10026" s="192">
        <v>1240000</v>
      </c>
      <c r="I10026" t="s">
        <v>16</v>
      </c>
      <c r="J10026"/>
      <c r="K10026"/>
      <c r="L10026">
        <v>2025</v>
      </c>
      <c r="M10026" t="s">
        <v>525</v>
      </c>
      <c r="N10026" t="s">
        <v>526</v>
      </c>
      <c r="O10026"/>
    </row>
    <row r="10027" spans="1:15" s="164" customFormat="1" ht="16" x14ac:dyDescent="0.2">
      <c r="A10027" t="s">
        <v>521</v>
      </c>
      <c r="B10027" t="s">
        <v>667</v>
      </c>
      <c r="C10027" t="s">
        <v>523</v>
      </c>
      <c r="D10027" t="s">
        <v>530</v>
      </c>
      <c r="E10027" t="s">
        <v>518</v>
      </c>
      <c r="F10027" s="191">
        <v>45861</v>
      </c>
      <c r="G10027" t="s">
        <v>34</v>
      </c>
      <c r="H10027" s="192">
        <v>246400</v>
      </c>
      <c r="I10027" t="s">
        <v>16</v>
      </c>
      <c r="J10027">
        <v>616</v>
      </c>
      <c r="K10027"/>
      <c r="L10027">
        <v>2025</v>
      </c>
      <c r="M10027" t="s">
        <v>525</v>
      </c>
      <c r="N10027" t="s">
        <v>526</v>
      </c>
      <c r="O10027"/>
    </row>
    <row r="10028" spans="1:15" s="164" customFormat="1" ht="16" x14ac:dyDescent="0.2">
      <c r="A10028" t="s">
        <v>521</v>
      </c>
      <c r="B10028" t="s">
        <v>831</v>
      </c>
      <c r="C10028" t="s">
        <v>523</v>
      </c>
      <c r="D10028" t="s">
        <v>530</v>
      </c>
      <c r="E10028" t="s">
        <v>517</v>
      </c>
      <c r="F10028" s="191">
        <v>45861</v>
      </c>
      <c r="G10028" t="s">
        <v>832</v>
      </c>
      <c r="H10028" s="192">
        <v>320000</v>
      </c>
      <c r="I10028" t="s">
        <v>16</v>
      </c>
      <c r="J10028"/>
      <c r="K10028"/>
      <c r="L10028">
        <v>2025</v>
      </c>
      <c r="M10028" t="s">
        <v>525</v>
      </c>
      <c r="N10028" t="s">
        <v>526</v>
      </c>
      <c r="O10028"/>
    </row>
    <row r="10029" spans="1:15" s="164" customFormat="1" ht="16" x14ac:dyDescent="0.2">
      <c r="A10029" t="s">
        <v>521</v>
      </c>
      <c r="B10029" t="s">
        <v>667</v>
      </c>
      <c r="C10029" t="s">
        <v>523</v>
      </c>
      <c r="D10029" t="s">
        <v>524</v>
      </c>
      <c r="E10029" t="s">
        <v>519</v>
      </c>
      <c r="F10029" s="191">
        <v>45861</v>
      </c>
      <c r="G10029" t="s">
        <v>34</v>
      </c>
      <c r="H10029" s="192">
        <v>36125</v>
      </c>
      <c r="I10029" t="s">
        <v>16</v>
      </c>
      <c r="J10029">
        <v>425</v>
      </c>
      <c r="K10029"/>
      <c r="L10029">
        <v>2025</v>
      </c>
      <c r="M10029" t="s">
        <v>525</v>
      </c>
      <c r="N10029" t="s">
        <v>526</v>
      </c>
      <c r="O10029"/>
    </row>
    <row r="10030" spans="1:15" s="164" customFormat="1" ht="16" x14ac:dyDescent="0.2">
      <c r="A10030" t="s">
        <v>521</v>
      </c>
      <c r="B10030" t="s">
        <v>572</v>
      </c>
      <c r="C10030" t="s">
        <v>535</v>
      </c>
      <c r="D10030" t="s">
        <v>530</v>
      </c>
      <c r="E10030" t="s">
        <v>517</v>
      </c>
      <c r="F10030" s="191">
        <v>45861</v>
      </c>
      <c r="G10030" t="s">
        <v>573</v>
      </c>
      <c r="H10030" s="192">
        <v>320000</v>
      </c>
      <c r="I10030" t="s">
        <v>16</v>
      </c>
      <c r="J10030"/>
      <c r="K10030"/>
      <c r="L10030">
        <v>2025</v>
      </c>
      <c r="M10030" t="s">
        <v>525</v>
      </c>
      <c r="N10030" t="s">
        <v>526</v>
      </c>
      <c r="O10030"/>
    </row>
    <row r="10031" spans="1:15" s="164" customFormat="1" ht="16" x14ac:dyDescent="0.2">
      <c r="A10031" t="s">
        <v>521</v>
      </c>
      <c r="B10031" t="s">
        <v>592</v>
      </c>
      <c r="C10031" t="s">
        <v>523</v>
      </c>
      <c r="D10031" t="s">
        <v>530</v>
      </c>
      <c r="E10031" t="s">
        <v>518</v>
      </c>
      <c r="F10031" s="191">
        <v>45861</v>
      </c>
      <c r="G10031" t="s">
        <v>24</v>
      </c>
      <c r="H10031" s="192">
        <v>33600</v>
      </c>
      <c r="I10031" t="s">
        <v>16</v>
      </c>
      <c r="J10031">
        <v>84</v>
      </c>
      <c r="K10031"/>
      <c r="L10031">
        <v>2025</v>
      </c>
      <c r="M10031" t="s">
        <v>525</v>
      </c>
      <c r="N10031" t="s">
        <v>526</v>
      </c>
      <c r="O10031"/>
    </row>
    <row r="10032" spans="1:15" s="164" customFormat="1" ht="16" x14ac:dyDescent="0.2">
      <c r="A10032" t="s">
        <v>521</v>
      </c>
      <c r="B10032" t="s">
        <v>572</v>
      </c>
      <c r="C10032" t="s">
        <v>523</v>
      </c>
      <c r="D10032" t="s">
        <v>530</v>
      </c>
      <c r="E10032" t="s">
        <v>517</v>
      </c>
      <c r="F10032" s="191">
        <v>45861</v>
      </c>
      <c r="G10032" t="s">
        <v>573</v>
      </c>
      <c r="H10032" s="192">
        <v>3200000</v>
      </c>
      <c r="I10032" t="s">
        <v>16</v>
      </c>
      <c r="J10032"/>
      <c r="K10032"/>
      <c r="L10032">
        <v>2025</v>
      </c>
      <c r="M10032" t="s">
        <v>525</v>
      </c>
      <c r="N10032" t="s">
        <v>526</v>
      </c>
      <c r="O10032"/>
    </row>
    <row r="10033" spans="1:15" s="164" customFormat="1" ht="16" x14ac:dyDescent="0.2">
      <c r="A10033" t="s">
        <v>521</v>
      </c>
      <c r="B10033" t="s">
        <v>592</v>
      </c>
      <c r="C10033" t="s">
        <v>523</v>
      </c>
      <c r="D10033" t="s">
        <v>530</v>
      </c>
      <c r="E10033" t="s">
        <v>517</v>
      </c>
      <c r="F10033" s="191">
        <v>45861</v>
      </c>
      <c r="G10033" t="s">
        <v>24</v>
      </c>
      <c r="H10033" s="192">
        <v>627200</v>
      </c>
      <c r="I10033" t="s">
        <v>16</v>
      </c>
      <c r="J10033">
        <v>1568</v>
      </c>
      <c r="K10033"/>
      <c r="L10033">
        <v>2025</v>
      </c>
      <c r="M10033" t="s">
        <v>525</v>
      </c>
      <c r="N10033" t="s">
        <v>526</v>
      </c>
      <c r="O10033"/>
    </row>
    <row r="10034" spans="1:15" s="164" customFormat="1" ht="16" x14ac:dyDescent="0.2">
      <c r="A10034" t="s">
        <v>521</v>
      </c>
      <c r="B10034" t="s">
        <v>572</v>
      </c>
      <c r="C10034" t="s">
        <v>523</v>
      </c>
      <c r="D10034" t="s">
        <v>530</v>
      </c>
      <c r="E10034" t="s">
        <v>518</v>
      </c>
      <c r="F10034" s="191">
        <v>45861</v>
      </c>
      <c r="G10034" t="s">
        <v>573</v>
      </c>
      <c r="H10034" s="192">
        <v>600000</v>
      </c>
      <c r="I10034" t="s">
        <v>16</v>
      </c>
      <c r="J10034"/>
      <c r="K10034"/>
      <c r="L10034">
        <v>2025</v>
      </c>
      <c r="M10034" t="s">
        <v>525</v>
      </c>
      <c r="N10034" t="s">
        <v>526</v>
      </c>
      <c r="O10034"/>
    </row>
    <row r="10035" spans="1:15" s="164" customFormat="1" ht="16" x14ac:dyDescent="0.2">
      <c r="A10035" t="s">
        <v>521</v>
      </c>
      <c r="B10035" t="s">
        <v>609</v>
      </c>
      <c r="C10035" t="s">
        <v>523</v>
      </c>
      <c r="D10035" t="s">
        <v>530</v>
      </c>
      <c r="E10035" t="s">
        <v>517</v>
      </c>
      <c r="F10035" s="191">
        <v>45861</v>
      </c>
      <c r="G10035" t="s">
        <v>25</v>
      </c>
      <c r="H10035" s="192">
        <v>313600</v>
      </c>
      <c r="I10035" t="s">
        <v>16</v>
      </c>
      <c r="J10035">
        <v>784</v>
      </c>
      <c r="K10035"/>
      <c r="L10035">
        <v>2025</v>
      </c>
      <c r="M10035" t="s">
        <v>525</v>
      </c>
      <c r="N10035" t="s">
        <v>526</v>
      </c>
      <c r="O10035"/>
    </row>
    <row r="10036" spans="1:15" s="164" customFormat="1" ht="16" x14ac:dyDescent="0.2">
      <c r="A10036" t="s">
        <v>521</v>
      </c>
      <c r="B10036" t="s">
        <v>572</v>
      </c>
      <c r="C10036" t="s">
        <v>523</v>
      </c>
      <c r="D10036" t="s">
        <v>524</v>
      </c>
      <c r="E10036" t="s">
        <v>519</v>
      </c>
      <c r="F10036" s="191">
        <v>45861</v>
      </c>
      <c r="G10036" t="s">
        <v>573</v>
      </c>
      <c r="H10036" s="192">
        <v>2720000</v>
      </c>
      <c r="I10036" t="s">
        <v>16</v>
      </c>
      <c r="J10036">
        <v>32000</v>
      </c>
      <c r="K10036"/>
      <c r="L10036">
        <v>2025</v>
      </c>
      <c r="M10036" t="s">
        <v>525</v>
      </c>
      <c r="N10036" t="s">
        <v>526</v>
      </c>
      <c r="O10036"/>
    </row>
    <row r="10037" spans="1:15" s="164" customFormat="1" ht="16" x14ac:dyDescent="0.2">
      <c r="A10037" t="s">
        <v>521</v>
      </c>
      <c r="B10037" t="s">
        <v>615</v>
      </c>
      <c r="C10037" t="s">
        <v>523</v>
      </c>
      <c r="D10037" t="s">
        <v>530</v>
      </c>
      <c r="E10037" t="s">
        <v>518</v>
      </c>
      <c r="F10037" s="191">
        <v>45861</v>
      </c>
      <c r="G10037" t="s">
        <v>26</v>
      </c>
      <c r="H10037" s="192">
        <v>67200</v>
      </c>
      <c r="I10037" t="s">
        <v>16</v>
      </c>
      <c r="J10037">
        <v>168</v>
      </c>
      <c r="K10037"/>
      <c r="L10037">
        <v>2025</v>
      </c>
      <c r="M10037" t="s">
        <v>525</v>
      </c>
      <c r="N10037" t="s">
        <v>526</v>
      </c>
      <c r="O10037"/>
    </row>
    <row r="10038" spans="1:15" s="164" customFormat="1" ht="16" x14ac:dyDescent="0.2">
      <c r="A10038" t="s">
        <v>521</v>
      </c>
      <c r="B10038" t="s">
        <v>572</v>
      </c>
      <c r="C10038" t="s">
        <v>523</v>
      </c>
      <c r="D10038" t="s">
        <v>530</v>
      </c>
      <c r="E10038" t="s">
        <v>517</v>
      </c>
      <c r="F10038" s="191">
        <v>45861</v>
      </c>
      <c r="G10038" t="s">
        <v>573</v>
      </c>
      <c r="H10038" s="192">
        <v>1680000</v>
      </c>
      <c r="I10038" t="s">
        <v>16</v>
      </c>
      <c r="J10038"/>
      <c r="K10038"/>
      <c r="L10038">
        <v>2025</v>
      </c>
      <c r="M10038" t="s">
        <v>525</v>
      </c>
      <c r="N10038" t="s">
        <v>526</v>
      </c>
      <c r="O10038" t="s">
        <v>834</v>
      </c>
    </row>
    <row r="10039" spans="1:15" s="164" customFormat="1" ht="16" x14ac:dyDescent="0.2">
      <c r="A10039" t="s">
        <v>521</v>
      </c>
      <c r="B10039" t="s">
        <v>615</v>
      </c>
      <c r="C10039" t="s">
        <v>523</v>
      </c>
      <c r="D10039" t="s">
        <v>530</v>
      </c>
      <c r="E10039" t="s">
        <v>517</v>
      </c>
      <c r="F10039" s="191">
        <v>45861</v>
      </c>
      <c r="G10039" t="s">
        <v>26</v>
      </c>
      <c r="H10039" s="192">
        <v>1859200</v>
      </c>
      <c r="I10039" t="s">
        <v>16</v>
      </c>
      <c r="J10039">
        <v>4648</v>
      </c>
      <c r="K10039"/>
      <c r="L10039">
        <v>2025</v>
      </c>
      <c r="M10039" t="s">
        <v>525</v>
      </c>
      <c r="N10039" t="s">
        <v>526</v>
      </c>
      <c r="O10039"/>
    </row>
    <row r="10040" spans="1:15" s="164" customFormat="1" ht="16" x14ac:dyDescent="0.2">
      <c r="A10040" t="s">
        <v>521</v>
      </c>
      <c r="B10040" t="s">
        <v>639</v>
      </c>
      <c r="C10040" t="s">
        <v>523</v>
      </c>
      <c r="D10040" t="s">
        <v>530</v>
      </c>
      <c r="E10040" t="s">
        <v>518</v>
      </c>
      <c r="F10040" s="191">
        <v>45861</v>
      </c>
      <c r="G10040" t="s">
        <v>29</v>
      </c>
      <c r="H10040" s="192">
        <v>403200</v>
      </c>
      <c r="I10040" t="s">
        <v>16</v>
      </c>
      <c r="J10040">
        <v>1008</v>
      </c>
      <c r="K10040"/>
      <c r="L10040">
        <v>2025</v>
      </c>
      <c r="M10040" t="s">
        <v>525</v>
      </c>
      <c r="N10040" t="s">
        <v>526</v>
      </c>
      <c r="O10040"/>
    </row>
    <row r="10041" spans="1:15" s="164" customFormat="1" ht="16" x14ac:dyDescent="0.2">
      <c r="A10041" t="s">
        <v>521</v>
      </c>
      <c r="B10041" t="s">
        <v>688</v>
      </c>
      <c r="C10041" t="s">
        <v>523</v>
      </c>
      <c r="D10041" t="s">
        <v>530</v>
      </c>
      <c r="E10041" t="s">
        <v>518</v>
      </c>
      <c r="F10041" s="191">
        <v>45862</v>
      </c>
      <c r="G10041" t="s">
        <v>40</v>
      </c>
      <c r="H10041" s="192">
        <v>320000</v>
      </c>
      <c r="I10041" t="s">
        <v>16</v>
      </c>
      <c r="J10041"/>
      <c r="K10041"/>
      <c r="L10041">
        <v>2025</v>
      </c>
      <c r="M10041" t="s">
        <v>525</v>
      </c>
      <c r="N10041" t="s">
        <v>526</v>
      </c>
      <c r="O10041"/>
    </row>
    <row r="10042" spans="1:15" s="164" customFormat="1" ht="16" x14ac:dyDescent="0.2">
      <c r="A10042" t="s">
        <v>521</v>
      </c>
      <c r="B10042" t="s">
        <v>688</v>
      </c>
      <c r="C10042" t="s">
        <v>523</v>
      </c>
      <c r="D10042" t="s">
        <v>530</v>
      </c>
      <c r="E10042" t="s">
        <v>517</v>
      </c>
      <c r="F10042" s="191">
        <v>45862</v>
      </c>
      <c r="G10042" t="s">
        <v>40</v>
      </c>
      <c r="H10042" s="192">
        <v>1360000</v>
      </c>
      <c r="I10042" t="s">
        <v>16</v>
      </c>
      <c r="J10042"/>
      <c r="K10042"/>
      <c r="L10042">
        <v>2025</v>
      </c>
      <c r="M10042" t="s">
        <v>525</v>
      </c>
      <c r="N10042" t="s">
        <v>526</v>
      </c>
      <c r="O10042"/>
    </row>
    <row r="10043" spans="1:15" s="164" customFormat="1" ht="16" x14ac:dyDescent="0.2">
      <c r="A10043" t="s">
        <v>521</v>
      </c>
      <c r="B10043" t="s">
        <v>831</v>
      </c>
      <c r="C10043" t="s">
        <v>523</v>
      </c>
      <c r="D10043" t="s">
        <v>530</v>
      </c>
      <c r="E10043" t="s">
        <v>517</v>
      </c>
      <c r="F10043" s="191">
        <v>45862</v>
      </c>
      <c r="G10043" t="s">
        <v>832</v>
      </c>
      <c r="H10043" s="192">
        <v>200000</v>
      </c>
      <c r="I10043" t="s">
        <v>16</v>
      </c>
      <c r="J10043"/>
      <c r="K10043"/>
      <c r="L10043">
        <v>2025</v>
      </c>
      <c r="M10043" t="s">
        <v>525</v>
      </c>
      <c r="N10043" t="s">
        <v>526</v>
      </c>
      <c r="O10043"/>
    </row>
    <row r="10044" spans="1:15" s="164" customFormat="1" ht="16" x14ac:dyDescent="0.2">
      <c r="A10044" t="s">
        <v>521</v>
      </c>
      <c r="B10044" t="s">
        <v>667</v>
      </c>
      <c r="C10044" t="s">
        <v>523</v>
      </c>
      <c r="D10044" t="s">
        <v>530</v>
      </c>
      <c r="E10044" t="s">
        <v>518</v>
      </c>
      <c r="F10044" s="191">
        <v>45862</v>
      </c>
      <c r="G10044" t="s">
        <v>35</v>
      </c>
      <c r="H10044" s="192">
        <v>268800</v>
      </c>
      <c r="I10044" t="s">
        <v>16</v>
      </c>
      <c r="J10044">
        <v>672</v>
      </c>
      <c r="K10044"/>
      <c r="L10044">
        <v>2025</v>
      </c>
      <c r="M10044" t="s">
        <v>525</v>
      </c>
      <c r="N10044" t="s">
        <v>526</v>
      </c>
      <c r="O10044"/>
    </row>
    <row r="10045" spans="1:15" s="164" customFormat="1" ht="16" x14ac:dyDescent="0.2">
      <c r="A10045" t="s">
        <v>521</v>
      </c>
      <c r="B10045" t="s">
        <v>667</v>
      </c>
      <c r="C10045" t="s">
        <v>523</v>
      </c>
      <c r="D10045" t="s">
        <v>524</v>
      </c>
      <c r="E10045" t="s">
        <v>519</v>
      </c>
      <c r="F10045" s="191">
        <v>45862</v>
      </c>
      <c r="G10045" t="s">
        <v>35</v>
      </c>
      <c r="H10045" s="192">
        <v>21675</v>
      </c>
      <c r="I10045" t="s">
        <v>16</v>
      </c>
      <c r="J10045">
        <v>255</v>
      </c>
      <c r="K10045"/>
      <c r="L10045">
        <v>2025</v>
      </c>
      <c r="M10045" t="s">
        <v>525</v>
      </c>
      <c r="N10045" t="s">
        <v>526</v>
      </c>
      <c r="O10045"/>
    </row>
    <row r="10046" spans="1:15" s="164" customFormat="1" ht="16" x14ac:dyDescent="0.2">
      <c r="A10046" t="s">
        <v>521</v>
      </c>
      <c r="B10046" t="s">
        <v>667</v>
      </c>
      <c r="C10046" t="s">
        <v>523</v>
      </c>
      <c r="D10046" t="s">
        <v>530</v>
      </c>
      <c r="E10046" t="s">
        <v>517</v>
      </c>
      <c r="F10046" s="191">
        <v>45862</v>
      </c>
      <c r="G10046" t="s">
        <v>35</v>
      </c>
      <c r="H10046" s="192">
        <v>2710400</v>
      </c>
      <c r="I10046" t="s">
        <v>16</v>
      </c>
      <c r="J10046">
        <v>6776</v>
      </c>
      <c r="K10046"/>
      <c r="L10046">
        <v>2025</v>
      </c>
      <c r="M10046" t="s">
        <v>525</v>
      </c>
      <c r="N10046" t="s">
        <v>526</v>
      </c>
      <c r="O10046"/>
    </row>
    <row r="10047" spans="1:15" s="164" customFormat="1" ht="16" x14ac:dyDescent="0.2">
      <c r="A10047" t="s">
        <v>521</v>
      </c>
      <c r="B10047" t="s">
        <v>645</v>
      </c>
      <c r="C10047" t="s">
        <v>523</v>
      </c>
      <c r="D10047" t="s">
        <v>530</v>
      </c>
      <c r="E10047" t="s">
        <v>518</v>
      </c>
      <c r="F10047" s="191">
        <v>45862</v>
      </c>
      <c r="G10047" t="s">
        <v>30</v>
      </c>
      <c r="H10047" s="192">
        <v>28000</v>
      </c>
      <c r="I10047" t="s">
        <v>16</v>
      </c>
      <c r="J10047">
        <v>70</v>
      </c>
      <c r="K10047"/>
      <c r="L10047">
        <v>2025</v>
      </c>
      <c r="M10047" t="s">
        <v>525</v>
      </c>
      <c r="N10047" t="s">
        <v>526</v>
      </c>
      <c r="O10047"/>
    </row>
    <row r="10048" spans="1:15" s="164" customFormat="1" ht="16" x14ac:dyDescent="0.2">
      <c r="A10048" t="s">
        <v>521</v>
      </c>
      <c r="B10048" t="s">
        <v>645</v>
      </c>
      <c r="C10048" t="s">
        <v>523</v>
      </c>
      <c r="D10048" t="s">
        <v>530</v>
      </c>
      <c r="E10048" t="s">
        <v>517</v>
      </c>
      <c r="F10048" s="191">
        <v>45862</v>
      </c>
      <c r="G10048" t="s">
        <v>30</v>
      </c>
      <c r="H10048" s="192">
        <v>1092000</v>
      </c>
      <c r="I10048" t="s">
        <v>16</v>
      </c>
      <c r="J10048">
        <v>2730</v>
      </c>
      <c r="K10048"/>
      <c r="L10048">
        <v>2025</v>
      </c>
      <c r="M10048" t="s">
        <v>525</v>
      </c>
      <c r="N10048" t="s">
        <v>526</v>
      </c>
      <c r="O10048"/>
    </row>
    <row r="10049" spans="1:15" s="164" customFormat="1" ht="16" x14ac:dyDescent="0.2">
      <c r="A10049" t="s">
        <v>521</v>
      </c>
      <c r="B10049" t="s">
        <v>639</v>
      </c>
      <c r="C10049" t="s">
        <v>523</v>
      </c>
      <c r="D10049" t="s">
        <v>530</v>
      </c>
      <c r="E10049" t="s">
        <v>517</v>
      </c>
      <c r="F10049" s="191">
        <v>45862</v>
      </c>
      <c r="G10049" t="s">
        <v>29</v>
      </c>
      <c r="H10049" s="192">
        <v>2576000</v>
      </c>
      <c r="I10049" t="s">
        <v>16</v>
      </c>
      <c r="J10049">
        <v>6440</v>
      </c>
      <c r="K10049"/>
      <c r="L10049">
        <v>2025</v>
      </c>
      <c r="M10049" t="s">
        <v>525</v>
      </c>
      <c r="N10049" t="s">
        <v>526</v>
      </c>
      <c r="O10049"/>
    </row>
    <row r="10050" spans="1:15" s="164" customFormat="1" ht="16" x14ac:dyDescent="0.2">
      <c r="A10050" t="s">
        <v>521</v>
      </c>
      <c r="B10050" t="s">
        <v>662</v>
      </c>
      <c r="C10050" t="s">
        <v>523</v>
      </c>
      <c r="D10050" t="s">
        <v>530</v>
      </c>
      <c r="E10050" t="s">
        <v>518</v>
      </c>
      <c r="F10050" s="191">
        <v>45862</v>
      </c>
      <c r="G10050" t="s">
        <v>32</v>
      </c>
      <c r="H10050" s="192">
        <v>67200</v>
      </c>
      <c r="I10050" t="s">
        <v>16</v>
      </c>
      <c r="J10050">
        <v>168</v>
      </c>
      <c r="K10050"/>
      <c r="L10050">
        <v>2025</v>
      </c>
      <c r="M10050" t="s">
        <v>525</v>
      </c>
      <c r="N10050" t="s">
        <v>526</v>
      </c>
      <c r="O10050"/>
    </row>
    <row r="10051" spans="1:15" s="164" customFormat="1" ht="16" x14ac:dyDescent="0.2">
      <c r="A10051" t="s">
        <v>521</v>
      </c>
      <c r="B10051" t="s">
        <v>662</v>
      </c>
      <c r="C10051" t="s">
        <v>523</v>
      </c>
      <c r="D10051" t="s">
        <v>530</v>
      </c>
      <c r="E10051" t="s">
        <v>517</v>
      </c>
      <c r="F10051" s="191">
        <v>45862</v>
      </c>
      <c r="G10051" t="s">
        <v>32</v>
      </c>
      <c r="H10051" s="192">
        <v>380800</v>
      </c>
      <c r="I10051" t="s">
        <v>16</v>
      </c>
      <c r="J10051">
        <v>952</v>
      </c>
      <c r="K10051"/>
      <c r="L10051">
        <v>2025</v>
      </c>
      <c r="M10051" t="s">
        <v>525</v>
      </c>
      <c r="N10051" t="s">
        <v>526</v>
      </c>
      <c r="O10051"/>
    </row>
    <row r="10052" spans="1:15" s="164" customFormat="1" ht="16" x14ac:dyDescent="0.2">
      <c r="A10052" t="s">
        <v>521</v>
      </c>
      <c r="B10052" t="s">
        <v>670</v>
      </c>
      <c r="C10052" t="s">
        <v>523</v>
      </c>
      <c r="D10052" t="s">
        <v>530</v>
      </c>
      <c r="E10052" t="s">
        <v>518</v>
      </c>
      <c r="F10052" s="191">
        <v>45862</v>
      </c>
      <c r="G10052" t="s">
        <v>36</v>
      </c>
      <c r="H10052" s="192">
        <v>67200</v>
      </c>
      <c r="I10052" t="s">
        <v>16</v>
      </c>
      <c r="J10052">
        <v>168</v>
      </c>
      <c r="K10052"/>
      <c r="L10052">
        <v>2025</v>
      </c>
      <c r="M10052" t="s">
        <v>525</v>
      </c>
      <c r="N10052" t="s">
        <v>526</v>
      </c>
      <c r="O10052"/>
    </row>
    <row r="10053" spans="1:15" s="164" customFormat="1" ht="16" x14ac:dyDescent="0.2">
      <c r="A10053" t="s">
        <v>521</v>
      </c>
      <c r="B10053" t="s">
        <v>670</v>
      </c>
      <c r="C10053" t="s">
        <v>523</v>
      </c>
      <c r="D10053" t="s">
        <v>530</v>
      </c>
      <c r="E10053" t="s">
        <v>517</v>
      </c>
      <c r="F10053" s="191">
        <v>45862</v>
      </c>
      <c r="G10053" t="s">
        <v>36</v>
      </c>
      <c r="H10053" s="192">
        <v>2676800</v>
      </c>
      <c r="I10053" t="s">
        <v>16</v>
      </c>
      <c r="J10053">
        <v>6692</v>
      </c>
      <c r="K10053"/>
      <c r="L10053">
        <v>2025</v>
      </c>
      <c r="M10053" t="s">
        <v>525</v>
      </c>
      <c r="N10053" t="s">
        <v>526</v>
      </c>
      <c r="O10053"/>
    </row>
    <row r="10054" spans="1:15" s="164" customFormat="1" ht="16" x14ac:dyDescent="0.2">
      <c r="A10054" t="s">
        <v>521</v>
      </c>
      <c r="B10054" t="s">
        <v>687</v>
      </c>
      <c r="C10054" t="s">
        <v>523</v>
      </c>
      <c r="D10054" t="s">
        <v>530</v>
      </c>
      <c r="E10054" t="s">
        <v>517</v>
      </c>
      <c r="F10054" s="191">
        <v>45862</v>
      </c>
      <c r="G10054" t="s">
        <v>39</v>
      </c>
      <c r="H10054" s="192">
        <v>660800</v>
      </c>
      <c r="I10054" t="s">
        <v>16</v>
      </c>
      <c r="J10054">
        <v>1652</v>
      </c>
      <c r="K10054"/>
      <c r="L10054">
        <v>2025</v>
      </c>
      <c r="M10054" t="s">
        <v>525</v>
      </c>
      <c r="N10054" t="s">
        <v>526</v>
      </c>
      <c r="O10054"/>
    </row>
    <row r="10055" spans="1:15" s="164" customFormat="1" ht="16" x14ac:dyDescent="0.2">
      <c r="A10055" t="s">
        <v>521</v>
      </c>
      <c r="B10055" t="s">
        <v>609</v>
      </c>
      <c r="C10055" t="s">
        <v>523</v>
      </c>
      <c r="D10055" t="s">
        <v>530</v>
      </c>
      <c r="E10055" t="s">
        <v>518</v>
      </c>
      <c r="F10055" s="191">
        <v>45862</v>
      </c>
      <c r="G10055" t="s">
        <v>25</v>
      </c>
      <c r="H10055" s="192">
        <v>22400</v>
      </c>
      <c r="I10055" t="s">
        <v>16</v>
      </c>
      <c r="J10055">
        <v>56</v>
      </c>
      <c r="K10055"/>
      <c r="L10055">
        <v>2025</v>
      </c>
      <c r="M10055" t="s">
        <v>525</v>
      </c>
      <c r="N10055" t="s">
        <v>526</v>
      </c>
      <c r="O10055"/>
    </row>
    <row r="10056" spans="1:15" s="164" customFormat="1" ht="16" x14ac:dyDescent="0.2">
      <c r="A10056" t="s">
        <v>521</v>
      </c>
      <c r="B10056" t="s">
        <v>609</v>
      </c>
      <c r="C10056" t="s">
        <v>523</v>
      </c>
      <c r="D10056" t="s">
        <v>530</v>
      </c>
      <c r="E10056" t="s">
        <v>517</v>
      </c>
      <c r="F10056" s="191">
        <v>45862</v>
      </c>
      <c r="G10056" t="s">
        <v>25</v>
      </c>
      <c r="H10056" s="192">
        <v>336000</v>
      </c>
      <c r="I10056" t="s">
        <v>16</v>
      </c>
      <c r="J10056">
        <v>840</v>
      </c>
      <c r="K10056"/>
      <c r="L10056">
        <v>2025</v>
      </c>
      <c r="M10056" t="s">
        <v>525</v>
      </c>
      <c r="N10056" t="s">
        <v>526</v>
      </c>
      <c r="O10056"/>
    </row>
    <row r="10057" spans="1:15" s="164" customFormat="1" ht="16" x14ac:dyDescent="0.2">
      <c r="A10057" t="s">
        <v>521</v>
      </c>
      <c r="B10057" t="s">
        <v>615</v>
      </c>
      <c r="C10057" t="s">
        <v>523</v>
      </c>
      <c r="D10057" t="s">
        <v>530</v>
      </c>
      <c r="E10057" t="s">
        <v>518</v>
      </c>
      <c r="F10057" s="191">
        <v>45862</v>
      </c>
      <c r="G10057" t="s">
        <v>26</v>
      </c>
      <c r="H10057" s="192">
        <v>67200</v>
      </c>
      <c r="I10057" t="s">
        <v>16</v>
      </c>
      <c r="J10057">
        <v>168</v>
      </c>
      <c r="K10057"/>
      <c r="L10057">
        <v>2025</v>
      </c>
      <c r="M10057" t="s">
        <v>525</v>
      </c>
      <c r="N10057" t="s">
        <v>526</v>
      </c>
      <c r="O10057"/>
    </row>
    <row r="10058" spans="1:15" s="164" customFormat="1" ht="16" x14ac:dyDescent="0.2">
      <c r="A10058" t="s">
        <v>521</v>
      </c>
      <c r="B10058" t="s">
        <v>615</v>
      </c>
      <c r="C10058" t="s">
        <v>523</v>
      </c>
      <c r="D10058" t="s">
        <v>530</v>
      </c>
      <c r="E10058" t="s">
        <v>517</v>
      </c>
      <c r="F10058" s="191">
        <v>45862</v>
      </c>
      <c r="G10058" t="s">
        <v>26</v>
      </c>
      <c r="H10058" s="192">
        <v>2240000</v>
      </c>
      <c r="I10058" t="s">
        <v>16</v>
      </c>
      <c r="J10058">
        <v>5600</v>
      </c>
      <c r="K10058"/>
      <c r="L10058">
        <v>2025</v>
      </c>
      <c r="M10058" t="s">
        <v>525</v>
      </c>
      <c r="N10058" t="s">
        <v>526</v>
      </c>
      <c r="O10058"/>
    </row>
    <row r="10059" spans="1:15" s="164" customFormat="1" ht="16" x14ac:dyDescent="0.2">
      <c r="A10059" t="s">
        <v>521</v>
      </c>
      <c r="B10059" t="s">
        <v>639</v>
      </c>
      <c r="C10059" t="s">
        <v>523</v>
      </c>
      <c r="D10059" t="s">
        <v>530</v>
      </c>
      <c r="E10059" t="s">
        <v>518</v>
      </c>
      <c r="F10059" s="191">
        <v>45862</v>
      </c>
      <c r="G10059" t="s">
        <v>29</v>
      </c>
      <c r="H10059" s="192">
        <v>380800</v>
      </c>
      <c r="I10059" t="s">
        <v>16</v>
      </c>
      <c r="J10059">
        <v>952</v>
      </c>
      <c r="K10059"/>
      <c r="L10059">
        <v>2025</v>
      </c>
      <c r="M10059" t="s">
        <v>525</v>
      </c>
      <c r="N10059" t="s">
        <v>526</v>
      </c>
      <c r="O10059"/>
    </row>
    <row r="10060" spans="1:15" s="164" customFormat="1" ht="16" x14ac:dyDescent="0.2">
      <c r="A10060" t="s">
        <v>521</v>
      </c>
      <c r="B10060" t="s">
        <v>639</v>
      </c>
      <c r="C10060" t="s">
        <v>523</v>
      </c>
      <c r="D10060" t="s">
        <v>524</v>
      </c>
      <c r="E10060" t="s">
        <v>519</v>
      </c>
      <c r="F10060" s="191">
        <v>45862</v>
      </c>
      <c r="G10060" t="s">
        <v>29</v>
      </c>
      <c r="H10060" s="192">
        <v>21675</v>
      </c>
      <c r="I10060" t="s">
        <v>16</v>
      </c>
      <c r="J10060">
        <v>255</v>
      </c>
      <c r="K10060"/>
      <c r="L10060">
        <v>2025</v>
      </c>
      <c r="M10060" t="s">
        <v>525</v>
      </c>
      <c r="N10060" t="s">
        <v>526</v>
      </c>
      <c r="O10060"/>
    </row>
    <row r="10061" spans="1:15" s="164" customFormat="1" ht="16" x14ac:dyDescent="0.2">
      <c r="A10061" t="s">
        <v>521</v>
      </c>
      <c r="B10061" t="s">
        <v>592</v>
      </c>
      <c r="C10061" t="s">
        <v>523</v>
      </c>
      <c r="D10061" t="s">
        <v>530</v>
      </c>
      <c r="E10061" t="s">
        <v>518</v>
      </c>
      <c r="F10061" s="191">
        <v>45862</v>
      </c>
      <c r="G10061" t="s">
        <v>24</v>
      </c>
      <c r="H10061" s="192">
        <v>50400</v>
      </c>
      <c r="I10061" t="s">
        <v>16</v>
      </c>
      <c r="J10061">
        <v>126</v>
      </c>
      <c r="K10061"/>
      <c r="L10061">
        <v>2025</v>
      </c>
      <c r="M10061" t="s">
        <v>525</v>
      </c>
      <c r="N10061" t="s">
        <v>526</v>
      </c>
      <c r="O10061"/>
    </row>
    <row r="10062" spans="1:15" s="164" customFormat="1" ht="16" x14ac:dyDescent="0.2">
      <c r="A10062" t="s">
        <v>521</v>
      </c>
      <c r="B10062" t="s">
        <v>592</v>
      </c>
      <c r="C10062" t="s">
        <v>523</v>
      </c>
      <c r="D10062" t="s">
        <v>530</v>
      </c>
      <c r="E10062" t="s">
        <v>517</v>
      </c>
      <c r="F10062" s="191">
        <v>45862</v>
      </c>
      <c r="G10062" t="s">
        <v>24</v>
      </c>
      <c r="H10062" s="192">
        <v>655200</v>
      </c>
      <c r="I10062" t="s">
        <v>16</v>
      </c>
      <c r="J10062">
        <v>1638</v>
      </c>
      <c r="K10062"/>
      <c r="L10062">
        <v>2025</v>
      </c>
      <c r="M10062" t="s">
        <v>525</v>
      </c>
      <c r="N10062" t="s">
        <v>526</v>
      </c>
      <c r="O10062"/>
    </row>
    <row r="10063" spans="1:15" s="164" customFormat="1" ht="16" x14ac:dyDescent="0.2">
      <c r="A10063" t="s">
        <v>521</v>
      </c>
      <c r="B10063" t="s">
        <v>572</v>
      </c>
      <c r="C10063" t="s">
        <v>535</v>
      </c>
      <c r="D10063" t="s">
        <v>530</v>
      </c>
      <c r="E10063" t="s">
        <v>517</v>
      </c>
      <c r="F10063" s="191">
        <v>45862</v>
      </c>
      <c r="G10063" t="s">
        <v>573</v>
      </c>
      <c r="H10063" s="192">
        <v>1000000</v>
      </c>
      <c r="I10063" t="s">
        <v>16</v>
      </c>
      <c r="J10063"/>
      <c r="K10063"/>
      <c r="L10063">
        <v>2025</v>
      </c>
      <c r="M10063" t="s">
        <v>525</v>
      </c>
      <c r="N10063" t="s">
        <v>526</v>
      </c>
      <c r="O10063"/>
    </row>
    <row r="10064" spans="1:15" s="164" customFormat="1" ht="16" x14ac:dyDescent="0.2">
      <c r="A10064" t="s">
        <v>521</v>
      </c>
      <c r="B10064" t="s">
        <v>572</v>
      </c>
      <c r="C10064" t="s">
        <v>523</v>
      </c>
      <c r="D10064" t="s">
        <v>530</v>
      </c>
      <c r="E10064" t="s">
        <v>517</v>
      </c>
      <c r="F10064" s="191">
        <v>45862</v>
      </c>
      <c r="G10064" t="s">
        <v>573</v>
      </c>
      <c r="H10064" s="192">
        <v>6560000</v>
      </c>
      <c r="I10064" t="s">
        <v>16</v>
      </c>
      <c r="J10064">
        <v>5000</v>
      </c>
      <c r="K10064"/>
      <c r="L10064">
        <v>2025</v>
      </c>
      <c r="M10064" t="s">
        <v>525</v>
      </c>
      <c r="N10064" t="s">
        <v>526</v>
      </c>
      <c r="O10064"/>
    </row>
    <row r="10065" spans="1:15" s="164" customFormat="1" ht="16" x14ac:dyDescent="0.2">
      <c r="A10065" t="s">
        <v>521</v>
      </c>
      <c r="B10065" t="s">
        <v>572</v>
      </c>
      <c r="C10065" t="s">
        <v>523</v>
      </c>
      <c r="D10065" t="s">
        <v>530</v>
      </c>
      <c r="E10065" t="s">
        <v>517</v>
      </c>
      <c r="F10065" s="191">
        <v>45862</v>
      </c>
      <c r="G10065" t="s">
        <v>757</v>
      </c>
      <c r="H10065" s="192">
        <v>320000</v>
      </c>
      <c r="I10065" t="s">
        <v>16</v>
      </c>
      <c r="J10065"/>
      <c r="K10065"/>
      <c r="L10065">
        <v>2025</v>
      </c>
      <c r="M10065" t="s">
        <v>525</v>
      </c>
      <c r="N10065" t="s">
        <v>526</v>
      </c>
      <c r="O10065"/>
    </row>
    <row r="10066" spans="1:15" s="164" customFormat="1" ht="16" x14ac:dyDescent="0.2">
      <c r="A10066" t="s">
        <v>521</v>
      </c>
      <c r="B10066" t="s">
        <v>572</v>
      </c>
      <c r="C10066" t="s">
        <v>523</v>
      </c>
      <c r="D10066" t="s">
        <v>524</v>
      </c>
      <c r="E10066" t="s">
        <v>519</v>
      </c>
      <c r="F10066" s="191">
        <v>45862</v>
      </c>
      <c r="G10066" t="s">
        <v>573</v>
      </c>
      <c r="H10066" s="192">
        <v>1530000</v>
      </c>
      <c r="I10066" t="s">
        <v>16</v>
      </c>
      <c r="J10066">
        <v>18000</v>
      </c>
      <c r="K10066"/>
      <c r="L10066">
        <v>2025</v>
      </c>
      <c r="M10066" t="s">
        <v>525</v>
      </c>
      <c r="N10066" t="s">
        <v>526</v>
      </c>
      <c r="O10066"/>
    </row>
    <row r="10067" spans="1:15" s="164" customFormat="1" ht="16" x14ac:dyDescent="0.2">
      <c r="A10067" t="s">
        <v>521</v>
      </c>
      <c r="B10067" t="s">
        <v>647</v>
      </c>
      <c r="C10067" t="s">
        <v>523</v>
      </c>
      <c r="D10067" t="s">
        <v>525</v>
      </c>
      <c r="E10067" t="s">
        <v>531</v>
      </c>
      <c r="F10067" s="191">
        <v>45862</v>
      </c>
      <c r="G10067" t="s">
        <v>650</v>
      </c>
      <c r="H10067" s="192">
        <v>46200</v>
      </c>
      <c r="I10067" t="s">
        <v>16</v>
      </c>
      <c r="J10067"/>
      <c r="K10067"/>
      <c r="L10067">
        <v>2024</v>
      </c>
      <c r="M10067" t="s">
        <v>525</v>
      </c>
      <c r="N10067" t="s">
        <v>569</v>
      </c>
      <c r="O10067"/>
    </row>
    <row r="10068" spans="1:15" s="164" customFormat="1" ht="16" x14ac:dyDescent="0.2">
      <c r="A10068" t="s">
        <v>521</v>
      </c>
      <c r="B10068" t="s">
        <v>647</v>
      </c>
      <c r="C10068" t="s">
        <v>523</v>
      </c>
      <c r="D10068" t="s">
        <v>525</v>
      </c>
      <c r="E10068" t="s">
        <v>525</v>
      </c>
      <c r="F10068" s="191">
        <v>45862</v>
      </c>
      <c r="G10068" t="s">
        <v>658</v>
      </c>
      <c r="H10068" s="192">
        <v>12320</v>
      </c>
      <c r="I10068" t="s">
        <v>16</v>
      </c>
      <c r="J10068"/>
      <c r="K10068"/>
      <c r="L10068">
        <v>2024</v>
      </c>
      <c r="M10068" t="s">
        <v>525</v>
      </c>
      <c r="N10068" t="s">
        <v>569</v>
      </c>
      <c r="O10068"/>
    </row>
    <row r="10069" spans="1:15" s="164" customFormat="1" ht="16" x14ac:dyDescent="0.2">
      <c r="A10069" t="s">
        <v>521</v>
      </c>
      <c r="B10069" t="s">
        <v>647</v>
      </c>
      <c r="C10069" t="s">
        <v>523</v>
      </c>
      <c r="D10069" t="s">
        <v>525</v>
      </c>
      <c r="E10069" t="s">
        <v>519</v>
      </c>
      <c r="F10069" s="191">
        <v>45862</v>
      </c>
      <c r="G10069" t="s">
        <v>661</v>
      </c>
      <c r="H10069" s="192">
        <v>322707</v>
      </c>
      <c r="I10069" t="s">
        <v>16</v>
      </c>
      <c r="J10069"/>
      <c r="K10069"/>
      <c r="L10069">
        <v>2024</v>
      </c>
      <c r="M10069" t="s">
        <v>525</v>
      </c>
      <c r="N10069" t="s">
        <v>569</v>
      </c>
      <c r="O10069"/>
    </row>
    <row r="10070" spans="1:15" s="164" customFormat="1" ht="16" x14ac:dyDescent="0.2">
      <c r="A10070" t="s">
        <v>521</v>
      </c>
      <c r="B10070" t="s">
        <v>647</v>
      </c>
      <c r="C10070" t="s">
        <v>523</v>
      </c>
      <c r="D10070" t="s">
        <v>525</v>
      </c>
      <c r="E10070" t="s">
        <v>525</v>
      </c>
      <c r="F10070" s="191">
        <v>45862</v>
      </c>
      <c r="G10070" t="s">
        <v>649</v>
      </c>
      <c r="H10070" s="192">
        <v>469392</v>
      </c>
      <c r="I10070" t="s">
        <v>16</v>
      </c>
      <c r="J10070"/>
      <c r="K10070"/>
      <c r="L10070">
        <v>2024</v>
      </c>
      <c r="M10070" t="s">
        <v>525</v>
      </c>
      <c r="N10070" t="s">
        <v>569</v>
      </c>
      <c r="O10070"/>
    </row>
    <row r="10071" spans="1:15" s="164" customFormat="1" ht="16" x14ac:dyDescent="0.2">
      <c r="A10071" t="s">
        <v>521</v>
      </c>
      <c r="B10071" t="s">
        <v>647</v>
      </c>
      <c r="C10071" t="s">
        <v>523</v>
      </c>
      <c r="D10071" t="s">
        <v>525</v>
      </c>
      <c r="E10071" t="s">
        <v>525</v>
      </c>
      <c r="F10071" s="191">
        <v>45862</v>
      </c>
      <c r="G10071" t="s">
        <v>652</v>
      </c>
      <c r="H10071" s="192">
        <v>163174</v>
      </c>
      <c r="I10071" t="s">
        <v>16</v>
      </c>
      <c r="J10071"/>
      <c r="K10071"/>
      <c r="L10071">
        <v>2024</v>
      </c>
      <c r="M10071" t="s">
        <v>525</v>
      </c>
      <c r="N10071" t="s">
        <v>569</v>
      </c>
      <c r="O10071"/>
    </row>
    <row r="10072" spans="1:15" s="164" customFormat="1" ht="16" x14ac:dyDescent="0.2">
      <c r="A10072" t="s">
        <v>521</v>
      </c>
      <c r="B10072" t="s">
        <v>647</v>
      </c>
      <c r="C10072" t="s">
        <v>523</v>
      </c>
      <c r="D10072" t="s">
        <v>525</v>
      </c>
      <c r="E10072" t="s">
        <v>525</v>
      </c>
      <c r="F10072" s="191">
        <v>45862</v>
      </c>
      <c r="G10072" t="s">
        <v>656</v>
      </c>
      <c r="H10072" s="192">
        <v>99792</v>
      </c>
      <c r="I10072" t="s">
        <v>16</v>
      </c>
      <c r="J10072"/>
      <c r="K10072"/>
      <c r="L10072">
        <v>2024</v>
      </c>
      <c r="M10072" t="s">
        <v>525</v>
      </c>
      <c r="N10072" t="s">
        <v>569</v>
      </c>
      <c r="O10072"/>
    </row>
    <row r="10073" spans="1:15" s="164" customFormat="1" ht="16" x14ac:dyDescent="0.2">
      <c r="A10073" t="s">
        <v>521</v>
      </c>
      <c r="B10073" t="s">
        <v>603</v>
      </c>
      <c r="C10073" t="s">
        <v>523</v>
      </c>
      <c r="D10073" t="s">
        <v>525</v>
      </c>
      <c r="E10073" t="s">
        <v>525</v>
      </c>
      <c r="F10073" s="191">
        <v>45862</v>
      </c>
      <c r="G10073" t="s">
        <v>604</v>
      </c>
      <c r="H10073" s="192">
        <v>2794</v>
      </c>
      <c r="I10073" t="s">
        <v>22</v>
      </c>
      <c r="J10073"/>
      <c r="K10073"/>
      <c r="L10073">
        <v>2024</v>
      </c>
      <c r="M10073" t="s">
        <v>525</v>
      </c>
      <c r="N10073" t="s">
        <v>569</v>
      </c>
      <c r="O10073"/>
    </row>
    <row r="10074" spans="1:15" s="164" customFormat="1" ht="16" x14ac:dyDescent="0.2">
      <c r="A10074" t="s">
        <v>521</v>
      </c>
      <c r="B10074" t="s">
        <v>522</v>
      </c>
      <c r="C10074" t="s">
        <v>523</v>
      </c>
      <c r="D10074" t="s">
        <v>530</v>
      </c>
      <c r="E10074" t="s">
        <v>518</v>
      </c>
      <c r="F10074" s="191">
        <v>45862</v>
      </c>
      <c r="G10074" t="s">
        <v>19</v>
      </c>
      <c r="H10074" s="192">
        <v>600000</v>
      </c>
      <c r="I10074" t="s">
        <v>16</v>
      </c>
      <c r="J10074"/>
      <c r="K10074"/>
      <c r="L10074">
        <v>2025</v>
      </c>
      <c r="M10074" t="s">
        <v>525</v>
      </c>
      <c r="N10074" t="s">
        <v>526</v>
      </c>
      <c r="O10074"/>
    </row>
    <row r="10075" spans="1:15" s="164" customFormat="1" ht="16" x14ac:dyDescent="0.2">
      <c r="A10075" t="s">
        <v>521</v>
      </c>
      <c r="B10075" t="s">
        <v>522</v>
      </c>
      <c r="C10075" t="s">
        <v>523</v>
      </c>
      <c r="D10075" t="s">
        <v>530</v>
      </c>
      <c r="E10075" t="s">
        <v>519</v>
      </c>
      <c r="F10075" s="191">
        <v>45862</v>
      </c>
      <c r="G10075" t="s">
        <v>19</v>
      </c>
      <c r="H10075" s="192">
        <v>14000000</v>
      </c>
      <c r="I10075" t="s">
        <v>16</v>
      </c>
      <c r="J10075">
        <v>35000</v>
      </c>
      <c r="K10075"/>
      <c r="L10075">
        <v>2025</v>
      </c>
      <c r="M10075" t="s">
        <v>525</v>
      </c>
      <c r="N10075" t="s">
        <v>526</v>
      </c>
      <c r="O10075"/>
    </row>
    <row r="10076" spans="1:15" s="164" customFormat="1" ht="16" x14ac:dyDescent="0.2">
      <c r="A10076" t="s">
        <v>521</v>
      </c>
      <c r="B10076" t="s">
        <v>522</v>
      </c>
      <c r="C10076" t="s">
        <v>523</v>
      </c>
      <c r="D10076" t="s">
        <v>530</v>
      </c>
      <c r="E10076" t="s">
        <v>517</v>
      </c>
      <c r="F10076" s="191">
        <v>45862</v>
      </c>
      <c r="G10076" t="s">
        <v>19</v>
      </c>
      <c r="H10076" s="192">
        <v>3640000</v>
      </c>
      <c r="I10076" t="s">
        <v>16</v>
      </c>
      <c r="J10076"/>
      <c r="K10076"/>
      <c r="L10076">
        <v>2025</v>
      </c>
      <c r="M10076" t="s">
        <v>525</v>
      </c>
      <c r="N10076" t="s">
        <v>526</v>
      </c>
      <c r="O10076"/>
    </row>
    <row r="10077" spans="1:15" s="164" customFormat="1" ht="16" x14ac:dyDescent="0.2">
      <c r="A10077" t="s">
        <v>521</v>
      </c>
      <c r="B10077" t="s">
        <v>670</v>
      </c>
      <c r="C10077" t="s">
        <v>523</v>
      </c>
      <c r="D10077" t="s">
        <v>530</v>
      </c>
      <c r="E10077" t="s">
        <v>517</v>
      </c>
      <c r="F10077" s="191">
        <v>45862</v>
      </c>
      <c r="G10077" t="s">
        <v>36</v>
      </c>
      <c r="H10077" s="192">
        <v>224000</v>
      </c>
      <c r="I10077" t="s">
        <v>16</v>
      </c>
      <c r="J10077">
        <v>560</v>
      </c>
      <c r="K10077"/>
      <c r="L10077">
        <v>2025</v>
      </c>
      <c r="M10077" t="s">
        <v>525</v>
      </c>
      <c r="N10077" t="s">
        <v>526</v>
      </c>
      <c r="O10077" t="s">
        <v>833</v>
      </c>
    </row>
    <row r="10078" spans="1:15" s="164" customFormat="1" ht="16" x14ac:dyDescent="0.2">
      <c r="A10078" t="s">
        <v>521</v>
      </c>
      <c r="B10078" t="s">
        <v>647</v>
      </c>
      <c r="C10078" t="s">
        <v>523</v>
      </c>
      <c r="D10078" t="s">
        <v>525</v>
      </c>
      <c r="E10078" t="s">
        <v>519</v>
      </c>
      <c r="F10078" s="191">
        <v>45863</v>
      </c>
      <c r="G10078" t="s">
        <v>650</v>
      </c>
      <c r="H10078" s="192">
        <v>17835</v>
      </c>
      <c r="I10078" t="s">
        <v>16</v>
      </c>
      <c r="J10078"/>
      <c r="K10078"/>
      <c r="L10078">
        <v>2024</v>
      </c>
      <c r="M10078" t="s">
        <v>525</v>
      </c>
      <c r="N10078" t="s">
        <v>569</v>
      </c>
      <c r="O10078"/>
    </row>
    <row r="10079" spans="1:15" s="164" customFormat="1" ht="16" x14ac:dyDescent="0.2">
      <c r="A10079" t="s">
        <v>521</v>
      </c>
      <c r="B10079" t="s">
        <v>647</v>
      </c>
      <c r="C10079" t="s">
        <v>523</v>
      </c>
      <c r="D10079" t="s">
        <v>525</v>
      </c>
      <c r="E10079" t="s">
        <v>531</v>
      </c>
      <c r="F10079" s="191">
        <v>45863</v>
      </c>
      <c r="G10079" t="s">
        <v>650</v>
      </c>
      <c r="H10079" s="192">
        <v>92400</v>
      </c>
      <c r="I10079" t="s">
        <v>16</v>
      </c>
      <c r="J10079"/>
      <c r="K10079"/>
      <c r="L10079">
        <v>2024</v>
      </c>
      <c r="M10079" t="s">
        <v>525</v>
      </c>
      <c r="N10079" t="s">
        <v>569</v>
      </c>
      <c r="O10079"/>
    </row>
    <row r="10080" spans="1:15" s="164" customFormat="1" ht="16" x14ac:dyDescent="0.2">
      <c r="A10080" t="s">
        <v>521</v>
      </c>
      <c r="B10080" t="s">
        <v>647</v>
      </c>
      <c r="C10080" t="s">
        <v>523</v>
      </c>
      <c r="D10080" t="s">
        <v>525</v>
      </c>
      <c r="E10080" t="s">
        <v>531</v>
      </c>
      <c r="F10080" s="191">
        <v>45863</v>
      </c>
      <c r="G10080" t="s">
        <v>648</v>
      </c>
      <c r="H10080" s="192">
        <v>38016</v>
      </c>
      <c r="I10080" t="s">
        <v>16</v>
      </c>
      <c r="J10080"/>
      <c r="K10080"/>
      <c r="L10080">
        <v>2024</v>
      </c>
      <c r="M10080" t="s">
        <v>525</v>
      </c>
      <c r="N10080" t="s">
        <v>569</v>
      </c>
      <c r="O10080"/>
    </row>
    <row r="10081" spans="1:15" s="164" customFormat="1" ht="16" x14ac:dyDescent="0.2">
      <c r="A10081" t="s">
        <v>521</v>
      </c>
      <c r="B10081" t="s">
        <v>647</v>
      </c>
      <c r="C10081" t="s">
        <v>523</v>
      </c>
      <c r="D10081" t="s">
        <v>525</v>
      </c>
      <c r="E10081" t="s">
        <v>525</v>
      </c>
      <c r="F10081" s="191">
        <v>45863</v>
      </c>
      <c r="G10081" t="s">
        <v>755</v>
      </c>
      <c r="H10081" s="192">
        <v>247326</v>
      </c>
      <c r="I10081" t="s">
        <v>16</v>
      </c>
      <c r="J10081"/>
      <c r="K10081"/>
      <c r="L10081">
        <v>2024</v>
      </c>
      <c r="M10081" t="s">
        <v>525</v>
      </c>
      <c r="N10081" t="s">
        <v>569</v>
      </c>
      <c r="O10081"/>
    </row>
    <row r="10082" spans="1:15" s="164" customFormat="1" ht="16" x14ac:dyDescent="0.2">
      <c r="A10082" t="s">
        <v>521</v>
      </c>
      <c r="B10082" t="s">
        <v>647</v>
      </c>
      <c r="C10082" t="s">
        <v>523</v>
      </c>
      <c r="D10082" t="s">
        <v>525</v>
      </c>
      <c r="E10082" t="s">
        <v>519</v>
      </c>
      <c r="F10082" s="191">
        <v>45863</v>
      </c>
      <c r="G10082" t="s">
        <v>661</v>
      </c>
      <c r="H10082" s="192">
        <v>230505</v>
      </c>
      <c r="I10082" t="s">
        <v>16</v>
      </c>
      <c r="J10082"/>
      <c r="K10082"/>
      <c r="L10082">
        <v>2024</v>
      </c>
      <c r="M10082" t="s">
        <v>525</v>
      </c>
      <c r="N10082" t="s">
        <v>569</v>
      </c>
      <c r="O10082"/>
    </row>
    <row r="10083" spans="1:15" s="164" customFormat="1" ht="16" x14ac:dyDescent="0.2">
      <c r="A10083" t="s">
        <v>521</v>
      </c>
      <c r="B10083" t="s">
        <v>647</v>
      </c>
      <c r="C10083" t="s">
        <v>523</v>
      </c>
      <c r="D10083" t="s">
        <v>525</v>
      </c>
      <c r="E10083" t="s">
        <v>531</v>
      </c>
      <c r="F10083" s="191">
        <v>45863</v>
      </c>
      <c r="G10083" t="s">
        <v>661</v>
      </c>
      <c r="H10083" s="192">
        <v>364672</v>
      </c>
      <c r="I10083" t="s">
        <v>16</v>
      </c>
      <c r="J10083"/>
      <c r="K10083"/>
      <c r="L10083">
        <v>2024</v>
      </c>
      <c r="M10083" t="s">
        <v>525</v>
      </c>
      <c r="N10083" t="s">
        <v>569</v>
      </c>
      <c r="O10083"/>
    </row>
    <row r="10084" spans="1:15" s="164" customFormat="1" ht="16" x14ac:dyDescent="0.2">
      <c r="A10084" t="s">
        <v>521</v>
      </c>
      <c r="B10084" t="s">
        <v>647</v>
      </c>
      <c r="C10084" t="s">
        <v>523</v>
      </c>
      <c r="D10084" t="s">
        <v>525</v>
      </c>
      <c r="E10084" t="s">
        <v>525</v>
      </c>
      <c r="F10084" s="191">
        <v>45863</v>
      </c>
      <c r="G10084" t="s">
        <v>649</v>
      </c>
      <c r="H10084" s="192">
        <v>82060</v>
      </c>
      <c r="I10084" t="s">
        <v>16</v>
      </c>
      <c r="J10084"/>
      <c r="K10084"/>
      <c r="L10084">
        <v>2024</v>
      </c>
      <c r="M10084" t="s">
        <v>525</v>
      </c>
      <c r="N10084" t="s">
        <v>569</v>
      </c>
      <c r="O10084"/>
    </row>
    <row r="10085" spans="1:15" s="164" customFormat="1" ht="16" x14ac:dyDescent="0.2">
      <c r="A10085" t="s">
        <v>521</v>
      </c>
      <c r="B10085" t="s">
        <v>647</v>
      </c>
      <c r="C10085" t="s">
        <v>523</v>
      </c>
      <c r="D10085" t="s">
        <v>525</v>
      </c>
      <c r="E10085" t="s">
        <v>525</v>
      </c>
      <c r="F10085" s="191">
        <v>45863</v>
      </c>
      <c r="G10085" t="s">
        <v>656</v>
      </c>
      <c r="H10085" s="192">
        <v>349272</v>
      </c>
      <c r="I10085" t="s">
        <v>16</v>
      </c>
      <c r="J10085"/>
      <c r="K10085"/>
      <c r="L10085">
        <v>2024</v>
      </c>
      <c r="M10085" t="s">
        <v>525</v>
      </c>
      <c r="N10085" t="s">
        <v>569</v>
      </c>
      <c r="O10085"/>
    </row>
    <row r="10086" spans="1:15" s="164" customFormat="1" ht="16" x14ac:dyDescent="0.2">
      <c r="A10086" t="s">
        <v>521</v>
      </c>
      <c r="B10086" t="s">
        <v>603</v>
      </c>
      <c r="C10086" t="s">
        <v>523</v>
      </c>
      <c r="D10086" t="s">
        <v>525</v>
      </c>
      <c r="E10086" t="s">
        <v>525</v>
      </c>
      <c r="F10086" s="191">
        <v>45863</v>
      </c>
      <c r="G10086" t="s">
        <v>604</v>
      </c>
      <c r="H10086" s="192">
        <v>16874</v>
      </c>
      <c r="I10086" t="s">
        <v>22</v>
      </c>
      <c r="J10086"/>
      <c r="K10086"/>
      <c r="L10086">
        <v>2024</v>
      </c>
      <c r="M10086" t="s">
        <v>525</v>
      </c>
      <c r="N10086" t="s">
        <v>569</v>
      </c>
      <c r="O10086"/>
    </row>
    <row r="10087" spans="1:15" s="164" customFormat="1" ht="16" x14ac:dyDescent="0.2">
      <c r="A10087" t="s">
        <v>521</v>
      </c>
      <c r="B10087" t="s">
        <v>688</v>
      </c>
      <c r="C10087" t="s">
        <v>523</v>
      </c>
      <c r="D10087" t="s">
        <v>530</v>
      </c>
      <c r="E10087" t="s">
        <v>518</v>
      </c>
      <c r="F10087" s="191">
        <v>45863</v>
      </c>
      <c r="G10087" t="s">
        <v>40</v>
      </c>
      <c r="H10087" s="192">
        <v>440000</v>
      </c>
      <c r="I10087" t="s">
        <v>16</v>
      </c>
      <c r="J10087"/>
      <c r="K10087"/>
      <c r="L10087">
        <v>2025</v>
      </c>
      <c r="M10087" t="s">
        <v>525</v>
      </c>
      <c r="N10087" t="s">
        <v>526</v>
      </c>
      <c r="O10087"/>
    </row>
    <row r="10088" spans="1:15" s="164" customFormat="1" ht="16" x14ac:dyDescent="0.2">
      <c r="A10088" t="s">
        <v>521</v>
      </c>
      <c r="B10088" t="s">
        <v>688</v>
      </c>
      <c r="C10088" t="s">
        <v>523</v>
      </c>
      <c r="D10088" t="s">
        <v>530</v>
      </c>
      <c r="E10088" t="s">
        <v>517</v>
      </c>
      <c r="F10088" s="191">
        <v>45863</v>
      </c>
      <c r="G10088" t="s">
        <v>40</v>
      </c>
      <c r="H10088" s="192">
        <v>1520000</v>
      </c>
      <c r="I10088" t="s">
        <v>16</v>
      </c>
      <c r="J10088"/>
      <c r="K10088"/>
      <c r="L10088">
        <v>2025</v>
      </c>
      <c r="M10088" t="s">
        <v>525</v>
      </c>
      <c r="N10088" t="s">
        <v>526</v>
      </c>
      <c r="O10088"/>
    </row>
    <row r="10089" spans="1:15" s="164" customFormat="1" ht="16" x14ac:dyDescent="0.2">
      <c r="A10089" t="s">
        <v>521</v>
      </c>
      <c r="B10089" t="s">
        <v>522</v>
      </c>
      <c r="C10089" t="s">
        <v>523</v>
      </c>
      <c r="D10089" t="s">
        <v>524</v>
      </c>
      <c r="E10089" t="s">
        <v>519</v>
      </c>
      <c r="F10089" s="191">
        <v>45863</v>
      </c>
      <c r="G10089" t="s">
        <v>19</v>
      </c>
      <c r="H10089" s="192">
        <v>977500</v>
      </c>
      <c r="I10089" t="s">
        <v>16</v>
      </c>
      <c r="J10089">
        <v>11500</v>
      </c>
      <c r="K10089"/>
      <c r="L10089">
        <v>2025</v>
      </c>
      <c r="M10089" t="s">
        <v>525</v>
      </c>
      <c r="N10089" t="s">
        <v>526</v>
      </c>
      <c r="O10089"/>
    </row>
    <row r="10090" spans="1:15" s="164" customFormat="1" ht="16" x14ac:dyDescent="0.2">
      <c r="A10090" t="s">
        <v>521</v>
      </c>
      <c r="B10090" t="s">
        <v>522</v>
      </c>
      <c r="C10090" t="s">
        <v>523</v>
      </c>
      <c r="D10090" t="s">
        <v>530</v>
      </c>
      <c r="E10090" t="s">
        <v>517</v>
      </c>
      <c r="F10090" s="191">
        <v>45863</v>
      </c>
      <c r="G10090" t="s">
        <v>19</v>
      </c>
      <c r="H10090" s="192">
        <v>3160000</v>
      </c>
      <c r="I10090" t="s">
        <v>16</v>
      </c>
      <c r="J10090">
        <v>700</v>
      </c>
      <c r="K10090"/>
      <c r="L10090">
        <v>2025</v>
      </c>
      <c r="M10090" t="s">
        <v>525</v>
      </c>
      <c r="N10090" t="s">
        <v>526</v>
      </c>
      <c r="O10090"/>
    </row>
    <row r="10091" spans="1:15" s="164" customFormat="1" ht="16" x14ac:dyDescent="0.2">
      <c r="A10091" t="s">
        <v>521</v>
      </c>
      <c r="B10091" t="s">
        <v>572</v>
      </c>
      <c r="C10091" t="s">
        <v>535</v>
      </c>
      <c r="D10091" t="s">
        <v>524</v>
      </c>
      <c r="E10091" t="s">
        <v>519</v>
      </c>
      <c r="F10091" s="191">
        <v>45863</v>
      </c>
      <c r="G10091" t="s">
        <v>573</v>
      </c>
      <c r="H10091" s="192">
        <v>425000</v>
      </c>
      <c r="I10091" t="s">
        <v>16</v>
      </c>
      <c r="J10091">
        <v>5000</v>
      </c>
      <c r="K10091"/>
      <c r="L10091">
        <v>2025</v>
      </c>
      <c r="M10091" t="s">
        <v>525</v>
      </c>
      <c r="N10091" t="s">
        <v>526</v>
      </c>
      <c r="O10091"/>
    </row>
    <row r="10092" spans="1:15" s="164" customFormat="1" ht="16" x14ac:dyDescent="0.2">
      <c r="A10092" t="s">
        <v>521</v>
      </c>
      <c r="B10092" t="s">
        <v>572</v>
      </c>
      <c r="C10092" t="s">
        <v>523</v>
      </c>
      <c r="D10092" t="s">
        <v>524</v>
      </c>
      <c r="E10092" t="s">
        <v>519</v>
      </c>
      <c r="F10092" s="191">
        <v>45863</v>
      </c>
      <c r="G10092" t="s">
        <v>573</v>
      </c>
      <c r="H10092" s="192">
        <v>2975000</v>
      </c>
      <c r="I10092" t="s">
        <v>16</v>
      </c>
      <c r="J10092">
        <v>35000</v>
      </c>
      <c r="K10092"/>
      <c r="L10092">
        <v>2025</v>
      </c>
      <c r="M10092" t="s">
        <v>525</v>
      </c>
      <c r="N10092" t="s">
        <v>526</v>
      </c>
      <c r="O10092"/>
    </row>
    <row r="10093" spans="1:15" s="164" customFormat="1" ht="16" x14ac:dyDescent="0.2">
      <c r="A10093" t="s">
        <v>521</v>
      </c>
      <c r="B10093" t="s">
        <v>572</v>
      </c>
      <c r="C10093" t="s">
        <v>523</v>
      </c>
      <c r="D10093" t="s">
        <v>530</v>
      </c>
      <c r="E10093" t="s">
        <v>517</v>
      </c>
      <c r="F10093" s="191">
        <v>45863</v>
      </c>
      <c r="G10093" t="s">
        <v>573</v>
      </c>
      <c r="H10093" s="192">
        <v>5600000</v>
      </c>
      <c r="I10093" t="s">
        <v>16</v>
      </c>
      <c r="J10093"/>
      <c r="K10093"/>
      <c r="L10093">
        <v>2025</v>
      </c>
      <c r="M10093" t="s">
        <v>525</v>
      </c>
      <c r="N10093" t="s">
        <v>526</v>
      </c>
      <c r="O10093"/>
    </row>
    <row r="10094" spans="1:15" s="164" customFormat="1" ht="16" x14ac:dyDescent="0.2">
      <c r="A10094" t="s">
        <v>521</v>
      </c>
      <c r="B10094" t="s">
        <v>572</v>
      </c>
      <c r="C10094" t="s">
        <v>535</v>
      </c>
      <c r="D10094" t="s">
        <v>530</v>
      </c>
      <c r="E10094" t="s">
        <v>519</v>
      </c>
      <c r="F10094" s="191">
        <v>45863</v>
      </c>
      <c r="G10094" t="s">
        <v>573</v>
      </c>
      <c r="H10094" s="192">
        <v>200000</v>
      </c>
      <c r="I10094" t="s">
        <v>16</v>
      </c>
      <c r="J10094"/>
      <c r="K10094"/>
      <c r="L10094">
        <v>2025</v>
      </c>
      <c r="M10094" t="s">
        <v>525</v>
      </c>
      <c r="N10094" t="s">
        <v>526</v>
      </c>
      <c r="O10094"/>
    </row>
    <row r="10095" spans="1:15" s="164" customFormat="1" ht="16" x14ac:dyDescent="0.2">
      <c r="A10095" t="s">
        <v>521</v>
      </c>
      <c r="B10095" t="s">
        <v>687</v>
      </c>
      <c r="C10095" t="s">
        <v>523</v>
      </c>
      <c r="D10095" t="s">
        <v>530</v>
      </c>
      <c r="E10095" t="s">
        <v>517</v>
      </c>
      <c r="F10095" s="191">
        <v>45863</v>
      </c>
      <c r="G10095" t="s">
        <v>39</v>
      </c>
      <c r="H10095" s="192">
        <v>537600</v>
      </c>
      <c r="I10095" t="s">
        <v>16</v>
      </c>
      <c r="J10095">
        <v>1344</v>
      </c>
      <c r="K10095"/>
      <c r="L10095">
        <v>2025</v>
      </c>
      <c r="M10095" t="s">
        <v>525</v>
      </c>
      <c r="N10095" t="s">
        <v>526</v>
      </c>
      <c r="O10095"/>
    </row>
    <row r="10096" spans="1:15" s="164" customFormat="1" ht="16" x14ac:dyDescent="0.2">
      <c r="A10096" t="s">
        <v>521</v>
      </c>
      <c r="B10096" t="s">
        <v>667</v>
      </c>
      <c r="C10096" t="s">
        <v>523</v>
      </c>
      <c r="D10096" t="s">
        <v>530</v>
      </c>
      <c r="E10096" t="s">
        <v>518</v>
      </c>
      <c r="F10096" s="191">
        <v>45863</v>
      </c>
      <c r="G10096" t="s">
        <v>35</v>
      </c>
      <c r="H10096" s="192">
        <v>313600</v>
      </c>
      <c r="I10096" t="s">
        <v>16</v>
      </c>
      <c r="J10096">
        <v>784</v>
      </c>
      <c r="K10096"/>
      <c r="L10096">
        <v>2025</v>
      </c>
      <c r="M10096" t="s">
        <v>525</v>
      </c>
      <c r="N10096" t="s">
        <v>526</v>
      </c>
      <c r="O10096"/>
    </row>
    <row r="10097" spans="1:15" s="164" customFormat="1" ht="16" x14ac:dyDescent="0.2">
      <c r="A10097" t="s">
        <v>521</v>
      </c>
      <c r="B10097" t="s">
        <v>667</v>
      </c>
      <c r="C10097" t="s">
        <v>523</v>
      </c>
      <c r="D10097" t="s">
        <v>524</v>
      </c>
      <c r="E10097" t="s">
        <v>519</v>
      </c>
      <c r="F10097" s="191">
        <v>45863</v>
      </c>
      <c r="G10097" t="s">
        <v>35</v>
      </c>
      <c r="H10097" s="192">
        <v>36125</v>
      </c>
      <c r="I10097" t="s">
        <v>16</v>
      </c>
      <c r="J10097">
        <v>425</v>
      </c>
      <c r="K10097"/>
      <c r="L10097">
        <v>2025</v>
      </c>
      <c r="M10097" t="s">
        <v>525</v>
      </c>
      <c r="N10097" t="s">
        <v>526</v>
      </c>
      <c r="O10097"/>
    </row>
    <row r="10098" spans="1:15" s="164" customFormat="1" ht="16" x14ac:dyDescent="0.2">
      <c r="A10098" t="s">
        <v>521</v>
      </c>
      <c r="B10098" t="s">
        <v>667</v>
      </c>
      <c r="C10098" t="s">
        <v>523</v>
      </c>
      <c r="D10098" t="s">
        <v>530</v>
      </c>
      <c r="E10098" t="s">
        <v>517</v>
      </c>
      <c r="F10098" s="191">
        <v>45863</v>
      </c>
      <c r="G10098" t="s">
        <v>35</v>
      </c>
      <c r="H10098" s="192">
        <v>2822400</v>
      </c>
      <c r="I10098" t="s">
        <v>16</v>
      </c>
      <c r="J10098">
        <v>7056</v>
      </c>
      <c r="K10098"/>
      <c r="L10098">
        <v>2025</v>
      </c>
      <c r="M10098" t="s">
        <v>525</v>
      </c>
      <c r="N10098" t="s">
        <v>526</v>
      </c>
      <c r="O10098"/>
    </row>
    <row r="10099" spans="1:15" s="164" customFormat="1" ht="16" x14ac:dyDescent="0.2">
      <c r="A10099" t="s">
        <v>521</v>
      </c>
      <c r="B10099" t="s">
        <v>645</v>
      </c>
      <c r="C10099" t="s">
        <v>523</v>
      </c>
      <c r="D10099" t="s">
        <v>530</v>
      </c>
      <c r="E10099" t="s">
        <v>518</v>
      </c>
      <c r="F10099" s="191">
        <v>45863</v>
      </c>
      <c r="G10099" t="s">
        <v>30</v>
      </c>
      <c r="H10099" s="192">
        <v>11200</v>
      </c>
      <c r="I10099" t="s">
        <v>16</v>
      </c>
      <c r="J10099">
        <v>28</v>
      </c>
      <c r="K10099"/>
      <c r="L10099">
        <v>2025</v>
      </c>
      <c r="M10099" t="s">
        <v>525</v>
      </c>
      <c r="N10099" t="s">
        <v>526</v>
      </c>
      <c r="O10099"/>
    </row>
    <row r="10100" spans="1:15" s="164" customFormat="1" ht="16" x14ac:dyDescent="0.2">
      <c r="A10100" t="s">
        <v>521</v>
      </c>
      <c r="B10100" t="s">
        <v>645</v>
      </c>
      <c r="C10100" t="s">
        <v>523</v>
      </c>
      <c r="D10100" t="s">
        <v>530</v>
      </c>
      <c r="E10100" t="s">
        <v>517</v>
      </c>
      <c r="F10100" s="191">
        <v>45863</v>
      </c>
      <c r="G10100" t="s">
        <v>30</v>
      </c>
      <c r="H10100" s="192">
        <v>548800</v>
      </c>
      <c r="I10100" t="s">
        <v>16</v>
      </c>
      <c r="J10100">
        <v>1372</v>
      </c>
      <c r="K10100"/>
      <c r="L10100">
        <v>2025</v>
      </c>
      <c r="M10100" t="s">
        <v>525</v>
      </c>
      <c r="N10100" t="s">
        <v>526</v>
      </c>
      <c r="O10100"/>
    </row>
    <row r="10101" spans="1:15" s="164" customFormat="1" ht="16" x14ac:dyDescent="0.2">
      <c r="A10101" t="s">
        <v>521</v>
      </c>
      <c r="B10101" t="s">
        <v>639</v>
      </c>
      <c r="C10101" t="s">
        <v>523</v>
      </c>
      <c r="D10101" t="s">
        <v>530</v>
      </c>
      <c r="E10101" t="s">
        <v>517</v>
      </c>
      <c r="F10101" s="191">
        <v>45863</v>
      </c>
      <c r="G10101" t="s">
        <v>29</v>
      </c>
      <c r="H10101" s="192">
        <v>2016000</v>
      </c>
      <c r="I10101" t="s">
        <v>16</v>
      </c>
      <c r="J10101">
        <v>5040</v>
      </c>
      <c r="K10101"/>
      <c r="L10101">
        <v>2025</v>
      </c>
      <c r="M10101" t="s">
        <v>525</v>
      </c>
      <c r="N10101" t="s">
        <v>526</v>
      </c>
      <c r="O10101"/>
    </row>
    <row r="10102" spans="1:15" s="164" customFormat="1" ht="16" x14ac:dyDescent="0.2">
      <c r="A10102" t="s">
        <v>521</v>
      </c>
      <c r="B10102" t="s">
        <v>662</v>
      </c>
      <c r="C10102" t="s">
        <v>523</v>
      </c>
      <c r="D10102" t="s">
        <v>530</v>
      </c>
      <c r="E10102" t="s">
        <v>518</v>
      </c>
      <c r="F10102" s="191">
        <v>45863</v>
      </c>
      <c r="G10102" t="s">
        <v>32</v>
      </c>
      <c r="H10102" s="192">
        <v>67200</v>
      </c>
      <c r="I10102" t="s">
        <v>16</v>
      </c>
      <c r="J10102">
        <v>168</v>
      </c>
      <c r="K10102"/>
      <c r="L10102">
        <v>2025</v>
      </c>
      <c r="M10102" t="s">
        <v>525</v>
      </c>
      <c r="N10102" t="s">
        <v>526</v>
      </c>
      <c r="O10102"/>
    </row>
    <row r="10103" spans="1:15" s="164" customFormat="1" ht="16" x14ac:dyDescent="0.2">
      <c r="A10103" t="s">
        <v>521</v>
      </c>
      <c r="B10103" t="s">
        <v>662</v>
      </c>
      <c r="C10103" t="s">
        <v>523</v>
      </c>
      <c r="D10103" t="s">
        <v>530</v>
      </c>
      <c r="E10103" t="s">
        <v>517</v>
      </c>
      <c r="F10103" s="191">
        <v>45863</v>
      </c>
      <c r="G10103" t="s">
        <v>32</v>
      </c>
      <c r="H10103" s="192">
        <v>604800</v>
      </c>
      <c r="I10103" t="s">
        <v>16</v>
      </c>
      <c r="J10103">
        <v>1512</v>
      </c>
      <c r="K10103"/>
      <c r="L10103">
        <v>2025</v>
      </c>
      <c r="M10103" t="s">
        <v>525</v>
      </c>
      <c r="N10103" t="s">
        <v>526</v>
      </c>
      <c r="O10103"/>
    </row>
    <row r="10104" spans="1:15" s="164" customFormat="1" ht="16" x14ac:dyDescent="0.2">
      <c r="A10104" t="s">
        <v>521</v>
      </c>
      <c r="B10104" t="s">
        <v>670</v>
      </c>
      <c r="C10104" t="s">
        <v>523</v>
      </c>
      <c r="D10104" t="s">
        <v>530</v>
      </c>
      <c r="E10104" t="s">
        <v>518</v>
      </c>
      <c r="F10104" s="191">
        <v>45863</v>
      </c>
      <c r="G10104" t="s">
        <v>36</v>
      </c>
      <c r="H10104" s="192">
        <v>67200</v>
      </c>
      <c r="I10104" t="s">
        <v>16</v>
      </c>
      <c r="J10104">
        <v>168</v>
      </c>
      <c r="K10104"/>
      <c r="L10104">
        <v>2025</v>
      </c>
      <c r="M10104" t="s">
        <v>525</v>
      </c>
      <c r="N10104" t="s">
        <v>526</v>
      </c>
      <c r="O10104"/>
    </row>
    <row r="10105" spans="1:15" s="164" customFormat="1" ht="16" x14ac:dyDescent="0.2">
      <c r="A10105" t="s">
        <v>521</v>
      </c>
      <c r="B10105" t="s">
        <v>670</v>
      </c>
      <c r="C10105" t="s">
        <v>523</v>
      </c>
      <c r="D10105" t="s">
        <v>530</v>
      </c>
      <c r="E10105" t="s">
        <v>517</v>
      </c>
      <c r="F10105" s="191">
        <v>45863</v>
      </c>
      <c r="G10105" t="s">
        <v>36</v>
      </c>
      <c r="H10105" s="192">
        <v>2037600</v>
      </c>
      <c r="I10105" t="s">
        <v>16</v>
      </c>
      <c r="J10105">
        <v>5094</v>
      </c>
      <c r="K10105"/>
      <c r="L10105">
        <v>2025</v>
      </c>
      <c r="M10105" t="s">
        <v>525</v>
      </c>
      <c r="N10105" t="s">
        <v>526</v>
      </c>
      <c r="O10105"/>
    </row>
    <row r="10106" spans="1:15" s="164" customFormat="1" ht="16" x14ac:dyDescent="0.2">
      <c r="A10106" t="s">
        <v>521</v>
      </c>
      <c r="B10106" t="s">
        <v>687</v>
      </c>
      <c r="C10106" t="s">
        <v>523</v>
      </c>
      <c r="D10106" t="s">
        <v>530</v>
      </c>
      <c r="E10106" t="s">
        <v>518</v>
      </c>
      <c r="F10106" s="191">
        <v>45863</v>
      </c>
      <c r="G10106" t="s">
        <v>39</v>
      </c>
      <c r="H10106" s="192">
        <v>44800</v>
      </c>
      <c r="I10106" t="s">
        <v>16</v>
      </c>
      <c r="J10106">
        <v>112</v>
      </c>
      <c r="K10106"/>
      <c r="L10106">
        <v>2025</v>
      </c>
      <c r="M10106" t="s">
        <v>525</v>
      </c>
      <c r="N10106" t="s">
        <v>526</v>
      </c>
      <c r="O10106"/>
    </row>
    <row r="10107" spans="1:15" s="164" customFormat="1" ht="16" x14ac:dyDescent="0.2">
      <c r="A10107" t="s">
        <v>521</v>
      </c>
      <c r="B10107" t="s">
        <v>592</v>
      </c>
      <c r="C10107" t="s">
        <v>523</v>
      </c>
      <c r="D10107" t="s">
        <v>530</v>
      </c>
      <c r="E10107" t="s">
        <v>518</v>
      </c>
      <c r="F10107" s="191">
        <v>45863</v>
      </c>
      <c r="G10107" t="s">
        <v>24</v>
      </c>
      <c r="H10107" s="192">
        <v>11200</v>
      </c>
      <c r="I10107" t="s">
        <v>16</v>
      </c>
      <c r="J10107">
        <v>28</v>
      </c>
      <c r="K10107"/>
      <c r="L10107">
        <v>2025</v>
      </c>
      <c r="M10107" t="s">
        <v>525</v>
      </c>
      <c r="N10107" t="s">
        <v>526</v>
      </c>
      <c r="O10107"/>
    </row>
    <row r="10108" spans="1:15" s="164" customFormat="1" ht="16" x14ac:dyDescent="0.2">
      <c r="A10108" t="s">
        <v>521</v>
      </c>
      <c r="B10108" t="s">
        <v>592</v>
      </c>
      <c r="C10108" t="s">
        <v>523</v>
      </c>
      <c r="D10108" t="s">
        <v>530</v>
      </c>
      <c r="E10108" t="s">
        <v>517</v>
      </c>
      <c r="F10108" s="191">
        <v>45863</v>
      </c>
      <c r="G10108" t="s">
        <v>24</v>
      </c>
      <c r="H10108" s="192">
        <v>638400</v>
      </c>
      <c r="I10108" t="s">
        <v>16</v>
      </c>
      <c r="J10108">
        <v>1596</v>
      </c>
      <c r="K10108"/>
      <c r="L10108">
        <v>2025</v>
      </c>
      <c r="M10108" t="s">
        <v>525</v>
      </c>
      <c r="N10108" t="s">
        <v>526</v>
      </c>
      <c r="O10108"/>
    </row>
    <row r="10109" spans="1:15" s="164" customFormat="1" ht="16" x14ac:dyDescent="0.2">
      <c r="A10109" t="s">
        <v>521</v>
      </c>
      <c r="B10109" t="s">
        <v>615</v>
      </c>
      <c r="C10109" t="s">
        <v>523</v>
      </c>
      <c r="D10109" t="s">
        <v>530</v>
      </c>
      <c r="E10109" t="s">
        <v>517</v>
      </c>
      <c r="F10109" s="191">
        <v>45863</v>
      </c>
      <c r="G10109" t="s">
        <v>26</v>
      </c>
      <c r="H10109" s="192">
        <v>963200</v>
      </c>
      <c r="I10109" t="s">
        <v>16</v>
      </c>
      <c r="J10109">
        <v>2408</v>
      </c>
      <c r="K10109"/>
      <c r="L10109">
        <v>2025</v>
      </c>
      <c r="M10109" t="s">
        <v>525</v>
      </c>
      <c r="N10109" t="s">
        <v>526</v>
      </c>
      <c r="O10109"/>
    </row>
    <row r="10110" spans="1:15" s="164" customFormat="1" ht="16" x14ac:dyDescent="0.2">
      <c r="A10110" t="s">
        <v>521</v>
      </c>
      <c r="B10110" t="s">
        <v>639</v>
      </c>
      <c r="C10110" t="s">
        <v>523</v>
      </c>
      <c r="D10110" t="s">
        <v>530</v>
      </c>
      <c r="E10110" t="s">
        <v>518</v>
      </c>
      <c r="F10110" s="191">
        <v>45863</v>
      </c>
      <c r="G10110" t="s">
        <v>29</v>
      </c>
      <c r="H10110" s="192">
        <v>403200</v>
      </c>
      <c r="I10110" t="s">
        <v>16</v>
      </c>
      <c r="J10110">
        <v>1008</v>
      </c>
      <c r="K10110"/>
      <c r="L10110">
        <v>2025</v>
      </c>
      <c r="M10110" t="s">
        <v>525</v>
      </c>
      <c r="N10110" t="s">
        <v>526</v>
      </c>
      <c r="O10110"/>
    </row>
    <row r="10111" spans="1:15" s="164" customFormat="1" ht="16" x14ac:dyDescent="0.2">
      <c r="A10111" t="s">
        <v>521</v>
      </c>
      <c r="B10111" t="s">
        <v>639</v>
      </c>
      <c r="C10111" t="s">
        <v>523</v>
      </c>
      <c r="D10111" t="s">
        <v>524</v>
      </c>
      <c r="E10111" t="s">
        <v>519</v>
      </c>
      <c r="F10111" s="191">
        <v>45863</v>
      </c>
      <c r="G10111" t="s">
        <v>29</v>
      </c>
      <c r="H10111" s="192">
        <v>425</v>
      </c>
      <c r="I10111" t="s">
        <v>16</v>
      </c>
      <c r="J10111">
        <v>595</v>
      </c>
      <c r="K10111"/>
      <c r="L10111">
        <v>2025</v>
      </c>
      <c r="M10111" t="s">
        <v>525</v>
      </c>
      <c r="N10111" t="s">
        <v>526</v>
      </c>
      <c r="O10111"/>
    </row>
    <row r="10112" spans="1:15" s="164" customFormat="1" ht="16" x14ac:dyDescent="0.2">
      <c r="A10112" t="s">
        <v>521</v>
      </c>
      <c r="B10112" t="s">
        <v>688</v>
      </c>
      <c r="C10112" t="s">
        <v>523</v>
      </c>
      <c r="D10112" t="s">
        <v>530</v>
      </c>
      <c r="E10112" t="s">
        <v>518</v>
      </c>
      <c r="F10112" s="191">
        <v>45864</v>
      </c>
      <c r="G10112" t="s">
        <v>40</v>
      </c>
      <c r="H10112" s="192">
        <v>120000</v>
      </c>
      <c r="I10112" t="s">
        <v>16</v>
      </c>
      <c r="J10112"/>
      <c r="K10112"/>
      <c r="L10112">
        <v>2025</v>
      </c>
      <c r="M10112" t="s">
        <v>525</v>
      </c>
      <c r="N10112" t="s">
        <v>526</v>
      </c>
      <c r="O10112"/>
    </row>
    <row r="10113" spans="1:15" s="164" customFormat="1" ht="16" x14ac:dyDescent="0.2">
      <c r="A10113" t="s">
        <v>521</v>
      </c>
      <c r="B10113" t="s">
        <v>688</v>
      </c>
      <c r="C10113" t="s">
        <v>523</v>
      </c>
      <c r="D10113" t="s">
        <v>530</v>
      </c>
      <c r="E10113" t="s">
        <v>517</v>
      </c>
      <c r="F10113" s="191">
        <v>45864</v>
      </c>
      <c r="G10113" t="s">
        <v>40</v>
      </c>
      <c r="H10113" s="192">
        <v>1200000</v>
      </c>
      <c r="I10113" t="s">
        <v>16</v>
      </c>
      <c r="J10113"/>
      <c r="K10113"/>
      <c r="L10113">
        <v>2025</v>
      </c>
      <c r="M10113" t="s">
        <v>525</v>
      </c>
      <c r="N10113" t="s">
        <v>526</v>
      </c>
      <c r="O10113"/>
    </row>
    <row r="10114" spans="1:15" s="164" customFormat="1" ht="16" x14ac:dyDescent="0.2">
      <c r="A10114" t="s">
        <v>521</v>
      </c>
      <c r="B10114" t="s">
        <v>522</v>
      </c>
      <c r="C10114" t="s">
        <v>523</v>
      </c>
      <c r="D10114" t="s">
        <v>530</v>
      </c>
      <c r="E10114" t="s">
        <v>517</v>
      </c>
      <c r="F10114" s="191">
        <v>45864</v>
      </c>
      <c r="G10114" t="s">
        <v>19</v>
      </c>
      <c r="H10114" s="192">
        <v>2660000</v>
      </c>
      <c r="I10114" t="s">
        <v>16</v>
      </c>
      <c r="J10114">
        <v>350</v>
      </c>
      <c r="K10114"/>
      <c r="L10114">
        <v>2025</v>
      </c>
      <c r="M10114" t="s">
        <v>525</v>
      </c>
      <c r="N10114" t="s">
        <v>526</v>
      </c>
      <c r="O10114"/>
    </row>
    <row r="10115" spans="1:15" s="164" customFormat="1" ht="16" x14ac:dyDescent="0.2">
      <c r="A10115" t="s">
        <v>521</v>
      </c>
      <c r="B10115" t="s">
        <v>522</v>
      </c>
      <c r="C10115" t="s">
        <v>523</v>
      </c>
      <c r="D10115" t="s">
        <v>524</v>
      </c>
      <c r="E10115" t="s">
        <v>519</v>
      </c>
      <c r="F10115" s="191">
        <v>45864</v>
      </c>
      <c r="G10115" t="s">
        <v>19</v>
      </c>
      <c r="H10115" s="192">
        <v>680000</v>
      </c>
      <c r="I10115" t="s">
        <v>16</v>
      </c>
      <c r="J10115">
        <v>8000</v>
      </c>
      <c r="K10115"/>
      <c r="L10115">
        <v>2025</v>
      </c>
      <c r="M10115" t="s">
        <v>525</v>
      </c>
      <c r="N10115" t="s">
        <v>526</v>
      </c>
      <c r="O10115"/>
    </row>
    <row r="10116" spans="1:15" s="164" customFormat="1" ht="16" x14ac:dyDescent="0.2">
      <c r="A10116" t="s">
        <v>521</v>
      </c>
      <c r="B10116" t="s">
        <v>572</v>
      </c>
      <c r="C10116" t="s">
        <v>523</v>
      </c>
      <c r="D10116" t="s">
        <v>524</v>
      </c>
      <c r="E10116" t="s">
        <v>519</v>
      </c>
      <c r="F10116" s="191">
        <v>45864</v>
      </c>
      <c r="G10116" t="s">
        <v>573</v>
      </c>
      <c r="H10116" s="192">
        <v>1870000</v>
      </c>
      <c r="I10116" t="s">
        <v>16</v>
      </c>
      <c r="J10116">
        <v>22000</v>
      </c>
      <c r="K10116"/>
      <c r="L10116">
        <v>2025</v>
      </c>
      <c r="M10116" t="s">
        <v>525</v>
      </c>
      <c r="N10116" t="s">
        <v>526</v>
      </c>
      <c r="O10116"/>
    </row>
    <row r="10117" spans="1:15" s="164" customFormat="1" ht="16" x14ac:dyDescent="0.2">
      <c r="A10117" t="s">
        <v>521</v>
      </c>
      <c r="B10117" t="s">
        <v>572</v>
      </c>
      <c r="C10117" t="s">
        <v>523</v>
      </c>
      <c r="D10117" t="s">
        <v>530</v>
      </c>
      <c r="E10117" t="s">
        <v>517</v>
      </c>
      <c r="F10117" s="191">
        <v>45864</v>
      </c>
      <c r="G10117" t="s">
        <v>573</v>
      </c>
      <c r="H10117" s="192">
        <v>2040000</v>
      </c>
      <c r="I10117" t="s">
        <v>16</v>
      </c>
      <c r="J10117"/>
      <c r="K10117"/>
      <c r="L10117">
        <v>2025</v>
      </c>
      <c r="M10117" t="s">
        <v>525</v>
      </c>
      <c r="N10117" t="s">
        <v>526</v>
      </c>
      <c r="O10117"/>
    </row>
    <row r="10118" spans="1:15" s="164" customFormat="1" ht="16" x14ac:dyDescent="0.2">
      <c r="A10118" t="s">
        <v>521</v>
      </c>
      <c r="B10118" t="s">
        <v>687</v>
      </c>
      <c r="C10118" t="s">
        <v>523</v>
      </c>
      <c r="D10118" t="s">
        <v>530</v>
      </c>
      <c r="E10118" t="s">
        <v>517</v>
      </c>
      <c r="F10118" s="191">
        <v>45864</v>
      </c>
      <c r="G10118" t="s">
        <v>39</v>
      </c>
      <c r="H10118" s="192">
        <v>537600</v>
      </c>
      <c r="I10118" t="s">
        <v>16</v>
      </c>
      <c r="J10118">
        <v>1344</v>
      </c>
      <c r="K10118"/>
      <c r="L10118">
        <v>2025</v>
      </c>
      <c r="M10118" t="s">
        <v>525</v>
      </c>
      <c r="N10118" t="s">
        <v>526</v>
      </c>
      <c r="O10118"/>
    </row>
    <row r="10119" spans="1:15" s="164" customFormat="1" ht="16" x14ac:dyDescent="0.2">
      <c r="A10119" t="s">
        <v>521</v>
      </c>
      <c r="B10119" t="s">
        <v>667</v>
      </c>
      <c r="C10119" t="s">
        <v>523</v>
      </c>
      <c r="D10119" t="s">
        <v>530</v>
      </c>
      <c r="E10119" t="s">
        <v>518</v>
      </c>
      <c r="F10119" s="191">
        <v>45864</v>
      </c>
      <c r="G10119" t="s">
        <v>35</v>
      </c>
      <c r="H10119" s="192">
        <v>246400</v>
      </c>
      <c r="I10119" t="s">
        <v>16</v>
      </c>
      <c r="J10119">
        <v>616</v>
      </c>
      <c r="K10119"/>
      <c r="L10119">
        <v>2025</v>
      </c>
      <c r="M10119" t="s">
        <v>525</v>
      </c>
      <c r="N10119" t="s">
        <v>526</v>
      </c>
      <c r="O10119"/>
    </row>
    <row r="10120" spans="1:15" s="164" customFormat="1" ht="16" x14ac:dyDescent="0.2">
      <c r="A10120" t="s">
        <v>521</v>
      </c>
      <c r="B10120" t="s">
        <v>667</v>
      </c>
      <c r="C10120" t="s">
        <v>523</v>
      </c>
      <c r="D10120" t="s">
        <v>524</v>
      </c>
      <c r="E10120" t="s">
        <v>519</v>
      </c>
      <c r="F10120" s="191">
        <v>45864</v>
      </c>
      <c r="G10120" t="s">
        <v>35</v>
      </c>
      <c r="H10120" s="192">
        <v>36125</v>
      </c>
      <c r="I10120" t="s">
        <v>16</v>
      </c>
      <c r="J10120">
        <v>425</v>
      </c>
      <c r="K10120"/>
      <c r="L10120">
        <v>2025</v>
      </c>
      <c r="M10120" t="s">
        <v>525</v>
      </c>
      <c r="N10120" t="s">
        <v>526</v>
      </c>
      <c r="O10120"/>
    </row>
    <row r="10121" spans="1:15" s="164" customFormat="1" ht="16" x14ac:dyDescent="0.2">
      <c r="A10121" t="s">
        <v>521</v>
      </c>
      <c r="B10121" t="s">
        <v>667</v>
      </c>
      <c r="C10121" t="s">
        <v>523</v>
      </c>
      <c r="D10121" t="s">
        <v>530</v>
      </c>
      <c r="E10121" t="s">
        <v>517</v>
      </c>
      <c r="F10121" s="191">
        <v>45864</v>
      </c>
      <c r="G10121" t="s">
        <v>35</v>
      </c>
      <c r="H10121" s="192">
        <v>3068800</v>
      </c>
      <c r="I10121" t="s">
        <v>16</v>
      </c>
      <c r="J10121">
        <v>7672</v>
      </c>
      <c r="K10121"/>
      <c r="L10121">
        <v>2025</v>
      </c>
      <c r="M10121" t="s">
        <v>525</v>
      </c>
      <c r="N10121" t="s">
        <v>526</v>
      </c>
      <c r="O10121"/>
    </row>
    <row r="10122" spans="1:15" s="164" customFormat="1" ht="16" x14ac:dyDescent="0.2">
      <c r="A10122" t="s">
        <v>521</v>
      </c>
      <c r="B10122" t="s">
        <v>645</v>
      </c>
      <c r="C10122" t="s">
        <v>523</v>
      </c>
      <c r="D10122" t="s">
        <v>530</v>
      </c>
      <c r="E10122" t="s">
        <v>517</v>
      </c>
      <c r="F10122" s="191">
        <v>45864</v>
      </c>
      <c r="G10122" t="s">
        <v>30</v>
      </c>
      <c r="H10122" s="192">
        <v>504000</v>
      </c>
      <c r="I10122" t="s">
        <v>16</v>
      </c>
      <c r="J10122">
        <v>1260</v>
      </c>
      <c r="K10122"/>
      <c r="L10122">
        <v>2025</v>
      </c>
      <c r="M10122" t="s">
        <v>525</v>
      </c>
      <c r="N10122" t="s">
        <v>526</v>
      </c>
      <c r="O10122"/>
    </row>
    <row r="10123" spans="1:15" s="164" customFormat="1" ht="16" x14ac:dyDescent="0.2">
      <c r="A10123" t="s">
        <v>521</v>
      </c>
      <c r="B10123" t="s">
        <v>639</v>
      </c>
      <c r="C10123" t="s">
        <v>523</v>
      </c>
      <c r="D10123" t="s">
        <v>530</v>
      </c>
      <c r="E10123" t="s">
        <v>517</v>
      </c>
      <c r="F10123" s="191">
        <v>45864</v>
      </c>
      <c r="G10123" t="s">
        <v>29</v>
      </c>
      <c r="H10123" s="192">
        <v>1993600</v>
      </c>
      <c r="I10123" t="s">
        <v>16</v>
      </c>
      <c r="J10123">
        <v>4984</v>
      </c>
      <c r="K10123"/>
      <c r="L10123">
        <v>2025</v>
      </c>
      <c r="M10123" t="s">
        <v>525</v>
      </c>
      <c r="N10123" t="s">
        <v>526</v>
      </c>
      <c r="O10123"/>
    </row>
    <row r="10124" spans="1:15" s="164" customFormat="1" ht="16" x14ac:dyDescent="0.2">
      <c r="A10124" t="s">
        <v>521</v>
      </c>
      <c r="B10124" t="s">
        <v>662</v>
      </c>
      <c r="C10124" t="s">
        <v>523</v>
      </c>
      <c r="D10124" t="s">
        <v>530</v>
      </c>
      <c r="E10124" t="s">
        <v>518</v>
      </c>
      <c r="F10124" s="191">
        <v>45864</v>
      </c>
      <c r="G10124" t="s">
        <v>32</v>
      </c>
      <c r="H10124" s="192">
        <v>67200</v>
      </c>
      <c r="I10124" t="s">
        <v>16</v>
      </c>
      <c r="J10124">
        <v>168</v>
      </c>
      <c r="K10124"/>
      <c r="L10124">
        <v>2025</v>
      </c>
      <c r="M10124" t="s">
        <v>525</v>
      </c>
      <c r="N10124" t="s">
        <v>526</v>
      </c>
      <c r="O10124"/>
    </row>
    <row r="10125" spans="1:15" s="164" customFormat="1" ht="16" x14ac:dyDescent="0.2">
      <c r="A10125" t="s">
        <v>521</v>
      </c>
      <c r="B10125" t="s">
        <v>662</v>
      </c>
      <c r="C10125" t="s">
        <v>523</v>
      </c>
      <c r="D10125" t="s">
        <v>530</v>
      </c>
      <c r="E10125" t="s">
        <v>517</v>
      </c>
      <c r="F10125" s="191">
        <v>45864</v>
      </c>
      <c r="G10125" t="s">
        <v>32</v>
      </c>
      <c r="H10125" s="192">
        <v>515200</v>
      </c>
      <c r="I10125" t="s">
        <v>16</v>
      </c>
      <c r="J10125">
        <v>1288</v>
      </c>
      <c r="K10125"/>
      <c r="L10125">
        <v>2025</v>
      </c>
      <c r="M10125" t="s">
        <v>525</v>
      </c>
      <c r="N10125" t="s">
        <v>526</v>
      </c>
      <c r="O10125"/>
    </row>
    <row r="10126" spans="1:15" s="164" customFormat="1" ht="16" x14ac:dyDescent="0.2">
      <c r="A10126" t="s">
        <v>521</v>
      </c>
      <c r="B10126" t="s">
        <v>670</v>
      </c>
      <c r="C10126" t="s">
        <v>523</v>
      </c>
      <c r="D10126" t="s">
        <v>530</v>
      </c>
      <c r="E10126" t="s">
        <v>518</v>
      </c>
      <c r="F10126" s="191">
        <v>45864</v>
      </c>
      <c r="G10126" t="s">
        <v>36</v>
      </c>
      <c r="H10126" s="192">
        <v>156800</v>
      </c>
      <c r="I10126" t="s">
        <v>16</v>
      </c>
      <c r="J10126">
        <v>392</v>
      </c>
      <c r="K10126"/>
      <c r="L10126">
        <v>2025</v>
      </c>
      <c r="M10126" t="s">
        <v>525</v>
      </c>
      <c r="N10126" t="s">
        <v>526</v>
      </c>
      <c r="O10126"/>
    </row>
    <row r="10127" spans="1:15" s="164" customFormat="1" ht="16" x14ac:dyDescent="0.2">
      <c r="A10127" t="s">
        <v>521</v>
      </c>
      <c r="B10127" t="s">
        <v>670</v>
      </c>
      <c r="C10127" t="s">
        <v>523</v>
      </c>
      <c r="D10127" t="s">
        <v>530</v>
      </c>
      <c r="E10127" t="s">
        <v>517</v>
      </c>
      <c r="F10127" s="191">
        <v>45864</v>
      </c>
      <c r="G10127" t="s">
        <v>36</v>
      </c>
      <c r="H10127" s="192">
        <v>2150800</v>
      </c>
      <c r="I10127" t="s">
        <v>16</v>
      </c>
      <c r="J10127">
        <v>5377</v>
      </c>
      <c r="K10127"/>
      <c r="L10127">
        <v>2025</v>
      </c>
      <c r="M10127" t="s">
        <v>525</v>
      </c>
      <c r="N10127" t="s">
        <v>526</v>
      </c>
      <c r="O10127"/>
    </row>
    <row r="10128" spans="1:15" s="164" customFormat="1" ht="16" x14ac:dyDescent="0.2">
      <c r="A10128" t="s">
        <v>521</v>
      </c>
      <c r="B10128" t="s">
        <v>687</v>
      </c>
      <c r="C10128" t="s">
        <v>523</v>
      </c>
      <c r="D10128" t="s">
        <v>530</v>
      </c>
      <c r="E10128" t="s">
        <v>518</v>
      </c>
      <c r="F10128" s="191">
        <v>45864</v>
      </c>
      <c r="G10128" t="s">
        <v>39</v>
      </c>
      <c r="H10128" s="192">
        <v>89600</v>
      </c>
      <c r="I10128" t="s">
        <v>16</v>
      </c>
      <c r="J10128">
        <v>224</v>
      </c>
      <c r="K10128"/>
      <c r="L10128">
        <v>2025</v>
      </c>
      <c r="M10128" t="s">
        <v>525</v>
      </c>
      <c r="N10128" t="s">
        <v>526</v>
      </c>
      <c r="O10128"/>
    </row>
    <row r="10129" spans="1:15" s="164" customFormat="1" ht="16" x14ac:dyDescent="0.2">
      <c r="A10129" t="s">
        <v>521</v>
      </c>
      <c r="B10129" t="s">
        <v>592</v>
      </c>
      <c r="C10129" t="s">
        <v>523</v>
      </c>
      <c r="D10129" t="s">
        <v>530</v>
      </c>
      <c r="E10129" t="s">
        <v>518</v>
      </c>
      <c r="F10129" s="191">
        <v>45864</v>
      </c>
      <c r="G10129" t="s">
        <v>24</v>
      </c>
      <c r="H10129" s="192">
        <v>44800</v>
      </c>
      <c r="I10129" t="s">
        <v>16</v>
      </c>
      <c r="J10129">
        <v>112</v>
      </c>
      <c r="K10129"/>
      <c r="L10129">
        <v>2025</v>
      </c>
      <c r="M10129" t="s">
        <v>525</v>
      </c>
      <c r="N10129" t="s">
        <v>526</v>
      </c>
      <c r="O10129"/>
    </row>
    <row r="10130" spans="1:15" s="164" customFormat="1" ht="16" x14ac:dyDescent="0.2">
      <c r="A10130" t="s">
        <v>521</v>
      </c>
      <c r="B10130" t="s">
        <v>592</v>
      </c>
      <c r="C10130" t="s">
        <v>523</v>
      </c>
      <c r="D10130" t="s">
        <v>530</v>
      </c>
      <c r="E10130" t="s">
        <v>517</v>
      </c>
      <c r="F10130" s="191">
        <v>45864</v>
      </c>
      <c r="G10130" t="s">
        <v>24</v>
      </c>
      <c r="H10130" s="192">
        <v>1747200</v>
      </c>
      <c r="I10130" t="s">
        <v>16</v>
      </c>
      <c r="J10130">
        <v>4368</v>
      </c>
      <c r="K10130"/>
      <c r="L10130">
        <v>2025</v>
      </c>
      <c r="M10130" t="s">
        <v>525</v>
      </c>
      <c r="N10130" t="s">
        <v>526</v>
      </c>
      <c r="O10130"/>
    </row>
    <row r="10131" spans="1:15" s="164" customFormat="1" ht="16" x14ac:dyDescent="0.2">
      <c r="A10131" t="s">
        <v>521</v>
      </c>
      <c r="B10131" t="s">
        <v>615</v>
      </c>
      <c r="C10131" t="s">
        <v>523</v>
      </c>
      <c r="D10131" t="s">
        <v>530</v>
      </c>
      <c r="E10131" t="s">
        <v>517</v>
      </c>
      <c r="F10131" s="191">
        <v>45864</v>
      </c>
      <c r="G10131" t="s">
        <v>26</v>
      </c>
      <c r="H10131" s="192">
        <v>940800</v>
      </c>
      <c r="I10131" t="s">
        <v>16</v>
      </c>
      <c r="J10131">
        <v>2352</v>
      </c>
      <c r="K10131"/>
      <c r="L10131">
        <v>2025</v>
      </c>
      <c r="M10131" t="s">
        <v>525</v>
      </c>
      <c r="N10131" t="s">
        <v>526</v>
      </c>
      <c r="O10131"/>
    </row>
    <row r="10132" spans="1:15" s="164" customFormat="1" ht="16" x14ac:dyDescent="0.2">
      <c r="A10132" t="s">
        <v>521</v>
      </c>
      <c r="B10132" t="s">
        <v>639</v>
      </c>
      <c r="C10132" t="s">
        <v>523</v>
      </c>
      <c r="D10132" t="s">
        <v>530</v>
      </c>
      <c r="E10132" t="s">
        <v>518</v>
      </c>
      <c r="F10132" s="191">
        <v>45864</v>
      </c>
      <c r="G10132" t="s">
        <v>29</v>
      </c>
      <c r="H10132" s="192">
        <v>739200</v>
      </c>
      <c r="I10132" t="s">
        <v>16</v>
      </c>
      <c r="J10132">
        <v>1848</v>
      </c>
      <c r="K10132"/>
      <c r="L10132">
        <v>2025</v>
      </c>
      <c r="M10132" t="s">
        <v>525</v>
      </c>
      <c r="N10132" t="s">
        <v>526</v>
      </c>
      <c r="O10132"/>
    </row>
    <row r="10133" spans="1:15" s="164" customFormat="1" ht="16" x14ac:dyDescent="0.2">
      <c r="A10133" t="s">
        <v>521</v>
      </c>
      <c r="B10133" t="s">
        <v>572</v>
      </c>
      <c r="C10133" t="s">
        <v>523</v>
      </c>
      <c r="D10133" t="s">
        <v>530</v>
      </c>
      <c r="E10133" t="s">
        <v>518</v>
      </c>
      <c r="F10133" s="191">
        <v>45864</v>
      </c>
      <c r="G10133" t="s">
        <v>573</v>
      </c>
      <c r="H10133" s="192">
        <v>384000</v>
      </c>
      <c r="I10133" t="s">
        <v>16</v>
      </c>
      <c r="J10133"/>
      <c r="K10133"/>
      <c r="L10133">
        <v>2025</v>
      </c>
      <c r="M10133" t="s">
        <v>525</v>
      </c>
      <c r="N10133" t="s">
        <v>526</v>
      </c>
      <c r="O10133" t="s">
        <v>937</v>
      </c>
    </row>
    <row r="10134" spans="1:15" s="164" customFormat="1" ht="16" x14ac:dyDescent="0.2">
      <c r="A10134" t="s">
        <v>521</v>
      </c>
      <c r="B10134" t="s">
        <v>645</v>
      </c>
      <c r="C10134" t="s">
        <v>523</v>
      </c>
      <c r="D10134" t="s">
        <v>530</v>
      </c>
      <c r="E10134" t="s">
        <v>517</v>
      </c>
      <c r="F10134" s="191">
        <v>45864</v>
      </c>
      <c r="G10134" t="s">
        <v>30</v>
      </c>
      <c r="H10134" s="192">
        <v>1019648</v>
      </c>
      <c r="I10134" t="s">
        <v>16</v>
      </c>
      <c r="J10134"/>
      <c r="K10134"/>
      <c r="L10134">
        <v>2025</v>
      </c>
      <c r="M10134" t="s">
        <v>525</v>
      </c>
      <c r="N10134" t="s">
        <v>526</v>
      </c>
      <c r="O10134" t="s">
        <v>937</v>
      </c>
    </row>
    <row r="10135" spans="1:15" s="164" customFormat="1" ht="16" x14ac:dyDescent="0.2">
      <c r="A10135" t="s">
        <v>521</v>
      </c>
      <c r="B10135" t="s">
        <v>645</v>
      </c>
      <c r="C10135" t="s">
        <v>523</v>
      </c>
      <c r="D10135" t="s">
        <v>530</v>
      </c>
      <c r="E10135" t="s">
        <v>518</v>
      </c>
      <c r="F10135" s="191">
        <v>45864</v>
      </c>
      <c r="G10135" t="s">
        <v>30</v>
      </c>
      <c r="H10135" s="192">
        <v>19712</v>
      </c>
      <c r="I10135" t="s">
        <v>16</v>
      </c>
      <c r="J10135"/>
      <c r="K10135"/>
      <c r="L10135">
        <v>2025</v>
      </c>
      <c r="M10135" t="s">
        <v>525</v>
      </c>
      <c r="N10135" t="s">
        <v>526</v>
      </c>
      <c r="O10135" t="s">
        <v>937</v>
      </c>
    </row>
    <row r="10136" spans="1:15" s="164" customFormat="1" ht="16" x14ac:dyDescent="0.2">
      <c r="A10136" t="s">
        <v>521</v>
      </c>
      <c r="B10136" t="s">
        <v>831</v>
      </c>
      <c r="C10136" t="s">
        <v>523</v>
      </c>
      <c r="D10136" t="s">
        <v>530</v>
      </c>
      <c r="E10136" t="s">
        <v>517</v>
      </c>
      <c r="F10136" s="191">
        <v>45864</v>
      </c>
      <c r="G10136" t="s">
        <v>832</v>
      </c>
      <c r="H10136" s="192">
        <v>5873024</v>
      </c>
      <c r="I10136" t="s">
        <v>16</v>
      </c>
      <c r="J10136"/>
      <c r="K10136"/>
      <c r="L10136">
        <v>2025</v>
      </c>
      <c r="M10136" t="s">
        <v>525</v>
      </c>
      <c r="N10136" t="s">
        <v>526</v>
      </c>
      <c r="O10136" t="s">
        <v>937</v>
      </c>
    </row>
    <row r="10137" spans="1:15" s="164" customFormat="1" ht="16" x14ac:dyDescent="0.2">
      <c r="A10137" t="s">
        <v>521</v>
      </c>
      <c r="B10137" t="s">
        <v>688</v>
      </c>
      <c r="C10137" t="s">
        <v>523</v>
      </c>
      <c r="D10137" t="s">
        <v>530</v>
      </c>
      <c r="E10137" t="s">
        <v>517</v>
      </c>
      <c r="F10137" s="191">
        <v>45864</v>
      </c>
      <c r="G10137" t="s">
        <v>40</v>
      </c>
      <c r="H10137" s="192">
        <v>3059200</v>
      </c>
      <c r="I10137" t="s">
        <v>16</v>
      </c>
      <c r="J10137"/>
      <c r="K10137"/>
      <c r="L10137">
        <v>2025</v>
      </c>
      <c r="M10137" t="s">
        <v>525</v>
      </c>
      <c r="N10137" t="s">
        <v>526</v>
      </c>
      <c r="O10137" t="s">
        <v>937</v>
      </c>
    </row>
    <row r="10138" spans="1:15" s="164" customFormat="1" ht="16" x14ac:dyDescent="0.2">
      <c r="A10138" t="s">
        <v>521</v>
      </c>
      <c r="B10138" t="s">
        <v>688</v>
      </c>
      <c r="C10138" t="s">
        <v>523</v>
      </c>
      <c r="D10138" t="s">
        <v>530</v>
      </c>
      <c r="E10138" t="s">
        <v>518</v>
      </c>
      <c r="F10138" s="191">
        <v>45864</v>
      </c>
      <c r="G10138" t="s">
        <v>40</v>
      </c>
      <c r="H10138" s="192">
        <v>729600</v>
      </c>
      <c r="I10138" t="s">
        <v>16</v>
      </c>
      <c r="J10138"/>
      <c r="K10138"/>
      <c r="L10138">
        <v>2025</v>
      </c>
      <c r="M10138" t="s">
        <v>525</v>
      </c>
      <c r="N10138" t="s">
        <v>526</v>
      </c>
      <c r="O10138" t="s">
        <v>937</v>
      </c>
    </row>
    <row r="10139" spans="1:15" s="164" customFormat="1" ht="16" x14ac:dyDescent="0.2">
      <c r="A10139" t="s">
        <v>521</v>
      </c>
      <c r="B10139" t="s">
        <v>667</v>
      </c>
      <c r="C10139" t="s">
        <v>523</v>
      </c>
      <c r="D10139" t="s">
        <v>530</v>
      </c>
      <c r="E10139" t="s">
        <v>517</v>
      </c>
      <c r="F10139" s="191">
        <v>45864</v>
      </c>
      <c r="G10139" t="s">
        <v>35</v>
      </c>
      <c r="H10139" s="192">
        <v>5132288</v>
      </c>
      <c r="I10139" t="s">
        <v>16</v>
      </c>
      <c r="J10139"/>
      <c r="K10139"/>
      <c r="L10139">
        <v>2025</v>
      </c>
      <c r="M10139" t="s">
        <v>525</v>
      </c>
      <c r="N10139" t="s">
        <v>526</v>
      </c>
      <c r="O10139" t="s">
        <v>937</v>
      </c>
    </row>
    <row r="10140" spans="1:15" s="164" customFormat="1" ht="16" x14ac:dyDescent="0.2">
      <c r="A10140" t="s">
        <v>521</v>
      </c>
      <c r="B10140" t="s">
        <v>667</v>
      </c>
      <c r="C10140" t="s">
        <v>523</v>
      </c>
      <c r="D10140" t="s">
        <v>530</v>
      </c>
      <c r="E10140" t="s">
        <v>518</v>
      </c>
      <c r="F10140" s="191">
        <v>45864</v>
      </c>
      <c r="G10140" t="s">
        <v>35</v>
      </c>
      <c r="H10140" s="192">
        <v>473088</v>
      </c>
      <c r="I10140" t="s">
        <v>16</v>
      </c>
      <c r="J10140"/>
      <c r="K10140"/>
      <c r="L10140">
        <v>2025</v>
      </c>
      <c r="M10140" t="s">
        <v>525</v>
      </c>
      <c r="N10140" t="s">
        <v>526</v>
      </c>
      <c r="O10140" t="s">
        <v>937</v>
      </c>
    </row>
    <row r="10141" spans="1:15" s="164" customFormat="1" ht="16" x14ac:dyDescent="0.2">
      <c r="A10141" t="s">
        <v>521</v>
      </c>
      <c r="B10141" t="s">
        <v>687</v>
      </c>
      <c r="C10141" t="s">
        <v>523</v>
      </c>
      <c r="D10141" t="s">
        <v>530</v>
      </c>
      <c r="E10141" t="s">
        <v>517</v>
      </c>
      <c r="F10141" s="191">
        <v>45864</v>
      </c>
      <c r="G10141" t="s">
        <v>39</v>
      </c>
      <c r="H10141" s="192">
        <v>1268736</v>
      </c>
      <c r="I10141" t="s">
        <v>16</v>
      </c>
      <c r="J10141"/>
      <c r="K10141"/>
      <c r="L10141">
        <v>2025</v>
      </c>
      <c r="M10141" t="s">
        <v>525</v>
      </c>
      <c r="N10141" t="s">
        <v>526</v>
      </c>
      <c r="O10141" t="s">
        <v>937</v>
      </c>
    </row>
    <row r="10142" spans="1:15" s="164" customFormat="1" ht="16" x14ac:dyDescent="0.2">
      <c r="A10142" t="s">
        <v>521</v>
      </c>
      <c r="B10142" t="s">
        <v>687</v>
      </c>
      <c r="C10142" t="s">
        <v>523</v>
      </c>
      <c r="D10142" t="s">
        <v>530</v>
      </c>
      <c r="E10142" t="s">
        <v>518</v>
      </c>
      <c r="F10142" s="191">
        <v>45864</v>
      </c>
      <c r="G10142" t="s">
        <v>39</v>
      </c>
      <c r="H10142" s="192">
        <v>57344</v>
      </c>
      <c r="I10142" t="s">
        <v>16</v>
      </c>
      <c r="J10142"/>
      <c r="K10142"/>
      <c r="L10142">
        <v>2025</v>
      </c>
      <c r="M10142" t="s">
        <v>525</v>
      </c>
      <c r="N10142" t="s">
        <v>526</v>
      </c>
      <c r="O10142" t="s">
        <v>937</v>
      </c>
    </row>
    <row r="10143" spans="1:15" s="164" customFormat="1" ht="16" x14ac:dyDescent="0.2">
      <c r="A10143" t="s">
        <v>521</v>
      </c>
      <c r="B10143" t="s">
        <v>670</v>
      </c>
      <c r="C10143" t="s">
        <v>523</v>
      </c>
      <c r="D10143" t="s">
        <v>530</v>
      </c>
      <c r="E10143" t="s">
        <v>517</v>
      </c>
      <c r="F10143" s="191">
        <v>45864</v>
      </c>
      <c r="G10143" t="s">
        <v>36</v>
      </c>
      <c r="H10143" s="192">
        <v>5873024</v>
      </c>
      <c r="I10143" t="s">
        <v>16</v>
      </c>
      <c r="J10143"/>
      <c r="K10143"/>
      <c r="L10143">
        <v>2025</v>
      </c>
      <c r="M10143" t="s">
        <v>525</v>
      </c>
      <c r="N10143" t="s">
        <v>526</v>
      </c>
      <c r="O10143" t="s">
        <v>937</v>
      </c>
    </row>
    <row r="10144" spans="1:15" s="164" customFormat="1" ht="16" x14ac:dyDescent="0.2">
      <c r="A10144" t="s">
        <v>521</v>
      </c>
      <c r="B10144" t="s">
        <v>670</v>
      </c>
      <c r="C10144" t="s">
        <v>523</v>
      </c>
      <c r="D10144" t="s">
        <v>530</v>
      </c>
      <c r="E10144" t="s">
        <v>518</v>
      </c>
      <c r="F10144" s="191">
        <v>45864</v>
      </c>
      <c r="G10144" t="s">
        <v>36</v>
      </c>
      <c r="H10144" s="192">
        <v>318976</v>
      </c>
      <c r="I10144" t="s">
        <v>16</v>
      </c>
      <c r="J10144"/>
      <c r="K10144"/>
      <c r="L10144">
        <v>2025</v>
      </c>
      <c r="M10144" t="s">
        <v>525</v>
      </c>
      <c r="N10144" t="s">
        <v>526</v>
      </c>
      <c r="O10144" t="s">
        <v>937</v>
      </c>
    </row>
    <row r="10145" spans="1:15" s="164" customFormat="1" ht="16" x14ac:dyDescent="0.2">
      <c r="A10145" t="s">
        <v>521</v>
      </c>
      <c r="B10145" t="s">
        <v>667</v>
      </c>
      <c r="C10145" t="s">
        <v>523</v>
      </c>
      <c r="D10145" t="s">
        <v>530</v>
      </c>
      <c r="E10145" t="s">
        <v>518</v>
      </c>
      <c r="F10145" s="191">
        <v>45864</v>
      </c>
      <c r="G10145" t="s">
        <v>34</v>
      </c>
      <c r="H10145" s="192">
        <v>78848</v>
      </c>
      <c r="I10145" t="s">
        <v>16</v>
      </c>
      <c r="J10145"/>
      <c r="K10145"/>
      <c r="L10145">
        <v>2025</v>
      </c>
      <c r="M10145" t="s">
        <v>525</v>
      </c>
      <c r="N10145" t="s">
        <v>526</v>
      </c>
      <c r="O10145" t="s">
        <v>937</v>
      </c>
    </row>
    <row r="10146" spans="1:15" s="164" customFormat="1" ht="16" x14ac:dyDescent="0.2">
      <c r="A10146" t="s">
        <v>521</v>
      </c>
      <c r="B10146" t="s">
        <v>667</v>
      </c>
      <c r="C10146" t="s">
        <v>523</v>
      </c>
      <c r="D10146" t="s">
        <v>530</v>
      </c>
      <c r="E10146" t="s">
        <v>517</v>
      </c>
      <c r="F10146" s="191">
        <v>45864</v>
      </c>
      <c r="G10146" t="s">
        <v>34</v>
      </c>
      <c r="H10146" s="192">
        <v>1089536</v>
      </c>
      <c r="I10146" t="s">
        <v>16</v>
      </c>
      <c r="J10146"/>
      <c r="K10146"/>
      <c r="L10146">
        <v>2025</v>
      </c>
      <c r="M10146" t="s">
        <v>525</v>
      </c>
      <c r="N10146" t="s">
        <v>526</v>
      </c>
      <c r="O10146" t="s">
        <v>937</v>
      </c>
    </row>
    <row r="10147" spans="1:15" s="164" customFormat="1" ht="16" x14ac:dyDescent="0.2">
      <c r="A10147" t="s">
        <v>521</v>
      </c>
      <c r="B10147" t="s">
        <v>662</v>
      </c>
      <c r="C10147" t="s">
        <v>523</v>
      </c>
      <c r="D10147" t="s">
        <v>530</v>
      </c>
      <c r="E10147" t="s">
        <v>517</v>
      </c>
      <c r="F10147" s="191">
        <v>45864</v>
      </c>
      <c r="G10147" t="s">
        <v>32</v>
      </c>
      <c r="H10147" s="192">
        <v>752640</v>
      </c>
      <c r="I10147" t="s">
        <v>16</v>
      </c>
      <c r="J10147"/>
      <c r="K10147"/>
      <c r="L10147">
        <v>2025</v>
      </c>
      <c r="M10147" t="s">
        <v>525</v>
      </c>
      <c r="N10147" t="s">
        <v>526</v>
      </c>
      <c r="O10147" t="s">
        <v>937</v>
      </c>
    </row>
    <row r="10148" spans="1:15" s="164" customFormat="1" ht="16" x14ac:dyDescent="0.2">
      <c r="A10148" t="s">
        <v>521</v>
      </c>
      <c r="B10148" t="s">
        <v>662</v>
      </c>
      <c r="C10148" t="s">
        <v>523</v>
      </c>
      <c r="D10148" t="s">
        <v>530</v>
      </c>
      <c r="E10148" t="s">
        <v>518</v>
      </c>
      <c r="F10148" s="191">
        <v>45864</v>
      </c>
      <c r="G10148" t="s">
        <v>32</v>
      </c>
      <c r="H10148" s="192">
        <v>121856</v>
      </c>
      <c r="I10148" t="s">
        <v>16</v>
      </c>
      <c r="J10148"/>
      <c r="K10148"/>
      <c r="L10148">
        <v>2025</v>
      </c>
      <c r="M10148" t="s">
        <v>525</v>
      </c>
      <c r="N10148" t="s">
        <v>526</v>
      </c>
      <c r="O10148" t="s">
        <v>937</v>
      </c>
    </row>
    <row r="10149" spans="1:15" s="164" customFormat="1" ht="16" x14ac:dyDescent="0.2">
      <c r="A10149" t="s">
        <v>521</v>
      </c>
      <c r="B10149" t="s">
        <v>639</v>
      </c>
      <c r="C10149" t="s">
        <v>523</v>
      </c>
      <c r="D10149" t="s">
        <v>530</v>
      </c>
      <c r="E10149" t="s">
        <v>517</v>
      </c>
      <c r="F10149" s="191">
        <v>45864</v>
      </c>
      <c r="G10149" t="s">
        <v>29</v>
      </c>
      <c r="H10149" s="192">
        <v>4307968</v>
      </c>
      <c r="I10149" t="s">
        <v>16</v>
      </c>
      <c r="J10149"/>
      <c r="K10149"/>
      <c r="L10149">
        <v>2025</v>
      </c>
      <c r="M10149" t="s">
        <v>525</v>
      </c>
      <c r="N10149" t="s">
        <v>526</v>
      </c>
      <c r="O10149" t="s">
        <v>937</v>
      </c>
    </row>
    <row r="10150" spans="1:15" s="164" customFormat="1" ht="16" x14ac:dyDescent="0.2">
      <c r="A10150" t="s">
        <v>521</v>
      </c>
      <c r="B10150" t="s">
        <v>639</v>
      </c>
      <c r="C10150" t="s">
        <v>523</v>
      </c>
      <c r="D10150" t="s">
        <v>530</v>
      </c>
      <c r="E10150" t="s">
        <v>518</v>
      </c>
      <c r="F10150" s="191">
        <v>45864</v>
      </c>
      <c r="G10150" t="s">
        <v>29</v>
      </c>
      <c r="H10150" s="192">
        <v>867328</v>
      </c>
      <c r="I10150" t="s">
        <v>16</v>
      </c>
      <c r="J10150"/>
      <c r="K10150"/>
      <c r="L10150">
        <v>2025</v>
      </c>
      <c r="M10150" t="s">
        <v>525</v>
      </c>
      <c r="N10150" t="s">
        <v>526</v>
      </c>
      <c r="O10150" t="s">
        <v>937</v>
      </c>
    </row>
    <row r="10151" spans="1:15" s="164" customFormat="1" ht="16" x14ac:dyDescent="0.2">
      <c r="A10151" t="s">
        <v>521</v>
      </c>
      <c r="B10151" t="s">
        <v>615</v>
      </c>
      <c r="C10151" t="s">
        <v>523</v>
      </c>
      <c r="D10151" t="s">
        <v>530</v>
      </c>
      <c r="E10151" t="s">
        <v>517</v>
      </c>
      <c r="F10151" s="191">
        <v>45864</v>
      </c>
      <c r="G10151" t="s">
        <v>26</v>
      </c>
      <c r="H10151" s="192">
        <v>4042752</v>
      </c>
      <c r="I10151" t="s">
        <v>16</v>
      </c>
      <c r="J10151"/>
      <c r="K10151"/>
      <c r="L10151">
        <v>2025</v>
      </c>
      <c r="M10151" t="s">
        <v>525</v>
      </c>
      <c r="N10151" t="s">
        <v>526</v>
      </c>
      <c r="O10151" t="s">
        <v>937</v>
      </c>
    </row>
    <row r="10152" spans="1:15" s="164" customFormat="1" ht="16" x14ac:dyDescent="0.2">
      <c r="A10152" t="s">
        <v>521</v>
      </c>
      <c r="B10152" t="s">
        <v>615</v>
      </c>
      <c r="C10152" t="s">
        <v>523</v>
      </c>
      <c r="D10152" t="s">
        <v>530</v>
      </c>
      <c r="E10152" t="s">
        <v>518</v>
      </c>
      <c r="F10152" s="191">
        <v>45864</v>
      </c>
      <c r="G10152" t="s">
        <v>26</v>
      </c>
      <c r="H10152" s="192">
        <v>50176</v>
      </c>
      <c r="I10152" t="s">
        <v>16</v>
      </c>
      <c r="J10152"/>
      <c r="K10152"/>
      <c r="L10152">
        <v>2025</v>
      </c>
      <c r="M10152" t="s">
        <v>525</v>
      </c>
      <c r="N10152" t="s">
        <v>526</v>
      </c>
      <c r="O10152" t="s">
        <v>937</v>
      </c>
    </row>
    <row r="10153" spans="1:15" s="164" customFormat="1" ht="16" x14ac:dyDescent="0.2">
      <c r="A10153" t="s">
        <v>521</v>
      </c>
      <c r="B10153" t="s">
        <v>592</v>
      </c>
      <c r="C10153" t="s">
        <v>523</v>
      </c>
      <c r="D10153" t="s">
        <v>530</v>
      </c>
      <c r="E10153" t="s">
        <v>517</v>
      </c>
      <c r="F10153" s="191">
        <v>45864</v>
      </c>
      <c r="G10153" t="s">
        <v>24</v>
      </c>
      <c r="H10153" s="192">
        <v>1242240</v>
      </c>
      <c r="I10153" t="s">
        <v>16</v>
      </c>
      <c r="J10153"/>
      <c r="K10153"/>
      <c r="L10153">
        <v>2025</v>
      </c>
      <c r="M10153" t="s">
        <v>525</v>
      </c>
      <c r="N10153" t="s">
        <v>526</v>
      </c>
      <c r="O10153" t="s">
        <v>937</v>
      </c>
    </row>
    <row r="10154" spans="1:15" s="164" customFormat="1" ht="16" x14ac:dyDescent="0.2">
      <c r="A10154" t="s">
        <v>521</v>
      </c>
      <c r="B10154" t="s">
        <v>592</v>
      </c>
      <c r="C10154" t="s">
        <v>523</v>
      </c>
      <c r="D10154" t="s">
        <v>530</v>
      </c>
      <c r="E10154" t="s">
        <v>518</v>
      </c>
      <c r="F10154" s="191">
        <v>45864</v>
      </c>
      <c r="G10154" t="s">
        <v>24</v>
      </c>
      <c r="H10154" s="192">
        <v>71680</v>
      </c>
      <c r="I10154" t="s">
        <v>16</v>
      </c>
      <c r="J10154"/>
      <c r="K10154"/>
      <c r="L10154">
        <v>2025</v>
      </c>
      <c r="M10154" t="s">
        <v>525</v>
      </c>
      <c r="N10154" t="s">
        <v>526</v>
      </c>
      <c r="O10154" t="s">
        <v>937</v>
      </c>
    </row>
    <row r="10155" spans="1:15" s="164" customFormat="1" ht="16" x14ac:dyDescent="0.2">
      <c r="A10155" t="s">
        <v>521</v>
      </c>
      <c r="B10155" t="s">
        <v>522</v>
      </c>
      <c r="C10155" t="s">
        <v>523</v>
      </c>
      <c r="D10155" t="s">
        <v>530</v>
      </c>
      <c r="E10155" t="s">
        <v>517</v>
      </c>
      <c r="F10155" s="191">
        <v>45864</v>
      </c>
      <c r="G10155" t="s">
        <v>19</v>
      </c>
      <c r="H10155" s="192">
        <v>6547200</v>
      </c>
      <c r="I10155" t="s">
        <v>16</v>
      </c>
      <c r="J10155"/>
      <c r="K10155"/>
      <c r="L10155">
        <v>2025</v>
      </c>
      <c r="M10155" t="s">
        <v>525</v>
      </c>
      <c r="N10155" t="s">
        <v>526</v>
      </c>
      <c r="O10155" t="s">
        <v>937</v>
      </c>
    </row>
    <row r="10156" spans="1:15" s="164" customFormat="1" ht="16" x14ac:dyDescent="0.2">
      <c r="A10156" t="s">
        <v>521</v>
      </c>
      <c r="B10156" t="s">
        <v>522</v>
      </c>
      <c r="C10156" t="s">
        <v>523</v>
      </c>
      <c r="D10156" t="s">
        <v>530</v>
      </c>
      <c r="E10156" t="s">
        <v>518</v>
      </c>
      <c r="F10156" s="191">
        <v>45864</v>
      </c>
      <c r="G10156" t="s">
        <v>19</v>
      </c>
      <c r="H10156" s="192">
        <v>192000</v>
      </c>
      <c r="I10156" t="s">
        <v>16</v>
      </c>
      <c r="J10156"/>
      <c r="K10156"/>
      <c r="L10156">
        <v>2025</v>
      </c>
      <c r="M10156" t="s">
        <v>525</v>
      </c>
      <c r="N10156" t="s">
        <v>526</v>
      </c>
      <c r="O10156" t="s">
        <v>937</v>
      </c>
    </row>
    <row r="10157" spans="1:15" s="164" customFormat="1" ht="16" x14ac:dyDescent="0.2">
      <c r="A10157" t="s">
        <v>521</v>
      </c>
      <c r="B10157" t="s">
        <v>522</v>
      </c>
      <c r="C10157" t="s">
        <v>523</v>
      </c>
      <c r="D10157" t="s">
        <v>530</v>
      </c>
      <c r="E10157" t="s">
        <v>519</v>
      </c>
      <c r="F10157" s="191">
        <v>45864</v>
      </c>
      <c r="G10157" t="s">
        <v>19</v>
      </c>
      <c r="H10157" s="192">
        <v>4480000</v>
      </c>
      <c r="I10157" t="s">
        <v>16</v>
      </c>
      <c r="J10157"/>
      <c r="K10157"/>
      <c r="L10157">
        <v>2025</v>
      </c>
      <c r="M10157" t="s">
        <v>525</v>
      </c>
      <c r="N10157" t="s">
        <v>526</v>
      </c>
      <c r="O10157" t="s">
        <v>937</v>
      </c>
    </row>
    <row r="10158" spans="1:15" s="164" customFormat="1" ht="16" x14ac:dyDescent="0.2">
      <c r="A10158" t="s">
        <v>521</v>
      </c>
      <c r="B10158" t="s">
        <v>572</v>
      </c>
      <c r="C10158" t="s">
        <v>523</v>
      </c>
      <c r="D10158" t="s">
        <v>530</v>
      </c>
      <c r="E10158" t="s">
        <v>517</v>
      </c>
      <c r="F10158" s="191">
        <v>45864</v>
      </c>
      <c r="G10158" t="s">
        <v>757</v>
      </c>
      <c r="H10158" s="192">
        <v>102400</v>
      </c>
      <c r="I10158" t="s">
        <v>16</v>
      </c>
      <c r="J10158"/>
      <c r="K10158"/>
      <c r="L10158">
        <v>2025</v>
      </c>
      <c r="M10158" t="s">
        <v>525</v>
      </c>
      <c r="N10158" t="s">
        <v>526</v>
      </c>
      <c r="O10158" t="s">
        <v>937</v>
      </c>
    </row>
    <row r="10159" spans="1:15" s="164" customFormat="1" ht="16" x14ac:dyDescent="0.2">
      <c r="A10159" t="s">
        <v>521</v>
      </c>
      <c r="B10159" t="s">
        <v>572</v>
      </c>
      <c r="C10159" t="s">
        <v>523</v>
      </c>
      <c r="D10159" t="s">
        <v>530</v>
      </c>
      <c r="E10159" t="s">
        <v>517</v>
      </c>
      <c r="F10159" s="191">
        <v>45864</v>
      </c>
      <c r="G10159" t="s">
        <v>573</v>
      </c>
      <c r="H10159" s="192">
        <v>43100512</v>
      </c>
      <c r="I10159" t="s">
        <v>16</v>
      </c>
      <c r="J10159"/>
      <c r="K10159"/>
      <c r="L10159">
        <v>2025</v>
      </c>
      <c r="M10159" t="s">
        <v>525</v>
      </c>
      <c r="N10159" t="s">
        <v>526</v>
      </c>
      <c r="O10159" t="s">
        <v>937</v>
      </c>
    </row>
    <row r="10160" spans="1:15" s="164" customFormat="1" ht="16" x14ac:dyDescent="0.2">
      <c r="A10160" t="s">
        <v>521</v>
      </c>
      <c r="B10160" t="s">
        <v>572</v>
      </c>
      <c r="C10160" t="s">
        <v>523</v>
      </c>
      <c r="D10160" t="s">
        <v>530</v>
      </c>
      <c r="E10160" t="s">
        <v>519</v>
      </c>
      <c r="F10160" s="191">
        <v>45864</v>
      </c>
      <c r="G10160" t="s">
        <v>573</v>
      </c>
      <c r="H10160" s="192">
        <v>576000</v>
      </c>
      <c r="I10160" t="s">
        <v>16</v>
      </c>
      <c r="J10160"/>
      <c r="K10160"/>
      <c r="L10160">
        <v>2025</v>
      </c>
      <c r="M10160" t="s">
        <v>525</v>
      </c>
      <c r="N10160" t="s">
        <v>526</v>
      </c>
      <c r="O10160" t="s">
        <v>937</v>
      </c>
    </row>
    <row r="10161" spans="1:15" s="164" customFormat="1" ht="16" x14ac:dyDescent="0.2">
      <c r="A10161" t="s">
        <v>521</v>
      </c>
      <c r="B10161" t="s">
        <v>688</v>
      </c>
      <c r="C10161" t="s">
        <v>523</v>
      </c>
      <c r="D10161" t="s">
        <v>530</v>
      </c>
      <c r="E10161" t="s">
        <v>518</v>
      </c>
      <c r="F10161" s="191">
        <v>45865</v>
      </c>
      <c r="G10161" t="s">
        <v>40</v>
      </c>
      <c r="H10161" s="192">
        <v>240000</v>
      </c>
      <c r="I10161" t="s">
        <v>16</v>
      </c>
      <c r="J10161"/>
      <c r="K10161"/>
      <c r="L10161">
        <v>2025</v>
      </c>
      <c r="M10161" t="s">
        <v>525</v>
      </c>
      <c r="N10161" t="s">
        <v>526</v>
      </c>
      <c r="O10161"/>
    </row>
    <row r="10162" spans="1:15" s="164" customFormat="1" ht="16" x14ac:dyDescent="0.2">
      <c r="A10162" t="s">
        <v>521</v>
      </c>
      <c r="B10162" t="s">
        <v>688</v>
      </c>
      <c r="C10162" t="s">
        <v>523</v>
      </c>
      <c r="D10162" t="s">
        <v>530</v>
      </c>
      <c r="E10162" t="s">
        <v>517</v>
      </c>
      <c r="F10162" s="191">
        <v>45865</v>
      </c>
      <c r="G10162" t="s">
        <v>40</v>
      </c>
      <c r="H10162" s="192">
        <v>960000</v>
      </c>
      <c r="I10162" t="s">
        <v>16</v>
      </c>
      <c r="J10162"/>
      <c r="K10162"/>
      <c r="L10162">
        <v>2025</v>
      </c>
      <c r="M10162" t="s">
        <v>525</v>
      </c>
      <c r="N10162" t="s">
        <v>526</v>
      </c>
      <c r="O10162"/>
    </row>
    <row r="10163" spans="1:15" s="164" customFormat="1" ht="16" x14ac:dyDescent="0.2">
      <c r="A10163" t="s">
        <v>521</v>
      </c>
      <c r="B10163" t="s">
        <v>687</v>
      </c>
      <c r="C10163" t="s">
        <v>523</v>
      </c>
      <c r="D10163" t="s">
        <v>530</v>
      </c>
      <c r="E10163" t="s">
        <v>517</v>
      </c>
      <c r="F10163" s="191">
        <v>45865</v>
      </c>
      <c r="G10163" t="s">
        <v>39</v>
      </c>
      <c r="H10163" s="192">
        <v>212800</v>
      </c>
      <c r="I10163" t="s">
        <v>16</v>
      </c>
      <c r="J10163">
        <v>532</v>
      </c>
      <c r="K10163"/>
      <c r="L10163">
        <v>2025</v>
      </c>
      <c r="M10163" t="s">
        <v>525</v>
      </c>
      <c r="N10163" t="s">
        <v>526</v>
      </c>
      <c r="O10163"/>
    </row>
    <row r="10164" spans="1:15" s="164" customFormat="1" ht="16" x14ac:dyDescent="0.2">
      <c r="A10164" t="s">
        <v>521</v>
      </c>
      <c r="B10164" t="s">
        <v>667</v>
      </c>
      <c r="C10164" t="s">
        <v>523</v>
      </c>
      <c r="D10164" t="s">
        <v>524</v>
      </c>
      <c r="E10164" t="s">
        <v>518</v>
      </c>
      <c r="F10164" s="191">
        <v>45865</v>
      </c>
      <c r="G10164" t="s">
        <v>35</v>
      </c>
      <c r="H10164" s="192">
        <v>57120</v>
      </c>
      <c r="I10164" t="s">
        <v>16</v>
      </c>
      <c r="J10164">
        <v>672</v>
      </c>
      <c r="K10164"/>
      <c r="L10164">
        <v>2025</v>
      </c>
      <c r="M10164" t="s">
        <v>525</v>
      </c>
      <c r="N10164" t="s">
        <v>526</v>
      </c>
      <c r="O10164"/>
    </row>
    <row r="10165" spans="1:15" s="164" customFormat="1" ht="16" x14ac:dyDescent="0.2">
      <c r="A10165" t="s">
        <v>521</v>
      </c>
      <c r="B10165" t="s">
        <v>667</v>
      </c>
      <c r="C10165" t="s">
        <v>523</v>
      </c>
      <c r="D10165" t="s">
        <v>524</v>
      </c>
      <c r="E10165" t="s">
        <v>519</v>
      </c>
      <c r="F10165" s="191">
        <v>45865</v>
      </c>
      <c r="G10165" t="s">
        <v>35</v>
      </c>
      <c r="H10165" s="192">
        <v>21675</v>
      </c>
      <c r="I10165" t="s">
        <v>16</v>
      </c>
      <c r="J10165">
        <v>255</v>
      </c>
      <c r="K10165"/>
      <c r="L10165">
        <v>2025</v>
      </c>
      <c r="M10165" t="s">
        <v>525</v>
      </c>
      <c r="N10165" t="s">
        <v>526</v>
      </c>
      <c r="O10165"/>
    </row>
    <row r="10166" spans="1:15" s="164" customFormat="1" ht="16" x14ac:dyDescent="0.2">
      <c r="A10166" t="s">
        <v>521</v>
      </c>
      <c r="B10166" t="s">
        <v>667</v>
      </c>
      <c r="C10166" t="s">
        <v>523</v>
      </c>
      <c r="D10166" t="s">
        <v>530</v>
      </c>
      <c r="E10166" t="s">
        <v>517</v>
      </c>
      <c r="F10166" s="191">
        <v>45865</v>
      </c>
      <c r="G10166" t="s">
        <v>35</v>
      </c>
      <c r="H10166" s="192">
        <v>2262400</v>
      </c>
      <c r="I10166" t="s">
        <v>16</v>
      </c>
      <c r="J10166">
        <v>5656</v>
      </c>
      <c r="K10166"/>
      <c r="L10166">
        <v>2025</v>
      </c>
      <c r="M10166" t="s">
        <v>525</v>
      </c>
      <c r="N10166" t="s">
        <v>526</v>
      </c>
      <c r="O10166"/>
    </row>
    <row r="10167" spans="1:15" s="164" customFormat="1" ht="16" x14ac:dyDescent="0.2">
      <c r="A10167" t="s">
        <v>521</v>
      </c>
      <c r="B10167" t="s">
        <v>645</v>
      </c>
      <c r="C10167" t="s">
        <v>523</v>
      </c>
      <c r="D10167" t="s">
        <v>530</v>
      </c>
      <c r="E10167" t="s">
        <v>518</v>
      </c>
      <c r="F10167" s="191">
        <v>45865</v>
      </c>
      <c r="G10167" t="s">
        <v>30</v>
      </c>
      <c r="H10167" s="192">
        <v>11200</v>
      </c>
      <c r="I10167" t="s">
        <v>16</v>
      </c>
      <c r="J10167">
        <v>28</v>
      </c>
      <c r="K10167"/>
      <c r="L10167">
        <v>2025</v>
      </c>
      <c r="M10167" t="s">
        <v>525</v>
      </c>
      <c r="N10167" t="s">
        <v>526</v>
      </c>
      <c r="O10167"/>
    </row>
    <row r="10168" spans="1:15" s="164" customFormat="1" ht="16" x14ac:dyDescent="0.2">
      <c r="A10168" t="s">
        <v>521</v>
      </c>
      <c r="B10168" t="s">
        <v>645</v>
      </c>
      <c r="C10168" t="s">
        <v>523</v>
      </c>
      <c r="D10168" t="s">
        <v>530</v>
      </c>
      <c r="E10168" t="s">
        <v>517</v>
      </c>
      <c r="F10168" s="191">
        <v>45865</v>
      </c>
      <c r="G10168" t="s">
        <v>30</v>
      </c>
      <c r="H10168" s="192">
        <v>560000</v>
      </c>
      <c r="I10168" t="s">
        <v>16</v>
      </c>
      <c r="J10168">
        <v>1400</v>
      </c>
      <c r="K10168"/>
      <c r="L10168">
        <v>2025</v>
      </c>
      <c r="M10168" t="s">
        <v>525</v>
      </c>
      <c r="N10168" t="s">
        <v>526</v>
      </c>
      <c r="O10168"/>
    </row>
    <row r="10169" spans="1:15" s="164" customFormat="1" ht="16" x14ac:dyDescent="0.2">
      <c r="A10169" t="s">
        <v>521</v>
      </c>
      <c r="B10169" t="s">
        <v>639</v>
      </c>
      <c r="C10169" t="s">
        <v>523</v>
      </c>
      <c r="D10169" t="s">
        <v>524</v>
      </c>
      <c r="E10169" t="s">
        <v>519</v>
      </c>
      <c r="F10169" s="191">
        <v>45865</v>
      </c>
      <c r="G10169" t="s">
        <v>29</v>
      </c>
      <c r="H10169" s="192">
        <v>36125</v>
      </c>
      <c r="I10169" t="s">
        <v>16</v>
      </c>
      <c r="J10169">
        <v>425</v>
      </c>
      <c r="K10169"/>
      <c r="L10169">
        <v>2025</v>
      </c>
      <c r="M10169" t="s">
        <v>525</v>
      </c>
      <c r="N10169" t="s">
        <v>526</v>
      </c>
      <c r="O10169"/>
    </row>
    <row r="10170" spans="1:15" s="164" customFormat="1" ht="16" x14ac:dyDescent="0.2">
      <c r="A10170" t="s">
        <v>521</v>
      </c>
      <c r="B10170" t="s">
        <v>639</v>
      </c>
      <c r="C10170" t="s">
        <v>523</v>
      </c>
      <c r="D10170" t="s">
        <v>530</v>
      </c>
      <c r="E10170" t="s">
        <v>517</v>
      </c>
      <c r="F10170" s="191">
        <v>45865</v>
      </c>
      <c r="G10170" t="s">
        <v>29</v>
      </c>
      <c r="H10170" s="192">
        <v>2374400</v>
      </c>
      <c r="I10170" t="s">
        <v>16</v>
      </c>
      <c r="J10170">
        <v>5936</v>
      </c>
      <c r="K10170"/>
      <c r="L10170">
        <v>2025</v>
      </c>
      <c r="M10170" t="s">
        <v>525</v>
      </c>
      <c r="N10170" t="s">
        <v>526</v>
      </c>
      <c r="O10170"/>
    </row>
    <row r="10171" spans="1:15" s="164" customFormat="1" ht="16" x14ac:dyDescent="0.2">
      <c r="A10171" t="s">
        <v>521</v>
      </c>
      <c r="B10171" t="s">
        <v>662</v>
      </c>
      <c r="C10171" t="s">
        <v>523</v>
      </c>
      <c r="D10171" t="s">
        <v>530</v>
      </c>
      <c r="E10171" t="s">
        <v>518</v>
      </c>
      <c r="F10171" s="191">
        <v>45865</v>
      </c>
      <c r="G10171" t="s">
        <v>32</v>
      </c>
      <c r="H10171" s="192">
        <v>2000</v>
      </c>
      <c r="I10171" t="s">
        <v>16</v>
      </c>
      <c r="J10171">
        <v>56</v>
      </c>
      <c r="K10171"/>
      <c r="L10171">
        <v>2025</v>
      </c>
      <c r="M10171" t="s">
        <v>525</v>
      </c>
      <c r="N10171" t="s">
        <v>526</v>
      </c>
      <c r="O10171"/>
    </row>
    <row r="10172" spans="1:15" s="164" customFormat="1" ht="16" x14ac:dyDescent="0.2">
      <c r="A10172" t="s">
        <v>521</v>
      </c>
      <c r="B10172" t="s">
        <v>662</v>
      </c>
      <c r="C10172" t="s">
        <v>523</v>
      </c>
      <c r="D10172" t="s">
        <v>530</v>
      </c>
      <c r="E10172" t="s">
        <v>517</v>
      </c>
      <c r="F10172" s="191">
        <v>45865</v>
      </c>
      <c r="G10172" t="s">
        <v>32</v>
      </c>
      <c r="H10172" s="192">
        <v>515200</v>
      </c>
      <c r="I10172" t="s">
        <v>16</v>
      </c>
      <c r="J10172">
        <v>1288</v>
      </c>
      <c r="K10172"/>
      <c r="L10172">
        <v>2025</v>
      </c>
      <c r="M10172" t="s">
        <v>525</v>
      </c>
      <c r="N10172" t="s">
        <v>526</v>
      </c>
      <c r="O10172"/>
    </row>
    <row r="10173" spans="1:15" s="164" customFormat="1" ht="16" x14ac:dyDescent="0.2">
      <c r="A10173" t="s">
        <v>521</v>
      </c>
      <c r="B10173" t="s">
        <v>670</v>
      </c>
      <c r="C10173" t="s">
        <v>523</v>
      </c>
      <c r="D10173" t="s">
        <v>530</v>
      </c>
      <c r="E10173" t="s">
        <v>518</v>
      </c>
      <c r="F10173" s="191">
        <v>45865</v>
      </c>
      <c r="G10173" t="s">
        <v>36</v>
      </c>
      <c r="H10173" s="192">
        <v>22400</v>
      </c>
      <c r="I10173" t="s">
        <v>16</v>
      </c>
      <c r="J10173">
        <v>56</v>
      </c>
      <c r="K10173"/>
      <c r="L10173">
        <v>2025</v>
      </c>
      <c r="M10173" t="s">
        <v>525</v>
      </c>
      <c r="N10173" t="s">
        <v>526</v>
      </c>
      <c r="O10173"/>
    </row>
    <row r="10174" spans="1:15" s="164" customFormat="1" ht="16" x14ac:dyDescent="0.2">
      <c r="A10174" t="s">
        <v>521</v>
      </c>
      <c r="B10174" t="s">
        <v>670</v>
      </c>
      <c r="C10174" t="s">
        <v>523</v>
      </c>
      <c r="D10174" t="s">
        <v>530</v>
      </c>
      <c r="E10174" t="s">
        <v>517</v>
      </c>
      <c r="F10174" s="191">
        <v>45865</v>
      </c>
      <c r="G10174" t="s">
        <v>36</v>
      </c>
      <c r="H10174" s="192">
        <v>1645600</v>
      </c>
      <c r="I10174" t="s">
        <v>16</v>
      </c>
      <c r="J10174">
        <v>4114</v>
      </c>
      <c r="K10174"/>
      <c r="L10174">
        <v>2025</v>
      </c>
      <c r="M10174" t="s">
        <v>525</v>
      </c>
      <c r="N10174" t="s">
        <v>526</v>
      </c>
      <c r="O10174"/>
    </row>
    <row r="10175" spans="1:15" s="164" customFormat="1" ht="16" x14ac:dyDescent="0.2">
      <c r="A10175" t="s">
        <v>521</v>
      </c>
      <c r="B10175" t="s">
        <v>592</v>
      </c>
      <c r="C10175" t="s">
        <v>523</v>
      </c>
      <c r="D10175" t="s">
        <v>530</v>
      </c>
      <c r="E10175" t="s">
        <v>518</v>
      </c>
      <c r="F10175" s="191">
        <v>45865</v>
      </c>
      <c r="G10175" t="s">
        <v>24</v>
      </c>
      <c r="H10175" s="192">
        <v>22400</v>
      </c>
      <c r="I10175" t="s">
        <v>16</v>
      </c>
      <c r="J10175">
        <v>56</v>
      </c>
      <c r="K10175"/>
      <c r="L10175">
        <v>2025</v>
      </c>
      <c r="M10175" t="s">
        <v>525</v>
      </c>
      <c r="N10175" t="s">
        <v>526</v>
      </c>
      <c r="O10175"/>
    </row>
    <row r="10176" spans="1:15" s="164" customFormat="1" ht="16" x14ac:dyDescent="0.2">
      <c r="A10176" t="s">
        <v>521</v>
      </c>
      <c r="B10176" t="s">
        <v>592</v>
      </c>
      <c r="C10176" t="s">
        <v>523</v>
      </c>
      <c r="D10176" t="s">
        <v>530</v>
      </c>
      <c r="E10176" t="s">
        <v>517</v>
      </c>
      <c r="F10176" s="191">
        <v>45865</v>
      </c>
      <c r="G10176" t="s">
        <v>24</v>
      </c>
      <c r="H10176" s="192">
        <v>784000</v>
      </c>
      <c r="I10176" t="s">
        <v>16</v>
      </c>
      <c r="J10176">
        <v>1960</v>
      </c>
      <c r="K10176"/>
      <c r="L10176">
        <v>2025</v>
      </c>
      <c r="M10176" t="s">
        <v>525</v>
      </c>
      <c r="N10176" t="s">
        <v>526</v>
      </c>
      <c r="O10176"/>
    </row>
    <row r="10177" spans="1:15" s="164" customFormat="1" ht="16" x14ac:dyDescent="0.2">
      <c r="A10177" t="s">
        <v>521</v>
      </c>
      <c r="B10177" t="s">
        <v>615</v>
      </c>
      <c r="C10177" t="s">
        <v>523</v>
      </c>
      <c r="D10177" t="s">
        <v>530</v>
      </c>
      <c r="E10177" t="s">
        <v>517</v>
      </c>
      <c r="F10177" s="191">
        <v>45865</v>
      </c>
      <c r="G10177" t="s">
        <v>26</v>
      </c>
      <c r="H10177" s="192">
        <v>582400</v>
      </c>
      <c r="I10177" t="s">
        <v>16</v>
      </c>
      <c r="J10177">
        <v>1456</v>
      </c>
      <c r="K10177"/>
      <c r="L10177">
        <v>2025</v>
      </c>
      <c r="M10177" t="s">
        <v>525</v>
      </c>
      <c r="N10177" t="s">
        <v>526</v>
      </c>
      <c r="O10177"/>
    </row>
    <row r="10178" spans="1:15" s="164" customFormat="1" ht="16" x14ac:dyDescent="0.2">
      <c r="A10178" t="s">
        <v>521</v>
      </c>
      <c r="B10178" t="s">
        <v>639</v>
      </c>
      <c r="C10178" t="s">
        <v>523</v>
      </c>
      <c r="D10178" t="s">
        <v>530</v>
      </c>
      <c r="E10178" t="s">
        <v>518</v>
      </c>
      <c r="F10178" s="191">
        <v>45865</v>
      </c>
      <c r="G10178" t="s">
        <v>29</v>
      </c>
      <c r="H10178" s="192">
        <v>268800</v>
      </c>
      <c r="I10178" t="s">
        <v>16</v>
      </c>
      <c r="J10178">
        <v>672</v>
      </c>
      <c r="K10178"/>
      <c r="L10178">
        <v>2025</v>
      </c>
      <c r="M10178" t="s">
        <v>525</v>
      </c>
      <c r="N10178" t="s">
        <v>526</v>
      </c>
      <c r="O10178"/>
    </row>
    <row r="10179" spans="1:15" s="164" customFormat="1" ht="16" x14ac:dyDescent="0.2">
      <c r="A10179" t="s">
        <v>521</v>
      </c>
      <c r="B10179" t="s">
        <v>647</v>
      </c>
      <c r="C10179" t="s">
        <v>523</v>
      </c>
      <c r="D10179" t="s">
        <v>525</v>
      </c>
      <c r="E10179" t="s">
        <v>531</v>
      </c>
      <c r="F10179" s="191">
        <v>45866</v>
      </c>
      <c r="G10179" t="s">
        <v>648</v>
      </c>
      <c r="H10179" s="192">
        <v>137139</v>
      </c>
      <c r="I10179" t="s">
        <v>16</v>
      </c>
      <c r="J10179"/>
      <c r="K10179"/>
      <c r="L10179">
        <v>2024</v>
      </c>
      <c r="M10179" t="s">
        <v>525</v>
      </c>
      <c r="N10179" t="s">
        <v>569</v>
      </c>
      <c r="O10179"/>
    </row>
    <row r="10180" spans="1:15" s="164" customFormat="1" ht="16" x14ac:dyDescent="0.2">
      <c r="A10180" t="s">
        <v>521</v>
      </c>
      <c r="B10180" t="s">
        <v>688</v>
      </c>
      <c r="C10180" t="s">
        <v>523</v>
      </c>
      <c r="D10180" t="s">
        <v>530</v>
      </c>
      <c r="E10180" t="s">
        <v>518</v>
      </c>
      <c r="F10180" s="191">
        <v>45866</v>
      </c>
      <c r="G10180" t="s">
        <v>40</v>
      </c>
      <c r="H10180" s="192">
        <v>320000</v>
      </c>
      <c r="I10180" t="s">
        <v>16</v>
      </c>
      <c r="J10180"/>
      <c r="K10180"/>
      <c r="L10180">
        <v>2025</v>
      </c>
      <c r="M10180" t="s">
        <v>525</v>
      </c>
      <c r="N10180" t="s">
        <v>526</v>
      </c>
      <c r="O10180"/>
    </row>
    <row r="10181" spans="1:15" s="164" customFormat="1" ht="16" x14ac:dyDescent="0.2">
      <c r="A10181" t="s">
        <v>521</v>
      </c>
      <c r="B10181" t="s">
        <v>647</v>
      </c>
      <c r="C10181" t="s">
        <v>523</v>
      </c>
      <c r="D10181" t="s">
        <v>525</v>
      </c>
      <c r="E10181" t="s">
        <v>525</v>
      </c>
      <c r="F10181" s="191">
        <v>45866</v>
      </c>
      <c r="G10181" t="s">
        <v>755</v>
      </c>
      <c r="H10181" s="192">
        <v>124661</v>
      </c>
      <c r="I10181" t="s">
        <v>16</v>
      </c>
      <c r="J10181"/>
      <c r="K10181"/>
      <c r="L10181">
        <v>2024</v>
      </c>
      <c r="M10181" t="s">
        <v>525</v>
      </c>
      <c r="N10181" t="s">
        <v>569</v>
      </c>
      <c r="O10181"/>
    </row>
    <row r="10182" spans="1:15" s="164" customFormat="1" ht="16" x14ac:dyDescent="0.2">
      <c r="A10182" t="s">
        <v>521</v>
      </c>
      <c r="B10182" t="s">
        <v>688</v>
      </c>
      <c r="C10182" t="s">
        <v>523</v>
      </c>
      <c r="D10182" t="s">
        <v>530</v>
      </c>
      <c r="E10182" t="s">
        <v>517</v>
      </c>
      <c r="F10182" s="191">
        <v>45866</v>
      </c>
      <c r="G10182" t="s">
        <v>40</v>
      </c>
      <c r="H10182" s="192">
        <v>1440000</v>
      </c>
      <c r="I10182" t="s">
        <v>16</v>
      </c>
      <c r="J10182"/>
      <c r="K10182"/>
      <c r="L10182">
        <v>2025</v>
      </c>
      <c r="M10182" t="s">
        <v>525</v>
      </c>
      <c r="N10182" t="s">
        <v>526</v>
      </c>
      <c r="O10182"/>
    </row>
    <row r="10183" spans="1:15" s="164" customFormat="1" ht="16" x14ac:dyDescent="0.2">
      <c r="A10183" t="s">
        <v>521</v>
      </c>
      <c r="B10183" t="s">
        <v>647</v>
      </c>
      <c r="C10183" t="s">
        <v>523</v>
      </c>
      <c r="D10183" t="s">
        <v>525</v>
      </c>
      <c r="E10183" t="s">
        <v>519</v>
      </c>
      <c r="F10183" s="191">
        <v>45866</v>
      </c>
      <c r="G10183" t="s">
        <v>661</v>
      </c>
      <c r="H10183" s="192">
        <v>134112</v>
      </c>
      <c r="I10183" t="s">
        <v>16</v>
      </c>
      <c r="J10183"/>
      <c r="K10183"/>
      <c r="L10183">
        <v>2024</v>
      </c>
      <c r="M10183" t="s">
        <v>525</v>
      </c>
      <c r="N10183" t="s">
        <v>569</v>
      </c>
      <c r="O10183"/>
    </row>
    <row r="10184" spans="1:15" s="164" customFormat="1" ht="16" x14ac:dyDescent="0.2">
      <c r="A10184" t="s">
        <v>521</v>
      </c>
      <c r="B10184" t="s">
        <v>522</v>
      </c>
      <c r="C10184" t="s">
        <v>523</v>
      </c>
      <c r="D10184" t="s">
        <v>524</v>
      </c>
      <c r="E10184" t="s">
        <v>519</v>
      </c>
      <c r="F10184" s="191">
        <v>45866</v>
      </c>
      <c r="G10184" t="s">
        <v>19</v>
      </c>
      <c r="H10184" s="192">
        <v>1062500</v>
      </c>
      <c r="I10184" t="s">
        <v>16</v>
      </c>
      <c r="J10184">
        <v>12500</v>
      </c>
      <c r="K10184"/>
      <c r="L10184">
        <v>2025</v>
      </c>
      <c r="M10184" t="s">
        <v>525</v>
      </c>
      <c r="N10184" t="s">
        <v>526</v>
      </c>
      <c r="O10184"/>
    </row>
    <row r="10185" spans="1:15" s="164" customFormat="1" ht="16" x14ac:dyDescent="0.2">
      <c r="A10185" t="s">
        <v>521</v>
      </c>
      <c r="B10185" t="s">
        <v>647</v>
      </c>
      <c r="C10185" t="s">
        <v>523</v>
      </c>
      <c r="D10185" t="s">
        <v>525</v>
      </c>
      <c r="E10185" t="s">
        <v>531</v>
      </c>
      <c r="F10185" s="191">
        <v>45866</v>
      </c>
      <c r="G10185" t="s">
        <v>661</v>
      </c>
      <c r="H10185" s="192">
        <v>563684</v>
      </c>
      <c r="I10185" t="s">
        <v>16</v>
      </c>
      <c r="J10185"/>
      <c r="K10185"/>
      <c r="L10185">
        <v>2024</v>
      </c>
      <c r="M10185" t="s">
        <v>525</v>
      </c>
      <c r="N10185" t="s">
        <v>569</v>
      </c>
      <c r="O10185"/>
    </row>
    <row r="10186" spans="1:15" s="164" customFormat="1" ht="16" x14ac:dyDescent="0.2">
      <c r="A10186" t="s">
        <v>521</v>
      </c>
      <c r="B10186" t="s">
        <v>522</v>
      </c>
      <c r="C10186" t="s">
        <v>523</v>
      </c>
      <c r="D10186" t="s">
        <v>530</v>
      </c>
      <c r="E10186" t="s">
        <v>517</v>
      </c>
      <c r="F10186" s="191">
        <v>45866</v>
      </c>
      <c r="G10186" t="s">
        <v>19</v>
      </c>
      <c r="H10186" s="192">
        <v>2000000</v>
      </c>
      <c r="I10186" t="s">
        <v>16</v>
      </c>
      <c r="J10186"/>
      <c r="K10186"/>
      <c r="L10186">
        <v>2025</v>
      </c>
      <c r="M10186" t="s">
        <v>525</v>
      </c>
      <c r="N10186" t="s">
        <v>526</v>
      </c>
      <c r="O10186"/>
    </row>
    <row r="10187" spans="1:15" s="164" customFormat="1" ht="16" x14ac:dyDescent="0.2">
      <c r="A10187" t="s">
        <v>521</v>
      </c>
      <c r="B10187" t="s">
        <v>647</v>
      </c>
      <c r="C10187" t="s">
        <v>523</v>
      </c>
      <c r="D10187" t="s">
        <v>525</v>
      </c>
      <c r="E10187" t="s">
        <v>531</v>
      </c>
      <c r="F10187" s="191">
        <v>45866</v>
      </c>
      <c r="G10187" t="s">
        <v>649</v>
      </c>
      <c r="H10187" s="192">
        <v>369358</v>
      </c>
      <c r="I10187" t="s">
        <v>16</v>
      </c>
      <c r="J10187"/>
      <c r="K10187"/>
      <c r="L10187">
        <v>2024</v>
      </c>
      <c r="M10187" t="s">
        <v>525</v>
      </c>
      <c r="N10187" t="s">
        <v>569</v>
      </c>
      <c r="O10187"/>
    </row>
    <row r="10188" spans="1:15" s="164" customFormat="1" ht="16" x14ac:dyDescent="0.2">
      <c r="A10188" t="s">
        <v>521</v>
      </c>
      <c r="B10188" t="s">
        <v>572</v>
      </c>
      <c r="C10188" t="s">
        <v>523</v>
      </c>
      <c r="D10188" t="s">
        <v>524</v>
      </c>
      <c r="E10188" t="s">
        <v>519</v>
      </c>
      <c r="F10188" s="191">
        <v>45866</v>
      </c>
      <c r="G10188" t="s">
        <v>573</v>
      </c>
      <c r="H10188" s="192">
        <v>2975000</v>
      </c>
      <c r="I10188" t="s">
        <v>16</v>
      </c>
      <c r="J10188">
        <v>35000</v>
      </c>
      <c r="K10188"/>
      <c r="L10188">
        <v>2025</v>
      </c>
      <c r="M10188" t="s">
        <v>525</v>
      </c>
      <c r="N10188" t="s">
        <v>526</v>
      </c>
      <c r="O10188"/>
    </row>
    <row r="10189" spans="1:15" s="164" customFormat="1" ht="16" x14ac:dyDescent="0.2">
      <c r="A10189" t="s">
        <v>521</v>
      </c>
      <c r="B10189" t="s">
        <v>647</v>
      </c>
      <c r="C10189" t="s">
        <v>523</v>
      </c>
      <c r="D10189" t="s">
        <v>525</v>
      </c>
      <c r="E10189" t="s">
        <v>525</v>
      </c>
      <c r="F10189" s="191">
        <v>45866</v>
      </c>
      <c r="G10189" t="s">
        <v>656</v>
      </c>
      <c r="H10189" s="192">
        <v>99792</v>
      </c>
      <c r="I10189" t="s">
        <v>16</v>
      </c>
      <c r="J10189"/>
      <c r="K10189"/>
      <c r="L10189">
        <v>2024</v>
      </c>
      <c r="M10189" t="s">
        <v>525</v>
      </c>
      <c r="N10189" t="s">
        <v>569</v>
      </c>
      <c r="O10189"/>
    </row>
    <row r="10190" spans="1:15" s="164" customFormat="1" ht="16" x14ac:dyDescent="0.2">
      <c r="A10190" t="s">
        <v>521</v>
      </c>
      <c r="B10190" t="s">
        <v>572</v>
      </c>
      <c r="C10190" t="s">
        <v>535</v>
      </c>
      <c r="D10190" t="s">
        <v>530</v>
      </c>
      <c r="E10190" t="s">
        <v>517</v>
      </c>
      <c r="F10190" s="191">
        <v>45866</v>
      </c>
      <c r="G10190" t="s">
        <v>573</v>
      </c>
      <c r="H10190" s="192">
        <v>400000</v>
      </c>
      <c r="I10190" t="s">
        <v>16</v>
      </c>
      <c r="J10190"/>
      <c r="K10190"/>
      <c r="L10190">
        <v>2025</v>
      </c>
      <c r="M10190" t="s">
        <v>525</v>
      </c>
      <c r="N10190" t="s">
        <v>526</v>
      </c>
      <c r="O10190"/>
    </row>
    <row r="10191" spans="1:15" s="164" customFormat="1" ht="16" x14ac:dyDescent="0.2">
      <c r="A10191" t="s">
        <v>521</v>
      </c>
      <c r="B10191" t="s">
        <v>603</v>
      </c>
      <c r="C10191" t="s">
        <v>523</v>
      </c>
      <c r="D10191" t="s">
        <v>525</v>
      </c>
      <c r="E10191" t="s">
        <v>525</v>
      </c>
      <c r="F10191" s="191">
        <v>45866</v>
      </c>
      <c r="G10191" t="s">
        <v>604</v>
      </c>
      <c r="H10191" s="192">
        <v>1036</v>
      </c>
      <c r="I10191" t="s">
        <v>22</v>
      </c>
      <c r="J10191"/>
      <c r="K10191"/>
      <c r="L10191">
        <v>2024</v>
      </c>
      <c r="M10191" t="s">
        <v>525</v>
      </c>
      <c r="N10191" t="s">
        <v>569</v>
      </c>
      <c r="O10191"/>
    </row>
    <row r="10192" spans="1:15" s="164" customFormat="1" ht="16" x14ac:dyDescent="0.2">
      <c r="A10192" t="s">
        <v>521</v>
      </c>
      <c r="B10192" t="s">
        <v>572</v>
      </c>
      <c r="C10192" t="s">
        <v>523</v>
      </c>
      <c r="D10192" t="s">
        <v>530</v>
      </c>
      <c r="E10192" t="s">
        <v>517</v>
      </c>
      <c r="F10192" s="191">
        <v>45866</v>
      </c>
      <c r="G10192" t="s">
        <v>573</v>
      </c>
      <c r="H10192" s="192">
        <v>4400000</v>
      </c>
      <c r="I10192" t="s">
        <v>16</v>
      </c>
      <c r="J10192"/>
      <c r="K10192"/>
      <c r="L10192">
        <v>2025</v>
      </c>
      <c r="M10192" t="s">
        <v>525</v>
      </c>
      <c r="N10192" t="s">
        <v>526</v>
      </c>
      <c r="O10192"/>
    </row>
    <row r="10193" spans="1:15" s="164" customFormat="1" ht="16" x14ac:dyDescent="0.2">
      <c r="A10193" t="s">
        <v>521</v>
      </c>
      <c r="B10193" t="s">
        <v>572</v>
      </c>
      <c r="C10193" t="s">
        <v>523</v>
      </c>
      <c r="D10193" t="s">
        <v>530</v>
      </c>
      <c r="E10193" t="s">
        <v>518</v>
      </c>
      <c r="F10193" s="191">
        <v>45866</v>
      </c>
      <c r="G10193" t="s">
        <v>573</v>
      </c>
      <c r="H10193" s="192">
        <v>600000</v>
      </c>
      <c r="I10193" t="s">
        <v>16</v>
      </c>
      <c r="J10193"/>
      <c r="K10193"/>
      <c r="L10193">
        <v>2025</v>
      </c>
      <c r="M10193" t="s">
        <v>525</v>
      </c>
      <c r="N10193" t="s">
        <v>526</v>
      </c>
      <c r="O10193"/>
    </row>
    <row r="10194" spans="1:15" s="164" customFormat="1" ht="16" x14ac:dyDescent="0.2">
      <c r="A10194" t="s">
        <v>521</v>
      </c>
      <c r="B10194" t="s">
        <v>645</v>
      </c>
      <c r="C10194" t="s">
        <v>523</v>
      </c>
      <c r="D10194" t="s">
        <v>530</v>
      </c>
      <c r="E10194" t="s">
        <v>518</v>
      </c>
      <c r="F10194" s="191">
        <v>45866</v>
      </c>
      <c r="G10194" t="s">
        <v>30</v>
      </c>
      <c r="H10194" s="192">
        <v>5600</v>
      </c>
      <c r="I10194" t="s">
        <v>16</v>
      </c>
      <c r="J10194">
        <v>14</v>
      </c>
      <c r="K10194"/>
      <c r="L10194">
        <v>2025</v>
      </c>
      <c r="M10194" t="s">
        <v>525</v>
      </c>
      <c r="N10194" t="s">
        <v>526</v>
      </c>
      <c r="O10194"/>
    </row>
    <row r="10195" spans="1:15" s="164" customFormat="1" ht="16" x14ac:dyDescent="0.2">
      <c r="A10195" t="s">
        <v>521</v>
      </c>
      <c r="B10195" t="s">
        <v>645</v>
      </c>
      <c r="C10195" t="s">
        <v>523</v>
      </c>
      <c r="D10195" t="s">
        <v>530</v>
      </c>
      <c r="E10195" t="s">
        <v>517</v>
      </c>
      <c r="F10195" s="191">
        <v>45866</v>
      </c>
      <c r="G10195" t="s">
        <v>30</v>
      </c>
      <c r="H10195" s="192">
        <v>397600</v>
      </c>
      <c r="I10195" t="s">
        <v>16</v>
      </c>
      <c r="J10195">
        <v>994</v>
      </c>
      <c r="K10195"/>
      <c r="L10195">
        <v>2025</v>
      </c>
      <c r="M10195" t="s">
        <v>525</v>
      </c>
      <c r="N10195" t="s">
        <v>526</v>
      </c>
      <c r="O10195"/>
    </row>
    <row r="10196" spans="1:15" s="164" customFormat="1" ht="16" x14ac:dyDescent="0.2">
      <c r="A10196" t="s">
        <v>521</v>
      </c>
      <c r="B10196" t="s">
        <v>670</v>
      </c>
      <c r="C10196" t="s">
        <v>523</v>
      </c>
      <c r="D10196" t="s">
        <v>530</v>
      </c>
      <c r="E10196" t="s">
        <v>517</v>
      </c>
      <c r="F10196" s="191">
        <v>45866</v>
      </c>
      <c r="G10196" t="s">
        <v>36</v>
      </c>
      <c r="H10196" s="192">
        <v>2721600</v>
      </c>
      <c r="I10196" t="s">
        <v>16</v>
      </c>
      <c r="J10196">
        <v>6804</v>
      </c>
      <c r="K10196"/>
      <c r="L10196">
        <v>2025</v>
      </c>
      <c r="M10196" t="s">
        <v>525</v>
      </c>
      <c r="N10196" t="s">
        <v>526</v>
      </c>
      <c r="O10196"/>
    </row>
    <row r="10197" spans="1:15" s="164" customFormat="1" ht="16" x14ac:dyDescent="0.2">
      <c r="A10197" t="s">
        <v>521</v>
      </c>
      <c r="B10197" t="s">
        <v>687</v>
      </c>
      <c r="C10197" t="s">
        <v>523</v>
      </c>
      <c r="D10197" t="s">
        <v>530</v>
      </c>
      <c r="E10197" t="s">
        <v>518</v>
      </c>
      <c r="F10197" s="191">
        <v>45866</v>
      </c>
      <c r="G10197" t="s">
        <v>39</v>
      </c>
      <c r="H10197" s="192">
        <v>22400</v>
      </c>
      <c r="I10197" t="s">
        <v>16</v>
      </c>
      <c r="J10197">
        <v>56</v>
      </c>
      <c r="K10197"/>
      <c r="L10197">
        <v>2025</v>
      </c>
      <c r="M10197" t="s">
        <v>525</v>
      </c>
      <c r="N10197" t="s">
        <v>526</v>
      </c>
      <c r="O10197"/>
    </row>
    <row r="10198" spans="1:15" s="164" customFormat="1" ht="16" x14ac:dyDescent="0.2">
      <c r="A10198" t="s">
        <v>521</v>
      </c>
      <c r="B10198" t="s">
        <v>687</v>
      </c>
      <c r="C10198" t="s">
        <v>523</v>
      </c>
      <c r="D10198" t="s">
        <v>530</v>
      </c>
      <c r="E10198" t="s">
        <v>517</v>
      </c>
      <c r="F10198" s="191">
        <v>45866</v>
      </c>
      <c r="G10198" t="s">
        <v>39</v>
      </c>
      <c r="H10198" s="192">
        <v>414400</v>
      </c>
      <c r="I10198" t="s">
        <v>16</v>
      </c>
      <c r="J10198">
        <v>1036</v>
      </c>
      <c r="K10198"/>
      <c r="L10198">
        <v>2025</v>
      </c>
      <c r="M10198" t="s">
        <v>525</v>
      </c>
      <c r="N10198" t="s">
        <v>526</v>
      </c>
      <c r="O10198"/>
    </row>
    <row r="10199" spans="1:15" s="164" customFormat="1" ht="16" x14ac:dyDescent="0.2">
      <c r="A10199" t="s">
        <v>521</v>
      </c>
      <c r="B10199" t="s">
        <v>667</v>
      </c>
      <c r="C10199" t="s">
        <v>523</v>
      </c>
      <c r="D10199" t="s">
        <v>530</v>
      </c>
      <c r="E10199" t="s">
        <v>518</v>
      </c>
      <c r="F10199" s="191">
        <v>45866</v>
      </c>
      <c r="G10199" t="s">
        <v>35</v>
      </c>
      <c r="H10199" s="192">
        <v>201600</v>
      </c>
      <c r="I10199" t="s">
        <v>16</v>
      </c>
      <c r="J10199">
        <v>504</v>
      </c>
      <c r="K10199"/>
      <c r="L10199">
        <v>2025</v>
      </c>
      <c r="M10199" t="s">
        <v>525</v>
      </c>
      <c r="N10199" t="s">
        <v>526</v>
      </c>
      <c r="O10199"/>
    </row>
    <row r="10200" spans="1:15" s="164" customFormat="1" ht="16" x14ac:dyDescent="0.2">
      <c r="A10200" t="s">
        <v>521</v>
      </c>
      <c r="B10200" t="s">
        <v>667</v>
      </c>
      <c r="C10200" t="s">
        <v>523</v>
      </c>
      <c r="D10200" t="s">
        <v>524</v>
      </c>
      <c r="E10200" t="s">
        <v>519</v>
      </c>
      <c r="F10200" s="191">
        <v>45866</v>
      </c>
      <c r="G10200" t="s">
        <v>35</v>
      </c>
      <c r="H10200" s="192">
        <v>36125</v>
      </c>
      <c r="I10200" t="s">
        <v>16</v>
      </c>
      <c r="J10200">
        <v>425</v>
      </c>
      <c r="K10200"/>
      <c r="L10200">
        <v>2025</v>
      </c>
      <c r="M10200" t="s">
        <v>525</v>
      </c>
      <c r="N10200" t="s">
        <v>526</v>
      </c>
      <c r="O10200"/>
    </row>
    <row r="10201" spans="1:15" s="164" customFormat="1" ht="16" x14ac:dyDescent="0.2">
      <c r="A10201" t="s">
        <v>521</v>
      </c>
      <c r="B10201" t="s">
        <v>667</v>
      </c>
      <c r="C10201" t="s">
        <v>523</v>
      </c>
      <c r="D10201" t="s">
        <v>530</v>
      </c>
      <c r="E10201" t="s">
        <v>517</v>
      </c>
      <c r="F10201" s="191">
        <v>45866</v>
      </c>
      <c r="G10201" t="s">
        <v>35</v>
      </c>
      <c r="H10201" s="192">
        <v>2867200</v>
      </c>
      <c r="I10201" t="s">
        <v>16</v>
      </c>
      <c r="J10201">
        <v>7168</v>
      </c>
      <c r="K10201"/>
      <c r="L10201">
        <v>2025</v>
      </c>
      <c r="M10201" t="s">
        <v>525</v>
      </c>
      <c r="N10201" t="s">
        <v>526</v>
      </c>
      <c r="O10201"/>
    </row>
    <row r="10202" spans="1:15" s="164" customFormat="1" ht="16" x14ac:dyDescent="0.2">
      <c r="A10202" t="s">
        <v>521</v>
      </c>
      <c r="B10202" t="s">
        <v>639</v>
      </c>
      <c r="C10202" t="s">
        <v>523</v>
      </c>
      <c r="D10202" t="s">
        <v>530</v>
      </c>
      <c r="E10202" t="s">
        <v>518</v>
      </c>
      <c r="F10202" s="191">
        <v>45866</v>
      </c>
      <c r="G10202" t="s">
        <v>29</v>
      </c>
      <c r="H10202" s="192">
        <v>380800</v>
      </c>
      <c r="I10202" t="s">
        <v>16</v>
      </c>
      <c r="J10202">
        <v>952</v>
      </c>
      <c r="K10202"/>
      <c r="L10202">
        <v>2025</v>
      </c>
      <c r="M10202" t="s">
        <v>525</v>
      </c>
      <c r="N10202" t="s">
        <v>526</v>
      </c>
      <c r="O10202"/>
    </row>
    <row r="10203" spans="1:15" s="164" customFormat="1" ht="16" x14ac:dyDescent="0.2">
      <c r="A10203" t="s">
        <v>521</v>
      </c>
      <c r="B10203" t="s">
        <v>639</v>
      </c>
      <c r="C10203" t="s">
        <v>523</v>
      </c>
      <c r="D10203" t="s">
        <v>524</v>
      </c>
      <c r="E10203" t="s">
        <v>519</v>
      </c>
      <c r="F10203" s="191">
        <v>45866</v>
      </c>
      <c r="G10203" t="s">
        <v>29</v>
      </c>
      <c r="H10203" s="192">
        <v>36125</v>
      </c>
      <c r="I10203" t="s">
        <v>16</v>
      </c>
      <c r="J10203">
        <v>425</v>
      </c>
      <c r="K10203"/>
      <c r="L10203">
        <v>2025</v>
      </c>
      <c r="M10203" t="s">
        <v>525</v>
      </c>
      <c r="N10203" t="s">
        <v>526</v>
      </c>
      <c r="O10203"/>
    </row>
    <row r="10204" spans="1:15" s="164" customFormat="1" ht="16" x14ac:dyDescent="0.2">
      <c r="A10204" t="s">
        <v>521</v>
      </c>
      <c r="B10204" t="s">
        <v>639</v>
      </c>
      <c r="C10204" t="s">
        <v>523</v>
      </c>
      <c r="D10204" t="s">
        <v>530</v>
      </c>
      <c r="E10204" t="s">
        <v>517</v>
      </c>
      <c r="F10204" s="191">
        <v>45866</v>
      </c>
      <c r="G10204" t="s">
        <v>29</v>
      </c>
      <c r="H10204" s="192">
        <v>3337600</v>
      </c>
      <c r="I10204" t="s">
        <v>16</v>
      </c>
      <c r="J10204">
        <v>8344</v>
      </c>
      <c r="K10204"/>
      <c r="L10204">
        <v>2025</v>
      </c>
      <c r="M10204" t="s">
        <v>525</v>
      </c>
      <c r="N10204" t="s">
        <v>526</v>
      </c>
      <c r="O10204"/>
    </row>
    <row r="10205" spans="1:15" s="164" customFormat="1" ht="16" x14ac:dyDescent="0.2">
      <c r="A10205" t="s">
        <v>521</v>
      </c>
      <c r="B10205" t="s">
        <v>662</v>
      </c>
      <c r="C10205" t="s">
        <v>523</v>
      </c>
      <c r="D10205" t="s">
        <v>530</v>
      </c>
      <c r="E10205" t="s">
        <v>518</v>
      </c>
      <c r="F10205" s="191">
        <v>45866</v>
      </c>
      <c r="G10205" t="s">
        <v>32</v>
      </c>
      <c r="H10205" s="192">
        <v>44800</v>
      </c>
      <c r="I10205" t="s">
        <v>16</v>
      </c>
      <c r="J10205">
        <v>112</v>
      </c>
      <c r="K10205"/>
      <c r="L10205">
        <v>2025</v>
      </c>
      <c r="M10205" t="s">
        <v>525</v>
      </c>
      <c r="N10205" t="s">
        <v>526</v>
      </c>
      <c r="O10205"/>
    </row>
    <row r="10206" spans="1:15" s="164" customFormat="1" ht="16" x14ac:dyDescent="0.2">
      <c r="A10206" t="s">
        <v>521</v>
      </c>
      <c r="B10206" t="s">
        <v>662</v>
      </c>
      <c r="C10206" t="s">
        <v>523</v>
      </c>
      <c r="D10206" t="s">
        <v>530</v>
      </c>
      <c r="E10206" t="s">
        <v>517</v>
      </c>
      <c r="F10206" s="191">
        <v>45866</v>
      </c>
      <c r="G10206" t="s">
        <v>32</v>
      </c>
      <c r="H10206" s="192">
        <v>828800</v>
      </c>
      <c r="I10206" t="s">
        <v>16</v>
      </c>
      <c r="J10206">
        <v>2072</v>
      </c>
      <c r="K10206"/>
      <c r="L10206">
        <v>2025</v>
      </c>
      <c r="M10206" t="s">
        <v>525</v>
      </c>
      <c r="N10206" t="s">
        <v>526</v>
      </c>
      <c r="O10206"/>
    </row>
    <row r="10207" spans="1:15" s="164" customFormat="1" ht="16" x14ac:dyDescent="0.2">
      <c r="A10207" t="s">
        <v>521</v>
      </c>
      <c r="B10207" t="s">
        <v>670</v>
      </c>
      <c r="C10207" t="s">
        <v>523</v>
      </c>
      <c r="D10207" t="s">
        <v>530</v>
      </c>
      <c r="E10207" t="s">
        <v>518</v>
      </c>
      <c r="F10207" s="191">
        <v>45866</v>
      </c>
      <c r="G10207" t="s">
        <v>36</v>
      </c>
      <c r="H10207" s="192">
        <v>134400</v>
      </c>
      <c r="I10207" t="s">
        <v>16</v>
      </c>
      <c r="J10207">
        <v>336</v>
      </c>
      <c r="K10207"/>
      <c r="L10207">
        <v>2025</v>
      </c>
      <c r="M10207" t="s">
        <v>525</v>
      </c>
      <c r="N10207" t="s">
        <v>526</v>
      </c>
      <c r="O10207"/>
    </row>
    <row r="10208" spans="1:15" s="164" customFormat="1" ht="16" x14ac:dyDescent="0.2">
      <c r="A10208" t="s">
        <v>521</v>
      </c>
      <c r="B10208" t="s">
        <v>592</v>
      </c>
      <c r="C10208" t="s">
        <v>523</v>
      </c>
      <c r="D10208" t="s">
        <v>530</v>
      </c>
      <c r="E10208" t="s">
        <v>518</v>
      </c>
      <c r="F10208" s="191">
        <v>45866</v>
      </c>
      <c r="G10208" t="s">
        <v>24</v>
      </c>
      <c r="H10208" s="192">
        <v>61600</v>
      </c>
      <c r="I10208" t="s">
        <v>16</v>
      </c>
      <c r="J10208">
        <v>154</v>
      </c>
      <c r="K10208"/>
      <c r="L10208">
        <v>2025</v>
      </c>
      <c r="M10208" t="s">
        <v>525</v>
      </c>
      <c r="N10208" t="s">
        <v>526</v>
      </c>
      <c r="O10208"/>
    </row>
    <row r="10209" spans="1:15" s="164" customFormat="1" ht="16" x14ac:dyDescent="0.2">
      <c r="A10209" t="s">
        <v>521</v>
      </c>
      <c r="B10209" t="s">
        <v>592</v>
      </c>
      <c r="C10209" t="s">
        <v>523</v>
      </c>
      <c r="D10209" t="s">
        <v>530</v>
      </c>
      <c r="E10209" t="s">
        <v>517</v>
      </c>
      <c r="F10209" s="191">
        <v>45866</v>
      </c>
      <c r="G10209" t="s">
        <v>24</v>
      </c>
      <c r="H10209" s="192">
        <v>1450400</v>
      </c>
      <c r="I10209" t="s">
        <v>16</v>
      </c>
      <c r="J10209">
        <v>3626</v>
      </c>
      <c r="K10209"/>
      <c r="L10209">
        <v>2025</v>
      </c>
      <c r="M10209" t="s">
        <v>525</v>
      </c>
      <c r="N10209" t="s">
        <v>526</v>
      </c>
      <c r="O10209"/>
    </row>
    <row r="10210" spans="1:15" s="164" customFormat="1" ht="16" x14ac:dyDescent="0.2">
      <c r="A10210" t="s">
        <v>521</v>
      </c>
      <c r="B10210" t="s">
        <v>609</v>
      </c>
      <c r="C10210" t="s">
        <v>523</v>
      </c>
      <c r="D10210" t="s">
        <v>530</v>
      </c>
      <c r="E10210" t="s">
        <v>517</v>
      </c>
      <c r="F10210" s="191">
        <v>45866</v>
      </c>
      <c r="G10210" t="s">
        <v>25</v>
      </c>
      <c r="H10210" s="192">
        <v>89600</v>
      </c>
      <c r="I10210" t="s">
        <v>16</v>
      </c>
      <c r="J10210">
        <v>224</v>
      </c>
      <c r="K10210"/>
      <c r="L10210">
        <v>2025</v>
      </c>
      <c r="M10210" t="s">
        <v>525</v>
      </c>
      <c r="N10210" t="s">
        <v>526</v>
      </c>
      <c r="O10210"/>
    </row>
    <row r="10211" spans="1:15" s="164" customFormat="1" ht="16" x14ac:dyDescent="0.2">
      <c r="A10211" t="s">
        <v>521</v>
      </c>
      <c r="B10211" t="s">
        <v>615</v>
      </c>
      <c r="C10211" t="s">
        <v>523</v>
      </c>
      <c r="D10211" t="s">
        <v>530</v>
      </c>
      <c r="E10211" t="s">
        <v>517</v>
      </c>
      <c r="F10211" s="191">
        <v>45866</v>
      </c>
      <c r="G10211" t="s">
        <v>26</v>
      </c>
      <c r="H10211" s="192">
        <v>873600</v>
      </c>
      <c r="I10211" t="s">
        <v>16</v>
      </c>
      <c r="J10211">
        <v>2184</v>
      </c>
      <c r="K10211"/>
      <c r="L10211">
        <v>2025</v>
      </c>
      <c r="M10211" t="s">
        <v>525</v>
      </c>
      <c r="N10211" t="s">
        <v>526</v>
      </c>
      <c r="O10211"/>
    </row>
    <row r="10212" spans="1:15" s="164" customFormat="1" ht="16" x14ac:dyDescent="0.2">
      <c r="A10212" t="s">
        <v>521</v>
      </c>
      <c r="B10212" t="s">
        <v>572</v>
      </c>
      <c r="C10212" t="s">
        <v>523</v>
      </c>
      <c r="D10212" t="s">
        <v>530</v>
      </c>
      <c r="E10212" t="s">
        <v>518</v>
      </c>
      <c r="F10212" s="191">
        <v>45866</v>
      </c>
      <c r="G10212" t="s">
        <v>573</v>
      </c>
      <c r="H10212" s="192">
        <v>240000</v>
      </c>
      <c r="I10212" t="s">
        <v>16</v>
      </c>
      <c r="J10212"/>
      <c r="K10212"/>
      <c r="L10212">
        <v>2025</v>
      </c>
      <c r="M10212" t="s">
        <v>525</v>
      </c>
      <c r="N10212" t="s">
        <v>526</v>
      </c>
      <c r="O10212" t="s">
        <v>830</v>
      </c>
    </row>
    <row r="10213" spans="1:15" s="164" customFormat="1" ht="16" x14ac:dyDescent="0.2">
      <c r="A10213" t="s">
        <v>521</v>
      </c>
      <c r="B10213" t="s">
        <v>572</v>
      </c>
      <c r="C10213" t="s">
        <v>523</v>
      </c>
      <c r="D10213" t="s">
        <v>524</v>
      </c>
      <c r="E10213" t="s">
        <v>519</v>
      </c>
      <c r="F10213" s="191">
        <v>45866</v>
      </c>
      <c r="G10213" t="s">
        <v>573</v>
      </c>
      <c r="H10213" s="192">
        <v>425000</v>
      </c>
      <c r="I10213" t="s">
        <v>16</v>
      </c>
      <c r="J10213">
        <v>5000</v>
      </c>
      <c r="K10213"/>
      <c r="L10213">
        <v>2025</v>
      </c>
      <c r="M10213" t="s">
        <v>525</v>
      </c>
      <c r="N10213" t="s">
        <v>526</v>
      </c>
      <c r="O10213" t="s">
        <v>830</v>
      </c>
    </row>
    <row r="10214" spans="1:15" s="164" customFormat="1" ht="16" x14ac:dyDescent="0.2">
      <c r="A10214" t="s">
        <v>521</v>
      </c>
      <c r="B10214" t="s">
        <v>572</v>
      </c>
      <c r="C10214" t="s">
        <v>523</v>
      </c>
      <c r="D10214" t="s">
        <v>530</v>
      </c>
      <c r="E10214" t="s">
        <v>517</v>
      </c>
      <c r="F10214" s="191">
        <v>45866</v>
      </c>
      <c r="G10214" t="s">
        <v>573</v>
      </c>
      <c r="H10214" s="192">
        <v>1600000</v>
      </c>
      <c r="I10214" t="s">
        <v>16</v>
      </c>
      <c r="J10214"/>
      <c r="K10214"/>
      <c r="L10214">
        <v>2025</v>
      </c>
      <c r="M10214" t="s">
        <v>525</v>
      </c>
      <c r="N10214" t="s">
        <v>526</v>
      </c>
      <c r="O10214" t="s">
        <v>830</v>
      </c>
    </row>
    <row r="10215" spans="1:15" s="164" customFormat="1" ht="16" x14ac:dyDescent="0.2">
      <c r="A10215" t="s">
        <v>521</v>
      </c>
      <c r="B10215" t="s">
        <v>647</v>
      </c>
      <c r="C10215" t="s">
        <v>523</v>
      </c>
      <c r="D10215" t="s">
        <v>525</v>
      </c>
      <c r="E10215" t="s">
        <v>519</v>
      </c>
      <c r="F10215" s="191">
        <v>45867</v>
      </c>
      <c r="G10215" t="s">
        <v>650</v>
      </c>
      <c r="H10215" s="192">
        <v>27564</v>
      </c>
      <c r="I10215" t="s">
        <v>16</v>
      </c>
      <c r="J10215"/>
      <c r="K10215"/>
      <c r="L10215">
        <v>2024</v>
      </c>
      <c r="M10215" t="s">
        <v>525</v>
      </c>
      <c r="N10215" t="s">
        <v>569</v>
      </c>
      <c r="O10215"/>
    </row>
    <row r="10216" spans="1:15" s="164" customFormat="1" ht="16" x14ac:dyDescent="0.2">
      <c r="A10216" t="s">
        <v>521</v>
      </c>
      <c r="B10216" t="s">
        <v>647</v>
      </c>
      <c r="C10216" t="s">
        <v>523</v>
      </c>
      <c r="D10216" t="s">
        <v>525</v>
      </c>
      <c r="E10216" t="s">
        <v>531</v>
      </c>
      <c r="F10216" s="191">
        <v>45867</v>
      </c>
      <c r="G10216" t="s">
        <v>650</v>
      </c>
      <c r="H10216" s="192">
        <v>92400</v>
      </c>
      <c r="I10216" t="s">
        <v>16</v>
      </c>
      <c r="J10216"/>
      <c r="K10216"/>
      <c r="L10216">
        <v>2024</v>
      </c>
      <c r="M10216" t="s">
        <v>525</v>
      </c>
      <c r="N10216" t="s">
        <v>569</v>
      </c>
      <c r="O10216"/>
    </row>
    <row r="10217" spans="1:15" s="164" customFormat="1" ht="16" x14ac:dyDescent="0.2">
      <c r="A10217" t="s">
        <v>521</v>
      </c>
      <c r="B10217" t="s">
        <v>647</v>
      </c>
      <c r="C10217" t="s">
        <v>523</v>
      </c>
      <c r="D10217" t="s">
        <v>525</v>
      </c>
      <c r="E10217" t="s">
        <v>531</v>
      </c>
      <c r="F10217" s="191">
        <v>45867</v>
      </c>
      <c r="G10217" t="s">
        <v>648</v>
      </c>
      <c r="H10217" s="192">
        <v>38016</v>
      </c>
      <c r="I10217" t="s">
        <v>16</v>
      </c>
      <c r="J10217"/>
      <c r="K10217"/>
      <c r="L10217">
        <v>2024</v>
      </c>
      <c r="M10217" t="s">
        <v>525</v>
      </c>
      <c r="N10217" t="s">
        <v>569</v>
      </c>
      <c r="O10217"/>
    </row>
    <row r="10218" spans="1:15" s="164" customFormat="1" ht="16" x14ac:dyDescent="0.2">
      <c r="A10218" t="s">
        <v>521</v>
      </c>
      <c r="B10218" t="s">
        <v>647</v>
      </c>
      <c r="C10218" t="s">
        <v>523</v>
      </c>
      <c r="D10218" t="s">
        <v>525</v>
      </c>
      <c r="E10218" t="s">
        <v>525</v>
      </c>
      <c r="F10218" s="191">
        <v>45867</v>
      </c>
      <c r="G10218" t="s">
        <v>755</v>
      </c>
      <c r="H10218" s="192">
        <v>124353</v>
      </c>
      <c r="I10218" t="s">
        <v>16</v>
      </c>
      <c r="J10218"/>
      <c r="K10218"/>
      <c r="L10218">
        <v>2024</v>
      </c>
      <c r="M10218" t="s">
        <v>525</v>
      </c>
      <c r="N10218" t="s">
        <v>569</v>
      </c>
      <c r="O10218"/>
    </row>
    <row r="10219" spans="1:15" s="164" customFormat="1" ht="16" x14ac:dyDescent="0.2">
      <c r="A10219" t="s">
        <v>521</v>
      </c>
      <c r="B10219" t="s">
        <v>647</v>
      </c>
      <c r="C10219" t="s">
        <v>523</v>
      </c>
      <c r="D10219" t="s">
        <v>525</v>
      </c>
      <c r="E10219" t="s">
        <v>519</v>
      </c>
      <c r="F10219" s="191">
        <v>45867</v>
      </c>
      <c r="G10219" t="s">
        <v>661</v>
      </c>
      <c r="H10219" s="192">
        <v>368808</v>
      </c>
      <c r="I10219" t="s">
        <v>16</v>
      </c>
      <c r="J10219"/>
      <c r="K10219"/>
      <c r="L10219">
        <v>2024</v>
      </c>
      <c r="M10219" t="s">
        <v>525</v>
      </c>
      <c r="N10219" t="s">
        <v>569</v>
      </c>
      <c r="O10219"/>
    </row>
    <row r="10220" spans="1:15" s="164" customFormat="1" ht="16" x14ac:dyDescent="0.2">
      <c r="A10220" t="s">
        <v>521</v>
      </c>
      <c r="B10220" t="s">
        <v>647</v>
      </c>
      <c r="C10220" t="s">
        <v>523</v>
      </c>
      <c r="D10220" t="s">
        <v>525</v>
      </c>
      <c r="E10220" t="s">
        <v>531</v>
      </c>
      <c r="F10220" s="191">
        <v>45867</v>
      </c>
      <c r="G10220" t="s">
        <v>661</v>
      </c>
      <c r="H10220" s="192">
        <v>610280</v>
      </c>
      <c r="I10220" t="s">
        <v>16</v>
      </c>
      <c r="J10220"/>
      <c r="K10220"/>
      <c r="L10220">
        <v>2024</v>
      </c>
      <c r="M10220" t="s">
        <v>525</v>
      </c>
      <c r="N10220" t="s">
        <v>569</v>
      </c>
      <c r="O10220"/>
    </row>
    <row r="10221" spans="1:15" s="164" customFormat="1" ht="16" x14ac:dyDescent="0.2">
      <c r="A10221" t="s">
        <v>521</v>
      </c>
      <c r="B10221" t="s">
        <v>647</v>
      </c>
      <c r="C10221" t="s">
        <v>523</v>
      </c>
      <c r="D10221" t="s">
        <v>525</v>
      </c>
      <c r="E10221" t="s">
        <v>525</v>
      </c>
      <c r="F10221" s="191">
        <v>45867</v>
      </c>
      <c r="G10221" t="s">
        <v>649</v>
      </c>
      <c r="H10221" s="192">
        <v>311014</v>
      </c>
      <c r="I10221" t="s">
        <v>16</v>
      </c>
      <c r="J10221"/>
      <c r="K10221"/>
      <c r="L10221">
        <v>2024</v>
      </c>
      <c r="M10221" t="s">
        <v>525</v>
      </c>
      <c r="N10221" t="s">
        <v>569</v>
      </c>
      <c r="O10221"/>
    </row>
    <row r="10222" spans="1:15" s="164" customFormat="1" ht="16" x14ac:dyDescent="0.2">
      <c r="A10222" t="s">
        <v>521</v>
      </c>
      <c r="B10222" t="s">
        <v>647</v>
      </c>
      <c r="C10222" t="s">
        <v>523</v>
      </c>
      <c r="D10222" t="s">
        <v>525</v>
      </c>
      <c r="E10222" t="s">
        <v>531</v>
      </c>
      <c r="F10222" s="191">
        <v>45867</v>
      </c>
      <c r="G10222" t="s">
        <v>649</v>
      </c>
      <c r="H10222" s="192">
        <v>39952</v>
      </c>
      <c r="I10222" t="s">
        <v>16</v>
      </c>
      <c r="J10222"/>
      <c r="K10222"/>
      <c r="L10222">
        <v>2024</v>
      </c>
      <c r="M10222" t="s">
        <v>525</v>
      </c>
      <c r="N10222" t="s">
        <v>569</v>
      </c>
      <c r="O10222"/>
    </row>
    <row r="10223" spans="1:15" s="164" customFormat="1" ht="16" x14ac:dyDescent="0.2">
      <c r="A10223" t="s">
        <v>521</v>
      </c>
      <c r="B10223" t="s">
        <v>647</v>
      </c>
      <c r="C10223" t="s">
        <v>523</v>
      </c>
      <c r="D10223" t="s">
        <v>525</v>
      </c>
      <c r="E10223" t="s">
        <v>525</v>
      </c>
      <c r="F10223" s="191">
        <v>45867</v>
      </c>
      <c r="G10223" t="s">
        <v>656</v>
      </c>
      <c r="H10223" s="192">
        <v>349272</v>
      </c>
      <c r="I10223" t="s">
        <v>16</v>
      </c>
      <c r="J10223"/>
      <c r="K10223"/>
      <c r="L10223">
        <v>2024</v>
      </c>
      <c r="M10223" t="s">
        <v>525</v>
      </c>
      <c r="N10223" t="s">
        <v>569</v>
      </c>
      <c r="O10223"/>
    </row>
    <row r="10224" spans="1:15" s="164" customFormat="1" ht="16" x14ac:dyDescent="0.2">
      <c r="A10224" t="s">
        <v>521</v>
      </c>
      <c r="B10224" t="s">
        <v>647</v>
      </c>
      <c r="C10224" t="s">
        <v>523</v>
      </c>
      <c r="D10224" t="s">
        <v>525</v>
      </c>
      <c r="E10224" t="s">
        <v>519</v>
      </c>
      <c r="F10224" s="191">
        <v>45867</v>
      </c>
      <c r="G10224" t="s">
        <v>909</v>
      </c>
      <c r="H10224" s="192">
        <v>138303</v>
      </c>
      <c r="I10224" t="s">
        <v>16</v>
      </c>
      <c r="J10224"/>
      <c r="K10224"/>
      <c r="L10224">
        <v>2024</v>
      </c>
      <c r="M10224" t="s">
        <v>525</v>
      </c>
      <c r="N10224" t="s">
        <v>569</v>
      </c>
      <c r="O10224"/>
    </row>
    <row r="10225" spans="1:15" s="164" customFormat="1" ht="16" x14ac:dyDescent="0.2">
      <c r="A10225" t="s">
        <v>521</v>
      </c>
      <c r="B10225" t="s">
        <v>688</v>
      </c>
      <c r="C10225" t="s">
        <v>523</v>
      </c>
      <c r="D10225" t="s">
        <v>530</v>
      </c>
      <c r="E10225" t="s">
        <v>518</v>
      </c>
      <c r="F10225" s="191">
        <v>45867</v>
      </c>
      <c r="G10225" t="s">
        <v>40</v>
      </c>
      <c r="H10225" s="192">
        <v>240000</v>
      </c>
      <c r="I10225" t="s">
        <v>16</v>
      </c>
      <c r="J10225"/>
      <c r="K10225"/>
      <c r="L10225">
        <v>2025</v>
      </c>
      <c r="M10225" t="s">
        <v>525</v>
      </c>
      <c r="N10225" t="s">
        <v>526</v>
      </c>
      <c r="O10225"/>
    </row>
    <row r="10226" spans="1:15" s="164" customFormat="1" ht="16" x14ac:dyDescent="0.2">
      <c r="A10226" t="s">
        <v>521</v>
      </c>
      <c r="B10226" t="s">
        <v>688</v>
      </c>
      <c r="C10226" t="s">
        <v>523</v>
      </c>
      <c r="D10226" t="s">
        <v>530</v>
      </c>
      <c r="E10226" t="s">
        <v>517</v>
      </c>
      <c r="F10226" s="191">
        <v>45867</v>
      </c>
      <c r="G10226" t="s">
        <v>40</v>
      </c>
      <c r="H10226" s="192">
        <v>1040000</v>
      </c>
      <c r="I10226" t="s">
        <v>16</v>
      </c>
      <c r="J10226"/>
      <c r="K10226"/>
      <c r="L10226">
        <v>2025</v>
      </c>
      <c r="M10226" t="s">
        <v>525</v>
      </c>
      <c r="N10226" t="s">
        <v>526</v>
      </c>
      <c r="O10226"/>
    </row>
    <row r="10227" spans="1:15" s="164" customFormat="1" ht="16" x14ac:dyDescent="0.2">
      <c r="A10227" t="s">
        <v>521</v>
      </c>
      <c r="B10227" t="s">
        <v>645</v>
      </c>
      <c r="C10227" t="s">
        <v>523</v>
      </c>
      <c r="D10227" t="s">
        <v>530</v>
      </c>
      <c r="E10227" t="s">
        <v>518</v>
      </c>
      <c r="F10227" s="191">
        <v>45867</v>
      </c>
      <c r="G10227" t="s">
        <v>30</v>
      </c>
      <c r="H10227" s="192">
        <v>112000</v>
      </c>
      <c r="I10227" t="s">
        <v>16</v>
      </c>
      <c r="J10227">
        <v>280</v>
      </c>
      <c r="K10227"/>
      <c r="L10227">
        <v>2025</v>
      </c>
      <c r="M10227" t="s">
        <v>525</v>
      </c>
      <c r="N10227" t="s">
        <v>526</v>
      </c>
      <c r="O10227"/>
    </row>
    <row r="10228" spans="1:15" s="164" customFormat="1" ht="16" x14ac:dyDescent="0.2">
      <c r="A10228" t="s">
        <v>521</v>
      </c>
      <c r="B10228" t="s">
        <v>645</v>
      </c>
      <c r="C10228" t="s">
        <v>523</v>
      </c>
      <c r="D10228" t="s">
        <v>530</v>
      </c>
      <c r="E10228" t="s">
        <v>517</v>
      </c>
      <c r="F10228" s="191">
        <v>45867</v>
      </c>
      <c r="G10228" t="s">
        <v>30</v>
      </c>
      <c r="H10228" s="192">
        <v>806400</v>
      </c>
      <c r="I10228" t="s">
        <v>16</v>
      </c>
      <c r="J10228">
        <v>2016</v>
      </c>
      <c r="K10228"/>
      <c r="L10228">
        <v>2025</v>
      </c>
      <c r="M10228" t="s">
        <v>525</v>
      </c>
      <c r="N10228" t="s">
        <v>526</v>
      </c>
      <c r="O10228"/>
    </row>
    <row r="10229" spans="1:15" s="164" customFormat="1" ht="16" x14ac:dyDescent="0.2">
      <c r="A10229" t="s">
        <v>521</v>
      </c>
      <c r="B10229" t="s">
        <v>639</v>
      </c>
      <c r="C10229" t="s">
        <v>523</v>
      </c>
      <c r="D10229" t="s">
        <v>530</v>
      </c>
      <c r="E10229" t="s">
        <v>517</v>
      </c>
      <c r="F10229" s="191">
        <v>45867</v>
      </c>
      <c r="G10229" t="s">
        <v>29</v>
      </c>
      <c r="H10229" s="192">
        <v>4614400</v>
      </c>
      <c r="I10229" t="s">
        <v>16</v>
      </c>
      <c r="J10229">
        <v>11536</v>
      </c>
      <c r="K10229"/>
      <c r="L10229">
        <v>2025</v>
      </c>
      <c r="M10229" t="s">
        <v>525</v>
      </c>
      <c r="N10229" t="s">
        <v>526</v>
      </c>
      <c r="O10229"/>
    </row>
    <row r="10230" spans="1:15" s="164" customFormat="1" ht="16" x14ac:dyDescent="0.2">
      <c r="A10230" t="s">
        <v>521</v>
      </c>
      <c r="B10230" t="s">
        <v>662</v>
      </c>
      <c r="C10230" t="s">
        <v>523</v>
      </c>
      <c r="D10230" t="s">
        <v>530</v>
      </c>
      <c r="E10230" t="s">
        <v>518</v>
      </c>
      <c r="F10230" s="191">
        <v>45867</v>
      </c>
      <c r="G10230" t="s">
        <v>32</v>
      </c>
      <c r="H10230" s="192">
        <v>44800</v>
      </c>
      <c r="I10230" t="s">
        <v>16</v>
      </c>
      <c r="J10230">
        <v>112</v>
      </c>
      <c r="K10230"/>
      <c r="L10230">
        <v>2025</v>
      </c>
      <c r="M10230" t="s">
        <v>525</v>
      </c>
      <c r="N10230" t="s">
        <v>526</v>
      </c>
      <c r="O10230"/>
    </row>
    <row r="10231" spans="1:15" s="164" customFormat="1" ht="16" x14ac:dyDescent="0.2">
      <c r="A10231" t="s">
        <v>521</v>
      </c>
      <c r="B10231" t="s">
        <v>662</v>
      </c>
      <c r="C10231" t="s">
        <v>523</v>
      </c>
      <c r="D10231" t="s">
        <v>530</v>
      </c>
      <c r="E10231" t="s">
        <v>517</v>
      </c>
      <c r="F10231" s="191">
        <v>45867</v>
      </c>
      <c r="G10231" t="s">
        <v>32</v>
      </c>
      <c r="H10231" s="192">
        <v>1008000</v>
      </c>
      <c r="I10231" t="s">
        <v>16</v>
      </c>
      <c r="J10231">
        <v>2520</v>
      </c>
      <c r="K10231"/>
      <c r="L10231">
        <v>2025</v>
      </c>
      <c r="M10231" t="s">
        <v>525</v>
      </c>
      <c r="N10231" t="s">
        <v>526</v>
      </c>
      <c r="O10231"/>
    </row>
    <row r="10232" spans="1:15" s="164" customFormat="1" ht="16" x14ac:dyDescent="0.2">
      <c r="A10232" t="s">
        <v>521</v>
      </c>
      <c r="B10232" t="s">
        <v>639</v>
      </c>
      <c r="C10232" t="s">
        <v>523</v>
      </c>
      <c r="D10232" t="s">
        <v>530</v>
      </c>
      <c r="E10232" t="s">
        <v>518</v>
      </c>
      <c r="F10232" s="191">
        <v>45867</v>
      </c>
      <c r="G10232" t="s">
        <v>29</v>
      </c>
      <c r="H10232" s="192">
        <v>492800</v>
      </c>
      <c r="I10232" t="s">
        <v>16</v>
      </c>
      <c r="J10232">
        <v>1232</v>
      </c>
      <c r="K10232"/>
      <c r="L10232">
        <v>2025</v>
      </c>
      <c r="M10232" t="s">
        <v>525</v>
      </c>
      <c r="N10232" t="s">
        <v>526</v>
      </c>
      <c r="O10232"/>
    </row>
    <row r="10233" spans="1:15" s="164" customFormat="1" ht="16" x14ac:dyDescent="0.2">
      <c r="A10233" t="s">
        <v>521</v>
      </c>
      <c r="B10233" t="s">
        <v>609</v>
      </c>
      <c r="C10233" t="s">
        <v>523</v>
      </c>
      <c r="D10233" t="s">
        <v>530</v>
      </c>
      <c r="E10233" t="s">
        <v>517</v>
      </c>
      <c r="F10233" s="191">
        <v>45867</v>
      </c>
      <c r="G10233" t="s">
        <v>25</v>
      </c>
      <c r="H10233" s="192">
        <v>112000</v>
      </c>
      <c r="I10233" t="s">
        <v>16</v>
      </c>
      <c r="J10233">
        <v>280</v>
      </c>
      <c r="K10233"/>
      <c r="L10233">
        <v>2025</v>
      </c>
      <c r="M10233" t="s">
        <v>525</v>
      </c>
      <c r="N10233" t="s">
        <v>526</v>
      </c>
      <c r="O10233"/>
    </row>
    <row r="10234" spans="1:15" s="164" customFormat="1" ht="16" x14ac:dyDescent="0.2">
      <c r="A10234" t="s">
        <v>521</v>
      </c>
      <c r="B10234" t="s">
        <v>667</v>
      </c>
      <c r="C10234" t="s">
        <v>523</v>
      </c>
      <c r="D10234" t="s">
        <v>530</v>
      </c>
      <c r="E10234" t="s">
        <v>518</v>
      </c>
      <c r="F10234" s="191">
        <v>45867</v>
      </c>
      <c r="G10234" t="s">
        <v>35</v>
      </c>
      <c r="H10234" s="192">
        <v>134400</v>
      </c>
      <c r="I10234" t="s">
        <v>16</v>
      </c>
      <c r="J10234">
        <v>336</v>
      </c>
      <c r="K10234"/>
      <c r="L10234">
        <v>2025</v>
      </c>
      <c r="M10234" t="s">
        <v>525</v>
      </c>
      <c r="N10234" t="s">
        <v>526</v>
      </c>
      <c r="O10234"/>
    </row>
    <row r="10235" spans="1:15" s="164" customFormat="1" ht="16" x14ac:dyDescent="0.2">
      <c r="A10235" t="s">
        <v>521</v>
      </c>
      <c r="B10235" t="s">
        <v>667</v>
      </c>
      <c r="C10235" t="s">
        <v>523</v>
      </c>
      <c r="D10235" t="s">
        <v>530</v>
      </c>
      <c r="E10235" t="s">
        <v>517</v>
      </c>
      <c r="F10235" s="191">
        <v>45867</v>
      </c>
      <c r="G10235" t="s">
        <v>35</v>
      </c>
      <c r="H10235" s="192">
        <v>2688000</v>
      </c>
      <c r="I10235" t="s">
        <v>16</v>
      </c>
      <c r="J10235">
        <v>6720</v>
      </c>
      <c r="K10235"/>
      <c r="L10235">
        <v>2025</v>
      </c>
      <c r="M10235" t="s">
        <v>525</v>
      </c>
      <c r="N10235" t="s">
        <v>526</v>
      </c>
      <c r="O10235"/>
    </row>
    <row r="10236" spans="1:15" s="164" customFormat="1" ht="16" x14ac:dyDescent="0.2">
      <c r="A10236" t="s">
        <v>521</v>
      </c>
      <c r="B10236" t="s">
        <v>670</v>
      </c>
      <c r="C10236" t="s">
        <v>523</v>
      </c>
      <c r="D10236" t="s">
        <v>530</v>
      </c>
      <c r="E10236" t="s">
        <v>518</v>
      </c>
      <c r="F10236" s="191">
        <v>45867</v>
      </c>
      <c r="G10236" t="s">
        <v>36</v>
      </c>
      <c r="H10236" s="192">
        <v>156800</v>
      </c>
      <c r="I10236" t="s">
        <v>16</v>
      </c>
      <c r="J10236">
        <v>392</v>
      </c>
      <c r="K10236"/>
      <c r="L10236">
        <v>2025</v>
      </c>
      <c r="M10236" t="s">
        <v>525</v>
      </c>
      <c r="N10236" t="s">
        <v>526</v>
      </c>
      <c r="O10236"/>
    </row>
    <row r="10237" spans="1:15" s="164" customFormat="1" ht="16" x14ac:dyDescent="0.2">
      <c r="A10237" t="s">
        <v>521</v>
      </c>
      <c r="B10237" t="s">
        <v>670</v>
      </c>
      <c r="C10237" t="s">
        <v>523</v>
      </c>
      <c r="D10237" t="s">
        <v>530</v>
      </c>
      <c r="E10237" t="s">
        <v>517</v>
      </c>
      <c r="F10237" s="191">
        <v>45867</v>
      </c>
      <c r="G10237" t="s">
        <v>36</v>
      </c>
      <c r="H10237" s="192">
        <v>2172800</v>
      </c>
      <c r="I10237" t="s">
        <v>16</v>
      </c>
      <c r="J10237">
        <v>5432</v>
      </c>
      <c r="K10237"/>
      <c r="L10237">
        <v>2025</v>
      </c>
      <c r="M10237" t="s">
        <v>525</v>
      </c>
      <c r="N10237" t="s">
        <v>526</v>
      </c>
      <c r="O10237"/>
    </row>
    <row r="10238" spans="1:15" s="164" customFormat="1" ht="16" x14ac:dyDescent="0.2">
      <c r="A10238" t="s">
        <v>521</v>
      </c>
      <c r="B10238" t="s">
        <v>687</v>
      </c>
      <c r="C10238" t="s">
        <v>523</v>
      </c>
      <c r="D10238" t="s">
        <v>530</v>
      </c>
      <c r="E10238" t="s">
        <v>517</v>
      </c>
      <c r="F10238" s="191">
        <v>45867</v>
      </c>
      <c r="G10238" t="s">
        <v>39</v>
      </c>
      <c r="H10238" s="192">
        <v>358400</v>
      </c>
      <c r="I10238" t="s">
        <v>16</v>
      </c>
      <c r="J10238">
        <v>896</v>
      </c>
      <c r="K10238"/>
      <c r="L10238">
        <v>2025</v>
      </c>
      <c r="M10238" t="s">
        <v>525</v>
      </c>
      <c r="N10238" t="s">
        <v>526</v>
      </c>
      <c r="O10238"/>
    </row>
    <row r="10239" spans="1:15" s="164" customFormat="1" ht="16" x14ac:dyDescent="0.2">
      <c r="A10239" t="s">
        <v>521</v>
      </c>
      <c r="B10239" t="s">
        <v>592</v>
      </c>
      <c r="C10239" t="s">
        <v>523</v>
      </c>
      <c r="D10239" t="s">
        <v>530</v>
      </c>
      <c r="E10239" t="s">
        <v>518</v>
      </c>
      <c r="F10239" s="191">
        <v>45867</v>
      </c>
      <c r="G10239" t="s">
        <v>24</v>
      </c>
      <c r="H10239" s="192">
        <v>112000</v>
      </c>
      <c r="I10239" t="s">
        <v>16</v>
      </c>
      <c r="J10239">
        <v>280</v>
      </c>
      <c r="K10239"/>
      <c r="L10239">
        <v>2025</v>
      </c>
      <c r="M10239" t="s">
        <v>525</v>
      </c>
      <c r="N10239" t="s">
        <v>526</v>
      </c>
      <c r="O10239"/>
    </row>
    <row r="10240" spans="1:15" s="164" customFormat="1" ht="16" x14ac:dyDescent="0.2">
      <c r="A10240" t="s">
        <v>521</v>
      </c>
      <c r="B10240" t="s">
        <v>592</v>
      </c>
      <c r="C10240" t="s">
        <v>523</v>
      </c>
      <c r="D10240" t="s">
        <v>530</v>
      </c>
      <c r="E10240" t="s">
        <v>517</v>
      </c>
      <c r="F10240" s="191">
        <v>45867</v>
      </c>
      <c r="G10240" t="s">
        <v>24</v>
      </c>
      <c r="H10240" s="192">
        <v>1366400</v>
      </c>
      <c r="I10240" t="s">
        <v>16</v>
      </c>
      <c r="J10240">
        <v>3416</v>
      </c>
      <c r="K10240"/>
      <c r="L10240">
        <v>2025</v>
      </c>
      <c r="M10240" t="s">
        <v>525</v>
      </c>
      <c r="N10240" t="s">
        <v>526</v>
      </c>
      <c r="O10240"/>
    </row>
    <row r="10241" spans="1:15" s="164" customFormat="1" ht="16" x14ac:dyDescent="0.2">
      <c r="A10241" t="s">
        <v>521</v>
      </c>
      <c r="B10241" t="s">
        <v>615</v>
      </c>
      <c r="C10241" t="s">
        <v>523</v>
      </c>
      <c r="D10241" t="s">
        <v>530</v>
      </c>
      <c r="E10241" t="s">
        <v>517</v>
      </c>
      <c r="F10241" s="191">
        <v>45867</v>
      </c>
      <c r="G10241" t="s">
        <v>26</v>
      </c>
      <c r="H10241" s="192">
        <v>582400</v>
      </c>
      <c r="I10241" t="s">
        <v>16</v>
      </c>
      <c r="J10241">
        <v>1456</v>
      </c>
      <c r="K10241"/>
      <c r="L10241">
        <v>2025</v>
      </c>
      <c r="M10241" t="s">
        <v>525</v>
      </c>
      <c r="N10241" t="s">
        <v>526</v>
      </c>
      <c r="O10241"/>
    </row>
    <row r="10242" spans="1:15" s="164" customFormat="1" ht="16" x14ac:dyDescent="0.2">
      <c r="A10242" t="s">
        <v>521</v>
      </c>
      <c r="B10242" t="s">
        <v>639</v>
      </c>
      <c r="C10242" t="s">
        <v>523</v>
      </c>
      <c r="D10242" t="s">
        <v>524</v>
      </c>
      <c r="E10242" t="s">
        <v>519</v>
      </c>
      <c r="F10242" s="191">
        <v>45867</v>
      </c>
      <c r="G10242" t="s">
        <v>29</v>
      </c>
      <c r="H10242" s="192">
        <v>50575</v>
      </c>
      <c r="I10242" t="s">
        <v>16</v>
      </c>
      <c r="J10242">
        <v>595</v>
      </c>
      <c r="K10242"/>
      <c r="L10242">
        <v>2025</v>
      </c>
      <c r="M10242" t="s">
        <v>525</v>
      </c>
      <c r="N10242" t="s">
        <v>526</v>
      </c>
      <c r="O10242"/>
    </row>
    <row r="10243" spans="1:15" s="164" customFormat="1" ht="16" x14ac:dyDescent="0.2">
      <c r="A10243" t="s">
        <v>521</v>
      </c>
      <c r="B10243" t="s">
        <v>670</v>
      </c>
      <c r="C10243" t="s">
        <v>523</v>
      </c>
      <c r="D10243" t="s">
        <v>524</v>
      </c>
      <c r="E10243" t="s">
        <v>517</v>
      </c>
      <c r="F10243" s="191">
        <v>45867</v>
      </c>
      <c r="G10243" t="s">
        <v>36</v>
      </c>
      <c r="H10243" s="192">
        <v>21675</v>
      </c>
      <c r="I10243" t="s">
        <v>16</v>
      </c>
      <c r="J10243">
        <v>255</v>
      </c>
      <c r="K10243"/>
      <c r="L10243">
        <v>2025</v>
      </c>
      <c r="M10243" t="s">
        <v>525</v>
      </c>
      <c r="N10243" t="s">
        <v>526</v>
      </c>
      <c r="O10243"/>
    </row>
    <row r="10244" spans="1:15" s="164" customFormat="1" ht="16" x14ac:dyDescent="0.2">
      <c r="A10244" t="s">
        <v>521</v>
      </c>
      <c r="B10244" t="s">
        <v>522</v>
      </c>
      <c r="C10244" t="s">
        <v>523</v>
      </c>
      <c r="D10244" t="s">
        <v>524</v>
      </c>
      <c r="E10244" t="s">
        <v>519</v>
      </c>
      <c r="F10244" s="191">
        <v>45867</v>
      </c>
      <c r="G10244" t="s">
        <v>19</v>
      </c>
      <c r="H10244" s="192">
        <v>127500</v>
      </c>
      <c r="I10244" t="s">
        <v>16</v>
      </c>
      <c r="J10244">
        <v>1500</v>
      </c>
      <c r="K10244"/>
      <c r="L10244">
        <v>2025</v>
      </c>
      <c r="M10244" t="s">
        <v>525</v>
      </c>
      <c r="N10244" t="s">
        <v>526</v>
      </c>
      <c r="O10244"/>
    </row>
    <row r="10245" spans="1:15" s="164" customFormat="1" ht="16" x14ac:dyDescent="0.2">
      <c r="A10245" t="s">
        <v>521</v>
      </c>
      <c r="B10245" t="s">
        <v>522</v>
      </c>
      <c r="C10245" t="s">
        <v>523</v>
      </c>
      <c r="D10245" t="s">
        <v>530</v>
      </c>
      <c r="E10245" t="s">
        <v>517</v>
      </c>
      <c r="F10245" s="191">
        <v>45867</v>
      </c>
      <c r="G10245" t="s">
        <v>19</v>
      </c>
      <c r="H10245" s="192">
        <v>2080000</v>
      </c>
      <c r="I10245" t="s">
        <v>16</v>
      </c>
      <c r="J10245">
        <v>200</v>
      </c>
      <c r="K10245"/>
      <c r="L10245">
        <v>2025</v>
      </c>
      <c r="M10245" t="s">
        <v>525</v>
      </c>
      <c r="N10245" t="s">
        <v>526</v>
      </c>
      <c r="O10245"/>
    </row>
    <row r="10246" spans="1:15" s="164" customFormat="1" ht="16" x14ac:dyDescent="0.2">
      <c r="A10246" t="s">
        <v>521</v>
      </c>
      <c r="B10246" t="s">
        <v>572</v>
      </c>
      <c r="C10246" t="s">
        <v>523</v>
      </c>
      <c r="D10246" t="s">
        <v>530</v>
      </c>
      <c r="E10246" t="s">
        <v>518</v>
      </c>
      <c r="F10246" s="191">
        <v>45867</v>
      </c>
      <c r="G10246" t="s">
        <v>573</v>
      </c>
      <c r="H10246" s="192">
        <v>80000</v>
      </c>
      <c r="I10246" t="s">
        <v>16</v>
      </c>
      <c r="J10246"/>
      <c r="K10246"/>
      <c r="L10246">
        <v>2025</v>
      </c>
      <c r="M10246" t="s">
        <v>525</v>
      </c>
      <c r="N10246" t="s">
        <v>526</v>
      </c>
      <c r="O10246"/>
    </row>
    <row r="10247" spans="1:15" s="164" customFormat="1" ht="16" x14ac:dyDescent="0.2">
      <c r="A10247" t="s">
        <v>521</v>
      </c>
      <c r="B10247" t="s">
        <v>572</v>
      </c>
      <c r="C10247" t="s">
        <v>523</v>
      </c>
      <c r="D10247" t="s">
        <v>524</v>
      </c>
      <c r="E10247" t="s">
        <v>519</v>
      </c>
      <c r="F10247" s="191">
        <v>45867</v>
      </c>
      <c r="G10247" t="s">
        <v>573</v>
      </c>
      <c r="H10247" s="192">
        <v>850000</v>
      </c>
      <c r="I10247" t="s">
        <v>16</v>
      </c>
      <c r="J10247">
        <v>10000</v>
      </c>
      <c r="K10247"/>
      <c r="L10247">
        <v>2025</v>
      </c>
      <c r="M10247" t="s">
        <v>525</v>
      </c>
      <c r="N10247" t="s">
        <v>526</v>
      </c>
      <c r="O10247"/>
    </row>
    <row r="10248" spans="1:15" s="164" customFormat="1" ht="16" x14ac:dyDescent="0.2">
      <c r="A10248" t="s">
        <v>521</v>
      </c>
      <c r="B10248" t="s">
        <v>572</v>
      </c>
      <c r="C10248" t="s">
        <v>523</v>
      </c>
      <c r="D10248" t="s">
        <v>530</v>
      </c>
      <c r="E10248" t="s">
        <v>517</v>
      </c>
      <c r="F10248" s="191">
        <v>45867</v>
      </c>
      <c r="G10248" t="s">
        <v>573</v>
      </c>
      <c r="H10248" s="192">
        <v>1840000</v>
      </c>
      <c r="I10248" t="s">
        <v>16</v>
      </c>
      <c r="J10248"/>
      <c r="K10248"/>
      <c r="L10248">
        <v>2025</v>
      </c>
      <c r="M10248" t="s">
        <v>525</v>
      </c>
      <c r="N10248" t="s">
        <v>526</v>
      </c>
      <c r="O10248"/>
    </row>
    <row r="10249" spans="1:15" s="164" customFormat="1" ht="16" x14ac:dyDescent="0.2">
      <c r="A10249" t="s">
        <v>521</v>
      </c>
      <c r="B10249" t="s">
        <v>670</v>
      </c>
      <c r="C10249" t="s">
        <v>523</v>
      </c>
      <c r="D10249" t="s">
        <v>530</v>
      </c>
      <c r="E10249" t="s">
        <v>517</v>
      </c>
      <c r="F10249" s="191">
        <v>45867</v>
      </c>
      <c r="G10249" t="s">
        <v>36</v>
      </c>
      <c r="H10249" s="192">
        <v>194800</v>
      </c>
      <c r="I10249" t="s">
        <v>16</v>
      </c>
      <c r="J10249">
        <v>487</v>
      </c>
      <c r="K10249"/>
      <c r="L10249">
        <v>2025</v>
      </c>
      <c r="M10249" t="s">
        <v>525</v>
      </c>
      <c r="N10249" t="s">
        <v>526</v>
      </c>
      <c r="O10249" t="s">
        <v>868</v>
      </c>
    </row>
    <row r="10250" spans="1:15" s="164" customFormat="1" ht="16" x14ac:dyDescent="0.2">
      <c r="A10250" t="s">
        <v>521</v>
      </c>
      <c r="B10250" t="s">
        <v>647</v>
      </c>
      <c r="C10250" t="s">
        <v>523</v>
      </c>
      <c r="D10250" t="s">
        <v>525</v>
      </c>
      <c r="E10250" t="s">
        <v>531</v>
      </c>
      <c r="F10250" s="191">
        <v>45868</v>
      </c>
      <c r="G10250" t="s">
        <v>650</v>
      </c>
      <c r="H10250" s="192">
        <v>92400</v>
      </c>
      <c r="I10250" t="s">
        <v>16</v>
      </c>
      <c r="J10250"/>
      <c r="K10250"/>
      <c r="L10250">
        <v>2024</v>
      </c>
      <c r="M10250" t="s">
        <v>525</v>
      </c>
      <c r="N10250" t="s">
        <v>569</v>
      </c>
      <c r="O10250"/>
    </row>
    <row r="10251" spans="1:15" s="164" customFormat="1" ht="16" x14ac:dyDescent="0.2">
      <c r="A10251" t="s">
        <v>521</v>
      </c>
      <c r="B10251" t="s">
        <v>647</v>
      </c>
      <c r="C10251" t="s">
        <v>523</v>
      </c>
      <c r="D10251" t="s">
        <v>525</v>
      </c>
      <c r="E10251" t="s">
        <v>525</v>
      </c>
      <c r="F10251" s="191">
        <v>45868</v>
      </c>
      <c r="G10251" t="s">
        <v>648</v>
      </c>
      <c r="H10251" s="192">
        <v>4919</v>
      </c>
      <c r="I10251" t="s">
        <v>16</v>
      </c>
      <c r="J10251"/>
      <c r="K10251"/>
      <c r="L10251">
        <v>2024</v>
      </c>
      <c r="M10251" t="s">
        <v>525</v>
      </c>
      <c r="N10251" t="s">
        <v>569</v>
      </c>
      <c r="O10251"/>
    </row>
    <row r="10252" spans="1:15" s="164" customFormat="1" ht="16" x14ac:dyDescent="0.2">
      <c r="A10252" t="s">
        <v>521</v>
      </c>
      <c r="B10252" t="s">
        <v>647</v>
      </c>
      <c r="C10252" t="s">
        <v>523</v>
      </c>
      <c r="D10252" t="s">
        <v>525</v>
      </c>
      <c r="E10252" t="s">
        <v>525</v>
      </c>
      <c r="F10252" s="191">
        <v>45868</v>
      </c>
      <c r="G10252" t="s">
        <v>755</v>
      </c>
      <c r="H10252" s="192">
        <v>287201</v>
      </c>
      <c r="I10252" t="s">
        <v>16</v>
      </c>
      <c r="J10252"/>
      <c r="K10252"/>
      <c r="L10252">
        <v>2024</v>
      </c>
      <c r="M10252" t="s">
        <v>525</v>
      </c>
      <c r="N10252" t="s">
        <v>569</v>
      </c>
      <c r="O10252"/>
    </row>
    <row r="10253" spans="1:15" s="164" customFormat="1" ht="16" x14ac:dyDescent="0.2">
      <c r="A10253" t="s">
        <v>521</v>
      </c>
      <c r="B10253" t="s">
        <v>647</v>
      </c>
      <c r="C10253" t="s">
        <v>523</v>
      </c>
      <c r="D10253" t="s">
        <v>525</v>
      </c>
      <c r="E10253" t="s">
        <v>525</v>
      </c>
      <c r="F10253" s="191">
        <v>45868</v>
      </c>
      <c r="G10253" t="s">
        <v>658</v>
      </c>
      <c r="H10253" s="192">
        <v>6380</v>
      </c>
      <c r="I10253" t="s">
        <v>16</v>
      </c>
      <c r="J10253"/>
      <c r="K10253"/>
      <c r="L10253">
        <v>2024</v>
      </c>
      <c r="M10253" t="s">
        <v>525</v>
      </c>
      <c r="N10253" t="s">
        <v>569</v>
      </c>
      <c r="O10253"/>
    </row>
    <row r="10254" spans="1:15" s="164" customFormat="1" ht="16" x14ac:dyDescent="0.2">
      <c r="A10254" t="s">
        <v>521</v>
      </c>
      <c r="B10254" t="s">
        <v>647</v>
      </c>
      <c r="C10254" t="s">
        <v>523</v>
      </c>
      <c r="D10254" t="s">
        <v>525</v>
      </c>
      <c r="E10254" t="s">
        <v>519</v>
      </c>
      <c r="F10254" s="191">
        <v>45868</v>
      </c>
      <c r="G10254" t="s">
        <v>661</v>
      </c>
      <c r="H10254" s="192">
        <v>276606</v>
      </c>
      <c r="I10254" t="s">
        <v>16</v>
      </c>
      <c r="J10254"/>
      <c r="K10254"/>
      <c r="L10254">
        <v>2024</v>
      </c>
      <c r="M10254" t="s">
        <v>525</v>
      </c>
      <c r="N10254" t="s">
        <v>569</v>
      </c>
      <c r="O10254"/>
    </row>
    <row r="10255" spans="1:15" s="164" customFormat="1" ht="16" x14ac:dyDescent="0.2">
      <c r="A10255" t="s">
        <v>521</v>
      </c>
      <c r="B10255" t="s">
        <v>647</v>
      </c>
      <c r="C10255" t="s">
        <v>523</v>
      </c>
      <c r="D10255" t="s">
        <v>525</v>
      </c>
      <c r="E10255" t="s">
        <v>531</v>
      </c>
      <c r="F10255" s="191">
        <v>45868</v>
      </c>
      <c r="G10255" t="s">
        <v>661</v>
      </c>
      <c r="H10255" s="192">
        <v>984852</v>
      </c>
      <c r="I10255" t="s">
        <v>16</v>
      </c>
      <c r="J10255"/>
      <c r="K10255"/>
      <c r="L10255">
        <v>2024</v>
      </c>
      <c r="M10255" t="s">
        <v>525</v>
      </c>
      <c r="N10255" t="s">
        <v>569</v>
      </c>
      <c r="O10255"/>
    </row>
    <row r="10256" spans="1:15" s="164" customFormat="1" ht="16" x14ac:dyDescent="0.2">
      <c r="A10256" t="s">
        <v>521</v>
      </c>
      <c r="B10256" t="s">
        <v>647</v>
      </c>
      <c r="C10256" t="s">
        <v>523</v>
      </c>
      <c r="D10256" t="s">
        <v>525</v>
      </c>
      <c r="E10256" t="s">
        <v>525</v>
      </c>
      <c r="F10256" s="191">
        <v>45868</v>
      </c>
      <c r="G10256" t="s">
        <v>649</v>
      </c>
      <c r="H10256" s="192">
        <v>474976</v>
      </c>
      <c r="I10256" t="s">
        <v>16</v>
      </c>
      <c r="J10256"/>
      <c r="K10256"/>
      <c r="L10256">
        <v>2024</v>
      </c>
      <c r="M10256" t="s">
        <v>525</v>
      </c>
      <c r="N10256" t="s">
        <v>569</v>
      </c>
      <c r="O10256"/>
    </row>
    <row r="10257" spans="1:15" s="164" customFormat="1" ht="16" x14ac:dyDescent="0.2">
      <c r="A10257" t="s">
        <v>521</v>
      </c>
      <c r="B10257" t="s">
        <v>647</v>
      </c>
      <c r="C10257" t="s">
        <v>523</v>
      </c>
      <c r="D10257" t="s">
        <v>525</v>
      </c>
      <c r="E10257" t="s">
        <v>531</v>
      </c>
      <c r="F10257" s="191">
        <v>45868</v>
      </c>
      <c r="G10257" t="s">
        <v>649</v>
      </c>
      <c r="H10257" s="192">
        <v>2438942</v>
      </c>
      <c r="I10257" t="s">
        <v>16</v>
      </c>
      <c r="J10257"/>
      <c r="K10257"/>
      <c r="L10257">
        <v>2024</v>
      </c>
      <c r="M10257" t="s">
        <v>525</v>
      </c>
      <c r="N10257" t="s">
        <v>569</v>
      </c>
      <c r="O10257"/>
    </row>
    <row r="10258" spans="1:15" s="164" customFormat="1" ht="16" x14ac:dyDescent="0.2">
      <c r="A10258" t="s">
        <v>521</v>
      </c>
      <c r="B10258" t="s">
        <v>647</v>
      </c>
      <c r="C10258" t="s">
        <v>523</v>
      </c>
      <c r="D10258" t="s">
        <v>525</v>
      </c>
      <c r="E10258" t="s">
        <v>525</v>
      </c>
      <c r="F10258" s="191">
        <v>45868</v>
      </c>
      <c r="G10258" t="s">
        <v>656</v>
      </c>
      <c r="H10258" s="192">
        <v>548856</v>
      </c>
      <c r="I10258" t="s">
        <v>16</v>
      </c>
      <c r="J10258"/>
      <c r="K10258"/>
      <c r="L10258">
        <v>2024</v>
      </c>
      <c r="M10258" t="s">
        <v>525</v>
      </c>
      <c r="N10258" t="s">
        <v>569</v>
      </c>
      <c r="O10258"/>
    </row>
    <row r="10259" spans="1:15" s="164" customFormat="1" ht="16" x14ac:dyDescent="0.2">
      <c r="A10259" t="s">
        <v>521</v>
      </c>
      <c r="B10259" t="s">
        <v>647</v>
      </c>
      <c r="C10259" t="s">
        <v>523</v>
      </c>
      <c r="D10259" t="s">
        <v>525</v>
      </c>
      <c r="E10259" t="s">
        <v>531</v>
      </c>
      <c r="F10259" s="191">
        <v>45868</v>
      </c>
      <c r="G10259" t="s">
        <v>909</v>
      </c>
      <c r="H10259" s="192">
        <v>92202</v>
      </c>
      <c r="I10259" t="s">
        <v>16</v>
      </c>
      <c r="J10259"/>
      <c r="K10259"/>
      <c r="L10259">
        <v>2024</v>
      </c>
      <c r="M10259" t="s">
        <v>525</v>
      </c>
      <c r="N10259" t="s">
        <v>569</v>
      </c>
      <c r="O10259"/>
    </row>
    <row r="10260" spans="1:15" s="164" customFormat="1" ht="16" x14ac:dyDescent="0.2">
      <c r="A10260" t="s">
        <v>521</v>
      </c>
      <c r="B10260" t="s">
        <v>688</v>
      </c>
      <c r="C10260" t="s">
        <v>523</v>
      </c>
      <c r="D10260" t="s">
        <v>530</v>
      </c>
      <c r="E10260" t="s">
        <v>518</v>
      </c>
      <c r="F10260" s="191">
        <v>45868</v>
      </c>
      <c r="G10260" t="s">
        <v>40</v>
      </c>
      <c r="H10260" s="192">
        <v>280000</v>
      </c>
      <c r="I10260" t="s">
        <v>16</v>
      </c>
      <c r="J10260"/>
      <c r="K10260"/>
      <c r="L10260">
        <v>2025</v>
      </c>
      <c r="M10260" t="s">
        <v>525</v>
      </c>
      <c r="N10260" t="s">
        <v>526</v>
      </c>
      <c r="O10260"/>
    </row>
    <row r="10261" spans="1:15" s="164" customFormat="1" ht="16" x14ac:dyDescent="0.2">
      <c r="A10261" t="s">
        <v>521</v>
      </c>
      <c r="B10261" t="s">
        <v>688</v>
      </c>
      <c r="C10261" t="s">
        <v>523</v>
      </c>
      <c r="D10261" t="s">
        <v>530</v>
      </c>
      <c r="E10261" t="s">
        <v>517</v>
      </c>
      <c r="F10261" s="191">
        <v>45868</v>
      </c>
      <c r="G10261" t="s">
        <v>40</v>
      </c>
      <c r="H10261" s="192">
        <v>1400000</v>
      </c>
      <c r="I10261" t="s">
        <v>16</v>
      </c>
      <c r="J10261"/>
      <c r="K10261"/>
      <c r="L10261">
        <v>2025</v>
      </c>
      <c r="M10261" t="s">
        <v>525</v>
      </c>
      <c r="N10261" t="s">
        <v>526</v>
      </c>
      <c r="O10261"/>
    </row>
    <row r="10262" spans="1:15" s="164" customFormat="1" ht="16" x14ac:dyDescent="0.2">
      <c r="A10262" t="s">
        <v>521</v>
      </c>
      <c r="B10262" t="s">
        <v>667</v>
      </c>
      <c r="C10262" t="s">
        <v>523</v>
      </c>
      <c r="D10262" t="s">
        <v>530</v>
      </c>
      <c r="E10262" t="s">
        <v>517</v>
      </c>
      <c r="F10262" s="191">
        <v>45868</v>
      </c>
      <c r="G10262" t="s">
        <v>35</v>
      </c>
      <c r="H10262" s="192">
        <v>3046400</v>
      </c>
      <c r="I10262" t="s">
        <v>16</v>
      </c>
      <c r="J10262">
        <v>7616</v>
      </c>
      <c r="K10262"/>
      <c r="L10262">
        <v>2025</v>
      </c>
      <c r="M10262" t="s">
        <v>525</v>
      </c>
      <c r="N10262" t="s">
        <v>526</v>
      </c>
      <c r="O10262"/>
    </row>
    <row r="10263" spans="1:15" s="164" customFormat="1" ht="16" x14ac:dyDescent="0.2">
      <c r="A10263" t="s">
        <v>521</v>
      </c>
      <c r="B10263" t="s">
        <v>645</v>
      </c>
      <c r="C10263" t="s">
        <v>523</v>
      </c>
      <c r="D10263" t="s">
        <v>530</v>
      </c>
      <c r="E10263" t="s">
        <v>518</v>
      </c>
      <c r="F10263" s="191">
        <v>45868</v>
      </c>
      <c r="G10263" t="s">
        <v>30</v>
      </c>
      <c r="H10263" s="192">
        <v>112000</v>
      </c>
      <c r="I10263" t="s">
        <v>16</v>
      </c>
      <c r="J10263">
        <v>280</v>
      </c>
      <c r="K10263"/>
      <c r="L10263">
        <v>2025</v>
      </c>
      <c r="M10263" t="s">
        <v>525</v>
      </c>
      <c r="N10263" t="s">
        <v>526</v>
      </c>
      <c r="O10263"/>
    </row>
    <row r="10264" spans="1:15" s="164" customFormat="1" ht="16" x14ac:dyDescent="0.2">
      <c r="A10264" t="s">
        <v>521</v>
      </c>
      <c r="B10264" t="s">
        <v>645</v>
      </c>
      <c r="C10264" t="s">
        <v>523</v>
      </c>
      <c r="D10264" t="s">
        <v>530</v>
      </c>
      <c r="E10264" t="s">
        <v>517</v>
      </c>
      <c r="F10264" s="191">
        <v>45868</v>
      </c>
      <c r="G10264" t="s">
        <v>30</v>
      </c>
      <c r="H10264" s="192">
        <v>784000</v>
      </c>
      <c r="I10264" t="s">
        <v>16</v>
      </c>
      <c r="J10264">
        <v>1960</v>
      </c>
      <c r="K10264"/>
      <c r="L10264">
        <v>2025</v>
      </c>
      <c r="M10264" t="s">
        <v>525</v>
      </c>
      <c r="N10264" t="s">
        <v>526</v>
      </c>
      <c r="O10264"/>
    </row>
    <row r="10265" spans="1:15" s="164" customFormat="1" ht="16" x14ac:dyDescent="0.2">
      <c r="A10265" t="s">
        <v>521</v>
      </c>
      <c r="B10265" t="s">
        <v>662</v>
      </c>
      <c r="C10265" t="s">
        <v>523</v>
      </c>
      <c r="D10265" t="s">
        <v>530</v>
      </c>
      <c r="E10265" t="s">
        <v>517</v>
      </c>
      <c r="F10265" s="191">
        <v>45868</v>
      </c>
      <c r="G10265" t="s">
        <v>32</v>
      </c>
      <c r="H10265" s="192">
        <v>1008000</v>
      </c>
      <c r="I10265" t="s">
        <v>16</v>
      </c>
      <c r="J10265">
        <v>2520</v>
      </c>
      <c r="K10265"/>
      <c r="L10265">
        <v>2025</v>
      </c>
      <c r="M10265" t="s">
        <v>525</v>
      </c>
      <c r="N10265" t="s">
        <v>526</v>
      </c>
      <c r="O10265"/>
    </row>
    <row r="10266" spans="1:15" s="164" customFormat="1" ht="16" x14ac:dyDescent="0.2">
      <c r="A10266" t="s">
        <v>521</v>
      </c>
      <c r="B10266" t="s">
        <v>670</v>
      </c>
      <c r="C10266" t="s">
        <v>523</v>
      </c>
      <c r="D10266" t="s">
        <v>530</v>
      </c>
      <c r="E10266" t="s">
        <v>518</v>
      </c>
      <c r="F10266" s="191">
        <v>45868</v>
      </c>
      <c r="G10266" t="s">
        <v>36</v>
      </c>
      <c r="H10266" s="192">
        <v>224000</v>
      </c>
      <c r="I10266" t="s">
        <v>16</v>
      </c>
      <c r="J10266">
        <v>560</v>
      </c>
      <c r="K10266"/>
      <c r="L10266">
        <v>2025</v>
      </c>
      <c r="M10266" t="s">
        <v>525</v>
      </c>
      <c r="N10266" t="s">
        <v>526</v>
      </c>
      <c r="O10266"/>
    </row>
    <row r="10267" spans="1:15" s="164" customFormat="1" ht="16" x14ac:dyDescent="0.2">
      <c r="A10267" t="s">
        <v>521</v>
      </c>
      <c r="B10267" t="s">
        <v>670</v>
      </c>
      <c r="C10267" t="s">
        <v>523</v>
      </c>
      <c r="D10267" t="s">
        <v>524</v>
      </c>
      <c r="E10267" t="s">
        <v>519</v>
      </c>
      <c r="F10267" s="191">
        <v>45868</v>
      </c>
      <c r="G10267" t="s">
        <v>36</v>
      </c>
      <c r="H10267" s="192">
        <v>57800</v>
      </c>
      <c r="I10267" t="s">
        <v>16</v>
      </c>
      <c r="J10267">
        <v>680</v>
      </c>
      <c r="K10267"/>
      <c r="L10267">
        <v>2025</v>
      </c>
      <c r="M10267" t="s">
        <v>525</v>
      </c>
      <c r="N10267" t="s">
        <v>526</v>
      </c>
      <c r="O10267"/>
    </row>
    <row r="10268" spans="1:15" s="164" customFormat="1" ht="16" x14ac:dyDescent="0.2">
      <c r="A10268" t="s">
        <v>521</v>
      </c>
      <c r="B10268" t="s">
        <v>670</v>
      </c>
      <c r="C10268" t="s">
        <v>523</v>
      </c>
      <c r="D10268" t="s">
        <v>530</v>
      </c>
      <c r="E10268" t="s">
        <v>517</v>
      </c>
      <c r="F10268" s="191">
        <v>45868</v>
      </c>
      <c r="G10268" t="s">
        <v>36</v>
      </c>
      <c r="H10268" s="192">
        <v>2038400</v>
      </c>
      <c r="I10268" t="s">
        <v>16</v>
      </c>
      <c r="J10268">
        <v>5096</v>
      </c>
      <c r="K10268"/>
      <c r="L10268">
        <v>2025</v>
      </c>
      <c r="M10268" t="s">
        <v>525</v>
      </c>
      <c r="N10268" t="s">
        <v>526</v>
      </c>
      <c r="O10268"/>
    </row>
    <row r="10269" spans="1:15" s="164" customFormat="1" ht="16" x14ac:dyDescent="0.2">
      <c r="A10269" t="s">
        <v>521</v>
      </c>
      <c r="B10269" t="s">
        <v>687</v>
      </c>
      <c r="C10269" t="s">
        <v>523</v>
      </c>
      <c r="D10269" t="s">
        <v>530</v>
      </c>
      <c r="E10269" t="s">
        <v>517</v>
      </c>
      <c r="F10269" s="191">
        <v>45868</v>
      </c>
      <c r="G10269" t="s">
        <v>39</v>
      </c>
      <c r="H10269" s="192">
        <v>582400</v>
      </c>
      <c r="I10269" t="s">
        <v>16</v>
      </c>
      <c r="J10269">
        <v>1456</v>
      </c>
      <c r="K10269"/>
      <c r="L10269">
        <v>2025</v>
      </c>
      <c r="M10269" t="s">
        <v>525</v>
      </c>
      <c r="N10269" t="s">
        <v>526</v>
      </c>
      <c r="O10269"/>
    </row>
    <row r="10270" spans="1:15" s="164" customFormat="1" ht="16" x14ac:dyDescent="0.2">
      <c r="A10270" t="s">
        <v>521</v>
      </c>
      <c r="B10270" t="s">
        <v>667</v>
      </c>
      <c r="C10270" t="s">
        <v>523</v>
      </c>
      <c r="D10270" t="s">
        <v>530</v>
      </c>
      <c r="E10270" t="s">
        <v>518</v>
      </c>
      <c r="F10270" s="191">
        <v>45868</v>
      </c>
      <c r="G10270" t="s">
        <v>35</v>
      </c>
      <c r="H10270" s="192">
        <v>89600</v>
      </c>
      <c r="I10270" t="s">
        <v>16</v>
      </c>
      <c r="J10270">
        <v>224</v>
      </c>
      <c r="K10270"/>
      <c r="L10270">
        <v>2025</v>
      </c>
      <c r="M10270" t="s">
        <v>525</v>
      </c>
      <c r="N10270" t="s">
        <v>526</v>
      </c>
      <c r="O10270"/>
    </row>
    <row r="10271" spans="1:15" s="164" customFormat="1" ht="16" x14ac:dyDescent="0.2">
      <c r="A10271" t="s">
        <v>521</v>
      </c>
      <c r="B10271" t="s">
        <v>609</v>
      </c>
      <c r="C10271" t="s">
        <v>523</v>
      </c>
      <c r="D10271" t="s">
        <v>530</v>
      </c>
      <c r="E10271" t="s">
        <v>517</v>
      </c>
      <c r="F10271" s="191">
        <v>45868</v>
      </c>
      <c r="G10271" t="s">
        <v>25</v>
      </c>
      <c r="H10271" s="192">
        <v>112000</v>
      </c>
      <c r="I10271" t="s">
        <v>16</v>
      </c>
      <c r="J10271">
        <v>280</v>
      </c>
      <c r="K10271"/>
      <c r="L10271">
        <v>2025</v>
      </c>
      <c r="M10271" t="s">
        <v>525</v>
      </c>
      <c r="N10271" t="s">
        <v>526</v>
      </c>
      <c r="O10271"/>
    </row>
    <row r="10272" spans="1:15" s="164" customFormat="1" ht="16" x14ac:dyDescent="0.2">
      <c r="A10272" t="s">
        <v>521</v>
      </c>
      <c r="B10272" t="s">
        <v>615</v>
      </c>
      <c r="C10272" t="s">
        <v>523</v>
      </c>
      <c r="D10272" t="s">
        <v>530</v>
      </c>
      <c r="E10272" t="s">
        <v>517</v>
      </c>
      <c r="F10272" s="191">
        <v>45868</v>
      </c>
      <c r="G10272" t="s">
        <v>26</v>
      </c>
      <c r="H10272" s="192">
        <v>649600</v>
      </c>
      <c r="I10272" t="s">
        <v>16</v>
      </c>
      <c r="J10272">
        <v>1624</v>
      </c>
      <c r="K10272"/>
      <c r="L10272">
        <v>2025</v>
      </c>
      <c r="M10272" t="s">
        <v>525</v>
      </c>
      <c r="N10272" t="s">
        <v>526</v>
      </c>
      <c r="O10272"/>
    </row>
    <row r="10273" spans="1:15" s="164" customFormat="1" ht="16" x14ac:dyDescent="0.2">
      <c r="A10273" t="s">
        <v>521</v>
      </c>
      <c r="B10273" t="s">
        <v>639</v>
      </c>
      <c r="C10273" t="s">
        <v>523</v>
      </c>
      <c r="D10273" t="s">
        <v>530</v>
      </c>
      <c r="E10273" t="s">
        <v>518</v>
      </c>
      <c r="F10273" s="191">
        <v>45868</v>
      </c>
      <c r="G10273" t="s">
        <v>29</v>
      </c>
      <c r="H10273" s="192">
        <v>515200</v>
      </c>
      <c r="I10273" t="s">
        <v>16</v>
      </c>
      <c r="J10273">
        <v>1288</v>
      </c>
      <c r="K10273"/>
      <c r="L10273">
        <v>2025</v>
      </c>
      <c r="M10273" t="s">
        <v>525</v>
      </c>
      <c r="N10273" t="s">
        <v>526</v>
      </c>
      <c r="O10273"/>
    </row>
    <row r="10274" spans="1:15" s="164" customFormat="1" ht="16" x14ac:dyDescent="0.2">
      <c r="A10274" t="s">
        <v>521</v>
      </c>
      <c r="B10274" t="s">
        <v>639</v>
      </c>
      <c r="C10274" t="s">
        <v>523</v>
      </c>
      <c r="D10274" t="s">
        <v>524</v>
      </c>
      <c r="E10274" t="s">
        <v>519</v>
      </c>
      <c r="F10274" s="191">
        <v>45868</v>
      </c>
      <c r="G10274" t="s">
        <v>29</v>
      </c>
      <c r="H10274" s="192">
        <v>57800</v>
      </c>
      <c r="I10274" t="s">
        <v>16</v>
      </c>
      <c r="J10274">
        <v>680</v>
      </c>
      <c r="K10274"/>
      <c r="L10274">
        <v>2025</v>
      </c>
      <c r="M10274" t="s">
        <v>525</v>
      </c>
      <c r="N10274" t="s">
        <v>526</v>
      </c>
      <c r="O10274"/>
    </row>
    <row r="10275" spans="1:15" s="164" customFormat="1" ht="16" x14ac:dyDescent="0.2">
      <c r="A10275" t="s">
        <v>521</v>
      </c>
      <c r="B10275" t="s">
        <v>639</v>
      </c>
      <c r="C10275" t="s">
        <v>523</v>
      </c>
      <c r="D10275" t="s">
        <v>530</v>
      </c>
      <c r="E10275" t="s">
        <v>517</v>
      </c>
      <c r="F10275" s="191">
        <v>45868</v>
      </c>
      <c r="G10275" t="s">
        <v>29</v>
      </c>
      <c r="H10275" s="192">
        <v>3628800</v>
      </c>
      <c r="I10275" t="s">
        <v>16</v>
      </c>
      <c r="J10275">
        <v>9072</v>
      </c>
      <c r="K10275"/>
      <c r="L10275">
        <v>2025</v>
      </c>
      <c r="M10275" t="s">
        <v>525</v>
      </c>
      <c r="N10275" t="s">
        <v>526</v>
      </c>
      <c r="O10275"/>
    </row>
    <row r="10276" spans="1:15" s="164" customFormat="1" ht="16" x14ac:dyDescent="0.2">
      <c r="A10276" t="s">
        <v>521</v>
      </c>
      <c r="B10276" t="s">
        <v>662</v>
      </c>
      <c r="C10276" t="s">
        <v>523</v>
      </c>
      <c r="D10276" t="s">
        <v>530</v>
      </c>
      <c r="E10276" t="s">
        <v>518</v>
      </c>
      <c r="F10276" s="191">
        <v>45868</v>
      </c>
      <c r="G10276" t="s">
        <v>32</v>
      </c>
      <c r="H10276" s="192">
        <v>112000</v>
      </c>
      <c r="I10276" t="s">
        <v>16</v>
      </c>
      <c r="J10276">
        <v>280</v>
      </c>
      <c r="K10276"/>
      <c r="L10276">
        <v>2025</v>
      </c>
      <c r="M10276" t="s">
        <v>525</v>
      </c>
      <c r="N10276" t="s">
        <v>526</v>
      </c>
      <c r="O10276"/>
    </row>
    <row r="10277" spans="1:15" s="164" customFormat="1" ht="16" x14ac:dyDescent="0.2">
      <c r="A10277" t="s">
        <v>521</v>
      </c>
      <c r="B10277" t="s">
        <v>592</v>
      </c>
      <c r="C10277" t="s">
        <v>523</v>
      </c>
      <c r="D10277" t="s">
        <v>530</v>
      </c>
      <c r="E10277" t="s">
        <v>518</v>
      </c>
      <c r="F10277" s="191">
        <v>45868</v>
      </c>
      <c r="G10277" t="s">
        <v>24</v>
      </c>
      <c r="H10277" s="192">
        <v>268800</v>
      </c>
      <c r="I10277" t="s">
        <v>16</v>
      </c>
      <c r="J10277">
        <v>672</v>
      </c>
      <c r="K10277"/>
      <c r="L10277">
        <v>2025</v>
      </c>
      <c r="M10277" t="s">
        <v>525</v>
      </c>
      <c r="N10277" t="s">
        <v>526</v>
      </c>
      <c r="O10277"/>
    </row>
    <row r="10278" spans="1:15" s="164" customFormat="1" ht="16" x14ac:dyDescent="0.2">
      <c r="A10278" t="s">
        <v>521</v>
      </c>
      <c r="B10278" t="s">
        <v>592</v>
      </c>
      <c r="C10278" t="s">
        <v>523</v>
      </c>
      <c r="D10278" t="s">
        <v>530</v>
      </c>
      <c r="E10278" t="s">
        <v>517</v>
      </c>
      <c r="F10278" s="191">
        <v>45868</v>
      </c>
      <c r="G10278" t="s">
        <v>24</v>
      </c>
      <c r="H10278" s="192">
        <v>1568000</v>
      </c>
      <c r="I10278" t="s">
        <v>16</v>
      </c>
      <c r="J10278">
        <v>3920</v>
      </c>
      <c r="K10278"/>
      <c r="L10278">
        <v>2025</v>
      </c>
      <c r="M10278" t="s">
        <v>525</v>
      </c>
      <c r="N10278" t="s">
        <v>526</v>
      </c>
      <c r="O10278"/>
    </row>
    <row r="10279" spans="1:15" s="164" customFormat="1" ht="16" x14ac:dyDescent="0.2">
      <c r="A10279" t="s">
        <v>521</v>
      </c>
      <c r="B10279" t="s">
        <v>572</v>
      </c>
      <c r="C10279" t="s">
        <v>535</v>
      </c>
      <c r="D10279" t="s">
        <v>530</v>
      </c>
      <c r="E10279" t="s">
        <v>517</v>
      </c>
      <c r="F10279" s="191">
        <v>45868</v>
      </c>
      <c r="G10279" t="s">
        <v>573</v>
      </c>
      <c r="H10279" s="192">
        <v>200000</v>
      </c>
      <c r="I10279" t="s">
        <v>16</v>
      </c>
      <c r="J10279"/>
      <c r="K10279"/>
      <c r="L10279">
        <v>2025</v>
      </c>
      <c r="M10279" t="s">
        <v>525</v>
      </c>
      <c r="N10279" t="s">
        <v>526</v>
      </c>
      <c r="O10279"/>
    </row>
    <row r="10280" spans="1:15" s="164" customFormat="1" ht="16" x14ac:dyDescent="0.2">
      <c r="A10280" t="s">
        <v>521</v>
      </c>
      <c r="B10280" t="s">
        <v>572</v>
      </c>
      <c r="C10280" t="s">
        <v>523</v>
      </c>
      <c r="D10280" t="s">
        <v>530</v>
      </c>
      <c r="E10280" t="s">
        <v>517</v>
      </c>
      <c r="F10280" s="191">
        <v>45868</v>
      </c>
      <c r="G10280" t="s">
        <v>573</v>
      </c>
      <c r="H10280" s="192">
        <v>1191200</v>
      </c>
      <c r="I10280" t="s">
        <v>16</v>
      </c>
      <c r="J10280">
        <v>178</v>
      </c>
      <c r="K10280"/>
      <c r="L10280">
        <v>2025</v>
      </c>
      <c r="M10280" t="s">
        <v>525</v>
      </c>
      <c r="N10280" t="s">
        <v>526</v>
      </c>
      <c r="O10280"/>
    </row>
    <row r="10281" spans="1:15" s="164" customFormat="1" ht="16" x14ac:dyDescent="0.2">
      <c r="A10281" t="s">
        <v>521</v>
      </c>
      <c r="B10281" t="s">
        <v>572</v>
      </c>
      <c r="C10281" t="s">
        <v>523</v>
      </c>
      <c r="D10281" t="s">
        <v>530</v>
      </c>
      <c r="E10281" t="s">
        <v>518</v>
      </c>
      <c r="F10281" s="191">
        <v>45868</v>
      </c>
      <c r="G10281" t="s">
        <v>573</v>
      </c>
      <c r="H10281" s="192">
        <v>240000</v>
      </c>
      <c r="I10281" t="s">
        <v>16</v>
      </c>
      <c r="J10281"/>
      <c r="K10281"/>
      <c r="L10281">
        <v>2025</v>
      </c>
      <c r="M10281" t="s">
        <v>525</v>
      </c>
      <c r="N10281" t="s">
        <v>526</v>
      </c>
      <c r="O10281"/>
    </row>
    <row r="10282" spans="1:15" s="164" customFormat="1" ht="16" x14ac:dyDescent="0.2">
      <c r="A10282" t="s">
        <v>521</v>
      </c>
      <c r="B10282" t="s">
        <v>572</v>
      </c>
      <c r="C10282" t="s">
        <v>535</v>
      </c>
      <c r="D10282" t="s">
        <v>524</v>
      </c>
      <c r="E10282" t="s">
        <v>519</v>
      </c>
      <c r="F10282" s="191">
        <v>45868</v>
      </c>
      <c r="G10282" t="s">
        <v>573</v>
      </c>
      <c r="H10282" s="192">
        <v>595000</v>
      </c>
      <c r="I10282" t="s">
        <v>16</v>
      </c>
      <c r="J10282">
        <v>7000</v>
      </c>
      <c r="K10282"/>
      <c r="L10282">
        <v>2025</v>
      </c>
      <c r="M10282" t="s">
        <v>525</v>
      </c>
      <c r="N10282" t="s">
        <v>526</v>
      </c>
      <c r="O10282"/>
    </row>
    <row r="10283" spans="1:15" s="164" customFormat="1" ht="16" x14ac:dyDescent="0.2">
      <c r="A10283" t="s">
        <v>521</v>
      </c>
      <c r="B10283" t="s">
        <v>572</v>
      </c>
      <c r="C10283" t="s">
        <v>523</v>
      </c>
      <c r="D10283" t="s">
        <v>524</v>
      </c>
      <c r="E10283" t="s">
        <v>519</v>
      </c>
      <c r="F10283" s="191">
        <v>45868</v>
      </c>
      <c r="G10283" t="s">
        <v>573</v>
      </c>
      <c r="H10283" s="192">
        <v>2720000</v>
      </c>
      <c r="I10283" t="s">
        <v>16</v>
      </c>
      <c r="J10283">
        <v>32000</v>
      </c>
      <c r="K10283"/>
      <c r="L10283">
        <v>2025</v>
      </c>
      <c r="M10283" t="s">
        <v>525</v>
      </c>
      <c r="N10283" t="s">
        <v>526</v>
      </c>
      <c r="O10283"/>
    </row>
    <row r="10284" spans="1:15" s="164" customFormat="1" ht="16" x14ac:dyDescent="0.2">
      <c r="A10284" t="s">
        <v>521</v>
      </c>
      <c r="B10284" t="s">
        <v>522</v>
      </c>
      <c r="C10284" t="s">
        <v>523</v>
      </c>
      <c r="D10284" t="s">
        <v>530</v>
      </c>
      <c r="E10284" t="s">
        <v>517</v>
      </c>
      <c r="F10284" s="191">
        <v>45868</v>
      </c>
      <c r="G10284" t="s">
        <v>19</v>
      </c>
      <c r="H10284" s="192">
        <v>2700000</v>
      </c>
      <c r="I10284" t="s">
        <v>16</v>
      </c>
      <c r="J10284"/>
      <c r="K10284"/>
      <c r="L10284">
        <v>2025</v>
      </c>
      <c r="M10284" t="s">
        <v>525</v>
      </c>
      <c r="N10284" t="s">
        <v>526</v>
      </c>
      <c r="O10284"/>
    </row>
    <row r="10285" spans="1:15" s="164" customFormat="1" ht="16" x14ac:dyDescent="0.2">
      <c r="A10285" t="s">
        <v>521</v>
      </c>
      <c r="B10285" t="s">
        <v>522</v>
      </c>
      <c r="C10285" t="s">
        <v>523</v>
      </c>
      <c r="D10285" t="s">
        <v>524</v>
      </c>
      <c r="E10285" t="s">
        <v>517</v>
      </c>
      <c r="F10285" s="191">
        <v>45868</v>
      </c>
      <c r="G10285" t="s">
        <v>19</v>
      </c>
      <c r="H10285" s="192">
        <v>170000</v>
      </c>
      <c r="I10285" t="s">
        <v>16</v>
      </c>
      <c r="J10285">
        <v>2000</v>
      </c>
      <c r="K10285"/>
      <c r="L10285">
        <v>2025</v>
      </c>
      <c r="M10285" t="s">
        <v>525</v>
      </c>
      <c r="N10285" t="s">
        <v>526</v>
      </c>
      <c r="O10285"/>
    </row>
    <row r="10286" spans="1:15" s="164" customFormat="1" ht="16" x14ac:dyDescent="0.2">
      <c r="A10286" t="s">
        <v>521</v>
      </c>
      <c r="B10286" t="s">
        <v>522</v>
      </c>
      <c r="C10286" t="s">
        <v>523</v>
      </c>
      <c r="D10286" t="s">
        <v>524</v>
      </c>
      <c r="E10286" t="s">
        <v>519</v>
      </c>
      <c r="F10286" s="191">
        <v>45868</v>
      </c>
      <c r="G10286" t="s">
        <v>19</v>
      </c>
      <c r="H10286" s="192">
        <v>680000</v>
      </c>
      <c r="I10286" t="s">
        <v>16</v>
      </c>
      <c r="J10286">
        <v>8000</v>
      </c>
      <c r="K10286"/>
      <c r="L10286">
        <v>2025</v>
      </c>
      <c r="M10286" t="s">
        <v>525</v>
      </c>
      <c r="N10286" t="s">
        <v>526</v>
      </c>
      <c r="O10286"/>
    </row>
    <row r="10287" spans="1:15" s="164" customFormat="1" ht="16" x14ac:dyDescent="0.2">
      <c r="A10287" t="s">
        <v>521</v>
      </c>
      <c r="B10287" t="s">
        <v>688</v>
      </c>
      <c r="C10287" t="s">
        <v>523</v>
      </c>
      <c r="D10287" t="s">
        <v>530</v>
      </c>
      <c r="E10287" t="s">
        <v>518</v>
      </c>
      <c r="F10287" s="191">
        <v>45869</v>
      </c>
      <c r="G10287" t="s">
        <v>40</v>
      </c>
      <c r="H10287" s="192">
        <v>160000</v>
      </c>
      <c r="I10287" t="s">
        <v>16</v>
      </c>
      <c r="J10287"/>
      <c r="K10287"/>
      <c r="L10287">
        <v>2025</v>
      </c>
      <c r="M10287" t="s">
        <v>525</v>
      </c>
      <c r="N10287" t="s">
        <v>526</v>
      </c>
      <c r="O10287"/>
    </row>
    <row r="10288" spans="1:15" s="164" customFormat="1" ht="16" x14ac:dyDescent="0.2">
      <c r="A10288" t="s">
        <v>521</v>
      </c>
      <c r="B10288" t="s">
        <v>522</v>
      </c>
      <c r="C10288" t="s">
        <v>523</v>
      </c>
      <c r="D10288" t="s">
        <v>530</v>
      </c>
      <c r="E10288" t="s">
        <v>517</v>
      </c>
      <c r="F10288" s="191">
        <v>45869</v>
      </c>
      <c r="G10288" t="s">
        <v>19</v>
      </c>
      <c r="H10288" s="192">
        <v>2240000</v>
      </c>
      <c r="I10288" t="s">
        <v>16</v>
      </c>
      <c r="J10288"/>
      <c r="K10288"/>
      <c r="L10288">
        <v>2025</v>
      </c>
      <c r="M10288" t="s">
        <v>525</v>
      </c>
      <c r="N10288" t="s">
        <v>526</v>
      </c>
      <c r="O10288"/>
    </row>
    <row r="10289" spans="1:15" s="164" customFormat="1" ht="16" x14ac:dyDescent="0.2">
      <c r="A10289" t="s">
        <v>521</v>
      </c>
      <c r="B10289" t="s">
        <v>688</v>
      </c>
      <c r="C10289" t="s">
        <v>523</v>
      </c>
      <c r="D10289" t="s">
        <v>530</v>
      </c>
      <c r="E10289" t="s">
        <v>517</v>
      </c>
      <c r="F10289" s="191">
        <v>45869</v>
      </c>
      <c r="G10289" t="s">
        <v>40</v>
      </c>
      <c r="H10289" s="192">
        <v>1000000</v>
      </c>
      <c r="I10289" t="s">
        <v>16</v>
      </c>
      <c r="J10289"/>
      <c r="K10289"/>
      <c r="L10289">
        <v>2025</v>
      </c>
      <c r="M10289" t="s">
        <v>525</v>
      </c>
      <c r="N10289" t="s">
        <v>526</v>
      </c>
      <c r="O10289"/>
    </row>
    <row r="10290" spans="1:15" s="164" customFormat="1" ht="16" x14ac:dyDescent="0.2">
      <c r="A10290" t="s">
        <v>521</v>
      </c>
      <c r="B10290" t="s">
        <v>522</v>
      </c>
      <c r="C10290" t="s">
        <v>523</v>
      </c>
      <c r="D10290" t="s">
        <v>524</v>
      </c>
      <c r="E10290" t="s">
        <v>519</v>
      </c>
      <c r="F10290" s="191">
        <v>45869</v>
      </c>
      <c r="G10290" t="s">
        <v>19</v>
      </c>
      <c r="H10290" s="192">
        <v>935000</v>
      </c>
      <c r="I10290" t="s">
        <v>16</v>
      </c>
      <c r="J10290">
        <v>11000</v>
      </c>
      <c r="K10290"/>
      <c r="L10290">
        <v>2025</v>
      </c>
      <c r="M10290" t="s">
        <v>525</v>
      </c>
      <c r="N10290" t="s">
        <v>526</v>
      </c>
      <c r="O10290"/>
    </row>
    <row r="10291" spans="1:15" s="164" customFormat="1" ht="16" x14ac:dyDescent="0.2">
      <c r="A10291" t="s">
        <v>521</v>
      </c>
      <c r="B10291" t="s">
        <v>647</v>
      </c>
      <c r="C10291" t="s">
        <v>523</v>
      </c>
      <c r="D10291" t="s">
        <v>525</v>
      </c>
      <c r="E10291" t="s">
        <v>531</v>
      </c>
      <c r="F10291" s="191">
        <v>45869</v>
      </c>
      <c r="G10291" t="s">
        <v>650</v>
      </c>
      <c r="H10291" s="192">
        <v>46200</v>
      </c>
      <c r="I10291" t="s">
        <v>16</v>
      </c>
      <c r="J10291"/>
      <c r="K10291"/>
      <c r="L10291">
        <v>2024</v>
      </c>
      <c r="M10291" t="s">
        <v>525</v>
      </c>
      <c r="N10291" t="s">
        <v>569</v>
      </c>
      <c r="O10291"/>
    </row>
    <row r="10292" spans="1:15" s="164" customFormat="1" ht="16" x14ac:dyDescent="0.2">
      <c r="A10292" t="s">
        <v>521</v>
      </c>
      <c r="B10292" t="s">
        <v>639</v>
      </c>
      <c r="C10292" t="s">
        <v>523</v>
      </c>
      <c r="D10292" t="s">
        <v>530</v>
      </c>
      <c r="E10292" t="s">
        <v>517</v>
      </c>
      <c r="F10292" s="191">
        <v>45869</v>
      </c>
      <c r="G10292" t="s">
        <v>29</v>
      </c>
      <c r="H10292" s="192">
        <v>4009600</v>
      </c>
      <c r="I10292" t="s">
        <v>16</v>
      </c>
      <c r="J10292">
        <v>10024</v>
      </c>
      <c r="K10292"/>
      <c r="L10292">
        <v>2025</v>
      </c>
      <c r="M10292" t="s">
        <v>525</v>
      </c>
      <c r="N10292" t="s">
        <v>526</v>
      </c>
      <c r="O10292"/>
    </row>
    <row r="10293" spans="1:15" s="164" customFormat="1" ht="16" x14ac:dyDescent="0.2">
      <c r="A10293" t="s">
        <v>521</v>
      </c>
      <c r="B10293" t="s">
        <v>647</v>
      </c>
      <c r="C10293" t="s">
        <v>523</v>
      </c>
      <c r="D10293" t="s">
        <v>525</v>
      </c>
      <c r="E10293" t="s">
        <v>525</v>
      </c>
      <c r="F10293" s="191">
        <v>45869</v>
      </c>
      <c r="G10293" t="s">
        <v>648</v>
      </c>
      <c r="H10293" s="192">
        <v>15976</v>
      </c>
      <c r="I10293" t="s">
        <v>16</v>
      </c>
      <c r="J10293"/>
      <c r="K10293"/>
      <c r="L10293">
        <v>2024</v>
      </c>
      <c r="M10293" t="s">
        <v>525</v>
      </c>
      <c r="N10293" t="s">
        <v>569</v>
      </c>
      <c r="O10293"/>
    </row>
    <row r="10294" spans="1:15" s="164" customFormat="1" ht="16" x14ac:dyDescent="0.2">
      <c r="A10294" t="s">
        <v>521</v>
      </c>
      <c r="B10294" t="s">
        <v>592</v>
      </c>
      <c r="C10294" t="s">
        <v>523</v>
      </c>
      <c r="D10294" t="s">
        <v>530</v>
      </c>
      <c r="E10294" t="s">
        <v>518</v>
      </c>
      <c r="F10294" s="191">
        <v>45869</v>
      </c>
      <c r="G10294" t="s">
        <v>24</v>
      </c>
      <c r="H10294" s="192">
        <v>89600</v>
      </c>
      <c r="I10294" t="s">
        <v>16</v>
      </c>
      <c r="J10294">
        <v>224</v>
      </c>
      <c r="K10294"/>
      <c r="L10294">
        <v>2025</v>
      </c>
      <c r="M10294" t="s">
        <v>525</v>
      </c>
      <c r="N10294" t="s">
        <v>526</v>
      </c>
      <c r="O10294"/>
    </row>
    <row r="10295" spans="1:15" s="164" customFormat="1" ht="16" x14ac:dyDescent="0.2">
      <c r="A10295" t="s">
        <v>521</v>
      </c>
      <c r="B10295" t="s">
        <v>647</v>
      </c>
      <c r="C10295" t="s">
        <v>523</v>
      </c>
      <c r="D10295" t="s">
        <v>525</v>
      </c>
      <c r="E10295" t="s">
        <v>531</v>
      </c>
      <c r="F10295" s="191">
        <v>45869</v>
      </c>
      <c r="G10295" t="s">
        <v>648</v>
      </c>
      <c r="H10295" s="192">
        <v>76736</v>
      </c>
      <c r="I10295" t="s">
        <v>16</v>
      </c>
      <c r="J10295"/>
      <c r="K10295"/>
      <c r="L10295">
        <v>2024</v>
      </c>
      <c r="M10295" t="s">
        <v>525</v>
      </c>
      <c r="N10295" t="s">
        <v>569</v>
      </c>
      <c r="O10295"/>
    </row>
    <row r="10296" spans="1:15" s="164" customFormat="1" ht="16" x14ac:dyDescent="0.2">
      <c r="A10296" t="s">
        <v>521</v>
      </c>
      <c r="B10296" t="s">
        <v>687</v>
      </c>
      <c r="C10296" t="s">
        <v>523</v>
      </c>
      <c r="D10296" t="s">
        <v>530</v>
      </c>
      <c r="E10296" t="s">
        <v>517</v>
      </c>
      <c r="F10296" s="191">
        <v>45869</v>
      </c>
      <c r="G10296" t="s">
        <v>39</v>
      </c>
      <c r="H10296" s="192">
        <v>313600</v>
      </c>
      <c r="I10296" t="s">
        <v>16</v>
      </c>
      <c r="J10296">
        <v>784</v>
      </c>
      <c r="K10296"/>
      <c r="L10296">
        <v>2025</v>
      </c>
      <c r="M10296" t="s">
        <v>525</v>
      </c>
      <c r="N10296" t="s">
        <v>526</v>
      </c>
      <c r="O10296"/>
    </row>
    <row r="10297" spans="1:15" s="164" customFormat="1" ht="16" x14ac:dyDescent="0.2">
      <c r="A10297" t="s">
        <v>521</v>
      </c>
      <c r="B10297" t="s">
        <v>647</v>
      </c>
      <c r="C10297" t="s">
        <v>523</v>
      </c>
      <c r="D10297" t="s">
        <v>525</v>
      </c>
      <c r="E10297" t="s">
        <v>525</v>
      </c>
      <c r="F10297" s="191">
        <v>45869</v>
      </c>
      <c r="G10297" t="s">
        <v>755</v>
      </c>
      <c r="H10297" s="192">
        <v>658926</v>
      </c>
      <c r="I10297" t="s">
        <v>16</v>
      </c>
      <c r="J10297"/>
      <c r="K10297"/>
      <c r="L10297">
        <v>2024</v>
      </c>
      <c r="M10297" t="s">
        <v>525</v>
      </c>
      <c r="N10297" t="s">
        <v>569</v>
      </c>
      <c r="O10297"/>
    </row>
    <row r="10298" spans="1:15" s="164" customFormat="1" ht="16" x14ac:dyDescent="0.2">
      <c r="A10298" t="s">
        <v>521</v>
      </c>
      <c r="B10298" t="s">
        <v>667</v>
      </c>
      <c r="C10298" t="s">
        <v>523</v>
      </c>
      <c r="D10298" t="s">
        <v>530</v>
      </c>
      <c r="E10298" t="s">
        <v>518</v>
      </c>
      <c r="F10298" s="191">
        <v>45869</v>
      </c>
      <c r="G10298" t="s">
        <v>35</v>
      </c>
      <c r="H10298" s="192">
        <v>201600</v>
      </c>
      <c r="I10298" t="s">
        <v>16</v>
      </c>
      <c r="J10298">
        <v>504</v>
      </c>
      <c r="K10298"/>
      <c r="L10298">
        <v>2025</v>
      </c>
      <c r="M10298" t="s">
        <v>525</v>
      </c>
      <c r="N10298" t="s">
        <v>526</v>
      </c>
      <c r="O10298"/>
    </row>
    <row r="10299" spans="1:15" s="164" customFormat="1" ht="16" x14ac:dyDescent="0.2">
      <c r="A10299" t="s">
        <v>521</v>
      </c>
      <c r="B10299" t="s">
        <v>647</v>
      </c>
      <c r="C10299" t="s">
        <v>523</v>
      </c>
      <c r="D10299" t="s">
        <v>525</v>
      </c>
      <c r="E10299" t="s">
        <v>519</v>
      </c>
      <c r="F10299" s="191">
        <v>45869</v>
      </c>
      <c r="G10299" t="s">
        <v>661</v>
      </c>
      <c r="H10299" s="192">
        <v>276606</v>
      </c>
      <c r="I10299" t="s">
        <v>16</v>
      </c>
      <c r="J10299"/>
      <c r="K10299"/>
      <c r="L10299">
        <v>2024</v>
      </c>
      <c r="M10299" t="s">
        <v>525</v>
      </c>
      <c r="N10299" t="s">
        <v>569</v>
      </c>
      <c r="O10299"/>
    </row>
    <row r="10300" spans="1:15" s="164" customFormat="1" ht="16" x14ac:dyDescent="0.2">
      <c r="A10300" t="s">
        <v>521</v>
      </c>
      <c r="B10300" t="s">
        <v>667</v>
      </c>
      <c r="C10300" t="s">
        <v>523</v>
      </c>
      <c r="D10300" t="s">
        <v>530</v>
      </c>
      <c r="E10300" t="s">
        <v>517</v>
      </c>
      <c r="F10300" s="191">
        <v>45869</v>
      </c>
      <c r="G10300" t="s">
        <v>35</v>
      </c>
      <c r="H10300" s="192">
        <v>2262400</v>
      </c>
      <c r="I10300" t="s">
        <v>16</v>
      </c>
      <c r="J10300">
        <v>5656</v>
      </c>
      <c r="K10300"/>
      <c r="L10300">
        <v>2025</v>
      </c>
      <c r="M10300" t="s">
        <v>525</v>
      </c>
      <c r="N10300" t="s">
        <v>526</v>
      </c>
      <c r="O10300"/>
    </row>
    <row r="10301" spans="1:15" s="164" customFormat="1" ht="16" x14ac:dyDescent="0.2">
      <c r="A10301" t="s">
        <v>521</v>
      </c>
      <c r="B10301" t="s">
        <v>647</v>
      </c>
      <c r="C10301" t="s">
        <v>523</v>
      </c>
      <c r="D10301" t="s">
        <v>525</v>
      </c>
      <c r="E10301" t="s">
        <v>525</v>
      </c>
      <c r="F10301" s="191">
        <v>45869</v>
      </c>
      <c r="G10301" t="s">
        <v>649</v>
      </c>
      <c r="H10301" s="192">
        <v>616165</v>
      </c>
      <c r="I10301" t="s">
        <v>16</v>
      </c>
      <c r="J10301"/>
      <c r="K10301"/>
      <c r="L10301">
        <v>2024</v>
      </c>
      <c r="M10301" t="s">
        <v>525</v>
      </c>
      <c r="N10301" t="s">
        <v>569</v>
      </c>
      <c r="O10301"/>
    </row>
    <row r="10302" spans="1:15" s="164" customFormat="1" ht="16" x14ac:dyDescent="0.2">
      <c r="A10302" t="s">
        <v>521</v>
      </c>
      <c r="B10302" t="s">
        <v>645</v>
      </c>
      <c r="C10302" t="s">
        <v>523</v>
      </c>
      <c r="D10302" t="s">
        <v>530</v>
      </c>
      <c r="E10302" t="s">
        <v>518</v>
      </c>
      <c r="F10302" s="191">
        <v>45869</v>
      </c>
      <c r="G10302" t="s">
        <v>30</v>
      </c>
      <c r="H10302" s="192">
        <v>112000</v>
      </c>
      <c r="I10302" t="s">
        <v>16</v>
      </c>
      <c r="J10302">
        <v>280</v>
      </c>
      <c r="K10302"/>
      <c r="L10302">
        <v>2025</v>
      </c>
      <c r="M10302" t="s">
        <v>525</v>
      </c>
      <c r="N10302" t="s">
        <v>526</v>
      </c>
      <c r="O10302"/>
    </row>
    <row r="10303" spans="1:15" s="164" customFormat="1" ht="16" x14ac:dyDescent="0.2">
      <c r="A10303" t="s">
        <v>521</v>
      </c>
      <c r="B10303" t="s">
        <v>647</v>
      </c>
      <c r="C10303" t="s">
        <v>523</v>
      </c>
      <c r="D10303" t="s">
        <v>525</v>
      </c>
      <c r="E10303" t="s">
        <v>525</v>
      </c>
      <c r="F10303" s="191">
        <v>45869</v>
      </c>
      <c r="G10303" t="s">
        <v>652</v>
      </c>
      <c r="H10303" s="192">
        <v>160358</v>
      </c>
      <c r="I10303" t="s">
        <v>16</v>
      </c>
      <c r="J10303"/>
      <c r="K10303"/>
      <c r="L10303">
        <v>2024</v>
      </c>
      <c r="M10303" t="s">
        <v>525</v>
      </c>
      <c r="N10303" t="s">
        <v>569</v>
      </c>
      <c r="O10303"/>
    </row>
    <row r="10304" spans="1:15" s="164" customFormat="1" ht="16" x14ac:dyDescent="0.2">
      <c r="A10304" t="s">
        <v>521</v>
      </c>
      <c r="B10304" t="s">
        <v>645</v>
      </c>
      <c r="C10304" t="s">
        <v>523</v>
      </c>
      <c r="D10304" t="s">
        <v>530</v>
      </c>
      <c r="E10304" t="s">
        <v>517</v>
      </c>
      <c r="F10304" s="191">
        <v>45869</v>
      </c>
      <c r="G10304" t="s">
        <v>30</v>
      </c>
      <c r="H10304" s="192">
        <v>627200</v>
      </c>
      <c r="I10304" t="s">
        <v>16</v>
      </c>
      <c r="J10304">
        <v>1568</v>
      </c>
      <c r="K10304"/>
      <c r="L10304">
        <v>2025</v>
      </c>
      <c r="M10304" t="s">
        <v>525</v>
      </c>
      <c r="N10304" t="s">
        <v>526</v>
      </c>
      <c r="O10304"/>
    </row>
    <row r="10305" spans="1:15" s="164" customFormat="1" ht="16" x14ac:dyDescent="0.2">
      <c r="A10305" t="s">
        <v>521</v>
      </c>
      <c r="B10305" t="s">
        <v>647</v>
      </c>
      <c r="C10305" t="s">
        <v>523</v>
      </c>
      <c r="D10305" t="s">
        <v>525</v>
      </c>
      <c r="E10305" t="s">
        <v>525</v>
      </c>
      <c r="F10305" s="191">
        <v>45869</v>
      </c>
      <c r="G10305" t="s">
        <v>656</v>
      </c>
      <c r="H10305" s="192">
        <v>249480</v>
      </c>
      <c r="I10305" t="s">
        <v>16</v>
      </c>
      <c r="J10305"/>
      <c r="K10305"/>
      <c r="L10305">
        <v>2024</v>
      </c>
      <c r="M10305" t="s">
        <v>525</v>
      </c>
      <c r="N10305" t="s">
        <v>569</v>
      </c>
      <c r="O10305"/>
    </row>
    <row r="10306" spans="1:15" s="164" customFormat="1" ht="16" x14ac:dyDescent="0.2">
      <c r="A10306" t="s">
        <v>521</v>
      </c>
      <c r="B10306" t="s">
        <v>662</v>
      </c>
      <c r="C10306" t="s">
        <v>523</v>
      </c>
      <c r="D10306" t="s">
        <v>530</v>
      </c>
      <c r="E10306" t="s">
        <v>518</v>
      </c>
      <c r="F10306" s="191">
        <v>45869</v>
      </c>
      <c r="G10306" t="s">
        <v>32</v>
      </c>
      <c r="H10306" s="192">
        <v>112000</v>
      </c>
      <c r="I10306" t="s">
        <v>16</v>
      </c>
      <c r="J10306">
        <v>280</v>
      </c>
      <c r="K10306"/>
      <c r="L10306">
        <v>2025</v>
      </c>
      <c r="M10306" t="s">
        <v>525</v>
      </c>
      <c r="N10306" t="s">
        <v>526</v>
      </c>
      <c r="O10306"/>
    </row>
    <row r="10307" spans="1:15" s="164" customFormat="1" ht="16" x14ac:dyDescent="0.2">
      <c r="A10307" t="s">
        <v>521</v>
      </c>
      <c r="B10307" t="s">
        <v>662</v>
      </c>
      <c r="C10307" t="s">
        <v>523</v>
      </c>
      <c r="D10307" t="s">
        <v>530</v>
      </c>
      <c r="E10307" t="s">
        <v>517</v>
      </c>
      <c r="F10307" s="191">
        <v>45869</v>
      </c>
      <c r="G10307" t="s">
        <v>32</v>
      </c>
      <c r="H10307" s="192">
        <v>1052800</v>
      </c>
      <c r="I10307" t="s">
        <v>16</v>
      </c>
      <c r="J10307">
        <v>2632</v>
      </c>
      <c r="K10307"/>
      <c r="L10307">
        <v>2025</v>
      </c>
      <c r="M10307" t="s">
        <v>525</v>
      </c>
      <c r="N10307" t="s">
        <v>526</v>
      </c>
      <c r="O10307"/>
    </row>
    <row r="10308" spans="1:15" s="164" customFormat="1" ht="16" x14ac:dyDescent="0.2">
      <c r="A10308" t="s">
        <v>521</v>
      </c>
      <c r="B10308" t="s">
        <v>670</v>
      </c>
      <c r="C10308" t="s">
        <v>523</v>
      </c>
      <c r="D10308" t="s">
        <v>530</v>
      </c>
      <c r="E10308" t="s">
        <v>518</v>
      </c>
      <c r="F10308" s="191">
        <v>45869</v>
      </c>
      <c r="G10308" t="s">
        <v>36</v>
      </c>
      <c r="H10308" s="192">
        <v>336000</v>
      </c>
      <c r="I10308" t="s">
        <v>16</v>
      </c>
      <c r="J10308">
        <v>840</v>
      </c>
      <c r="K10308"/>
      <c r="L10308">
        <v>2025</v>
      </c>
      <c r="M10308" t="s">
        <v>525</v>
      </c>
      <c r="N10308" t="s">
        <v>526</v>
      </c>
      <c r="O10308"/>
    </row>
    <row r="10309" spans="1:15" s="164" customFormat="1" ht="16" x14ac:dyDescent="0.2">
      <c r="A10309" t="s">
        <v>521</v>
      </c>
      <c r="B10309" t="s">
        <v>670</v>
      </c>
      <c r="C10309" t="s">
        <v>523</v>
      </c>
      <c r="D10309" t="s">
        <v>530</v>
      </c>
      <c r="E10309" t="s">
        <v>517</v>
      </c>
      <c r="F10309" s="191">
        <v>45869</v>
      </c>
      <c r="G10309" t="s">
        <v>36</v>
      </c>
      <c r="H10309" s="192">
        <v>2060800</v>
      </c>
      <c r="I10309" t="s">
        <v>16</v>
      </c>
      <c r="J10309">
        <v>5152</v>
      </c>
      <c r="K10309"/>
      <c r="L10309">
        <v>2025</v>
      </c>
      <c r="M10309" t="s">
        <v>525</v>
      </c>
      <c r="N10309" t="s">
        <v>526</v>
      </c>
      <c r="O10309"/>
    </row>
    <row r="10310" spans="1:15" s="164" customFormat="1" ht="16" x14ac:dyDescent="0.2">
      <c r="A10310" t="s">
        <v>521</v>
      </c>
      <c r="B10310" t="s">
        <v>687</v>
      </c>
      <c r="C10310" t="s">
        <v>523</v>
      </c>
      <c r="D10310" t="s">
        <v>530</v>
      </c>
      <c r="E10310" t="s">
        <v>518</v>
      </c>
      <c r="F10310" s="191">
        <v>45869</v>
      </c>
      <c r="G10310" t="s">
        <v>39</v>
      </c>
      <c r="H10310" s="192">
        <v>67200</v>
      </c>
      <c r="I10310" t="s">
        <v>16</v>
      </c>
      <c r="J10310">
        <v>168</v>
      </c>
      <c r="K10310"/>
      <c r="L10310">
        <v>2025</v>
      </c>
      <c r="M10310" t="s">
        <v>525</v>
      </c>
      <c r="N10310" t="s">
        <v>526</v>
      </c>
      <c r="O10310"/>
    </row>
    <row r="10311" spans="1:15" s="164" customFormat="1" ht="16" x14ac:dyDescent="0.2">
      <c r="A10311" t="s">
        <v>521</v>
      </c>
      <c r="B10311" t="s">
        <v>592</v>
      </c>
      <c r="C10311" t="s">
        <v>523</v>
      </c>
      <c r="D10311" t="s">
        <v>530</v>
      </c>
      <c r="E10311" t="s">
        <v>517</v>
      </c>
      <c r="F10311" s="191">
        <v>45869</v>
      </c>
      <c r="G10311" t="s">
        <v>24</v>
      </c>
      <c r="H10311" s="192">
        <v>1030400</v>
      </c>
      <c r="I10311" t="s">
        <v>16</v>
      </c>
      <c r="J10311">
        <v>2576</v>
      </c>
      <c r="K10311"/>
      <c r="L10311">
        <v>2025</v>
      </c>
      <c r="M10311" t="s">
        <v>525</v>
      </c>
      <c r="N10311" t="s">
        <v>526</v>
      </c>
      <c r="O10311"/>
    </row>
    <row r="10312" spans="1:15" s="164" customFormat="1" ht="16" x14ac:dyDescent="0.2">
      <c r="A10312" t="s">
        <v>521</v>
      </c>
      <c r="B10312" t="s">
        <v>609</v>
      </c>
      <c r="C10312" t="s">
        <v>523</v>
      </c>
      <c r="D10312" t="s">
        <v>530</v>
      </c>
      <c r="E10312" t="s">
        <v>517</v>
      </c>
      <c r="F10312" s="191">
        <v>45869</v>
      </c>
      <c r="G10312" t="s">
        <v>25</v>
      </c>
      <c r="H10312" s="192">
        <v>89600</v>
      </c>
      <c r="I10312" t="s">
        <v>16</v>
      </c>
      <c r="J10312">
        <v>224</v>
      </c>
      <c r="K10312"/>
      <c r="L10312">
        <v>2025</v>
      </c>
      <c r="M10312" t="s">
        <v>525</v>
      </c>
      <c r="N10312" t="s">
        <v>526</v>
      </c>
      <c r="O10312"/>
    </row>
    <row r="10313" spans="1:15" s="164" customFormat="1" ht="16" x14ac:dyDescent="0.2">
      <c r="A10313" t="s">
        <v>521</v>
      </c>
      <c r="B10313" t="s">
        <v>615</v>
      </c>
      <c r="C10313" t="s">
        <v>523</v>
      </c>
      <c r="D10313" t="s">
        <v>530</v>
      </c>
      <c r="E10313" t="s">
        <v>517</v>
      </c>
      <c r="F10313" s="191">
        <v>45869</v>
      </c>
      <c r="G10313" t="s">
        <v>26</v>
      </c>
      <c r="H10313" s="192">
        <v>291200</v>
      </c>
      <c r="I10313" t="s">
        <v>16</v>
      </c>
      <c r="J10313">
        <v>728</v>
      </c>
      <c r="K10313"/>
      <c r="L10313">
        <v>2025</v>
      </c>
      <c r="M10313" t="s">
        <v>525</v>
      </c>
      <c r="N10313" t="s">
        <v>526</v>
      </c>
      <c r="O10313"/>
    </row>
    <row r="10314" spans="1:15" s="164" customFormat="1" ht="16" x14ac:dyDescent="0.2">
      <c r="A10314" t="s">
        <v>521</v>
      </c>
      <c r="B10314" t="s">
        <v>639</v>
      </c>
      <c r="C10314" t="s">
        <v>523</v>
      </c>
      <c r="D10314" t="s">
        <v>530</v>
      </c>
      <c r="E10314" t="s">
        <v>518</v>
      </c>
      <c r="F10314" s="191">
        <v>45869</v>
      </c>
      <c r="G10314" t="s">
        <v>29</v>
      </c>
      <c r="H10314" s="192">
        <v>492800</v>
      </c>
      <c r="I10314" t="s">
        <v>16</v>
      </c>
      <c r="J10314">
        <v>1232</v>
      </c>
      <c r="K10314"/>
      <c r="L10314">
        <v>2025</v>
      </c>
      <c r="M10314" t="s">
        <v>525</v>
      </c>
      <c r="N10314" t="s">
        <v>526</v>
      </c>
      <c r="O10314"/>
    </row>
    <row r="10315" spans="1:15" s="164" customFormat="1" ht="16" x14ac:dyDescent="0.2">
      <c r="A10315" t="s">
        <v>521</v>
      </c>
      <c r="B10315" t="s">
        <v>639</v>
      </c>
      <c r="C10315" t="s">
        <v>523</v>
      </c>
      <c r="D10315" t="s">
        <v>524</v>
      </c>
      <c r="E10315" t="s">
        <v>519</v>
      </c>
      <c r="F10315" s="191">
        <v>45869</v>
      </c>
      <c r="G10315" t="s">
        <v>29</v>
      </c>
      <c r="H10315" s="192">
        <v>65025</v>
      </c>
      <c r="I10315" t="s">
        <v>16</v>
      </c>
      <c r="J10315">
        <v>765</v>
      </c>
      <c r="K10315"/>
      <c r="L10315">
        <v>2025</v>
      </c>
      <c r="M10315" t="s">
        <v>525</v>
      </c>
      <c r="N10315" t="s">
        <v>526</v>
      </c>
      <c r="O10315"/>
    </row>
    <row r="10316" spans="1:15" s="164" customFormat="1" ht="16" x14ac:dyDescent="0.2">
      <c r="A10316" t="s">
        <v>521</v>
      </c>
      <c r="B10316" t="s">
        <v>670</v>
      </c>
      <c r="C10316" t="s">
        <v>523</v>
      </c>
      <c r="D10316" t="s">
        <v>524</v>
      </c>
      <c r="E10316" t="s">
        <v>519</v>
      </c>
      <c r="F10316" s="191">
        <v>45869</v>
      </c>
      <c r="G10316" t="s">
        <v>36</v>
      </c>
      <c r="H10316" s="192">
        <v>43350</v>
      </c>
      <c r="I10316" t="s">
        <v>16</v>
      </c>
      <c r="J10316">
        <v>510</v>
      </c>
      <c r="K10316"/>
      <c r="L10316">
        <v>2025</v>
      </c>
      <c r="M10316" t="s">
        <v>525</v>
      </c>
      <c r="N10316" t="s">
        <v>526</v>
      </c>
      <c r="O10316"/>
    </row>
    <row r="10317" spans="1:15" s="164" customFormat="1" ht="16" x14ac:dyDescent="0.2">
      <c r="A10317" t="s">
        <v>521</v>
      </c>
      <c r="B10317" t="s">
        <v>572</v>
      </c>
      <c r="C10317" t="s">
        <v>523</v>
      </c>
      <c r="D10317" t="s">
        <v>530</v>
      </c>
      <c r="E10317" t="s">
        <v>518</v>
      </c>
      <c r="F10317" s="191">
        <v>45869</v>
      </c>
      <c r="G10317" t="s">
        <v>573</v>
      </c>
      <c r="H10317" s="192">
        <v>160000</v>
      </c>
      <c r="I10317" t="s">
        <v>16</v>
      </c>
      <c r="J10317"/>
      <c r="K10317"/>
      <c r="L10317">
        <v>2025</v>
      </c>
      <c r="M10317" t="s">
        <v>525</v>
      </c>
      <c r="N10317" t="s">
        <v>526</v>
      </c>
      <c r="O10317"/>
    </row>
    <row r="10318" spans="1:15" s="164" customFormat="1" ht="16" x14ac:dyDescent="0.2">
      <c r="A10318" t="s">
        <v>521</v>
      </c>
      <c r="B10318" t="s">
        <v>572</v>
      </c>
      <c r="C10318" t="s">
        <v>523</v>
      </c>
      <c r="D10318" t="s">
        <v>530</v>
      </c>
      <c r="E10318" t="s">
        <v>519</v>
      </c>
      <c r="F10318" s="191">
        <v>45869</v>
      </c>
      <c r="G10318" t="s">
        <v>573</v>
      </c>
      <c r="H10318" s="192">
        <v>2800000</v>
      </c>
      <c r="I10318" t="s">
        <v>16</v>
      </c>
      <c r="J10318"/>
      <c r="K10318"/>
      <c r="L10318">
        <v>2025</v>
      </c>
      <c r="M10318" t="s">
        <v>525</v>
      </c>
      <c r="N10318" t="s">
        <v>526</v>
      </c>
      <c r="O10318"/>
    </row>
    <row r="10319" spans="1:15" s="164" customFormat="1" ht="16" x14ac:dyDescent="0.2">
      <c r="A10319" t="s">
        <v>521</v>
      </c>
      <c r="B10319" t="s">
        <v>572</v>
      </c>
      <c r="C10319" t="s">
        <v>535</v>
      </c>
      <c r="D10319" t="s">
        <v>524</v>
      </c>
      <c r="E10319" t="s">
        <v>519</v>
      </c>
      <c r="F10319" s="191">
        <v>45869</v>
      </c>
      <c r="G10319" t="s">
        <v>573</v>
      </c>
      <c r="H10319" s="192">
        <v>595000</v>
      </c>
      <c r="I10319" t="s">
        <v>16</v>
      </c>
      <c r="J10319">
        <v>7000</v>
      </c>
      <c r="K10319"/>
      <c r="L10319">
        <v>2025</v>
      </c>
      <c r="M10319" t="s">
        <v>525</v>
      </c>
      <c r="N10319" t="s">
        <v>526</v>
      </c>
      <c r="O10319"/>
    </row>
    <row r="10320" spans="1:15" s="164" customFormat="1" ht="16" x14ac:dyDescent="0.2">
      <c r="A10320" t="s">
        <v>521</v>
      </c>
      <c r="B10320" t="s">
        <v>572</v>
      </c>
      <c r="C10320" t="s">
        <v>523</v>
      </c>
      <c r="D10320" t="s">
        <v>524</v>
      </c>
      <c r="E10320" t="s">
        <v>519</v>
      </c>
      <c r="F10320" s="191">
        <v>45869</v>
      </c>
      <c r="G10320" t="s">
        <v>573</v>
      </c>
      <c r="H10320" s="192">
        <v>1700000</v>
      </c>
      <c r="I10320" t="s">
        <v>16</v>
      </c>
      <c r="J10320">
        <v>20000</v>
      </c>
      <c r="K10320"/>
      <c r="L10320">
        <v>2025</v>
      </c>
      <c r="M10320" t="s">
        <v>525</v>
      </c>
      <c r="N10320" t="s">
        <v>526</v>
      </c>
      <c r="O10320"/>
    </row>
    <row r="10321" spans="1:15" s="164" customFormat="1" ht="16" x14ac:dyDescent="0.2">
      <c r="A10321" t="s">
        <v>521</v>
      </c>
      <c r="B10321" t="s">
        <v>572</v>
      </c>
      <c r="C10321" t="s">
        <v>535</v>
      </c>
      <c r="D10321" t="s">
        <v>530</v>
      </c>
      <c r="E10321" t="s">
        <v>517</v>
      </c>
      <c r="F10321" s="191">
        <v>45869</v>
      </c>
      <c r="G10321" t="s">
        <v>573</v>
      </c>
      <c r="H10321" s="192">
        <v>320000</v>
      </c>
      <c r="I10321" t="s">
        <v>16</v>
      </c>
      <c r="J10321"/>
      <c r="K10321"/>
      <c r="L10321">
        <v>2025</v>
      </c>
      <c r="M10321" t="s">
        <v>525</v>
      </c>
      <c r="N10321" t="s">
        <v>526</v>
      </c>
      <c r="O10321"/>
    </row>
    <row r="10322" spans="1:15" s="164" customFormat="1" ht="16" x14ac:dyDescent="0.2">
      <c r="A10322" t="s">
        <v>521</v>
      </c>
      <c r="B10322" t="s">
        <v>572</v>
      </c>
      <c r="C10322" t="s">
        <v>523</v>
      </c>
      <c r="D10322" t="s">
        <v>530</v>
      </c>
      <c r="E10322" t="s">
        <v>517</v>
      </c>
      <c r="F10322" s="191">
        <v>45869</v>
      </c>
      <c r="G10322" t="s">
        <v>573</v>
      </c>
      <c r="H10322" s="192">
        <v>1760000</v>
      </c>
      <c r="I10322" t="s">
        <v>16</v>
      </c>
      <c r="J10322"/>
      <c r="K10322"/>
      <c r="L10322">
        <v>2025</v>
      </c>
      <c r="M10322" t="s">
        <v>525</v>
      </c>
      <c r="N10322" t="s">
        <v>526</v>
      </c>
      <c r="O10322"/>
    </row>
    <row r="10323" spans="1:15" s="164" customFormat="1" ht="16" x14ac:dyDescent="0.2">
      <c r="A10323" t="s">
        <v>521</v>
      </c>
      <c r="B10323" t="s">
        <v>670</v>
      </c>
      <c r="C10323" t="s">
        <v>523</v>
      </c>
      <c r="D10323" t="s">
        <v>530</v>
      </c>
      <c r="E10323" t="s">
        <v>518</v>
      </c>
      <c r="F10323" s="191">
        <v>45869</v>
      </c>
      <c r="G10323" t="s">
        <v>36</v>
      </c>
      <c r="H10323" s="192">
        <v>22400</v>
      </c>
      <c r="I10323" t="s">
        <v>16</v>
      </c>
      <c r="J10323">
        <v>56</v>
      </c>
      <c r="K10323"/>
      <c r="L10323">
        <v>2025</v>
      </c>
      <c r="M10323" t="s">
        <v>525</v>
      </c>
      <c r="N10323" t="s">
        <v>526</v>
      </c>
      <c r="O10323" t="s">
        <v>867</v>
      </c>
    </row>
    <row r="10324" spans="1:15" s="164" customFormat="1" ht="16" x14ac:dyDescent="0.2">
      <c r="A10324" t="s">
        <v>521</v>
      </c>
      <c r="B10324" t="s">
        <v>670</v>
      </c>
      <c r="C10324" t="s">
        <v>523</v>
      </c>
      <c r="D10324" t="s">
        <v>530</v>
      </c>
      <c r="E10324" t="s">
        <v>517</v>
      </c>
      <c r="F10324" s="191">
        <v>45869</v>
      </c>
      <c r="G10324" t="s">
        <v>36</v>
      </c>
      <c r="H10324" s="192">
        <v>156800</v>
      </c>
      <c r="I10324" t="s">
        <v>16</v>
      </c>
      <c r="J10324">
        <v>392</v>
      </c>
      <c r="K10324"/>
      <c r="L10324">
        <v>2025</v>
      </c>
      <c r="M10324" t="s">
        <v>525</v>
      </c>
      <c r="N10324" t="s">
        <v>526</v>
      </c>
      <c r="O10324" t="s">
        <v>867</v>
      </c>
    </row>
    <row r="10325" spans="1:15" s="164" customFormat="1" ht="16" x14ac:dyDescent="0.2">
      <c r="A10325" t="s">
        <v>521</v>
      </c>
      <c r="B10325" t="s">
        <v>688</v>
      </c>
      <c r="C10325" t="s">
        <v>523</v>
      </c>
      <c r="D10325" t="s">
        <v>530</v>
      </c>
      <c r="E10325" t="s">
        <v>518</v>
      </c>
      <c r="F10325" s="191">
        <v>45870</v>
      </c>
      <c r="G10325" t="s">
        <v>40</v>
      </c>
      <c r="H10325" s="192">
        <v>240000</v>
      </c>
      <c r="I10325" t="s">
        <v>16</v>
      </c>
      <c r="J10325"/>
      <c r="K10325"/>
      <c r="L10325">
        <v>2025</v>
      </c>
      <c r="M10325" t="s">
        <v>525</v>
      </c>
      <c r="N10325" t="s">
        <v>526</v>
      </c>
      <c r="O10325"/>
    </row>
    <row r="10326" spans="1:15" s="164" customFormat="1" ht="16" x14ac:dyDescent="0.2">
      <c r="A10326" t="s">
        <v>521</v>
      </c>
      <c r="B10326" t="s">
        <v>688</v>
      </c>
      <c r="C10326" t="s">
        <v>523</v>
      </c>
      <c r="D10326" t="s">
        <v>530</v>
      </c>
      <c r="E10326" t="s">
        <v>517</v>
      </c>
      <c r="F10326" s="191">
        <v>45870</v>
      </c>
      <c r="G10326" t="s">
        <v>40</v>
      </c>
      <c r="H10326" s="192">
        <v>1240000</v>
      </c>
      <c r="I10326" t="s">
        <v>16</v>
      </c>
      <c r="J10326"/>
      <c r="K10326"/>
      <c r="L10326">
        <v>2025</v>
      </c>
      <c r="M10326" t="s">
        <v>525</v>
      </c>
      <c r="N10326" t="s">
        <v>526</v>
      </c>
      <c r="O10326"/>
    </row>
    <row r="10327" spans="1:15" s="164" customFormat="1" ht="16" x14ac:dyDescent="0.2">
      <c r="A10327" t="s">
        <v>521</v>
      </c>
      <c r="B10327" t="s">
        <v>647</v>
      </c>
      <c r="C10327" t="s">
        <v>523</v>
      </c>
      <c r="D10327" t="s">
        <v>525</v>
      </c>
      <c r="E10327" t="s">
        <v>531</v>
      </c>
      <c r="F10327" s="191">
        <v>45870</v>
      </c>
      <c r="G10327" t="s">
        <v>650</v>
      </c>
      <c r="H10327" s="192">
        <v>46200</v>
      </c>
      <c r="I10327" t="s">
        <v>16</v>
      </c>
      <c r="J10327"/>
      <c r="K10327"/>
      <c r="L10327">
        <v>2024</v>
      </c>
      <c r="M10327" t="s">
        <v>525</v>
      </c>
      <c r="N10327" t="s">
        <v>569</v>
      </c>
      <c r="O10327"/>
    </row>
    <row r="10328" spans="1:15" s="164" customFormat="1" ht="16" x14ac:dyDescent="0.2">
      <c r="A10328" t="s">
        <v>521</v>
      </c>
      <c r="B10328" t="s">
        <v>647</v>
      </c>
      <c r="C10328" t="s">
        <v>523</v>
      </c>
      <c r="D10328" t="s">
        <v>525</v>
      </c>
      <c r="E10328" t="s">
        <v>525</v>
      </c>
      <c r="F10328" s="191">
        <v>45870</v>
      </c>
      <c r="G10328" t="s">
        <v>648</v>
      </c>
      <c r="H10328" s="192">
        <v>1206</v>
      </c>
      <c r="I10328" t="s">
        <v>16</v>
      </c>
      <c r="J10328"/>
      <c r="K10328"/>
      <c r="L10328">
        <v>2024</v>
      </c>
      <c r="M10328" t="s">
        <v>525</v>
      </c>
      <c r="N10328" t="s">
        <v>569</v>
      </c>
      <c r="O10328"/>
    </row>
    <row r="10329" spans="1:15" s="164" customFormat="1" ht="16" x14ac:dyDescent="0.2">
      <c r="A10329" t="s">
        <v>521</v>
      </c>
      <c r="B10329" t="s">
        <v>647</v>
      </c>
      <c r="C10329" t="s">
        <v>523</v>
      </c>
      <c r="D10329" t="s">
        <v>525</v>
      </c>
      <c r="E10329" t="s">
        <v>531</v>
      </c>
      <c r="F10329" s="191">
        <v>45870</v>
      </c>
      <c r="G10329" t="s">
        <v>648</v>
      </c>
      <c r="H10329" s="192">
        <v>21120</v>
      </c>
      <c r="I10329" t="s">
        <v>16</v>
      </c>
      <c r="J10329"/>
      <c r="K10329"/>
      <c r="L10329">
        <v>2024</v>
      </c>
      <c r="M10329" t="s">
        <v>525</v>
      </c>
      <c r="N10329" t="s">
        <v>569</v>
      </c>
      <c r="O10329"/>
    </row>
    <row r="10330" spans="1:15" s="164" customFormat="1" ht="16" x14ac:dyDescent="0.2">
      <c r="A10330" t="s">
        <v>521</v>
      </c>
      <c r="B10330" t="s">
        <v>647</v>
      </c>
      <c r="C10330" t="s">
        <v>523</v>
      </c>
      <c r="D10330" t="s">
        <v>525</v>
      </c>
      <c r="E10330" t="s">
        <v>525</v>
      </c>
      <c r="F10330" s="191">
        <v>45870</v>
      </c>
      <c r="G10330" t="s">
        <v>755</v>
      </c>
      <c r="H10330" s="192">
        <v>206250</v>
      </c>
      <c r="I10330" t="s">
        <v>16</v>
      </c>
      <c r="J10330"/>
      <c r="K10330"/>
      <c r="L10330">
        <v>2024</v>
      </c>
      <c r="M10330" t="s">
        <v>525</v>
      </c>
      <c r="N10330" t="s">
        <v>569</v>
      </c>
      <c r="O10330"/>
    </row>
    <row r="10331" spans="1:15" s="164" customFormat="1" ht="16" x14ac:dyDescent="0.2">
      <c r="A10331" t="s">
        <v>521</v>
      </c>
      <c r="B10331" t="s">
        <v>647</v>
      </c>
      <c r="C10331" t="s">
        <v>523</v>
      </c>
      <c r="D10331" t="s">
        <v>525</v>
      </c>
      <c r="E10331" t="s">
        <v>519</v>
      </c>
      <c r="F10331" s="191">
        <v>45870</v>
      </c>
      <c r="G10331" t="s">
        <v>661</v>
      </c>
      <c r="H10331" s="192">
        <v>322707</v>
      </c>
      <c r="I10331" t="s">
        <v>16</v>
      </c>
      <c r="J10331"/>
      <c r="K10331"/>
      <c r="L10331">
        <v>2024</v>
      </c>
      <c r="M10331" t="s">
        <v>525</v>
      </c>
      <c r="N10331" t="s">
        <v>569</v>
      </c>
      <c r="O10331"/>
    </row>
    <row r="10332" spans="1:15" s="164" customFormat="1" ht="16" x14ac:dyDescent="0.2">
      <c r="A10332" t="s">
        <v>521</v>
      </c>
      <c r="B10332" t="s">
        <v>647</v>
      </c>
      <c r="C10332" t="s">
        <v>523</v>
      </c>
      <c r="D10332" t="s">
        <v>525</v>
      </c>
      <c r="E10332" t="s">
        <v>525</v>
      </c>
      <c r="F10332" s="191">
        <v>45870</v>
      </c>
      <c r="G10332" t="s">
        <v>649</v>
      </c>
      <c r="H10332" s="192">
        <v>241138</v>
      </c>
      <c r="I10332" t="s">
        <v>16</v>
      </c>
      <c r="J10332"/>
      <c r="K10332"/>
      <c r="L10332">
        <v>2024</v>
      </c>
      <c r="M10332" t="s">
        <v>525</v>
      </c>
      <c r="N10332" t="s">
        <v>569</v>
      </c>
      <c r="O10332"/>
    </row>
    <row r="10333" spans="1:15" s="164" customFormat="1" ht="16" x14ac:dyDescent="0.2">
      <c r="A10333" t="s">
        <v>521</v>
      </c>
      <c r="B10333" t="s">
        <v>647</v>
      </c>
      <c r="C10333" t="s">
        <v>523</v>
      </c>
      <c r="D10333" t="s">
        <v>525</v>
      </c>
      <c r="E10333" t="s">
        <v>525</v>
      </c>
      <c r="F10333" s="191">
        <v>45870</v>
      </c>
      <c r="G10333" t="s">
        <v>656</v>
      </c>
      <c r="H10333" s="192">
        <v>349272</v>
      </c>
      <c r="I10333" t="s">
        <v>16</v>
      </c>
      <c r="J10333"/>
      <c r="K10333"/>
      <c r="L10333">
        <v>2024</v>
      </c>
      <c r="M10333" t="s">
        <v>525</v>
      </c>
      <c r="N10333" t="s">
        <v>569</v>
      </c>
      <c r="O10333"/>
    </row>
    <row r="10334" spans="1:15" s="164" customFormat="1" ht="16" x14ac:dyDescent="0.2">
      <c r="A10334" t="s">
        <v>521</v>
      </c>
      <c r="B10334" t="s">
        <v>572</v>
      </c>
      <c r="C10334" t="s">
        <v>535</v>
      </c>
      <c r="D10334" t="s">
        <v>530</v>
      </c>
      <c r="E10334" t="s">
        <v>517</v>
      </c>
      <c r="F10334" s="191">
        <v>45870</v>
      </c>
      <c r="G10334" t="s">
        <v>573</v>
      </c>
      <c r="H10334" s="192">
        <v>200000</v>
      </c>
      <c r="I10334" t="s">
        <v>16</v>
      </c>
      <c r="J10334"/>
      <c r="K10334"/>
      <c r="L10334">
        <v>2025</v>
      </c>
      <c r="M10334" t="s">
        <v>525</v>
      </c>
      <c r="N10334" t="s">
        <v>526</v>
      </c>
      <c r="O10334"/>
    </row>
    <row r="10335" spans="1:15" s="164" customFormat="1" ht="16" x14ac:dyDescent="0.2">
      <c r="A10335" t="s">
        <v>521</v>
      </c>
      <c r="B10335" t="s">
        <v>572</v>
      </c>
      <c r="C10335" t="s">
        <v>523</v>
      </c>
      <c r="D10335" t="s">
        <v>530</v>
      </c>
      <c r="E10335" t="s">
        <v>517</v>
      </c>
      <c r="F10335" s="191">
        <v>45870</v>
      </c>
      <c r="G10335" t="s">
        <v>573</v>
      </c>
      <c r="H10335" s="192">
        <v>4040000</v>
      </c>
      <c r="I10335" t="s">
        <v>16</v>
      </c>
      <c r="J10335"/>
      <c r="K10335"/>
      <c r="L10335">
        <v>2025</v>
      </c>
      <c r="M10335" t="s">
        <v>525</v>
      </c>
      <c r="N10335" t="s">
        <v>526</v>
      </c>
      <c r="O10335"/>
    </row>
    <row r="10336" spans="1:15" s="164" customFormat="1" ht="16" x14ac:dyDescent="0.2">
      <c r="A10336" t="s">
        <v>521</v>
      </c>
      <c r="B10336" t="s">
        <v>572</v>
      </c>
      <c r="C10336" t="s">
        <v>523</v>
      </c>
      <c r="D10336" t="s">
        <v>530</v>
      </c>
      <c r="E10336" t="s">
        <v>518</v>
      </c>
      <c r="F10336" s="191">
        <v>45870</v>
      </c>
      <c r="G10336" t="s">
        <v>573</v>
      </c>
      <c r="H10336" s="192">
        <v>80000</v>
      </c>
      <c r="I10336" t="s">
        <v>16</v>
      </c>
      <c r="J10336"/>
      <c r="K10336"/>
      <c r="L10336">
        <v>2025</v>
      </c>
      <c r="M10336" t="s">
        <v>525</v>
      </c>
      <c r="N10336" t="s">
        <v>526</v>
      </c>
      <c r="O10336"/>
    </row>
    <row r="10337" spans="1:15" s="164" customFormat="1" ht="16" x14ac:dyDescent="0.2">
      <c r="A10337" t="s">
        <v>521</v>
      </c>
      <c r="B10337" t="s">
        <v>572</v>
      </c>
      <c r="C10337" t="s">
        <v>535</v>
      </c>
      <c r="D10337" t="s">
        <v>524</v>
      </c>
      <c r="E10337" t="s">
        <v>519</v>
      </c>
      <c r="F10337" s="191">
        <v>45870</v>
      </c>
      <c r="G10337" t="s">
        <v>573</v>
      </c>
      <c r="H10337" s="192">
        <v>595000</v>
      </c>
      <c r="I10337" t="s">
        <v>16</v>
      </c>
      <c r="J10337">
        <v>7000</v>
      </c>
      <c r="K10337"/>
      <c r="L10337">
        <v>2025</v>
      </c>
      <c r="M10337" t="s">
        <v>525</v>
      </c>
      <c r="N10337" t="s">
        <v>526</v>
      </c>
      <c r="O10337"/>
    </row>
    <row r="10338" spans="1:15" s="164" customFormat="1" ht="16" x14ac:dyDescent="0.2">
      <c r="A10338" t="s">
        <v>521</v>
      </c>
      <c r="B10338" t="s">
        <v>572</v>
      </c>
      <c r="C10338" t="s">
        <v>523</v>
      </c>
      <c r="D10338" t="s">
        <v>524</v>
      </c>
      <c r="E10338" t="s">
        <v>519</v>
      </c>
      <c r="F10338" s="191">
        <v>45870</v>
      </c>
      <c r="G10338" t="s">
        <v>573</v>
      </c>
      <c r="H10338" s="192">
        <v>1360000</v>
      </c>
      <c r="I10338" t="s">
        <v>16</v>
      </c>
      <c r="J10338">
        <v>16000</v>
      </c>
      <c r="K10338"/>
      <c r="L10338">
        <v>2025</v>
      </c>
      <c r="M10338" t="s">
        <v>525</v>
      </c>
      <c r="N10338" t="s">
        <v>526</v>
      </c>
      <c r="O10338"/>
    </row>
    <row r="10339" spans="1:15" s="164" customFormat="1" ht="16" x14ac:dyDescent="0.2">
      <c r="A10339" t="s">
        <v>521</v>
      </c>
      <c r="B10339" t="s">
        <v>522</v>
      </c>
      <c r="C10339" t="s">
        <v>523</v>
      </c>
      <c r="D10339" t="s">
        <v>530</v>
      </c>
      <c r="E10339" t="s">
        <v>517</v>
      </c>
      <c r="F10339" s="191">
        <v>45870</v>
      </c>
      <c r="G10339" t="s">
        <v>19</v>
      </c>
      <c r="H10339" s="192">
        <v>1880000</v>
      </c>
      <c r="I10339" t="s">
        <v>16</v>
      </c>
      <c r="J10339"/>
      <c r="K10339"/>
      <c r="L10339">
        <v>2025</v>
      </c>
      <c r="M10339" t="s">
        <v>525</v>
      </c>
      <c r="N10339" t="s">
        <v>526</v>
      </c>
      <c r="O10339"/>
    </row>
    <row r="10340" spans="1:15" s="164" customFormat="1" ht="16" x14ac:dyDescent="0.2">
      <c r="A10340" t="s">
        <v>521</v>
      </c>
      <c r="B10340" t="s">
        <v>522</v>
      </c>
      <c r="C10340" t="s">
        <v>523</v>
      </c>
      <c r="D10340" t="s">
        <v>524</v>
      </c>
      <c r="E10340" t="s">
        <v>519</v>
      </c>
      <c r="F10340" s="191">
        <v>45870</v>
      </c>
      <c r="G10340" t="s">
        <v>19</v>
      </c>
      <c r="H10340" s="192">
        <v>935000</v>
      </c>
      <c r="I10340" t="s">
        <v>16</v>
      </c>
      <c r="J10340">
        <v>11000</v>
      </c>
      <c r="K10340"/>
      <c r="L10340">
        <v>2025</v>
      </c>
      <c r="M10340" t="s">
        <v>525</v>
      </c>
      <c r="N10340" t="s">
        <v>526</v>
      </c>
      <c r="O10340"/>
    </row>
    <row r="10341" spans="1:15" s="164" customFormat="1" ht="16" x14ac:dyDescent="0.2">
      <c r="A10341" t="s">
        <v>521</v>
      </c>
      <c r="B10341" t="s">
        <v>639</v>
      </c>
      <c r="C10341" t="s">
        <v>523</v>
      </c>
      <c r="D10341" t="s">
        <v>530</v>
      </c>
      <c r="E10341" t="s">
        <v>517</v>
      </c>
      <c r="F10341" s="191">
        <v>45870</v>
      </c>
      <c r="G10341" t="s">
        <v>29</v>
      </c>
      <c r="H10341" s="192">
        <v>3248000</v>
      </c>
      <c r="I10341" t="s">
        <v>16</v>
      </c>
      <c r="J10341">
        <v>8120</v>
      </c>
      <c r="K10341"/>
      <c r="L10341">
        <v>2025</v>
      </c>
      <c r="M10341" t="s">
        <v>525</v>
      </c>
      <c r="N10341" t="s">
        <v>526</v>
      </c>
      <c r="O10341"/>
    </row>
    <row r="10342" spans="1:15" s="164" customFormat="1" ht="16" x14ac:dyDescent="0.2">
      <c r="A10342" t="s">
        <v>521</v>
      </c>
      <c r="B10342" t="s">
        <v>670</v>
      </c>
      <c r="C10342" t="s">
        <v>523</v>
      </c>
      <c r="D10342" t="s">
        <v>530</v>
      </c>
      <c r="E10342" t="s">
        <v>517</v>
      </c>
      <c r="F10342" s="191">
        <v>45870</v>
      </c>
      <c r="G10342" t="s">
        <v>36</v>
      </c>
      <c r="H10342" s="192">
        <v>1612800</v>
      </c>
      <c r="I10342" t="s">
        <v>16</v>
      </c>
      <c r="J10342">
        <v>4032</v>
      </c>
      <c r="K10342"/>
      <c r="L10342">
        <v>2025</v>
      </c>
      <c r="M10342" t="s">
        <v>525</v>
      </c>
      <c r="N10342" t="s">
        <v>526</v>
      </c>
      <c r="O10342"/>
    </row>
    <row r="10343" spans="1:15" s="164" customFormat="1" ht="16" x14ac:dyDescent="0.2">
      <c r="A10343" t="s">
        <v>521</v>
      </c>
      <c r="B10343" t="s">
        <v>592</v>
      </c>
      <c r="C10343" t="s">
        <v>523</v>
      </c>
      <c r="D10343" t="s">
        <v>530</v>
      </c>
      <c r="E10343" t="s">
        <v>517</v>
      </c>
      <c r="F10343" s="191">
        <v>45870</v>
      </c>
      <c r="G10343" t="s">
        <v>24</v>
      </c>
      <c r="H10343" s="192">
        <v>627200</v>
      </c>
      <c r="I10343" t="s">
        <v>16</v>
      </c>
      <c r="J10343">
        <v>1568</v>
      </c>
      <c r="K10343"/>
      <c r="L10343">
        <v>2025</v>
      </c>
      <c r="M10343" t="s">
        <v>525</v>
      </c>
      <c r="N10343" t="s">
        <v>526</v>
      </c>
      <c r="O10343"/>
    </row>
    <row r="10344" spans="1:15" s="164" customFormat="1" ht="16" x14ac:dyDescent="0.2">
      <c r="A10344" t="s">
        <v>521</v>
      </c>
      <c r="B10344" t="s">
        <v>609</v>
      </c>
      <c r="C10344" t="s">
        <v>523</v>
      </c>
      <c r="D10344" t="s">
        <v>530</v>
      </c>
      <c r="E10344" t="s">
        <v>517</v>
      </c>
      <c r="F10344" s="191">
        <v>45870</v>
      </c>
      <c r="G10344" t="s">
        <v>25</v>
      </c>
      <c r="H10344" s="192">
        <v>44800</v>
      </c>
      <c r="I10344" t="s">
        <v>16</v>
      </c>
      <c r="J10344">
        <v>112</v>
      </c>
      <c r="K10344"/>
      <c r="L10344">
        <v>2025</v>
      </c>
      <c r="M10344" t="s">
        <v>525</v>
      </c>
      <c r="N10344" t="s">
        <v>526</v>
      </c>
      <c r="O10344"/>
    </row>
    <row r="10345" spans="1:15" s="164" customFormat="1" ht="16" x14ac:dyDescent="0.2">
      <c r="A10345" t="s">
        <v>521</v>
      </c>
      <c r="B10345" t="s">
        <v>615</v>
      </c>
      <c r="C10345" t="s">
        <v>523</v>
      </c>
      <c r="D10345" t="s">
        <v>530</v>
      </c>
      <c r="E10345" t="s">
        <v>517</v>
      </c>
      <c r="F10345" s="191">
        <v>45870</v>
      </c>
      <c r="G10345" t="s">
        <v>26</v>
      </c>
      <c r="H10345" s="192">
        <v>560000</v>
      </c>
      <c r="I10345" t="s">
        <v>16</v>
      </c>
      <c r="J10345">
        <v>1400</v>
      </c>
      <c r="K10345"/>
      <c r="L10345">
        <v>2025</v>
      </c>
      <c r="M10345" t="s">
        <v>525</v>
      </c>
      <c r="N10345" t="s">
        <v>526</v>
      </c>
      <c r="O10345"/>
    </row>
    <row r="10346" spans="1:15" s="164" customFormat="1" ht="16" x14ac:dyDescent="0.2">
      <c r="A10346" t="s">
        <v>521</v>
      </c>
      <c r="B10346" t="s">
        <v>639</v>
      </c>
      <c r="C10346" t="s">
        <v>523</v>
      </c>
      <c r="D10346" t="s">
        <v>530</v>
      </c>
      <c r="E10346" t="s">
        <v>518</v>
      </c>
      <c r="F10346" s="191">
        <v>45870</v>
      </c>
      <c r="G10346" t="s">
        <v>29</v>
      </c>
      <c r="H10346" s="192">
        <v>448000</v>
      </c>
      <c r="I10346" t="s">
        <v>16</v>
      </c>
      <c r="J10346">
        <v>1120</v>
      </c>
      <c r="K10346"/>
      <c r="L10346">
        <v>2025</v>
      </c>
      <c r="M10346" t="s">
        <v>525</v>
      </c>
      <c r="N10346" t="s">
        <v>526</v>
      </c>
      <c r="O10346"/>
    </row>
    <row r="10347" spans="1:15" s="164" customFormat="1" ht="16" x14ac:dyDescent="0.2">
      <c r="A10347" t="s">
        <v>521</v>
      </c>
      <c r="B10347" t="s">
        <v>687</v>
      </c>
      <c r="C10347" t="s">
        <v>523</v>
      </c>
      <c r="D10347" t="s">
        <v>530</v>
      </c>
      <c r="E10347" t="s">
        <v>517</v>
      </c>
      <c r="F10347" s="191">
        <v>45870</v>
      </c>
      <c r="G10347" t="s">
        <v>39</v>
      </c>
      <c r="H10347" s="192">
        <v>268800</v>
      </c>
      <c r="I10347" t="s">
        <v>16</v>
      </c>
      <c r="J10347">
        <v>672</v>
      </c>
      <c r="K10347"/>
      <c r="L10347">
        <v>2025</v>
      </c>
      <c r="M10347" t="s">
        <v>525</v>
      </c>
      <c r="N10347" t="s">
        <v>526</v>
      </c>
      <c r="O10347"/>
    </row>
    <row r="10348" spans="1:15" s="164" customFormat="1" ht="16" x14ac:dyDescent="0.2">
      <c r="A10348" t="s">
        <v>521</v>
      </c>
      <c r="B10348" t="s">
        <v>667</v>
      </c>
      <c r="C10348" t="s">
        <v>523</v>
      </c>
      <c r="D10348" t="s">
        <v>530</v>
      </c>
      <c r="E10348" t="s">
        <v>518</v>
      </c>
      <c r="F10348" s="191">
        <v>45870</v>
      </c>
      <c r="G10348" t="s">
        <v>35</v>
      </c>
      <c r="H10348" s="192">
        <v>89600</v>
      </c>
      <c r="I10348" t="s">
        <v>16</v>
      </c>
      <c r="J10348">
        <v>224</v>
      </c>
      <c r="K10348"/>
      <c r="L10348">
        <v>2025</v>
      </c>
      <c r="M10348" t="s">
        <v>525</v>
      </c>
      <c r="N10348" t="s">
        <v>526</v>
      </c>
      <c r="O10348"/>
    </row>
    <row r="10349" spans="1:15" s="164" customFormat="1" ht="16" x14ac:dyDescent="0.2">
      <c r="A10349" t="s">
        <v>521</v>
      </c>
      <c r="B10349" t="s">
        <v>667</v>
      </c>
      <c r="C10349" t="s">
        <v>523</v>
      </c>
      <c r="D10349" t="s">
        <v>530</v>
      </c>
      <c r="E10349" t="s">
        <v>517</v>
      </c>
      <c r="F10349" s="191">
        <v>45870</v>
      </c>
      <c r="G10349" t="s">
        <v>35</v>
      </c>
      <c r="H10349" s="192">
        <v>2508800</v>
      </c>
      <c r="I10349" t="s">
        <v>16</v>
      </c>
      <c r="J10349">
        <v>6272</v>
      </c>
      <c r="K10349"/>
      <c r="L10349">
        <v>2025</v>
      </c>
      <c r="M10349" t="s">
        <v>525</v>
      </c>
      <c r="N10349" t="s">
        <v>526</v>
      </c>
      <c r="O10349"/>
    </row>
    <row r="10350" spans="1:15" s="164" customFormat="1" ht="16" x14ac:dyDescent="0.2">
      <c r="A10350" t="s">
        <v>521</v>
      </c>
      <c r="B10350" t="s">
        <v>645</v>
      </c>
      <c r="C10350" t="s">
        <v>523</v>
      </c>
      <c r="D10350" t="s">
        <v>530</v>
      </c>
      <c r="E10350" t="s">
        <v>518</v>
      </c>
      <c r="F10350" s="191">
        <v>45870</v>
      </c>
      <c r="G10350" t="s">
        <v>30</v>
      </c>
      <c r="H10350" s="192">
        <v>44800</v>
      </c>
      <c r="I10350" t="s">
        <v>16</v>
      </c>
      <c r="J10350">
        <v>112</v>
      </c>
      <c r="K10350"/>
      <c r="L10350">
        <v>2025</v>
      </c>
      <c r="M10350" t="s">
        <v>525</v>
      </c>
      <c r="N10350" t="s">
        <v>526</v>
      </c>
      <c r="O10350"/>
    </row>
    <row r="10351" spans="1:15" s="164" customFormat="1" ht="16" x14ac:dyDescent="0.2">
      <c r="A10351" t="s">
        <v>521</v>
      </c>
      <c r="B10351" t="s">
        <v>645</v>
      </c>
      <c r="C10351" t="s">
        <v>523</v>
      </c>
      <c r="D10351" t="s">
        <v>530</v>
      </c>
      <c r="E10351" t="s">
        <v>517</v>
      </c>
      <c r="F10351" s="191">
        <v>45870</v>
      </c>
      <c r="G10351" t="s">
        <v>30</v>
      </c>
      <c r="H10351" s="192">
        <v>291200</v>
      </c>
      <c r="I10351" t="s">
        <v>16</v>
      </c>
      <c r="J10351">
        <v>728</v>
      </c>
      <c r="K10351"/>
      <c r="L10351">
        <v>2025</v>
      </c>
      <c r="M10351" t="s">
        <v>525</v>
      </c>
      <c r="N10351" t="s">
        <v>526</v>
      </c>
      <c r="O10351"/>
    </row>
    <row r="10352" spans="1:15" s="164" customFormat="1" ht="16" x14ac:dyDescent="0.2">
      <c r="A10352" t="s">
        <v>521</v>
      </c>
      <c r="B10352" t="s">
        <v>662</v>
      </c>
      <c r="C10352" t="s">
        <v>523</v>
      </c>
      <c r="D10352" t="s">
        <v>530</v>
      </c>
      <c r="E10352" t="s">
        <v>518</v>
      </c>
      <c r="F10352" s="191">
        <v>45870</v>
      </c>
      <c r="G10352" t="s">
        <v>32</v>
      </c>
      <c r="H10352" s="192">
        <v>112000</v>
      </c>
      <c r="I10352" t="s">
        <v>16</v>
      </c>
      <c r="J10352">
        <v>280</v>
      </c>
      <c r="K10352"/>
      <c r="L10352">
        <v>2025</v>
      </c>
      <c r="M10352" t="s">
        <v>525</v>
      </c>
      <c r="N10352" t="s">
        <v>526</v>
      </c>
      <c r="O10352"/>
    </row>
    <row r="10353" spans="1:15" s="164" customFormat="1" ht="16" x14ac:dyDescent="0.2">
      <c r="A10353" t="s">
        <v>521</v>
      </c>
      <c r="B10353" t="s">
        <v>662</v>
      </c>
      <c r="C10353" t="s">
        <v>523</v>
      </c>
      <c r="D10353" t="s">
        <v>530</v>
      </c>
      <c r="E10353" t="s">
        <v>517</v>
      </c>
      <c r="F10353" s="191">
        <v>45870</v>
      </c>
      <c r="G10353" t="s">
        <v>32</v>
      </c>
      <c r="H10353" s="192">
        <v>1209600</v>
      </c>
      <c r="I10353" t="s">
        <v>16</v>
      </c>
      <c r="J10353">
        <v>3024</v>
      </c>
      <c r="K10353"/>
      <c r="L10353">
        <v>2025</v>
      </c>
      <c r="M10353" t="s">
        <v>525</v>
      </c>
      <c r="N10353" t="s">
        <v>526</v>
      </c>
      <c r="O10353"/>
    </row>
    <row r="10354" spans="1:15" s="164" customFormat="1" ht="16" x14ac:dyDescent="0.2">
      <c r="A10354" t="s">
        <v>521</v>
      </c>
      <c r="B10354" t="s">
        <v>670</v>
      </c>
      <c r="C10354" t="s">
        <v>523</v>
      </c>
      <c r="D10354" t="s">
        <v>530</v>
      </c>
      <c r="E10354" t="s">
        <v>518</v>
      </c>
      <c r="F10354" s="191">
        <v>45870</v>
      </c>
      <c r="G10354" t="s">
        <v>36</v>
      </c>
      <c r="H10354" s="192">
        <v>22400</v>
      </c>
      <c r="I10354" t="s">
        <v>16</v>
      </c>
      <c r="J10354">
        <v>56</v>
      </c>
      <c r="K10354"/>
      <c r="L10354">
        <v>2025</v>
      </c>
      <c r="M10354" t="s">
        <v>525</v>
      </c>
      <c r="N10354" t="s">
        <v>526</v>
      </c>
      <c r="O10354"/>
    </row>
    <row r="10355" spans="1:15" s="164" customFormat="1" ht="16" x14ac:dyDescent="0.2">
      <c r="A10355" t="s">
        <v>521</v>
      </c>
      <c r="B10355" t="s">
        <v>639</v>
      </c>
      <c r="C10355" t="s">
        <v>523</v>
      </c>
      <c r="D10355" t="s">
        <v>524</v>
      </c>
      <c r="E10355" t="s">
        <v>519</v>
      </c>
      <c r="F10355" s="191">
        <v>45870</v>
      </c>
      <c r="G10355" t="s">
        <v>29</v>
      </c>
      <c r="H10355" s="192">
        <v>50575</v>
      </c>
      <c r="I10355" t="s">
        <v>16</v>
      </c>
      <c r="J10355">
        <v>595</v>
      </c>
      <c r="K10355"/>
      <c r="L10355">
        <v>2025</v>
      </c>
      <c r="M10355" t="s">
        <v>525</v>
      </c>
      <c r="N10355" t="s">
        <v>526</v>
      </c>
      <c r="O10355"/>
    </row>
    <row r="10356" spans="1:15" s="164" customFormat="1" ht="16" x14ac:dyDescent="0.2">
      <c r="A10356" t="s">
        <v>521</v>
      </c>
      <c r="B10356" t="s">
        <v>670</v>
      </c>
      <c r="C10356" t="s">
        <v>523</v>
      </c>
      <c r="D10356" t="s">
        <v>524</v>
      </c>
      <c r="E10356" t="s">
        <v>519</v>
      </c>
      <c r="F10356" s="191">
        <v>45870</v>
      </c>
      <c r="G10356" t="s">
        <v>36</v>
      </c>
      <c r="H10356" s="192">
        <v>28900</v>
      </c>
      <c r="I10356" t="s">
        <v>16</v>
      </c>
      <c r="J10356">
        <v>340</v>
      </c>
      <c r="K10356"/>
      <c r="L10356">
        <v>2025</v>
      </c>
      <c r="M10356" t="s">
        <v>525</v>
      </c>
      <c r="N10356" t="s">
        <v>526</v>
      </c>
      <c r="O10356"/>
    </row>
    <row r="10357" spans="1:15" s="164" customFormat="1" ht="16" x14ac:dyDescent="0.2">
      <c r="A10357" t="s">
        <v>521</v>
      </c>
      <c r="B10357" t="s">
        <v>670</v>
      </c>
      <c r="C10357" t="s">
        <v>523</v>
      </c>
      <c r="D10357" t="s">
        <v>530</v>
      </c>
      <c r="E10357" t="s">
        <v>517</v>
      </c>
      <c r="F10357" s="191">
        <v>45870</v>
      </c>
      <c r="G10357" t="s">
        <v>36</v>
      </c>
      <c r="H10357" s="192">
        <v>156800</v>
      </c>
      <c r="I10357" t="s">
        <v>16</v>
      </c>
      <c r="J10357">
        <v>392</v>
      </c>
      <c r="K10357"/>
      <c r="L10357">
        <v>2025</v>
      </c>
      <c r="M10357" t="s">
        <v>525</v>
      </c>
      <c r="N10357" t="s">
        <v>526</v>
      </c>
      <c r="O10357" t="s">
        <v>865</v>
      </c>
    </row>
    <row r="10358" spans="1:15" s="164" customFormat="1" ht="16" x14ac:dyDescent="0.2">
      <c r="A10358" t="s">
        <v>521</v>
      </c>
      <c r="B10358" t="s">
        <v>670</v>
      </c>
      <c r="C10358" t="s">
        <v>523</v>
      </c>
      <c r="D10358" t="s">
        <v>530</v>
      </c>
      <c r="E10358" t="s">
        <v>518</v>
      </c>
      <c r="F10358" s="191">
        <v>45870</v>
      </c>
      <c r="G10358" t="s">
        <v>36</v>
      </c>
      <c r="H10358" s="192">
        <v>67200</v>
      </c>
      <c r="I10358" t="s">
        <v>16</v>
      </c>
      <c r="J10358">
        <v>168</v>
      </c>
      <c r="K10358"/>
      <c r="L10358">
        <v>2025</v>
      </c>
      <c r="M10358" t="s">
        <v>525</v>
      </c>
      <c r="N10358" t="s">
        <v>526</v>
      </c>
      <c r="O10358" t="s">
        <v>866</v>
      </c>
    </row>
    <row r="10359" spans="1:15" s="164" customFormat="1" ht="16" x14ac:dyDescent="0.2">
      <c r="A10359" t="s">
        <v>521</v>
      </c>
      <c r="B10359" t="s">
        <v>670</v>
      </c>
      <c r="C10359" t="s">
        <v>523</v>
      </c>
      <c r="D10359" t="s">
        <v>530</v>
      </c>
      <c r="E10359" t="s">
        <v>517</v>
      </c>
      <c r="F10359" s="191">
        <v>45870</v>
      </c>
      <c r="G10359" t="s">
        <v>36</v>
      </c>
      <c r="H10359" s="192">
        <v>156800</v>
      </c>
      <c r="I10359" t="s">
        <v>16</v>
      </c>
      <c r="J10359">
        <v>392</v>
      </c>
      <c r="K10359"/>
      <c r="L10359">
        <v>2025</v>
      </c>
      <c r="M10359" t="s">
        <v>525</v>
      </c>
      <c r="N10359" t="s">
        <v>526</v>
      </c>
      <c r="O10359" t="s">
        <v>866</v>
      </c>
    </row>
    <row r="10360" spans="1:15" s="164" customFormat="1" ht="16" x14ac:dyDescent="0.2">
      <c r="A10360" t="s">
        <v>521</v>
      </c>
      <c r="B10360" t="s">
        <v>688</v>
      </c>
      <c r="C10360" t="s">
        <v>523</v>
      </c>
      <c r="D10360" t="s">
        <v>530</v>
      </c>
      <c r="E10360" t="s">
        <v>518</v>
      </c>
      <c r="F10360" s="191">
        <v>45871</v>
      </c>
      <c r="G10360" t="s">
        <v>40</v>
      </c>
      <c r="H10360" s="192">
        <v>240000</v>
      </c>
      <c r="I10360" t="s">
        <v>16</v>
      </c>
      <c r="J10360"/>
      <c r="K10360"/>
      <c r="L10360">
        <v>2025</v>
      </c>
      <c r="M10360" t="s">
        <v>525</v>
      </c>
      <c r="N10360" t="s">
        <v>526</v>
      </c>
      <c r="O10360"/>
    </row>
    <row r="10361" spans="1:15" s="164" customFormat="1" ht="16" x14ac:dyDescent="0.2">
      <c r="A10361" t="s">
        <v>521</v>
      </c>
      <c r="B10361" t="s">
        <v>688</v>
      </c>
      <c r="C10361" t="s">
        <v>523</v>
      </c>
      <c r="D10361" t="s">
        <v>530</v>
      </c>
      <c r="E10361" t="s">
        <v>517</v>
      </c>
      <c r="F10361" s="191">
        <v>45871</v>
      </c>
      <c r="G10361" t="s">
        <v>40</v>
      </c>
      <c r="H10361" s="192">
        <v>1280000</v>
      </c>
      <c r="I10361" t="s">
        <v>16</v>
      </c>
      <c r="J10361"/>
      <c r="K10361"/>
      <c r="L10361">
        <v>2025</v>
      </c>
      <c r="M10361" t="s">
        <v>525</v>
      </c>
      <c r="N10361" t="s">
        <v>526</v>
      </c>
      <c r="O10361"/>
    </row>
    <row r="10362" spans="1:15" s="164" customFormat="1" ht="16" x14ac:dyDescent="0.2">
      <c r="A10362" t="s">
        <v>521</v>
      </c>
      <c r="B10362" t="s">
        <v>572</v>
      </c>
      <c r="C10362" t="s">
        <v>523</v>
      </c>
      <c r="D10362" t="s">
        <v>530</v>
      </c>
      <c r="E10362" t="s">
        <v>518</v>
      </c>
      <c r="F10362" s="191">
        <v>45871</v>
      </c>
      <c r="G10362" t="s">
        <v>573</v>
      </c>
      <c r="H10362" s="192">
        <v>80000</v>
      </c>
      <c r="I10362" t="s">
        <v>16</v>
      </c>
      <c r="J10362"/>
      <c r="K10362"/>
      <c r="L10362">
        <v>2025</v>
      </c>
      <c r="M10362" t="s">
        <v>525</v>
      </c>
      <c r="N10362" t="s">
        <v>526</v>
      </c>
      <c r="O10362"/>
    </row>
    <row r="10363" spans="1:15" s="164" customFormat="1" ht="16" x14ac:dyDescent="0.2">
      <c r="A10363" t="s">
        <v>521</v>
      </c>
      <c r="B10363" t="s">
        <v>572</v>
      </c>
      <c r="C10363" t="s">
        <v>523</v>
      </c>
      <c r="D10363" t="s">
        <v>530</v>
      </c>
      <c r="E10363" t="s">
        <v>517</v>
      </c>
      <c r="F10363" s="191">
        <v>45871</v>
      </c>
      <c r="G10363" t="s">
        <v>573</v>
      </c>
      <c r="H10363" s="192">
        <v>4640000</v>
      </c>
      <c r="I10363" t="s">
        <v>16</v>
      </c>
      <c r="J10363"/>
      <c r="K10363"/>
      <c r="L10363">
        <v>2025</v>
      </c>
      <c r="M10363" t="s">
        <v>525</v>
      </c>
      <c r="N10363" t="s">
        <v>526</v>
      </c>
      <c r="O10363"/>
    </row>
    <row r="10364" spans="1:15" s="164" customFormat="1" ht="16" x14ac:dyDescent="0.2">
      <c r="A10364" t="s">
        <v>521</v>
      </c>
      <c r="B10364" t="s">
        <v>572</v>
      </c>
      <c r="C10364" t="s">
        <v>523</v>
      </c>
      <c r="D10364" t="s">
        <v>524</v>
      </c>
      <c r="E10364" t="s">
        <v>519</v>
      </c>
      <c r="F10364" s="191">
        <v>45871</v>
      </c>
      <c r="G10364" t="s">
        <v>573</v>
      </c>
      <c r="H10364" s="192">
        <v>1955000</v>
      </c>
      <c r="I10364" t="s">
        <v>16</v>
      </c>
      <c r="J10364">
        <v>23000</v>
      </c>
      <c r="K10364"/>
      <c r="L10364">
        <v>2025</v>
      </c>
      <c r="M10364" t="s">
        <v>525</v>
      </c>
      <c r="N10364" t="s">
        <v>526</v>
      </c>
      <c r="O10364"/>
    </row>
    <row r="10365" spans="1:15" s="164" customFormat="1" ht="16" x14ac:dyDescent="0.2">
      <c r="A10365" t="s">
        <v>521</v>
      </c>
      <c r="B10365" t="s">
        <v>522</v>
      </c>
      <c r="C10365" t="s">
        <v>523</v>
      </c>
      <c r="D10365" t="s">
        <v>530</v>
      </c>
      <c r="E10365" t="s">
        <v>517</v>
      </c>
      <c r="F10365" s="191">
        <v>45871</v>
      </c>
      <c r="G10365" t="s">
        <v>19</v>
      </c>
      <c r="H10365" s="192">
        <v>680000</v>
      </c>
      <c r="I10365" t="s">
        <v>16</v>
      </c>
      <c r="J10365"/>
      <c r="K10365"/>
      <c r="L10365">
        <v>2025</v>
      </c>
      <c r="M10365" t="s">
        <v>525</v>
      </c>
      <c r="N10365" t="s">
        <v>526</v>
      </c>
      <c r="O10365"/>
    </row>
    <row r="10366" spans="1:15" s="164" customFormat="1" ht="16" x14ac:dyDescent="0.2">
      <c r="A10366" t="s">
        <v>521</v>
      </c>
      <c r="B10366" t="s">
        <v>522</v>
      </c>
      <c r="C10366" t="s">
        <v>523</v>
      </c>
      <c r="D10366" t="s">
        <v>524</v>
      </c>
      <c r="E10366" t="s">
        <v>519</v>
      </c>
      <c r="F10366" s="191">
        <v>45871</v>
      </c>
      <c r="G10366" t="s">
        <v>19</v>
      </c>
      <c r="H10366" s="192">
        <v>765000</v>
      </c>
      <c r="I10366" t="s">
        <v>16</v>
      </c>
      <c r="J10366">
        <v>9000</v>
      </c>
      <c r="K10366"/>
      <c r="L10366">
        <v>2025</v>
      </c>
      <c r="M10366" t="s">
        <v>525</v>
      </c>
      <c r="N10366" t="s">
        <v>526</v>
      </c>
      <c r="O10366"/>
    </row>
    <row r="10367" spans="1:15" s="164" customFormat="1" ht="16" x14ac:dyDescent="0.2">
      <c r="A10367" t="s">
        <v>521</v>
      </c>
      <c r="B10367" t="s">
        <v>687</v>
      </c>
      <c r="C10367" t="s">
        <v>523</v>
      </c>
      <c r="D10367" t="s">
        <v>530</v>
      </c>
      <c r="E10367" t="s">
        <v>517</v>
      </c>
      <c r="F10367" s="191">
        <v>45871</v>
      </c>
      <c r="G10367" t="s">
        <v>39</v>
      </c>
      <c r="H10367" s="192">
        <v>156800</v>
      </c>
      <c r="I10367" t="s">
        <v>16</v>
      </c>
      <c r="J10367">
        <v>392</v>
      </c>
      <c r="K10367"/>
      <c r="L10367">
        <v>2025</v>
      </c>
      <c r="M10367" t="s">
        <v>525</v>
      </c>
      <c r="N10367" t="s">
        <v>526</v>
      </c>
      <c r="O10367"/>
    </row>
    <row r="10368" spans="1:15" s="164" customFormat="1" ht="16" x14ac:dyDescent="0.2">
      <c r="A10368" t="s">
        <v>521</v>
      </c>
      <c r="B10368" t="s">
        <v>667</v>
      </c>
      <c r="C10368" t="s">
        <v>523</v>
      </c>
      <c r="D10368" t="s">
        <v>530</v>
      </c>
      <c r="E10368" t="s">
        <v>518</v>
      </c>
      <c r="F10368" s="191">
        <v>45871</v>
      </c>
      <c r="G10368" t="s">
        <v>35</v>
      </c>
      <c r="H10368" s="192">
        <v>89600</v>
      </c>
      <c r="I10368" t="s">
        <v>16</v>
      </c>
      <c r="J10368">
        <v>224</v>
      </c>
      <c r="K10368"/>
      <c r="L10368">
        <v>2025</v>
      </c>
      <c r="M10368" t="s">
        <v>525</v>
      </c>
      <c r="N10368" t="s">
        <v>526</v>
      </c>
      <c r="O10368"/>
    </row>
    <row r="10369" spans="1:15" s="164" customFormat="1" ht="16" x14ac:dyDescent="0.2">
      <c r="A10369" t="s">
        <v>521</v>
      </c>
      <c r="B10369" t="s">
        <v>667</v>
      </c>
      <c r="C10369" t="s">
        <v>523</v>
      </c>
      <c r="D10369" t="s">
        <v>530</v>
      </c>
      <c r="E10369" t="s">
        <v>517</v>
      </c>
      <c r="F10369" s="191">
        <v>45871</v>
      </c>
      <c r="G10369" t="s">
        <v>35</v>
      </c>
      <c r="H10369" s="192">
        <v>1568000</v>
      </c>
      <c r="I10369" t="s">
        <v>16</v>
      </c>
      <c r="J10369">
        <v>3920</v>
      </c>
      <c r="K10369"/>
      <c r="L10369">
        <v>2025</v>
      </c>
      <c r="M10369" t="s">
        <v>525</v>
      </c>
      <c r="N10369" t="s">
        <v>526</v>
      </c>
      <c r="O10369"/>
    </row>
    <row r="10370" spans="1:15" s="164" customFormat="1" ht="16" x14ac:dyDescent="0.2">
      <c r="A10370" t="s">
        <v>521</v>
      </c>
      <c r="B10370" t="s">
        <v>645</v>
      </c>
      <c r="C10370" t="s">
        <v>523</v>
      </c>
      <c r="D10370" t="s">
        <v>530</v>
      </c>
      <c r="E10370" t="s">
        <v>517</v>
      </c>
      <c r="F10370" s="191">
        <v>45871</v>
      </c>
      <c r="G10370" t="s">
        <v>30</v>
      </c>
      <c r="H10370" s="192">
        <v>526400</v>
      </c>
      <c r="I10370" t="s">
        <v>16</v>
      </c>
      <c r="J10370">
        <v>1316</v>
      </c>
      <c r="K10370"/>
      <c r="L10370">
        <v>2025</v>
      </c>
      <c r="M10370" t="s">
        <v>525</v>
      </c>
      <c r="N10370" t="s">
        <v>526</v>
      </c>
      <c r="O10370"/>
    </row>
    <row r="10371" spans="1:15" s="164" customFormat="1" ht="16" x14ac:dyDescent="0.2">
      <c r="A10371" t="s">
        <v>521</v>
      </c>
      <c r="B10371" t="s">
        <v>670</v>
      </c>
      <c r="C10371" t="s">
        <v>523</v>
      </c>
      <c r="D10371" t="s">
        <v>530</v>
      </c>
      <c r="E10371" t="s">
        <v>517</v>
      </c>
      <c r="F10371" s="191">
        <v>45871</v>
      </c>
      <c r="G10371" t="s">
        <v>36</v>
      </c>
      <c r="H10371" s="192">
        <v>1388800</v>
      </c>
      <c r="I10371" t="s">
        <v>16</v>
      </c>
      <c r="J10371">
        <v>3472</v>
      </c>
      <c r="K10371"/>
      <c r="L10371">
        <v>2025</v>
      </c>
      <c r="M10371" t="s">
        <v>525</v>
      </c>
      <c r="N10371" t="s">
        <v>526</v>
      </c>
      <c r="O10371"/>
    </row>
    <row r="10372" spans="1:15" s="164" customFormat="1" ht="16" x14ac:dyDescent="0.2">
      <c r="A10372" t="s">
        <v>521</v>
      </c>
      <c r="B10372" t="s">
        <v>662</v>
      </c>
      <c r="C10372" t="s">
        <v>523</v>
      </c>
      <c r="D10372" t="s">
        <v>530</v>
      </c>
      <c r="E10372" t="s">
        <v>518</v>
      </c>
      <c r="F10372" s="191">
        <v>45871</v>
      </c>
      <c r="G10372" t="s">
        <v>32</v>
      </c>
      <c r="H10372" s="192">
        <v>44800</v>
      </c>
      <c r="I10372" t="s">
        <v>16</v>
      </c>
      <c r="J10372">
        <v>112</v>
      </c>
      <c r="K10372"/>
      <c r="L10372">
        <v>2025</v>
      </c>
      <c r="M10372" t="s">
        <v>525</v>
      </c>
      <c r="N10372" t="s">
        <v>526</v>
      </c>
      <c r="O10372"/>
    </row>
    <row r="10373" spans="1:15" s="164" customFormat="1" ht="16" x14ac:dyDescent="0.2">
      <c r="A10373" t="s">
        <v>521</v>
      </c>
      <c r="B10373" t="s">
        <v>662</v>
      </c>
      <c r="C10373" t="s">
        <v>523</v>
      </c>
      <c r="D10373" t="s">
        <v>530</v>
      </c>
      <c r="E10373" t="s">
        <v>517</v>
      </c>
      <c r="F10373" s="191">
        <v>45871</v>
      </c>
      <c r="G10373" t="s">
        <v>32</v>
      </c>
      <c r="H10373" s="192">
        <v>963200</v>
      </c>
      <c r="I10373" t="s">
        <v>16</v>
      </c>
      <c r="J10373">
        <v>2408</v>
      </c>
      <c r="K10373"/>
      <c r="L10373">
        <v>2025</v>
      </c>
      <c r="M10373" t="s">
        <v>525</v>
      </c>
      <c r="N10373" t="s">
        <v>526</v>
      </c>
      <c r="O10373"/>
    </row>
    <row r="10374" spans="1:15" s="164" customFormat="1" ht="16" x14ac:dyDescent="0.2">
      <c r="A10374" t="s">
        <v>521</v>
      </c>
      <c r="B10374" t="s">
        <v>670</v>
      </c>
      <c r="C10374" t="s">
        <v>523</v>
      </c>
      <c r="D10374" t="s">
        <v>530</v>
      </c>
      <c r="E10374" t="s">
        <v>518</v>
      </c>
      <c r="F10374" s="191">
        <v>45871</v>
      </c>
      <c r="G10374" t="s">
        <v>36</v>
      </c>
      <c r="H10374" s="192">
        <v>22400</v>
      </c>
      <c r="I10374" t="s">
        <v>16</v>
      </c>
      <c r="J10374">
        <v>56</v>
      </c>
      <c r="K10374"/>
      <c r="L10374">
        <v>2025</v>
      </c>
      <c r="M10374" t="s">
        <v>525</v>
      </c>
      <c r="N10374" t="s">
        <v>526</v>
      </c>
      <c r="O10374"/>
    </row>
    <row r="10375" spans="1:15" s="164" customFormat="1" ht="16" x14ac:dyDescent="0.2">
      <c r="A10375" t="s">
        <v>521</v>
      </c>
      <c r="B10375" t="s">
        <v>592</v>
      </c>
      <c r="C10375" t="s">
        <v>523</v>
      </c>
      <c r="D10375" t="s">
        <v>530</v>
      </c>
      <c r="E10375" t="s">
        <v>517</v>
      </c>
      <c r="F10375" s="191">
        <v>45871</v>
      </c>
      <c r="G10375" t="s">
        <v>24</v>
      </c>
      <c r="H10375" s="192">
        <v>952000</v>
      </c>
      <c r="I10375" t="s">
        <v>16</v>
      </c>
      <c r="J10375">
        <v>2380</v>
      </c>
      <c r="K10375"/>
      <c r="L10375">
        <v>2025</v>
      </c>
      <c r="M10375" t="s">
        <v>525</v>
      </c>
      <c r="N10375" t="s">
        <v>526</v>
      </c>
      <c r="O10375"/>
    </row>
    <row r="10376" spans="1:15" s="164" customFormat="1" ht="16" x14ac:dyDescent="0.2">
      <c r="A10376" t="s">
        <v>521</v>
      </c>
      <c r="B10376" t="s">
        <v>615</v>
      </c>
      <c r="C10376" t="s">
        <v>523</v>
      </c>
      <c r="D10376" t="s">
        <v>530</v>
      </c>
      <c r="E10376" t="s">
        <v>518</v>
      </c>
      <c r="F10376" s="191">
        <v>45871</v>
      </c>
      <c r="G10376" t="s">
        <v>26</v>
      </c>
      <c r="H10376" s="192">
        <v>313600</v>
      </c>
      <c r="I10376" t="s">
        <v>16</v>
      </c>
      <c r="J10376">
        <v>784</v>
      </c>
      <c r="K10376"/>
      <c r="L10376">
        <v>2025</v>
      </c>
      <c r="M10376" t="s">
        <v>525</v>
      </c>
      <c r="N10376" t="s">
        <v>526</v>
      </c>
      <c r="O10376"/>
    </row>
    <row r="10377" spans="1:15" s="164" customFormat="1" ht="16" x14ac:dyDescent="0.2">
      <c r="A10377" t="s">
        <v>521</v>
      </c>
      <c r="B10377" t="s">
        <v>639</v>
      </c>
      <c r="C10377" t="s">
        <v>523</v>
      </c>
      <c r="D10377" t="s">
        <v>530</v>
      </c>
      <c r="E10377" t="s">
        <v>518</v>
      </c>
      <c r="F10377" s="191">
        <v>45871</v>
      </c>
      <c r="G10377" t="s">
        <v>29</v>
      </c>
      <c r="H10377" s="192">
        <v>380800</v>
      </c>
      <c r="I10377" t="s">
        <v>16</v>
      </c>
      <c r="J10377">
        <v>952</v>
      </c>
      <c r="K10377"/>
      <c r="L10377">
        <v>2025</v>
      </c>
      <c r="M10377" t="s">
        <v>525</v>
      </c>
      <c r="N10377" t="s">
        <v>526</v>
      </c>
      <c r="O10377"/>
    </row>
    <row r="10378" spans="1:15" s="164" customFormat="1" ht="16" x14ac:dyDescent="0.2">
      <c r="A10378" t="s">
        <v>521</v>
      </c>
      <c r="B10378" t="s">
        <v>639</v>
      </c>
      <c r="C10378" t="s">
        <v>523</v>
      </c>
      <c r="D10378" t="s">
        <v>530</v>
      </c>
      <c r="E10378" t="s">
        <v>517</v>
      </c>
      <c r="F10378" s="191">
        <v>45871</v>
      </c>
      <c r="G10378" t="s">
        <v>29</v>
      </c>
      <c r="H10378" s="192">
        <v>2979200</v>
      </c>
      <c r="I10378" t="s">
        <v>16</v>
      </c>
      <c r="J10378">
        <v>7448</v>
      </c>
      <c r="K10378"/>
      <c r="L10378">
        <v>2025</v>
      </c>
      <c r="M10378" t="s">
        <v>525</v>
      </c>
      <c r="N10378" t="s">
        <v>526</v>
      </c>
      <c r="O10378"/>
    </row>
    <row r="10379" spans="1:15" s="164" customFormat="1" ht="16" x14ac:dyDescent="0.2">
      <c r="A10379" t="s">
        <v>521</v>
      </c>
      <c r="B10379" t="s">
        <v>639</v>
      </c>
      <c r="C10379" t="s">
        <v>523</v>
      </c>
      <c r="D10379" t="s">
        <v>524</v>
      </c>
      <c r="E10379" t="s">
        <v>519</v>
      </c>
      <c r="F10379" s="191">
        <v>45871</v>
      </c>
      <c r="G10379" t="s">
        <v>29</v>
      </c>
      <c r="H10379" s="192">
        <v>36125</v>
      </c>
      <c r="I10379" t="s">
        <v>16</v>
      </c>
      <c r="J10379">
        <v>425</v>
      </c>
      <c r="K10379"/>
      <c r="L10379">
        <v>2025</v>
      </c>
      <c r="M10379" t="s">
        <v>525</v>
      </c>
      <c r="N10379" t="s">
        <v>526</v>
      </c>
      <c r="O10379"/>
    </row>
    <row r="10380" spans="1:15" s="164" customFormat="1" ht="16" x14ac:dyDescent="0.2">
      <c r="A10380" t="s">
        <v>521</v>
      </c>
      <c r="B10380" t="s">
        <v>670</v>
      </c>
      <c r="C10380" t="s">
        <v>523</v>
      </c>
      <c r="D10380" t="s">
        <v>524</v>
      </c>
      <c r="E10380" t="s">
        <v>519</v>
      </c>
      <c r="F10380" s="191">
        <v>45871</v>
      </c>
      <c r="G10380" t="s">
        <v>36</v>
      </c>
      <c r="H10380" s="192">
        <v>21675</v>
      </c>
      <c r="I10380" t="s">
        <v>16</v>
      </c>
      <c r="J10380">
        <v>255</v>
      </c>
      <c r="K10380"/>
      <c r="L10380">
        <v>2025</v>
      </c>
      <c r="M10380" t="s">
        <v>525</v>
      </c>
      <c r="N10380" t="s">
        <v>526</v>
      </c>
      <c r="O10380"/>
    </row>
    <row r="10381" spans="1:15" s="164" customFormat="1" ht="16" x14ac:dyDescent="0.2">
      <c r="A10381" t="s">
        <v>521</v>
      </c>
      <c r="B10381" t="s">
        <v>670</v>
      </c>
      <c r="C10381" t="s">
        <v>523</v>
      </c>
      <c r="D10381" t="s">
        <v>530</v>
      </c>
      <c r="E10381" t="s">
        <v>517</v>
      </c>
      <c r="F10381" s="191">
        <v>45871</v>
      </c>
      <c r="G10381" t="s">
        <v>36</v>
      </c>
      <c r="H10381" s="192">
        <v>44800</v>
      </c>
      <c r="I10381" t="s">
        <v>16</v>
      </c>
      <c r="J10381">
        <v>112</v>
      </c>
      <c r="K10381"/>
      <c r="L10381">
        <v>2025</v>
      </c>
      <c r="M10381" t="s">
        <v>525</v>
      </c>
      <c r="N10381" t="s">
        <v>526</v>
      </c>
      <c r="O10381" t="s">
        <v>863</v>
      </c>
    </row>
    <row r="10382" spans="1:15" s="164" customFormat="1" ht="16" x14ac:dyDescent="0.2">
      <c r="A10382" t="s">
        <v>521</v>
      </c>
      <c r="B10382" t="s">
        <v>670</v>
      </c>
      <c r="C10382" t="s">
        <v>523</v>
      </c>
      <c r="D10382" t="s">
        <v>530</v>
      </c>
      <c r="E10382" t="s">
        <v>517</v>
      </c>
      <c r="F10382" s="191">
        <v>45871</v>
      </c>
      <c r="G10382" t="s">
        <v>36</v>
      </c>
      <c r="H10382" s="192">
        <v>67200</v>
      </c>
      <c r="I10382" t="s">
        <v>16</v>
      </c>
      <c r="J10382">
        <v>168</v>
      </c>
      <c r="K10382"/>
      <c r="L10382">
        <v>2025</v>
      </c>
      <c r="M10382" t="s">
        <v>525</v>
      </c>
      <c r="N10382" t="s">
        <v>526</v>
      </c>
      <c r="O10382" t="s">
        <v>864</v>
      </c>
    </row>
    <row r="10383" spans="1:15" s="164" customFormat="1" ht="16" x14ac:dyDescent="0.2">
      <c r="A10383" t="s">
        <v>521</v>
      </c>
      <c r="B10383" t="s">
        <v>572</v>
      </c>
      <c r="C10383" t="s">
        <v>523</v>
      </c>
      <c r="D10383" t="s">
        <v>530</v>
      </c>
      <c r="E10383" t="s">
        <v>518</v>
      </c>
      <c r="F10383" s="191">
        <v>45871</v>
      </c>
      <c r="G10383" t="s">
        <v>573</v>
      </c>
      <c r="H10383" s="192">
        <v>448000</v>
      </c>
      <c r="I10383" t="s">
        <v>16</v>
      </c>
      <c r="J10383"/>
      <c r="K10383"/>
      <c r="L10383">
        <v>2025</v>
      </c>
      <c r="M10383" t="s">
        <v>525</v>
      </c>
      <c r="N10383" t="s">
        <v>526</v>
      </c>
      <c r="O10383" t="s">
        <v>937</v>
      </c>
    </row>
    <row r="10384" spans="1:15" s="164" customFormat="1" ht="16" x14ac:dyDescent="0.2">
      <c r="A10384" t="s">
        <v>521</v>
      </c>
      <c r="B10384" t="s">
        <v>645</v>
      </c>
      <c r="C10384" t="s">
        <v>523</v>
      </c>
      <c r="D10384" t="s">
        <v>530</v>
      </c>
      <c r="E10384" t="s">
        <v>517</v>
      </c>
      <c r="F10384" s="191">
        <v>45871</v>
      </c>
      <c r="G10384" t="s">
        <v>30</v>
      </c>
      <c r="H10384" s="192">
        <v>1277696</v>
      </c>
      <c r="I10384" t="s">
        <v>16</v>
      </c>
      <c r="J10384"/>
      <c r="K10384"/>
      <c r="L10384">
        <v>2025</v>
      </c>
      <c r="M10384" t="s">
        <v>525</v>
      </c>
      <c r="N10384" t="s">
        <v>526</v>
      </c>
      <c r="O10384" t="s">
        <v>937</v>
      </c>
    </row>
    <row r="10385" spans="1:15" s="164" customFormat="1" ht="16" x14ac:dyDescent="0.2">
      <c r="A10385" t="s">
        <v>521</v>
      </c>
      <c r="B10385" t="s">
        <v>645</v>
      </c>
      <c r="C10385" t="s">
        <v>523</v>
      </c>
      <c r="D10385" t="s">
        <v>530</v>
      </c>
      <c r="E10385" t="s">
        <v>518</v>
      </c>
      <c r="F10385" s="191">
        <v>45871</v>
      </c>
      <c r="G10385" t="s">
        <v>30</v>
      </c>
      <c r="H10385" s="192">
        <v>127232</v>
      </c>
      <c r="I10385" t="s">
        <v>16</v>
      </c>
      <c r="J10385"/>
      <c r="K10385"/>
      <c r="L10385">
        <v>2025</v>
      </c>
      <c r="M10385" t="s">
        <v>525</v>
      </c>
      <c r="N10385" t="s">
        <v>526</v>
      </c>
      <c r="O10385" t="s">
        <v>937</v>
      </c>
    </row>
    <row r="10386" spans="1:15" s="164" customFormat="1" ht="16" x14ac:dyDescent="0.2">
      <c r="A10386" t="s">
        <v>521</v>
      </c>
      <c r="B10386" t="s">
        <v>688</v>
      </c>
      <c r="C10386" t="s">
        <v>523</v>
      </c>
      <c r="D10386" t="s">
        <v>530</v>
      </c>
      <c r="E10386" t="s">
        <v>517</v>
      </c>
      <c r="F10386" s="191">
        <v>45871</v>
      </c>
      <c r="G10386" t="s">
        <v>40</v>
      </c>
      <c r="H10386" s="192">
        <v>2675200</v>
      </c>
      <c r="I10386" t="s">
        <v>16</v>
      </c>
      <c r="J10386"/>
      <c r="K10386"/>
      <c r="L10386">
        <v>2025</v>
      </c>
      <c r="M10386" t="s">
        <v>525</v>
      </c>
      <c r="N10386" t="s">
        <v>526</v>
      </c>
      <c r="O10386" t="s">
        <v>937</v>
      </c>
    </row>
    <row r="10387" spans="1:15" s="164" customFormat="1" ht="16" x14ac:dyDescent="0.2">
      <c r="A10387" t="s">
        <v>521</v>
      </c>
      <c r="B10387" t="s">
        <v>688</v>
      </c>
      <c r="C10387" t="s">
        <v>523</v>
      </c>
      <c r="D10387" t="s">
        <v>530</v>
      </c>
      <c r="E10387" t="s">
        <v>518</v>
      </c>
      <c r="F10387" s="191">
        <v>45871</v>
      </c>
      <c r="G10387" t="s">
        <v>40</v>
      </c>
      <c r="H10387" s="192">
        <v>550400</v>
      </c>
      <c r="I10387" t="s">
        <v>16</v>
      </c>
      <c r="J10387"/>
      <c r="K10387"/>
      <c r="L10387">
        <v>2025</v>
      </c>
      <c r="M10387" t="s">
        <v>525</v>
      </c>
      <c r="N10387" t="s">
        <v>526</v>
      </c>
      <c r="O10387" t="s">
        <v>937</v>
      </c>
    </row>
    <row r="10388" spans="1:15" s="164" customFormat="1" ht="16" x14ac:dyDescent="0.2">
      <c r="A10388" t="s">
        <v>521</v>
      </c>
      <c r="B10388" t="s">
        <v>667</v>
      </c>
      <c r="C10388" t="s">
        <v>523</v>
      </c>
      <c r="D10388" t="s">
        <v>530</v>
      </c>
      <c r="E10388" t="s">
        <v>517</v>
      </c>
      <c r="F10388" s="191">
        <v>45871</v>
      </c>
      <c r="G10388" t="s">
        <v>35</v>
      </c>
      <c r="H10388" s="192">
        <v>5505024</v>
      </c>
      <c r="I10388" t="s">
        <v>16</v>
      </c>
      <c r="J10388"/>
      <c r="K10388"/>
      <c r="L10388">
        <v>2025</v>
      </c>
      <c r="M10388" t="s">
        <v>525</v>
      </c>
      <c r="N10388" t="s">
        <v>526</v>
      </c>
      <c r="O10388" t="s">
        <v>937</v>
      </c>
    </row>
    <row r="10389" spans="1:15" s="164" customFormat="1" ht="16" x14ac:dyDescent="0.2">
      <c r="A10389" t="s">
        <v>521</v>
      </c>
      <c r="B10389" t="s">
        <v>667</v>
      </c>
      <c r="C10389" t="s">
        <v>523</v>
      </c>
      <c r="D10389" t="s">
        <v>530</v>
      </c>
      <c r="E10389" t="s">
        <v>518</v>
      </c>
      <c r="F10389" s="191">
        <v>45871</v>
      </c>
      <c r="G10389" t="s">
        <v>35</v>
      </c>
      <c r="H10389" s="192">
        <v>258048</v>
      </c>
      <c r="I10389" t="s">
        <v>16</v>
      </c>
      <c r="J10389"/>
      <c r="K10389"/>
      <c r="L10389">
        <v>2025</v>
      </c>
      <c r="M10389" t="s">
        <v>525</v>
      </c>
      <c r="N10389" t="s">
        <v>526</v>
      </c>
      <c r="O10389" t="s">
        <v>937</v>
      </c>
    </row>
    <row r="10390" spans="1:15" s="164" customFormat="1" ht="16" x14ac:dyDescent="0.2">
      <c r="A10390" t="s">
        <v>521</v>
      </c>
      <c r="B10390" t="s">
        <v>687</v>
      </c>
      <c r="C10390" t="s">
        <v>523</v>
      </c>
      <c r="D10390" t="s">
        <v>530</v>
      </c>
      <c r="E10390" t="s">
        <v>517</v>
      </c>
      <c r="F10390" s="191">
        <v>45871</v>
      </c>
      <c r="G10390" t="s">
        <v>39</v>
      </c>
      <c r="H10390" s="192">
        <v>738304</v>
      </c>
      <c r="I10390" t="s">
        <v>16</v>
      </c>
      <c r="J10390"/>
      <c r="K10390"/>
      <c r="L10390">
        <v>2025</v>
      </c>
      <c r="M10390" t="s">
        <v>525</v>
      </c>
      <c r="N10390" t="s">
        <v>526</v>
      </c>
      <c r="O10390" t="s">
        <v>937</v>
      </c>
    </row>
    <row r="10391" spans="1:15" s="164" customFormat="1" ht="16" x14ac:dyDescent="0.2">
      <c r="A10391" t="s">
        <v>521</v>
      </c>
      <c r="B10391" t="s">
        <v>687</v>
      </c>
      <c r="C10391" t="s">
        <v>523</v>
      </c>
      <c r="D10391" t="s">
        <v>530</v>
      </c>
      <c r="E10391" t="s">
        <v>518</v>
      </c>
      <c r="F10391" s="191">
        <v>45871</v>
      </c>
      <c r="G10391" t="s">
        <v>39</v>
      </c>
      <c r="H10391" s="192">
        <v>28672</v>
      </c>
      <c r="I10391" t="s">
        <v>16</v>
      </c>
      <c r="J10391"/>
      <c r="K10391"/>
      <c r="L10391">
        <v>2025</v>
      </c>
      <c r="M10391" t="s">
        <v>525</v>
      </c>
      <c r="N10391" t="s">
        <v>526</v>
      </c>
      <c r="O10391" t="s">
        <v>937</v>
      </c>
    </row>
    <row r="10392" spans="1:15" s="164" customFormat="1" ht="16" x14ac:dyDescent="0.2">
      <c r="A10392" t="s">
        <v>521</v>
      </c>
      <c r="B10392" t="s">
        <v>670</v>
      </c>
      <c r="C10392" t="s">
        <v>523</v>
      </c>
      <c r="D10392" t="s">
        <v>530</v>
      </c>
      <c r="E10392" t="s">
        <v>517</v>
      </c>
      <c r="F10392" s="191">
        <v>45871</v>
      </c>
      <c r="G10392" t="s">
        <v>36</v>
      </c>
      <c r="H10392" s="192">
        <v>4613760</v>
      </c>
      <c r="I10392" t="s">
        <v>16</v>
      </c>
      <c r="J10392"/>
      <c r="K10392"/>
      <c r="L10392">
        <v>2025</v>
      </c>
      <c r="M10392" t="s">
        <v>525</v>
      </c>
      <c r="N10392" t="s">
        <v>526</v>
      </c>
      <c r="O10392" t="s">
        <v>937</v>
      </c>
    </row>
    <row r="10393" spans="1:15" s="164" customFormat="1" ht="16" x14ac:dyDescent="0.2">
      <c r="A10393" t="s">
        <v>521</v>
      </c>
      <c r="B10393" t="s">
        <v>670</v>
      </c>
      <c r="C10393" t="s">
        <v>523</v>
      </c>
      <c r="D10393" t="s">
        <v>530</v>
      </c>
      <c r="E10393" t="s">
        <v>518</v>
      </c>
      <c r="F10393" s="191">
        <v>45871</v>
      </c>
      <c r="G10393" t="s">
        <v>36</v>
      </c>
      <c r="H10393" s="192">
        <v>322560</v>
      </c>
      <c r="I10393" t="s">
        <v>16</v>
      </c>
      <c r="J10393"/>
      <c r="K10393"/>
      <c r="L10393">
        <v>2025</v>
      </c>
      <c r="M10393" t="s">
        <v>525</v>
      </c>
      <c r="N10393" t="s">
        <v>526</v>
      </c>
      <c r="O10393" t="s">
        <v>937</v>
      </c>
    </row>
    <row r="10394" spans="1:15" s="164" customFormat="1" ht="16" x14ac:dyDescent="0.2">
      <c r="A10394" t="s">
        <v>521</v>
      </c>
      <c r="B10394" t="s">
        <v>662</v>
      </c>
      <c r="C10394" t="s">
        <v>523</v>
      </c>
      <c r="D10394" t="s">
        <v>530</v>
      </c>
      <c r="E10394" t="s">
        <v>517</v>
      </c>
      <c r="F10394" s="191">
        <v>45871</v>
      </c>
      <c r="G10394" t="s">
        <v>32</v>
      </c>
      <c r="H10394" s="192">
        <v>2107392</v>
      </c>
      <c r="I10394" t="s">
        <v>16</v>
      </c>
      <c r="J10394"/>
      <c r="K10394"/>
      <c r="L10394">
        <v>2025</v>
      </c>
      <c r="M10394" t="s">
        <v>525</v>
      </c>
      <c r="N10394" t="s">
        <v>526</v>
      </c>
      <c r="O10394" t="s">
        <v>937</v>
      </c>
    </row>
    <row r="10395" spans="1:15" s="164" customFormat="1" ht="16" x14ac:dyDescent="0.2">
      <c r="A10395" t="s">
        <v>521</v>
      </c>
      <c r="B10395" t="s">
        <v>662</v>
      </c>
      <c r="C10395" t="s">
        <v>523</v>
      </c>
      <c r="D10395" t="s">
        <v>530</v>
      </c>
      <c r="E10395" t="s">
        <v>518</v>
      </c>
      <c r="F10395" s="191">
        <v>45871</v>
      </c>
      <c r="G10395" t="s">
        <v>32</v>
      </c>
      <c r="H10395" s="192">
        <v>151168</v>
      </c>
      <c r="I10395" t="s">
        <v>16</v>
      </c>
      <c r="J10395"/>
      <c r="K10395"/>
      <c r="L10395">
        <v>2025</v>
      </c>
      <c r="M10395" t="s">
        <v>525</v>
      </c>
      <c r="N10395" t="s">
        <v>526</v>
      </c>
      <c r="O10395" t="s">
        <v>937</v>
      </c>
    </row>
    <row r="10396" spans="1:15" s="164" customFormat="1" ht="16" x14ac:dyDescent="0.2">
      <c r="A10396" t="s">
        <v>521</v>
      </c>
      <c r="B10396" t="s">
        <v>639</v>
      </c>
      <c r="C10396" t="s">
        <v>523</v>
      </c>
      <c r="D10396" t="s">
        <v>530</v>
      </c>
      <c r="E10396" t="s">
        <v>517</v>
      </c>
      <c r="F10396" s="191">
        <v>45871</v>
      </c>
      <c r="G10396" t="s">
        <v>29</v>
      </c>
      <c r="H10396" s="192">
        <v>7741440</v>
      </c>
      <c r="I10396" t="s">
        <v>16</v>
      </c>
      <c r="J10396"/>
      <c r="K10396"/>
      <c r="L10396">
        <v>2025</v>
      </c>
      <c r="M10396" t="s">
        <v>525</v>
      </c>
      <c r="N10396" t="s">
        <v>526</v>
      </c>
      <c r="O10396" t="s">
        <v>937</v>
      </c>
    </row>
    <row r="10397" spans="1:15" s="164" customFormat="1" ht="16" x14ac:dyDescent="0.2">
      <c r="A10397" t="s">
        <v>521</v>
      </c>
      <c r="B10397" t="s">
        <v>639</v>
      </c>
      <c r="C10397" t="s">
        <v>523</v>
      </c>
      <c r="D10397" t="s">
        <v>530</v>
      </c>
      <c r="E10397" t="s">
        <v>518</v>
      </c>
      <c r="F10397" s="191">
        <v>45871</v>
      </c>
      <c r="G10397" t="s">
        <v>29</v>
      </c>
      <c r="H10397" s="192">
        <v>953344</v>
      </c>
      <c r="I10397" t="s">
        <v>16</v>
      </c>
      <c r="J10397"/>
      <c r="K10397"/>
      <c r="L10397">
        <v>2025</v>
      </c>
      <c r="M10397" t="s">
        <v>525</v>
      </c>
      <c r="N10397" t="s">
        <v>526</v>
      </c>
      <c r="O10397" t="s">
        <v>937</v>
      </c>
    </row>
    <row r="10398" spans="1:15" s="164" customFormat="1" ht="16" x14ac:dyDescent="0.2">
      <c r="A10398" t="s">
        <v>521</v>
      </c>
      <c r="B10398" t="s">
        <v>615</v>
      </c>
      <c r="C10398" t="s">
        <v>523</v>
      </c>
      <c r="D10398" t="s">
        <v>530</v>
      </c>
      <c r="E10398" t="s">
        <v>517</v>
      </c>
      <c r="F10398" s="191">
        <v>45871</v>
      </c>
      <c r="G10398" t="s">
        <v>26</v>
      </c>
      <c r="H10398" s="192">
        <v>1132544</v>
      </c>
      <c r="I10398" t="s">
        <v>16</v>
      </c>
      <c r="J10398"/>
      <c r="K10398"/>
      <c r="L10398">
        <v>2025</v>
      </c>
      <c r="M10398" t="s">
        <v>525</v>
      </c>
      <c r="N10398" t="s">
        <v>526</v>
      </c>
      <c r="O10398" t="s">
        <v>937</v>
      </c>
    </row>
    <row r="10399" spans="1:15" s="164" customFormat="1" ht="16" x14ac:dyDescent="0.2">
      <c r="A10399" t="s">
        <v>521</v>
      </c>
      <c r="B10399" t="s">
        <v>615</v>
      </c>
      <c r="C10399" t="s">
        <v>523</v>
      </c>
      <c r="D10399" t="s">
        <v>530</v>
      </c>
      <c r="E10399" t="s">
        <v>518</v>
      </c>
      <c r="F10399" s="191">
        <v>45871</v>
      </c>
      <c r="G10399" t="s">
        <v>26</v>
      </c>
      <c r="H10399" s="192">
        <v>100352</v>
      </c>
      <c r="I10399" t="s">
        <v>16</v>
      </c>
      <c r="J10399"/>
      <c r="K10399"/>
      <c r="L10399">
        <v>2025</v>
      </c>
      <c r="M10399" t="s">
        <v>525</v>
      </c>
      <c r="N10399" t="s">
        <v>526</v>
      </c>
      <c r="O10399" t="s">
        <v>937</v>
      </c>
    </row>
    <row r="10400" spans="1:15" s="164" customFormat="1" ht="16" x14ac:dyDescent="0.2">
      <c r="A10400" t="s">
        <v>521</v>
      </c>
      <c r="B10400" t="s">
        <v>609</v>
      </c>
      <c r="C10400" t="s">
        <v>523</v>
      </c>
      <c r="D10400" t="s">
        <v>530</v>
      </c>
      <c r="E10400" t="s">
        <v>517</v>
      </c>
      <c r="F10400" s="191">
        <v>45871</v>
      </c>
      <c r="G10400" t="s">
        <v>25</v>
      </c>
      <c r="H10400" s="192">
        <v>143360</v>
      </c>
      <c r="I10400" t="s">
        <v>16</v>
      </c>
      <c r="J10400"/>
      <c r="K10400"/>
      <c r="L10400">
        <v>2025</v>
      </c>
      <c r="M10400" t="s">
        <v>525</v>
      </c>
      <c r="N10400" t="s">
        <v>526</v>
      </c>
      <c r="O10400" t="s">
        <v>937</v>
      </c>
    </row>
    <row r="10401" spans="1:15" s="164" customFormat="1" ht="16" x14ac:dyDescent="0.2">
      <c r="A10401" t="s">
        <v>521</v>
      </c>
      <c r="B10401" t="s">
        <v>592</v>
      </c>
      <c r="C10401" t="s">
        <v>523</v>
      </c>
      <c r="D10401" t="s">
        <v>530</v>
      </c>
      <c r="E10401" t="s">
        <v>517</v>
      </c>
      <c r="F10401" s="191">
        <v>45871</v>
      </c>
      <c r="G10401" t="s">
        <v>24</v>
      </c>
      <c r="H10401" s="192">
        <v>2489088</v>
      </c>
      <c r="I10401" t="s">
        <v>16</v>
      </c>
      <c r="J10401"/>
      <c r="K10401"/>
      <c r="L10401">
        <v>2025</v>
      </c>
      <c r="M10401" t="s">
        <v>525</v>
      </c>
      <c r="N10401" t="s">
        <v>526</v>
      </c>
      <c r="O10401" t="s">
        <v>937</v>
      </c>
    </row>
    <row r="10402" spans="1:15" s="164" customFormat="1" ht="16" x14ac:dyDescent="0.2">
      <c r="A10402" t="s">
        <v>521</v>
      </c>
      <c r="B10402" t="s">
        <v>592</v>
      </c>
      <c r="C10402" t="s">
        <v>523</v>
      </c>
      <c r="D10402" t="s">
        <v>530</v>
      </c>
      <c r="E10402" t="s">
        <v>518</v>
      </c>
      <c r="F10402" s="191">
        <v>45871</v>
      </c>
      <c r="G10402" t="s">
        <v>24</v>
      </c>
      <c r="H10402" s="192">
        <v>177408</v>
      </c>
      <c r="I10402" t="s">
        <v>16</v>
      </c>
      <c r="J10402"/>
      <c r="K10402"/>
      <c r="L10402">
        <v>2025</v>
      </c>
      <c r="M10402" t="s">
        <v>525</v>
      </c>
      <c r="N10402" t="s">
        <v>526</v>
      </c>
      <c r="O10402" t="s">
        <v>937</v>
      </c>
    </row>
    <row r="10403" spans="1:15" s="164" customFormat="1" ht="16" x14ac:dyDescent="0.2">
      <c r="A10403" t="s">
        <v>521</v>
      </c>
      <c r="B10403" t="s">
        <v>522</v>
      </c>
      <c r="C10403" t="s">
        <v>523</v>
      </c>
      <c r="D10403" t="s">
        <v>530</v>
      </c>
      <c r="E10403" t="s">
        <v>517</v>
      </c>
      <c r="F10403" s="191">
        <v>45871</v>
      </c>
      <c r="G10403" t="s">
        <v>19</v>
      </c>
      <c r="H10403" s="192">
        <v>848000</v>
      </c>
      <c r="I10403" t="s">
        <v>16</v>
      </c>
      <c r="J10403"/>
      <c r="K10403"/>
      <c r="L10403">
        <v>2025</v>
      </c>
      <c r="M10403" t="s">
        <v>525</v>
      </c>
      <c r="N10403" t="s">
        <v>526</v>
      </c>
      <c r="O10403" t="s">
        <v>937</v>
      </c>
    </row>
    <row r="10404" spans="1:15" s="164" customFormat="1" ht="16" x14ac:dyDescent="0.2">
      <c r="A10404" t="s">
        <v>521</v>
      </c>
      <c r="B10404" t="s">
        <v>572</v>
      </c>
      <c r="C10404" t="s">
        <v>523</v>
      </c>
      <c r="D10404" t="s">
        <v>530</v>
      </c>
      <c r="E10404" t="s">
        <v>517</v>
      </c>
      <c r="F10404" s="191">
        <v>45871</v>
      </c>
      <c r="G10404" t="s">
        <v>573</v>
      </c>
      <c r="H10404" s="192">
        <v>6589184</v>
      </c>
      <c r="I10404" t="s">
        <v>16</v>
      </c>
      <c r="J10404"/>
      <c r="K10404"/>
      <c r="L10404">
        <v>2025</v>
      </c>
      <c r="M10404" t="s">
        <v>525</v>
      </c>
      <c r="N10404" t="s">
        <v>526</v>
      </c>
      <c r="O10404" t="s">
        <v>937</v>
      </c>
    </row>
    <row r="10405" spans="1:15" s="164" customFormat="1" ht="16" x14ac:dyDescent="0.2">
      <c r="A10405" t="s">
        <v>521</v>
      </c>
      <c r="B10405" t="s">
        <v>572</v>
      </c>
      <c r="C10405" t="s">
        <v>523</v>
      </c>
      <c r="D10405" t="s">
        <v>530</v>
      </c>
      <c r="E10405" t="s">
        <v>519</v>
      </c>
      <c r="F10405" s="191">
        <v>45871</v>
      </c>
      <c r="G10405" t="s">
        <v>573</v>
      </c>
      <c r="H10405" s="192">
        <v>896000</v>
      </c>
      <c r="I10405" t="s">
        <v>16</v>
      </c>
      <c r="J10405"/>
      <c r="K10405"/>
      <c r="L10405">
        <v>2025</v>
      </c>
      <c r="M10405" t="s">
        <v>525</v>
      </c>
      <c r="N10405" t="s">
        <v>526</v>
      </c>
      <c r="O10405" t="s">
        <v>937</v>
      </c>
    </row>
    <row r="10406" spans="1:15" s="164" customFormat="1" ht="16" x14ac:dyDescent="0.2">
      <c r="A10406" t="s">
        <v>521</v>
      </c>
      <c r="B10406" t="s">
        <v>688</v>
      </c>
      <c r="C10406" t="s">
        <v>523</v>
      </c>
      <c r="D10406" t="s">
        <v>530</v>
      </c>
      <c r="E10406" t="s">
        <v>518</v>
      </c>
      <c r="F10406" s="191">
        <v>45872</v>
      </c>
      <c r="G10406" t="s">
        <v>40</v>
      </c>
      <c r="H10406" s="192">
        <v>80000</v>
      </c>
      <c r="I10406" t="s">
        <v>16</v>
      </c>
      <c r="J10406"/>
      <c r="K10406"/>
      <c r="L10406">
        <v>2025</v>
      </c>
      <c r="M10406" t="s">
        <v>525</v>
      </c>
      <c r="N10406" t="s">
        <v>526</v>
      </c>
      <c r="O10406"/>
    </row>
    <row r="10407" spans="1:15" s="164" customFormat="1" ht="16" x14ac:dyDescent="0.2">
      <c r="A10407" t="s">
        <v>521</v>
      </c>
      <c r="B10407" t="s">
        <v>645</v>
      </c>
      <c r="C10407" t="s">
        <v>523</v>
      </c>
      <c r="D10407" t="s">
        <v>530</v>
      </c>
      <c r="E10407" t="s">
        <v>517</v>
      </c>
      <c r="F10407" s="191">
        <v>45872</v>
      </c>
      <c r="G10407" t="s">
        <v>30</v>
      </c>
      <c r="H10407" s="192">
        <v>459200</v>
      </c>
      <c r="I10407" t="s">
        <v>16</v>
      </c>
      <c r="J10407">
        <v>1148</v>
      </c>
      <c r="K10407"/>
      <c r="L10407">
        <v>2025</v>
      </c>
      <c r="M10407" t="s">
        <v>525</v>
      </c>
      <c r="N10407" t="s">
        <v>526</v>
      </c>
      <c r="O10407"/>
    </row>
    <row r="10408" spans="1:15" s="164" customFormat="1" ht="16" x14ac:dyDescent="0.2">
      <c r="A10408" t="s">
        <v>521</v>
      </c>
      <c r="B10408" t="s">
        <v>688</v>
      </c>
      <c r="C10408" t="s">
        <v>523</v>
      </c>
      <c r="D10408" t="s">
        <v>530</v>
      </c>
      <c r="E10408" t="s">
        <v>517</v>
      </c>
      <c r="F10408" s="191">
        <v>45872</v>
      </c>
      <c r="G10408" t="s">
        <v>40</v>
      </c>
      <c r="H10408" s="192">
        <v>720000</v>
      </c>
      <c r="I10408" t="s">
        <v>16</v>
      </c>
      <c r="J10408"/>
      <c r="K10408"/>
      <c r="L10408">
        <v>2025</v>
      </c>
      <c r="M10408" t="s">
        <v>525</v>
      </c>
      <c r="N10408" t="s">
        <v>526</v>
      </c>
      <c r="O10408"/>
    </row>
    <row r="10409" spans="1:15" s="164" customFormat="1" ht="16" x14ac:dyDescent="0.2">
      <c r="A10409" t="s">
        <v>521</v>
      </c>
      <c r="B10409" t="s">
        <v>662</v>
      </c>
      <c r="C10409" t="s">
        <v>523</v>
      </c>
      <c r="D10409" t="s">
        <v>530</v>
      </c>
      <c r="E10409" t="s">
        <v>517</v>
      </c>
      <c r="F10409" s="191">
        <v>45872</v>
      </c>
      <c r="G10409" t="s">
        <v>32</v>
      </c>
      <c r="H10409" s="192">
        <v>604800</v>
      </c>
      <c r="I10409" t="s">
        <v>16</v>
      </c>
      <c r="J10409">
        <v>1512</v>
      </c>
      <c r="K10409"/>
      <c r="L10409">
        <v>2025</v>
      </c>
      <c r="M10409" t="s">
        <v>525</v>
      </c>
      <c r="N10409" t="s">
        <v>526</v>
      </c>
      <c r="O10409"/>
    </row>
    <row r="10410" spans="1:15" s="164" customFormat="1" ht="16" x14ac:dyDescent="0.2">
      <c r="A10410" t="s">
        <v>521</v>
      </c>
      <c r="B10410" t="s">
        <v>670</v>
      </c>
      <c r="C10410" t="s">
        <v>523</v>
      </c>
      <c r="D10410" t="s">
        <v>530</v>
      </c>
      <c r="E10410" t="s">
        <v>518</v>
      </c>
      <c r="F10410" s="191">
        <v>45872</v>
      </c>
      <c r="G10410" t="s">
        <v>36</v>
      </c>
      <c r="H10410" s="192">
        <v>44800</v>
      </c>
      <c r="I10410" t="s">
        <v>16</v>
      </c>
      <c r="J10410">
        <v>112</v>
      </c>
      <c r="K10410"/>
      <c r="L10410">
        <v>2025</v>
      </c>
      <c r="M10410" t="s">
        <v>525</v>
      </c>
      <c r="N10410" t="s">
        <v>526</v>
      </c>
      <c r="O10410"/>
    </row>
    <row r="10411" spans="1:15" s="164" customFormat="1" ht="16" x14ac:dyDescent="0.2">
      <c r="A10411" t="s">
        <v>521</v>
      </c>
      <c r="B10411" t="s">
        <v>670</v>
      </c>
      <c r="C10411" t="s">
        <v>523</v>
      </c>
      <c r="D10411" t="s">
        <v>530</v>
      </c>
      <c r="E10411" t="s">
        <v>517</v>
      </c>
      <c r="F10411" s="191">
        <v>45872</v>
      </c>
      <c r="G10411" t="s">
        <v>36</v>
      </c>
      <c r="H10411" s="192">
        <v>761600</v>
      </c>
      <c r="I10411" t="s">
        <v>16</v>
      </c>
      <c r="J10411">
        <v>1904</v>
      </c>
      <c r="K10411"/>
      <c r="L10411">
        <v>2025</v>
      </c>
      <c r="M10411" t="s">
        <v>525</v>
      </c>
      <c r="N10411" t="s">
        <v>526</v>
      </c>
      <c r="O10411"/>
    </row>
    <row r="10412" spans="1:15" s="164" customFormat="1" ht="16" x14ac:dyDescent="0.2">
      <c r="A10412" t="s">
        <v>521</v>
      </c>
      <c r="B10412" t="s">
        <v>667</v>
      </c>
      <c r="C10412" t="s">
        <v>523</v>
      </c>
      <c r="D10412" t="s">
        <v>530</v>
      </c>
      <c r="E10412" t="s">
        <v>518</v>
      </c>
      <c r="F10412" s="191">
        <v>45872</v>
      </c>
      <c r="G10412" t="s">
        <v>35</v>
      </c>
      <c r="H10412" s="192">
        <v>89600</v>
      </c>
      <c r="I10412" t="s">
        <v>16</v>
      </c>
      <c r="J10412">
        <v>224</v>
      </c>
      <c r="K10412"/>
      <c r="L10412">
        <v>2025</v>
      </c>
      <c r="M10412" t="s">
        <v>525</v>
      </c>
      <c r="N10412" t="s">
        <v>526</v>
      </c>
      <c r="O10412"/>
    </row>
    <row r="10413" spans="1:15" s="164" customFormat="1" ht="16" x14ac:dyDescent="0.2">
      <c r="A10413" t="s">
        <v>521</v>
      </c>
      <c r="B10413" t="s">
        <v>667</v>
      </c>
      <c r="C10413" t="s">
        <v>523</v>
      </c>
      <c r="D10413" t="s">
        <v>530</v>
      </c>
      <c r="E10413" t="s">
        <v>517</v>
      </c>
      <c r="F10413" s="191">
        <v>45872</v>
      </c>
      <c r="G10413" t="s">
        <v>35</v>
      </c>
      <c r="H10413" s="192">
        <v>1187200</v>
      </c>
      <c r="I10413" t="s">
        <v>16</v>
      </c>
      <c r="J10413">
        <v>2968</v>
      </c>
      <c r="K10413"/>
      <c r="L10413">
        <v>2025</v>
      </c>
      <c r="M10413" t="s">
        <v>525</v>
      </c>
      <c r="N10413" t="s">
        <v>526</v>
      </c>
      <c r="O10413"/>
    </row>
    <row r="10414" spans="1:15" s="164" customFormat="1" ht="16" x14ac:dyDescent="0.2">
      <c r="A10414" t="s">
        <v>521</v>
      </c>
      <c r="B10414" t="s">
        <v>645</v>
      </c>
      <c r="C10414" t="s">
        <v>523</v>
      </c>
      <c r="D10414" t="s">
        <v>530</v>
      </c>
      <c r="E10414" t="s">
        <v>518</v>
      </c>
      <c r="F10414" s="191">
        <v>45872</v>
      </c>
      <c r="G10414" t="s">
        <v>30</v>
      </c>
      <c r="H10414" s="192">
        <v>22400</v>
      </c>
      <c r="I10414" t="s">
        <v>16</v>
      </c>
      <c r="J10414">
        <v>56</v>
      </c>
      <c r="K10414"/>
      <c r="L10414">
        <v>2025</v>
      </c>
      <c r="M10414" t="s">
        <v>525</v>
      </c>
      <c r="N10414" t="s">
        <v>526</v>
      </c>
      <c r="O10414"/>
    </row>
    <row r="10415" spans="1:15" s="164" customFormat="1" ht="16" x14ac:dyDescent="0.2">
      <c r="A10415" t="s">
        <v>521</v>
      </c>
      <c r="B10415" t="s">
        <v>592</v>
      </c>
      <c r="C10415" t="s">
        <v>523</v>
      </c>
      <c r="D10415" t="s">
        <v>530</v>
      </c>
      <c r="E10415" t="s">
        <v>517</v>
      </c>
      <c r="F10415" s="191">
        <v>45872</v>
      </c>
      <c r="G10415" t="s">
        <v>24</v>
      </c>
      <c r="H10415" s="192">
        <v>1131200</v>
      </c>
      <c r="I10415" t="s">
        <v>16</v>
      </c>
      <c r="J10415">
        <v>2828</v>
      </c>
      <c r="K10415"/>
      <c r="L10415">
        <v>2025</v>
      </c>
      <c r="M10415" t="s">
        <v>525</v>
      </c>
      <c r="N10415" t="s">
        <v>526</v>
      </c>
      <c r="O10415"/>
    </row>
    <row r="10416" spans="1:15" s="164" customFormat="1" ht="16" x14ac:dyDescent="0.2">
      <c r="A10416" t="s">
        <v>521</v>
      </c>
      <c r="B10416" t="s">
        <v>615</v>
      </c>
      <c r="C10416" t="s">
        <v>523</v>
      </c>
      <c r="D10416" t="s">
        <v>530</v>
      </c>
      <c r="E10416" t="s">
        <v>517</v>
      </c>
      <c r="F10416" s="191">
        <v>45872</v>
      </c>
      <c r="G10416" t="s">
        <v>26</v>
      </c>
      <c r="H10416" s="192">
        <v>156800</v>
      </c>
      <c r="I10416" t="s">
        <v>16</v>
      </c>
      <c r="J10416">
        <v>392</v>
      </c>
      <c r="K10416"/>
      <c r="L10416">
        <v>2025</v>
      </c>
      <c r="M10416" t="s">
        <v>525</v>
      </c>
      <c r="N10416" t="s">
        <v>526</v>
      </c>
      <c r="O10416"/>
    </row>
    <row r="10417" spans="1:15" s="164" customFormat="1" ht="16" x14ac:dyDescent="0.2">
      <c r="A10417" t="s">
        <v>521</v>
      </c>
      <c r="B10417" t="s">
        <v>639</v>
      </c>
      <c r="C10417" t="s">
        <v>523</v>
      </c>
      <c r="D10417" t="s">
        <v>530</v>
      </c>
      <c r="E10417" t="s">
        <v>518</v>
      </c>
      <c r="F10417" s="191">
        <v>45872</v>
      </c>
      <c r="G10417" t="s">
        <v>29</v>
      </c>
      <c r="H10417" s="192">
        <v>224000</v>
      </c>
      <c r="I10417" t="s">
        <v>16</v>
      </c>
      <c r="J10417">
        <v>560</v>
      </c>
      <c r="K10417"/>
      <c r="L10417">
        <v>2025</v>
      </c>
      <c r="M10417" t="s">
        <v>525</v>
      </c>
      <c r="N10417" t="s">
        <v>526</v>
      </c>
      <c r="O10417"/>
    </row>
    <row r="10418" spans="1:15" s="164" customFormat="1" ht="16" x14ac:dyDescent="0.2">
      <c r="A10418" t="s">
        <v>521</v>
      </c>
      <c r="B10418" t="s">
        <v>639</v>
      </c>
      <c r="C10418" t="s">
        <v>523</v>
      </c>
      <c r="D10418" t="s">
        <v>530</v>
      </c>
      <c r="E10418" t="s">
        <v>517</v>
      </c>
      <c r="F10418" s="191">
        <v>45872</v>
      </c>
      <c r="G10418" t="s">
        <v>29</v>
      </c>
      <c r="H10418" s="192">
        <v>2464000</v>
      </c>
      <c r="I10418" t="s">
        <v>16</v>
      </c>
      <c r="J10418">
        <v>6160</v>
      </c>
      <c r="K10418"/>
      <c r="L10418">
        <v>2025</v>
      </c>
      <c r="M10418" t="s">
        <v>525</v>
      </c>
      <c r="N10418" t="s">
        <v>526</v>
      </c>
      <c r="O10418"/>
    </row>
    <row r="10419" spans="1:15" s="164" customFormat="1" ht="16" x14ac:dyDescent="0.2">
      <c r="A10419" t="s">
        <v>521</v>
      </c>
      <c r="B10419" t="s">
        <v>662</v>
      </c>
      <c r="C10419" t="s">
        <v>523</v>
      </c>
      <c r="D10419" t="s">
        <v>530</v>
      </c>
      <c r="E10419" t="s">
        <v>518</v>
      </c>
      <c r="F10419" s="191">
        <v>45872</v>
      </c>
      <c r="G10419" t="s">
        <v>32</v>
      </c>
      <c r="H10419" s="192">
        <v>112000</v>
      </c>
      <c r="I10419" t="s">
        <v>16</v>
      </c>
      <c r="J10419">
        <v>280</v>
      </c>
      <c r="K10419"/>
      <c r="L10419">
        <v>2025</v>
      </c>
      <c r="M10419" t="s">
        <v>525</v>
      </c>
      <c r="N10419" t="s">
        <v>526</v>
      </c>
      <c r="O10419"/>
    </row>
    <row r="10420" spans="1:15" s="164" customFormat="1" ht="16" x14ac:dyDescent="0.2">
      <c r="A10420" t="s">
        <v>521</v>
      </c>
      <c r="B10420" t="s">
        <v>592</v>
      </c>
      <c r="C10420" t="s">
        <v>523</v>
      </c>
      <c r="D10420" t="s">
        <v>530</v>
      </c>
      <c r="E10420" t="s">
        <v>518</v>
      </c>
      <c r="F10420" s="191">
        <v>45872</v>
      </c>
      <c r="G10420" t="s">
        <v>24</v>
      </c>
      <c r="H10420" s="192">
        <v>22400</v>
      </c>
      <c r="I10420" t="s">
        <v>16</v>
      </c>
      <c r="J10420">
        <v>56</v>
      </c>
      <c r="K10420"/>
      <c r="L10420">
        <v>2025</v>
      </c>
      <c r="M10420" t="s">
        <v>525</v>
      </c>
      <c r="N10420" t="s">
        <v>526</v>
      </c>
      <c r="O10420"/>
    </row>
    <row r="10421" spans="1:15" s="164" customFormat="1" ht="16" x14ac:dyDescent="0.2">
      <c r="A10421" t="s">
        <v>521</v>
      </c>
      <c r="B10421" t="s">
        <v>639</v>
      </c>
      <c r="C10421" t="s">
        <v>523</v>
      </c>
      <c r="D10421" t="s">
        <v>524</v>
      </c>
      <c r="E10421" t="s">
        <v>519</v>
      </c>
      <c r="F10421" s="191">
        <v>45872</v>
      </c>
      <c r="G10421" t="s">
        <v>29</v>
      </c>
      <c r="H10421" s="192">
        <v>21675</v>
      </c>
      <c r="I10421" t="s">
        <v>16</v>
      </c>
      <c r="J10421">
        <v>255</v>
      </c>
      <c r="K10421"/>
      <c r="L10421">
        <v>2025</v>
      </c>
      <c r="M10421" t="s">
        <v>525</v>
      </c>
      <c r="N10421" t="s">
        <v>526</v>
      </c>
      <c r="O10421"/>
    </row>
    <row r="10422" spans="1:15" s="164" customFormat="1" ht="16" x14ac:dyDescent="0.2">
      <c r="A10422" t="s">
        <v>521</v>
      </c>
      <c r="B10422" t="s">
        <v>670</v>
      </c>
      <c r="C10422" t="s">
        <v>523</v>
      </c>
      <c r="D10422" t="s">
        <v>530</v>
      </c>
      <c r="E10422" t="s">
        <v>518</v>
      </c>
      <c r="F10422" s="191">
        <v>45872</v>
      </c>
      <c r="G10422" t="s">
        <v>36</v>
      </c>
      <c r="H10422" s="192">
        <v>22400</v>
      </c>
      <c r="I10422" t="s">
        <v>16</v>
      </c>
      <c r="J10422">
        <v>56</v>
      </c>
      <c r="K10422"/>
      <c r="L10422">
        <v>2025</v>
      </c>
      <c r="M10422" t="s">
        <v>525</v>
      </c>
      <c r="N10422" t="s">
        <v>526</v>
      </c>
      <c r="O10422" t="s">
        <v>862</v>
      </c>
    </row>
    <row r="10423" spans="1:15" s="164" customFormat="1" ht="16" x14ac:dyDescent="0.2">
      <c r="A10423" t="s">
        <v>521</v>
      </c>
      <c r="B10423" t="s">
        <v>670</v>
      </c>
      <c r="C10423" t="s">
        <v>523</v>
      </c>
      <c r="D10423" t="s">
        <v>530</v>
      </c>
      <c r="E10423" t="s">
        <v>517</v>
      </c>
      <c r="F10423" s="191">
        <v>45872</v>
      </c>
      <c r="G10423" t="s">
        <v>36</v>
      </c>
      <c r="H10423" s="192">
        <v>89600</v>
      </c>
      <c r="I10423" t="s">
        <v>16</v>
      </c>
      <c r="J10423">
        <v>224</v>
      </c>
      <c r="K10423"/>
      <c r="L10423">
        <v>2025</v>
      </c>
      <c r="M10423" t="s">
        <v>525</v>
      </c>
      <c r="N10423" t="s">
        <v>526</v>
      </c>
      <c r="O10423" t="s">
        <v>862</v>
      </c>
    </row>
    <row r="10424" spans="1:15" s="164" customFormat="1" ht="16" x14ac:dyDescent="0.2">
      <c r="A10424" t="s">
        <v>521</v>
      </c>
      <c r="B10424" t="s">
        <v>647</v>
      </c>
      <c r="C10424" t="s">
        <v>523</v>
      </c>
      <c r="D10424" t="s">
        <v>525</v>
      </c>
      <c r="E10424" t="s">
        <v>525</v>
      </c>
      <c r="F10424" s="191">
        <v>45873</v>
      </c>
      <c r="G10424" t="s">
        <v>755</v>
      </c>
      <c r="H10424" s="192">
        <v>41972</v>
      </c>
      <c r="I10424" t="s">
        <v>16</v>
      </c>
      <c r="J10424"/>
      <c r="K10424"/>
      <c r="L10424">
        <v>2024</v>
      </c>
      <c r="M10424" t="s">
        <v>525</v>
      </c>
      <c r="N10424" t="s">
        <v>569</v>
      </c>
      <c r="O10424"/>
    </row>
    <row r="10425" spans="1:15" s="164" customFormat="1" ht="16" x14ac:dyDescent="0.2">
      <c r="A10425" t="s">
        <v>521</v>
      </c>
      <c r="B10425" t="s">
        <v>647</v>
      </c>
      <c r="C10425" t="s">
        <v>523</v>
      </c>
      <c r="D10425" t="s">
        <v>525</v>
      </c>
      <c r="E10425" t="s">
        <v>519</v>
      </c>
      <c r="F10425" s="191">
        <v>45873</v>
      </c>
      <c r="G10425" t="s">
        <v>661</v>
      </c>
      <c r="H10425" s="192">
        <v>184404</v>
      </c>
      <c r="I10425" t="s">
        <v>16</v>
      </c>
      <c r="J10425"/>
      <c r="K10425"/>
      <c r="L10425">
        <v>2024</v>
      </c>
      <c r="M10425" t="s">
        <v>525</v>
      </c>
      <c r="N10425" t="s">
        <v>569</v>
      </c>
      <c r="O10425"/>
    </row>
    <row r="10426" spans="1:15" s="164" customFormat="1" ht="16" x14ac:dyDescent="0.2">
      <c r="A10426" t="s">
        <v>521</v>
      </c>
      <c r="B10426" t="s">
        <v>647</v>
      </c>
      <c r="C10426" t="s">
        <v>523</v>
      </c>
      <c r="D10426" t="s">
        <v>525</v>
      </c>
      <c r="E10426" t="s">
        <v>531</v>
      </c>
      <c r="F10426" s="191">
        <v>45873</v>
      </c>
      <c r="G10426" t="s">
        <v>661</v>
      </c>
      <c r="H10426" s="192">
        <v>232364</v>
      </c>
      <c r="I10426" t="s">
        <v>16</v>
      </c>
      <c r="J10426"/>
      <c r="K10426"/>
      <c r="L10426">
        <v>2024</v>
      </c>
      <c r="M10426" t="s">
        <v>525</v>
      </c>
      <c r="N10426" t="s">
        <v>569</v>
      </c>
      <c r="O10426"/>
    </row>
    <row r="10427" spans="1:15" s="164" customFormat="1" ht="16" x14ac:dyDescent="0.2">
      <c r="A10427" t="s">
        <v>521</v>
      </c>
      <c r="B10427" t="s">
        <v>647</v>
      </c>
      <c r="C10427" t="s">
        <v>523</v>
      </c>
      <c r="D10427" t="s">
        <v>525</v>
      </c>
      <c r="E10427" t="s">
        <v>525</v>
      </c>
      <c r="F10427" s="191">
        <v>45873</v>
      </c>
      <c r="G10427" t="s">
        <v>649</v>
      </c>
      <c r="H10427" s="192">
        <v>162668</v>
      </c>
      <c r="I10427" t="s">
        <v>16</v>
      </c>
      <c r="J10427"/>
      <c r="K10427"/>
      <c r="L10427">
        <v>2024</v>
      </c>
      <c r="M10427" t="s">
        <v>525</v>
      </c>
      <c r="N10427" t="s">
        <v>569</v>
      </c>
      <c r="O10427"/>
    </row>
    <row r="10428" spans="1:15" s="164" customFormat="1" ht="16" x14ac:dyDescent="0.2">
      <c r="A10428" t="s">
        <v>521</v>
      </c>
      <c r="B10428" t="s">
        <v>647</v>
      </c>
      <c r="C10428" t="s">
        <v>523</v>
      </c>
      <c r="D10428" t="s">
        <v>525</v>
      </c>
      <c r="E10428" t="s">
        <v>531</v>
      </c>
      <c r="F10428" s="191">
        <v>45873</v>
      </c>
      <c r="G10428" t="s">
        <v>649</v>
      </c>
      <c r="H10428" s="192">
        <v>72952</v>
      </c>
      <c r="I10428" t="s">
        <v>16</v>
      </c>
      <c r="J10428"/>
      <c r="K10428"/>
      <c r="L10428">
        <v>2024</v>
      </c>
      <c r="M10428" t="s">
        <v>525</v>
      </c>
      <c r="N10428" t="s">
        <v>569</v>
      </c>
      <c r="O10428"/>
    </row>
    <row r="10429" spans="1:15" s="164" customFormat="1" ht="16" x14ac:dyDescent="0.2">
      <c r="A10429" t="s">
        <v>521</v>
      </c>
      <c r="B10429" t="s">
        <v>647</v>
      </c>
      <c r="C10429" t="s">
        <v>523</v>
      </c>
      <c r="D10429" t="s">
        <v>525</v>
      </c>
      <c r="E10429" t="s">
        <v>525</v>
      </c>
      <c r="F10429" s="191">
        <v>45873</v>
      </c>
      <c r="G10429" t="s">
        <v>656</v>
      </c>
      <c r="H10429" s="192">
        <v>199584</v>
      </c>
      <c r="I10429" t="s">
        <v>16</v>
      </c>
      <c r="J10429"/>
      <c r="K10429"/>
      <c r="L10429">
        <v>2024</v>
      </c>
      <c r="M10429" t="s">
        <v>525</v>
      </c>
      <c r="N10429" t="s">
        <v>569</v>
      </c>
      <c r="O10429"/>
    </row>
    <row r="10430" spans="1:15" s="164" customFormat="1" ht="16" x14ac:dyDescent="0.2">
      <c r="A10430" t="s">
        <v>521</v>
      </c>
      <c r="B10430" t="s">
        <v>603</v>
      </c>
      <c r="C10430" t="s">
        <v>523</v>
      </c>
      <c r="D10430" t="s">
        <v>525</v>
      </c>
      <c r="E10430" t="s">
        <v>525</v>
      </c>
      <c r="F10430" s="191">
        <v>45873</v>
      </c>
      <c r="G10430" t="s">
        <v>604</v>
      </c>
      <c r="H10430" s="192">
        <v>10641</v>
      </c>
      <c r="I10430" t="s">
        <v>22</v>
      </c>
      <c r="J10430"/>
      <c r="K10430"/>
      <c r="L10430">
        <v>2024</v>
      </c>
      <c r="M10430" t="s">
        <v>525</v>
      </c>
      <c r="N10430" t="s">
        <v>569</v>
      </c>
      <c r="O10430"/>
    </row>
    <row r="10431" spans="1:15" s="164" customFormat="1" ht="16" x14ac:dyDescent="0.2">
      <c r="A10431" t="s">
        <v>521</v>
      </c>
      <c r="B10431" t="s">
        <v>688</v>
      </c>
      <c r="C10431" t="s">
        <v>523</v>
      </c>
      <c r="D10431" t="s">
        <v>530</v>
      </c>
      <c r="E10431" t="s">
        <v>518</v>
      </c>
      <c r="F10431" s="191">
        <v>45873</v>
      </c>
      <c r="G10431" t="s">
        <v>40</v>
      </c>
      <c r="H10431" s="192">
        <v>400000</v>
      </c>
      <c r="I10431" t="s">
        <v>16</v>
      </c>
      <c r="J10431"/>
      <c r="K10431"/>
      <c r="L10431">
        <v>2025</v>
      </c>
      <c r="M10431" t="s">
        <v>525</v>
      </c>
      <c r="N10431" t="s">
        <v>526</v>
      </c>
      <c r="O10431"/>
    </row>
    <row r="10432" spans="1:15" s="164" customFormat="1" ht="16" x14ac:dyDescent="0.2">
      <c r="A10432" t="s">
        <v>521</v>
      </c>
      <c r="B10432" t="s">
        <v>688</v>
      </c>
      <c r="C10432" t="s">
        <v>523</v>
      </c>
      <c r="D10432" t="s">
        <v>530</v>
      </c>
      <c r="E10432" t="s">
        <v>517</v>
      </c>
      <c r="F10432" s="191">
        <v>45873</v>
      </c>
      <c r="G10432" t="s">
        <v>40</v>
      </c>
      <c r="H10432" s="192">
        <v>2280000</v>
      </c>
      <c r="I10432" t="s">
        <v>16</v>
      </c>
      <c r="J10432"/>
      <c r="K10432"/>
      <c r="L10432">
        <v>2025</v>
      </c>
      <c r="M10432" t="s">
        <v>525</v>
      </c>
      <c r="N10432" t="s">
        <v>526</v>
      </c>
      <c r="O10432"/>
    </row>
    <row r="10433" spans="1:15" s="164" customFormat="1" ht="16" x14ac:dyDescent="0.2">
      <c r="A10433" t="s">
        <v>521</v>
      </c>
      <c r="B10433" t="s">
        <v>687</v>
      </c>
      <c r="C10433" t="s">
        <v>523</v>
      </c>
      <c r="D10433" t="s">
        <v>530</v>
      </c>
      <c r="E10433" t="s">
        <v>517</v>
      </c>
      <c r="F10433" s="191">
        <v>45873</v>
      </c>
      <c r="G10433" t="s">
        <v>39</v>
      </c>
      <c r="H10433" s="192">
        <v>156800</v>
      </c>
      <c r="I10433" t="s">
        <v>16</v>
      </c>
      <c r="J10433">
        <v>392</v>
      </c>
      <c r="K10433"/>
      <c r="L10433">
        <v>2025</v>
      </c>
      <c r="M10433" t="s">
        <v>525</v>
      </c>
      <c r="N10433" t="s">
        <v>526</v>
      </c>
      <c r="O10433"/>
    </row>
    <row r="10434" spans="1:15" s="164" customFormat="1" ht="16" x14ac:dyDescent="0.2">
      <c r="A10434" t="s">
        <v>521</v>
      </c>
      <c r="B10434" t="s">
        <v>667</v>
      </c>
      <c r="C10434" t="s">
        <v>523</v>
      </c>
      <c r="D10434" t="s">
        <v>530</v>
      </c>
      <c r="E10434" t="s">
        <v>518</v>
      </c>
      <c r="F10434" s="191">
        <v>45873</v>
      </c>
      <c r="G10434" t="s">
        <v>35</v>
      </c>
      <c r="H10434" s="192">
        <v>134400</v>
      </c>
      <c r="I10434" t="s">
        <v>16</v>
      </c>
      <c r="J10434">
        <v>336</v>
      </c>
      <c r="K10434"/>
      <c r="L10434">
        <v>2025</v>
      </c>
      <c r="M10434" t="s">
        <v>525</v>
      </c>
      <c r="N10434" t="s">
        <v>526</v>
      </c>
      <c r="O10434"/>
    </row>
    <row r="10435" spans="1:15" s="164" customFormat="1" ht="16" x14ac:dyDescent="0.2">
      <c r="A10435" t="s">
        <v>521</v>
      </c>
      <c r="B10435" t="s">
        <v>667</v>
      </c>
      <c r="C10435" t="s">
        <v>523</v>
      </c>
      <c r="D10435" t="s">
        <v>530</v>
      </c>
      <c r="E10435" t="s">
        <v>517</v>
      </c>
      <c r="F10435" s="191">
        <v>45873</v>
      </c>
      <c r="G10435" t="s">
        <v>35</v>
      </c>
      <c r="H10435" s="192">
        <v>2105600</v>
      </c>
      <c r="I10435" t="s">
        <v>16</v>
      </c>
      <c r="J10435">
        <v>5264</v>
      </c>
      <c r="K10435"/>
      <c r="L10435">
        <v>2025</v>
      </c>
      <c r="M10435" t="s">
        <v>525</v>
      </c>
      <c r="N10435" t="s">
        <v>526</v>
      </c>
      <c r="O10435"/>
    </row>
    <row r="10436" spans="1:15" s="164" customFormat="1" ht="16" x14ac:dyDescent="0.2">
      <c r="A10436" t="s">
        <v>521</v>
      </c>
      <c r="B10436" t="s">
        <v>705</v>
      </c>
      <c r="C10436" t="s">
        <v>523</v>
      </c>
      <c r="D10436" t="s">
        <v>530</v>
      </c>
      <c r="E10436" t="s">
        <v>517</v>
      </c>
      <c r="F10436" s="191">
        <v>45873</v>
      </c>
      <c r="G10436" t="s">
        <v>42</v>
      </c>
      <c r="H10436" s="192">
        <v>134400</v>
      </c>
      <c r="I10436" t="s">
        <v>16</v>
      </c>
      <c r="J10436">
        <v>336</v>
      </c>
      <c r="K10436"/>
      <c r="L10436">
        <v>2025</v>
      </c>
      <c r="M10436" t="s">
        <v>525</v>
      </c>
      <c r="N10436" t="s">
        <v>526</v>
      </c>
      <c r="O10436"/>
    </row>
    <row r="10437" spans="1:15" s="164" customFormat="1" ht="16" x14ac:dyDescent="0.2">
      <c r="A10437" t="s">
        <v>521</v>
      </c>
      <c r="B10437" t="s">
        <v>639</v>
      </c>
      <c r="C10437" t="s">
        <v>523</v>
      </c>
      <c r="D10437" t="s">
        <v>530</v>
      </c>
      <c r="E10437" t="s">
        <v>517</v>
      </c>
      <c r="F10437" s="191">
        <v>45873</v>
      </c>
      <c r="G10437" t="s">
        <v>29</v>
      </c>
      <c r="H10437" s="192">
        <v>3337600</v>
      </c>
      <c r="I10437" t="s">
        <v>16</v>
      </c>
      <c r="J10437">
        <v>8344</v>
      </c>
      <c r="K10437"/>
      <c r="L10437">
        <v>2025</v>
      </c>
      <c r="M10437" t="s">
        <v>525</v>
      </c>
      <c r="N10437" t="s">
        <v>526</v>
      </c>
      <c r="O10437"/>
    </row>
    <row r="10438" spans="1:15" s="164" customFormat="1" ht="16" x14ac:dyDescent="0.2">
      <c r="A10438" t="s">
        <v>521</v>
      </c>
      <c r="B10438" t="s">
        <v>662</v>
      </c>
      <c r="C10438" t="s">
        <v>523</v>
      </c>
      <c r="D10438" t="s">
        <v>530</v>
      </c>
      <c r="E10438" t="s">
        <v>518</v>
      </c>
      <c r="F10438" s="191">
        <v>45873</v>
      </c>
      <c r="G10438" t="s">
        <v>32</v>
      </c>
      <c r="H10438" s="192">
        <v>156800</v>
      </c>
      <c r="I10438" t="s">
        <v>16</v>
      </c>
      <c r="J10438">
        <v>392</v>
      </c>
      <c r="K10438"/>
      <c r="L10438">
        <v>2025</v>
      </c>
      <c r="M10438" t="s">
        <v>525</v>
      </c>
      <c r="N10438" t="s">
        <v>526</v>
      </c>
      <c r="O10438"/>
    </row>
    <row r="10439" spans="1:15" s="164" customFormat="1" ht="16" x14ac:dyDescent="0.2">
      <c r="A10439" t="s">
        <v>521</v>
      </c>
      <c r="B10439" t="s">
        <v>662</v>
      </c>
      <c r="C10439" t="s">
        <v>523</v>
      </c>
      <c r="D10439" t="s">
        <v>530</v>
      </c>
      <c r="E10439" t="s">
        <v>517</v>
      </c>
      <c r="F10439" s="191">
        <v>45873</v>
      </c>
      <c r="G10439" t="s">
        <v>32</v>
      </c>
      <c r="H10439" s="192">
        <v>1030400</v>
      </c>
      <c r="I10439" t="s">
        <v>16</v>
      </c>
      <c r="J10439">
        <v>2576</v>
      </c>
      <c r="K10439"/>
      <c r="L10439">
        <v>2025</v>
      </c>
      <c r="M10439" t="s">
        <v>525</v>
      </c>
      <c r="N10439" t="s">
        <v>526</v>
      </c>
      <c r="O10439"/>
    </row>
    <row r="10440" spans="1:15" s="164" customFormat="1" ht="16" x14ac:dyDescent="0.2">
      <c r="A10440" t="s">
        <v>521</v>
      </c>
      <c r="B10440" t="s">
        <v>670</v>
      </c>
      <c r="C10440" t="s">
        <v>523</v>
      </c>
      <c r="D10440" t="s">
        <v>530</v>
      </c>
      <c r="E10440" t="s">
        <v>518</v>
      </c>
      <c r="F10440" s="191">
        <v>45873</v>
      </c>
      <c r="G10440" t="s">
        <v>36</v>
      </c>
      <c r="H10440" s="192">
        <v>44800</v>
      </c>
      <c r="I10440" t="s">
        <v>16</v>
      </c>
      <c r="J10440">
        <v>112</v>
      </c>
      <c r="K10440"/>
      <c r="L10440">
        <v>2025</v>
      </c>
      <c r="M10440" t="s">
        <v>525</v>
      </c>
      <c r="N10440" t="s">
        <v>526</v>
      </c>
      <c r="O10440"/>
    </row>
    <row r="10441" spans="1:15" s="164" customFormat="1" ht="16" x14ac:dyDescent="0.2">
      <c r="A10441" t="s">
        <v>521</v>
      </c>
      <c r="B10441" t="s">
        <v>670</v>
      </c>
      <c r="C10441" t="s">
        <v>523</v>
      </c>
      <c r="D10441" t="s">
        <v>524</v>
      </c>
      <c r="E10441" t="s">
        <v>519</v>
      </c>
      <c r="F10441" s="191">
        <v>45873</v>
      </c>
      <c r="G10441" t="s">
        <v>36</v>
      </c>
      <c r="H10441" s="192">
        <v>14450</v>
      </c>
      <c r="I10441" t="s">
        <v>16</v>
      </c>
      <c r="J10441">
        <v>170</v>
      </c>
      <c r="K10441"/>
      <c r="L10441">
        <v>2025</v>
      </c>
      <c r="M10441" t="s">
        <v>525</v>
      </c>
      <c r="N10441" t="s">
        <v>526</v>
      </c>
      <c r="O10441"/>
    </row>
    <row r="10442" spans="1:15" s="164" customFormat="1" ht="16" x14ac:dyDescent="0.2">
      <c r="A10442" t="s">
        <v>521</v>
      </c>
      <c r="B10442" t="s">
        <v>670</v>
      </c>
      <c r="C10442" t="s">
        <v>523</v>
      </c>
      <c r="D10442" t="s">
        <v>530</v>
      </c>
      <c r="E10442" t="s">
        <v>517</v>
      </c>
      <c r="F10442" s="191">
        <v>45873</v>
      </c>
      <c r="G10442" t="s">
        <v>36</v>
      </c>
      <c r="H10442" s="192">
        <v>1471200</v>
      </c>
      <c r="I10442" t="s">
        <v>16</v>
      </c>
      <c r="J10442">
        <v>3678</v>
      </c>
      <c r="K10442"/>
      <c r="L10442">
        <v>2025</v>
      </c>
      <c r="M10442" t="s">
        <v>525</v>
      </c>
      <c r="N10442" t="s">
        <v>526</v>
      </c>
      <c r="O10442"/>
    </row>
    <row r="10443" spans="1:15" s="164" customFormat="1" ht="16" x14ac:dyDescent="0.2">
      <c r="A10443" t="s">
        <v>521</v>
      </c>
      <c r="B10443" t="s">
        <v>592</v>
      </c>
      <c r="C10443" t="s">
        <v>523</v>
      </c>
      <c r="D10443" t="s">
        <v>530</v>
      </c>
      <c r="E10443" t="s">
        <v>518</v>
      </c>
      <c r="F10443" s="191">
        <v>45873</v>
      </c>
      <c r="G10443" t="s">
        <v>24</v>
      </c>
      <c r="H10443" s="192">
        <v>11200</v>
      </c>
      <c r="I10443" t="s">
        <v>16</v>
      </c>
      <c r="J10443">
        <v>28</v>
      </c>
      <c r="K10443"/>
      <c r="L10443">
        <v>2025</v>
      </c>
      <c r="M10443" t="s">
        <v>525</v>
      </c>
      <c r="N10443" t="s">
        <v>526</v>
      </c>
      <c r="O10443"/>
    </row>
    <row r="10444" spans="1:15" s="164" customFormat="1" ht="16" x14ac:dyDescent="0.2">
      <c r="A10444" t="s">
        <v>521</v>
      </c>
      <c r="B10444" t="s">
        <v>592</v>
      </c>
      <c r="C10444" t="s">
        <v>523</v>
      </c>
      <c r="D10444" t="s">
        <v>530</v>
      </c>
      <c r="E10444" t="s">
        <v>517</v>
      </c>
      <c r="F10444" s="191">
        <v>45873</v>
      </c>
      <c r="G10444" t="s">
        <v>24</v>
      </c>
      <c r="H10444" s="192">
        <v>985600</v>
      </c>
      <c r="I10444" t="s">
        <v>16</v>
      </c>
      <c r="J10444">
        <v>2464</v>
      </c>
      <c r="K10444"/>
      <c r="L10444">
        <v>2025</v>
      </c>
      <c r="M10444" t="s">
        <v>525</v>
      </c>
      <c r="N10444" t="s">
        <v>526</v>
      </c>
      <c r="O10444"/>
    </row>
    <row r="10445" spans="1:15" s="164" customFormat="1" ht="16" x14ac:dyDescent="0.2">
      <c r="A10445" t="s">
        <v>521</v>
      </c>
      <c r="B10445" t="s">
        <v>609</v>
      </c>
      <c r="C10445" t="s">
        <v>523</v>
      </c>
      <c r="D10445" t="s">
        <v>530</v>
      </c>
      <c r="E10445" t="s">
        <v>517</v>
      </c>
      <c r="F10445" s="191">
        <v>45873</v>
      </c>
      <c r="G10445" t="s">
        <v>25</v>
      </c>
      <c r="H10445" s="192">
        <v>156800</v>
      </c>
      <c r="I10445" t="s">
        <v>16</v>
      </c>
      <c r="J10445">
        <v>392</v>
      </c>
      <c r="K10445"/>
      <c r="L10445">
        <v>2025</v>
      </c>
      <c r="M10445" t="s">
        <v>525</v>
      </c>
      <c r="N10445" t="s">
        <v>526</v>
      </c>
      <c r="O10445"/>
    </row>
    <row r="10446" spans="1:15" s="164" customFormat="1" ht="16" x14ac:dyDescent="0.2">
      <c r="A10446" t="s">
        <v>521</v>
      </c>
      <c r="B10446" t="s">
        <v>615</v>
      </c>
      <c r="C10446" t="s">
        <v>523</v>
      </c>
      <c r="D10446" t="s">
        <v>530</v>
      </c>
      <c r="E10446" t="s">
        <v>517</v>
      </c>
      <c r="F10446" s="191">
        <v>45873</v>
      </c>
      <c r="G10446" t="s">
        <v>26</v>
      </c>
      <c r="H10446" s="192">
        <v>156800</v>
      </c>
      <c r="I10446" t="s">
        <v>16</v>
      </c>
      <c r="J10446">
        <v>392</v>
      </c>
      <c r="K10446"/>
      <c r="L10446">
        <v>2025</v>
      </c>
      <c r="M10446" t="s">
        <v>525</v>
      </c>
      <c r="N10446" t="s">
        <v>526</v>
      </c>
      <c r="O10446"/>
    </row>
    <row r="10447" spans="1:15" s="164" customFormat="1" ht="16" x14ac:dyDescent="0.2">
      <c r="A10447" t="s">
        <v>521</v>
      </c>
      <c r="B10447" t="s">
        <v>639</v>
      </c>
      <c r="C10447" t="s">
        <v>523</v>
      </c>
      <c r="D10447" t="s">
        <v>530</v>
      </c>
      <c r="E10447" t="s">
        <v>518</v>
      </c>
      <c r="F10447" s="191">
        <v>45873</v>
      </c>
      <c r="G10447" t="s">
        <v>29</v>
      </c>
      <c r="H10447" s="192">
        <v>313600</v>
      </c>
      <c r="I10447" t="s">
        <v>16</v>
      </c>
      <c r="J10447">
        <v>784</v>
      </c>
      <c r="K10447"/>
      <c r="L10447">
        <v>2025</v>
      </c>
      <c r="M10447" t="s">
        <v>525</v>
      </c>
      <c r="N10447" t="s">
        <v>526</v>
      </c>
      <c r="O10447"/>
    </row>
    <row r="10448" spans="1:15" s="164" customFormat="1" ht="16" x14ac:dyDescent="0.2">
      <c r="A10448" t="s">
        <v>521</v>
      </c>
      <c r="B10448" t="s">
        <v>639</v>
      </c>
      <c r="C10448" t="s">
        <v>523</v>
      </c>
      <c r="D10448" t="s">
        <v>524</v>
      </c>
      <c r="E10448" t="s">
        <v>519</v>
      </c>
      <c r="F10448" s="191">
        <v>45873</v>
      </c>
      <c r="G10448" t="s">
        <v>29</v>
      </c>
      <c r="H10448" s="192">
        <v>28900</v>
      </c>
      <c r="I10448" t="s">
        <v>16</v>
      </c>
      <c r="J10448">
        <v>340</v>
      </c>
      <c r="K10448"/>
      <c r="L10448">
        <v>2025</v>
      </c>
      <c r="M10448" t="s">
        <v>525</v>
      </c>
      <c r="N10448" t="s">
        <v>526</v>
      </c>
      <c r="O10448"/>
    </row>
    <row r="10449" spans="1:15" s="164" customFormat="1" ht="16" x14ac:dyDescent="0.2">
      <c r="A10449" t="s">
        <v>521</v>
      </c>
      <c r="B10449" t="s">
        <v>645</v>
      </c>
      <c r="C10449" t="s">
        <v>523</v>
      </c>
      <c r="D10449" t="s">
        <v>530</v>
      </c>
      <c r="E10449" t="s">
        <v>518</v>
      </c>
      <c r="F10449" s="191">
        <v>45873</v>
      </c>
      <c r="G10449" t="s">
        <v>30</v>
      </c>
      <c r="H10449" s="192">
        <v>22400</v>
      </c>
      <c r="I10449" t="s">
        <v>16</v>
      </c>
      <c r="J10449">
        <v>56</v>
      </c>
      <c r="K10449"/>
      <c r="L10449">
        <v>2025</v>
      </c>
      <c r="M10449" t="s">
        <v>525</v>
      </c>
      <c r="N10449" t="s">
        <v>526</v>
      </c>
      <c r="O10449"/>
    </row>
    <row r="10450" spans="1:15" s="164" customFormat="1" ht="16" x14ac:dyDescent="0.2">
      <c r="A10450" t="s">
        <v>521</v>
      </c>
      <c r="B10450" t="s">
        <v>645</v>
      </c>
      <c r="C10450" t="s">
        <v>523</v>
      </c>
      <c r="D10450" t="s">
        <v>530</v>
      </c>
      <c r="E10450" t="s">
        <v>517</v>
      </c>
      <c r="F10450" s="191">
        <v>45873</v>
      </c>
      <c r="G10450" t="s">
        <v>30</v>
      </c>
      <c r="H10450" s="192">
        <v>638400</v>
      </c>
      <c r="I10450" t="s">
        <v>16</v>
      </c>
      <c r="J10450">
        <v>1596</v>
      </c>
      <c r="K10450"/>
      <c r="L10450">
        <v>2025</v>
      </c>
      <c r="M10450" t="s">
        <v>525</v>
      </c>
      <c r="N10450" t="s">
        <v>526</v>
      </c>
      <c r="O10450"/>
    </row>
    <row r="10451" spans="1:15" s="164" customFormat="1" ht="16" x14ac:dyDescent="0.2">
      <c r="A10451" t="s">
        <v>521</v>
      </c>
      <c r="B10451" t="s">
        <v>522</v>
      </c>
      <c r="C10451" t="s">
        <v>523</v>
      </c>
      <c r="D10451" t="s">
        <v>524</v>
      </c>
      <c r="E10451" t="s">
        <v>519</v>
      </c>
      <c r="F10451" s="191">
        <v>45873</v>
      </c>
      <c r="G10451" t="s">
        <v>19</v>
      </c>
      <c r="H10451" s="192">
        <v>1020000</v>
      </c>
      <c r="I10451" t="s">
        <v>16</v>
      </c>
      <c r="J10451">
        <v>12000</v>
      </c>
      <c r="K10451"/>
      <c r="L10451">
        <v>2025</v>
      </c>
      <c r="M10451" t="s">
        <v>525</v>
      </c>
      <c r="N10451" t="s">
        <v>526</v>
      </c>
      <c r="O10451"/>
    </row>
    <row r="10452" spans="1:15" s="164" customFormat="1" ht="16" x14ac:dyDescent="0.2">
      <c r="A10452" t="s">
        <v>521</v>
      </c>
      <c r="B10452" t="s">
        <v>522</v>
      </c>
      <c r="C10452" t="s">
        <v>523</v>
      </c>
      <c r="D10452" t="s">
        <v>530</v>
      </c>
      <c r="E10452" t="s">
        <v>517</v>
      </c>
      <c r="F10452" s="191">
        <v>45873</v>
      </c>
      <c r="G10452" t="s">
        <v>19</v>
      </c>
      <c r="H10452" s="192">
        <v>1860000</v>
      </c>
      <c r="I10452" t="s">
        <v>16</v>
      </c>
      <c r="J10452"/>
      <c r="K10452"/>
      <c r="L10452">
        <v>2025</v>
      </c>
      <c r="M10452" t="s">
        <v>525</v>
      </c>
      <c r="N10452" t="s">
        <v>526</v>
      </c>
      <c r="O10452"/>
    </row>
    <row r="10453" spans="1:15" s="164" customFormat="1" ht="16" x14ac:dyDescent="0.2">
      <c r="A10453" t="s">
        <v>521</v>
      </c>
      <c r="B10453" t="s">
        <v>572</v>
      </c>
      <c r="C10453" t="s">
        <v>523</v>
      </c>
      <c r="D10453" t="s">
        <v>530</v>
      </c>
      <c r="E10453" t="s">
        <v>518</v>
      </c>
      <c r="F10453" s="191">
        <v>45873</v>
      </c>
      <c r="G10453" t="s">
        <v>573</v>
      </c>
      <c r="H10453" s="192">
        <v>200000</v>
      </c>
      <c r="I10453" t="s">
        <v>16</v>
      </c>
      <c r="J10453"/>
      <c r="K10453"/>
      <c r="L10453">
        <v>2025</v>
      </c>
      <c r="M10453" t="s">
        <v>525</v>
      </c>
      <c r="N10453" t="s">
        <v>526</v>
      </c>
      <c r="O10453"/>
    </row>
    <row r="10454" spans="1:15" s="164" customFormat="1" ht="16" x14ac:dyDescent="0.2">
      <c r="A10454" t="s">
        <v>521</v>
      </c>
      <c r="B10454" t="s">
        <v>572</v>
      </c>
      <c r="C10454" t="s">
        <v>535</v>
      </c>
      <c r="D10454" t="s">
        <v>524</v>
      </c>
      <c r="E10454" t="s">
        <v>519</v>
      </c>
      <c r="F10454" s="191">
        <v>45873</v>
      </c>
      <c r="G10454" t="s">
        <v>573</v>
      </c>
      <c r="H10454" s="192">
        <v>697000</v>
      </c>
      <c r="I10454" t="s">
        <v>16</v>
      </c>
      <c r="J10454">
        <v>8200</v>
      </c>
      <c r="K10454"/>
      <c r="L10454">
        <v>2025</v>
      </c>
      <c r="M10454" t="s">
        <v>525</v>
      </c>
      <c r="N10454" t="s">
        <v>526</v>
      </c>
      <c r="O10454"/>
    </row>
    <row r="10455" spans="1:15" s="164" customFormat="1" ht="16" x14ac:dyDescent="0.2">
      <c r="A10455" t="s">
        <v>521</v>
      </c>
      <c r="B10455" t="s">
        <v>572</v>
      </c>
      <c r="C10455" t="s">
        <v>523</v>
      </c>
      <c r="D10455" t="s">
        <v>524</v>
      </c>
      <c r="E10455" t="s">
        <v>519</v>
      </c>
      <c r="F10455" s="191">
        <v>45873</v>
      </c>
      <c r="G10455" t="s">
        <v>573</v>
      </c>
      <c r="H10455" s="192">
        <v>1530000</v>
      </c>
      <c r="I10455" t="s">
        <v>16</v>
      </c>
      <c r="J10455">
        <v>18000</v>
      </c>
      <c r="K10455"/>
      <c r="L10455">
        <v>2025</v>
      </c>
      <c r="M10455" t="s">
        <v>525</v>
      </c>
      <c r="N10455" t="s">
        <v>526</v>
      </c>
      <c r="O10455"/>
    </row>
    <row r="10456" spans="1:15" s="164" customFormat="1" ht="16" x14ac:dyDescent="0.2">
      <c r="A10456" t="s">
        <v>521</v>
      </c>
      <c r="B10456" t="s">
        <v>572</v>
      </c>
      <c r="C10456" t="s">
        <v>535</v>
      </c>
      <c r="D10456" t="s">
        <v>530</v>
      </c>
      <c r="E10456" t="s">
        <v>517</v>
      </c>
      <c r="F10456" s="191">
        <v>45873</v>
      </c>
      <c r="G10456" t="s">
        <v>573</v>
      </c>
      <c r="H10456" s="192">
        <v>400000</v>
      </c>
      <c r="I10456" t="s">
        <v>16</v>
      </c>
      <c r="J10456"/>
      <c r="K10456"/>
      <c r="L10456">
        <v>2025</v>
      </c>
      <c r="M10456" t="s">
        <v>525</v>
      </c>
      <c r="N10456" t="s">
        <v>526</v>
      </c>
      <c r="O10456"/>
    </row>
    <row r="10457" spans="1:15" s="164" customFormat="1" ht="16" x14ac:dyDescent="0.2">
      <c r="A10457" t="s">
        <v>521</v>
      </c>
      <c r="B10457" t="s">
        <v>572</v>
      </c>
      <c r="C10457" t="s">
        <v>523</v>
      </c>
      <c r="D10457" t="s">
        <v>530</v>
      </c>
      <c r="E10457" t="s">
        <v>517</v>
      </c>
      <c r="F10457" s="191">
        <v>45873</v>
      </c>
      <c r="G10457" t="s">
        <v>573</v>
      </c>
      <c r="H10457" s="192">
        <v>3360000</v>
      </c>
      <c r="I10457" t="s">
        <v>16</v>
      </c>
      <c r="J10457"/>
      <c r="K10457"/>
      <c r="L10457">
        <v>2025</v>
      </c>
      <c r="M10457" t="s">
        <v>525</v>
      </c>
      <c r="N10457" t="s">
        <v>526</v>
      </c>
      <c r="O10457"/>
    </row>
    <row r="10458" spans="1:15" s="164" customFormat="1" ht="16" x14ac:dyDescent="0.2">
      <c r="A10458" t="s">
        <v>521</v>
      </c>
      <c r="B10458" t="s">
        <v>670</v>
      </c>
      <c r="C10458" t="s">
        <v>523</v>
      </c>
      <c r="D10458" t="s">
        <v>530</v>
      </c>
      <c r="E10458" t="s">
        <v>518</v>
      </c>
      <c r="F10458" s="191">
        <v>45873</v>
      </c>
      <c r="G10458" t="s">
        <v>36</v>
      </c>
      <c r="H10458" s="192">
        <v>44800</v>
      </c>
      <c r="I10458" t="s">
        <v>16</v>
      </c>
      <c r="J10458">
        <v>112</v>
      </c>
      <c r="K10458"/>
      <c r="L10458">
        <v>2025</v>
      </c>
      <c r="M10458" t="s">
        <v>525</v>
      </c>
      <c r="N10458" t="s">
        <v>526</v>
      </c>
      <c r="O10458" t="s">
        <v>861</v>
      </c>
    </row>
    <row r="10459" spans="1:15" s="164" customFormat="1" ht="16" x14ac:dyDescent="0.2">
      <c r="A10459" t="s">
        <v>521</v>
      </c>
      <c r="B10459" t="s">
        <v>670</v>
      </c>
      <c r="C10459" t="s">
        <v>523</v>
      </c>
      <c r="D10459" t="s">
        <v>530</v>
      </c>
      <c r="E10459" t="s">
        <v>517</v>
      </c>
      <c r="F10459" s="191">
        <v>45873</v>
      </c>
      <c r="G10459" t="s">
        <v>36</v>
      </c>
      <c r="H10459" s="192">
        <v>89600</v>
      </c>
      <c r="I10459" t="s">
        <v>16</v>
      </c>
      <c r="J10459">
        <v>224</v>
      </c>
      <c r="K10459"/>
      <c r="L10459">
        <v>2025</v>
      </c>
      <c r="M10459" t="s">
        <v>525</v>
      </c>
      <c r="N10459" t="s">
        <v>526</v>
      </c>
      <c r="O10459" t="s">
        <v>861</v>
      </c>
    </row>
    <row r="10460" spans="1:15" s="164" customFormat="1" ht="16" x14ac:dyDescent="0.2">
      <c r="A10460" t="s">
        <v>521</v>
      </c>
      <c r="B10460" t="s">
        <v>705</v>
      </c>
      <c r="C10460" t="s">
        <v>523</v>
      </c>
      <c r="D10460" t="s">
        <v>530</v>
      </c>
      <c r="E10460" t="s">
        <v>518</v>
      </c>
      <c r="F10460" s="191">
        <v>45873</v>
      </c>
      <c r="G10460" t="s">
        <v>42</v>
      </c>
      <c r="H10460" s="192">
        <v>22400</v>
      </c>
      <c r="I10460" t="s">
        <v>16</v>
      </c>
      <c r="J10460">
        <v>56</v>
      </c>
      <c r="K10460"/>
      <c r="L10460">
        <v>2025</v>
      </c>
      <c r="M10460" t="s">
        <v>525</v>
      </c>
      <c r="N10460" t="s">
        <v>526</v>
      </c>
      <c r="O10460" t="s">
        <v>895</v>
      </c>
    </row>
    <row r="10461" spans="1:15" s="164" customFormat="1" ht="16" x14ac:dyDescent="0.2">
      <c r="A10461" t="s">
        <v>521</v>
      </c>
      <c r="B10461" t="s">
        <v>705</v>
      </c>
      <c r="C10461" t="s">
        <v>523</v>
      </c>
      <c r="D10461" t="s">
        <v>530</v>
      </c>
      <c r="E10461" t="s">
        <v>517</v>
      </c>
      <c r="F10461" s="191">
        <v>45873</v>
      </c>
      <c r="G10461" t="s">
        <v>42</v>
      </c>
      <c r="H10461" s="192">
        <v>-22400</v>
      </c>
      <c r="I10461" t="s">
        <v>16</v>
      </c>
      <c r="J10461">
        <v>-56</v>
      </c>
      <c r="K10461"/>
      <c r="L10461">
        <v>2025</v>
      </c>
      <c r="M10461" t="s">
        <v>525</v>
      </c>
      <c r="N10461" t="s">
        <v>526</v>
      </c>
      <c r="O10461" t="s">
        <v>886</v>
      </c>
    </row>
    <row r="10462" spans="1:15" s="164" customFormat="1" ht="16" x14ac:dyDescent="0.2">
      <c r="A10462" t="s">
        <v>521</v>
      </c>
      <c r="B10462" t="s">
        <v>667</v>
      </c>
      <c r="C10462" t="s">
        <v>523</v>
      </c>
      <c r="D10462" t="s">
        <v>530</v>
      </c>
      <c r="E10462" t="s">
        <v>518</v>
      </c>
      <c r="F10462" s="191">
        <v>45874</v>
      </c>
      <c r="G10462" t="s">
        <v>35</v>
      </c>
      <c r="H10462" s="192">
        <v>22400</v>
      </c>
      <c r="I10462" t="s">
        <v>16</v>
      </c>
      <c r="J10462">
        <v>56</v>
      </c>
      <c r="K10462"/>
      <c r="L10462">
        <v>2025</v>
      </c>
      <c r="M10462" t="s">
        <v>525</v>
      </c>
      <c r="N10462" t="s">
        <v>526</v>
      </c>
      <c r="O10462"/>
    </row>
    <row r="10463" spans="1:15" s="164" customFormat="1" ht="16" x14ac:dyDescent="0.2">
      <c r="A10463" t="s">
        <v>521</v>
      </c>
      <c r="B10463" t="s">
        <v>603</v>
      </c>
      <c r="C10463" t="s">
        <v>523</v>
      </c>
      <c r="D10463" t="s">
        <v>525</v>
      </c>
      <c r="E10463" t="s">
        <v>525</v>
      </c>
      <c r="F10463" s="191">
        <v>45874</v>
      </c>
      <c r="G10463" t="s">
        <v>604</v>
      </c>
      <c r="H10463" s="192">
        <v>10789</v>
      </c>
      <c r="I10463" t="s">
        <v>22</v>
      </c>
      <c r="J10463"/>
      <c r="K10463"/>
      <c r="L10463">
        <v>2024</v>
      </c>
      <c r="M10463" t="s">
        <v>525</v>
      </c>
      <c r="N10463" t="s">
        <v>569</v>
      </c>
      <c r="O10463"/>
    </row>
    <row r="10464" spans="1:15" s="164" customFormat="1" ht="16" x14ac:dyDescent="0.2">
      <c r="A10464" t="s">
        <v>521</v>
      </c>
      <c r="B10464" t="s">
        <v>667</v>
      </c>
      <c r="C10464" t="s">
        <v>523</v>
      </c>
      <c r="D10464" t="s">
        <v>530</v>
      </c>
      <c r="E10464" t="s">
        <v>517</v>
      </c>
      <c r="F10464" s="191">
        <v>45874</v>
      </c>
      <c r="G10464" t="s">
        <v>35</v>
      </c>
      <c r="H10464" s="192">
        <v>1948800</v>
      </c>
      <c r="I10464" t="s">
        <v>16</v>
      </c>
      <c r="J10464">
        <v>4872</v>
      </c>
      <c r="K10464"/>
      <c r="L10464">
        <v>2025</v>
      </c>
      <c r="M10464" t="s">
        <v>525</v>
      </c>
      <c r="N10464" t="s">
        <v>526</v>
      </c>
      <c r="O10464"/>
    </row>
    <row r="10465" spans="1:15" s="164" customFormat="1" ht="16" x14ac:dyDescent="0.2">
      <c r="A10465" t="s">
        <v>521</v>
      </c>
      <c r="B10465" t="s">
        <v>647</v>
      </c>
      <c r="C10465" t="s">
        <v>523</v>
      </c>
      <c r="D10465" t="s">
        <v>525</v>
      </c>
      <c r="E10465" t="s">
        <v>531</v>
      </c>
      <c r="F10465" s="191">
        <v>45874</v>
      </c>
      <c r="G10465" t="s">
        <v>648</v>
      </c>
      <c r="H10465" s="192">
        <v>38016</v>
      </c>
      <c r="I10465" t="s">
        <v>16</v>
      </c>
      <c r="J10465"/>
      <c r="K10465"/>
      <c r="L10465">
        <v>2024</v>
      </c>
      <c r="M10465" t="s">
        <v>525</v>
      </c>
      <c r="N10465" t="s">
        <v>569</v>
      </c>
      <c r="O10465"/>
    </row>
    <row r="10466" spans="1:15" s="164" customFormat="1" ht="16" x14ac:dyDescent="0.2">
      <c r="A10466" t="s">
        <v>521</v>
      </c>
      <c r="B10466" t="s">
        <v>670</v>
      </c>
      <c r="C10466" t="s">
        <v>523</v>
      </c>
      <c r="D10466" t="s">
        <v>530</v>
      </c>
      <c r="E10466" t="s">
        <v>518</v>
      </c>
      <c r="F10466" s="191">
        <v>45874</v>
      </c>
      <c r="G10466" t="s">
        <v>36</v>
      </c>
      <c r="H10466" s="192">
        <v>89600</v>
      </c>
      <c r="I10466" t="s">
        <v>16</v>
      </c>
      <c r="J10466">
        <v>224</v>
      </c>
      <c r="K10466"/>
      <c r="L10466">
        <v>2025</v>
      </c>
      <c r="M10466" t="s">
        <v>525</v>
      </c>
      <c r="N10466" t="s">
        <v>526</v>
      </c>
      <c r="O10466"/>
    </row>
    <row r="10467" spans="1:15" s="164" customFormat="1" ht="16" x14ac:dyDescent="0.2">
      <c r="A10467" t="s">
        <v>521</v>
      </c>
      <c r="B10467" t="s">
        <v>647</v>
      </c>
      <c r="C10467" t="s">
        <v>523</v>
      </c>
      <c r="D10467" t="s">
        <v>525</v>
      </c>
      <c r="E10467" t="s">
        <v>525</v>
      </c>
      <c r="F10467" s="191">
        <v>45874</v>
      </c>
      <c r="G10467" t="s">
        <v>755</v>
      </c>
      <c r="H10467" s="192">
        <v>244534</v>
      </c>
      <c r="I10467" t="s">
        <v>16</v>
      </c>
      <c r="J10467"/>
      <c r="K10467"/>
      <c r="L10467">
        <v>2024</v>
      </c>
      <c r="M10467" t="s">
        <v>525</v>
      </c>
      <c r="N10467" t="s">
        <v>569</v>
      </c>
      <c r="O10467"/>
    </row>
    <row r="10468" spans="1:15" s="164" customFormat="1" ht="16" x14ac:dyDescent="0.2">
      <c r="A10468" t="s">
        <v>521</v>
      </c>
      <c r="B10468" t="s">
        <v>670</v>
      </c>
      <c r="C10468" t="s">
        <v>523</v>
      </c>
      <c r="D10468" t="s">
        <v>530</v>
      </c>
      <c r="E10468" t="s">
        <v>517</v>
      </c>
      <c r="F10468" s="191">
        <v>45874</v>
      </c>
      <c r="G10468" t="s">
        <v>36</v>
      </c>
      <c r="H10468" s="192">
        <v>1657600</v>
      </c>
      <c r="I10468" t="s">
        <v>16</v>
      </c>
      <c r="J10468">
        <v>4144</v>
      </c>
      <c r="K10468"/>
      <c r="L10468">
        <v>2025</v>
      </c>
      <c r="M10468" t="s">
        <v>525</v>
      </c>
      <c r="N10468" t="s">
        <v>526</v>
      </c>
      <c r="O10468"/>
    </row>
    <row r="10469" spans="1:15" s="164" customFormat="1" ht="16" x14ac:dyDescent="0.2">
      <c r="A10469" t="s">
        <v>521</v>
      </c>
      <c r="B10469" t="s">
        <v>647</v>
      </c>
      <c r="C10469" t="s">
        <v>523</v>
      </c>
      <c r="D10469" t="s">
        <v>525</v>
      </c>
      <c r="E10469" t="s">
        <v>519</v>
      </c>
      <c r="F10469" s="191">
        <v>45874</v>
      </c>
      <c r="G10469" t="s">
        <v>661</v>
      </c>
      <c r="H10469" s="192">
        <v>92202</v>
      </c>
      <c r="I10469" t="s">
        <v>16</v>
      </c>
      <c r="J10469"/>
      <c r="K10469"/>
      <c r="L10469">
        <v>2024</v>
      </c>
      <c r="M10469" t="s">
        <v>525</v>
      </c>
      <c r="N10469" t="s">
        <v>569</v>
      </c>
      <c r="O10469"/>
    </row>
    <row r="10470" spans="1:15" s="164" customFormat="1" ht="16" x14ac:dyDescent="0.2">
      <c r="A10470" t="s">
        <v>521</v>
      </c>
      <c r="B10470" t="s">
        <v>639</v>
      </c>
      <c r="C10470" t="s">
        <v>523</v>
      </c>
      <c r="D10470" t="s">
        <v>530</v>
      </c>
      <c r="E10470" t="s">
        <v>517</v>
      </c>
      <c r="F10470" s="191">
        <v>45874</v>
      </c>
      <c r="G10470" t="s">
        <v>29</v>
      </c>
      <c r="H10470" s="192">
        <v>4076800</v>
      </c>
      <c r="I10470" t="s">
        <v>16</v>
      </c>
      <c r="J10470">
        <v>10192</v>
      </c>
      <c r="K10470"/>
      <c r="L10470">
        <v>2025</v>
      </c>
      <c r="M10470" t="s">
        <v>525</v>
      </c>
      <c r="N10470" t="s">
        <v>526</v>
      </c>
      <c r="O10470"/>
    </row>
    <row r="10471" spans="1:15" s="164" customFormat="1" ht="16" x14ac:dyDescent="0.2">
      <c r="A10471" t="s">
        <v>521</v>
      </c>
      <c r="B10471" t="s">
        <v>647</v>
      </c>
      <c r="C10471" t="s">
        <v>523</v>
      </c>
      <c r="D10471" t="s">
        <v>525</v>
      </c>
      <c r="E10471" t="s">
        <v>531</v>
      </c>
      <c r="F10471" s="191">
        <v>45874</v>
      </c>
      <c r="G10471" t="s">
        <v>661</v>
      </c>
      <c r="H10471" s="192">
        <v>164736</v>
      </c>
      <c r="I10471" t="s">
        <v>16</v>
      </c>
      <c r="J10471"/>
      <c r="K10471"/>
      <c r="L10471">
        <v>2024</v>
      </c>
      <c r="M10471" t="s">
        <v>525</v>
      </c>
      <c r="N10471" t="s">
        <v>569</v>
      </c>
      <c r="O10471"/>
    </row>
    <row r="10472" spans="1:15" s="164" customFormat="1" ht="16" x14ac:dyDescent="0.2">
      <c r="A10472" t="s">
        <v>521</v>
      </c>
      <c r="B10472" t="s">
        <v>662</v>
      </c>
      <c r="C10472" t="s">
        <v>523</v>
      </c>
      <c r="D10472" t="s">
        <v>530</v>
      </c>
      <c r="E10472" t="s">
        <v>518</v>
      </c>
      <c r="F10472" s="191">
        <v>45874</v>
      </c>
      <c r="G10472" t="s">
        <v>32</v>
      </c>
      <c r="H10472" s="192">
        <v>156800</v>
      </c>
      <c r="I10472" t="s">
        <v>16</v>
      </c>
      <c r="J10472">
        <v>392</v>
      </c>
      <c r="K10472"/>
      <c r="L10472">
        <v>2025</v>
      </c>
      <c r="M10472" t="s">
        <v>525</v>
      </c>
      <c r="N10472" t="s">
        <v>526</v>
      </c>
      <c r="O10472"/>
    </row>
    <row r="10473" spans="1:15" s="164" customFormat="1" ht="16" x14ac:dyDescent="0.2">
      <c r="A10473" t="s">
        <v>521</v>
      </c>
      <c r="B10473" t="s">
        <v>647</v>
      </c>
      <c r="C10473" t="s">
        <v>523</v>
      </c>
      <c r="D10473" t="s">
        <v>525</v>
      </c>
      <c r="E10473" t="s">
        <v>525</v>
      </c>
      <c r="F10473" s="191">
        <v>45874</v>
      </c>
      <c r="G10473" t="s">
        <v>649</v>
      </c>
      <c r="H10473" s="192">
        <v>158004</v>
      </c>
      <c r="I10473" t="s">
        <v>16</v>
      </c>
      <c r="J10473"/>
      <c r="K10473"/>
      <c r="L10473">
        <v>2024</v>
      </c>
      <c r="M10473" t="s">
        <v>525</v>
      </c>
      <c r="N10473" t="s">
        <v>569</v>
      </c>
      <c r="O10473"/>
    </row>
    <row r="10474" spans="1:15" s="164" customFormat="1" ht="16" x14ac:dyDescent="0.2">
      <c r="A10474" t="s">
        <v>521</v>
      </c>
      <c r="B10474" t="s">
        <v>662</v>
      </c>
      <c r="C10474" t="s">
        <v>523</v>
      </c>
      <c r="D10474" t="s">
        <v>530</v>
      </c>
      <c r="E10474" t="s">
        <v>517</v>
      </c>
      <c r="F10474" s="191">
        <v>45874</v>
      </c>
      <c r="G10474" t="s">
        <v>32</v>
      </c>
      <c r="H10474" s="192">
        <v>963200</v>
      </c>
      <c r="I10474" t="s">
        <v>16</v>
      </c>
      <c r="J10474">
        <v>2408</v>
      </c>
      <c r="K10474"/>
      <c r="L10474">
        <v>2025</v>
      </c>
      <c r="M10474" t="s">
        <v>525</v>
      </c>
      <c r="N10474" t="s">
        <v>526</v>
      </c>
      <c r="O10474"/>
    </row>
    <row r="10475" spans="1:15" s="164" customFormat="1" ht="16" x14ac:dyDescent="0.2">
      <c r="A10475" t="s">
        <v>521</v>
      </c>
      <c r="B10475" t="s">
        <v>647</v>
      </c>
      <c r="C10475" t="s">
        <v>523</v>
      </c>
      <c r="D10475" t="s">
        <v>525</v>
      </c>
      <c r="E10475" t="s">
        <v>531</v>
      </c>
      <c r="F10475" s="191">
        <v>45874</v>
      </c>
      <c r="G10475" t="s">
        <v>649</v>
      </c>
      <c r="H10475" s="192">
        <v>82214</v>
      </c>
      <c r="I10475" t="s">
        <v>16</v>
      </c>
      <c r="J10475"/>
      <c r="K10475"/>
      <c r="L10475">
        <v>2024</v>
      </c>
      <c r="M10475" t="s">
        <v>525</v>
      </c>
      <c r="N10475" t="s">
        <v>569</v>
      </c>
      <c r="O10475"/>
    </row>
    <row r="10476" spans="1:15" s="164" customFormat="1" ht="16" x14ac:dyDescent="0.2">
      <c r="A10476" t="s">
        <v>521</v>
      </c>
      <c r="B10476" t="s">
        <v>639</v>
      </c>
      <c r="C10476" t="s">
        <v>523</v>
      </c>
      <c r="D10476" t="s">
        <v>530</v>
      </c>
      <c r="E10476" t="s">
        <v>518</v>
      </c>
      <c r="F10476" s="191">
        <v>45874</v>
      </c>
      <c r="G10476" t="s">
        <v>29</v>
      </c>
      <c r="H10476" s="192">
        <v>470400</v>
      </c>
      <c r="I10476" t="s">
        <v>16</v>
      </c>
      <c r="J10476">
        <v>1176</v>
      </c>
      <c r="K10476"/>
      <c r="L10476">
        <v>2025</v>
      </c>
      <c r="M10476" t="s">
        <v>525</v>
      </c>
      <c r="N10476" t="s">
        <v>526</v>
      </c>
      <c r="O10476"/>
    </row>
    <row r="10477" spans="1:15" s="164" customFormat="1" ht="16" x14ac:dyDescent="0.2">
      <c r="A10477" t="s">
        <v>521</v>
      </c>
      <c r="B10477" t="s">
        <v>647</v>
      </c>
      <c r="C10477" t="s">
        <v>523</v>
      </c>
      <c r="D10477" t="s">
        <v>525</v>
      </c>
      <c r="E10477" t="s">
        <v>531</v>
      </c>
      <c r="F10477" s="191">
        <v>45874</v>
      </c>
      <c r="G10477" t="s">
        <v>652</v>
      </c>
      <c r="H10477" s="192">
        <v>83006</v>
      </c>
      <c r="I10477" t="s">
        <v>16</v>
      </c>
      <c r="J10477"/>
      <c r="K10477"/>
      <c r="L10477">
        <v>2024</v>
      </c>
      <c r="M10477" t="s">
        <v>525</v>
      </c>
      <c r="N10477" t="s">
        <v>569</v>
      </c>
      <c r="O10477"/>
    </row>
    <row r="10478" spans="1:15" s="164" customFormat="1" ht="16" x14ac:dyDescent="0.2">
      <c r="A10478" t="s">
        <v>521</v>
      </c>
      <c r="B10478" t="s">
        <v>645</v>
      </c>
      <c r="C10478" t="s">
        <v>523</v>
      </c>
      <c r="D10478" t="s">
        <v>530</v>
      </c>
      <c r="E10478" t="s">
        <v>517</v>
      </c>
      <c r="F10478" s="191">
        <v>45874</v>
      </c>
      <c r="G10478" t="s">
        <v>30</v>
      </c>
      <c r="H10478" s="192">
        <v>739200</v>
      </c>
      <c r="I10478" t="s">
        <v>16</v>
      </c>
      <c r="J10478">
        <v>1848</v>
      </c>
      <c r="K10478"/>
      <c r="L10478">
        <v>2025</v>
      </c>
      <c r="M10478" t="s">
        <v>525</v>
      </c>
      <c r="N10478" t="s">
        <v>526</v>
      </c>
      <c r="O10478"/>
    </row>
    <row r="10479" spans="1:15" s="164" customFormat="1" ht="16" x14ac:dyDescent="0.2">
      <c r="A10479" t="s">
        <v>521</v>
      </c>
      <c r="B10479" t="s">
        <v>647</v>
      </c>
      <c r="C10479" t="s">
        <v>523</v>
      </c>
      <c r="D10479" t="s">
        <v>525</v>
      </c>
      <c r="E10479" t="s">
        <v>525</v>
      </c>
      <c r="F10479" s="191">
        <v>45874</v>
      </c>
      <c r="G10479" t="s">
        <v>656</v>
      </c>
      <c r="H10479" s="192">
        <v>449064</v>
      </c>
      <c r="I10479" t="s">
        <v>16</v>
      </c>
      <c r="J10479"/>
      <c r="K10479"/>
      <c r="L10479">
        <v>2024</v>
      </c>
      <c r="M10479" t="s">
        <v>525</v>
      </c>
      <c r="N10479" t="s">
        <v>569</v>
      </c>
      <c r="O10479"/>
    </row>
    <row r="10480" spans="1:15" s="164" customFormat="1" ht="16" x14ac:dyDescent="0.2">
      <c r="A10480" t="s">
        <v>521</v>
      </c>
      <c r="B10480" t="s">
        <v>687</v>
      </c>
      <c r="C10480" t="s">
        <v>523</v>
      </c>
      <c r="D10480" t="s">
        <v>530</v>
      </c>
      <c r="E10480" t="s">
        <v>517</v>
      </c>
      <c r="F10480" s="191">
        <v>45874</v>
      </c>
      <c r="G10480" t="s">
        <v>39</v>
      </c>
      <c r="H10480" s="192">
        <v>179200</v>
      </c>
      <c r="I10480" t="s">
        <v>16</v>
      </c>
      <c r="J10480">
        <v>448</v>
      </c>
      <c r="K10480"/>
      <c r="L10480">
        <v>2025</v>
      </c>
      <c r="M10480" t="s">
        <v>525</v>
      </c>
      <c r="N10480" t="s">
        <v>526</v>
      </c>
      <c r="O10480"/>
    </row>
    <row r="10481" spans="1:15" s="164" customFormat="1" ht="16" x14ac:dyDescent="0.2">
      <c r="A10481" t="s">
        <v>521</v>
      </c>
      <c r="B10481" t="s">
        <v>572</v>
      </c>
      <c r="C10481" t="s">
        <v>523</v>
      </c>
      <c r="D10481" t="s">
        <v>530</v>
      </c>
      <c r="E10481" t="s">
        <v>518</v>
      </c>
      <c r="F10481" s="191">
        <v>45874</v>
      </c>
      <c r="G10481" t="s">
        <v>573</v>
      </c>
      <c r="H10481" s="192">
        <v>200000</v>
      </c>
      <c r="I10481" t="s">
        <v>16</v>
      </c>
      <c r="J10481"/>
      <c r="K10481"/>
      <c r="L10481">
        <v>2025</v>
      </c>
      <c r="M10481" t="s">
        <v>525</v>
      </c>
      <c r="N10481" t="s">
        <v>526</v>
      </c>
      <c r="O10481"/>
    </row>
    <row r="10482" spans="1:15" s="164" customFormat="1" ht="16" x14ac:dyDescent="0.2">
      <c r="A10482" t="s">
        <v>521</v>
      </c>
      <c r="B10482" t="s">
        <v>592</v>
      </c>
      <c r="C10482" t="s">
        <v>523</v>
      </c>
      <c r="D10482" t="s">
        <v>530</v>
      </c>
      <c r="E10482" t="s">
        <v>518</v>
      </c>
      <c r="F10482" s="191">
        <v>45874</v>
      </c>
      <c r="G10482" t="s">
        <v>24</v>
      </c>
      <c r="H10482" s="192">
        <v>22400</v>
      </c>
      <c r="I10482" t="s">
        <v>16</v>
      </c>
      <c r="J10482">
        <v>56</v>
      </c>
      <c r="K10482"/>
      <c r="L10482">
        <v>2025</v>
      </c>
      <c r="M10482" t="s">
        <v>525</v>
      </c>
      <c r="N10482" t="s">
        <v>526</v>
      </c>
      <c r="O10482"/>
    </row>
    <row r="10483" spans="1:15" s="164" customFormat="1" ht="16" x14ac:dyDescent="0.2">
      <c r="A10483" t="s">
        <v>521</v>
      </c>
      <c r="B10483" t="s">
        <v>572</v>
      </c>
      <c r="C10483" t="s">
        <v>535</v>
      </c>
      <c r="D10483" t="s">
        <v>530</v>
      </c>
      <c r="E10483" t="s">
        <v>517</v>
      </c>
      <c r="F10483" s="191">
        <v>45874</v>
      </c>
      <c r="G10483" t="s">
        <v>573</v>
      </c>
      <c r="H10483" s="192">
        <v>1200000</v>
      </c>
      <c r="I10483" t="s">
        <v>16</v>
      </c>
      <c r="J10483"/>
      <c r="K10483"/>
      <c r="L10483">
        <v>2025</v>
      </c>
      <c r="M10483" t="s">
        <v>525</v>
      </c>
      <c r="N10483" t="s">
        <v>526</v>
      </c>
      <c r="O10483"/>
    </row>
    <row r="10484" spans="1:15" s="164" customFormat="1" ht="16" x14ac:dyDescent="0.2">
      <c r="A10484" t="s">
        <v>521</v>
      </c>
      <c r="B10484" t="s">
        <v>592</v>
      </c>
      <c r="C10484" t="s">
        <v>523</v>
      </c>
      <c r="D10484" t="s">
        <v>530</v>
      </c>
      <c r="E10484" t="s">
        <v>517</v>
      </c>
      <c r="F10484" s="191">
        <v>45874</v>
      </c>
      <c r="G10484" t="s">
        <v>24</v>
      </c>
      <c r="H10484" s="192">
        <v>1075200</v>
      </c>
      <c r="I10484" t="s">
        <v>16</v>
      </c>
      <c r="J10484">
        <v>2688</v>
      </c>
      <c r="K10484"/>
      <c r="L10484">
        <v>2025</v>
      </c>
      <c r="M10484" t="s">
        <v>525</v>
      </c>
      <c r="N10484" t="s">
        <v>526</v>
      </c>
      <c r="O10484"/>
    </row>
    <row r="10485" spans="1:15" s="164" customFormat="1" ht="16" x14ac:dyDescent="0.2">
      <c r="A10485" t="s">
        <v>521</v>
      </c>
      <c r="B10485" t="s">
        <v>572</v>
      </c>
      <c r="C10485" t="s">
        <v>523</v>
      </c>
      <c r="D10485" t="s">
        <v>530</v>
      </c>
      <c r="E10485" t="s">
        <v>517</v>
      </c>
      <c r="F10485" s="191">
        <v>45874</v>
      </c>
      <c r="G10485" t="s">
        <v>573</v>
      </c>
      <c r="H10485" s="192">
        <v>3120000</v>
      </c>
      <c r="I10485" t="s">
        <v>16</v>
      </c>
      <c r="J10485"/>
      <c r="K10485"/>
      <c r="L10485">
        <v>2025</v>
      </c>
      <c r="M10485" t="s">
        <v>525</v>
      </c>
      <c r="N10485" t="s">
        <v>526</v>
      </c>
      <c r="O10485"/>
    </row>
    <row r="10486" spans="1:15" s="164" customFormat="1" ht="16" x14ac:dyDescent="0.2">
      <c r="A10486" t="s">
        <v>521</v>
      </c>
      <c r="B10486" t="s">
        <v>705</v>
      </c>
      <c r="C10486" t="s">
        <v>523</v>
      </c>
      <c r="D10486" t="s">
        <v>530</v>
      </c>
      <c r="E10486" t="s">
        <v>517</v>
      </c>
      <c r="F10486" s="191">
        <v>45874</v>
      </c>
      <c r="G10486" t="s">
        <v>42</v>
      </c>
      <c r="H10486" s="192">
        <v>179200</v>
      </c>
      <c r="I10486" t="s">
        <v>16</v>
      </c>
      <c r="J10486">
        <v>448</v>
      </c>
      <c r="K10486"/>
      <c r="L10486">
        <v>2025</v>
      </c>
      <c r="M10486" t="s">
        <v>525</v>
      </c>
      <c r="N10486" t="s">
        <v>526</v>
      </c>
      <c r="O10486"/>
    </row>
    <row r="10487" spans="1:15" s="164" customFormat="1" ht="16" x14ac:dyDescent="0.2">
      <c r="A10487" t="s">
        <v>521</v>
      </c>
      <c r="B10487" t="s">
        <v>572</v>
      </c>
      <c r="C10487" t="s">
        <v>535</v>
      </c>
      <c r="D10487" t="s">
        <v>524</v>
      </c>
      <c r="E10487" t="s">
        <v>519</v>
      </c>
      <c r="F10487" s="191">
        <v>45874</v>
      </c>
      <c r="G10487" t="s">
        <v>573</v>
      </c>
      <c r="H10487" s="192">
        <v>2397000</v>
      </c>
      <c r="I10487" t="s">
        <v>16</v>
      </c>
      <c r="J10487">
        <v>28200</v>
      </c>
      <c r="K10487"/>
      <c r="L10487">
        <v>2025</v>
      </c>
      <c r="M10487" t="s">
        <v>525</v>
      </c>
      <c r="N10487" t="s">
        <v>526</v>
      </c>
      <c r="O10487"/>
    </row>
    <row r="10488" spans="1:15" s="164" customFormat="1" ht="16" x14ac:dyDescent="0.2">
      <c r="A10488" t="s">
        <v>521</v>
      </c>
      <c r="B10488" t="s">
        <v>639</v>
      </c>
      <c r="C10488" t="s">
        <v>523</v>
      </c>
      <c r="D10488" t="s">
        <v>524</v>
      </c>
      <c r="E10488" t="s">
        <v>519</v>
      </c>
      <c r="F10488" s="191">
        <v>45874</v>
      </c>
      <c r="G10488" t="s">
        <v>29</v>
      </c>
      <c r="H10488" s="192">
        <v>50575</v>
      </c>
      <c r="I10488" t="s">
        <v>16</v>
      </c>
      <c r="J10488">
        <v>595</v>
      </c>
      <c r="K10488"/>
      <c r="L10488">
        <v>2025</v>
      </c>
      <c r="M10488" t="s">
        <v>525</v>
      </c>
      <c r="N10488" t="s">
        <v>526</v>
      </c>
      <c r="O10488"/>
    </row>
    <row r="10489" spans="1:15" s="164" customFormat="1" ht="16" x14ac:dyDescent="0.2">
      <c r="A10489" t="s">
        <v>521</v>
      </c>
      <c r="B10489" t="s">
        <v>572</v>
      </c>
      <c r="C10489" t="s">
        <v>523</v>
      </c>
      <c r="D10489" t="s">
        <v>524</v>
      </c>
      <c r="E10489" t="s">
        <v>519</v>
      </c>
      <c r="F10489" s="191">
        <v>45874</v>
      </c>
      <c r="G10489" t="s">
        <v>573</v>
      </c>
      <c r="H10489" s="192">
        <v>2125000</v>
      </c>
      <c r="I10489" t="s">
        <v>16</v>
      </c>
      <c r="J10489">
        <v>25000</v>
      </c>
      <c r="K10489"/>
      <c r="L10489">
        <v>2025</v>
      </c>
      <c r="M10489" t="s">
        <v>525</v>
      </c>
      <c r="N10489" t="s">
        <v>526</v>
      </c>
      <c r="O10489"/>
    </row>
    <row r="10490" spans="1:15" s="164" customFormat="1" ht="16" x14ac:dyDescent="0.2">
      <c r="A10490" t="s">
        <v>521</v>
      </c>
      <c r="B10490" t="s">
        <v>670</v>
      </c>
      <c r="C10490" t="s">
        <v>523</v>
      </c>
      <c r="D10490" t="s">
        <v>524</v>
      </c>
      <c r="E10490" t="s">
        <v>519</v>
      </c>
      <c r="F10490" s="191">
        <v>45874</v>
      </c>
      <c r="G10490" t="s">
        <v>36</v>
      </c>
      <c r="H10490" s="192">
        <v>7225</v>
      </c>
      <c r="I10490" t="s">
        <v>16</v>
      </c>
      <c r="J10490">
        <v>85</v>
      </c>
      <c r="K10490"/>
      <c r="L10490">
        <v>2025</v>
      </c>
      <c r="M10490" t="s">
        <v>525</v>
      </c>
      <c r="N10490" t="s">
        <v>526</v>
      </c>
      <c r="O10490"/>
    </row>
    <row r="10491" spans="1:15" s="164" customFormat="1" ht="16" x14ac:dyDescent="0.2">
      <c r="A10491" t="s">
        <v>521</v>
      </c>
      <c r="B10491" t="s">
        <v>688</v>
      </c>
      <c r="C10491" t="s">
        <v>523</v>
      </c>
      <c r="D10491" t="s">
        <v>530</v>
      </c>
      <c r="E10491" t="s">
        <v>518</v>
      </c>
      <c r="F10491" s="191">
        <v>45874</v>
      </c>
      <c r="G10491" t="s">
        <v>40</v>
      </c>
      <c r="H10491" s="192">
        <v>480000</v>
      </c>
      <c r="I10491" t="s">
        <v>16</v>
      </c>
      <c r="J10491"/>
      <c r="K10491"/>
      <c r="L10491">
        <v>2025</v>
      </c>
      <c r="M10491" t="s">
        <v>525</v>
      </c>
      <c r="N10491" t="s">
        <v>526</v>
      </c>
      <c r="O10491"/>
    </row>
    <row r="10492" spans="1:15" s="164" customFormat="1" ht="16" x14ac:dyDescent="0.2">
      <c r="A10492" t="s">
        <v>521</v>
      </c>
      <c r="B10492" t="s">
        <v>688</v>
      </c>
      <c r="C10492" t="s">
        <v>523</v>
      </c>
      <c r="D10492" t="s">
        <v>530</v>
      </c>
      <c r="E10492" t="s">
        <v>517</v>
      </c>
      <c r="F10492" s="191">
        <v>45874</v>
      </c>
      <c r="G10492" t="s">
        <v>40</v>
      </c>
      <c r="H10492" s="192">
        <v>2040000</v>
      </c>
      <c r="I10492" t="s">
        <v>16</v>
      </c>
      <c r="J10492"/>
      <c r="K10492"/>
      <c r="L10492">
        <v>2025</v>
      </c>
      <c r="M10492" t="s">
        <v>525</v>
      </c>
      <c r="N10492" t="s">
        <v>526</v>
      </c>
      <c r="O10492"/>
    </row>
    <row r="10493" spans="1:15" s="164" customFormat="1" ht="16" x14ac:dyDescent="0.2">
      <c r="A10493" t="s">
        <v>521</v>
      </c>
      <c r="B10493" t="s">
        <v>522</v>
      </c>
      <c r="C10493" t="s">
        <v>523</v>
      </c>
      <c r="D10493" t="s">
        <v>530</v>
      </c>
      <c r="E10493" t="s">
        <v>517</v>
      </c>
      <c r="F10493" s="191">
        <v>45874</v>
      </c>
      <c r="G10493" t="s">
        <v>19</v>
      </c>
      <c r="H10493" s="192">
        <v>1860000</v>
      </c>
      <c r="I10493" t="s">
        <v>16</v>
      </c>
      <c r="J10493"/>
      <c r="K10493"/>
      <c r="L10493">
        <v>2025</v>
      </c>
      <c r="M10493" t="s">
        <v>525</v>
      </c>
      <c r="N10493" t="s">
        <v>526</v>
      </c>
      <c r="O10493"/>
    </row>
    <row r="10494" spans="1:15" s="164" customFormat="1" ht="16" x14ac:dyDescent="0.2">
      <c r="A10494" t="s">
        <v>521</v>
      </c>
      <c r="B10494" t="s">
        <v>522</v>
      </c>
      <c r="C10494" t="s">
        <v>523</v>
      </c>
      <c r="D10494" t="s">
        <v>524</v>
      </c>
      <c r="E10494" t="s">
        <v>519</v>
      </c>
      <c r="F10494" s="191">
        <v>45874</v>
      </c>
      <c r="G10494" t="s">
        <v>19</v>
      </c>
      <c r="H10494" s="192">
        <v>765000</v>
      </c>
      <c r="I10494" t="s">
        <v>16</v>
      </c>
      <c r="J10494">
        <v>9000</v>
      </c>
      <c r="K10494"/>
      <c r="L10494">
        <v>2025</v>
      </c>
      <c r="M10494" t="s">
        <v>525</v>
      </c>
      <c r="N10494" t="s">
        <v>526</v>
      </c>
      <c r="O10494"/>
    </row>
    <row r="10495" spans="1:15" s="164" customFormat="1" ht="16" x14ac:dyDescent="0.2">
      <c r="A10495" t="s">
        <v>521</v>
      </c>
      <c r="B10495" t="s">
        <v>705</v>
      </c>
      <c r="C10495" t="s">
        <v>523</v>
      </c>
      <c r="D10495" t="s">
        <v>530</v>
      </c>
      <c r="E10495" t="s">
        <v>518</v>
      </c>
      <c r="F10495" s="191">
        <v>45874</v>
      </c>
      <c r="G10495" t="s">
        <v>42</v>
      </c>
      <c r="H10495" s="192">
        <v>44800</v>
      </c>
      <c r="I10495" t="s">
        <v>16</v>
      </c>
      <c r="J10495">
        <v>112</v>
      </c>
      <c r="K10495"/>
      <c r="L10495">
        <v>2025</v>
      </c>
      <c r="M10495" t="s">
        <v>525</v>
      </c>
      <c r="N10495" t="s">
        <v>526</v>
      </c>
      <c r="O10495" t="s">
        <v>894</v>
      </c>
    </row>
    <row r="10496" spans="1:15" s="164" customFormat="1" ht="16" x14ac:dyDescent="0.2">
      <c r="A10496" t="s">
        <v>521</v>
      </c>
      <c r="B10496" t="s">
        <v>705</v>
      </c>
      <c r="C10496" t="s">
        <v>523</v>
      </c>
      <c r="D10496" t="s">
        <v>530</v>
      </c>
      <c r="E10496" t="s">
        <v>517</v>
      </c>
      <c r="F10496" s="191">
        <v>45874</v>
      </c>
      <c r="G10496" t="s">
        <v>42</v>
      </c>
      <c r="H10496" s="192">
        <v>-44800</v>
      </c>
      <c r="I10496" t="s">
        <v>16</v>
      </c>
      <c r="J10496">
        <v>-112</v>
      </c>
      <c r="K10496"/>
      <c r="L10496">
        <v>2025</v>
      </c>
      <c r="M10496" t="s">
        <v>525</v>
      </c>
      <c r="N10496" t="s">
        <v>526</v>
      </c>
      <c r="O10496" t="s">
        <v>886</v>
      </c>
    </row>
    <row r="10497" spans="1:15" s="164" customFormat="1" ht="16" x14ac:dyDescent="0.2">
      <c r="A10497" t="s">
        <v>521</v>
      </c>
      <c r="B10497" t="s">
        <v>647</v>
      </c>
      <c r="C10497" t="s">
        <v>523</v>
      </c>
      <c r="D10497" t="s">
        <v>525</v>
      </c>
      <c r="E10497" t="s">
        <v>525</v>
      </c>
      <c r="F10497" s="191">
        <v>45875</v>
      </c>
      <c r="G10497" t="s">
        <v>658</v>
      </c>
      <c r="H10497" s="192">
        <v>6160</v>
      </c>
      <c r="I10497" t="s">
        <v>16</v>
      </c>
      <c r="J10497"/>
      <c r="K10497"/>
      <c r="L10497">
        <v>2024</v>
      </c>
      <c r="M10497" t="s">
        <v>525</v>
      </c>
      <c r="N10497" t="s">
        <v>569</v>
      </c>
      <c r="O10497"/>
    </row>
    <row r="10498" spans="1:15" s="164" customFormat="1" ht="16" x14ac:dyDescent="0.2">
      <c r="A10498" t="s">
        <v>521</v>
      </c>
      <c r="B10498" t="s">
        <v>647</v>
      </c>
      <c r="C10498" t="s">
        <v>523</v>
      </c>
      <c r="D10498" t="s">
        <v>525</v>
      </c>
      <c r="E10498" t="s">
        <v>519</v>
      </c>
      <c r="F10498" s="191">
        <v>45875</v>
      </c>
      <c r="G10498" t="s">
        <v>661</v>
      </c>
      <c r="H10498" s="192">
        <v>184404</v>
      </c>
      <c r="I10498" t="s">
        <v>16</v>
      </c>
      <c r="J10498"/>
      <c r="K10498"/>
      <c r="L10498">
        <v>2024</v>
      </c>
      <c r="M10498" t="s">
        <v>525</v>
      </c>
      <c r="N10498" t="s">
        <v>569</v>
      </c>
      <c r="O10498"/>
    </row>
    <row r="10499" spans="1:15" s="164" customFormat="1" ht="16" x14ac:dyDescent="0.2">
      <c r="A10499" t="s">
        <v>521</v>
      </c>
      <c r="B10499" t="s">
        <v>647</v>
      </c>
      <c r="C10499" t="s">
        <v>523</v>
      </c>
      <c r="D10499" t="s">
        <v>525</v>
      </c>
      <c r="E10499" t="s">
        <v>531</v>
      </c>
      <c r="F10499" s="191">
        <v>45875</v>
      </c>
      <c r="G10499" t="s">
        <v>661</v>
      </c>
      <c r="H10499" s="192">
        <v>237732</v>
      </c>
      <c r="I10499" t="s">
        <v>16</v>
      </c>
      <c r="J10499"/>
      <c r="K10499"/>
      <c r="L10499">
        <v>2024</v>
      </c>
      <c r="M10499" t="s">
        <v>525</v>
      </c>
      <c r="N10499" t="s">
        <v>569</v>
      </c>
      <c r="O10499"/>
    </row>
    <row r="10500" spans="1:15" s="164" customFormat="1" ht="16" x14ac:dyDescent="0.2">
      <c r="A10500" t="s">
        <v>521</v>
      </c>
      <c r="B10500" t="s">
        <v>647</v>
      </c>
      <c r="C10500" t="s">
        <v>523</v>
      </c>
      <c r="D10500" t="s">
        <v>525</v>
      </c>
      <c r="E10500" t="s">
        <v>525</v>
      </c>
      <c r="F10500" s="191">
        <v>45875</v>
      </c>
      <c r="G10500" t="s">
        <v>649</v>
      </c>
      <c r="H10500" s="192">
        <v>162140</v>
      </c>
      <c r="I10500" t="s">
        <v>16</v>
      </c>
      <c r="J10500"/>
      <c r="K10500"/>
      <c r="L10500">
        <v>2024</v>
      </c>
      <c r="M10500" t="s">
        <v>525</v>
      </c>
      <c r="N10500" t="s">
        <v>569</v>
      </c>
      <c r="O10500"/>
    </row>
    <row r="10501" spans="1:15" s="164" customFormat="1" ht="16" x14ac:dyDescent="0.2">
      <c r="A10501" t="s">
        <v>521</v>
      </c>
      <c r="B10501" t="s">
        <v>647</v>
      </c>
      <c r="C10501" t="s">
        <v>523</v>
      </c>
      <c r="D10501" t="s">
        <v>525</v>
      </c>
      <c r="E10501" t="s">
        <v>531</v>
      </c>
      <c r="F10501" s="191">
        <v>45875</v>
      </c>
      <c r="G10501" t="s">
        <v>649</v>
      </c>
      <c r="H10501" s="192">
        <v>2315610</v>
      </c>
      <c r="I10501" t="s">
        <v>16</v>
      </c>
      <c r="J10501"/>
      <c r="K10501"/>
      <c r="L10501">
        <v>2024</v>
      </c>
      <c r="M10501" t="s">
        <v>525</v>
      </c>
      <c r="N10501" t="s">
        <v>569</v>
      </c>
      <c r="O10501"/>
    </row>
    <row r="10502" spans="1:15" s="164" customFormat="1" ht="16" x14ac:dyDescent="0.2">
      <c r="A10502" t="s">
        <v>521</v>
      </c>
      <c r="B10502" t="s">
        <v>647</v>
      </c>
      <c r="C10502" t="s">
        <v>523</v>
      </c>
      <c r="D10502" t="s">
        <v>525</v>
      </c>
      <c r="E10502" t="s">
        <v>531</v>
      </c>
      <c r="F10502" s="191">
        <v>45875</v>
      </c>
      <c r="G10502" t="s">
        <v>652</v>
      </c>
      <c r="H10502" s="192">
        <v>155144</v>
      </c>
      <c r="I10502" t="s">
        <v>16</v>
      </c>
      <c r="J10502"/>
      <c r="K10502"/>
      <c r="L10502">
        <v>2024</v>
      </c>
      <c r="M10502" t="s">
        <v>525</v>
      </c>
      <c r="N10502" t="s">
        <v>569</v>
      </c>
      <c r="O10502"/>
    </row>
    <row r="10503" spans="1:15" s="164" customFormat="1" ht="16" x14ac:dyDescent="0.2">
      <c r="A10503" t="s">
        <v>521</v>
      </c>
      <c r="B10503" t="s">
        <v>647</v>
      </c>
      <c r="C10503" t="s">
        <v>523</v>
      </c>
      <c r="D10503" t="s">
        <v>525</v>
      </c>
      <c r="E10503" t="s">
        <v>525</v>
      </c>
      <c r="F10503" s="191">
        <v>45875</v>
      </c>
      <c r="G10503" t="s">
        <v>656</v>
      </c>
      <c r="H10503" s="192">
        <v>299376</v>
      </c>
      <c r="I10503" t="s">
        <v>16</v>
      </c>
      <c r="J10503"/>
      <c r="K10503"/>
      <c r="L10503">
        <v>2024</v>
      </c>
      <c r="M10503" t="s">
        <v>525</v>
      </c>
      <c r="N10503" t="s">
        <v>569</v>
      </c>
      <c r="O10503"/>
    </row>
    <row r="10504" spans="1:15" s="164" customFormat="1" ht="16" x14ac:dyDescent="0.2">
      <c r="A10504" t="s">
        <v>521</v>
      </c>
      <c r="B10504" t="s">
        <v>688</v>
      </c>
      <c r="C10504" t="s">
        <v>523</v>
      </c>
      <c r="D10504" t="s">
        <v>530</v>
      </c>
      <c r="E10504" t="s">
        <v>518</v>
      </c>
      <c r="F10504" s="191">
        <v>45875</v>
      </c>
      <c r="G10504" t="s">
        <v>40</v>
      </c>
      <c r="H10504" s="192">
        <v>360000</v>
      </c>
      <c r="I10504" t="s">
        <v>16</v>
      </c>
      <c r="J10504"/>
      <c r="K10504"/>
      <c r="L10504">
        <v>2025</v>
      </c>
      <c r="M10504" t="s">
        <v>525</v>
      </c>
      <c r="N10504" t="s">
        <v>526</v>
      </c>
      <c r="O10504"/>
    </row>
    <row r="10505" spans="1:15" s="164" customFormat="1" ht="16" x14ac:dyDescent="0.2">
      <c r="A10505" t="s">
        <v>521</v>
      </c>
      <c r="B10505" t="s">
        <v>688</v>
      </c>
      <c r="C10505" t="s">
        <v>523</v>
      </c>
      <c r="D10505" t="s">
        <v>530</v>
      </c>
      <c r="E10505" t="s">
        <v>517</v>
      </c>
      <c r="F10505" s="191">
        <v>45875</v>
      </c>
      <c r="G10505" t="s">
        <v>40</v>
      </c>
      <c r="H10505" s="192">
        <v>1160000</v>
      </c>
      <c r="I10505" t="s">
        <v>16</v>
      </c>
      <c r="J10505"/>
      <c r="K10505"/>
      <c r="L10505">
        <v>2025</v>
      </c>
      <c r="M10505" t="s">
        <v>525</v>
      </c>
      <c r="N10505" t="s">
        <v>526</v>
      </c>
      <c r="O10505"/>
    </row>
    <row r="10506" spans="1:15" s="164" customFormat="1" ht="16" x14ac:dyDescent="0.2">
      <c r="A10506" t="s">
        <v>521</v>
      </c>
      <c r="B10506" t="s">
        <v>831</v>
      </c>
      <c r="C10506" t="s">
        <v>523</v>
      </c>
      <c r="D10506" t="s">
        <v>530</v>
      </c>
      <c r="E10506" t="s">
        <v>518</v>
      </c>
      <c r="F10506" s="191">
        <v>45875</v>
      </c>
      <c r="G10506" t="s">
        <v>832</v>
      </c>
      <c r="H10506" s="192">
        <v>80000</v>
      </c>
      <c r="I10506" t="s">
        <v>16</v>
      </c>
      <c r="J10506"/>
      <c r="K10506"/>
      <c r="L10506">
        <v>2025</v>
      </c>
      <c r="M10506" t="s">
        <v>525</v>
      </c>
      <c r="N10506" t="s">
        <v>526</v>
      </c>
      <c r="O10506"/>
    </row>
    <row r="10507" spans="1:15" s="164" customFormat="1" ht="16" x14ac:dyDescent="0.2">
      <c r="A10507" t="s">
        <v>521</v>
      </c>
      <c r="B10507" t="s">
        <v>831</v>
      </c>
      <c r="C10507" t="s">
        <v>523</v>
      </c>
      <c r="D10507" t="s">
        <v>530</v>
      </c>
      <c r="E10507" t="s">
        <v>517</v>
      </c>
      <c r="F10507" s="191">
        <v>45875</v>
      </c>
      <c r="G10507" t="s">
        <v>832</v>
      </c>
      <c r="H10507" s="192">
        <v>520000</v>
      </c>
      <c r="I10507" t="s">
        <v>16</v>
      </c>
      <c r="J10507"/>
      <c r="K10507"/>
      <c r="L10507">
        <v>2025</v>
      </c>
      <c r="M10507" t="s">
        <v>525</v>
      </c>
      <c r="N10507" t="s">
        <v>526</v>
      </c>
      <c r="O10507"/>
    </row>
    <row r="10508" spans="1:15" s="164" customFormat="1" ht="16" x14ac:dyDescent="0.2">
      <c r="A10508" t="s">
        <v>521</v>
      </c>
      <c r="B10508" t="s">
        <v>592</v>
      </c>
      <c r="C10508" t="s">
        <v>523</v>
      </c>
      <c r="D10508" t="s">
        <v>530</v>
      </c>
      <c r="E10508" t="s">
        <v>517</v>
      </c>
      <c r="F10508" s="191">
        <v>45875</v>
      </c>
      <c r="G10508" t="s">
        <v>24</v>
      </c>
      <c r="H10508" s="192">
        <v>1030400</v>
      </c>
      <c r="I10508" t="s">
        <v>16</v>
      </c>
      <c r="J10508">
        <v>2576</v>
      </c>
      <c r="K10508"/>
      <c r="L10508">
        <v>2025</v>
      </c>
      <c r="M10508" t="s">
        <v>525</v>
      </c>
      <c r="N10508" t="s">
        <v>526</v>
      </c>
      <c r="O10508"/>
    </row>
    <row r="10509" spans="1:15" s="164" customFormat="1" ht="16" x14ac:dyDescent="0.2">
      <c r="A10509" t="s">
        <v>521</v>
      </c>
      <c r="B10509" t="s">
        <v>609</v>
      </c>
      <c r="C10509" t="s">
        <v>523</v>
      </c>
      <c r="D10509" t="s">
        <v>530</v>
      </c>
      <c r="E10509" t="s">
        <v>517</v>
      </c>
      <c r="F10509" s="191">
        <v>45875</v>
      </c>
      <c r="G10509" t="s">
        <v>25</v>
      </c>
      <c r="H10509" s="192">
        <v>201600</v>
      </c>
      <c r="I10509" t="s">
        <v>16</v>
      </c>
      <c r="J10509">
        <v>504</v>
      </c>
      <c r="K10509"/>
      <c r="L10509">
        <v>2025</v>
      </c>
      <c r="M10509" t="s">
        <v>525</v>
      </c>
      <c r="N10509" t="s">
        <v>526</v>
      </c>
      <c r="O10509"/>
    </row>
    <row r="10510" spans="1:15" s="164" customFormat="1" ht="16" x14ac:dyDescent="0.2">
      <c r="A10510" t="s">
        <v>521</v>
      </c>
      <c r="B10510" t="s">
        <v>615</v>
      </c>
      <c r="C10510" t="s">
        <v>523</v>
      </c>
      <c r="D10510" t="s">
        <v>530</v>
      </c>
      <c r="E10510" t="s">
        <v>517</v>
      </c>
      <c r="F10510" s="191">
        <v>45875</v>
      </c>
      <c r="G10510" t="s">
        <v>26</v>
      </c>
      <c r="H10510" s="192">
        <v>134400</v>
      </c>
      <c r="I10510" t="s">
        <v>16</v>
      </c>
      <c r="J10510">
        <v>336</v>
      </c>
      <c r="K10510"/>
      <c r="L10510">
        <v>2025</v>
      </c>
      <c r="M10510" t="s">
        <v>525</v>
      </c>
      <c r="N10510" t="s">
        <v>526</v>
      </c>
      <c r="O10510"/>
    </row>
    <row r="10511" spans="1:15" s="164" customFormat="1" ht="16" x14ac:dyDescent="0.2">
      <c r="A10511" t="s">
        <v>521</v>
      </c>
      <c r="B10511" t="s">
        <v>639</v>
      </c>
      <c r="C10511" t="s">
        <v>523</v>
      </c>
      <c r="D10511" t="s">
        <v>530</v>
      </c>
      <c r="E10511" t="s">
        <v>518</v>
      </c>
      <c r="F10511" s="191">
        <v>45875</v>
      </c>
      <c r="G10511" t="s">
        <v>29</v>
      </c>
      <c r="H10511" s="192">
        <v>425600</v>
      </c>
      <c r="I10511" t="s">
        <v>16</v>
      </c>
      <c r="J10511">
        <v>1064</v>
      </c>
      <c r="K10511"/>
      <c r="L10511">
        <v>2025</v>
      </c>
      <c r="M10511" t="s">
        <v>525</v>
      </c>
      <c r="N10511" t="s">
        <v>526</v>
      </c>
      <c r="O10511"/>
    </row>
    <row r="10512" spans="1:15" s="164" customFormat="1" ht="16" x14ac:dyDescent="0.2">
      <c r="A10512" t="s">
        <v>521</v>
      </c>
      <c r="B10512" t="s">
        <v>670</v>
      </c>
      <c r="C10512" t="s">
        <v>523</v>
      </c>
      <c r="D10512" t="s">
        <v>530</v>
      </c>
      <c r="E10512" t="s">
        <v>517</v>
      </c>
      <c r="F10512" s="191">
        <v>45875</v>
      </c>
      <c r="G10512" t="s">
        <v>36</v>
      </c>
      <c r="H10512" s="192">
        <v>1209600</v>
      </c>
      <c r="I10512" t="s">
        <v>16</v>
      </c>
      <c r="J10512">
        <v>3024</v>
      </c>
      <c r="K10512"/>
      <c r="L10512">
        <v>2025</v>
      </c>
      <c r="M10512" t="s">
        <v>525</v>
      </c>
      <c r="N10512" t="s">
        <v>526</v>
      </c>
      <c r="O10512"/>
    </row>
    <row r="10513" spans="1:15" s="164" customFormat="1" ht="16" x14ac:dyDescent="0.2">
      <c r="A10513" t="s">
        <v>521</v>
      </c>
      <c r="B10513" t="s">
        <v>687</v>
      </c>
      <c r="C10513" t="s">
        <v>523</v>
      </c>
      <c r="D10513" t="s">
        <v>530</v>
      </c>
      <c r="E10513" t="s">
        <v>517</v>
      </c>
      <c r="F10513" s="191">
        <v>45875</v>
      </c>
      <c r="G10513" t="s">
        <v>39</v>
      </c>
      <c r="H10513" s="192">
        <v>112000</v>
      </c>
      <c r="I10513" t="s">
        <v>16</v>
      </c>
      <c r="J10513">
        <v>280</v>
      </c>
      <c r="K10513"/>
      <c r="L10513">
        <v>2025</v>
      </c>
      <c r="M10513" t="s">
        <v>525</v>
      </c>
      <c r="N10513" t="s">
        <v>526</v>
      </c>
      <c r="O10513"/>
    </row>
    <row r="10514" spans="1:15" s="164" customFormat="1" ht="16" x14ac:dyDescent="0.2">
      <c r="A10514" t="s">
        <v>521</v>
      </c>
      <c r="B10514" t="s">
        <v>667</v>
      </c>
      <c r="C10514" t="s">
        <v>523</v>
      </c>
      <c r="D10514" t="s">
        <v>530</v>
      </c>
      <c r="E10514" t="s">
        <v>517</v>
      </c>
      <c r="F10514" s="191">
        <v>45875</v>
      </c>
      <c r="G10514" t="s">
        <v>35</v>
      </c>
      <c r="H10514" s="192">
        <v>1724800</v>
      </c>
      <c r="I10514" t="s">
        <v>16</v>
      </c>
      <c r="J10514">
        <v>4312</v>
      </c>
      <c r="K10514"/>
      <c r="L10514">
        <v>2025</v>
      </c>
      <c r="M10514" t="s">
        <v>525</v>
      </c>
      <c r="N10514" t="s">
        <v>526</v>
      </c>
      <c r="O10514"/>
    </row>
    <row r="10515" spans="1:15" s="164" customFormat="1" ht="16" x14ac:dyDescent="0.2">
      <c r="A10515" t="s">
        <v>521</v>
      </c>
      <c r="B10515" t="s">
        <v>705</v>
      </c>
      <c r="C10515" t="s">
        <v>523</v>
      </c>
      <c r="D10515" t="s">
        <v>530</v>
      </c>
      <c r="E10515" t="s">
        <v>517</v>
      </c>
      <c r="F10515" s="191">
        <v>45875</v>
      </c>
      <c r="G10515" t="s">
        <v>42</v>
      </c>
      <c r="H10515" s="192">
        <v>156800</v>
      </c>
      <c r="I10515" t="s">
        <v>16</v>
      </c>
      <c r="J10515">
        <v>392</v>
      </c>
      <c r="K10515"/>
      <c r="L10515">
        <v>2025</v>
      </c>
      <c r="M10515" t="s">
        <v>525</v>
      </c>
      <c r="N10515" t="s">
        <v>526</v>
      </c>
      <c r="O10515"/>
    </row>
    <row r="10516" spans="1:15" s="164" customFormat="1" ht="16" x14ac:dyDescent="0.2">
      <c r="A10516" t="s">
        <v>521</v>
      </c>
      <c r="B10516" t="s">
        <v>645</v>
      </c>
      <c r="C10516" t="s">
        <v>523</v>
      </c>
      <c r="D10516" t="s">
        <v>530</v>
      </c>
      <c r="E10516" t="s">
        <v>517</v>
      </c>
      <c r="F10516" s="191">
        <v>45875</v>
      </c>
      <c r="G10516" t="s">
        <v>30</v>
      </c>
      <c r="H10516" s="192">
        <v>492800</v>
      </c>
      <c r="I10516" t="s">
        <v>16</v>
      </c>
      <c r="J10516">
        <v>1232</v>
      </c>
      <c r="K10516"/>
      <c r="L10516">
        <v>2025</v>
      </c>
      <c r="M10516" t="s">
        <v>525</v>
      </c>
      <c r="N10516" t="s">
        <v>526</v>
      </c>
      <c r="O10516"/>
    </row>
    <row r="10517" spans="1:15" s="164" customFormat="1" ht="16" x14ac:dyDescent="0.2">
      <c r="A10517" t="s">
        <v>521</v>
      </c>
      <c r="B10517" t="s">
        <v>639</v>
      </c>
      <c r="C10517" t="s">
        <v>523</v>
      </c>
      <c r="D10517" t="s">
        <v>530</v>
      </c>
      <c r="E10517" t="s">
        <v>517</v>
      </c>
      <c r="F10517" s="191">
        <v>45875</v>
      </c>
      <c r="G10517" t="s">
        <v>29</v>
      </c>
      <c r="H10517" s="192">
        <v>3427200</v>
      </c>
      <c r="I10517" t="s">
        <v>16</v>
      </c>
      <c r="J10517">
        <v>8568</v>
      </c>
      <c r="K10517"/>
      <c r="L10517">
        <v>2025</v>
      </c>
      <c r="M10517" t="s">
        <v>525</v>
      </c>
      <c r="N10517" t="s">
        <v>526</v>
      </c>
      <c r="O10517"/>
    </row>
    <row r="10518" spans="1:15" s="164" customFormat="1" ht="16" x14ac:dyDescent="0.2">
      <c r="A10518" t="s">
        <v>521</v>
      </c>
      <c r="B10518" t="s">
        <v>662</v>
      </c>
      <c r="C10518" t="s">
        <v>523</v>
      </c>
      <c r="D10518" t="s">
        <v>530</v>
      </c>
      <c r="E10518" t="s">
        <v>518</v>
      </c>
      <c r="F10518" s="191">
        <v>45875</v>
      </c>
      <c r="G10518" t="s">
        <v>32</v>
      </c>
      <c r="H10518" s="192">
        <v>246400</v>
      </c>
      <c r="I10518" t="s">
        <v>16</v>
      </c>
      <c r="J10518">
        <v>616</v>
      </c>
      <c r="K10518"/>
      <c r="L10518">
        <v>2025</v>
      </c>
      <c r="M10518" t="s">
        <v>525</v>
      </c>
      <c r="N10518" t="s">
        <v>526</v>
      </c>
      <c r="O10518"/>
    </row>
    <row r="10519" spans="1:15" s="164" customFormat="1" ht="16" x14ac:dyDescent="0.2">
      <c r="A10519" t="s">
        <v>521</v>
      </c>
      <c r="B10519" t="s">
        <v>662</v>
      </c>
      <c r="C10519" t="s">
        <v>523</v>
      </c>
      <c r="D10519" t="s">
        <v>530</v>
      </c>
      <c r="E10519" t="s">
        <v>517</v>
      </c>
      <c r="F10519" s="191">
        <v>45875</v>
      </c>
      <c r="G10519" t="s">
        <v>32</v>
      </c>
      <c r="H10519" s="192">
        <v>1187200</v>
      </c>
      <c r="I10519" t="s">
        <v>16</v>
      </c>
      <c r="J10519">
        <v>2968</v>
      </c>
      <c r="K10519"/>
      <c r="L10519">
        <v>2025</v>
      </c>
      <c r="M10519" t="s">
        <v>525</v>
      </c>
      <c r="N10519" t="s">
        <v>526</v>
      </c>
      <c r="O10519"/>
    </row>
    <row r="10520" spans="1:15" s="164" customFormat="1" ht="16" x14ac:dyDescent="0.2">
      <c r="A10520" t="s">
        <v>521</v>
      </c>
      <c r="B10520" t="s">
        <v>670</v>
      </c>
      <c r="C10520" t="s">
        <v>523</v>
      </c>
      <c r="D10520" t="s">
        <v>530</v>
      </c>
      <c r="E10520" t="s">
        <v>518</v>
      </c>
      <c r="F10520" s="191">
        <v>45875</v>
      </c>
      <c r="G10520" t="s">
        <v>36</v>
      </c>
      <c r="H10520" s="192">
        <v>67200</v>
      </c>
      <c r="I10520" t="s">
        <v>16</v>
      </c>
      <c r="J10520">
        <v>168</v>
      </c>
      <c r="K10520"/>
      <c r="L10520">
        <v>2025</v>
      </c>
      <c r="M10520" t="s">
        <v>525</v>
      </c>
      <c r="N10520" t="s">
        <v>526</v>
      </c>
      <c r="O10520"/>
    </row>
    <row r="10521" spans="1:15" s="164" customFormat="1" ht="16" x14ac:dyDescent="0.2">
      <c r="A10521" t="s">
        <v>521</v>
      </c>
      <c r="B10521" t="s">
        <v>639</v>
      </c>
      <c r="C10521" t="s">
        <v>523</v>
      </c>
      <c r="D10521" t="s">
        <v>524</v>
      </c>
      <c r="E10521" t="s">
        <v>519</v>
      </c>
      <c r="F10521" s="191">
        <v>45875</v>
      </c>
      <c r="G10521" t="s">
        <v>29</v>
      </c>
      <c r="H10521" s="192">
        <v>50575</v>
      </c>
      <c r="I10521" t="s">
        <v>16</v>
      </c>
      <c r="J10521">
        <v>595</v>
      </c>
      <c r="K10521"/>
      <c r="L10521">
        <v>2025</v>
      </c>
      <c r="M10521" t="s">
        <v>525</v>
      </c>
      <c r="N10521" t="s">
        <v>526</v>
      </c>
      <c r="O10521"/>
    </row>
    <row r="10522" spans="1:15" s="164" customFormat="1" ht="16" x14ac:dyDescent="0.2">
      <c r="A10522" t="s">
        <v>521</v>
      </c>
      <c r="B10522" t="s">
        <v>670</v>
      </c>
      <c r="C10522" t="s">
        <v>523</v>
      </c>
      <c r="D10522" t="s">
        <v>524</v>
      </c>
      <c r="E10522" t="s">
        <v>519</v>
      </c>
      <c r="F10522" s="191">
        <v>45875</v>
      </c>
      <c r="G10522" t="s">
        <v>36</v>
      </c>
      <c r="H10522" s="192">
        <v>7225</v>
      </c>
      <c r="I10522" t="s">
        <v>16</v>
      </c>
      <c r="J10522">
        <v>85</v>
      </c>
      <c r="K10522"/>
      <c r="L10522">
        <v>2025</v>
      </c>
      <c r="M10522" t="s">
        <v>525</v>
      </c>
      <c r="N10522" t="s">
        <v>526</v>
      </c>
      <c r="O10522"/>
    </row>
    <row r="10523" spans="1:15" s="164" customFormat="1" ht="16" x14ac:dyDescent="0.2">
      <c r="A10523" t="s">
        <v>521</v>
      </c>
      <c r="B10523" t="s">
        <v>522</v>
      </c>
      <c r="C10523" t="s">
        <v>523</v>
      </c>
      <c r="D10523" t="s">
        <v>530</v>
      </c>
      <c r="E10523" t="s">
        <v>517</v>
      </c>
      <c r="F10523" s="191">
        <v>45875</v>
      </c>
      <c r="G10523" t="s">
        <v>19</v>
      </c>
      <c r="H10523" s="192">
        <v>1540000</v>
      </c>
      <c r="I10523" t="s">
        <v>16</v>
      </c>
      <c r="J10523"/>
      <c r="K10523"/>
      <c r="L10523">
        <v>2025</v>
      </c>
      <c r="M10523" t="s">
        <v>525</v>
      </c>
      <c r="N10523" t="s">
        <v>526</v>
      </c>
      <c r="O10523"/>
    </row>
    <row r="10524" spans="1:15" s="164" customFormat="1" ht="16" x14ac:dyDescent="0.2">
      <c r="A10524" t="s">
        <v>521</v>
      </c>
      <c r="B10524" t="s">
        <v>522</v>
      </c>
      <c r="C10524" t="s">
        <v>523</v>
      </c>
      <c r="D10524" t="s">
        <v>524</v>
      </c>
      <c r="E10524" t="s">
        <v>519</v>
      </c>
      <c r="F10524" s="191">
        <v>45875</v>
      </c>
      <c r="G10524" t="s">
        <v>19</v>
      </c>
      <c r="H10524" s="192">
        <v>918000</v>
      </c>
      <c r="I10524" t="s">
        <v>16</v>
      </c>
      <c r="J10524">
        <v>10800</v>
      </c>
      <c r="K10524"/>
      <c r="L10524">
        <v>2025</v>
      </c>
      <c r="M10524" t="s">
        <v>525</v>
      </c>
      <c r="N10524" t="s">
        <v>526</v>
      </c>
      <c r="O10524"/>
    </row>
    <row r="10525" spans="1:15" s="164" customFormat="1" ht="16" x14ac:dyDescent="0.2">
      <c r="A10525" t="s">
        <v>521</v>
      </c>
      <c r="B10525" t="s">
        <v>572</v>
      </c>
      <c r="C10525" t="s">
        <v>535</v>
      </c>
      <c r="D10525" t="s">
        <v>530</v>
      </c>
      <c r="E10525" t="s">
        <v>517</v>
      </c>
      <c r="F10525" s="191">
        <v>45875</v>
      </c>
      <c r="G10525" t="s">
        <v>573</v>
      </c>
      <c r="H10525" s="192">
        <v>1000000</v>
      </c>
      <c r="I10525" t="s">
        <v>16</v>
      </c>
      <c r="J10525"/>
      <c r="K10525"/>
      <c r="L10525">
        <v>2025</v>
      </c>
      <c r="M10525" t="s">
        <v>525</v>
      </c>
      <c r="N10525" t="s">
        <v>526</v>
      </c>
      <c r="O10525"/>
    </row>
    <row r="10526" spans="1:15" s="164" customFormat="1" ht="16" x14ac:dyDescent="0.2">
      <c r="A10526" t="s">
        <v>521</v>
      </c>
      <c r="B10526" t="s">
        <v>572</v>
      </c>
      <c r="C10526" t="s">
        <v>523</v>
      </c>
      <c r="D10526" t="s">
        <v>530</v>
      </c>
      <c r="E10526" t="s">
        <v>517</v>
      </c>
      <c r="F10526" s="191">
        <v>45875</v>
      </c>
      <c r="G10526" t="s">
        <v>573</v>
      </c>
      <c r="H10526" s="192">
        <v>3120000</v>
      </c>
      <c r="I10526" t="s">
        <v>16</v>
      </c>
      <c r="J10526"/>
      <c r="K10526"/>
      <c r="L10526">
        <v>2025</v>
      </c>
      <c r="M10526" t="s">
        <v>525</v>
      </c>
      <c r="N10526" t="s">
        <v>526</v>
      </c>
      <c r="O10526"/>
    </row>
    <row r="10527" spans="1:15" s="164" customFormat="1" ht="16" x14ac:dyDescent="0.2">
      <c r="A10527" t="s">
        <v>521</v>
      </c>
      <c r="B10527" t="s">
        <v>572</v>
      </c>
      <c r="C10527" t="s">
        <v>523</v>
      </c>
      <c r="D10527" t="s">
        <v>530</v>
      </c>
      <c r="E10527" t="s">
        <v>518</v>
      </c>
      <c r="F10527" s="191">
        <v>45875</v>
      </c>
      <c r="G10527" t="s">
        <v>573</v>
      </c>
      <c r="H10527" s="192">
        <v>200000</v>
      </c>
      <c r="I10527" t="s">
        <v>16</v>
      </c>
      <c r="J10527"/>
      <c r="K10527"/>
      <c r="L10527">
        <v>2025</v>
      </c>
      <c r="M10527" t="s">
        <v>525</v>
      </c>
      <c r="N10527" t="s">
        <v>526</v>
      </c>
      <c r="O10527"/>
    </row>
    <row r="10528" spans="1:15" s="164" customFormat="1" ht="16" x14ac:dyDescent="0.2">
      <c r="A10528" t="s">
        <v>521</v>
      </c>
      <c r="B10528" t="s">
        <v>572</v>
      </c>
      <c r="C10528" t="s">
        <v>535</v>
      </c>
      <c r="D10528" t="s">
        <v>524</v>
      </c>
      <c r="E10528" t="s">
        <v>519</v>
      </c>
      <c r="F10528" s="191">
        <v>45875</v>
      </c>
      <c r="G10528" t="s">
        <v>573</v>
      </c>
      <c r="H10528" s="192">
        <v>1164500</v>
      </c>
      <c r="I10528" t="s">
        <v>16</v>
      </c>
      <c r="J10528">
        <v>13700</v>
      </c>
      <c r="K10528"/>
      <c r="L10528">
        <v>2025</v>
      </c>
      <c r="M10528" t="s">
        <v>525</v>
      </c>
      <c r="N10528" t="s">
        <v>526</v>
      </c>
      <c r="O10528"/>
    </row>
    <row r="10529" spans="1:15" s="164" customFormat="1" ht="16" x14ac:dyDescent="0.2">
      <c r="A10529" t="s">
        <v>521</v>
      </c>
      <c r="B10529" t="s">
        <v>572</v>
      </c>
      <c r="C10529" t="s">
        <v>523</v>
      </c>
      <c r="D10529" t="s">
        <v>524</v>
      </c>
      <c r="E10529" t="s">
        <v>519</v>
      </c>
      <c r="F10529" s="191">
        <v>45875</v>
      </c>
      <c r="G10529" t="s">
        <v>573</v>
      </c>
      <c r="H10529" s="192">
        <v>1530000</v>
      </c>
      <c r="I10529" t="s">
        <v>16</v>
      </c>
      <c r="J10529">
        <v>18000</v>
      </c>
      <c r="K10529"/>
      <c r="L10529">
        <v>2025</v>
      </c>
      <c r="M10529" t="s">
        <v>525</v>
      </c>
      <c r="N10529" t="s">
        <v>526</v>
      </c>
      <c r="O10529"/>
    </row>
    <row r="10530" spans="1:15" s="164" customFormat="1" ht="16" x14ac:dyDescent="0.2">
      <c r="A10530" t="s">
        <v>521</v>
      </c>
      <c r="B10530" t="s">
        <v>670</v>
      </c>
      <c r="C10530" t="s">
        <v>523</v>
      </c>
      <c r="D10530" t="s">
        <v>530</v>
      </c>
      <c r="E10530" t="s">
        <v>517</v>
      </c>
      <c r="F10530" s="191">
        <v>45875</v>
      </c>
      <c r="G10530" t="s">
        <v>36</v>
      </c>
      <c r="H10530" s="192">
        <v>156800</v>
      </c>
      <c r="I10530" t="s">
        <v>16</v>
      </c>
      <c r="J10530">
        <v>392</v>
      </c>
      <c r="K10530"/>
      <c r="L10530">
        <v>2025</v>
      </c>
      <c r="M10530" t="s">
        <v>525</v>
      </c>
      <c r="N10530" t="s">
        <v>526</v>
      </c>
      <c r="O10530" t="s">
        <v>880</v>
      </c>
    </row>
    <row r="10531" spans="1:15" s="164" customFormat="1" ht="16" x14ac:dyDescent="0.2">
      <c r="A10531" t="s">
        <v>521</v>
      </c>
      <c r="B10531" t="s">
        <v>670</v>
      </c>
      <c r="C10531" t="s">
        <v>523</v>
      </c>
      <c r="D10531" t="s">
        <v>530</v>
      </c>
      <c r="E10531" t="s">
        <v>518</v>
      </c>
      <c r="F10531" s="191">
        <v>45875</v>
      </c>
      <c r="G10531" t="s">
        <v>36</v>
      </c>
      <c r="H10531" s="192">
        <v>44800</v>
      </c>
      <c r="I10531" t="s">
        <v>16</v>
      </c>
      <c r="J10531">
        <v>112</v>
      </c>
      <c r="K10531"/>
      <c r="L10531">
        <v>2025</v>
      </c>
      <c r="M10531" t="s">
        <v>525</v>
      </c>
      <c r="N10531" t="s">
        <v>526</v>
      </c>
      <c r="O10531" t="s">
        <v>880</v>
      </c>
    </row>
    <row r="10532" spans="1:15" s="164" customFormat="1" ht="16" x14ac:dyDescent="0.2">
      <c r="A10532" t="s">
        <v>521</v>
      </c>
      <c r="B10532" t="s">
        <v>705</v>
      </c>
      <c r="C10532" t="s">
        <v>523</v>
      </c>
      <c r="D10532" t="s">
        <v>530</v>
      </c>
      <c r="E10532" t="s">
        <v>518</v>
      </c>
      <c r="F10532" s="191">
        <v>45875</v>
      </c>
      <c r="G10532" t="s">
        <v>42</v>
      </c>
      <c r="H10532" s="192">
        <v>22400</v>
      </c>
      <c r="I10532" t="s">
        <v>16</v>
      </c>
      <c r="J10532">
        <v>56</v>
      </c>
      <c r="K10532"/>
      <c r="L10532">
        <v>2025</v>
      </c>
      <c r="M10532" t="s">
        <v>525</v>
      </c>
      <c r="N10532" t="s">
        <v>526</v>
      </c>
      <c r="O10532" t="s">
        <v>893</v>
      </c>
    </row>
    <row r="10533" spans="1:15" s="164" customFormat="1" ht="16" x14ac:dyDescent="0.2">
      <c r="A10533" t="s">
        <v>521</v>
      </c>
      <c r="B10533" t="s">
        <v>705</v>
      </c>
      <c r="C10533" t="s">
        <v>523</v>
      </c>
      <c r="D10533" t="s">
        <v>530</v>
      </c>
      <c r="E10533" t="s">
        <v>517</v>
      </c>
      <c r="F10533" s="191">
        <v>45875</v>
      </c>
      <c r="G10533" t="s">
        <v>42</v>
      </c>
      <c r="H10533" s="192">
        <v>-22400</v>
      </c>
      <c r="I10533" t="s">
        <v>16</v>
      </c>
      <c r="J10533">
        <v>-56</v>
      </c>
      <c r="K10533"/>
      <c r="L10533">
        <v>2025</v>
      </c>
      <c r="M10533" t="s">
        <v>525</v>
      </c>
      <c r="N10533" t="s">
        <v>526</v>
      </c>
      <c r="O10533" t="s">
        <v>886</v>
      </c>
    </row>
    <row r="10534" spans="1:15" s="164" customFormat="1" ht="16" x14ac:dyDescent="0.2">
      <c r="A10534" t="s">
        <v>521</v>
      </c>
      <c r="B10534" t="s">
        <v>688</v>
      </c>
      <c r="C10534" t="s">
        <v>523</v>
      </c>
      <c r="D10534" t="s">
        <v>530</v>
      </c>
      <c r="E10534" t="s">
        <v>518</v>
      </c>
      <c r="F10534" s="191">
        <v>45876</v>
      </c>
      <c r="G10534" t="s">
        <v>40</v>
      </c>
      <c r="H10534" s="192">
        <v>240000</v>
      </c>
      <c r="I10534" t="s">
        <v>16</v>
      </c>
      <c r="J10534"/>
      <c r="K10534"/>
      <c r="L10534">
        <v>2025</v>
      </c>
      <c r="M10534" t="s">
        <v>525</v>
      </c>
      <c r="N10534" t="s">
        <v>526</v>
      </c>
      <c r="O10534"/>
    </row>
    <row r="10535" spans="1:15" s="164" customFormat="1" ht="16" x14ac:dyDescent="0.2">
      <c r="A10535" t="s">
        <v>521</v>
      </c>
      <c r="B10535" t="s">
        <v>603</v>
      </c>
      <c r="C10535" t="s">
        <v>523</v>
      </c>
      <c r="D10535" t="s">
        <v>525</v>
      </c>
      <c r="E10535" t="s">
        <v>525</v>
      </c>
      <c r="F10535" s="191">
        <v>45876</v>
      </c>
      <c r="G10535" t="s">
        <v>604</v>
      </c>
      <c r="H10535" s="192">
        <v>59939</v>
      </c>
      <c r="I10535" t="s">
        <v>22</v>
      </c>
      <c r="J10535"/>
      <c r="K10535"/>
      <c r="L10535">
        <v>2024</v>
      </c>
      <c r="M10535" t="s">
        <v>525</v>
      </c>
      <c r="N10535" t="s">
        <v>569</v>
      </c>
      <c r="O10535"/>
    </row>
    <row r="10536" spans="1:15" s="164" customFormat="1" ht="16" x14ac:dyDescent="0.2">
      <c r="A10536" t="s">
        <v>521</v>
      </c>
      <c r="B10536" t="s">
        <v>688</v>
      </c>
      <c r="C10536" t="s">
        <v>523</v>
      </c>
      <c r="D10536" t="s">
        <v>530</v>
      </c>
      <c r="E10536" t="s">
        <v>517</v>
      </c>
      <c r="F10536" s="191">
        <v>45876</v>
      </c>
      <c r="G10536" t="s">
        <v>40</v>
      </c>
      <c r="H10536" s="192">
        <v>1120000</v>
      </c>
      <c r="I10536" t="s">
        <v>16</v>
      </c>
      <c r="J10536"/>
      <c r="K10536"/>
      <c r="L10536">
        <v>2025</v>
      </c>
      <c r="M10536" t="s">
        <v>525</v>
      </c>
      <c r="N10536" t="s">
        <v>526</v>
      </c>
      <c r="O10536"/>
    </row>
    <row r="10537" spans="1:15" s="164" customFormat="1" ht="16" x14ac:dyDescent="0.2">
      <c r="A10537" t="s">
        <v>521</v>
      </c>
      <c r="B10537" t="s">
        <v>647</v>
      </c>
      <c r="C10537" t="s">
        <v>523</v>
      </c>
      <c r="D10537" t="s">
        <v>525</v>
      </c>
      <c r="E10537" t="s">
        <v>525</v>
      </c>
      <c r="F10537" s="191">
        <v>45876</v>
      </c>
      <c r="G10537" t="s">
        <v>648</v>
      </c>
      <c r="H10537" s="192">
        <v>18366</v>
      </c>
      <c r="I10537" t="s">
        <v>16</v>
      </c>
      <c r="J10537"/>
      <c r="K10537"/>
      <c r="L10537">
        <v>2024</v>
      </c>
      <c r="M10537" t="s">
        <v>525</v>
      </c>
      <c r="N10537" t="s">
        <v>569</v>
      </c>
      <c r="O10537"/>
    </row>
    <row r="10538" spans="1:15" s="164" customFormat="1" ht="16" x14ac:dyDescent="0.2">
      <c r="A10538" t="s">
        <v>521</v>
      </c>
      <c r="B10538" t="s">
        <v>831</v>
      </c>
      <c r="C10538" t="s">
        <v>523</v>
      </c>
      <c r="D10538" t="s">
        <v>530</v>
      </c>
      <c r="E10538" t="s">
        <v>518</v>
      </c>
      <c r="F10538" s="191">
        <v>45876</v>
      </c>
      <c r="G10538" t="s">
        <v>832</v>
      </c>
      <c r="H10538" s="192">
        <v>40000</v>
      </c>
      <c r="I10538" t="s">
        <v>16</v>
      </c>
      <c r="J10538"/>
      <c r="K10538"/>
      <c r="L10538">
        <v>2025</v>
      </c>
      <c r="M10538" t="s">
        <v>525</v>
      </c>
      <c r="N10538" t="s">
        <v>526</v>
      </c>
      <c r="O10538"/>
    </row>
    <row r="10539" spans="1:15" s="164" customFormat="1" ht="16" x14ac:dyDescent="0.2">
      <c r="A10539" t="s">
        <v>521</v>
      </c>
      <c r="B10539" t="s">
        <v>647</v>
      </c>
      <c r="C10539" t="s">
        <v>523</v>
      </c>
      <c r="D10539" t="s">
        <v>525</v>
      </c>
      <c r="E10539" t="s">
        <v>531</v>
      </c>
      <c r="F10539" s="191">
        <v>45876</v>
      </c>
      <c r="G10539" t="s">
        <v>648</v>
      </c>
      <c r="H10539" s="192">
        <v>38016</v>
      </c>
      <c r="I10539" t="s">
        <v>16</v>
      </c>
      <c r="J10539"/>
      <c r="K10539"/>
      <c r="L10539">
        <v>2024</v>
      </c>
      <c r="M10539" t="s">
        <v>525</v>
      </c>
      <c r="N10539" t="s">
        <v>569</v>
      </c>
      <c r="O10539"/>
    </row>
    <row r="10540" spans="1:15" s="164" customFormat="1" ht="16" x14ac:dyDescent="0.2">
      <c r="A10540" t="s">
        <v>521</v>
      </c>
      <c r="B10540" t="s">
        <v>831</v>
      </c>
      <c r="C10540" t="s">
        <v>523</v>
      </c>
      <c r="D10540" t="s">
        <v>530</v>
      </c>
      <c r="E10540" t="s">
        <v>517</v>
      </c>
      <c r="F10540" s="191">
        <v>45876</v>
      </c>
      <c r="G10540" t="s">
        <v>832</v>
      </c>
      <c r="H10540" s="192">
        <v>280000</v>
      </c>
      <c r="I10540" t="s">
        <v>16</v>
      </c>
      <c r="J10540"/>
      <c r="K10540"/>
      <c r="L10540">
        <v>2025</v>
      </c>
      <c r="M10540" t="s">
        <v>525</v>
      </c>
      <c r="N10540" t="s">
        <v>526</v>
      </c>
      <c r="O10540"/>
    </row>
    <row r="10541" spans="1:15" s="164" customFormat="1" ht="16" x14ac:dyDescent="0.2">
      <c r="A10541" t="s">
        <v>521</v>
      </c>
      <c r="B10541" t="s">
        <v>647</v>
      </c>
      <c r="C10541" t="s">
        <v>523</v>
      </c>
      <c r="D10541" t="s">
        <v>525</v>
      </c>
      <c r="E10541" t="s">
        <v>519</v>
      </c>
      <c r="F10541" s="191">
        <v>45876</v>
      </c>
      <c r="G10541" t="s">
        <v>661</v>
      </c>
      <c r="H10541" s="192">
        <v>322707</v>
      </c>
      <c r="I10541" t="s">
        <v>16</v>
      </c>
      <c r="J10541"/>
      <c r="K10541"/>
      <c r="L10541">
        <v>2024</v>
      </c>
      <c r="M10541" t="s">
        <v>525</v>
      </c>
      <c r="N10541" t="s">
        <v>569</v>
      </c>
      <c r="O10541"/>
    </row>
    <row r="10542" spans="1:15" s="164" customFormat="1" ht="16" x14ac:dyDescent="0.2">
      <c r="A10542" t="s">
        <v>521</v>
      </c>
      <c r="B10542" t="s">
        <v>647</v>
      </c>
      <c r="C10542" t="s">
        <v>523</v>
      </c>
      <c r="D10542" t="s">
        <v>525</v>
      </c>
      <c r="E10542" t="s">
        <v>531</v>
      </c>
      <c r="F10542" s="191">
        <v>45876</v>
      </c>
      <c r="G10542" t="s">
        <v>661</v>
      </c>
      <c r="H10542" s="192">
        <v>28160</v>
      </c>
      <c r="I10542" t="s">
        <v>16</v>
      </c>
      <c r="J10542"/>
      <c r="K10542"/>
      <c r="L10542">
        <v>2024</v>
      </c>
      <c r="M10542" t="s">
        <v>525</v>
      </c>
      <c r="N10542" t="s">
        <v>569</v>
      </c>
      <c r="O10542"/>
    </row>
    <row r="10543" spans="1:15" s="164" customFormat="1" ht="16" x14ac:dyDescent="0.2">
      <c r="A10543" t="s">
        <v>521</v>
      </c>
      <c r="B10543" t="s">
        <v>647</v>
      </c>
      <c r="C10543" t="s">
        <v>523</v>
      </c>
      <c r="D10543" t="s">
        <v>525</v>
      </c>
      <c r="E10543" t="s">
        <v>525</v>
      </c>
      <c r="F10543" s="191">
        <v>45876</v>
      </c>
      <c r="G10543" t="s">
        <v>649</v>
      </c>
      <c r="H10543" s="192">
        <v>322155</v>
      </c>
      <c r="I10543" t="s">
        <v>16</v>
      </c>
      <c r="J10543"/>
      <c r="K10543"/>
      <c r="L10543">
        <v>2024</v>
      </c>
      <c r="M10543" t="s">
        <v>525</v>
      </c>
      <c r="N10543" t="s">
        <v>569</v>
      </c>
      <c r="O10543"/>
    </row>
    <row r="10544" spans="1:15" s="164" customFormat="1" ht="16" x14ac:dyDescent="0.2">
      <c r="A10544" t="s">
        <v>521</v>
      </c>
      <c r="B10544" t="s">
        <v>647</v>
      </c>
      <c r="C10544" t="s">
        <v>523</v>
      </c>
      <c r="D10544" t="s">
        <v>525</v>
      </c>
      <c r="E10544" t="s">
        <v>525</v>
      </c>
      <c r="F10544" s="191">
        <v>45876</v>
      </c>
      <c r="G10544" t="s">
        <v>652</v>
      </c>
      <c r="H10544" s="192">
        <v>326062</v>
      </c>
      <c r="I10544" t="s">
        <v>16</v>
      </c>
      <c r="J10544"/>
      <c r="K10544"/>
      <c r="L10544">
        <v>2024</v>
      </c>
      <c r="M10544" t="s">
        <v>525</v>
      </c>
      <c r="N10544" t="s">
        <v>569</v>
      </c>
      <c r="O10544"/>
    </row>
    <row r="10545" spans="1:15" s="164" customFormat="1" ht="16" x14ac:dyDescent="0.2">
      <c r="A10545" t="s">
        <v>521</v>
      </c>
      <c r="B10545" t="s">
        <v>647</v>
      </c>
      <c r="C10545" t="s">
        <v>523</v>
      </c>
      <c r="D10545" t="s">
        <v>525</v>
      </c>
      <c r="E10545" t="s">
        <v>525</v>
      </c>
      <c r="F10545" s="191">
        <v>45876</v>
      </c>
      <c r="G10545" t="s">
        <v>656</v>
      </c>
      <c r="H10545" s="192">
        <v>449064</v>
      </c>
      <c r="I10545" t="s">
        <v>16</v>
      </c>
      <c r="J10545"/>
      <c r="K10545"/>
      <c r="L10545">
        <v>2024</v>
      </c>
      <c r="M10545" t="s">
        <v>525</v>
      </c>
      <c r="N10545" t="s">
        <v>569</v>
      </c>
      <c r="O10545"/>
    </row>
    <row r="10546" spans="1:15" s="164" customFormat="1" ht="16" x14ac:dyDescent="0.2">
      <c r="A10546" t="s">
        <v>521</v>
      </c>
      <c r="B10546" t="s">
        <v>639</v>
      </c>
      <c r="C10546" t="s">
        <v>523</v>
      </c>
      <c r="D10546" t="s">
        <v>530</v>
      </c>
      <c r="E10546" t="s">
        <v>517</v>
      </c>
      <c r="F10546" s="191">
        <v>45876</v>
      </c>
      <c r="G10546" t="s">
        <v>29</v>
      </c>
      <c r="H10546" s="192">
        <v>3584000</v>
      </c>
      <c r="I10546" t="s">
        <v>16</v>
      </c>
      <c r="J10546">
        <v>8960</v>
      </c>
      <c r="K10546"/>
      <c r="L10546">
        <v>2025</v>
      </c>
      <c r="M10546" t="s">
        <v>525</v>
      </c>
      <c r="N10546" t="s">
        <v>526</v>
      </c>
      <c r="O10546"/>
    </row>
    <row r="10547" spans="1:15" s="164" customFormat="1" ht="16" x14ac:dyDescent="0.2">
      <c r="A10547" t="s">
        <v>521</v>
      </c>
      <c r="B10547" t="s">
        <v>592</v>
      </c>
      <c r="C10547" t="s">
        <v>523</v>
      </c>
      <c r="D10547" t="s">
        <v>530</v>
      </c>
      <c r="E10547" t="s">
        <v>518</v>
      </c>
      <c r="F10547" s="191">
        <v>45876</v>
      </c>
      <c r="G10547" t="s">
        <v>24</v>
      </c>
      <c r="H10547" s="192">
        <v>22400</v>
      </c>
      <c r="I10547" t="s">
        <v>16</v>
      </c>
      <c r="J10547">
        <v>56</v>
      </c>
      <c r="K10547"/>
      <c r="L10547">
        <v>2025</v>
      </c>
      <c r="M10547" t="s">
        <v>525</v>
      </c>
      <c r="N10547" t="s">
        <v>526</v>
      </c>
      <c r="O10547"/>
    </row>
    <row r="10548" spans="1:15" s="164" customFormat="1" ht="16" x14ac:dyDescent="0.2">
      <c r="A10548" t="s">
        <v>521</v>
      </c>
      <c r="B10548" t="s">
        <v>705</v>
      </c>
      <c r="C10548" t="s">
        <v>523</v>
      </c>
      <c r="D10548" t="s">
        <v>530</v>
      </c>
      <c r="E10548" t="s">
        <v>517</v>
      </c>
      <c r="F10548" s="191">
        <v>45876</v>
      </c>
      <c r="G10548" t="s">
        <v>42</v>
      </c>
      <c r="H10548" s="192">
        <v>67200</v>
      </c>
      <c r="I10548" t="s">
        <v>16</v>
      </c>
      <c r="J10548">
        <v>168</v>
      </c>
      <c r="K10548"/>
      <c r="L10548">
        <v>2025</v>
      </c>
      <c r="M10548" t="s">
        <v>525</v>
      </c>
      <c r="N10548" t="s">
        <v>526</v>
      </c>
      <c r="O10548"/>
    </row>
    <row r="10549" spans="1:15" s="164" customFormat="1" ht="16" x14ac:dyDescent="0.2">
      <c r="A10549" t="s">
        <v>521</v>
      </c>
      <c r="B10549" t="s">
        <v>645</v>
      </c>
      <c r="C10549" t="s">
        <v>523</v>
      </c>
      <c r="D10549" t="s">
        <v>530</v>
      </c>
      <c r="E10549" t="s">
        <v>517</v>
      </c>
      <c r="F10549" s="191">
        <v>45876</v>
      </c>
      <c r="G10549" t="s">
        <v>30</v>
      </c>
      <c r="H10549" s="192">
        <v>246400</v>
      </c>
      <c r="I10549" t="s">
        <v>16</v>
      </c>
      <c r="J10549">
        <v>616</v>
      </c>
      <c r="K10549"/>
      <c r="L10549">
        <v>2025</v>
      </c>
      <c r="M10549" t="s">
        <v>525</v>
      </c>
      <c r="N10549" t="s">
        <v>526</v>
      </c>
      <c r="O10549"/>
    </row>
    <row r="10550" spans="1:15" s="164" customFormat="1" ht="16" x14ac:dyDescent="0.2">
      <c r="A10550" t="s">
        <v>521</v>
      </c>
      <c r="B10550" t="s">
        <v>662</v>
      </c>
      <c r="C10550" t="s">
        <v>523</v>
      </c>
      <c r="D10550" t="s">
        <v>530</v>
      </c>
      <c r="E10550" t="s">
        <v>518</v>
      </c>
      <c r="F10550" s="191">
        <v>45876</v>
      </c>
      <c r="G10550" t="s">
        <v>32</v>
      </c>
      <c r="H10550" s="192">
        <v>156800</v>
      </c>
      <c r="I10550" t="s">
        <v>16</v>
      </c>
      <c r="J10550">
        <v>392</v>
      </c>
      <c r="K10550"/>
      <c r="L10550">
        <v>2025</v>
      </c>
      <c r="M10550" t="s">
        <v>525</v>
      </c>
      <c r="N10550" t="s">
        <v>526</v>
      </c>
      <c r="O10550"/>
    </row>
    <row r="10551" spans="1:15" s="164" customFormat="1" ht="16" x14ac:dyDescent="0.2">
      <c r="A10551" t="s">
        <v>521</v>
      </c>
      <c r="B10551" t="s">
        <v>662</v>
      </c>
      <c r="C10551" t="s">
        <v>523</v>
      </c>
      <c r="D10551" t="s">
        <v>530</v>
      </c>
      <c r="E10551" t="s">
        <v>517</v>
      </c>
      <c r="F10551" s="191">
        <v>45876</v>
      </c>
      <c r="G10551" t="s">
        <v>32</v>
      </c>
      <c r="H10551" s="192">
        <v>940800</v>
      </c>
      <c r="I10551" t="s">
        <v>16</v>
      </c>
      <c r="J10551">
        <v>2352</v>
      </c>
      <c r="K10551"/>
      <c r="L10551">
        <v>2025</v>
      </c>
      <c r="M10551" t="s">
        <v>525</v>
      </c>
      <c r="N10551" t="s">
        <v>526</v>
      </c>
      <c r="O10551"/>
    </row>
    <row r="10552" spans="1:15" s="164" customFormat="1" ht="16" x14ac:dyDescent="0.2">
      <c r="A10552" t="s">
        <v>521</v>
      </c>
      <c r="B10552" t="s">
        <v>670</v>
      </c>
      <c r="C10552" t="s">
        <v>523</v>
      </c>
      <c r="D10552" t="s">
        <v>530</v>
      </c>
      <c r="E10552" t="s">
        <v>517</v>
      </c>
      <c r="F10552" s="191">
        <v>45876</v>
      </c>
      <c r="G10552" t="s">
        <v>36</v>
      </c>
      <c r="H10552" s="192"/>
      <c r="I10552" t="s">
        <v>16</v>
      </c>
      <c r="J10552"/>
      <c r="K10552"/>
      <c r="L10552">
        <v>2025</v>
      </c>
      <c r="M10552" t="s">
        <v>525</v>
      </c>
      <c r="N10552" t="s">
        <v>526</v>
      </c>
      <c r="O10552"/>
    </row>
    <row r="10553" spans="1:15" s="164" customFormat="1" ht="16" x14ac:dyDescent="0.2">
      <c r="A10553" t="s">
        <v>521</v>
      </c>
      <c r="B10553" t="s">
        <v>687</v>
      </c>
      <c r="C10553" t="s">
        <v>523</v>
      </c>
      <c r="D10553" t="s">
        <v>530</v>
      </c>
      <c r="E10553" t="s">
        <v>517</v>
      </c>
      <c r="F10553" s="191">
        <v>45876</v>
      </c>
      <c r="G10553" t="s">
        <v>39</v>
      </c>
      <c r="H10553" s="192">
        <v>134400</v>
      </c>
      <c r="I10553" t="s">
        <v>16</v>
      </c>
      <c r="J10553">
        <v>336</v>
      </c>
      <c r="K10553"/>
      <c r="L10553">
        <v>2025</v>
      </c>
      <c r="M10553" t="s">
        <v>525</v>
      </c>
      <c r="N10553" t="s">
        <v>526</v>
      </c>
      <c r="O10553"/>
    </row>
    <row r="10554" spans="1:15" s="164" customFormat="1" ht="16" x14ac:dyDescent="0.2">
      <c r="A10554" t="s">
        <v>521</v>
      </c>
      <c r="B10554" t="s">
        <v>667</v>
      </c>
      <c r="C10554" t="s">
        <v>523</v>
      </c>
      <c r="D10554" t="s">
        <v>530</v>
      </c>
      <c r="E10554" t="s">
        <v>517</v>
      </c>
      <c r="F10554" s="191">
        <v>45876</v>
      </c>
      <c r="G10554" t="s">
        <v>35</v>
      </c>
      <c r="H10554" s="192">
        <v>1411200</v>
      </c>
      <c r="I10554" t="s">
        <v>16</v>
      </c>
      <c r="J10554">
        <v>3528</v>
      </c>
      <c r="K10554"/>
      <c r="L10554">
        <v>2025</v>
      </c>
      <c r="M10554" t="s">
        <v>525</v>
      </c>
      <c r="N10554" t="s">
        <v>526</v>
      </c>
      <c r="O10554"/>
    </row>
    <row r="10555" spans="1:15" s="164" customFormat="1" ht="16" x14ac:dyDescent="0.2">
      <c r="A10555" t="s">
        <v>521</v>
      </c>
      <c r="B10555" t="s">
        <v>592</v>
      </c>
      <c r="C10555" t="s">
        <v>523</v>
      </c>
      <c r="D10555" t="s">
        <v>530</v>
      </c>
      <c r="E10555" t="s">
        <v>517</v>
      </c>
      <c r="F10555" s="191">
        <v>45876</v>
      </c>
      <c r="G10555" t="s">
        <v>24</v>
      </c>
      <c r="H10555" s="192">
        <v>1120000</v>
      </c>
      <c r="I10555" t="s">
        <v>16</v>
      </c>
      <c r="J10555">
        <v>2800</v>
      </c>
      <c r="K10555"/>
      <c r="L10555">
        <v>2025</v>
      </c>
      <c r="M10555" t="s">
        <v>525</v>
      </c>
      <c r="N10555" t="s">
        <v>526</v>
      </c>
      <c r="O10555"/>
    </row>
    <row r="10556" spans="1:15" s="164" customFormat="1" ht="16" x14ac:dyDescent="0.2">
      <c r="A10556" t="s">
        <v>521</v>
      </c>
      <c r="B10556" t="s">
        <v>609</v>
      </c>
      <c r="C10556" t="s">
        <v>523</v>
      </c>
      <c r="D10556" t="s">
        <v>530</v>
      </c>
      <c r="E10556" t="s">
        <v>517</v>
      </c>
      <c r="F10556" s="191">
        <v>45876</v>
      </c>
      <c r="G10556" t="s">
        <v>25</v>
      </c>
      <c r="H10556" s="192">
        <v>134400</v>
      </c>
      <c r="I10556" t="s">
        <v>16</v>
      </c>
      <c r="J10556">
        <v>336</v>
      </c>
      <c r="K10556"/>
      <c r="L10556">
        <v>2025</v>
      </c>
      <c r="M10556" t="s">
        <v>525</v>
      </c>
      <c r="N10556" t="s">
        <v>526</v>
      </c>
      <c r="O10556"/>
    </row>
    <row r="10557" spans="1:15" s="164" customFormat="1" ht="16" x14ac:dyDescent="0.2">
      <c r="A10557" t="s">
        <v>521</v>
      </c>
      <c r="B10557" t="s">
        <v>615</v>
      </c>
      <c r="C10557" t="s">
        <v>523</v>
      </c>
      <c r="D10557" t="s">
        <v>530</v>
      </c>
      <c r="E10557" t="s">
        <v>517</v>
      </c>
      <c r="F10557" s="191">
        <v>45876</v>
      </c>
      <c r="G10557" t="s">
        <v>26</v>
      </c>
      <c r="H10557" s="192">
        <v>224000</v>
      </c>
      <c r="I10557" t="s">
        <v>16</v>
      </c>
      <c r="J10557">
        <v>560</v>
      </c>
      <c r="K10557"/>
      <c r="L10557">
        <v>2025</v>
      </c>
      <c r="M10557" t="s">
        <v>525</v>
      </c>
      <c r="N10557" t="s">
        <v>526</v>
      </c>
      <c r="O10557"/>
    </row>
    <row r="10558" spans="1:15" s="164" customFormat="1" ht="16" x14ac:dyDescent="0.2">
      <c r="A10558" t="s">
        <v>521</v>
      </c>
      <c r="B10558" t="s">
        <v>639</v>
      </c>
      <c r="C10558" t="s">
        <v>523</v>
      </c>
      <c r="D10558" t="s">
        <v>530</v>
      </c>
      <c r="E10558" t="s">
        <v>518</v>
      </c>
      <c r="F10558" s="191">
        <v>45876</v>
      </c>
      <c r="G10558" t="s">
        <v>29</v>
      </c>
      <c r="H10558" s="192">
        <v>470400</v>
      </c>
      <c r="I10558" t="s">
        <v>16</v>
      </c>
      <c r="J10558">
        <v>1176</v>
      </c>
      <c r="K10558"/>
      <c r="L10558">
        <v>2025</v>
      </c>
      <c r="M10558" t="s">
        <v>525</v>
      </c>
      <c r="N10558" t="s">
        <v>526</v>
      </c>
      <c r="O10558"/>
    </row>
    <row r="10559" spans="1:15" s="164" customFormat="1" ht="16" x14ac:dyDescent="0.2">
      <c r="A10559" t="s">
        <v>521</v>
      </c>
      <c r="B10559" t="s">
        <v>670</v>
      </c>
      <c r="C10559" t="s">
        <v>523</v>
      </c>
      <c r="D10559" t="s">
        <v>524</v>
      </c>
      <c r="E10559" t="s">
        <v>519</v>
      </c>
      <c r="F10559" s="191">
        <v>45876</v>
      </c>
      <c r="G10559" t="s">
        <v>36</v>
      </c>
      <c r="H10559" s="192">
        <v>21675</v>
      </c>
      <c r="I10559" t="s">
        <v>16</v>
      </c>
      <c r="J10559">
        <v>255</v>
      </c>
      <c r="K10559"/>
      <c r="L10559">
        <v>2025</v>
      </c>
      <c r="M10559" t="s">
        <v>525</v>
      </c>
      <c r="N10559" t="s">
        <v>526</v>
      </c>
      <c r="O10559"/>
    </row>
    <row r="10560" spans="1:15" s="164" customFormat="1" ht="16" x14ac:dyDescent="0.2">
      <c r="A10560" t="s">
        <v>521</v>
      </c>
      <c r="B10560" t="s">
        <v>639</v>
      </c>
      <c r="C10560" t="s">
        <v>523</v>
      </c>
      <c r="D10560" t="s">
        <v>524</v>
      </c>
      <c r="E10560" t="s">
        <v>519</v>
      </c>
      <c r="F10560" s="191">
        <v>45876</v>
      </c>
      <c r="G10560" t="s">
        <v>29</v>
      </c>
      <c r="H10560" s="192">
        <v>57800</v>
      </c>
      <c r="I10560" t="s">
        <v>16</v>
      </c>
      <c r="J10560">
        <v>680</v>
      </c>
      <c r="K10560"/>
      <c r="L10560">
        <v>2025</v>
      </c>
      <c r="M10560" t="s">
        <v>525</v>
      </c>
      <c r="N10560" t="s">
        <v>526</v>
      </c>
      <c r="O10560"/>
    </row>
    <row r="10561" spans="1:15" s="164" customFormat="1" ht="16" x14ac:dyDescent="0.2">
      <c r="A10561" t="s">
        <v>521</v>
      </c>
      <c r="B10561" t="s">
        <v>522</v>
      </c>
      <c r="C10561" t="s">
        <v>523</v>
      </c>
      <c r="D10561" t="s">
        <v>530</v>
      </c>
      <c r="E10561" t="s">
        <v>517</v>
      </c>
      <c r="F10561" s="191">
        <v>45876</v>
      </c>
      <c r="G10561" t="s">
        <v>19</v>
      </c>
      <c r="H10561" s="192">
        <v>1340000</v>
      </c>
      <c r="I10561" t="s">
        <v>16</v>
      </c>
      <c r="J10561"/>
      <c r="K10561"/>
      <c r="L10561">
        <v>2025</v>
      </c>
      <c r="M10561" t="s">
        <v>525</v>
      </c>
      <c r="N10561" t="s">
        <v>526</v>
      </c>
      <c r="O10561"/>
    </row>
    <row r="10562" spans="1:15" s="164" customFormat="1" ht="16" x14ac:dyDescent="0.2">
      <c r="A10562" t="s">
        <v>521</v>
      </c>
      <c r="B10562" t="s">
        <v>522</v>
      </c>
      <c r="C10562" t="s">
        <v>523</v>
      </c>
      <c r="D10562" t="s">
        <v>524</v>
      </c>
      <c r="E10562" t="s">
        <v>519</v>
      </c>
      <c r="F10562" s="191">
        <v>45876</v>
      </c>
      <c r="G10562" t="s">
        <v>19</v>
      </c>
      <c r="H10562" s="192">
        <v>918000</v>
      </c>
      <c r="I10562" t="s">
        <v>16</v>
      </c>
      <c r="J10562">
        <v>10800</v>
      </c>
      <c r="K10562"/>
      <c r="L10562">
        <v>2025</v>
      </c>
      <c r="M10562" t="s">
        <v>525</v>
      </c>
      <c r="N10562" t="s">
        <v>526</v>
      </c>
      <c r="O10562"/>
    </row>
    <row r="10563" spans="1:15" s="164" customFormat="1" ht="16" x14ac:dyDescent="0.2">
      <c r="A10563" t="s">
        <v>521</v>
      </c>
      <c r="B10563" t="s">
        <v>572</v>
      </c>
      <c r="C10563" t="s">
        <v>535</v>
      </c>
      <c r="D10563" t="s">
        <v>530</v>
      </c>
      <c r="E10563" t="s">
        <v>519</v>
      </c>
      <c r="F10563" s="191">
        <v>45876</v>
      </c>
      <c r="G10563" t="s">
        <v>573</v>
      </c>
      <c r="H10563" s="192">
        <v>1000000</v>
      </c>
      <c r="I10563" t="s">
        <v>16</v>
      </c>
      <c r="J10563"/>
      <c r="K10563"/>
      <c r="L10563">
        <v>2025</v>
      </c>
      <c r="M10563" t="s">
        <v>525</v>
      </c>
      <c r="N10563" t="s">
        <v>526</v>
      </c>
      <c r="O10563"/>
    </row>
    <row r="10564" spans="1:15" s="164" customFormat="1" ht="16" x14ac:dyDescent="0.2">
      <c r="A10564" t="s">
        <v>521</v>
      </c>
      <c r="B10564" t="s">
        <v>572</v>
      </c>
      <c r="C10564" t="s">
        <v>523</v>
      </c>
      <c r="D10564" t="s">
        <v>530</v>
      </c>
      <c r="E10564" t="s">
        <v>517</v>
      </c>
      <c r="F10564" s="191">
        <v>45876</v>
      </c>
      <c r="G10564" t="s">
        <v>574</v>
      </c>
      <c r="H10564" s="192">
        <v>4800000</v>
      </c>
      <c r="I10564" t="s">
        <v>16</v>
      </c>
      <c r="J10564"/>
      <c r="K10564"/>
      <c r="L10564">
        <v>2025</v>
      </c>
      <c r="M10564" t="s">
        <v>525</v>
      </c>
      <c r="N10564" t="s">
        <v>526</v>
      </c>
      <c r="O10564"/>
    </row>
    <row r="10565" spans="1:15" s="164" customFormat="1" ht="16" x14ac:dyDescent="0.2">
      <c r="A10565" t="s">
        <v>521</v>
      </c>
      <c r="B10565" t="s">
        <v>572</v>
      </c>
      <c r="C10565" t="s">
        <v>535</v>
      </c>
      <c r="D10565" t="s">
        <v>524</v>
      </c>
      <c r="E10565" t="s">
        <v>519</v>
      </c>
      <c r="F10565" s="191">
        <v>45876</v>
      </c>
      <c r="G10565" t="s">
        <v>573</v>
      </c>
      <c r="H10565" s="192">
        <v>1870000</v>
      </c>
      <c r="I10565" t="s">
        <v>16</v>
      </c>
      <c r="J10565">
        <v>22000</v>
      </c>
      <c r="K10565"/>
      <c r="L10565">
        <v>2025</v>
      </c>
      <c r="M10565" t="s">
        <v>525</v>
      </c>
      <c r="N10565" t="s">
        <v>526</v>
      </c>
      <c r="O10565"/>
    </row>
    <row r="10566" spans="1:15" s="164" customFormat="1" ht="16" x14ac:dyDescent="0.2">
      <c r="A10566" t="s">
        <v>521</v>
      </c>
      <c r="B10566" t="s">
        <v>572</v>
      </c>
      <c r="C10566" t="s">
        <v>523</v>
      </c>
      <c r="D10566" t="s">
        <v>524</v>
      </c>
      <c r="E10566" t="s">
        <v>519</v>
      </c>
      <c r="F10566" s="191">
        <v>45876</v>
      </c>
      <c r="G10566" t="s">
        <v>573</v>
      </c>
      <c r="H10566" s="192">
        <v>2720000</v>
      </c>
      <c r="I10566" t="s">
        <v>16</v>
      </c>
      <c r="J10566">
        <v>32000</v>
      </c>
      <c r="K10566"/>
      <c r="L10566">
        <v>2025</v>
      </c>
      <c r="M10566" t="s">
        <v>525</v>
      </c>
      <c r="N10566" t="s">
        <v>526</v>
      </c>
      <c r="O10566"/>
    </row>
    <row r="10567" spans="1:15" s="164" customFormat="1" ht="16" x14ac:dyDescent="0.2">
      <c r="A10567" t="s">
        <v>521</v>
      </c>
      <c r="B10567" t="s">
        <v>592</v>
      </c>
      <c r="C10567" t="s">
        <v>523</v>
      </c>
      <c r="D10567" t="s">
        <v>530</v>
      </c>
      <c r="E10567" t="s">
        <v>517</v>
      </c>
      <c r="F10567" s="191">
        <v>45876</v>
      </c>
      <c r="G10567" t="s">
        <v>24</v>
      </c>
      <c r="H10567" s="192">
        <v>44800</v>
      </c>
      <c r="I10567" t="s">
        <v>16</v>
      </c>
      <c r="J10567">
        <v>112</v>
      </c>
      <c r="K10567"/>
      <c r="L10567">
        <v>2025</v>
      </c>
      <c r="M10567" t="s">
        <v>525</v>
      </c>
      <c r="N10567" t="s">
        <v>526</v>
      </c>
      <c r="O10567" t="s">
        <v>879</v>
      </c>
    </row>
    <row r="10568" spans="1:15" s="164" customFormat="1" ht="16" x14ac:dyDescent="0.2">
      <c r="A10568" t="s">
        <v>521</v>
      </c>
      <c r="B10568" t="s">
        <v>645</v>
      </c>
      <c r="C10568" t="s">
        <v>523</v>
      </c>
      <c r="D10568" t="s">
        <v>530</v>
      </c>
      <c r="E10568" t="s">
        <v>517</v>
      </c>
      <c r="F10568" s="191">
        <v>45876</v>
      </c>
      <c r="G10568" t="s">
        <v>30</v>
      </c>
      <c r="H10568" s="192">
        <v>44800</v>
      </c>
      <c r="I10568" t="s">
        <v>16</v>
      </c>
      <c r="J10568">
        <v>112</v>
      </c>
      <c r="K10568"/>
      <c r="L10568">
        <v>2025</v>
      </c>
      <c r="M10568" t="s">
        <v>525</v>
      </c>
      <c r="N10568" t="s">
        <v>526</v>
      </c>
      <c r="O10568" t="s">
        <v>879</v>
      </c>
    </row>
    <row r="10569" spans="1:15" s="164" customFormat="1" ht="16" x14ac:dyDescent="0.2">
      <c r="A10569" t="s">
        <v>521</v>
      </c>
      <c r="B10569" t="s">
        <v>670</v>
      </c>
      <c r="C10569" t="s">
        <v>523</v>
      </c>
      <c r="D10569" t="s">
        <v>530</v>
      </c>
      <c r="E10569" t="s">
        <v>517</v>
      </c>
      <c r="F10569" s="191">
        <v>45876</v>
      </c>
      <c r="G10569" t="s">
        <v>36</v>
      </c>
      <c r="H10569" s="192">
        <v>67200</v>
      </c>
      <c r="I10569" t="s">
        <v>16</v>
      </c>
      <c r="J10569">
        <v>168</v>
      </c>
      <c r="K10569"/>
      <c r="L10569">
        <v>2025</v>
      </c>
      <c r="M10569" t="s">
        <v>525</v>
      </c>
      <c r="N10569" t="s">
        <v>526</v>
      </c>
      <c r="O10569" t="s">
        <v>881</v>
      </c>
    </row>
    <row r="10570" spans="1:15" s="164" customFormat="1" ht="16" x14ac:dyDescent="0.2">
      <c r="A10570" t="s">
        <v>521</v>
      </c>
      <c r="B10570" t="s">
        <v>670</v>
      </c>
      <c r="C10570" t="s">
        <v>523</v>
      </c>
      <c r="D10570" t="s">
        <v>530</v>
      </c>
      <c r="E10570" t="s">
        <v>518</v>
      </c>
      <c r="F10570" s="191">
        <v>45876</v>
      </c>
      <c r="G10570" t="s">
        <v>36</v>
      </c>
      <c r="H10570" s="192">
        <v>44800</v>
      </c>
      <c r="I10570" t="s">
        <v>16</v>
      </c>
      <c r="J10570">
        <v>112</v>
      </c>
      <c r="K10570"/>
      <c r="L10570">
        <v>2025</v>
      </c>
      <c r="M10570" t="s">
        <v>525</v>
      </c>
      <c r="N10570" t="s">
        <v>526</v>
      </c>
      <c r="O10570" t="s">
        <v>881</v>
      </c>
    </row>
    <row r="10571" spans="1:15" s="164" customFormat="1" ht="16" x14ac:dyDescent="0.2">
      <c r="A10571" t="s">
        <v>521</v>
      </c>
      <c r="B10571" t="s">
        <v>705</v>
      </c>
      <c r="C10571" t="s">
        <v>523</v>
      </c>
      <c r="D10571" t="s">
        <v>530</v>
      </c>
      <c r="E10571" t="s">
        <v>518</v>
      </c>
      <c r="F10571" s="191">
        <v>45876</v>
      </c>
      <c r="G10571" t="s">
        <v>42</v>
      </c>
      <c r="H10571" s="192">
        <v>22400</v>
      </c>
      <c r="I10571" t="s">
        <v>16</v>
      </c>
      <c r="J10571">
        <v>56</v>
      </c>
      <c r="K10571"/>
      <c r="L10571">
        <v>2025</v>
      </c>
      <c r="M10571" t="s">
        <v>525</v>
      </c>
      <c r="N10571" t="s">
        <v>526</v>
      </c>
      <c r="O10571" t="s">
        <v>892</v>
      </c>
    </row>
    <row r="10572" spans="1:15" s="164" customFormat="1" ht="16" x14ac:dyDescent="0.2">
      <c r="A10572" t="s">
        <v>521</v>
      </c>
      <c r="B10572" t="s">
        <v>705</v>
      </c>
      <c r="C10572" t="s">
        <v>523</v>
      </c>
      <c r="D10572" t="s">
        <v>530</v>
      </c>
      <c r="E10572" t="s">
        <v>517</v>
      </c>
      <c r="F10572" s="191">
        <v>45876</v>
      </c>
      <c r="G10572" t="s">
        <v>42</v>
      </c>
      <c r="H10572" s="192">
        <v>-22400</v>
      </c>
      <c r="I10572" t="s">
        <v>16</v>
      </c>
      <c r="J10572">
        <v>-56</v>
      </c>
      <c r="K10572"/>
      <c r="L10572">
        <v>2025</v>
      </c>
      <c r="M10572" t="s">
        <v>525</v>
      </c>
      <c r="N10572" t="s">
        <v>526</v>
      </c>
      <c r="O10572" t="s">
        <v>886</v>
      </c>
    </row>
    <row r="10573" spans="1:15" s="164" customFormat="1" ht="16" x14ac:dyDescent="0.2">
      <c r="A10573" t="s">
        <v>521</v>
      </c>
      <c r="B10573" t="s">
        <v>688</v>
      </c>
      <c r="C10573" t="s">
        <v>523</v>
      </c>
      <c r="D10573" t="s">
        <v>530</v>
      </c>
      <c r="E10573" t="s">
        <v>518</v>
      </c>
      <c r="F10573" s="191">
        <v>45877</v>
      </c>
      <c r="G10573" t="s">
        <v>40</v>
      </c>
      <c r="H10573" s="192">
        <v>200000</v>
      </c>
      <c r="I10573" t="s">
        <v>16</v>
      </c>
      <c r="J10573"/>
      <c r="K10573"/>
      <c r="L10573">
        <v>2025</v>
      </c>
      <c r="M10573" t="s">
        <v>525</v>
      </c>
      <c r="N10573" t="s">
        <v>526</v>
      </c>
      <c r="O10573"/>
    </row>
    <row r="10574" spans="1:15" s="164" customFormat="1" ht="16" x14ac:dyDescent="0.2">
      <c r="A10574" t="s">
        <v>521</v>
      </c>
      <c r="B10574" t="s">
        <v>572</v>
      </c>
      <c r="C10574" t="s">
        <v>523</v>
      </c>
      <c r="D10574" t="s">
        <v>524</v>
      </c>
      <c r="E10574" t="s">
        <v>519</v>
      </c>
      <c r="F10574" s="191">
        <v>45877</v>
      </c>
      <c r="G10574" t="s">
        <v>573</v>
      </c>
      <c r="H10574" s="192">
        <v>1317500</v>
      </c>
      <c r="I10574" t="s">
        <v>16</v>
      </c>
      <c r="J10574">
        <v>15500</v>
      </c>
      <c r="K10574"/>
      <c r="L10574">
        <v>2025</v>
      </c>
      <c r="M10574" t="s">
        <v>525</v>
      </c>
      <c r="N10574" t="s">
        <v>526</v>
      </c>
      <c r="O10574"/>
    </row>
    <row r="10575" spans="1:15" s="164" customFormat="1" ht="16" x14ac:dyDescent="0.2">
      <c r="A10575" t="s">
        <v>521</v>
      </c>
      <c r="B10575" t="s">
        <v>688</v>
      </c>
      <c r="C10575" t="s">
        <v>523</v>
      </c>
      <c r="D10575" t="s">
        <v>530</v>
      </c>
      <c r="E10575" t="s">
        <v>517</v>
      </c>
      <c r="F10575" s="191">
        <v>45877</v>
      </c>
      <c r="G10575" t="s">
        <v>40</v>
      </c>
      <c r="H10575" s="192">
        <v>1480000</v>
      </c>
      <c r="I10575" t="s">
        <v>16</v>
      </c>
      <c r="J10575"/>
      <c r="K10575"/>
      <c r="L10575">
        <v>2025</v>
      </c>
      <c r="M10575" t="s">
        <v>525</v>
      </c>
      <c r="N10575" t="s">
        <v>526</v>
      </c>
      <c r="O10575"/>
    </row>
    <row r="10576" spans="1:15" s="164" customFormat="1" ht="16" x14ac:dyDescent="0.2">
      <c r="A10576" t="s">
        <v>521</v>
      </c>
      <c r="B10576" t="s">
        <v>572</v>
      </c>
      <c r="C10576" t="s">
        <v>523</v>
      </c>
      <c r="D10576" t="s">
        <v>530</v>
      </c>
      <c r="E10576" t="s">
        <v>517</v>
      </c>
      <c r="F10576" s="191">
        <v>45877</v>
      </c>
      <c r="G10576" t="s">
        <v>573</v>
      </c>
      <c r="H10576" s="192">
        <v>3680000</v>
      </c>
      <c r="I10576" t="s">
        <v>16</v>
      </c>
      <c r="J10576"/>
      <c r="K10576"/>
      <c r="L10576">
        <v>2025</v>
      </c>
      <c r="M10576" t="s">
        <v>525</v>
      </c>
      <c r="N10576" t="s">
        <v>526</v>
      </c>
      <c r="O10576"/>
    </row>
    <row r="10577" spans="1:15" s="164" customFormat="1" ht="16" x14ac:dyDescent="0.2">
      <c r="A10577" t="s">
        <v>521</v>
      </c>
      <c r="B10577" t="s">
        <v>831</v>
      </c>
      <c r="C10577" t="s">
        <v>523</v>
      </c>
      <c r="D10577" t="s">
        <v>530</v>
      </c>
      <c r="E10577" t="s">
        <v>517</v>
      </c>
      <c r="F10577" s="191">
        <v>45877</v>
      </c>
      <c r="G10577" t="s">
        <v>832</v>
      </c>
      <c r="H10577" s="192">
        <v>600000</v>
      </c>
      <c r="I10577" t="s">
        <v>16</v>
      </c>
      <c r="J10577"/>
      <c r="K10577"/>
      <c r="L10577">
        <v>2025</v>
      </c>
      <c r="M10577" t="s">
        <v>525</v>
      </c>
      <c r="N10577" t="s">
        <v>526</v>
      </c>
      <c r="O10577"/>
    </row>
    <row r="10578" spans="1:15" s="164" customFormat="1" ht="16" x14ac:dyDescent="0.2">
      <c r="A10578" t="s">
        <v>521</v>
      </c>
      <c r="B10578" t="s">
        <v>572</v>
      </c>
      <c r="C10578" t="s">
        <v>523</v>
      </c>
      <c r="D10578" t="s">
        <v>530</v>
      </c>
      <c r="E10578" t="s">
        <v>518</v>
      </c>
      <c r="F10578" s="191">
        <v>45877</v>
      </c>
      <c r="G10578" t="s">
        <v>573</v>
      </c>
      <c r="H10578" s="192">
        <v>160000</v>
      </c>
      <c r="I10578" t="s">
        <v>16</v>
      </c>
      <c r="J10578"/>
      <c r="K10578"/>
      <c r="L10578">
        <v>2025</v>
      </c>
      <c r="M10578" t="s">
        <v>525</v>
      </c>
      <c r="N10578" t="s">
        <v>526</v>
      </c>
      <c r="O10578"/>
    </row>
    <row r="10579" spans="1:15" s="164" customFormat="1" ht="16" x14ac:dyDescent="0.2">
      <c r="A10579" t="s">
        <v>521</v>
      </c>
      <c r="B10579" t="s">
        <v>667</v>
      </c>
      <c r="C10579" t="s">
        <v>523</v>
      </c>
      <c r="D10579" t="s">
        <v>530</v>
      </c>
      <c r="E10579" t="s">
        <v>517</v>
      </c>
      <c r="F10579" s="191">
        <v>45877</v>
      </c>
      <c r="G10579" t="s">
        <v>35</v>
      </c>
      <c r="H10579" s="192">
        <v>672000</v>
      </c>
      <c r="I10579" t="s">
        <v>16</v>
      </c>
      <c r="J10579">
        <v>1680</v>
      </c>
      <c r="K10579"/>
      <c r="L10579">
        <v>2025</v>
      </c>
      <c r="M10579" t="s">
        <v>525</v>
      </c>
      <c r="N10579" t="s">
        <v>526</v>
      </c>
      <c r="O10579"/>
    </row>
    <row r="10580" spans="1:15" s="164" customFormat="1" ht="16" x14ac:dyDescent="0.2">
      <c r="A10580" t="s">
        <v>521</v>
      </c>
      <c r="B10580" t="s">
        <v>572</v>
      </c>
      <c r="C10580" t="s">
        <v>535</v>
      </c>
      <c r="D10580" t="s">
        <v>524</v>
      </c>
      <c r="E10580" t="s">
        <v>519</v>
      </c>
      <c r="F10580" s="191">
        <v>45877</v>
      </c>
      <c r="G10580" t="s">
        <v>573</v>
      </c>
      <c r="H10580" s="192">
        <v>212500</v>
      </c>
      <c r="I10580" t="s">
        <v>16</v>
      </c>
      <c r="J10580">
        <v>2500</v>
      </c>
      <c r="K10580"/>
      <c r="L10580">
        <v>2025</v>
      </c>
      <c r="M10580" t="s">
        <v>525</v>
      </c>
      <c r="N10580" t="s">
        <v>526</v>
      </c>
      <c r="O10580"/>
    </row>
    <row r="10581" spans="1:15" s="164" customFormat="1" ht="16" x14ac:dyDescent="0.2">
      <c r="A10581" t="s">
        <v>521</v>
      </c>
      <c r="B10581" t="s">
        <v>645</v>
      </c>
      <c r="C10581" t="s">
        <v>523</v>
      </c>
      <c r="D10581" t="s">
        <v>530</v>
      </c>
      <c r="E10581" t="s">
        <v>517</v>
      </c>
      <c r="F10581" s="191">
        <v>45877</v>
      </c>
      <c r="G10581" t="s">
        <v>30</v>
      </c>
      <c r="H10581" s="192">
        <v>425600</v>
      </c>
      <c r="I10581" t="s">
        <v>16</v>
      </c>
      <c r="J10581">
        <v>1064</v>
      </c>
      <c r="K10581"/>
      <c r="L10581">
        <v>2025</v>
      </c>
      <c r="M10581" t="s">
        <v>525</v>
      </c>
      <c r="N10581" t="s">
        <v>526</v>
      </c>
      <c r="O10581"/>
    </row>
    <row r="10582" spans="1:15" s="164" customFormat="1" ht="16" x14ac:dyDescent="0.2">
      <c r="A10582" t="s">
        <v>521</v>
      </c>
      <c r="B10582" t="s">
        <v>522</v>
      </c>
      <c r="C10582" t="s">
        <v>523</v>
      </c>
      <c r="D10582" t="s">
        <v>524</v>
      </c>
      <c r="E10582" t="s">
        <v>519</v>
      </c>
      <c r="F10582" s="191">
        <v>45877</v>
      </c>
      <c r="G10582" t="s">
        <v>19</v>
      </c>
      <c r="H10582" s="192">
        <v>918000</v>
      </c>
      <c r="I10582" t="s">
        <v>16</v>
      </c>
      <c r="J10582">
        <v>10800</v>
      </c>
      <c r="K10582"/>
      <c r="L10582">
        <v>2025</v>
      </c>
      <c r="M10582" t="s">
        <v>525</v>
      </c>
      <c r="N10582" t="s">
        <v>526</v>
      </c>
      <c r="O10582"/>
    </row>
    <row r="10583" spans="1:15" s="164" customFormat="1" ht="16" x14ac:dyDescent="0.2">
      <c r="A10583" t="s">
        <v>521</v>
      </c>
      <c r="B10583" t="s">
        <v>639</v>
      </c>
      <c r="C10583" t="s">
        <v>523</v>
      </c>
      <c r="D10583" t="s">
        <v>530</v>
      </c>
      <c r="E10583" t="s">
        <v>517</v>
      </c>
      <c r="F10583" s="191">
        <v>45877</v>
      </c>
      <c r="G10583" t="s">
        <v>29</v>
      </c>
      <c r="H10583" s="192">
        <v>3740800</v>
      </c>
      <c r="I10583" t="s">
        <v>16</v>
      </c>
      <c r="J10583">
        <v>9352</v>
      </c>
      <c r="K10583"/>
      <c r="L10583">
        <v>2025</v>
      </c>
      <c r="M10583" t="s">
        <v>525</v>
      </c>
      <c r="N10583" t="s">
        <v>526</v>
      </c>
      <c r="O10583"/>
    </row>
    <row r="10584" spans="1:15" s="164" customFormat="1" ht="16" x14ac:dyDescent="0.2">
      <c r="A10584" t="s">
        <v>521</v>
      </c>
      <c r="B10584" t="s">
        <v>522</v>
      </c>
      <c r="C10584" t="s">
        <v>523</v>
      </c>
      <c r="D10584" t="s">
        <v>530</v>
      </c>
      <c r="E10584" t="s">
        <v>517</v>
      </c>
      <c r="F10584" s="191">
        <v>45877</v>
      </c>
      <c r="G10584" t="s">
        <v>19</v>
      </c>
      <c r="H10584" s="192">
        <v>1340000</v>
      </c>
      <c r="I10584" t="s">
        <v>16</v>
      </c>
      <c r="J10584"/>
      <c r="K10584"/>
      <c r="L10584">
        <v>2025</v>
      </c>
      <c r="M10584" t="s">
        <v>525</v>
      </c>
      <c r="N10584" t="s">
        <v>526</v>
      </c>
      <c r="O10584"/>
    </row>
    <row r="10585" spans="1:15" s="164" customFormat="1" ht="16" x14ac:dyDescent="0.2">
      <c r="A10585" t="s">
        <v>521</v>
      </c>
      <c r="B10585" t="s">
        <v>662</v>
      </c>
      <c r="C10585" t="s">
        <v>523</v>
      </c>
      <c r="D10585" t="s">
        <v>530</v>
      </c>
      <c r="E10585" t="s">
        <v>518</v>
      </c>
      <c r="F10585" s="191">
        <v>45877</v>
      </c>
      <c r="G10585" t="s">
        <v>32</v>
      </c>
      <c r="H10585" s="192">
        <v>179200</v>
      </c>
      <c r="I10585" t="s">
        <v>16</v>
      </c>
      <c r="J10585">
        <v>448</v>
      </c>
      <c r="K10585"/>
      <c r="L10585">
        <v>2025</v>
      </c>
      <c r="M10585" t="s">
        <v>525</v>
      </c>
      <c r="N10585" t="s">
        <v>526</v>
      </c>
      <c r="O10585"/>
    </row>
    <row r="10586" spans="1:15" s="164" customFormat="1" ht="16" x14ac:dyDescent="0.2">
      <c r="A10586" t="s">
        <v>521</v>
      </c>
      <c r="B10586" t="s">
        <v>670</v>
      </c>
      <c r="C10586" t="s">
        <v>523</v>
      </c>
      <c r="D10586" t="s">
        <v>530</v>
      </c>
      <c r="E10586" t="s">
        <v>518</v>
      </c>
      <c r="F10586" s="191">
        <v>45877</v>
      </c>
      <c r="G10586" t="s">
        <v>36</v>
      </c>
      <c r="H10586" s="192">
        <v>44800</v>
      </c>
      <c r="I10586" t="s">
        <v>16</v>
      </c>
      <c r="J10586">
        <v>112</v>
      </c>
      <c r="K10586"/>
      <c r="L10586">
        <v>2025</v>
      </c>
      <c r="M10586" t="s">
        <v>525</v>
      </c>
      <c r="N10586" t="s">
        <v>526</v>
      </c>
      <c r="O10586" t="s">
        <v>882</v>
      </c>
    </row>
    <row r="10587" spans="1:15" s="164" customFormat="1" ht="16" x14ac:dyDescent="0.2">
      <c r="A10587" t="s">
        <v>521</v>
      </c>
      <c r="B10587" t="s">
        <v>662</v>
      </c>
      <c r="C10587" t="s">
        <v>523</v>
      </c>
      <c r="D10587" t="s">
        <v>530</v>
      </c>
      <c r="E10587" t="s">
        <v>517</v>
      </c>
      <c r="F10587" s="191">
        <v>45877</v>
      </c>
      <c r="G10587" t="s">
        <v>32</v>
      </c>
      <c r="H10587" s="192">
        <v>716800</v>
      </c>
      <c r="I10587" t="s">
        <v>16</v>
      </c>
      <c r="J10587">
        <v>1792</v>
      </c>
      <c r="K10587"/>
      <c r="L10587">
        <v>2025</v>
      </c>
      <c r="M10587" t="s">
        <v>525</v>
      </c>
      <c r="N10587" t="s">
        <v>526</v>
      </c>
      <c r="O10587"/>
    </row>
    <row r="10588" spans="1:15" s="164" customFormat="1" ht="16" x14ac:dyDescent="0.2">
      <c r="A10588" t="s">
        <v>521</v>
      </c>
      <c r="B10588" t="s">
        <v>670</v>
      </c>
      <c r="C10588" t="s">
        <v>523</v>
      </c>
      <c r="D10588" t="s">
        <v>530</v>
      </c>
      <c r="E10588" t="s">
        <v>517</v>
      </c>
      <c r="F10588" s="191">
        <v>45877</v>
      </c>
      <c r="G10588" t="s">
        <v>36</v>
      </c>
      <c r="H10588" s="192">
        <v>67200</v>
      </c>
      <c r="I10588" t="s">
        <v>16</v>
      </c>
      <c r="J10588">
        <v>168</v>
      </c>
      <c r="K10588"/>
      <c r="L10588">
        <v>2025</v>
      </c>
      <c r="M10588" t="s">
        <v>525</v>
      </c>
      <c r="N10588" t="s">
        <v>526</v>
      </c>
      <c r="O10588" t="s">
        <v>882</v>
      </c>
    </row>
    <row r="10589" spans="1:15" s="164" customFormat="1" ht="16" x14ac:dyDescent="0.2">
      <c r="A10589" t="s">
        <v>521</v>
      </c>
      <c r="B10589" t="s">
        <v>670</v>
      </c>
      <c r="C10589" t="s">
        <v>523</v>
      </c>
      <c r="D10589" t="s">
        <v>530</v>
      </c>
      <c r="E10589" t="s">
        <v>517</v>
      </c>
      <c r="F10589" s="191">
        <v>45877</v>
      </c>
      <c r="G10589" t="s">
        <v>36</v>
      </c>
      <c r="H10589" s="192">
        <v>1433600</v>
      </c>
      <c r="I10589" t="s">
        <v>16</v>
      </c>
      <c r="J10589">
        <v>3584</v>
      </c>
      <c r="K10589"/>
      <c r="L10589">
        <v>2025</v>
      </c>
      <c r="M10589" t="s">
        <v>525</v>
      </c>
      <c r="N10589" t="s">
        <v>526</v>
      </c>
      <c r="O10589"/>
    </row>
    <row r="10590" spans="1:15" s="164" customFormat="1" ht="16" x14ac:dyDescent="0.2">
      <c r="A10590" t="s">
        <v>521</v>
      </c>
      <c r="B10590" t="s">
        <v>687</v>
      </c>
      <c r="C10590" t="s">
        <v>523</v>
      </c>
      <c r="D10590" t="s">
        <v>530</v>
      </c>
      <c r="E10590" t="s">
        <v>517</v>
      </c>
      <c r="F10590" s="191">
        <v>45877</v>
      </c>
      <c r="G10590" t="s">
        <v>39</v>
      </c>
      <c r="H10590" s="192">
        <v>179200</v>
      </c>
      <c r="I10590" t="s">
        <v>16</v>
      </c>
      <c r="J10590">
        <v>448</v>
      </c>
      <c r="K10590"/>
      <c r="L10590">
        <v>2025</v>
      </c>
      <c r="M10590" t="s">
        <v>525</v>
      </c>
      <c r="N10590" t="s">
        <v>526</v>
      </c>
      <c r="O10590"/>
    </row>
    <row r="10591" spans="1:15" s="164" customFormat="1" ht="16" x14ac:dyDescent="0.2">
      <c r="A10591" t="s">
        <v>521</v>
      </c>
      <c r="B10591" t="s">
        <v>667</v>
      </c>
      <c r="C10591" t="s">
        <v>523</v>
      </c>
      <c r="D10591" t="s">
        <v>530</v>
      </c>
      <c r="E10591" t="s">
        <v>518</v>
      </c>
      <c r="F10591" s="191">
        <v>45877</v>
      </c>
      <c r="G10591" t="s">
        <v>35</v>
      </c>
      <c r="H10591" s="192">
        <v>44800</v>
      </c>
      <c r="I10591" t="s">
        <v>16</v>
      </c>
      <c r="J10591">
        <v>112</v>
      </c>
      <c r="K10591"/>
      <c r="L10591">
        <v>2025</v>
      </c>
      <c r="M10591" t="s">
        <v>525</v>
      </c>
      <c r="N10591" t="s">
        <v>526</v>
      </c>
      <c r="O10591"/>
    </row>
    <row r="10592" spans="1:15" s="164" customFormat="1" ht="16" x14ac:dyDescent="0.2">
      <c r="A10592" t="s">
        <v>521</v>
      </c>
      <c r="B10592" t="s">
        <v>592</v>
      </c>
      <c r="C10592" t="s">
        <v>523</v>
      </c>
      <c r="D10592" t="s">
        <v>530</v>
      </c>
      <c r="E10592" t="s">
        <v>517</v>
      </c>
      <c r="F10592" s="191">
        <v>45877</v>
      </c>
      <c r="G10592" t="s">
        <v>24</v>
      </c>
      <c r="H10592" s="192">
        <v>1433600</v>
      </c>
      <c r="I10592" t="s">
        <v>16</v>
      </c>
      <c r="J10592">
        <v>3584</v>
      </c>
      <c r="K10592"/>
      <c r="L10592">
        <v>2025</v>
      </c>
      <c r="M10592" t="s">
        <v>525</v>
      </c>
      <c r="N10592" t="s">
        <v>526</v>
      </c>
      <c r="O10592"/>
    </row>
    <row r="10593" spans="1:15" s="164" customFormat="1" ht="16" x14ac:dyDescent="0.2">
      <c r="A10593" t="s">
        <v>521</v>
      </c>
      <c r="B10593" t="s">
        <v>609</v>
      </c>
      <c r="C10593" t="s">
        <v>523</v>
      </c>
      <c r="D10593" t="s">
        <v>530</v>
      </c>
      <c r="E10593" t="s">
        <v>517</v>
      </c>
      <c r="F10593" s="191">
        <v>45877</v>
      </c>
      <c r="G10593" t="s">
        <v>25</v>
      </c>
      <c r="H10593" s="192">
        <v>1200</v>
      </c>
      <c r="I10593" t="s">
        <v>16</v>
      </c>
      <c r="J10593"/>
      <c r="K10593"/>
      <c r="L10593">
        <v>2025</v>
      </c>
      <c r="M10593" t="s">
        <v>525</v>
      </c>
      <c r="N10593" t="s">
        <v>526</v>
      </c>
      <c r="O10593"/>
    </row>
    <row r="10594" spans="1:15" s="164" customFormat="1" ht="16" x14ac:dyDescent="0.2">
      <c r="A10594" t="s">
        <v>521</v>
      </c>
      <c r="B10594" t="s">
        <v>639</v>
      </c>
      <c r="C10594" t="s">
        <v>523</v>
      </c>
      <c r="D10594" t="s">
        <v>530</v>
      </c>
      <c r="E10594" t="s">
        <v>518</v>
      </c>
      <c r="F10594" s="191">
        <v>45877</v>
      </c>
      <c r="G10594" t="s">
        <v>29</v>
      </c>
      <c r="H10594" s="192">
        <v>358400</v>
      </c>
      <c r="I10594" t="s">
        <v>16</v>
      </c>
      <c r="J10594">
        <v>896</v>
      </c>
      <c r="K10594"/>
      <c r="L10594">
        <v>2025</v>
      </c>
      <c r="M10594" t="s">
        <v>525</v>
      </c>
      <c r="N10594" t="s">
        <v>526</v>
      </c>
      <c r="O10594"/>
    </row>
    <row r="10595" spans="1:15" s="164" customFormat="1" ht="16" x14ac:dyDescent="0.2">
      <c r="A10595" t="s">
        <v>521</v>
      </c>
      <c r="B10595" t="s">
        <v>639</v>
      </c>
      <c r="C10595" t="s">
        <v>523</v>
      </c>
      <c r="D10595" t="s">
        <v>524</v>
      </c>
      <c r="E10595" t="s">
        <v>519</v>
      </c>
      <c r="F10595" s="191">
        <v>45877</v>
      </c>
      <c r="G10595" t="s">
        <v>29</v>
      </c>
      <c r="H10595" s="192">
        <v>28900</v>
      </c>
      <c r="I10595" t="s">
        <v>16</v>
      </c>
      <c r="J10595">
        <v>340</v>
      </c>
      <c r="K10595"/>
      <c r="L10595">
        <v>2025</v>
      </c>
      <c r="M10595" t="s">
        <v>525</v>
      </c>
      <c r="N10595" t="s">
        <v>526</v>
      </c>
      <c r="O10595"/>
    </row>
    <row r="10596" spans="1:15" s="164" customFormat="1" ht="16" x14ac:dyDescent="0.2">
      <c r="A10596" t="s">
        <v>521</v>
      </c>
      <c r="B10596" t="s">
        <v>647</v>
      </c>
      <c r="C10596" t="s">
        <v>523</v>
      </c>
      <c r="D10596" t="s">
        <v>525</v>
      </c>
      <c r="E10596" t="s">
        <v>525</v>
      </c>
      <c r="F10596" s="191">
        <v>45877</v>
      </c>
      <c r="G10596" t="s">
        <v>648</v>
      </c>
      <c r="H10596" s="192">
        <v>12738</v>
      </c>
      <c r="I10596" t="s">
        <v>16</v>
      </c>
      <c r="J10596"/>
      <c r="K10596"/>
      <c r="L10596">
        <v>2024</v>
      </c>
      <c r="M10596" t="s">
        <v>525</v>
      </c>
      <c r="N10596" t="s">
        <v>569</v>
      </c>
      <c r="O10596"/>
    </row>
    <row r="10597" spans="1:15" s="164" customFormat="1" ht="16" x14ac:dyDescent="0.2">
      <c r="A10597" t="s">
        <v>521</v>
      </c>
      <c r="B10597" t="s">
        <v>647</v>
      </c>
      <c r="C10597" t="s">
        <v>523</v>
      </c>
      <c r="D10597" t="s">
        <v>525</v>
      </c>
      <c r="E10597" t="s">
        <v>531</v>
      </c>
      <c r="F10597" s="191">
        <v>45877</v>
      </c>
      <c r="G10597" t="s">
        <v>648</v>
      </c>
      <c r="H10597" s="192">
        <v>76032</v>
      </c>
      <c r="I10597" t="s">
        <v>16</v>
      </c>
      <c r="J10597"/>
      <c r="K10597"/>
      <c r="L10597">
        <v>2024</v>
      </c>
      <c r="M10597" t="s">
        <v>525</v>
      </c>
      <c r="N10597" t="s">
        <v>569</v>
      </c>
      <c r="O10597"/>
    </row>
    <row r="10598" spans="1:15" s="164" customFormat="1" ht="16" x14ac:dyDescent="0.2">
      <c r="A10598" t="s">
        <v>521</v>
      </c>
      <c r="B10598" t="s">
        <v>647</v>
      </c>
      <c r="C10598" t="s">
        <v>523</v>
      </c>
      <c r="D10598" t="s">
        <v>525</v>
      </c>
      <c r="E10598" t="s">
        <v>519</v>
      </c>
      <c r="F10598" s="191">
        <v>45877</v>
      </c>
      <c r="G10598" t="s">
        <v>661</v>
      </c>
      <c r="H10598" s="192">
        <v>138303</v>
      </c>
      <c r="I10598" t="s">
        <v>16</v>
      </c>
      <c r="J10598"/>
      <c r="K10598"/>
      <c r="L10598">
        <v>2024</v>
      </c>
      <c r="M10598" t="s">
        <v>525</v>
      </c>
      <c r="N10598" t="s">
        <v>569</v>
      </c>
      <c r="O10598"/>
    </row>
    <row r="10599" spans="1:15" s="164" customFormat="1" ht="16" x14ac:dyDescent="0.2">
      <c r="A10599" t="s">
        <v>521</v>
      </c>
      <c r="B10599" t="s">
        <v>647</v>
      </c>
      <c r="C10599" t="s">
        <v>523</v>
      </c>
      <c r="D10599" t="s">
        <v>525</v>
      </c>
      <c r="E10599" t="s">
        <v>525</v>
      </c>
      <c r="F10599" s="191">
        <v>45877</v>
      </c>
      <c r="G10599" t="s">
        <v>656</v>
      </c>
      <c r="H10599" s="192">
        <v>249480</v>
      </c>
      <c r="I10599" t="s">
        <v>16</v>
      </c>
      <c r="J10599"/>
      <c r="K10599"/>
      <c r="L10599">
        <v>2024</v>
      </c>
      <c r="M10599" t="s">
        <v>525</v>
      </c>
      <c r="N10599" t="s">
        <v>569</v>
      </c>
      <c r="O10599"/>
    </row>
    <row r="10600" spans="1:15" s="164" customFormat="1" ht="16" x14ac:dyDescent="0.2">
      <c r="A10600" t="s">
        <v>521</v>
      </c>
      <c r="B10600" t="s">
        <v>688</v>
      </c>
      <c r="C10600" t="s">
        <v>523</v>
      </c>
      <c r="D10600" t="s">
        <v>530</v>
      </c>
      <c r="E10600" t="s">
        <v>518</v>
      </c>
      <c r="F10600" s="191">
        <v>45878</v>
      </c>
      <c r="G10600" t="s">
        <v>40</v>
      </c>
      <c r="H10600" s="192">
        <v>240000</v>
      </c>
      <c r="I10600" t="s">
        <v>16</v>
      </c>
      <c r="J10600"/>
      <c r="K10600"/>
      <c r="L10600">
        <v>2025</v>
      </c>
      <c r="M10600" t="s">
        <v>525</v>
      </c>
      <c r="N10600" t="s">
        <v>526</v>
      </c>
      <c r="O10600"/>
    </row>
    <row r="10601" spans="1:15" s="164" customFormat="1" ht="16" x14ac:dyDescent="0.2">
      <c r="A10601" t="s">
        <v>521</v>
      </c>
      <c r="B10601" t="s">
        <v>688</v>
      </c>
      <c r="C10601" t="s">
        <v>523</v>
      </c>
      <c r="D10601" t="s">
        <v>530</v>
      </c>
      <c r="E10601" t="s">
        <v>517</v>
      </c>
      <c r="F10601" s="191">
        <v>45878</v>
      </c>
      <c r="G10601" t="s">
        <v>40</v>
      </c>
      <c r="H10601" s="192">
        <v>1600000</v>
      </c>
      <c r="I10601" t="s">
        <v>16</v>
      </c>
      <c r="J10601"/>
      <c r="K10601"/>
      <c r="L10601">
        <v>2025</v>
      </c>
      <c r="M10601" t="s">
        <v>525</v>
      </c>
      <c r="N10601" t="s">
        <v>526</v>
      </c>
      <c r="O10601"/>
    </row>
    <row r="10602" spans="1:15" s="164" customFormat="1" ht="16" x14ac:dyDescent="0.2">
      <c r="A10602" t="s">
        <v>521</v>
      </c>
      <c r="B10602" t="s">
        <v>831</v>
      </c>
      <c r="C10602" t="s">
        <v>523</v>
      </c>
      <c r="D10602" t="s">
        <v>530</v>
      </c>
      <c r="E10602" t="s">
        <v>517</v>
      </c>
      <c r="F10602" s="191">
        <v>45878</v>
      </c>
      <c r="G10602" t="s">
        <v>832</v>
      </c>
      <c r="H10602" s="192">
        <v>240000</v>
      </c>
      <c r="I10602" t="s">
        <v>16</v>
      </c>
      <c r="J10602"/>
      <c r="K10602"/>
      <c r="L10602">
        <v>2025</v>
      </c>
      <c r="M10602" t="s">
        <v>525</v>
      </c>
      <c r="N10602" t="s">
        <v>526</v>
      </c>
      <c r="O10602"/>
    </row>
    <row r="10603" spans="1:15" s="164" customFormat="1" ht="16" x14ac:dyDescent="0.2">
      <c r="A10603" t="s">
        <v>521</v>
      </c>
      <c r="B10603" t="s">
        <v>687</v>
      </c>
      <c r="C10603" t="s">
        <v>523</v>
      </c>
      <c r="D10603" t="s">
        <v>530</v>
      </c>
      <c r="E10603" t="s">
        <v>517</v>
      </c>
      <c r="F10603" s="191">
        <v>45878</v>
      </c>
      <c r="G10603" t="s">
        <v>39</v>
      </c>
      <c r="H10603" s="192">
        <v>22400</v>
      </c>
      <c r="I10603" t="s">
        <v>16</v>
      </c>
      <c r="J10603">
        <v>56</v>
      </c>
      <c r="K10603"/>
      <c r="L10603">
        <v>2025</v>
      </c>
      <c r="M10603" t="s">
        <v>525</v>
      </c>
      <c r="N10603" t="s">
        <v>526</v>
      </c>
      <c r="O10603"/>
    </row>
    <row r="10604" spans="1:15" s="164" customFormat="1" ht="16" x14ac:dyDescent="0.2">
      <c r="A10604" t="s">
        <v>521</v>
      </c>
      <c r="B10604" t="s">
        <v>667</v>
      </c>
      <c r="C10604" t="s">
        <v>523</v>
      </c>
      <c r="D10604" t="s">
        <v>530</v>
      </c>
      <c r="E10604" t="s">
        <v>518</v>
      </c>
      <c r="F10604" s="191">
        <v>45878</v>
      </c>
      <c r="G10604" t="s">
        <v>35</v>
      </c>
      <c r="H10604" s="192">
        <v>44800</v>
      </c>
      <c r="I10604" t="s">
        <v>16</v>
      </c>
      <c r="J10604">
        <v>112</v>
      </c>
      <c r="K10604"/>
      <c r="L10604">
        <v>2025</v>
      </c>
      <c r="M10604" t="s">
        <v>525</v>
      </c>
      <c r="N10604" t="s">
        <v>526</v>
      </c>
      <c r="O10604"/>
    </row>
    <row r="10605" spans="1:15" s="164" customFormat="1" ht="16" x14ac:dyDescent="0.2">
      <c r="A10605" t="s">
        <v>521</v>
      </c>
      <c r="B10605" t="s">
        <v>667</v>
      </c>
      <c r="C10605" t="s">
        <v>523</v>
      </c>
      <c r="D10605" t="s">
        <v>530</v>
      </c>
      <c r="E10605" t="s">
        <v>517</v>
      </c>
      <c r="F10605" s="191">
        <v>45878</v>
      </c>
      <c r="G10605" t="s">
        <v>35</v>
      </c>
      <c r="H10605" s="192">
        <v>851200</v>
      </c>
      <c r="I10605" t="s">
        <v>16</v>
      </c>
      <c r="J10605">
        <v>2128</v>
      </c>
      <c r="K10605"/>
      <c r="L10605">
        <v>2025</v>
      </c>
      <c r="M10605" t="s">
        <v>525</v>
      </c>
      <c r="N10605" t="s">
        <v>526</v>
      </c>
      <c r="O10605"/>
    </row>
    <row r="10606" spans="1:15" s="164" customFormat="1" ht="16" x14ac:dyDescent="0.2">
      <c r="A10606" t="s">
        <v>521</v>
      </c>
      <c r="B10606" t="s">
        <v>645</v>
      </c>
      <c r="C10606" t="s">
        <v>523</v>
      </c>
      <c r="D10606" t="s">
        <v>530</v>
      </c>
      <c r="E10606" t="s">
        <v>518</v>
      </c>
      <c r="F10606" s="191">
        <v>45878</v>
      </c>
      <c r="G10606" t="s">
        <v>30</v>
      </c>
      <c r="H10606" s="192">
        <v>22400</v>
      </c>
      <c r="I10606" t="s">
        <v>16</v>
      </c>
      <c r="J10606">
        <v>56</v>
      </c>
      <c r="K10606"/>
      <c r="L10606">
        <v>2025</v>
      </c>
      <c r="M10606" t="s">
        <v>525</v>
      </c>
      <c r="N10606" t="s">
        <v>526</v>
      </c>
      <c r="O10606"/>
    </row>
    <row r="10607" spans="1:15" s="164" customFormat="1" ht="16" x14ac:dyDescent="0.2">
      <c r="A10607" t="s">
        <v>521</v>
      </c>
      <c r="B10607" t="s">
        <v>645</v>
      </c>
      <c r="C10607" t="s">
        <v>523</v>
      </c>
      <c r="D10607" t="s">
        <v>530</v>
      </c>
      <c r="E10607" t="s">
        <v>517</v>
      </c>
      <c r="F10607" s="191">
        <v>45878</v>
      </c>
      <c r="G10607" t="s">
        <v>30</v>
      </c>
      <c r="H10607" s="192">
        <v>313600</v>
      </c>
      <c r="I10607" t="s">
        <v>16</v>
      </c>
      <c r="J10607">
        <v>784</v>
      </c>
      <c r="K10607"/>
      <c r="L10607">
        <v>2025</v>
      </c>
      <c r="M10607" t="s">
        <v>525</v>
      </c>
      <c r="N10607" t="s">
        <v>526</v>
      </c>
      <c r="O10607"/>
    </row>
    <row r="10608" spans="1:15" s="164" customFormat="1" ht="16" x14ac:dyDescent="0.2">
      <c r="A10608" t="s">
        <v>521</v>
      </c>
      <c r="B10608" t="s">
        <v>639</v>
      </c>
      <c r="C10608" t="s">
        <v>523</v>
      </c>
      <c r="D10608" t="s">
        <v>530</v>
      </c>
      <c r="E10608" t="s">
        <v>518</v>
      </c>
      <c r="F10608" s="191">
        <v>45878</v>
      </c>
      <c r="G10608" t="s">
        <v>29</v>
      </c>
      <c r="H10608" s="192">
        <v>246400</v>
      </c>
      <c r="I10608" t="s">
        <v>16</v>
      </c>
      <c r="J10608">
        <v>616</v>
      </c>
      <c r="K10608"/>
      <c r="L10608">
        <v>2025</v>
      </c>
      <c r="M10608" t="s">
        <v>525</v>
      </c>
      <c r="N10608" t="s">
        <v>526</v>
      </c>
      <c r="O10608"/>
    </row>
    <row r="10609" spans="1:15" s="164" customFormat="1" ht="16" x14ac:dyDescent="0.2">
      <c r="A10609" t="s">
        <v>521</v>
      </c>
      <c r="B10609" t="s">
        <v>639</v>
      </c>
      <c r="C10609" t="s">
        <v>523</v>
      </c>
      <c r="D10609" t="s">
        <v>524</v>
      </c>
      <c r="E10609" t="s">
        <v>519</v>
      </c>
      <c r="F10609" s="191">
        <v>45878</v>
      </c>
      <c r="G10609" t="s">
        <v>29</v>
      </c>
      <c r="H10609" s="192">
        <v>21675</v>
      </c>
      <c r="I10609" t="s">
        <v>16</v>
      </c>
      <c r="J10609">
        <v>255</v>
      </c>
      <c r="K10609"/>
      <c r="L10609">
        <v>2025</v>
      </c>
      <c r="M10609" t="s">
        <v>525</v>
      </c>
      <c r="N10609" t="s">
        <v>526</v>
      </c>
      <c r="O10609"/>
    </row>
    <row r="10610" spans="1:15" s="164" customFormat="1" ht="16" x14ac:dyDescent="0.2">
      <c r="A10610" t="s">
        <v>521</v>
      </c>
      <c r="B10610" t="s">
        <v>639</v>
      </c>
      <c r="C10610" t="s">
        <v>523</v>
      </c>
      <c r="D10610" t="s">
        <v>530</v>
      </c>
      <c r="E10610" t="s">
        <v>517</v>
      </c>
      <c r="F10610" s="191">
        <v>45878</v>
      </c>
      <c r="G10610" t="s">
        <v>29</v>
      </c>
      <c r="H10610" s="192">
        <v>3270400</v>
      </c>
      <c r="I10610" t="s">
        <v>16</v>
      </c>
      <c r="J10610">
        <v>8176</v>
      </c>
      <c r="K10610"/>
      <c r="L10610">
        <v>2025</v>
      </c>
      <c r="M10610" t="s">
        <v>525</v>
      </c>
      <c r="N10610" t="s">
        <v>526</v>
      </c>
      <c r="O10610"/>
    </row>
    <row r="10611" spans="1:15" s="164" customFormat="1" ht="16" x14ac:dyDescent="0.2">
      <c r="A10611" t="s">
        <v>521</v>
      </c>
      <c r="B10611" t="s">
        <v>662</v>
      </c>
      <c r="C10611" t="s">
        <v>523</v>
      </c>
      <c r="D10611" t="s">
        <v>530</v>
      </c>
      <c r="E10611" t="s">
        <v>518</v>
      </c>
      <c r="F10611" s="191">
        <v>45878</v>
      </c>
      <c r="G10611" t="s">
        <v>32</v>
      </c>
      <c r="H10611" s="192">
        <v>112000</v>
      </c>
      <c r="I10611" t="s">
        <v>16</v>
      </c>
      <c r="J10611">
        <v>280</v>
      </c>
      <c r="K10611"/>
      <c r="L10611">
        <v>2025</v>
      </c>
      <c r="M10611" t="s">
        <v>525</v>
      </c>
      <c r="N10611" t="s">
        <v>526</v>
      </c>
      <c r="O10611"/>
    </row>
    <row r="10612" spans="1:15" s="164" customFormat="1" ht="16" x14ac:dyDescent="0.2">
      <c r="A10612" t="s">
        <v>521</v>
      </c>
      <c r="B10612" t="s">
        <v>662</v>
      </c>
      <c r="C10612" t="s">
        <v>523</v>
      </c>
      <c r="D10612" t="s">
        <v>530</v>
      </c>
      <c r="E10612" t="s">
        <v>517</v>
      </c>
      <c r="F10612" s="191">
        <v>45878</v>
      </c>
      <c r="G10612" t="s">
        <v>32</v>
      </c>
      <c r="H10612" s="192">
        <v>716800</v>
      </c>
      <c r="I10612" t="s">
        <v>16</v>
      </c>
      <c r="J10612">
        <v>1792</v>
      </c>
      <c r="K10612"/>
      <c r="L10612">
        <v>2025</v>
      </c>
      <c r="M10612" t="s">
        <v>525</v>
      </c>
      <c r="N10612" t="s">
        <v>526</v>
      </c>
      <c r="O10612"/>
    </row>
    <row r="10613" spans="1:15" s="164" customFormat="1" ht="16" x14ac:dyDescent="0.2">
      <c r="A10613" t="s">
        <v>521</v>
      </c>
      <c r="B10613" t="s">
        <v>670</v>
      </c>
      <c r="C10613" t="s">
        <v>523</v>
      </c>
      <c r="D10613" t="s">
        <v>530</v>
      </c>
      <c r="E10613" t="s">
        <v>517</v>
      </c>
      <c r="F10613" s="191">
        <v>45878</v>
      </c>
      <c r="G10613" t="s">
        <v>36</v>
      </c>
      <c r="H10613" s="192">
        <v>940800</v>
      </c>
      <c r="I10613" t="s">
        <v>16</v>
      </c>
      <c r="J10613">
        <v>2352</v>
      </c>
      <c r="K10613"/>
      <c r="L10613">
        <v>2025</v>
      </c>
      <c r="M10613" t="s">
        <v>525</v>
      </c>
      <c r="N10613" t="s">
        <v>526</v>
      </c>
      <c r="O10613"/>
    </row>
    <row r="10614" spans="1:15" s="164" customFormat="1" ht="16" x14ac:dyDescent="0.2">
      <c r="A10614" t="s">
        <v>521</v>
      </c>
      <c r="B10614" t="s">
        <v>592</v>
      </c>
      <c r="C10614" t="s">
        <v>523</v>
      </c>
      <c r="D10614" t="s">
        <v>530</v>
      </c>
      <c r="E10614" t="s">
        <v>518</v>
      </c>
      <c r="F10614" s="191">
        <v>45878</v>
      </c>
      <c r="G10614" t="s">
        <v>24</v>
      </c>
      <c r="H10614" s="192">
        <v>33600</v>
      </c>
      <c r="I10614" t="s">
        <v>16</v>
      </c>
      <c r="J10614">
        <v>84</v>
      </c>
      <c r="K10614"/>
      <c r="L10614">
        <v>2025</v>
      </c>
      <c r="M10614" t="s">
        <v>525</v>
      </c>
      <c r="N10614" t="s">
        <v>526</v>
      </c>
      <c r="O10614"/>
    </row>
    <row r="10615" spans="1:15" s="164" customFormat="1" ht="16" x14ac:dyDescent="0.2">
      <c r="A10615" t="s">
        <v>521</v>
      </c>
      <c r="B10615" t="s">
        <v>592</v>
      </c>
      <c r="C10615" t="s">
        <v>523</v>
      </c>
      <c r="D10615" t="s">
        <v>530</v>
      </c>
      <c r="E10615" t="s">
        <v>517</v>
      </c>
      <c r="F10615" s="191">
        <v>45878</v>
      </c>
      <c r="G10615" t="s">
        <v>24</v>
      </c>
      <c r="H10615" s="192">
        <v>996800</v>
      </c>
      <c r="I10615" t="s">
        <v>16</v>
      </c>
      <c r="J10615">
        <v>2492</v>
      </c>
      <c r="K10615"/>
      <c r="L10615">
        <v>2025</v>
      </c>
      <c r="M10615" t="s">
        <v>525</v>
      </c>
      <c r="N10615" t="s">
        <v>526</v>
      </c>
      <c r="O10615"/>
    </row>
    <row r="10616" spans="1:15" s="164" customFormat="1" ht="16" x14ac:dyDescent="0.2">
      <c r="A10616" t="s">
        <v>521</v>
      </c>
      <c r="B10616" t="s">
        <v>572</v>
      </c>
      <c r="C10616" t="s">
        <v>535</v>
      </c>
      <c r="D10616" t="s">
        <v>530</v>
      </c>
      <c r="E10616" t="s">
        <v>517</v>
      </c>
      <c r="F10616" s="191">
        <v>45878</v>
      </c>
      <c r="G10616" t="s">
        <v>573</v>
      </c>
      <c r="H10616" s="192">
        <v>200000</v>
      </c>
      <c r="I10616" t="s">
        <v>16</v>
      </c>
      <c r="J10616"/>
      <c r="K10616"/>
      <c r="L10616">
        <v>2025</v>
      </c>
      <c r="M10616" t="s">
        <v>525</v>
      </c>
      <c r="N10616" t="s">
        <v>526</v>
      </c>
      <c r="O10616"/>
    </row>
    <row r="10617" spans="1:15" s="164" customFormat="1" ht="16" x14ac:dyDescent="0.2">
      <c r="A10617" t="s">
        <v>521</v>
      </c>
      <c r="B10617" t="s">
        <v>572</v>
      </c>
      <c r="C10617" t="s">
        <v>523</v>
      </c>
      <c r="D10617" t="s">
        <v>530</v>
      </c>
      <c r="E10617" t="s">
        <v>517</v>
      </c>
      <c r="F10617" s="191">
        <v>45878</v>
      </c>
      <c r="G10617" t="s">
        <v>573</v>
      </c>
      <c r="H10617" s="192">
        <v>2000000</v>
      </c>
      <c r="I10617" t="s">
        <v>16</v>
      </c>
      <c r="J10617"/>
      <c r="K10617"/>
      <c r="L10617">
        <v>2025</v>
      </c>
      <c r="M10617" t="s">
        <v>525</v>
      </c>
      <c r="N10617" t="s">
        <v>526</v>
      </c>
      <c r="O10617"/>
    </row>
    <row r="10618" spans="1:15" s="164" customFormat="1" ht="16" x14ac:dyDescent="0.2">
      <c r="A10618" t="s">
        <v>521</v>
      </c>
      <c r="B10618" t="s">
        <v>572</v>
      </c>
      <c r="C10618" t="s">
        <v>523</v>
      </c>
      <c r="D10618" t="s">
        <v>530</v>
      </c>
      <c r="E10618" t="s">
        <v>517</v>
      </c>
      <c r="F10618" s="191">
        <v>45878</v>
      </c>
      <c r="G10618" t="s">
        <v>876</v>
      </c>
      <c r="H10618" s="192">
        <v>320000000</v>
      </c>
      <c r="I10618" t="s">
        <v>16</v>
      </c>
      <c r="J10618">
        <v>800000</v>
      </c>
      <c r="K10618"/>
      <c r="L10618">
        <v>2025</v>
      </c>
      <c r="M10618" t="s">
        <v>525</v>
      </c>
      <c r="N10618" t="s">
        <v>526</v>
      </c>
      <c r="O10618"/>
    </row>
    <row r="10619" spans="1:15" s="164" customFormat="1" ht="16" x14ac:dyDescent="0.2">
      <c r="A10619" t="s">
        <v>521</v>
      </c>
      <c r="B10619" t="s">
        <v>572</v>
      </c>
      <c r="C10619" t="s">
        <v>523</v>
      </c>
      <c r="D10619" t="s">
        <v>530</v>
      </c>
      <c r="E10619" t="s">
        <v>518</v>
      </c>
      <c r="F10619" s="191">
        <v>45878</v>
      </c>
      <c r="G10619" t="s">
        <v>573</v>
      </c>
      <c r="H10619" s="192">
        <v>120000</v>
      </c>
      <c r="I10619" t="s">
        <v>16</v>
      </c>
      <c r="J10619"/>
      <c r="K10619"/>
      <c r="L10619">
        <v>2025</v>
      </c>
      <c r="M10619" t="s">
        <v>525</v>
      </c>
      <c r="N10619" t="s">
        <v>526</v>
      </c>
      <c r="O10619"/>
    </row>
    <row r="10620" spans="1:15" s="164" customFormat="1" ht="16" x14ac:dyDescent="0.2">
      <c r="A10620" t="s">
        <v>521</v>
      </c>
      <c r="B10620" t="s">
        <v>572</v>
      </c>
      <c r="C10620" t="s">
        <v>523</v>
      </c>
      <c r="D10620" t="s">
        <v>524</v>
      </c>
      <c r="E10620" t="s">
        <v>519</v>
      </c>
      <c r="F10620" s="191">
        <v>45878</v>
      </c>
      <c r="G10620" t="s">
        <v>573</v>
      </c>
      <c r="H10620" s="192">
        <v>1105000</v>
      </c>
      <c r="I10620" t="s">
        <v>16</v>
      </c>
      <c r="J10620">
        <v>13000</v>
      </c>
      <c r="K10620"/>
      <c r="L10620">
        <v>2025</v>
      </c>
      <c r="M10620" t="s">
        <v>525</v>
      </c>
      <c r="N10620" t="s">
        <v>526</v>
      </c>
      <c r="O10620"/>
    </row>
    <row r="10621" spans="1:15" s="164" customFormat="1" ht="16" x14ac:dyDescent="0.2">
      <c r="A10621" t="s">
        <v>521</v>
      </c>
      <c r="B10621" t="s">
        <v>522</v>
      </c>
      <c r="C10621" t="s">
        <v>523</v>
      </c>
      <c r="D10621" t="s">
        <v>524</v>
      </c>
      <c r="E10621" t="s">
        <v>519</v>
      </c>
      <c r="F10621" s="191">
        <v>45878</v>
      </c>
      <c r="G10621" t="s">
        <v>19</v>
      </c>
      <c r="H10621" s="192">
        <v>646000</v>
      </c>
      <c r="I10621" t="s">
        <v>16</v>
      </c>
      <c r="J10621">
        <v>7600</v>
      </c>
      <c r="K10621"/>
      <c r="L10621">
        <v>2025</v>
      </c>
      <c r="M10621" t="s">
        <v>525</v>
      </c>
      <c r="N10621" t="s">
        <v>526</v>
      </c>
      <c r="O10621"/>
    </row>
    <row r="10622" spans="1:15" s="164" customFormat="1" ht="16" x14ac:dyDescent="0.2">
      <c r="A10622" t="s">
        <v>521</v>
      </c>
      <c r="B10622" t="s">
        <v>522</v>
      </c>
      <c r="C10622" t="s">
        <v>523</v>
      </c>
      <c r="D10622" t="s">
        <v>530</v>
      </c>
      <c r="E10622" t="s">
        <v>517</v>
      </c>
      <c r="F10622" s="191">
        <v>45878</v>
      </c>
      <c r="G10622" t="s">
        <v>19</v>
      </c>
      <c r="H10622" s="192">
        <v>1040000</v>
      </c>
      <c r="I10622" t="s">
        <v>16</v>
      </c>
      <c r="J10622"/>
      <c r="K10622"/>
      <c r="L10622">
        <v>2025</v>
      </c>
      <c r="M10622" t="s">
        <v>525</v>
      </c>
      <c r="N10622" t="s">
        <v>526</v>
      </c>
      <c r="O10622"/>
    </row>
    <row r="10623" spans="1:15" s="164" customFormat="1" ht="16" x14ac:dyDescent="0.2">
      <c r="A10623" t="s">
        <v>521</v>
      </c>
      <c r="B10623" t="s">
        <v>670</v>
      </c>
      <c r="C10623" t="s">
        <v>523</v>
      </c>
      <c r="D10623" t="s">
        <v>530</v>
      </c>
      <c r="E10623" t="s">
        <v>518</v>
      </c>
      <c r="F10623" s="191">
        <v>45878</v>
      </c>
      <c r="G10623" t="s">
        <v>36</v>
      </c>
      <c r="H10623" s="192">
        <v>22400</v>
      </c>
      <c r="I10623" t="s">
        <v>16</v>
      </c>
      <c r="J10623">
        <v>56</v>
      </c>
      <c r="K10623"/>
      <c r="L10623">
        <v>2025</v>
      </c>
      <c r="M10623" t="s">
        <v>525</v>
      </c>
      <c r="N10623" t="s">
        <v>526</v>
      </c>
      <c r="O10623" t="s">
        <v>877</v>
      </c>
    </row>
    <row r="10624" spans="1:15" s="164" customFormat="1" ht="16" x14ac:dyDescent="0.2">
      <c r="A10624" t="s">
        <v>521</v>
      </c>
      <c r="B10624" t="s">
        <v>670</v>
      </c>
      <c r="C10624" t="s">
        <v>523</v>
      </c>
      <c r="D10624" t="s">
        <v>530</v>
      </c>
      <c r="E10624" t="s">
        <v>517</v>
      </c>
      <c r="F10624" s="191">
        <v>45878</v>
      </c>
      <c r="G10624" t="s">
        <v>36</v>
      </c>
      <c r="H10624" s="192">
        <v>44800</v>
      </c>
      <c r="I10624" t="s">
        <v>16</v>
      </c>
      <c r="J10624">
        <v>112</v>
      </c>
      <c r="K10624"/>
      <c r="L10624">
        <v>2025</v>
      </c>
      <c r="M10624" t="s">
        <v>525</v>
      </c>
      <c r="N10624" t="s">
        <v>526</v>
      </c>
      <c r="O10624" t="s">
        <v>877</v>
      </c>
    </row>
    <row r="10625" spans="1:15" s="164" customFormat="1" ht="16" x14ac:dyDescent="0.2">
      <c r="A10625" t="s">
        <v>521</v>
      </c>
      <c r="B10625" t="s">
        <v>572</v>
      </c>
      <c r="C10625" t="s">
        <v>523</v>
      </c>
      <c r="D10625" t="s">
        <v>530</v>
      </c>
      <c r="E10625" t="s">
        <v>517</v>
      </c>
      <c r="F10625" s="191">
        <v>45878</v>
      </c>
      <c r="G10625" t="s">
        <v>573</v>
      </c>
      <c r="H10625" s="192">
        <v>3200000</v>
      </c>
      <c r="I10625" t="s">
        <v>16</v>
      </c>
      <c r="J10625"/>
      <c r="K10625"/>
      <c r="L10625">
        <v>2025</v>
      </c>
      <c r="M10625" t="s">
        <v>525</v>
      </c>
      <c r="N10625" t="s">
        <v>526</v>
      </c>
      <c r="O10625" t="s">
        <v>877</v>
      </c>
    </row>
    <row r="10626" spans="1:15" s="164" customFormat="1" ht="16" x14ac:dyDescent="0.2">
      <c r="A10626" t="s">
        <v>521</v>
      </c>
      <c r="B10626" t="s">
        <v>572</v>
      </c>
      <c r="C10626" t="s">
        <v>523</v>
      </c>
      <c r="D10626" t="s">
        <v>530</v>
      </c>
      <c r="E10626" t="s">
        <v>517</v>
      </c>
      <c r="F10626" s="191">
        <v>45878</v>
      </c>
      <c r="G10626" t="s">
        <v>876</v>
      </c>
      <c r="H10626" s="192">
        <v>-320000000</v>
      </c>
      <c r="I10626" t="s">
        <v>16</v>
      </c>
      <c r="J10626"/>
      <c r="K10626"/>
      <c r="L10626">
        <v>2025</v>
      </c>
      <c r="M10626" t="s">
        <v>525</v>
      </c>
      <c r="N10626" t="s">
        <v>526</v>
      </c>
      <c r="O10626" t="s">
        <v>878</v>
      </c>
    </row>
    <row r="10627" spans="1:15" s="164" customFormat="1" ht="16" x14ac:dyDescent="0.2">
      <c r="A10627" t="s">
        <v>521</v>
      </c>
      <c r="B10627" t="s">
        <v>572</v>
      </c>
      <c r="C10627" t="s">
        <v>523</v>
      </c>
      <c r="D10627" t="s">
        <v>530</v>
      </c>
      <c r="E10627" t="s">
        <v>518</v>
      </c>
      <c r="F10627" s="191">
        <v>45878</v>
      </c>
      <c r="G10627" t="s">
        <v>573</v>
      </c>
      <c r="H10627" s="192">
        <v>281600</v>
      </c>
      <c r="I10627" t="s">
        <v>16</v>
      </c>
      <c r="J10627"/>
      <c r="K10627"/>
      <c r="L10627">
        <v>2025</v>
      </c>
      <c r="M10627" t="s">
        <v>525</v>
      </c>
      <c r="N10627" t="s">
        <v>526</v>
      </c>
      <c r="O10627" t="s">
        <v>937</v>
      </c>
    </row>
    <row r="10628" spans="1:15" s="164" customFormat="1" ht="16" x14ac:dyDescent="0.2">
      <c r="A10628" t="s">
        <v>521</v>
      </c>
      <c r="B10628" t="s">
        <v>645</v>
      </c>
      <c r="C10628" t="s">
        <v>523</v>
      </c>
      <c r="D10628" t="s">
        <v>530</v>
      </c>
      <c r="E10628" t="s">
        <v>517</v>
      </c>
      <c r="F10628" s="191">
        <v>45878</v>
      </c>
      <c r="G10628" t="s">
        <v>30</v>
      </c>
      <c r="H10628" s="192">
        <v>1075200</v>
      </c>
      <c r="I10628" t="s">
        <v>16</v>
      </c>
      <c r="J10628"/>
      <c r="K10628"/>
      <c r="L10628">
        <v>2025</v>
      </c>
      <c r="M10628" t="s">
        <v>525</v>
      </c>
      <c r="N10628" t="s">
        <v>526</v>
      </c>
      <c r="O10628" t="s">
        <v>937</v>
      </c>
    </row>
    <row r="10629" spans="1:15" s="164" customFormat="1" ht="16" x14ac:dyDescent="0.2">
      <c r="A10629" t="s">
        <v>521</v>
      </c>
      <c r="B10629" t="s">
        <v>645</v>
      </c>
      <c r="C10629" t="s">
        <v>523</v>
      </c>
      <c r="D10629" t="s">
        <v>530</v>
      </c>
      <c r="E10629" t="s">
        <v>518</v>
      </c>
      <c r="F10629" s="191">
        <v>45878</v>
      </c>
      <c r="G10629" t="s">
        <v>30</v>
      </c>
      <c r="H10629" s="192">
        <v>21504</v>
      </c>
      <c r="I10629" t="s">
        <v>16</v>
      </c>
      <c r="J10629"/>
      <c r="K10629"/>
      <c r="L10629">
        <v>2025</v>
      </c>
      <c r="M10629" t="s">
        <v>525</v>
      </c>
      <c r="N10629" t="s">
        <v>526</v>
      </c>
      <c r="O10629" t="s">
        <v>937</v>
      </c>
    </row>
    <row r="10630" spans="1:15" s="164" customFormat="1" ht="16" x14ac:dyDescent="0.2">
      <c r="A10630" t="s">
        <v>521</v>
      </c>
      <c r="B10630" t="s">
        <v>705</v>
      </c>
      <c r="C10630" t="s">
        <v>523</v>
      </c>
      <c r="D10630" t="s">
        <v>530</v>
      </c>
      <c r="E10630" t="s">
        <v>517</v>
      </c>
      <c r="F10630" s="191">
        <v>45878</v>
      </c>
      <c r="G10630" t="s">
        <v>42</v>
      </c>
      <c r="H10630" s="192">
        <v>136192</v>
      </c>
      <c r="I10630" t="s">
        <v>16</v>
      </c>
      <c r="J10630"/>
      <c r="K10630"/>
      <c r="L10630">
        <v>2025</v>
      </c>
      <c r="M10630" t="s">
        <v>525</v>
      </c>
      <c r="N10630" t="s">
        <v>526</v>
      </c>
      <c r="O10630" t="s">
        <v>937</v>
      </c>
    </row>
    <row r="10631" spans="1:15" s="164" customFormat="1" ht="16" x14ac:dyDescent="0.2">
      <c r="A10631" t="s">
        <v>521</v>
      </c>
      <c r="B10631" t="s">
        <v>831</v>
      </c>
      <c r="C10631" t="s">
        <v>523</v>
      </c>
      <c r="D10631" t="s">
        <v>530</v>
      </c>
      <c r="E10631" t="s">
        <v>517</v>
      </c>
      <c r="F10631" s="191">
        <v>45878</v>
      </c>
      <c r="G10631" t="s">
        <v>832</v>
      </c>
      <c r="H10631" s="192">
        <v>524800</v>
      </c>
      <c r="I10631" t="s">
        <v>16</v>
      </c>
      <c r="J10631"/>
      <c r="K10631"/>
      <c r="L10631">
        <v>2025</v>
      </c>
      <c r="M10631" t="s">
        <v>525</v>
      </c>
      <c r="N10631" t="s">
        <v>526</v>
      </c>
      <c r="O10631" t="s">
        <v>937</v>
      </c>
    </row>
    <row r="10632" spans="1:15" s="164" customFormat="1" ht="16" x14ac:dyDescent="0.2">
      <c r="A10632" t="s">
        <v>521</v>
      </c>
      <c r="B10632" t="s">
        <v>705</v>
      </c>
      <c r="C10632" t="s">
        <v>523</v>
      </c>
      <c r="D10632" t="s">
        <v>530</v>
      </c>
      <c r="E10632" t="s">
        <v>518</v>
      </c>
      <c r="F10632" s="191">
        <v>45878</v>
      </c>
      <c r="G10632" t="s">
        <v>42</v>
      </c>
      <c r="H10632" s="192">
        <v>35840</v>
      </c>
      <c r="I10632" t="s">
        <v>16</v>
      </c>
      <c r="J10632"/>
      <c r="K10632"/>
      <c r="L10632">
        <v>2025</v>
      </c>
      <c r="M10632" t="s">
        <v>525</v>
      </c>
      <c r="N10632" t="s">
        <v>526</v>
      </c>
      <c r="O10632" t="s">
        <v>937</v>
      </c>
    </row>
    <row r="10633" spans="1:15" s="164" customFormat="1" ht="16" x14ac:dyDescent="0.2">
      <c r="A10633" t="s">
        <v>521</v>
      </c>
      <c r="B10633" t="s">
        <v>831</v>
      </c>
      <c r="C10633" t="s">
        <v>523</v>
      </c>
      <c r="D10633" t="s">
        <v>530</v>
      </c>
      <c r="E10633" t="s">
        <v>518</v>
      </c>
      <c r="F10633" s="191">
        <v>45878</v>
      </c>
      <c r="G10633" t="s">
        <v>832</v>
      </c>
      <c r="H10633" s="192">
        <v>38400</v>
      </c>
      <c r="I10633" t="s">
        <v>16</v>
      </c>
      <c r="J10633"/>
      <c r="K10633"/>
      <c r="L10633">
        <v>2025</v>
      </c>
      <c r="M10633" t="s">
        <v>525</v>
      </c>
      <c r="N10633" t="s">
        <v>526</v>
      </c>
      <c r="O10633" t="s">
        <v>937</v>
      </c>
    </row>
    <row r="10634" spans="1:15" s="164" customFormat="1" ht="16" x14ac:dyDescent="0.2">
      <c r="A10634" t="s">
        <v>521</v>
      </c>
      <c r="B10634" t="s">
        <v>688</v>
      </c>
      <c r="C10634" t="s">
        <v>523</v>
      </c>
      <c r="D10634" t="s">
        <v>530</v>
      </c>
      <c r="E10634" t="s">
        <v>517</v>
      </c>
      <c r="F10634" s="191">
        <v>45878</v>
      </c>
      <c r="G10634" t="s">
        <v>40</v>
      </c>
      <c r="H10634" s="192">
        <v>3328000</v>
      </c>
      <c r="I10634" t="s">
        <v>16</v>
      </c>
      <c r="J10634"/>
      <c r="K10634"/>
      <c r="L10634">
        <v>2025</v>
      </c>
      <c r="M10634" t="s">
        <v>525</v>
      </c>
      <c r="N10634" t="s">
        <v>526</v>
      </c>
      <c r="O10634" t="s">
        <v>937</v>
      </c>
    </row>
    <row r="10635" spans="1:15" s="164" customFormat="1" ht="16" x14ac:dyDescent="0.2">
      <c r="A10635" t="s">
        <v>521</v>
      </c>
      <c r="B10635" t="s">
        <v>688</v>
      </c>
      <c r="C10635" t="s">
        <v>523</v>
      </c>
      <c r="D10635" t="s">
        <v>530</v>
      </c>
      <c r="E10635" t="s">
        <v>518</v>
      </c>
      <c r="F10635" s="191">
        <v>45878</v>
      </c>
      <c r="G10635" t="s">
        <v>40</v>
      </c>
      <c r="H10635" s="192">
        <v>640000</v>
      </c>
      <c r="I10635" t="s">
        <v>16</v>
      </c>
      <c r="J10635"/>
      <c r="K10635"/>
      <c r="L10635">
        <v>2025</v>
      </c>
      <c r="M10635" t="s">
        <v>525</v>
      </c>
      <c r="N10635" t="s">
        <v>526</v>
      </c>
      <c r="O10635" t="s">
        <v>937</v>
      </c>
    </row>
    <row r="10636" spans="1:15" s="164" customFormat="1" ht="16" x14ac:dyDescent="0.2">
      <c r="A10636" t="s">
        <v>521</v>
      </c>
      <c r="B10636" t="s">
        <v>667</v>
      </c>
      <c r="C10636" t="s">
        <v>523</v>
      </c>
      <c r="D10636" t="s">
        <v>530</v>
      </c>
      <c r="E10636" t="s">
        <v>517</v>
      </c>
      <c r="F10636" s="191">
        <v>45878</v>
      </c>
      <c r="G10636" t="s">
        <v>35</v>
      </c>
      <c r="H10636" s="192">
        <v>3168256</v>
      </c>
      <c r="I10636" t="s">
        <v>16</v>
      </c>
      <c r="J10636"/>
      <c r="K10636"/>
      <c r="L10636">
        <v>2025</v>
      </c>
      <c r="M10636" t="s">
        <v>525</v>
      </c>
      <c r="N10636" t="s">
        <v>526</v>
      </c>
      <c r="O10636" t="s">
        <v>937</v>
      </c>
    </row>
    <row r="10637" spans="1:15" s="164" customFormat="1" ht="16" x14ac:dyDescent="0.2">
      <c r="A10637" t="s">
        <v>521</v>
      </c>
      <c r="B10637" t="s">
        <v>667</v>
      </c>
      <c r="C10637" t="s">
        <v>523</v>
      </c>
      <c r="D10637" t="s">
        <v>530</v>
      </c>
      <c r="E10637" t="s">
        <v>518</v>
      </c>
      <c r="F10637" s="191">
        <v>45878</v>
      </c>
      <c r="G10637" t="s">
        <v>35</v>
      </c>
      <c r="H10637" s="192">
        <v>107520</v>
      </c>
      <c r="I10637" t="s">
        <v>16</v>
      </c>
      <c r="J10637"/>
      <c r="K10637"/>
      <c r="L10637">
        <v>2025</v>
      </c>
      <c r="M10637" t="s">
        <v>525</v>
      </c>
      <c r="N10637" t="s">
        <v>526</v>
      </c>
      <c r="O10637" t="s">
        <v>937</v>
      </c>
    </row>
    <row r="10638" spans="1:15" s="164" customFormat="1" ht="16" x14ac:dyDescent="0.2">
      <c r="A10638" t="s">
        <v>521</v>
      </c>
      <c r="B10638" t="s">
        <v>687</v>
      </c>
      <c r="C10638" t="s">
        <v>523</v>
      </c>
      <c r="D10638" t="s">
        <v>530</v>
      </c>
      <c r="E10638" t="s">
        <v>517</v>
      </c>
      <c r="F10638" s="191">
        <v>45878</v>
      </c>
      <c r="G10638" t="s">
        <v>39</v>
      </c>
      <c r="H10638" s="192">
        <v>250880</v>
      </c>
      <c r="I10638" t="s">
        <v>16</v>
      </c>
      <c r="J10638"/>
      <c r="K10638"/>
      <c r="L10638">
        <v>2025</v>
      </c>
      <c r="M10638" t="s">
        <v>525</v>
      </c>
      <c r="N10638" t="s">
        <v>526</v>
      </c>
      <c r="O10638" t="s">
        <v>937</v>
      </c>
    </row>
    <row r="10639" spans="1:15" s="164" customFormat="1" ht="16" x14ac:dyDescent="0.2">
      <c r="A10639" t="s">
        <v>521</v>
      </c>
      <c r="B10639" t="s">
        <v>670</v>
      </c>
      <c r="C10639" t="s">
        <v>523</v>
      </c>
      <c r="D10639" t="s">
        <v>530</v>
      </c>
      <c r="E10639" t="s">
        <v>517</v>
      </c>
      <c r="F10639" s="191">
        <v>45878</v>
      </c>
      <c r="G10639" t="s">
        <v>36</v>
      </c>
      <c r="H10639" s="192">
        <v>2556672</v>
      </c>
      <c r="I10639" t="s">
        <v>16</v>
      </c>
      <c r="J10639"/>
      <c r="K10639"/>
      <c r="L10639">
        <v>2025</v>
      </c>
      <c r="M10639" t="s">
        <v>525</v>
      </c>
      <c r="N10639" t="s">
        <v>526</v>
      </c>
      <c r="O10639" t="s">
        <v>937</v>
      </c>
    </row>
    <row r="10640" spans="1:15" s="164" customFormat="1" ht="16" x14ac:dyDescent="0.2">
      <c r="A10640" t="s">
        <v>521</v>
      </c>
      <c r="B10640" t="s">
        <v>670</v>
      </c>
      <c r="C10640" t="s">
        <v>523</v>
      </c>
      <c r="D10640" t="s">
        <v>530</v>
      </c>
      <c r="E10640" t="s">
        <v>518</v>
      </c>
      <c r="F10640" s="191">
        <v>45878</v>
      </c>
      <c r="G10640" t="s">
        <v>36</v>
      </c>
      <c r="H10640" s="192">
        <v>150528</v>
      </c>
      <c r="I10640" t="s">
        <v>16</v>
      </c>
      <c r="J10640"/>
      <c r="K10640"/>
      <c r="L10640">
        <v>2025</v>
      </c>
      <c r="M10640" t="s">
        <v>525</v>
      </c>
      <c r="N10640" t="s">
        <v>526</v>
      </c>
      <c r="O10640" t="s">
        <v>937</v>
      </c>
    </row>
    <row r="10641" spans="1:15" s="164" customFormat="1" ht="16" x14ac:dyDescent="0.2">
      <c r="A10641" t="s">
        <v>521</v>
      </c>
      <c r="B10641" t="s">
        <v>662</v>
      </c>
      <c r="C10641" t="s">
        <v>523</v>
      </c>
      <c r="D10641" t="s">
        <v>530</v>
      </c>
      <c r="E10641" t="s">
        <v>517</v>
      </c>
      <c r="F10641" s="191">
        <v>45878</v>
      </c>
      <c r="G10641" t="s">
        <v>32</v>
      </c>
      <c r="H10641" s="192">
        <v>1971200</v>
      </c>
      <c r="I10641" t="s">
        <v>16</v>
      </c>
      <c r="J10641"/>
      <c r="K10641"/>
      <c r="L10641">
        <v>2025</v>
      </c>
      <c r="M10641" t="s">
        <v>525</v>
      </c>
      <c r="N10641" t="s">
        <v>526</v>
      </c>
      <c r="O10641" t="s">
        <v>937</v>
      </c>
    </row>
    <row r="10642" spans="1:15" s="164" customFormat="1" ht="16" x14ac:dyDescent="0.2">
      <c r="A10642" t="s">
        <v>521</v>
      </c>
      <c r="B10642" t="s">
        <v>662</v>
      </c>
      <c r="C10642" t="s">
        <v>523</v>
      </c>
      <c r="D10642" t="s">
        <v>530</v>
      </c>
      <c r="E10642" t="s">
        <v>518</v>
      </c>
      <c r="F10642" s="191">
        <v>45878</v>
      </c>
      <c r="G10642" t="s">
        <v>32</v>
      </c>
      <c r="H10642" s="192">
        <v>358400</v>
      </c>
      <c r="I10642" t="s">
        <v>16</v>
      </c>
      <c r="J10642"/>
      <c r="K10642"/>
      <c r="L10642">
        <v>2025</v>
      </c>
      <c r="M10642" t="s">
        <v>525</v>
      </c>
      <c r="N10642" t="s">
        <v>526</v>
      </c>
      <c r="O10642" t="s">
        <v>937</v>
      </c>
    </row>
    <row r="10643" spans="1:15" s="164" customFormat="1" ht="16" x14ac:dyDescent="0.2">
      <c r="A10643" t="s">
        <v>521</v>
      </c>
      <c r="B10643" t="s">
        <v>639</v>
      </c>
      <c r="C10643" t="s">
        <v>523</v>
      </c>
      <c r="D10643" t="s">
        <v>530</v>
      </c>
      <c r="E10643" t="s">
        <v>517</v>
      </c>
      <c r="F10643" s="191">
        <v>45878</v>
      </c>
      <c r="G10643" t="s">
        <v>29</v>
      </c>
      <c r="H10643" s="192">
        <v>7648256</v>
      </c>
      <c r="I10643" t="s">
        <v>16</v>
      </c>
      <c r="J10643"/>
      <c r="K10643"/>
      <c r="L10643">
        <v>2025</v>
      </c>
      <c r="M10643" t="s">
        <v>525</v>
      </c>
      <c r="N10643" t="s">
        <v>526</v>
      </c>
      <c r="O10643" t="s">
        <v>937</v>
      </c>
    </row>
    <row r="10644" spans="1:15" s="164" customFormat="1" ht="16" x14ac:dyDescent="0.2">
      <c r="A10644" t="s">
        <v>521</v>
      </c>
      <c r="B10644" t="s">
        <v>639</v>
      </c>
      <c r="C10644" t="s">
        <v>523</v>
      </c>
      <c r="D10644" t="s">
        <v>530</v>
      </c>
      <c r="E10644" t="s">
        <v>518</v>
      </c>
      <c r="F10644" s="191">
        <v>45878</v>
      </c>
      <c r="G10644" t="s">
        <v>29</v>
      </c>
      <c r="H10644" s="192">
        <v>802816</v>
      </c>
      <c r="I10644" t="s">
        <v>16</v>
      </c>
      <c r="J10644"/>
      <c r="K10644"/>
      <c r="L10644">
        <v>2025</v>
      </c>
      <c r="M10644" t="s">
        <v>525</v>
      </c>
      <c r="N10644" t="s">
        <v>526</v>
      </c>
      <c r="O10644" t="s">
        <v>937</v>
      </c>
    </row>
    <row r="10645" spans="1:15" s="164" customFormat="1" ht="16" x14ac:dyDescent="0.2">
      <c r="A10645" t="s">
        <v>521</v>
      </c>
      <c r="B10645" t="s">
        <v>615</v>
      </c>
      <c r="C10645" t="s">
        <v>523</v>
      </c>
      <c r="D10645" t="s">
        <v>530</v>
      </c>
      <c r="E10645" t="s">
        <v>517</v>
      </c>
      <c r="F10645" s="191">
        <v>45878</v>
      </c>
      <c r="G10645" t="s">
        <v>26</v>
      </c>
      <c r="H10645" s="192">
        <v>373120</v>
      </c>
      <c r="I10645" t="s">
        <v>16</v>
      </c>
      <c r="J10645"/>
      <c r="K10645"/>
      <c r="L10645">
        <v>2025</v>
      </c>
      <c r="M10645" t="s">
        <v>525</v>
      </c>
      <c r="N10645" t="s">
        <v>526</v>
      </c>
      <c r="O10645" t="s">
        <v>937</v>
      </c>
    </row>
    <row r="10646" spans="1:15" s="164" customFormat="1" ht="16" x14ac:dyDescent="0.2">
      <c r="A10646" t="s">
        <v>521</v>
      </c>
      <c r="B10646" t="s">
        <v>592</v>
      </c>
      <c r="C10646" t="s">
        <v>523</v>
      </c>
      <c r="D10646" t="s">
        <v>530</v>
      </c>
      <c r="E10646" t="s">
        <v>517</v>
      </c>
      <c r="F10646" s="191">
        <v>45878</v>
      </c>
      <c r="G10646" t="s">
        <v>24</v>
      </c>
      <c r="H10646" s="192">
        <v>2501632</v>
      </c>
      <c r="I10646" t="s">
        <v>16</v>
      </c>
      <c r="J10646"/>
      <c r="K10646"/>
      <c r="L10646">
        <v>2025</v>
      </c>
      <c r="M10646" t="s">
        <v>525</v>
      </c>
      <c r="N10646" t="s">
        <v>526</v>
      </c>
      <c r="O10646" t="s">
        <v>937</v>
      </c>
    </row>
    <row r="10647" spans="1:15" s="164" customFormat="1" ht="16" x14ac:dyDescent="0.2">
      <c r="A10647" t="s">
        <v>521</v>
      </c>
      <c r="B10647" t="s">
        <v>592</v>
      </c>
      <c r="C10647" t="s">
        <v>523</v>
      </c>
      <c r="D10647" t="s">
        <v>530</v>
      </c>
      <c r="E10647" t="s">
        <v>518</v>
      </c>
      <c r="F10647" s="191">
        <v>45878</v>
      </c>
      <c r="G10647" t="s">
        <v>24</v>
      </c>
      <c r="H10647" s="192">
        <v>35840</v>
      </c>
      <c r="I10647" t="s">
        <v>16</v>
      </c>
      <c r="J10647"/>
      <c r="K10647"/>
      <c r="L10647">
        <v>2025</v>
      </c>
      <c r="M10647" t="s">
        <v>525</v>
      </c>
      <c r="N10647" t="s">
        <v>526</v>
      </c>
      <c r="O10647" t="s">
        <v>937</v>
      </c>
    </row>
    <row r="10648" spans="1:15" s="164" customFormat="1" ht="16" x14ac:dyDescent="0.2">
      <c r="A10648" t="s">
        <v>521</v>
      </c>
      <c r="B10648" t="s">
        <v>522</v>
      </c>
      <c r="C10648" t="s">
        <v>523</v>
      </c>
      <c r="D10648" t="s">
        <v>530</v>
      </c>
      <c r="E10648" t="s">
        <v>517</v>
      </c>
      <c r="F10648" s="191">
        <v>45878</v>
      </c>
      <c r="G10648" t="s">
        <v>19</v>
      </c>
      <c r="H10648" s="192">
        <v>2873600</v>
      </c>
      <c r="I10648" t="s">
        <v>16</v>
      </c>
      <c r="J10648"/>
      <c r="K10648"/>
      <c r="L10648">
        <v>2025</v>
      </c>
      <c r="M10648" t="s">
        <v>525</v>
      </c>
      <c r="N10648" t="s">
        <v>526</v>
      </c>
      <c r="O10648" t="s">
        <v>937</v>
      </c>
    </row>
    <row r="10649" spans="1:15" s="164" customFormat="1" ht="16" x14ac:dyDescent="0.2">
      <c r="A10649" t="s">
        <v>521</v>
      </c>
      <c r="B10649" t="s">
        <v>572</v>
      </c>
      <c r="C10649" t="s">
        <v>523</v>
      </c>
      <c r="D10649" t="s">
        <v>530</v>
      </c>
      <c r="E10649" t="s">
        <v>517</v>
      </c>
      <c r="F10649" s="191">
        <v>45878</v>
      </c>
      <c r="G10649" t="s">
        <v>574</v>
      </c>
      <c r="H10649" s="192">
        <v>1536000</v>
      </c>
      <c r="I10649" t="s">
        <v>16</v>
      </c>
      <c r="J10649"/>
      <c r="K10649"/>
      <c r="L10649">
        <v>2025</v>
      </c>
      <c r="M10649" t="s">
        <v>525</v>
      </c>
      <c r="N10649" t="s">
        <v>526</v>
      </c>
      <c r="O10649" t="s">
        <v>937</v>
      </c>
    </row>
    <row r="10650" spans="1:15" s="164" customFormat="1" ht="16" x14ac:dyDescent="0.2">
      <c r="A10650" t="s">
        <v>521</v>
      </c>
      <c r="B10650" t="s">
        <v>572</v>
      </c>
      <c r="C10650" t="s">
        <v>523</v>
      </c>
      <c r="D10650" t="s">
        <v>530</v>
      </c>
      <c r="E10650" t="s">
        <v>517</v>
      </c>
      <c r="F10650" s="191">
        <v>45878</v>
      </c>
      <c r="G10650" t="s">
        <v>876</v>
      </c>
      <c r="H10650" s="192">
        <v>6809600</v>
      </c>
      <c r="I10650" t="s">
        <v>16</v>
      </c>
      <c r="J10650"/>
      <c r="K10650"/>
      <c r="L10650">
        <v>2025</v>
      </c>
      <c r="M10650" t="s">
        <v>525</v>
      </c>
      <c r="N10650" t="s">
        <v>526</v>
      </c>
      <c r="O10650" t="s">
        <v>937</v>
      </c>
    </row>
    <row r="10651" spans="1:15" s="164" customFormat="1" ht="16" x14ac:dyDescent="0.2">
      <c r="A10651" t="s">
        <v>521</v>
      </c>
      <c r="B10651" t="s">
        <v>572</v>
      </c>
      <c r="C10651" t="s">
        <v>523</v>
      </c>
      <c r="D10651" t="s">
        <v>530</v>
      </c>
      <c r="E10651" t="s">
        <v>519</v>
      </c>
      <c r="F10651" s="191">
        <v>45878</v>
      </c>
      <c r="G10651" t="s">
        <v>573</v>
      </c>
      <c r="H10651" s="192">
        <v>320000</v>
      </c>
      <c r="I10651" t="s">
        <v>16</v>
      </c>
      <c r="J10651"/>
      <c r="K10651"/>
      <c r="L10651">
        <v>2025</v>
      </c>
      <c r="M10651" t="s">
        <v>525</v>
      </c>
      <c r="N10651" t="s">
        <v>526</v>
      </c>
      <c r="O10651" t="s">
        <v>937</v>
      </c>
    </row>
    <row r="10652" spans="1:15" s="164" customFormat="1" ht="16" x14ac:dyDescent="0.2">
      <c r="A10652" t="s">
        <v>521</v>
      </c>
      <c r="B10652" t="s">
        <v>688</v>
      </c>
      <c r="C10652" t="s">
        <v>523</v>
      </c>
      <c r="D10652" t="s">
        <v>530</v>
      </c>
      <c r="E10652" t="s">
        <v>518</v>
      </c>
      <c r="F10652" s="191">
        <v>45879</v>
      </c>
      <c r="G10652" t="s">
        <v>40</v>
      </c>
      <c r="H10652" s="192">
        <v>160000</v>
      </c>
      <c r="I10652" t="s">
        <v>16</v>
      </c>
      <c r="J10652"/>
      <c r="K10652"/>
      <c r="L10652">
        <v>2025</v>
      </c>
      <c r="M10652" t="s">
        <v>525</v>
      </c>
      <c r="N10652" t="s">
        <v>526</v>
      </c>
      <c r="O10652"/>
    </row>
    <row r="10653" spans="1:15" s="164" customFormat="1" ht="16" x14ac:dyDescent="0.2">
      <c r="A10653" t="s">
        <v>521</v>
      </c>
      <c r="B10653" t="s">
        <v>688</v>
      </c>
      <c r="C10653" t="s">
        <v>523</v>
      </c>
      <c r="D10653" t="s">
        <v>530</v>
      </c>
      <c r="E10653" t="s">
        <v>517</v>
      </c>
      <c r="F10653" s="191">
        <v>45879</v>
      </c>
      <c r="G10653" t="s">
        <v>40</v>
      </c>
      <c r="H10653" s="192">
        <v>880000</v>
      </c>
      <c r="I10653" t="s">
        <v>16</v>
      </c>
      <c r="J10653"/>
      <c r="K10653"/>
      <c r="L10653">
        <v>2025</v>
      </c>
      <c r="M10653" t="s">
        <v>525</v>
      </c>
      <c r="N10653" t="s">
        <v>526</v>
      </c>
      <c r="O10653"/>
    </row>
    <row r="10654" spans="1:15" s="164" customFormat="1" ht="16" x14ac:dyDescent="0.2">
      <c r="A10654" t="s">
        <v>521</v>
      </c>
      <c r="B10654" t="s">
        <v>831</v>
      </c>
      <c r="C10654" t="s">
        <v>523</v>
      </c>
      <c r="D10654" t="s">
        <v>530</v>
      </c>
      <c r="E10654" t="s">
        <v>517</v>
      </c>
      <c r="F10654" s="191">
        <v>45879</v>
      </c>
      <c r="G10654" t="s">
        <v>832</v>
      </c>
      <c r="H10654" s="192">
        <v>360000</v>
      </c>
      <c r="I10654" t="s">
        <v>16</v>
      </c>
      <c r="J10654"/>
      <c r="K10654"/>
      <c r="L10654">
        <v>2025</v>
      </c>
      <c r="M10654" t="s">
        <v>525</v>
      </c>
      <c r="N10654" t="s">
        <v>526</v>
      </c>
      <c r="O10654"/>
    </row>
    <row r="10655" spans="1:15" s="164" customFormat="1" ht="16" x14ac:dyDescent="0.2">
      <c r="A10655" t="s">
        <v>521</v>
      </c>
      <c r="B10655" t="s">
        <v>662</v>
      </c>
      <c r="C10655" t="s">
        <v>523</v>
      </c>
      <c r="D10655" t="s">
        <v>530</v>
      </c>
      <c r="E10655" t="s">
        <v>517</v>
      </c>
      <c r="F10655" s="191">
        <v>45879</v>
      </c>
      <c r="G10655" t="s">
        <v>32</v>
      </c>
      <c r="H10655" s="192">
        <v>806400</v>
      </c>
      <c r="I10655" t="s">
        <v>16</v>
      </c>
      <c r="J10655">
        <v>2016</v>
      </c>
      <c r="K10655"/>
      <c r="L10655">
        <v>2025</v>
      </c>
      <c r="M10655" t="s">
        <v>525</v>
      </c>
      <c r="N10655" t="s">
        <v>526</v>
      </c>
      <c r="O10655"/>
    </row>
    <row r="10656" spans="1:15" s="164" customFormat="1" ht="16" x14ac:dyDescent="0.2">
      <c r="A10656" t="s">
        <v>521</v>
      </c>
      <c r="B10656" t="s">
        <v>670</v>
      </c>
      <c r="C10656" t="s">
        <v>523</v>
      </c>
      <c r="D10656" t="s">
        <v>530</v>
      </c>
      <c r="E10656" t="s">
        <v>517</v>
      </c>
      <c r="F10656" s="191">
        <v>45879</v>
      </c>
      <c r="G10656" t="s">
        <v>36</v>
      </c>
      <c r="H10656" s="192">
        <v>358400</v>
      </c>
      <c r="I10656" t="s">
        <v>16</v>
      </c>
      <c r="J10656">
        <v>896</v>
      </c>
      <c r="K10656"/>
      <c r="L10656">
        <v>2025</v>
      </c>
      <c r="M10656" t="s">
        <v>525</v>
      </c>
      <c r="N10656" t="s">
        <v>526</v>
      </c>
      <c r="O10656"/>
    </row>
    <row r="10657" spans="1:15" s="164" customFormat="1" ht="16" x14ac:dyDescent="0.2">
      <c r="A10657" t="s">
        <v>521</v>
      </c>
      <c r="B10657" t="s">
        <v>667</v>
      </c>
      <c r="C10657" t="s">
        <v>523</v>
      </c>
      <c r="D10657" t="s">
        <v>530</v>
      </c>
      <c r="E10657" t="s">
        <v>517</v>
      </c>
      <c r="F10657" s="191">
        <v>45879</v>
      </c>
      <c r="G10657" t="s">
        <v>35</v>
      </c>
      <c r="H10657" s="192">
        <v>448000</v>
      </c>
      <c r="I10657" t="s">
        <v>16</v>
      </c>
      <c r="J10657">
        <v>1120</v>
      </c>
      <c r="K10657"/>
      <c r="L10657">
        <v>2025</v>
      </c>
      <c r="M10657" t="s">
        <v>525</v>
      </c>
      <c r="N10657" t="s">
        <v>526</v>
      </c>
      <c r="O10657"/>
    </row>
    <row r="10658" spans="1:15" s="164" customFormat="1" ht="16" x14ac:dyDescent="0.2">
      <c r="A10658" t="s">
        <v>521</v>
      </c>
      <c r="B10658" t="s">
        <v>645</v>
      </c>
      <c r="C10658" t="s">
        <v>523</v>
      </c>
      <c r="D10658" t="s">
        <v>530</v>
      </c>
      <c r="E10658" t="s">
        <v>517</v>
      </c>
      <c r="F10658" s="191">
        <v>45879</v>
      </c>
      <c r="G10658" t="s">
        <v>30</v>
      </c>
      <c r="H10658" s="192">
        <v>425600</v>
      </c>
      <c r="I10658" t="s">
        <v>16</v>
      </c>
      <c r="J10658">
        <v>1064</v>
      </c>
      <c r="K10658"/>
      <c r="L10658">
        <v>2025</v>
      </c>
      <c r="M10658" t="s">
        <v>525</v>
      </c>
      <c r="N10658" t="s">
        <v>526</v>
      </c>
      <c r="O10658"/>
    </row>
    <row r="10659" spans="1:15" s="164" customFormat="1" ht="16" x14ac:dyDescent="0.2">
      <c r="A10659" t="s">
        <v>521</v>
      </c>
      <c r="B10659" t="s">
        <v>592</v>
      </c>
      <c r="C10659" t="s">
        <v>523</v>
      </c>
      <c r="D10659" t="s">
        <v>530</v>
      </c>
      <c r="E10659" t="s">
        <v>518</v>
      </c>
      <c r="F10659" s="191">
        <v>45879</v>
      </c>
      <c r="G10659" t="s">
        <v>24</v>
      </c>
      <c r="H10659" s="192">
        <v>33600</v>
      </c>
      <c r="I10659" t="s">
        <v>16</v>
      </c>
      <c r="J10659">
        <v>84</v>
      </c>
      <c r="K10659"/>
      <c r="L10659">
        <v>2025</v>
      </c>
      <c r="M10659" t="s">
        <v>525</v>
      </c>
      <c r="N10659" t="s">
        <v>526</v>
      </c>
      <c r="O10659"/>
    </row>
    <row r="10660" spans="1:15" s="164" customFormat="1" ht="16" x14ac:dyDescent="0.2">
      <c r="A10660" t="s">
        <v>521</v>
      </c>
      <c r="B10660" t="s">
        <v>592</v>
      </c>
      <c r="C10660" t="s">
        <v>523</v>
      </c>
      <c r="D10660" t="s">
        <v>530</v>
      </c>
      <c r="E10660" t="s">
        <v>517</v>
      </c>
      <c r="F10660" s="191">
        <v>45879</v>
      </c>
      <c r="G10660" t="s">
        <v>24</v>
      </c>
      <c r="H10660" s="192">
        <v>1030400</v>
      </c>
      <c r="I10660" t="s">
        <v>16</v>
      </c>
      <c r="J10660">
        <v>2576</v>
      </c>
      <c r="K10660"/>
      <c r="L10660">
        <v>2025</v>
      </c>
      <c r="M10660" t="s">
        <v>525</v>
      </c>
      <c r="N10660" t="s">
        <v>526</v>
      </c>
      <c r="O10660"/>
    </row>
    <row r="10661" spans="1:15" s="164" customFormat="1" ht="16" x14ac:dyDescent="0.2">
      <c r="A10661" t="s">
        <v>521</v>
      </c>
      <c r="B10661" t="s">
        <v>639</v>
      </c>
      <c r="C10661" t="s">
        <v>523</v>
      </c>
      <c r="D10661" t="s">
        <v>530</v>
      </c>
      <c r="E10661" t="s">
        <v>518</v>
      </c>
      <c r="F10661" s="191">
        <v>45879</v>
      </c>
      <c r="G10661" t="s">
        <v>29</v>
      </c>
      <c r="H10661" s="192">
        <v>179200</v>
      </c>
      <c r="I10661" t="s">
        <v>16</v>
      </c>
      <c r="J10661">
        <v>448</v>
      </c>
      <c r="K10661"/>
      <c r="L10661">
        <v>2025</v>
      </c>
      <c r="M10661" t="s">
        <v>525</v>
      </c>
      <c r="N10661" t="s">
        <v>526</v>
      </c>
      <c r="O10661"/>
    </row>
    <row r="10662" spans="1:15" s="164" customFormat="1" ht="16" x14ac:dyDescent="0.2">
      <c r="A10662" t="s">
        <v>521</v>
      </c>
      <c r="B10662" t="s">
        <v>639</v>
      </c>
      <c r="C10662" t="s">
        <v>523</v>
      </c>
      <c r="D10662" t="s">
        <v>524</v>
      </c>
      <c r="E10662" t="s">
        <v>519</v>
      </c>
      <c r="F10662" s="191">
        <v>45879</v>
      </c>
      <c r="G10662" t="s">
        <v>29</v>
      </c>
      <c r="H10662" s="192">
        <v>21675</v>
      </c>
      <c r="I10662" t="s">
        <v>16</v>
      </c>
      <c r="J10662">
        <v>255</v>
      </c>
      <c r="K10662"/>
      <c r="L10662">
        <v>2025</v>
      </c>
      <c r="M10662" t="s">
        <v>525</v>
      </c>
      <c r="N10662" t="s">
        <v>526</v>
      </c>
      <c r="O10662"/>
    </row>
    <row r="10663" spans="1:15" s="164" customFormat="1" ht="16" x14ac:dyDescent="0.2">
      <c r="A10663" t="s">
        <v>521</v>
      </c>
      <c r="B10663" t="s">
        <v>639</v>
      </c>
      <c r="C10663" t="s">
        <v>523</v>
      </c>
      <c r="D10663" t="s">
        <v>530</v>
      </c>
      <c r="E10663" t="s">
        <v>517</v>
      </c>
      <c r="F10663" s="191">
        <v>45879</v>
      </c>
      <c r="G10663" t="s">
        <v>29</v>
      </c>
      <c r="H10663" s="192">
        <v>2755200</v>
      </c>
      <c r="I10663" t="s">
        <v>16</v>
      </c>
      <c r="J10663">
        <v>6888</v>
      </c>
      <c r="K10663"/>
      <c r="L10663">
        <v>2025</v>
      </c>
      <c r="M10663" t="s">
        <v>525</v>
      </c>
      <c r="N10663" t="s">
        <v>526</v>
      </c>
      <c r="O10663"/>
    </row>
    <row r="10664" spans="1:15" s="164" customFormat="1" ht="16" x14ac:dyDescent="0.2">
      <c r="A10664" t="s">
        <v>521</v>
      </c>
      <c r="B10664" t="s">
        <v>662</v>
      </c>
      <c r="C10664" t="s">
        <v>523</v>
      </c>
      <c r="D10664" t="s">
        <v>530</v>
      </c>
      <c r="E10664" t="s">
        <v>518</v>
      </c>
      <c r="F10664" s="191">
        <v>45879</v>
      </c>
      <c r="G10664" t="s">
        <v>32</v>
      </c>
      <c r="H10664" s="192">
        <v>201600</v>
      </c>
      <c r="I10664" t="s">
        <v>16</v>
      </c>
      <c r="J10664">
        <v>504</v>
      </c>
      <c r="K10664"/>
      <c r="L10664">
        <v>2025</v>
      </c>
      <c r="M10664" t="s">
        <v>525</v>
      </c>
      <c r="N10664" t="s">
        <v>526</v>
      </c>
      <c r="O10664"/>
    </row>
    <row r="10665" spans="1:15" s="164" customFormat="1" ht="16" x14ac:dyDescent="0.2">
      <c r="A10665" t="s">
        <v>521</v>
      </c>
      <c r="B10665" t="s">
        <v>670</v>
      </c>
      <c r="C10665" t="s">
        <v>523</v>
      </c>
      <c r="D10665" t="s">
        <v>530</v>
      </c>
      <c r="E10665" t="s">
        <v>517</v>
      </c>
      <c r="F10665" s="191">
        <v>45879</v>
      </c>
      <c r="G10665" t="s">
        <v>36</v>
      </c>
      <c r="H10665" s="192">
        <v>112000</v>
      </c>
      <c r="I10665" t="s">
        <v>16</v>
      </c>
      <c r="J10665">
        <v>280</v>
      </c>
      <c r="K10665"/>
      <c r="L10665">
        <v>2025</v>
      </c>
      <c r="M10665" t="s">
        <v>525</v>
      </c>
      <c r="N10665" t="s">
        <v>526</v>
      </c>
      <c r="O10665" t="s">
        <v>883</v>
      </c>
    </row>
    <row r="10666" spans="1:15" s="164" customFormat="1" ht="16" x14ac:dyDescent="0.2">
      <c r="A10666" t="s">
        <v>521</v>
      </c>
      <c r="B10666" t="s">
        <v>647</v>
      </c>
      <c r="C10666" t="s">
        <v>523</v>
      </c>
      <c r="D10666" t="s">
        <v>525</v>
      </c>
      <c r="E10666" t="s">
        <v>525</v>
      </c>
      <c r="F10666" s="191">
        <v>45880</v>
      </c>
      <c r="G10666" t="s">
        <v>648</v>
      </c>
      <c r="H10666" s="192">
        <v>38016</v>
      </c>
      <c r="I10666" t="s">
        <v>16</v>
      </c>
      <c r="J10666"/>
      <c r="K10666"/>
      <c r="L10666">
        <v>2024</v>
      </c>
      <c r="M10666" t="s">
        <v>525</v>
      </c>
      <c r="N10666" t="s">
        <v>569</v>
      </c>
      <c r="O10666"/>
    </row>
    <row r="10667" spans="1:15" s="164" customFormat="1" ht="16" x14ac:dyDescent="0.2">
      <c r="A10667" t="s">
        <v>521</v>
      </c>
      <c r="B10667" t="s">
        <v>647</v>
      </c>
      <c r="C10667" t="s">
        <v>523</v>
      </c>
      <c r="D10667" t="s">
        <v>525</v>
      </c>
      <c r="E10667" t="s">
        <v>531</v>
      </c>
      <c r="F10667" s="191">
        <v>45880</v>
      </c>
      <c r="G10667" t="s">
        <v>648</v>
      </c>
      <c r="H10667" s="192">
        <v>76032</v>
      </c>
      <c r="I10667" t="s">
        <v>16</v>
      </c>
      <c r="J10667"/>
      <c r="K10667"/>
      <c r="L10667">
        <v>2024</v>
      </c>
      <c r="M10667" t="s">
        <v>525</v>
      </c>
      <c r="N10667" t="s">
        <v>569</v>
      </c>
      <c r="O10667"/>
    </row>
    <row r="10668" spans="1:15" s="164" customFormat="1" ht="16" x14ac:dyDescent="0.2">
      <c r="A10668" t="s">
        <v>521</v>
      </c>
      <c r="B10668" t="s">
        <v>647</v>
      </c>
      <c r="C10668" t="s">
        <v>523</v>
      </c>
      <c r="D10668" t="s">
        <v>525</v>
      </c>
      <c r="E10668" t="s">
        <v>519</v>
      </c>
      <c r="F10668" s="191">
        <v>45880</v>
      </c>
      <c r="G10668" t="s">
        <v>661</v>
      </c>
      <c r="H10668" s="192">
        <v>138303</v>
      </c>
      <c r="I10668" t="s">
        <v>16</v>
      </c>
      <c r="J10668"/>
      <c r="K10668"/>
      <c r="L10668">
        <v>2024</v>
      </c>
      <c r="M10668" t="s">
        <v>525</v>
      </c>
      <c r="N10668" t="s">
        <v>569</v>
      </c>
      <c r="O10668"/>
    </row>
    <row r="10669" spans="1:15" s="164" customFormat="1" ht="16" x14ac:dyDescent="0.2">
      <c r="A10669" t="s">
        <v>521</v>
      </c>
      <c r="B10669" t="s">
        <v>647</v>
      </c>
      <c r="C10669" t="s">
        <v>523</v>
      </c>
      <c r="D10669" t="s">
        <v>525</v>
      </c>
      <c r="E10669" t="s">
        <v>525</v>
      </c>
      <c r="F10669" s="191">
        <v>45880</v>
      </c>
      <c r="G10669" t="s">
        <v>649</v>
      </c>
      <c r="H10669" s="192">
        <v>235453</v>
      </c>
      <c r="I10669" t="s">
        <v>16</v>
      </c>
      <c r="J10669"/>
      <c r="K10669"/>
      <c r="L10669">
        <v>2024</v>
      </c>
      <c r="M10669" t="s">
        <v>525</v>
      </c>
      <c r="N10669" t="s">
        <v>569</v>
      </c>
      <c r="O10669"/>
    </row>
    <row r="10670" spans="1:15" s="164" customFormat="1" ht="16" x14ac:dyDescent="0.2">
      <c r="A10670" t="s">
        <v>521</v>
      </c>
      <c r="B10670" t="s">
        <v>647</v>
      </c>
      <c r="C10670" t="s">
        <v>523</v>
      </c>
      <c r="D10670" t="s">
        <v>525</v>
      </c>
      <c r="E10670" t="s">
        <v>531</v>
      </c>
      <c r="F10670" s="191">
        <v>45880</v>
      </c>
      <c r="G10670" t="s">
        <v>649</v>
      </c>
      <c r="H10670" s="192">
        <v>157476</v>
      </c>
      <c r="I10670" t="s">
        <v>16</v>
      </c>
      <c r="J10670"/>
      <c r="K10670"/>
      <c r="L10670">
        <v>2024</v>
      </c>
      <c r="M10670" t="s">
        <v>525</v>
      </c>
      <c r="N10670" t="s">
        <v>569</v>
      </c>
      <c r="O10670"/>
    </row>
    <row r="10671" spans="1:15" s="164" customFormat="1" ht="16" x14ac:dyDescent="0.2">
      <c r="A10671" t="s">
        <v>521</v>
      </c>
      <c r="B10671" t="s">
        <v>647</v>
      </c>
      <c r="C10671" t="s">
        <v>523</v>
      </c>
      <c r="D10671" t="s">
        <v>525</v>
      </c>
      <c r="E10671" t="s">
        <v>525</v>
      </c>
      <c r="F10671" s="191">
        <v>45880</v>
      </c>
      <c r="G10671" t="s">
        <v>656</v>
      </c>
      <c r="H10671" s="192">
        <v>349272</v>
      </c>
      <c r="I10671" t="s">
        <v>16</v>
      </c>
      <c r="J10671"/>
      <c r="K10671"/>
      <c r="L10671">
        <v>2024</v>
      </c>
      <c r="M10671" t="s">
        <v>525</v>
      </c>
      <c r="N10671" t="s">
        <v>569</v>
      </c>
      <c r="O10671"/>
    </row>
    <row r="10672" spans="1:15" s="164" customFormat="1" ht="16" x14ac:dyDescent="0.2">
      <c r="A10672" t="s">
        <v>521</v>
      </c>
      <c r="B10672" t="s">
        <v>647</v>
      </c>
      <c r="C10672" t="s">
        <v>523</v>
      </c>
      <c r="D10672" t="s">
        <v>525</v>
      </c>
      <c r="E10672" t="s">
        <v>519</v>
      </c>
      <c r="F10672" s="191">
        <v>45880</v>
      </c>
      <c r="G10672" t="s">
        <v>909</v>
      </c>
      <c r="H10672" s="192">
        <v>92202</v>
      </c>
      <c r="I10672" t="s">
        <v>16</v>
      </c>
      <c r="J10672"/>
      <c r="K10672"/>
      <c r="L10672">
        <v>2024</v>
      </c>
      <c r="M10672" t="s">
        <v>525</v>
      </c>
      <c r="N10672" t="s">
        <v>569</v>
      </c>
      <c r="O10672"/>
    </row>
    <row r="10673" spans="1:15" s="164" customFormat="1" ht="16" x14ac:dyDescent="0.2">
      <c r="A10673" t="s">
        <v>521</v>
      </c>
      <c r="B10673" t="s">
        <v>688</v>
      </c>
      <c r="C10673" t="s">
        <v>523</v>
      </c>
      <c r="D10673" t="s">
        <v>530</v>
      </c>
      <c r="E10673" t="s">
        <v>518</v>
      </c>
      <c r="F10673" s="191">
        <v>45880</v>
      </c>
      <c r="G10673" t="s">
        <v>40</v>
      </c>
      <c r="H10673" s="192">
        <v>280000</v>
      </c>
      <c r="I10673" t="s">
        <v>16</v>
      </c>
      <c r="J10673"/>
      <c r="K10673"/>
      <c r="L10673">
        <v>2025</v>
      </c>
      <c r="M10673" t="s">
        <v>525</v>
      </c>
      <c r="N10673" t="s">
        <v>526</v>
      </c>
      <c r="O10673"/>
    </row>
    <row r="10674" spans="1:15" s="164" customFormat="1" ht="16" x14ac:dyDescent="0.2">
      <c r="A10674" t="s">
        <v>521</v>
      </c>
      <c r="B10674" t="s">
        <v>688</v>
      </c>
      <c r="C10674" t="s">
        <v>523</v>
      </c>
      <c r="D10674" t="s">
        <v>530</v>
      </c>
      <c r="E10674" t="s">
        <v>517</v>
      </c>
      <c r="F10674" s="191">
        <v>45880</v>
      </c>
      <c r="G10674" t="s">
        <v>40</v>
      </c>
      <c r="H10674" s="192">
        <v>1280000</v>
      </c>
      <c r="I10674" t="s">
        <v>16</v>
      </c>
      <c r="J10674"/>
      <c r="K10674"/>
      <c r="L10674">
        <v>2025</v>
      </c>
      <c r="M10674" t="s">
        <v>525</v>
      </c>
      <c r="N10674" t="s">
        <v>526</v>
      </c>
      <c r="O10674"/>
    </row>
    <row r="10675" spans="1:15" s="164" customFormat="1" ht="16" x14ac:dyDescent="0.2">
      <c r="A10675" t="s">
        <v>521</v>
      </c>
      <c r="B10675" t="s">
        <v>831</v>
      </c>
      <c r="C10675" t="s">
        <v>523</v>
      </c>
      <c r="D10675" t="s">
        <v>530</v>
      </c>
      <c r="E10675" t="s">
        <v>517</v>
      </c>
      <c r="F10675" s="191">
        <v>45880</v>
      </c>
      <c r="G10675" t="s">
        <v>832</v>
      </c>
      <c r="H10675" s="192">
        <v>400000</v>
      </c>
      <c r="I10675" t="s">
        <v>16</v>
      </c>
      <c r="J10675"/>
      <c r="K10675"/>
      <c r="L10675">
        <v>2025</v>
      </c>
      <c r="M10675" t="s">
        <v>525</v>
      </c>
      <c r="N10675" t="s">
        <v>526</v>
      </c>
      <c r="O10675"/>
    </row>
    <row r="10676" spans="1:15" s="164" customFormat="1" ht="16" x14ac:dyDescent="0.2">
      <c r="A10676" t="s">
        <v>521</v>
      </c>
      <c r="B10676" t="s">
        <v>667</v>
      </c>
      <c r="C10676" t="s">
        <v>523</v>
      </c>
      <c r="D10676" t="s">
        <v>530</v>
      </c>
      <c r="E10676" t="s">
        <v>517</v>
      </c>
      <c r="F10676" s="191">
        <v>45880</v>
      </c>
      <c r="G10676" t="s">
        <v>35</v>
      </c>
      <c r="H10676" s="192">
        <v>1187200</v>
      </c>
      <c r="I10676" t="s">
        <v>16</v>
      </c>
      <c r="J10676">
        <v>2968</v>
      </c>
      <c r="K10676"/>
      <c r="L10676">
        <v>2025</v>
      </c>
      <c r="M10676" t="s">
        <v>525</v>
      </c>
      <c r="N10676" t="s">
        <v>526</v>
      </c>
      <c r="O10676"/>
    </row>
    <row r="10677" spans="1:15" s="164" customFormat="1" ht="16" x14ac:dyDescent="0.2">
      <c r="A10677" t="s">
        <v>521</v>
      </c>
      <c r="B10677" t="s">
        <v>645</v>
      </c>
      <c r="C10677" t="s">
        <v>523</v>
      </c>
      <c r="D10677" t="s">
        <v>530</v>
      </c>
      <c r="E10677" t="s">
        <v>518</v>
      </c>
      <c r="F10677" s="191">
        <v>45880</v>
      </c>
      <c r="G10677" t="s">
        <v>30</v>
      </c>
      <c r="H10677" s="192">
        <v>67200</v>
      </c>
      <c r="I10677" t="s">
        <v>16</v>
      </c>
      <c r="J10677">
        <v>168</v>
      </c>
      <c r="K10677"/>
      <c r="L10677">
        <v>2025</v>
      </c>
      <c r="M10677" t="s">
        <v>525</v>
      </c>
      <c r="N10677" t="s">
        <v>526</v>
      </c>
      <c r="O10677"/>
    </row>
    <row r="10678" spans="1:15" s="164" customFormat="1" ht="16" x14ac:dyDescent="0.2">
      <c r="A10678" t="s">
        <v>521</v>
      </c>
      <c r="B10678" t="s">
        <v>645</v>
      </c>
      <c r="C10678" t="s">
        <v>523</v>
      </c>
      <c r="D10678" t="s">
        <v>530</v>
      </c>
      <c r="E10678" t="s">
        <v>517</v>
      </c>
      <c r="F10678" s="191">
        <v>45880</v>
      </c>
      <c r="G10678" t="s">
        <v>30</v>
      </c>
      <c r="H10678" s="192">
        <v>672000</v>
      </c>
      <c r="I10678" t="s">
        <v>16</v>
      </c>
      <c r="J10678">
        <v>1680</v>
      </c>
      <c r="K10678"/>
      <c r="L10678">
        <v>2025</v>
      </c>
      <c r="M10678" t="s">
        <v>525</v>
      </c>
      <c r="N10678" t="s">
        <v>526</v>
      </c>
      <c r="O10678"/>
    </row>
    <row r="10679" spans="1:15" s="164" customFormat="1" ht="16" x14ac:dyDescent="0.2">
      <c r="A10679" t="s">
        <v>521</v>
      </c>
      <c r="B10679" t="s">
        <v>662</v>
      </c>
      <c r="C10679" t="s">
        <v>523</v>
      </c>
      <c r="D10679" t="s">
        <v>530</v>
      </c>
      <c r="E10679" t="s">
        <v>517</v>
      </c>
      <c r="F10679" s="191">
        <v>45880</v>
      </c>
      <c r="G10679" t="s">
        <v>32</v>
      </c>
      <c r="H10679" s="192">
        <v>1187200</v>
      </c>
      <c r="I10679" t="s">
        <v>16</v>
      </c>
      <c r="J10679">
        <v>2968</v>
      </c>
      <c r="K10679"/>
      <c r="L10679">
        <v>2025</v>
      </c>
      <c r="M10679" t="s">
        <v>525</v>
      </c>
      <c r="N10679" t="s">
        <v>526</v>
      </c>
      <c r="O10679"/>
    </row>
    <row r="10680" spans="1:15" s="164" customFormat="1" ht="16" x14ac:dyDescent="0.2">
      <c r="A10680" t="s">
        <v>521</v>
      </c>
      <c r="B10680" t="s">
        <v>670</v>
      </c>
      <c r="C10680" t="s">
        <v>523</v>
      </c>
      <c r="D10680" t="s">
        <v>530</v>
      </c>
      <c r="E10680" t="s">
        <v>518</v>
      </c>
      <c r="F10680" s="191">
        <v>45880</v>
      </c>
      <c r="G10680" t="s">
        <v>36</v>
      </c>
      <c r="H10680" s="192">
        <v>134400</v>
      </c>
      <c r="I10680" t="s">
        <v>16</v>
      </c>
      <c r="J10680">
        <v>336</v>
      </c>
      <c r="K10680"/>
      <c r="L10680">
        <v>2025</v>
      </c>
      <c r="M10680" t="s">
        <v>525</v>
      </c>
      <c r="N10680" t="s">
        <v>526</v>
      </c>
      <c r="O10680"/>
    </row>
    <row r="10681" spans="1:15" s="164" customFormat="1" ht="16" x14ac:dyDescent="0.2">
      <c r="A10681" t="s">
        <v>521</v>
      </c>
      <c r="B10681" t="s">
        <v>670</v>
      </c>
      <c r="C10681" t="s">
        <v>523</v>
      </c>
      <c r="D10681" t="s">
        <v>524</v>
      </c>
      <c r="E10681" t="s">
        <v>519</v>
      </c>
      <c r="F10681" s="191">
        <v>45880</v>
      </c>
      <c r="G10681" t="s">
        <v>36</v>
      </c>
      <c r="H10681" s="192">
        <v>36125</v>
      </c>
      <c r="I10681" t="s">
        <v>16</v>
      </c>
      <c r="J10681">
        <v>425</v>
      </c>
      <c r="K10681"/>
      <c r="L10681">
        <v>2025</v>
      </c>
      <c r="M10681" t="s">
        <v>525</v>
      </c>
      <c r="N10681" t="s">
        <v>526</v>
      </c>
      <c r="O10681"/>
    </row>
    <row r="10682" spans="1:15" s="164" customFormat="1" ht="16" x14ac:dyDescent="0.2">
      <c r="A10682" t="s">
        <v>521</v>
      </c>
      <c r="B10682" t="s">
        <v>670</v>
      </c>
      <c r="C10682" t="s">
        <v>523</v>
      </c>
      <c r="D10682" t="s">
        <v>530</v>
      </c>
      <c r="E10682" t="s">
        <v>517</v>
      </c>
      <c r="F10682" s="191">
        <v>45880</v>
      </c>
      <c r="G10682" t="s">
        <v>36</v>
      </c>
      <c r="H10682" s="192">
        <v>1321600</v>
      </c>
      <c r="I10682" t="s">
        <v>16</v>
      </c>
      <c r="J10682">
        <v>3304</v>
      </c>
      <c r="K10682"/>
      <c r="L10682">
        <v>2025</v>
      </c>
      <c r="M10682" t="s">
        <v>525</v>
      </c>
      <c r="N10682" t="s">
        <v>526</v>
      </c>
      <c r="O10682"/>
    </row>
    <row r="10683" spans="1:15" s="164" customFormat="1" ht="16" x14ac:dyDescent="0.2">
      <c r="A10683" t="s">
        <v>521</v>
      </c>
      <c r="B10683" t="s">
        <v>687</v>
      </c>
      <c r="C10683" t="s">
        <v>523</v>
      </c>
      <c r="D10683" t="s">
        <v>530</v>
      </c>
      <c r="E10683" t="s">
        <v>517</v>
      </c>
      <c r="F10683" s="191">
        <v>45880</v>
      </c>
      <c r="G10683" t="s">
        <v>39</v>
      </c>
      <c r="H10683" s="192">
        <v>67200</v>
      </c>
      <c r="I10683" t="s">
        <v>16</v>
      </c>
      <c r="J10683">
        <v>168</v>
      </c>
      <c r="K10683"/>
      <c r="L10683">
        <v>2025</v>
      </c>
      <c r="M10683" t="s">
        <v>525</v>
      </c>
      <c r="N10683" t="s">
        <v>526</v>
      </c>
      <c r="O10683"/>
    </row>
    <row r="10684" spans="1:15" s="164" customFormat="1" ht="16" x14ac:dyDescent="0.2">
      <c r="A10684" t="s">
        <v>521</v>
      </c>
      <c r="B10684" t="s">
        <v>667</v>
      </c>
      <c r="C10684" t="s">
        <v>523</v>
      </c>
      <c r="D10684" t="s">
        <v>530</v>
      </c>
      <c r="E10684" t="s">
        <v>518</v>
      </c>
      <c r="F10684" s="191">
        <v>45880</v>
      </c>
      <c r="G10684" t="s">
        <v>35</v>
      </c>
      <c r="H10684" s="192">
        <v>44800</v>
      </c>
      <c r="I10684" t="s">
        <v>16</v>
      </c>
      <c r="J10684">
        <v>112</v>
      </c>
      <c r="K10684"/>
      <c r="L10684">
        <v>2025</v>
      </c>
      <c r="M10684" t="s">
        <v>525</v>
      </c>
      <c r="N10684" t="s">
        <v>526</v>
      </c>
      <c r="O10684"/>
    </row>
    <row r="10685" spans="1:15" s="164" customFormat="1" ht="16" x14ac:dyDescent="0.2">
      <c r="A10685" t="s">
        <v>521</v>
      </c>
      <c r="B10685" t="s">
        <v>592</v>
      </c>
      <c r="C10685" t="s">
        <v>523</v>
      </c>
      <c r="D10685" t="s">
        <v>530</v>
      </c>
      <c r="E10685" t="s">
        <v>517</v>
      </c>
      <c r="F10685" s="191">
        <v>45880</v>
      </c>
      <c r="G10685" t="s">
        <v>24</v>
      </c>
      <c r="H10685" s="192">
        <v>1254400</v>
      </c>
      <c r="I10685" t="s">
        <v>16</v>
      </c>
      <c r="J10685">
        <v>3136</v>
      </c>
      <c r="K10685"/>
      <c r="L10685">
        <v>2025</v>
      </c>
      <c r="M10685" t="s">
        <v>525</v>
      </c>
      <c r="N10685" t="s">
        <v>526</v>
      </c>
      <c r="O10685"/>
    </row>
    <row r="10686" spans="1:15" s="164" customFormat="1" ht="16" x14ac:dyDescent="0.2">
      <c r="A10686" t="s">
        <v>521</v>
      </c>
      <c r="B10686" t="s">
        <v>609</v>
      </c>
      <c r="C10686" t="s">
        <v>523</v>
      </c>
      <c r="D10686" t="s">
        <v>530</v>
      </c>
      <c r="E10686" t="s">
        <v>517</v>
      </c>
      <c r="F10686" s="191">
        <v>45880</v>
      </c>
      <c r="G10686" t="s">
        <v>25</v>
      </c>
      <c r="H10686" s="192">
        <v>67200</v>
      </c>
      <c r="I10686" t="s">
        <v>16</v>
      </c>
      <c r="J10686">
        <v>168</v>
      </c>
      <c r="K10686"/>
      <c r="L10686">
        <v>2025</v>
      </c>
      <c r="M10686" t="s">
        <v>525</v>
      </c>
      <c r="N10686" t="s">
        <v>526</v>
      </c>
      <c r="O10686"/>
    </row>
    <row r="10687" spans="1:15" s="164" customFormat="1" ht="16" x14ac:dyDescent="0.2">
      <c r="A10687" t="s">
        <v>521</v>
      </c>
      <c r="B10687" t="s">
        <v>639</v>
      </c>
      <c r="C10687" t="s">
        <v>523</v>
      </c>
      <c r="D10687" t="s">
        <v>530</v>
      </c>
      <c r="E10687" t="s">
        <v>518</v>
      </c>
      <c r="F10687" s="191">
        <v>45880</v>
      </c>
      <c r="G10687" t="s">
        <v>29</v>
      </c>
      <c r="H10687" s="192">
        <v>313600</v>
      </c>
      <c r="I10687" t="s">
        <v>16</v>
      </c>
      <c r="J10687">
        <v>784</v>
      </c>
      <c r="K10687"/>
      <c r="L10687">
        <v>2025</v>
      </c>
      <c r="M10687" t="s">
        <v>525</v>
      </c>
      <c r="N10687" t="s">
        <v>526</v>
      </c>
      <c r="O10687"/>
    </row>
    <row r="10688" spans="1:15" s="164" customFormat="1" ht="16" x14ac:dyDescent="0.2">
      <c r="A10688" t="s">
        <v>521</v>
      </c>
      <c r="B10688" t="s">
        <v>639</v>
      </c>
      <c r="C10688" t="s">
        <v>523</v>
      </c>
      <c r="D10688" t="s">
        <v>524</v>
      </c>
      <c r="E10688" t="s">
        <v>519</v>
      </c>
      <c r="F10688" s="191">
        <v>45880</v>
      </c>
      <c r="G10688" t="s">
        <v>29</v>
      </c>
      <c r="H10688" s="192">
        <v>36125</v>
      </c>
      <c r="I10688" t="s">
        <v>16</v>
      </c>
      <c r="J10688">
        <v>425</v>
      </c>
      <c r="K10688"/>
      <c r="L10688">
        <v>2025</v>
      </c>
      <c r="M10688" t="s">
        <v>525</v>
      </c>
      <c r="N10688" t="s">
        <v>526</v>
      </c>
      <c r="O10688"/>
    </row>
    <row r="10689" spans="1:15" s="164" customFormat="1" ht="16" x14ac:dyDescent="0.2">
      <c r="A10689" t="s">
        <v>521</v>
      </c>
      <c r="B10689" t="s">
        <v>639</v>
      </c>
      <c r="C10689" t="s">
        <v>523</v>
      </c>
      <c r="D10689" t="s">
        <v>530</v>
      </c>
      <c r="E10689" t="s">
        <v>517</v>
      </c>
      <c r="F10689" s="191">
        <v>45880</v>
      </c>
      <c r="G10689" t="s">
        <v>29</v>
      </c>
      <c r="H10689" s="192">
        <v>3785600</v>
      </c>
      <c r="I10689" t="s">
        <v>16</v>
      </c>
      <c r="J10689">
        <v>9464</v>
      </c>
      <c r="K10689"/>
      <c r="L10689">
        <v>2025</v>
      </c>
      <c r="M10689" t="s">
        <v>525</v>
      </c>
      <c r="N10689" t="s">
        <v>526</v>
      </c>
      <c r="O10689"/>
    </row>
    <row r="10690" spans="1:15" s="164" customFormat="1" ht="16" x14ac:dyDescent="0.2">
      <c r="A10690" t="s">
        <v>521</v>
      </c>
      <c r="B10690" t="s">
        <v>662</v>
      </c>
      <c r="C10690" t="s">
        <v>523</v>
      </c>
      <c r="D10690" t="s">
        <v>530</v>
      </c>
      <c r="E10690" t="s">
        <v>518</v>
      </c>
      <c r="F10690" s="191">
        <v>45880</v>
      </c>
      <c r="G10690" t="s">
        <v>32</v>
      </c>
      <c r="H10690" s="192">
        <v>179200</v>
      </c>
      <c r="I10690" t="s">
        <v>16</v>
      </c>
      <c r="J10690">
        <v>448</v>
      </c>
      <c r="K10690"/>
      <c r="L10690">
        <v>2025</v>
      </c>
      <c r="M10690" t="s">
        <v>525</v>
      </c>
      <c r="N10690" t="s">
        <v>526</v>
      </c>
      <c r="O10690"/>
    </row>
    <row r="10691" spans="1:15" s="164" customFormat="1" ht="16" x14ac:dyDescent="0.2">
      <c r="A10691" t="s">
        <v>521</v>
      </c>
      <c r="B10691" t="s">
        <v>592</v>
      </c>
      <c r="C10691" t="s">
        <v>523</v>
      </c>
      <c r="D10691" t="s">
        <v>530</v>
      </c>
      <c r="E10691" t="s">
        <v>518</v>
      </c>
      <c r="F10691" s="191">
        <v>45880</v>
      </c>
      <c r="G10691" t="s">
        <v>24</v>
      </c>
      <c r="H10691" s="192">
        <v>11200</v>
      </c>
      <c r="I10691" t="s">
        <v>16</v>
      </c>
      <c r="J10691">
        <v>28</v>
      </c>
      <c r="K10691"/>
      <c r="L10691">
        <v>2025</v>
      </c>
      <c r="M10691" t="s">
        <v>525</v>
      </c>
      <c r="N10691" t="s">
        <v>526</v>
      </c>
      <c r="O10691"/>
    </row>
    <row r="10692" spans="1:15" s="164" customFormat="1" ht="16" x14ac:dyDescent="0.2">
      <c r="A10692" t="s">
        <v>521</v>
      </c>
      <c r="B10692" t="s">
        <v>522</v>
      </c>
      <c r="C10692" t="s">
        <v>523</v>
      </c>
      <c r="D10692" t="s">
        <v>524</v>
      </c>
      <c r="E10692" t="s">
        <v>519</v>
      </c>
      <c r="F10692" s="191">
        <v>45880</v>
      </c>
      <c r="G10692" t="s">
        <v>19</v>
      </c>
      <c r="H10692" s="192">
        <v>1190000</v>
      </c>
      <c r="I10692" t="s">
        <v>16</v>
      </c>
      <c r="J10692">
        <v>14000</v>
      </c>
      <c r="K10692"/>
      <c r="L10692">
        <v>2025</v>
      </c>
      <c r="M10692" t="s">
        <v>525</v>
      </c>
      <c r="N10692" t="s">
        <v>526</v>
      </c>
      <c r="O10692"/>
    </row>
    <row r="10693" spans="1:15" s="164" customFormat="1" ht="16" x14ac:dyDescent="0.2">
      <c r="A10693" t="s">
        <v>521</v>
      </c>
      <c r="B10693" t="s">
        <v>522</v>
      </c>
      <c r="C10693" t="s">
        <v>523</v>
      </c>
      <c r="D10693" t="s">
        <v>530</v>
      </c>
      <c r="E10693" t="s">
        <v>517</v>
      </c>
      <c r="F10693" s="191">
        <v>45880</v>
      </c>
      <c r="G10693" t="s">
        <v>19</v>
      </c>
      <c r="H10693" s="192">
        <v>1380000</v>
      </c>
      <c r="I10693" t="s">
        <v>16</v>
      </c>
      <c r="J10693"/>
      <c r="K10693"/>
      <c r="L10693">
        <v>2025</v>
      </c>
      <c r="M10693" t="s">
        <v>525</v>
      </c>
      <c r="N10693" t="s">
        <v>526</v>
      </c>
      <c r="O10693"/>
    </row>
    <row r="10694" spans="1:15" s="164" customFormat="1" ht="16" x14ac:dyDescent="0.2">
      <c r="A10694" t="s">
        <v>521</v>
      </c>
      <c r="B10694" t="s">
        <v>572</v>
      </c>
      <c r="C10694" t="s">
        <v>535</v>
      </c>
      <c r="D10694" t="s">
        <v>530</v>
      </c>
      <c r="E10694" t="s">
        <v>517</v>
      </c>
      <c r="F10694" s="191">
        <v>45880</v>
      </c>
      <c r="G10694" t="s">
        <v>573</v>
      </c>
      <c r="H10694" s="192">
        <v>240000</v>
      </c>
      <c r="I10694" t="s">
        <v>16</v>
      </c>
      <c r="J10694"/>
      <c r="K10694"/>
      <c r="L10694">
        <v>2025</v>
      </c>
      <c r="M10694" t="s">
        <v>525</v>
      </c>
      <c r="N10694" t="s">
        <v>526</v>
      </c>
      <c r="O10694"/>
    </row>
    <row r="10695" spans="1:15" s="164" customFormat="1" ht="16" x14ac:dyDescent="0.2">
      <c r="A10695" t="s">
        <v>521</v>
      </c>
      <c r="B10695" t="s">
        <v>572</v>
      </c>
      <c r="C10695" t="s">
        <v>523</v>
      </c>
      <c r="D10695" t="s">
        <v>530</v>
      </c>
      <c r="E10695" t="s">
        <v>517</v>
      </c>
      <c r="F10695" s="191">
        <v>45880</v>
      </c>
      <c r="G10695" t="s">
        <v>573</v>
      </c>
      <c r="H10695" s="192">
        <v>2960000</v>
      </c>
      <c r="I10695" t="s">
        <v>16</v>
      </c>
      <c r="J10695"/>
      <c r="K10695"/>
      <c r="L10695">
        <v>2025</v>
      </c>
      <c r="M10695" t="s">
        <v>525</v>
      </c>
      <c r="N10695" t="s">
        <v>526</v>
      </c>
      <c r="O10695"/>
    </row>
    <row r="10696" spans="1:15" s="164" customFormat="1" ht="16" x14ac:dyDescent="0.2">
      <c r="A10696" t="s">
        <v>521</v>
      </c>
      <c r="B10696" t="s">
        <v>572</v>
      </c>
      <c r="C10696" t="s">
        <v>535</v>
      </c>
      <c r="D10696" t="s">
        <v>524</v>
      </c>
      <c r="E10696" t="s">
        <v>519</v>
      </c>
      <c r="F10696" s="191">
        <v>45880</v>
      </c>
      <c r="G10696" t="s">
        <v>573</v>
      </c>
      <c r="H10696" s="192">
        <v>2040000</v>
      </c>
      <c r="I10696" t="s">
        <v>16</v>
      </c>
      <c r="J10696">
        <v>24000</v>
      </c>
      <c r="K10696"/>
      <c r="L10696">
        <v>2025</v>
      </c>
      <c r="M10696" t="s">
        <v>525</v>
      </c>
      <c r="N10696" t="s">
        <v>526</v>
      </c>
      <c r="O10696"/>
    </row>
    <row r="10697" spans="1:15" s="164" customFormat="1" ht="16" x14ac:dyDescent="0.2">
      <c r="A10697" t="s">
        <v>521</v>
      </c>
      <c r="B10697" t="s">
        <v>572</v>
      </c>
      <c r="C10697" t="s">
        <v>523</v>
      </c>
      <c r="D10697" t="s">
        <v>524</v>
      </c>
      <c r="E10697" t="s">
        <v>519</v>
      </c>
      <c r="F10697" s="191">
        <v>45880</v>
      </c>
      <c r="G10697" t="s">
        <v>573</v>
      </c>
      <c r="H10697" s="192">
        <v>1419500</v>
      </c>
      <c r="I10697" t="s">
        <v>16</v>
      </c>
      <c r="J10697">
        <v>16700</v>
      </c>
      <c r="K10697"/>
      <c r="L10697">
        <v>2025</v>
      </c>
      <c r="M10697" t="s">
        <v>525</v>
      </c>
      <c r="N10697" t="s">
        <v>526</v>
      </c>
      <c r="O10697"/>
    </row>
    <row r="10698" spans="1:15" s="164" customFormat="1" ht="16" x14ac:dyDescent="0.2">
      <c r="A10698" t="s">
        <v>521</v>
      </c>
      <c r="B10698" t="s">
        <v>522</v>
      </c>
      <c r="C10698" t="s">
        <v>523</v>
      </c>
      <c r="D10698" t="s">
        <v>530</v>
      </c>
      <c r="E10698" t="s">
        <v>517</v>
      </c>
      <c r="F10698" s="191">
        <v>45881</v>
      </c>
      <c r="G10698" t="s">
        <v>19</v>
      </c>
      <c r="H10698" s="192">
        <v>1420000</v>
      </c>
      <c r="I10698" t="s">
        <v>16</v>
      </c>
      <c r="J10698"/>
      <c r="K10698"/>
      <c r="L10698">
        <v>2025</v>
      </c>
      <c r="M10698" t="s">
        <v>525</v>
      </c>
      <c r="N10698" t="s">
        <v>526</v>
      </c>
      <c r="O10698"/>
    </row>
    <row r="10699" spans="1:15" s="164" customFormat="1" ht="16" x14ac:dyDescent="0.2">
      <c r="A10699" t="s">
        <v>521</v>
      </c>
      <c r="B10699" t="s">
        <v>522</v>
      </c>
      <c r="C10699" t="s">
        <v>523</v>
      </c>
      <c r="D10699" t="s">
        <v>524</v>
      </c>
      <c r="E10699" t="s">
        <v>519</v>
      </c>
      <c r="F10699" s="191">
        <v>45881</v>
      </c>
      <c r="G10699" t="s">
        <v>19</v>
      </c>
      <c r="H10699" s="192">
        <v>935000</v>
      </c>
      <c r="I10699" t="s">
        <v>16</v>
      </c>
      <c r="J10699">
        <v>11000</v>
      </c>
      <c r="K10699"/>
      <c r="L10699">
        <v>2025</v>
      </c>
      <c r="M10699" t="s">
        <v>525</v>
      </c>
      <c r="N10699" t="s">
        <v>526</v>
      </c>
      <c r="O10699"/>
    </row>
    <row r="10700" spans="1:15" s="164" customFormat="1" ht="16" x14ac:dyDescent="0.2">
      <c r="A10700" t="s">
        <v>521</v>
      </c>
      <c r="B10700" t="s">
        <v>688</v>
      </c>
      <c r="C10700" t="s">
        <v>523</v>
      </c>
      <c r="D10700" t="s">
        <v>530</v>
      </c>
      <c r="E10700" t="s">
        <v>518</v>
      </c>
      <c r="F10700" s="191">
        <v>45881</v>
      </c>
      <c r="G10700" t="s">
        <v>40</v>
      </c>
      <c r="H10700" s="192">
        <v>360000</v>
      </c>
      <c r="I10700" t="s">
        <v>16</v>
      </c>
      <c r="J10700"/>
      <c r="K10700"/>
      <c r="L10700">
        <v>2025</v>
      </c>
      <c r="M10700" t="s">
        <v>525</v>
      </c>
      <c r="N10700" t="s">
        <v>526</v>
      </c>
      <c r="O10700"/>
    </row>
    <row r="10701" spans="1:15" s="164" customFormat="1" ht="16" x14ac:dyDescent="0.2">
      <c r="A10701" t="s">
        <v>521</v>
      </c>
      <c r="B10701" t="s">
        <v>688</v>
      </c>
      <c r="C10701" t="s">
        <v>523</v>
      </c>
      <c r="D10701" t="s">
        <v>530</v>
      </c>
      <c r="E10701" t="s">
        <v>517</v>
      </c>
      <c r="F10701" s="191">
        <v>45881</v>
      </c>
      <c r="G10701" t="s">
        <v>40</v>
      </c>
      <c r="H10701" s="192">
        <v>1400000</v>
      </c>
      <c r="I10701" t="s">
        <v>16</v>
      </c>
      <c r="J10701"/>
      <c r="K10701"/>
      <c r="L10701">
        <v>2025</v>
      </c>
      <c r="M10701" t="s">
        <v>525</v>
      </c>
      <c r="N10701" t="s">
        <v>526</v>
      </c>
      <c r="O10701"/>
    </row>
    <row r="10702" spans="1:15" s="164" customFormat="1" ht="16" x14ac:dyDescent="0.2">
      <c r="A10702" t="s">
        <v>521</v>
      </c>
      <c r="B10702" t="s">
        <v>831</v>
      </c>
      <c r="C10702" t="s">
        <v>523</v>
      </c>
      <c r="D10702" t="s">
        <v>530</v>
      </c>
      <c r="E10702" t="s">
        <v>517</v>
      </c>
      <c r="F10702" s="191">
        <v>45881</v>
      </c>
      <c r="G10702" t="s">
        <v>832</v>
      </c>
      <c r="H10702" s="192">
        <v>400000</v>
      </c>
      <c r="I10702" t="s">
        <v>16</v>
      </c>
      <c r="J10702"/>
      <c r="K10702"/>
      <c r="L10702">
        <v>2025</v>
      </c>
      <c r="M10702" t="s">
        <v>525</v>
      </c>
      <c r="N10702" t="s">
        <v>526</v>
      </c>
      <c r="O10702"/>
    </row>
    <row r="10703" spans="1:15" s="164" customFormat="1" ht="16" x14ac:dyDescent="0.2">
      <c r="A10703" t="s">
        <v>521</v>
      </c>
      <c r="B10703" t="s">
        <v>687</v>
      </c>
      <c r="C10703" t="s">
        <v>523</v>
      </c>
      <c r="D10703" t="s">
        <v>530</v>
      </c>
      <c r="E10703" t="s">
        <v>517</v>
      </c>
      <c r="F10703" s="191">
        <v>45881</v>
      </c>
      <c r="G10703" t="s">
        <v>39</v>
      </c>
      <c r="H10703" s="192">
        <v>112000</v>
      </c>
      <c r="I10703" t="s">
        <v>16</v>
      </c>
      <c r="J10703">
        <v>280</v>
      </c>
      <c r="K10703"/>
      <c r="L10703">
        <v>2025</v>
      </c>
      <c r="M10703" t="s">
        <v>525</v>
      </c>
      <c r="N10703" t="s">
        <v>526</v>
      </c>
      <c r="O10703"/>
    </row>
    <row r="10704" spans="1:15" s="164" customFormat="1" ht="16" x14ac:dyDescent="0.2">
      <c r="A10704" t="s">
        <v>521</v>
      </c>
      <c r="B10704" t="s">
        <v>667</v>
      </c>
      <c r="C10704" t="s">
        <v>523</v>
      </c>
      <c r="D10704" t="s">
        <v>530</v>
      </c>
      <c r="E10704" t="s">
        <v>518</v>
      </c>
      <c r="F10704" s="191">
        <v>45881</v>
      </c>
      <c r="G10704" t="s">
        <v>35</v>
      </c>
      <c r="H10704" s="192">
        <v>44800</v>
      </c>
      <c r="I10704" t="s">
        <v>16</v>
      </c>
      <c r="J10704">
        <v>112</v>
      </c>
      <c r="K10704"/>
      <c r="L10704">
        <v>2025</v>
      </c>
      <c r="M10704" t="s">
        <v>525</v>
      </c>
      <c r="N10704" t="s">
        <v>526</v>
      </c>
      <c r="O10704"/>
    </row>
    <row r="10705" spans="1:15" s="164" customFormat="1" ht="16" x14ac:dyDescent="0.2">
      <c r="A10705" t="s">
        <v>521</v>
      </c>
      <c r="B10705" t="s">
        <v>667</v>
      </c>
      <c r="C10705" t="s">
        <v>523</v>
      </c>
      <c r="D10705" t="s">
        <v>530</v>
      </c>
      <c r="E10705" t="s">
        <v>517</v>
      </c>
      <c r="F10705" s="191">
        <v>45881</v>
      </c>
      <c r="G10705" t="s">
        <v>35</v>
      </c>
      <c r="H10705" s="192">
        <v>963200</v>
      </c>
      <c r="I10705" t="s">
        <v>16</v>
      </c>
      <c r="J10705">
        <v>2408</v>
      </c>
      <c r="K10705"/>
      <c r="L10705">
        <v>2025</v>
      </c>
      <c r="M10705" t="s">
        <v>525</v>
      </c>
      <c r="N10705" t="s">
        <v>526</v>
      </c>
      <c r="O10705"/>
    </row>
    <row r="10706" spans="1:15" s="164" customFormat="1" ht="16" x14ac:dyDescent="0.2">
      <c r="A10706" t="s">
        <v>521</v>
      </c>
      <c r="B10706" t="s">
        <v>705</v>
      </c>
      <c r="C10706" t="s">
        <v>523</v>
      </c>
      <c r="D10706" t="s">
        <v>530</v>
      </c>
      <c r="E10706" t="s">
        <v>517</v>
      </c>
      <c r="F10706" s="191">
        <v>45881</v>
      </c>
      <c r="G10706" t="s">
        <v>42</v>
      </c>
      <c r="H10706" s="192">
        <v>313600</v>
      </c>
      <c r="I10706" t="s">
        <v>16</v>
      </c>
      <c r="J10706">
        <v>784</v>
      </c>
      <c r="K10706"/>
      <c r="L10706">
        <v>2025</v>
      </c>
      <c r="M10706" t="s">
        <v>525</v>
      </c>
      <c r="N10706" t="s">
        <v>526</v>
      </c>
      <c r="O10706"/>
    </row>
    <row r="10707" spans="1:15" s="164" customFormat="1" ht="16" x14ac:dyDescent="0.2">
      <c r="A10707" t="s">
        <v>521</v>
      </c>
      <c r="B10707" t="s">
        <v>645</v>
      </c>
      <c r="C10707" t="s">
        <v>523</v>
      </c>
      <c r="D10707" t="s">
        <v>530</v>
      </c>
      <c r="E10707" t="s">
        <v>517</v>
      </c>
      <c r="F10707" s="191">
        <v>45881</v>
      </c>
      <c r="G10707" t="s">
        <v>30</v>
      </c>
      <c r="H10707" s="192">
        <v>873600</v>
      </c>
      <c r="I10707" t="s">
        <v>16</v>
      </c>
      <c r="J10707">
        <v>2184</v>
      </c>
      <c r="K10707"/>
      <c r="L10707">
        <v>2025</v>
      </c>
      <c r="M10707" t="s">
        <v>525</v>
      </c>
      <c r="N10707" t="s">
        <v>526</v>
      </c>
      <c r="O10707"/>
    </row>
    <row r="10708" spans="1:15" s="164" customFormat="1" ht="16" x14ac:dyDescent="0.2">
      <c r="A10708" t="s">
        <v>521</v>
      </c>
      <c r="B10708" t="s">
        <v>639</v>
      </c>
      <c r="C10708" t="s">
        <v>523</v>
      </c>
      <c r="D10708" t="s">
        <v>530</v>
      </c>
      <c r="E10708" t="s">
        <v>517</v>
      </c>
      <c r="F10708" s="191">
        <v>45881</v>
      </c>
      <c r="G10708" t="s">
        <v>29</v>
      </c>
      <c r="H10708" s="192">
        <v>3113600</v>
      </c>
      <c r="I10708" t="s">
        <v>16</v>
      </c>
      <c r="J10708">
        <v>7784</v>
      </c>
      <c r="K10708"/>
      <c r="L10708">
        <v>2025</v>
      </c>
      <c r="M10708" t="s">
        <v>525</v>
      </c>
      <c r="N10708" t="s">
        <v>526</v>
      </c>
      <c r="O10708"/>
    </row>
    <row r="10709" spans="1:15" s="164" customFormat="1" ht="16" x14ac:dyDescent="0.2">
      <c r="A10709" t="s">
        <v>521</v>
      </c>
      <c r="B10709" t="s">
        <v>662</v>
      </c>
      <c r="C10709" t="s">
        <v>523</v>
      </c>
      <c r="D10709" t="s">
        <v>530</v>
      </c>
      <c r="E10709" t="s">
        <v>518</v>
      </c>
      <c r="F10709" s="191">
        <v>45881</v>
      </c>
      <c r="G10709" t="s">
        <v>32</v>
      </c>
      <c r="H10709" s="192">
        <v>201600</v>
      </c>
      <c r="I10709" t="s">
        <v>16</v>
      </c>
      <c r="J10709">
        <v>504</v>
      </c>
      <c r="K10709"/>
      <c r="L10709">
        <v>2025</v>
      </c>
      <c r="M10709" t="s">
        <v>525</v>
      </c>
      <c r="N10709" t="s">
        <v>526</v>
      </c>
      <c r="O10709"/>
    </row>
    <row r="10710" spans="1:15" s="164" customFormat="1" ht="16" x14ac:dyDescent="0.2">
      <c r="A10710" t="s">
        <v>521</v>
      </c>
      <c r="B10710" t="s">
        <v>662</v>
      </c>
      <c r="C10710" t="s">
        <v>523</v>
      </c>
      <c r="D10710" t="s">
        <v>530</v>
      </c>
      <c r="E10710" t="s">
        <v>517</v>
      </c>
      <c r="F10710" s="191">
        <v>45881</v>
      </c>
      <c r="G10710" t="s">
        <v>32</v>
      </c>
      <c r="H10710" s="192">
        <v>1030400</v>
      </c>
      <c r="I10710" t="s">
        <v>16</v>
      </c>
      <c r="J10710">
        <v>2576</v>
      </c>
      <c r="K10710"/>
      <c r="L10710">
        <v>2025</v>
      </c>
      <c r="M10710" t="s">
        <v>525</v>
      </c>
      <c r="N10710" t="s">
        <v>526</v>
      </c>
      <c r="O10710"/>
    </row>
    <row r="10711" spans="1:15" s="164" customFormat="1" ht="16" x14ac:dyDescent="0.2">
      <c r="A10711" t="s">
        <v>521</v>
      </c>
      <c r="B10711" t="s">
        <v>670</v>
      </c>
      <c r="C10711" t="s">
        <v>523</v>
      </c>
      <c r="D10711" t="s">
        <v>530</v>
      </c>
      <c r="E10711" t="s">
        <v>518</v>
      </c>
      <c r="F10711" s="191">
        <v>45881</v>
      </c>
      <c r="G10711" t="s">
        <v>36</v>
      </c>
      <c r="H10711" s="192">
        <v>44800</v>
      </c>
      <c r="I10711" t="s">
        <v>16</v>
      </c>
      <c r="J10711">
        <v>112</v>
      </c>
      <c r="K10711"/>
      <c r="L10711">
        <v>2025</v>
      </c>
      <c r="M10711" t="s">
        <v>525</v>
      </c>
      <c r="N10711" t="s">
        <v>526</v>
      </c>
      <c r="O10711"/>
    </row>
    <row r="10712" spans="1:15" s="164" customFormat="1" ht="16" x14ac:dyDescent="0.2">
      <c r="A10712" t="s">
        <v>521</v>
      </c>
      <c r="B10712" t="s">
        <v>670</v>
      </c>
      <c r="C10712" t="s">
        <v>523</v>
      </c>
      <c r="D10712" t="s">
        <v>530</v>
      </c>
      <c r="E10712" t="s">
        <v>517</v>
      </c>
      <c r="F10712" s="191">
        <v>45881</v>
      </c>
      <c r="G10712" t="s">
        <v>36</v>
      </c>
      <c r="H10712" s="192">
        <v>918400</v>
      </c>
      <c r="I10712" t="s">
        <v>16</v>
      </c>
      <c r="J10712">
        <v>2296</v>
      </c>
      <c r="K10712"/>
      <c r="L10712">
        <v>2025</v>
      </c>
      <c r="M10712" t="s">
        <v>525</v>
      </c>
      <c r="N10712" t="s">
        <v>526</v>
      </c>
      <c r="O10712"/>
    </row>
    <row r="10713" spans="1:15" s="164" customFormat="1" ht="16" x14ac:dyDescent="0.2">
      <c r="A10713" t="s">
        <v>521</v>
      </c>
      <c r="B10713" t="s">
        <v>592</v>
      </c>
      <c r="C10713" t="s">
        <v>523</v>
      </c>
      <c r="D10713" t="s">
        <v>530</v>
      </c>
      <c r="E10713" t="s">
        <v>518</v>
      </c>
      <c r="F10713" s="191">
        <v>45881</v>
      </c>
      <c r="G10713" t="s">
        <v>24</v>
      </c>
      <c r="H10713" s="192">
        <v>22400</v>
      </c>
      <c r="I10713" t="s">
        <v>16</v>
      </c>
      <c r="J10713">
        <v>56</v>
      </c>
      <c r="K10713"/>
      <c r="L10713">
        <v>2025</v>
      </c>
      <c r="M10713" t="s">
        <v>525</v>
      </c>
      <c r="N10713" t="s">
        <v>526</v>
      </c>
      <c r="O10713"/>
    </row>
    <row r="10714" spans="1:15" s="164" customFormat="1" ht="16" x14ac:dyDescent="0.2">
      <c r="A10714" t="s">
        <v>521</v>
      </c>
      <c r="B10714" t="s">
        <v>592</v>
      </c>
      <c r="C10714" t="s">
        <v>523</v>
      </c>
      <c r="D10714" t="s">
        <v>530</v>
      </c>
      <c r="E10714" t="s">
        <v>517</v>
      </c>
      <c r="F10714" s="191">
        <v>45881</v>
      </c>
      <c r="G10714" t="s">
        <v>24</v>
      </c>
      <c r="H10714" s="192">
        <v>851200</v>
      </c>
      <c r="I10714" t="s">
        <v>16</v>
      </c>
      <c r="J10714">
        <v>2128</v>
      </c>
      <c r="K10714"/>
      <c r="L10714">
        <v>2025</v>
      </c>
      <c r="M10714" t="s">
        <v>525</v>
      </c>
      <c r="N10714" t="s">
        <v>526</v>
      </c>
      <c r="O10714"/>
    </row>
    <row r="10715" spans="1:15" s="164" customFormat="1" ht="16" x14ac:dyDescent="0.2">
      <c r="A10715" t="s">
        <v>521</v>
      </c>
      <c r="B10715" t="s">
        <v>639</v>
      </c>
      <c r="C10715" t="s">
        <v>523</v>
      </c>
      <c r="D10715" t="s">
        <v>530</v>
      </c>
      <c r="E10715" t="s">
        <v>518</v>
      </c>
      <c r="F10715" s="191">
        <v>45881</v>
      </c>
      <c r="G10715" t="s">
        <v>29</v>
      </c>
      <c r="H10715" s="192">
        <v>291200</v>
      </c>
      <c r="I10715" t="s">
        <v>16</v>
      </c>
      <c r="J10715">
        <v>728</v>
      </c>
      <c r="K10715"/>
      <c r="L10715">
        <v>2025</v>
      </c>
      <c r="M10715" t="s">
        <v>525</v>
      </c>
      <c r="N10715" t="s">
        <v>526</v>
      </c>
      <c r="O10715"/>
    </row>
    <row r="10716" spans="1:15" s="164" customFormat="1" ht="16" x14ac:dyDescent="0.2">
      <c r="A10716" t="s">
        <v>521</v>
      </c>
      <c r="B10716" t="s">
        <v>639</v>
      </c>
      <c r="C10716" t="s">
        <v>523</v>
      </c>
      <c r="D10716" t="s">
        <v>524</v>
      </c>
      <c r="E10716" t="s">
        <v>519</v>
      </c>
      <c r="F10716" s="191">
        <v>45881</v>
      </c>
      <c r="G10716" t="s">
        <v>29</v>
      </c>
      <c r="H10716" s="192">
        <v>65025</v>
      </c>
      <c r="I10716" t="s">
        <v>16</v>
      </c>
      <c r="J10716">
        <v>765</v>
      </c>
      <c r="K10716"/>
      <c r="L10716">
        <v>2025</v>
      </c>
      <c r="M10716" t="s">
        <v>525</v>
      </c>
      <c r="N10716" t="s">
        <v>526</v>
      </c>
      <c r="O10716"/>
    </row>
    <row r="10717" spans="1:15" s="164" customFormat="1" ht="16" x14ac:dyDescent="0.2">
      <c r="A10717" t="s">
        <v>521</v>
      </c>
      <c r="B10717" t="s">
        <v>572</v>
      </c>
      <c r="C10717" t="s">
        <v>523</v>
      </c>
      <c r="D10717" t="s">
        <v>530</v>
      </c>
      <c r="E10717" t="s">
        <v>518</v>
      </c>
      <c r="F10717" s="191">
        <v>45881</v>
      </c>
      <c r="G10717" t="s">
        <v>573</v>
      </c>
      <c r="H10717" s="192">
        <v>220000</v>
      </c>
      <c r="I10717" t="s">
        <v>16</v>
      </c>
      <c r="J10717"/>
      <c r="K10717"/>
      <c r="L10717">
        <v>2025</v>
      </c>
      <c r="M10717" t="s">
        <v>525</v>
      </c>
      <c r="N10717" t="s">
        <v>526</v>
      </c>
      <c r="O10717"/>
    </row>
    <row r="10718" spans="1:15" s="164" customFormat="1" ht="16" x14ac:dyDescent="0.2">
      <c r="A10718" t="s">
        <v>521</v>
      </c>
      <c r="B10718" t="s">
        <v>572</v>
      </c>
      <c r="C10718" t="s">
        <v>535</v>
      </c>
      <c r="D10718" t="s">
        <v>530</v>
      </c>
      <c r="E10718" t="s">
        <v>517</v>
      </c>
      <c r="F10718" s="191">
        <v>45881</v>
      </c>
      <c r="G10718" t="s">
        <v>573</v>
      </c>
      <c r="H10718" s="192">
        <v>240000</v>
      </c>
      <c r="I10718" t="s">
        <v>16</v>
      </c>
      <c r="J10718"/>
      <c r="K10718"/>
      <c r="L10718">
        <v>2025</v>
      </c>
      <c r="M10718" t="s">
        <v>525</v>
      </c>
      <c r="N10718" t="s">
        <v>526</v>
      </c>
      <c r="O10718"/>
    </row>
    <row r="10719" spans="1:15" s="164" customFormat="1" ht="16" x14ac:dyDescent="0.2">
      <c r="A10719" t="s">
        <v>521</v>
      </c>
      <c r="B10719" t="s">
        <v>572</v>
      </c>
      <c r="C10719" t="s">
        <v>523</v>
      </c>
      <c r="D10719" t="s">
        <v>530</v>
      </c>
      <c r="E10719" t="s">
        <v>517</v>
      </c>
      <c r="F10719" s="191">
        <v>45881</v>
      </c>
      <c r="G10719" t="s">
        <v>573</v>
      </c>
      <c r="H10719" s="192">
        <v>3360000</v>
      </c>
      <c r="I10719" t="s">
        <v>16</v>
      </c>
      <c r="J10719"/>
      <c r="K10719"/>
      <c r="L10719">
        <v>2025</v>
      </c>
      <c r="M10719" t="s">
        <v>525</v>
      </c>
      <c r="N10719" t="s">
        <v>526</v>
      </c>
      <c r="O10719"/>
    </row>
    <row r="10720" spans="1:15" s="164" customFormat="1" ht="16" x14ac:dyDescent="0.2">
      <c r="A10720" t="s">
        <v>521</v>
      </c>
      <c r="B10720" t="s">
        <v>572</v>
      </c>
      <c r="C10720" t="s">
        <v>535</v>
      </c>
      <c r="D10720" t="s">
        <v>524</v>
      </c>
      <c r="E10720" t="s">
        <v>519</v>
      </c>
      <c r="F10720" s="191">
        <v>45881</v>
      </c>
      <c r="G10720" t="s">
        <v>573</v>
      </c>
      <c r="H10720" s="192">
        <v>595000</v>
      </c>
      <c r="I10720" t="s">
        <v>16</v>
      </c>
      <c r="J10720">
        <v>7000</v>
      </c>
      <c r="K10720"/>
      <c r="L10720">
        <v>2025</v>
      </c>
      <c r="M10720" t="s">
        <v>525</v>
      </c>
      <c r="N10720" t="s">
        <v>526</v>
      </c>
      <c r="O10720"/>
    </row>
    <row r="10721" spans="1:15" s="164" customFormat="1" ht="16" x14ac:dyDescent="0.2">
      <c r="A10721" t="s">
        <v>521</v>
      </c>
      <c r="B10721" t="s">
        <v>572</v>
      </c>
      <c r="C10721" t="s">
        <v>523</v>
      </c>
      <c r="D10721" t="s">
        <v>524</v>
      </c>
      <c r="E10721" t="s">
        <v>519</v>
      </c>
      <c r="F10721" s="191">
        <v>45881</v>
      </c>
      <c r="G10721" t="s">
        <v>573</v>
      </c>
      <c r="H10721" s="192">
        <v>1232500</v>
      </c>
      <c r="I10721" t="s">
        <v>16</v>
      </c>
      <c r="J10721">
        <v>14500</v>
      </c>
      <c r="K10721"/>
      <c r="L10721">
        <v>2025</v>
      </c>
      <c r="M10721" t="s">
        <v>525</v>
      </c>
      <c r="N10721" t="s">
        <v>526</v>
      </c>
      <c r="O10721"/>
    </row>
    <row r="10722" spans="1:15" s="164" customFormat="1" ht="16" x14ac:dyDescent="0.2">
      <c r="A10722" t="s">
        <v>521</v>
      </c>
      <c r="B10722" t="s">
        <v>647</v>
      </c>
      <c r="C10722" t="s">
        <v>523</v>
      </c>
      <c r="D10722" t="s">
        <v>525</v>
      </c>
      <c r="E10722" t="s">
        <v>531</v>
      </c>
      <c r="F10722" s="191">
        <v>45881</v>
      </c>
      <c r="G10722" t="s">
        <v>648</v>
      </c>
      <c r="H10722" s="192">
        <v>114048</v>
      </c>
      <c r="I10722" t="s">
        <v>16</v>
      </c>
      <c r="J10722"/>
      <c r="K10722"/>
      <c r="L10722">
        <v>2024</v>
      </c>
      <c r="M10722" t="s">
        <v>525</v>
      </c>
      <c r="N10722" t="s">
        <v>569</v>
      </c>
      <c r="O10722"/>
    </row>
    <row r="10723" spans="1:15" s="164" customFormat="1" ht="16" x14ac:dyDescent="0.2">
      <c r="A10723" t="s">
        <v>521</v>
      </c>
      <c r="B10723" t="s">
        <v>647</v>
      </c>
      <c r="C10723" t="s">
        <v>523</v>
      </c>
      <c r="D10723" t="s">
        <v>525</v>
      </c>
      <c r="E10723" t="s">
        <v>519</v>
      </c>
      <c r="F10723" s="191">
        <v>45881</v>
      </c>
      <c r="G10723" t="s">
        <v>661</v>
      </c>
      <c r="H10723" s="192">
        <v>368808</v>
      </c>
      <c r="I10723" t="s">
        <v>16</v>
      </c>
      <c r="J10723"/>
      <c r="K10723"/>
      <c r="L10723">
        <v>2024</v>
      </c>
      <c r="M10723" t="s">
        <v>525</v>
      </c>
      <c r="N10723" t="s">
        <v>569</v>
      </c>
      <c r="O10723"/>
    </row>
    <row r="10724" spans="1:15" s="164" customFormat="1" ht="16" x14ac:dyDescent="0.2">
      <c r="A10724" t="s">
        <v>521</v>
      </c>
      <c r="B10724" t="s">
        <v>647</v>
      </c>
      <c r="C10724" t="s">
        <v>523</v>
      </c>
      <c r="D10724" t="s">
        <v>525</v>
      </c>
      <c r="E10724" t="s">
        <v>525</v>
      </c>
      <c r="F10724" s="191">
        <v>45881</v>
      </c>
      <c r="G10724" t="s">
        <v>649</v>
      </c>
      <c r="H10724" s="192">
        <v>345488</v>
      </c>
      <c r="I10724" t="s">
        <v>16</v>
      </c>
      <c r="J10724"/>
      <c r="K10724"/>
      <c r="L10724">
        <v>2024</v>
      </c>
      <c r="M10724" t="s">
        <v>525</v>
      </c>
      <c r="N10724" t="s">
        <v>569</v>
      </c>
      <c r="O10724"/>
    </row>
    <row r="10725" spans="1:15" s="164" customFormat="1" ht="16" x14ac:dyDescent="0.2">
      <c r="A10725" t="s">
        <v>521</v>
      </c>
      <c r="B10725" t="s">
        <v>647</v>
      </c>
      <c r="C10725" t="s">
        <v>523</v>
      </c>
      <c r="D10725" t="s">
        <v>525</v>
      </c>
      <c r="E10725" t="s">
        <v>525</v>
      </c>
      <c r="F10725" s="191">
        <v>45881</v>
      </c>
      <c r="G10725" t="s">
        <v>656</v>
      </c>
      <c r="H10725" s="192">
        <v>349272</v>
      </c>
      <c r="I10725" t="s">
        <v>16</v>
      </c>
      <c r="J10725"/>
      <c r="K10725"/>
      <c r="L10725">
        <v>2024</v>
      </c>
      <c r="M10725" t="s">
        <v>525</v>
      </c>
      <c r="N10725" t="s">
        <v>569</v>
      </c>
      <c r="O10725"/>
    </row>
    <row r="10726" spans="1:15" s="164" customFormat="1" ht="16" x14ac:dyDescent="0.2">
      <c r="A10726" t="s">
        <v>521</v>
      </c>
      <c r="B10726" t="s">
        <v>603</v>
      </c>
      <c r="C10726" t="s">
        <v>523</v>
      </c>
      <c r="D10726" t="s">
        <v>525</v>
      </c>
      <c r="E10726" t="s">
        <v>525</v>
      </c>
      <c r="F10726" s="191">
        <v>45881</v>
      </c>
      <c r="G10726" t="s">
        <v>604</v>
      </c>
      <c r="H10726" s="192">
        <v>9845</v>
      </c>
      <c r="I10726" t="s">
        <v>22</v>
      </c>
      <c r="J10726"/>
      <c r="K10726"/>
      <c r="L10726">
        <v>2024</v>
      </c>
      <c r="M10726" t="s">
        <v>525</v>
      </c>
      <c r="N10726" t="s">
        <v>569</v>
      </c>
      <c r="O10726"/>
    </row>
    <row r="10727" spans="1:15" s="164" customFormat="1" ht="16" x14ac:dyDescent="0.2">
      <c r="A10727" t="s">
        <v>521</v>
      </c>
      <c r="B10727" t="s">
        <v>592</v>
      </c>
      <c r="C10727" t="s">
        <v>523</v>
      </c>
      <c r="D10727" t="s">
        <v>530</v>
      </c>
      <c r="E10727" t="s">
        <v>517</v>
      </c>
      <c r="F10727" s="191">
        <v>45881</v>
      </c>
      <c r="G10727" t="s">
        <v>24</v>
      </c>
      <c r="H10727" s="192">
        <v>268800</v>
      </c>
      <c r="I10727" t="s">
        <v>16</v>
      </c>
      <c r="J10727">
        <v>672</v>
      </c>
      <c r="K10727"/>
      <c r="L10727">
        <v>2025</v>
      </c>
      <c r="M10727" t="s">
        <v>525</v>
      </c>
      <c r="N10727" t="s">
        <v>526</v>
      </c>
      <c r="O10727" t="s">
        <v>891</v>
      </c>
    </row>
    <row r="10728" spans="1:15" s="164" customFormat="1" ht="16" x14ac:dyDescent="0.2">
      <c r="A10728" t="s">
        <v>521</v>
      </c>
      <c r="B10728" t="s">
        <v>705</v>
      </c>
      <c r="C10728" t="s">
        <v>523</v>
      </c>
      <c r="D10728" t="s">
        <v>530</v>
      </c>
      <c r="E10728" t="s">
        <v>518</v>
      </c>
      <c r="F10728" s="191">
        <v>45881</v>
      </c>
      <c r="G10728" t="s">
        <v>42</v>
      </c>
      <c r="H10728" s="192">
        <v>22400</v>
      </c>
      <c r="I10728" t="s">
        <v>16</v>
      </c>
      <c r="J10728">
        <v>56</v>
      </c>
      <c r="K10728"/>
      <c r="L10728">
        <v>2025</v>
      </c>
      <c r="M10728" t="s">
        <v>525</v>
      </c>
      <c r="N10728" t="s">
        <v>526</v>
      </c>
      <c r="O10728" t="s">
        <v>890</v>
      </c>
    </row>
    <row r="10729" spans="1:15" s="164" customFormat="1" ht="16" x14ac:dyDescent="0.2">
      <c r="A10729" t="s">
        <v>521</v>
      </c>
      <c r="B10729" t="s">
        <v>705</v>
      </c>
      <c r="C10729" t="s">
        <v>523</v>
      </c>
      <c r="D10729" t="s">
        <v>530</v>
      </c>
      <c r="E10729" t="s">
        <v>517</v>
      </c>
      <c r="F10729" s="191">
        <v>45881</v>
      </c>
      <c r="G10729" t="s">
        <v>42</v>
      </c>
      <c r="H10729" s="192">
        <v>-224000</v>
      </c>
      <c r="I10729" t="s">
        <v>16</v>
      </c>
      <c r="J10729">
        <v>-560</v>
      </c>
      <c r="K10729"/>
      <c r="L10729">
        <v>2025</v>
      </c>
      <c r="M10729" t="s">
        <v>525</v>
      </c>
      <c r="N10729" t="s">
        <v>526</v>
      </c>
      <c r="O10729" t="s">
        <v>886</v>
      </c>
    </row>
    <row r="10730" spans="1:15" s="164" customFormat="1" ht="16" x14ac:dyDescent="0.2">
      <c r="A10730" t="s">
        <v>521</v>
      </c>
      <c r="B10730" t="s">
        <v>688</v>
      </c>
      <c r="C10730" t="s">
        <v>523</v>
      </c>
      <c r="D10730" t="s">
        <v>530</v>
      </c>
      <c r="E10730" t="s">
        <v>518</v>
      </c>
      <c r="F10730" s="191">
        <v>45882</v>
      </c>
      <c r="G10730" t="s">
        <v>40</v>
      </c>
      <c r="H10730" s="192">
        <v>200000</v>
      </c>
      <c r="I10730" t="s">
        <v>16</v>
      </c>
      <c r="J10730"/>
      <c r="K10730"/>
      <c r="L10730">
        <v>2025</v>
      </c>
      <c r="M10730" t="s">
        <v>525</v>
      </c>
      <c r="N10730" t="s">
        <v>526</v>
      </c>
      <c r="O10730"/>
    </row>
    <row r="10731" spans="1:15" s="164" customFormat="1" ht="16" x14ac:dyDescent="0.2">
      <c r="A10731" t="s">
        <v>521</v>
      </c>
      <c r="B10731" t="s">
        <v>647</v>
      </c>
      <c r="C10731" t="s">
        <v>523</v>
      </c>
      <c r="D10731" t="s">
        <v>525</v>
      </c>
      <c r="E10731" t="s">
        <v>525</v>
      </c>
      <c r="F10731" s="191">
        <v>45882</v>
      </c>
      <c r="G10731" t="s">
        <v>648</v>
      </c>
      <c r="H10731" s="192">
        <v>43890</v>
      </c>
      <c r="I10731" t="s">
        <v>16</v>
      </c>
      <c r="J10731"/>
      <c r="K10731"/>
      <c r="L10731">
        <v>2024</v>
      </c>
      <c r="M10731" t="s">
        <v>525</v>
      </c>
      <c r="N10731" t="s">
        <v>569</v>
      </c>
      <c r="O10731"/>
    </row>
    <row r="10732" spans="1:15" s="164" customFormat="1" ht="16" x14ac:dyDescent="0.2">
      <c r="A10732" t="s">
        <v>521</v>
      </c>
      <c r="B10732" t="s">
        <v>688</v>
      </c>
      <c r="C10732" t="s">
        <v>523</v>
      </c>
      <c r="D10732" t="s">
        <v>530</v>
      </c>
      <c r="E10732" t="s">
        <v>517</v>
      </c>
      <c r="F10732" s="191">
        <v>45882</v>
      </c>
      <c r="G10732" t="s">
        <v>40</v>
      </c>
      <c r="H10732" s="192">
        <v>1400000</v>
      </c>
      <c r="I10732" t="s">
        <v>16</v>
      </c>
      <c r="J10732"/>
      <c r="K10732"/>
      <c r="L10732">
        <v>2025</v>
      </c>
      <c r="M10732" t="s">
        <v>525</v>
      </c>
      <c r="N10732" t="s">
        <v>526</v>
      </c>
      <c r="O10732"/>
    </row>
    <row r="10733" spans="1:15" s="164" customFormat="1" ht="16" x14ac:dyDescent="0.2">
      <c r="A10733" t="s">
        <v>521</v>
      </c>
      <c r="B10733" t="s">
        <v>647</v>
      </c>
      <c r="C10733" t="s">
        <v>523</v>
      </c>
      <c r="D10733" t="s">
        <v>525</v>
      </c>
      <c r="E10733" t="s">
        <v>531</v>
      </c>
      <c r="F10733" s="191">
        <v>45882</v>
      </c>
      <c r="G10733" t="s">
        <v>648</v>
      </c>
      <c r="H10733" s="192">
        <v>63360</v>
      </c>
      <c r="I10733" t="s">
        <v>16</v>
      </c>
      <c r="J10733"/>
      <c r="K10733"/>
      <c r="L10733">
        <v>2024</v>
      </c>
      <c r="M10733" t="s">
        <v>525</v>
      </c>
      <c r="N10733" t="s">
        <v>569</v>
      </c>
      <c r="O10733"/>
    </row>
    <row r="10734" spans="1:15" s="164" customFormat="1" ht="16" x14ac:dyDescent="0.2">
      <c r="A10734" t="s">
        <v>521</v>
      </c>
      <c r="B10734" t="s">
        <v>831</v>
      </c>
      <c r="C10734" t="s">
        <v>523</v>
      </c>
      <c r="D10734" t="s">
        <v>530</v>
      </c>
      <c r="E10734" t="s">
        <v>518</v>
      </c>
      <c r="F10734" s="191">
        <v>45882</v>
      </c>
      <c r="G10734" t="s">
        <v>832</v>
      </c>
      <c r="H10734" s="192">
        <v>80000</v>
      </c>
      <c r="I10734" t="s">
        <v>16</v>
      </c>
      <c r="J10734"/>
      <c r="K10734"/>
      <c r="L10734">
        <v>2025</v>
      </c>
      <c r="M10734" t="s">
        <v>525</v>
      </c>
      <c r="N10734" t="s">
        <v>526</v>
      </c>
      <c r="O10734"/>
    </row>
    <row r="10735" spans="1:15" s="164" customFormat="1" ht="16" x14ac:dyDescent="0.2">
      <c r="A10735" t="s">
        <v>521</v>
      </c>
      <c r="B10735" t="s">
        <v>647</v>
      </c>
      <c r="C10735" t="s">
        <v>523</v>
      </c>
      <c r="D10735" t="s">
        <v>525</v>
      </c>
      <c r="E10735" t="s">
        <v>519</v>
      </c>
      <c r="F10735" s="191">
        <v>45882</v>
      </c>
      <c r="G10735" t="s">
        <v>661</v>
      </c>
      <c r="H10735" s="192">
        <v>184404</v>
      </c>
      <c r="I10735" t="s">
        <v>16</v>
      </c>
      <c r="J10735"/>
      <c r="K10735"/>
      <c r="L10735">
        <v>2024</v>
      </c>
      <c r="M10735" t="s">
        <v>525</v>
      </c>
      <c r="N10735" t="s">
        <v>569</v>
      </c>
      <c r="O10735"/>
    </row>
    <row r="10736" spans="1:15" s="164" customFormat="1" ht="16" x14ac:dyDescent="0.2">
      <c r="A10736" t="s">
        <v>521</v>
      </c>
      <c r="B10736" t="s">
        <v>831</v>
      </c>
      <c r="C10736" t="s">
        <v>523</v>
      </c>
      <c r="D10736" t="s">
        <v>530</v>
      </c>
      <c r="E10736" t="s">
        <v>517</v>
      </c>
      <c r="F10736" s="191">
        <v>45882</v>
      </c>
      <c r="G10736" t="s">
        <v>832</v>
      </c>
      <c r="H10736" s="192">
        <v>320000</v>
      </c>
      <c r="I10736" t="s">
        <v>16</v>
      </c>
      <c r="J10736"/>
      <c r="K10736"/>
      <c r="L10736">
        <v>2025</v>
      </c>
      <c r="M10736" t="s">
        <v>525</v>
      </c>
      <c r="N10736" t="s">
        <v>526</v>
      </c>
      <c r="O10736"/>
    </row>
    <row r="10737" spans="1:15" s="164" customFormat="1" ht="16" x14ac:dyDescent="0.2">
      <c r="A10737" t="s">
        <v>521</v>
      </c>
      <c r="B10737" t="s">
        <v>647</v>
      </c>
      <c r="C10737" t="s">
        <v>523</v>
      </c>
      <c r="D10737" t="s">
        <v>525</v>
      </c>
      <c r="E10737" t="s">
        <v>525</v>
      </c>
      <c r="F10737" s="191">
        <v>45882</v>
      </c>
      <c r="G10737" t="s">
        <v>649</v>
      </c>
      <c r="H10737" s="192">
        <v>432885</v>
      </c>
      <c r="I10737" t="s">
        <v>16</v>
      </c>
      <c r="J10737"/>
      <c r="K10737"/>
      <c r="L10737">
        <v>2024</v>
      </c>
      <c r="M10737" t="s">
        <v>525</v>
      </c>
      <c r="N10737" t="s">
        <v>569</v>
      </c>
      <c r="O10737"/>
    </row>
    <row r="10738" spans="1:15" s="164" customFormat="1" ht="16" x14ac:dyDescent="0.2">
      <c r="A10738" t="s">
        <v>521</v>
      </c>
      <c r="B10738" t="s">
        <v>639</v>
      </c>
      <c r="C10738" t="s">
        <v>523</v>
      </c>
      <c r="D10738" t="s">
        <v>530</v>
      </c>
      <c r="E10738" t="s">
        <v>517</v>
      </c>
      <c r="F10738" s="191">
        <v>45882</v>
      </c>
      <c r="G10738" t="s">
        <v>29</v>
      </c>
      <c r="H10738" s="192">
        <v>3180800</v>
      </c>
      <c r="I10738" t="s">
        <v>16</v>
      </c>
      <c r="J10738">
        <v>7952</v>
      </c>
      <c r="K10738"/>
      <c r="L10738">
        <v>2025</v>
      </c>
      <c r="M10738" t="s">
        <v>525</v>
      </c>
      <c r="N10738" t="s">
        <v>526</v>
      </c>
      <c r="O10738"/>
    </row>
    <row r="10739" spans="1:15" s="164" customFormat="1" ht="16" x14ac:dyDescent="0.2">
      <c r="A10739" t="s">
        <v>521</v>
      </c>
      <c r="B10739" t="s">
        <v>647</v>
      </c>
      <c r="C10739" t="s">
        <v>523</v>
      </c>
      <c r="D10739" t="s">
        <v>525</v>
      </c>
      <c r="E10739" t="s">
        <v>531</v>
      </c>
      <c r="F10739" s="191">
        <v>45882</v>
      </c>
      <c r="G10739" t="s">
        <v>649</v>
      </c>
      <c r="H10739" s="192">
        <v>1110010</v>
      </c>
      <c r="I10739" t="s">
        <v>16</v>
      </c>
      <c r="J10739"/>
      <c r="K10739"/>
      <c r="L10739">
        <v>2024</v>
      </c>
      <c r="M10739" t="s">
        <v>525</v>
      </c>
      <c r="N10739" t="s">
        <v>569</v>
      </c>
      <c r="O10739"/>
    </row>
    <row r="10740" spans="1:15" s="164" customFormat="1" ht="16" x14ac:dyDescent="0.2">
      <c r="A10740" t="s">
        <v>521</v>
      </c>
      <c r="B10740" t="s">
        <v>645</v>
      </c>
      <c r="C10740" t="s">
        <v>523</v>
      </c>
      <c r="D10740" t="s">
        <v>530</v>
      </c>
      <c r="E10740" t="s">
        <v>517</v>
      </c>
      <c r="F10740" s="191">
        <v>45882</v>
      </c>
      <c r="G10740" t="s">
        <v>30</v>
      </c>
      <c r="H10740" s="192">
        <v>716800</v>
      </c>
      <c r="I10740" t="s">
        <v>16</v>
      </c>
      <c r="J10740">
        <v>1792</v>
      </c>
      <c r="K10740"/>
      <c r="L10740">
        <v>2025</v>
      </c>
      <c r="M10740" t="s">
        <v>525</v>
      </c>
      <c r="N10740" t="s">
        <v>526</v>
      </c>
      <c r="O10740"/>
    </row>
    <row r="10741" spans="1:15" s="164" customFormat="1" ht="16" x14ac:dyDescent="0.2">
      <c r="A10741" t="s">
        <v>521</v>
      </c>
      <c r="B10741" t="s">
        <v>647</v>
      </c>
      <c r="C10741" t="s">
        <v>523</v>
      </c>
      <c r="D10741" t="s">
        <v>525</v>
      </c>
      <c r="E10741" t="s">
        <v>525</v>
      </c>
      <c r="F10741" s="191">
        <v>45882</v>
      </c>
      <c r="G10741" t="s">
        <v>656</v>
      </c>
      <c r="H10741" s="192">
        <v>402019</v>
      </c>
      <c r="I10741" t="s">
        <v>16</v>
      </c>
      <c r="J10741"/>
      <c r="K10741"/>
      <c r="L10741">
        <v>2024</v>
      </c>
      <c r="M10741" t="s">
        <v>525</v>
      </c>
      <c r="N10741" t="s">
        <v>569</v>
      </c>
      <c r="O10741"/>
    </row>
    <row r="10742" spans="1:15" s="164" customFormat="1" ht="16" x14ac:dyDescent="0.2">
      <c r="A10742" t="s">
        <v>521</v>
      </c>
      <c r="B10742" t="s">
        <v>662</v>
      </c>
      <c r="C10742" t="s">
        <v>523</v>
      </c>
      <c r="D10742" t="s">
        <v>530</v>
      </c>
      <c r="E10742" t="s">
        <v>517</v>
      </c>
      <c r="F10742" s="191">
        <v>45882</v>
      </c>
      <c r="G10742" t="s">
        <v>32</v>
      </c>
      <c r="H10742" s="192">
        <v>873600</v>
      </c>
      <c r="I10742" t="s">
        <v>16</v>
      </c>
      <c r="J10742">
        <v>2184</v>
      </c>
      <c r="K10742"/>
      <c r="L10742">
        <v>2025</v>
      </c>
      <c r="M10742" t="s">
        <v>525</v>
      </c>
      <c r="N10742" t="s">
        <v>526</v>
      </c>
      <c r="O10742"/>
    </row>
    <row r="10743" spans="1:15" s="164" customFormat="1" ht="16" x14ac:dyDescent="0.2">
      <c r="A10743" t="s">
        <v>521</v>
      </c>
      <c r="B10743" t="s">
        <v>603</v>
      </c>
      <c r="C10743" t="s">
        <v>523</v>
      </c>
      <c r="D10743" t="s">
        <v>525</v>
      </c>
      <c r="E10743" t="s">
        <v>525</v>
      </c>
      <c r="F10743" s="191">
        <v>45882</v>
      </c>
      <c r="G10743" t="s">
        <v>604</v>
      </c>
      <c r="H10743" s="192">
        <v>8087</v>
      </c>
      <c r="I10743" t="s">
        <v>22</v>
      </c>
      <c r="J10743"/>
      <c r="K10743"/>
      <c r="L10743">
        <v>2024</v>
      </c>
      <c r="M10743" t="s">
        <v>525</v>
      </c>
      <c r="N10743" t="s">
        <v>569</v>
      </c>
      <c r="O10743"/>
    </row>
    <row r="10744" spans="1:15" s="164" customFormat="1" ht="16" x14ac:dyDescent="0.2">
      <c r="A10744" t="s">
        <v>521</v>
      </c>
      <c r="B10744" t="s">
        <v>662</v>
      </c>
      <c r="C10744" t="s">
        <v>523</v>
      </c>
      <c r="D10744" t="s">
        <v>530</v>
      </c>
      <c r="E10744" t="s">
        <v>518</v>
      </c>
      <c r="F10744" s="191">
        <v>45882</v>
      </c>
      <c r="G10744" t="s">
        <v>32</v>
      </c>
      <c r="H10744" s="192">
        <v>156800</v>
      </c>
      <c r="I10744" t="s">
        <v>16</v>
      </c>
      <c r="J10744">
        <v>392</v>
      </c>
      <c r="K10744"/>
      <c r="L10744">
        <v>2025</v>
      </c>
      <c r="M10744" t="s">
        <v>525</v>
      </c>
      <c r="N10744" t="s">
        <v>526</v>
      </c>
      <c r="O10744"/>
    </row>
    <row r="10745" spans="1:15" s="164" customFormat="1" ht="16" x14ac:dyDescent="0.2">
      <c r="A10745" t="s">
        <v>521</v>
      </c>
      <c r="B10745" t="s">
        <v>639</v>
      </c>
      <c r="C10745" t="s">
        <v>523</v>
      </c>
      <c r="D10745" t="s">
        <v>530</v>
      </c>
      <c r="E10745" t="s">
        <v>518</v>
      </c>
      <c r="F10745" s="191">
        <v>45882</v>
      </c>
      <c r="G10745" t="s">
        <v>29</v>
      </c>
      <c r="H10745" s="192">
        <v>246400</v>
      </c>
      <c r="I10745" t="s">
        <v>16</v>
      </c>
      <c r="J10745">
        <v>616</v>
      </c>
      <c r="K10745"/>
      <c r="L10745">
        <v>2025</v>
      </c>
      <c r="M10745" t="s">
        <v>525</v>
      </c>
      <c r="N10745" t="s">
        <v>526</v>
      </c>
      <c r="O10745"/>
    </row>
    <row r="10746" spans="1:15" s="164" customFormat="1" ht="16" x14ac:dyDescent="0.2">
      <c r="A10746" t="s">
        <v>521</v>
      </c>
      <c r="B10746" t="s">
        <v>667</v>
      </c>
      <c r="C10746" t="s">
        <v>523</v>
      </c>
      <c r="D10746" t="s">
        <v>530</v>
      </c>
      <c r="E10746" t="s">
        <v>518</v>
      </c>
      <c r="F10746" s="191">
        <v>45882</v>
      </c>
      <c r="G10746" t="s">
        <v>35</v>
      </c>
      <c r="H10746" s="192">
        <v>44800</v>
      </c>
      <c r="I10746" t="s">
        <v>16</v>
      </c>
      <c r="J10746">
        <v>112</v>
      </c>
      <c r="K10746"/>
      <c r="L10746">
        <v>2025</v>
      </c>
      <c r="M10746" t="s">
        <v>525</v>
      </c>
      <c r="N10746" t="s">
        <v>526</v>
      </c>
      <c r="O10746"/>
    </row>
    <row r="10747" spans="1:15" s="164" customFormat="1" ht="16" x14ac:dyDescent="0.2">
      <c r="A10747" t="s">
        <v>521</v>
      </c>
      <c r="B10747" t="s">
        <v>667</v>
      </c>
      <c r="C10747" t="s">
        <v>523</v>
      </c>
      <c r="D10747" t="s">
        <v>530</v>
      </c>
      <c r="E10747" t="s">
        <v>517</v>
      </c>
      <c r="F10747" s="191">
        <v>45882</v>
      </c>
      <c r="G10747" t="s">
        <v>35</v>
      </c>
      <c r="H10747" s="192">
        <v>1008000</v>
      </c>
      <c r="I10747" t="s">
        <v>16</v>
      </c>
      <c r="J10747">
        <v>2520</v>
      </c>
      <c r="K10747"/>
      <c r="L10747">
        <v>2025</v>
      </c>
      <c r="M10747" t="s">
        <v>525</v>
      </c>
      <c r="N10747" t="s">
        <v>526</v>
      </c>
      <c r="O10747"/>
    </row>
    <row r="10748" spans="1:15" s="164" customFormat="1" ht="16" x14ac:dyDescent="0.2">
      <c r="A10748" t="s">
        <v>521</v>
      </c>
      <c r="B10748" t="s">
        <v>670</v>
      </c>
      <c r="C10748" t="s">
        <v>523</v>
      </c>
      <c r="D10748" t="s">
        <v>530</v>
      </c>
      <c r="E10748" t="s">
        <v>518</v>
      </c>
      <c r="F10748" s="191">
        <v>45882</v>
      </c>
      <c r="G10748" t="s">
        <v>36</v>
      </c>
      <c r="H10748" s="192">
        <v>44800</v>
      </c>
      <c r="I10748" t="s">
        <v>16</v>
      </c>
      <c r="J10748">
        <v>112</v>
      </c>
      <c r="K10748"/>
      <c r="L10748">
        <v>2025</v>
      </c>
      <c r="M10748" t="s">
        <v>525</v>
      </c>
      <c r="N10748" t="s">
        <v>526</v>
      </c>
      <c r="O10748"/>
    </row>
    <row r="10749" spans="1:15" s="164" customFormat="1" ht="16" x14ac:dyDescent="0.2">
      <c r="A10749" t="s">
        <v>521</v>
      </c>
      <c r="B10749" t="s">
        <v>670</v>
      </c>
      <c r="C10749" t="s">
        <v>523</v>
      </c>
      <c r="D10749" t="s">
        <v>530</v>
      </c>
      <c r="E10749" t="s">
        <v>517</v>
      </c>
      <c r="F10749" s="191">
        <v>45882</v>
      </c>
      <c r="G10749" t="s">
        <v>36</v>
      </c>
      <c r="H10749" s="192">
        <v>1849600</v>
      </c>
      <c r="I10749" t="s">
        <v>16</v>
      </c>
      <c r="J10749">
        <v>4624</v>
      </c>
      <c r="K10749"/>
      <c r="L10749">
        <v>2025</v>
      </c>
      <c r="M10749" t="s">
        <v>525</v>
      </c>
      <c r="N10749" t="s">
        <v>526</v>
      </c>
      <c r="O10749"/>
    </row>
    <row r="10750" spans="1:15" s="164" customFormat="1" ht="16" x14ac:dyDescent="0.2">
      <c r="A10750" t="s">
        <v>521</v>
      </c>
      <c r="B10750" t="s">
        <v>687</v>
      </c>
      <c r="C10750" t="s">
        <v>523</v>
      </c>
      <c r="D10750" t="s">
        <v>530</v>
      </c>
      <c r="E10750" t="s">
        <v>517</v>
      </c>
      <c r="F10750" s="191">
        <v>45882</v>
      </c>
      <c r="G10750" t="s">
        <v>39</v>
      </c>
      <c r="H10750" s="192">
        <v>67200</v>
      </c>
      <c r="I10750" t="s">
        <v>16</v>
      </c>
      <c r="J10750">
        <v>168</v>
      </c>
      <c r="K10750"/>
      <c r="L10750">
        <v>2025</v>
      </c>
      <c r="M10750" t="s">
        <v>525</v>
      </c>
      <c r="N10750" t="s">
        <v>526</v>
      </c>
      <c r="O10750"/>
    </row>
    <row r="10751" spans="1:15" s="164" customFormat="1" ht="16" x14ac:dyDescent="0.2">
      <c r="A10751" t="s">
        <v>521</v>
      </c>
      <c r="B10751" t="s">
        <v>592</v>
      </c>
      <c r="C10751" t="s">
        <v>523</v>
      </c>
      <c r="D10751" t="s">
        <v>530</v>
      </c>
      <c r="E10751" t="s">
        <v>517</v>
      </c>
      <c r="F10751" s="191">
        <v>45882</v>
      </c>
      <c r="G10751" t="s">
        <v>24</v>
      </c>
      <c r="H10751" s="192">
        <v>940800</v>
      </c>
      <c r="I10751" t="s">
        <v>16</v>
      </c>
      <c r="J10751">
        <v>2352</v>
      </c>
      <c r="K10751"/>
      <c r="L10751">
        <v>2025</v>
      </c>
      <c r="M10751" t="s">
        <v>525</v>
      </c>
      <c r="N10751" t="s">
        <v>526</v>
      </c>
      <c r="O10751"/>
    </row>
    <row r="10752" spans="1:15" s="164" customFormat="1" ht="16" x14ac:dyDescent="0.2">
      <c r="A10752" t="s">
        <v>521</v>
      </c>
      <c r="B10752" t="s">
        <v>639</v>
      </c>
      <c r="C10752" t="s">
        <v>523</v>
      </c>
      <c r="D10752" t="s">
        <v>524</v>
      </c>
      <c r="E10752" t="s">
        <v>519</v>
      </c>
      <c r="F10752" s="191">
        <v>45882</v>
      </c>
      <c r="G10752" t="s">
        <v>29</v>
      </c>
      <c r="H10752" s="192">
        <v>21675</v>
      </c>
      <c r="I10752" t="s">
        <v>16</v>
      </c>
      <c r="J10752">
        <v>255</v>
      </c>
      <c r="K10752"/>
      <c r="L10752">
        <v>2025</v>
      </c>
      <c r="M10752" t="s">
        <v>525</v>
      </c>
      <c r="N10752" t="s">
        <v>526</v>
      </c>
      <c r="O10752"/>
    </row>
    <row r="10753" spans="1:15" s="164" customFormat="1" ht="16" x14ac:dyDescent="0.2">
      <c r="A10753" t="s">
        <v>521</v>
      </c>
      <c r="B10753" t="s">
        <v>522</v>
      </c>
      <c r="C10753" t="s">
        <v>523</v>
      </c>
      <c r="D10753" t="s">
        <v>530</v>
      </c>
      <c r="E10753" t="s">
        <v>517</v>
      </c>
      <c r="F10753" s="191">
        <v>45882</v>
      </c>
      <c r="G10753" t="s">
        <v>19</v>
      </c>
      <c r="H10753" s="192">
        <v>1260000</v>
      </c>
      <c r="I10753" t="s">
        <v>16</v>
      </c>
      <c r="J10753"/>
      <c r="K10753"/>
      <c r="L10753">
        <v>2025</v>
      </c>
      <c r="M10753" t="s">
        <v>525</v>
      </c>
      <c r="N10753" t="s">
        <v>526</v>
      </c>
      <c r="O10753"/>
    </row>
    <row r="10754" spans="1:15" s="164" customFormat="1" ht="16" x14ac:dyDescent="0.2">
      <c r="A10754" t="s">
        <v>521</v>
      </c>
      <c r="B10754" t="s">
        <v>522</v>
      </c>
      <c r="C10754" t="s">
        <v>523</v>
      </c>
      <c r="D10754" t="s">
        <v>524</v>
      </c>
      <c r="E10754" t="s">
        <v>519</v>
      </c>
      <c r="F10754" s="191">
        <v>45882</v>
      </c>
      <c r="G10754" t="s">
        <v>19</v>
      </c>
      <c r="H10754" s="192">
        <v>595000</v>
      </c>
      <c r="I10754" t="s">
        <v>16</v>
      </c>
      <c r="J10754">
        <v>7000</v>
      </c>
      <c r="K10754"/>
      <c r="L10754">
        <v>2025</v>
      </c>
      <c r="M10754" t="s">
        <v>525</v>
      </c>
      <c r="N10754" t="s">
        <v>526</v>
      </c>
      <c r="O10754"/>
    </row>
    <row r="10755" spans="1:15" s="164" customFormat="1" ht="16" x14ac:dyDescent="0.2">
      <c r="A10755" t="s">
        <v>521</v>
      </c>
      <c r="B10755" t="s">
        <v>572</v>
      </c>
      <c r="C10755" t="s">
        <v>523</v>
      </c>
      <c r="D10755" t="s">
        <v>530</v>
      </c>
      <c r="E10755" t="s">
        <v>518</v>
      </c>
      <c r="F10755" s="191">
        <v>45882</v>
      </c>
      <c r="G10755" t="s">
        <v>573</v>
      </c>
      <c r="H10755" s="192">
        <v>220000</v>
      </c>
      <c r="I10755" t="s">
        <v>16</v>
      </c>
      <c r="J10755"/>
      <c r="K10755"/>
      <c r="L10755">
        <v>2025</v>
      </c>
      <c r="M10755" t="s">
        <v>525</v>
      </c>
      <c r="N10755" t="s">
        <v>526</v>
      </c>
      <c r="O10755"/>
    </row>
    <row r="10756" spans="1:15" s="164" customFormat="1" ht="16" x14ac:dyDescent="0.2">
      <c r="A10756" t="s">
        <v>521</v>
      </c>
      <c r="B10756" t="s">
        <v>572</v>
      </c>
      <c r="C10756" t="s">
        <v>535</v>
      </c>
      <c r="D10756" t="s">
        <v>530</v>
      </c>
      <c r="E10756" t="s">
        <v>517</v>
      </c>
      <c r="F10756" s="191">
        <v>45882</v>
      </c>
      <c r="G10756" t="s">
        <v>573</v>
      </c>
      <c r="H10756" s="192">
        <v>1000000</v>
      </c>
      <c r="I10756" t="s">
        <v>16</v>
      </c>
      <c r="J10756"/>
      <c r="K10756"/>
      <c r="L10756">
        <v>2025</v>
      </c>
      <c r="M10756" t="s">
        <v>525</v>
      </c>
      <c r="N10756" t="s">
        <v>526</v>
      </c>
      <c r="O10756"/>
    </row>
    <row r="10757" spans="1:15" s="164" customFormat="1" ht="16" x14ac:dyDescent="0.2">
      <c r="A10757" t="s">
        <v>521</v>
      </c>
      <c r="B10757" t="s">
        <v>572</v>
      </c>
      <c r="C10757" t="s">
        <v>523</v>
      </c>
      <c r="D10757" t="s">
        <v>530</v>
      </c>
      <c r="E10757" t="s">
        <v>517</v>
      </c>
      <c r="F10757" s="191">
        <v>45882</v>
      </c>
      <c r="G10757" t="s">
        <v>573</v>
      </c>
      <c r="H10757" s="192">
        <v>3240000</v>
      </c>
      <c r="I10757" t="s">
        <v>16</v>
      </c>
      <c r="J10757"/>
      <c r="K10757"/>
      <c r="L10757">
        <v>2025</v>
      </c>
      <c r="M10757" t="s">
        <v>525</v>
      </c>
      <c r="N10757" t="s">
        <v>526</v>
      </c>
      <c r="O10757"/>
    </row>
    <row r="10758" spans="1:15" s="164" customFormat="1" ht="16" x14ac:dyDescent="0.2">
      <c r="A10758" t="s">
        <v>521</v>
      </c>
      <c r="B10758" t="s">
        <v>572</v>
      </c>
      <c r="C10758" t="s">
        <v>535</v>
      </c>
      <c r="D10758" t="s">
        <v>524</v>
      </c>
      <c r="E10758" t="s">
        <v>519</v>
      </c>
      <c r="F10758" s="191">
        <v>45882</v>
      </c>
      <c r="G10758" t="s">
        <v>573</v>
      </c>
      <c r="H10758" s="192">
        <v>1445000</v>
      </c>
      <c r="I10758" t="s">
        <v>16</v>
      </c>
      <c r="J10758">
        <v>17000</v>
      </c>
      <c r="K10758"/>
      <c r="L10758">
        <v>2025</v>
      </c>
      <c r="M10758" t="s">
        <v>525</v>
      </c>
      <c r="N10758" t="s">
        <v>526</v>
      </c>
      <c r="O10758"/>
    </row>
    <row r="10759" spans="1:15" s="164" customFormat="1" ht="16" x14ac:dyDescent="0.2">
      <c r="A10759" t="s">
        <v>521</v>
      </c>
      <c r="B10759" t="s">
        <v>572</v>
      </c>
      <c r="C10759" t="s">
        <v>523</v>
      </c>
      <c r="D10759" t="s">
        <v>524</v>
      </c>
      <c r="E10759" t="s">
        <v>519</v>
      </c>
      <c r="F10759" s="191">
        <v>45882</v>
      </c>
      <c r="G10759" t="s">
        <v>573</v>
      </c>
      <c r="H10759" s="192">
        <v>1147500</v>
      </c>
      <c r="I10759" t="s">
        <v>16</v>
      </c>
      <c r="J10759">
        <v>13500</v>
      </c>
      <c r="K10759"/>
      <c r="L10759">
        <v>2025</v>
      </c>
      <c r="M10759" t="s">
        <v>525</v>
      </c>
      <c r="N10759" t="s">
        <v>526</v>
      </c>
      <c r="O10759"/>
    </row>
    <row r="10760" spans="1:15" s="164" customFormat="1" ht="16" x14ac:dyDescent="0.2">
      <c r="A10760" t="s">
        <v>521</v>
      </c>
      <c r="B10760" t="s">
        <v>688</v>
      </c>
      <c r="C10760" t="s">
        <v>523</v>
      </c>
      <c r="D10760" t="s">
        <v>530</v>
      </c>
      <c r="E10760" t="s">
        <v>518</v>
      </c>
      <c r="F10760" s="191">
        <v>45883</v>
      </c>
      <c r="G10760" t="s">
        <v>40</v>
      </c>
      <c r="H10760" s="192">
        <v>200000</v>
      </c>
      <c r="I10760" t="s">
        <v>16</v>
      </c>
      <c r="J10760"/>
      <c r="K10760"/>
      <c r="L10760">
        <v>2025</v>
      </c>
      <c r="M10760" t="s">
        <v>525</v>
      </c>
      <c r="N10760" t="s">
        <v>526</v>
      </c>
      <c r="O10760"/>
    </row>
    <row r="10761" spans="1:15" s="164" customFormat="1" ht="16" x14ac:dyDescent="0.2">
      <c r="A10761" t="s">
        <v>521</v>
      </c>
      <c r="B10761" t="s">
        <v>688</v>
      </c>
      <c r="C10761" t="s">
        <v>523</v>
      </c>
      <c r="D10761" t="s">
        <v>530</v>
      </c>
      <c r="E10761" t="s">
        <v>517</v>
      </c>
      <c r="F10761" s="191">
        <v>45883</v>
      </c>
      <c r="G10761" t="s">
        <v>40</v>
      </c>
      <c r="H10761" s="192">
        <v>880000</v>
      </c>
      <c r="I10761" t="s">
        <v>16</v>
      </c>
      <c r="J10761"/>
      <c r="K10761"/>
      <c r="L10761">
        <v>2025</v>
      </c>
      <c r="M10761" t="s">
        <v>525</v>
      </c>
      <c r="N10761" t="s">
        <v>526</v>
      </c>
      <c r="O10761"/>
    </row>
    <row r="10762" spans="1:15" s="164" customFormat="1" ht="16" x14ac:dyDescent="0.2">
      <c r="A10762" t="s">
        <v>521</v>
      </c>
      <c r="B10762" t="s">
        <v>831</v>
      </c>
      <c r="C10762" t="s">
        <v>523</v>
      </c>
      <c r="D10762" t="s">
        <v>530</v>
      </c>
      <c r="E10762" t="s">
        <v>517</v>
      </c>
      <c r="F10762" s="191">
        <v>45883</v>
      </c>
      <c r="G10762" t="s">
        <v>832</v>
      </c>
      <c r="H10762" s="192">
        <v>280000</v>
      </c>
      <c r="I10762" t="s">
        <v>16</v>
      </c>
      <c r="J10762"/>
      <c r="K10762"/>
      <c r="L10762">
        <v>2025</v>
      </c>
      <c r="M10762" t="s">
        <v>525</v>
      </c>
      <c r="N10762" t="s">
        <v>526</v>
      </c>
      <c r="O10762"/>
    </row>
    <row r="10763" spans="1:15" s="164" customFormat="1" ht="16" x14ac:dyDescent="0.2">
      <c r="A10763" t="s">
        <v>521</v>
      </c>
      <c r="B10763" t="s">
        <v>667</v>
      </c>
      <c r="C10763" t="s">
        <v>523</v>
      </c>
      <c r="D10763" t="s">
        <v>530</v>
      </c>
      <c r="E10763" t="s">
        <v>518</v>
      </c>
      <c r="F10763" s="191">
        <v>45883</v>
      </c>
      <c r="G10763" t="s">
        <v>35</v>
      </c>
      <c r="H10763" s="192">
        <v>44800</v>
      </c>
      <c r="I10763" t="s">
        <v>16</v>
      </c>
      <c r="J10763">
        <v>112</v>
      </c>
      <c r="K10763"/>
      <c r="L10763">
        <v>2025</v>
      </c>
      <c r="M10763" t="s">
        <v>525</v>
      </c>
      <c r="N10763" t="s">
        <v>526</v>
      </c>
      <c r="O10763"/>
    </row>
    <row r="10764" spans="1:15" s="164" customFormat="1" ht="16" x14ac:dyDescent="0.2">
      <c r="A10764" t="s">
        <v>521</v>
      </c>
      <c r="B10764" t="s">
        <v>667</v>
      </c>
      <c r="C10764" t="s">
        <v>523</v>
      </c>
      <c r="D10764" t="s">
        <v>530</v>
      </c>
      <c r="E10764" t="s">
        <v>517</v>
      </c>
      <c r="F10764" s="191">
        <v>45883</v>
      </c>
      <c r="G10764" t="s">
        <v>35</v>
      </c>
      <c r="H10764" s="192">
        <v>515200</v>
      </c>
      <c r="I10764" t="s">
        <v>16</v>
      </c>
      <c r="J10764">
        <v>1288</v>
      </c>
      <c r="K10764"/>
      <c r="L10764">
        <v>2025</v>
      </c>
      <c r="M10764" t="s">
        <v>525</v>
      </c>
      <c r="N10764" t="s">
        <v>526</v>
      </c>
      <c r="O10764"/>
    </row>
    <row r="10765" spans="1:15" s="164" customFormat="1" ht="16" x14ac:dyDescent="0.2">
      <c r="A10765" t="s">
        <v>521</v>
      </c>
      <c r="B10765" t="s">
        <v>705</v>
      </c>
      <c r="C10765" t="s">
        <v>523</v>
      </c>
      <c r="D10765" t="s">
        <v>530</v>
      </c>
      <c r="E10765" t="s">
        <v>517</v>
      </c>
      <c r="F10765" s="191">
        <v>45883</v>
      </c>
      <c r="G10765" t="s">
        <v>42</v>
      </c>
      <c r="H10765" s="192">
        <v>81600</v>
      </c>
      <c r="I10765" t="s">
        <v>16</v>
      </c>
      <c r="J10765">
        <v>204</v>
      </c>
      <c r="K10765"/>
      <c r="L10765">
        <v>2025</v>
      </c>
      <c r="M10765" t="s">
        <v>525</v>
      </c>
      <c r="N10765" t="s">
        <v>526</v>
      </c>
      <c r="O10765"/>
    </row>
    <row r="10766" spans="1:15" s="164" customFormat="1" ht="16" x14ac:dyDescent="0.2">
      <c r="A10766" t="s">
        <v>521</v>
      </c>
      <c r="B10766" t="s">
        <v>645</v>
      </c>
      <c r="C10766" t="s">
        <v>523</v>
      </c>
      <c r="D10766" t="s">
        <v>530</v>
      </c>
      <c r="E10766" t="s">
        <v>517</v>
      </c>
      <c r="F10766" s="191">
        <v>45883</v>
      </c>
      <c r="G10766" t="s">
        <v>30</v>
      </c>
      <c r="H10766" s="192">
        <v>784000</v>
      </c>
      <c r="I10766" t="s">
        <v>16</v>
      </c>
      <c r="J10766">
        <v>1960</v>
      </c>
      <c r="K10766"/>
      <c r="L10766">
        <v>2025</v>
      </c>
      <c r="M10766" t="s">
        <v>525</v>
      </c>
      <c r="N10766" t="s">
        <v>526</v>
      </c>
      <c r="O10766"/>
    </row>
    <row r="10767" spans="1:15" s="164" customFormat="1" ht="16" x14ac:dyDescent="0.2">
      <c r="A10767" t="s">
        <v>521</v>
      </c>
      <c r="B10767" t="s">
        <v>639</v>
      </c>
      <c r="C10767" t="s">
        <v>523</v>
      </c>
      <c r="D10767" t="s">
        <v>530</v>
      </c>
      <c r="E10767" t="s">
        <v>517</v>
      </c>
      <c r="F10767" s="191">
        <v>45883</v>
      </c>
      <c r="G10767" t="s">
        <v>29</v>
      </c>
      <c r="H10767" s="192">
        <v>3785600</v>
      </c>
      <c r="I10767" t="s">
        <v>16</v>
      </c>
      <c r="J10767">
        <v>9464</v>
      </c>
      <c r="K10767"/>
      <c r="L10767">
        <v>2025</v>
      </c>
      <c r="M10767" t="s">
        <v>525</v>
      </c>
      <c r="N10767" t="s">
        <v>526</v>
      </c>
      <c r="O10767"/>
    </row>
    <row r="10768" spans="1:15" s="164" customFormat="1" ht="16" x14ac:dyDescent="0.2">
      <c r="A10768" t="s">
        <v>521</v>
      </c>
      <c r="B10768" t="s">
        <v>662</v>
      </c>
      <c r="C10768" t="s">
        <v>523</v>
      </c>
      <c r="D10768" t="s">
        <v>530</v>
      </c>
      <c r="E10768" t="s">
        <v>518</v>
      </c>
      <c r="F10768" s="191">
        <v>45883</v>
      </c>
      <c r="G10768" t="s">
        <v>32</v>
      </c>
      <c r="H10768" s="192">
        <v>112000</v>
      </c>
      <c r="I10768" t="s">
        <v>16</v>
      </c>
      <c r="J10768">
        <v>280</v>
      </c>
      <c r="K10768"/>
      <c r="L10768">
        <v>2025</v>
      </c>
      <c r="M10768" t="s">
        <v>525</v>
      </c>
      <c r="N10768" t="s">
        <v>526</v>
      </c>
      <c r="O10768"/>
    </row>
    <row r="10769" spans="1:15" s="164" customFormat="1" ht="16" x14ac:dyDescent="0.2">
      <c r="A10769" t="s">
        <v>521</v>
      </c>
      <c r="B10769" t="s">
        <v>662</v>
      </c>
      <c r="C10769" t="s">
        <v>523</v>
      </c>
      <c r="D10769" t="s">
        <v>530</v>
      </c>
      <c r="E10769" t="s">
        <v>517</v>
      </c>
      <c r="F10769" s="191">
        <v>45883</v>
      </c>
      <c r="G10769" t="s">
        <v>32</v>
      </c>
      <c r="H10769" s="192">
        <v>1052800</v>
      </c>
      <c r="I10769" t="s">
        <v>16</v>
      </c>
      <c r="J10769">
        <v>2632</v>
      </c>
      <c r="K10769"/>
      <c r="L10769">
        <v>2025</v>
      </c>
      <c r="M10769" t="s">
        <v>525</v>
      </c>
      <c r="N10769" t="s">
        <v>526</v>
      </c>
      <c r="O10769"/>
    </row>
    <row r="10770" spans="1:15" s="164" customFormat="1" ht="16" x14ac:dyDescent="0.2">
      <c r="A10770" t="s">
        <v>521</v>
      </c>
      <c r="B10770" t="s">
        <v>670</v>
      </c>
      <c r="C10770" t="s">
        <v>523</v>
      </c>
      <c r="D10770" t="s">
        <v>530</v>
      </c>
      <c r="E10770" t="s">
        <v>518</v>
      </c>
      <c r="F10770" s="191">
        <v>45883</v>
      </c>
      <c r="G10770" t="s">
        <v>36</v>
      </c>
      <c r="H10770" s="192">
        <v>22400</v>
      </c>
      <c r="I10770" t="s">
        <v>16</v>
      </c>
      <c r="J10770">
        <v>56</v>
      </c>
      <c r="K10770"/>
      <c r="L10770">
        <v>2025</v>
      </c>
      <c r="M10770" t="s">
        <v>525</v>
      </c>
      <c r="N10770" t="s">
        <v>526</v>
      </c>
      <c r="O10770"/>
    </row>
    <row r="10771" spans="1:15" s="164" customFormat="1" ht="16" x14ac:dyDescent="0.2">
      <c r="A10771" t="s">
        <v>521</v>
      </c>
      <c r="B10771" t="s">
        <v>670</v>
      </c>
      <c r="C10771" t="s">
        <v>523</v>
      </c>
      <c r="D10771" t="s">
        <v>530</v>
      </c>
      <c r="E10771" t="s">
        <v>517</v>
      </c>
      <c r="F10771" s="191">
        <v>45883</v>
      </c>
      <c r="G10771" t="s">
        <v>36</v>
      </c>
      <c r="H10771" s="192">
        <v>1030400</v>
      </c>
      <c r="I10771" t="s">
        <v>16</v>
      </c>
      <c r="J10771">
        <v>2576</v>
      </c>
      <c r="K10771"/>
      <c r="L10771">
        <v>2025</v>
      </c>
      <c r="M10771" t="s">
        <v>525</v>
      </c>
      <c r="N10771" t="s">
        <v>526</v>
      </c>
      <c r="O10771"/>
    </row>
    <row r="10772" spans="1:15" s="164" customFormat="1" ht="16" x14ac:dyDescent="0.2">
      <c r="A10772" t="s">
        <v>521</v>
      </c>
      <c r="B10772" t="s">
        <v>687</v>
      </c>
      <c r="C10772" t="s">
        <v>523</v>
      </c>
      <c r="D10772" t="s">
        <v>530</v>
      </c>
      <c r="E10772" t="s">
        <v>517</v>
      </c>
      <c r="F10772" s="191">
        <v>45883</v>
      </c>
      <c r="G10772" t="s">
        <v>39</v>
      </c>
      <c r="H10772" s="192">
        <v>156800</v>
      </c>
      <c r="I10772" t="s">
        <v>16</v>
      </c>
      <c r="J10772">
        <v>392</v>
      </c>
      <c r="K10772"/>
      <c r="L10772">
        <v>2025</v>
      </c>
      <c r="M10772" t="s">
        <v>525</v>
      </c>
      <c r="N10772" t="s">
        <v>526</v>
      </c>
      <c r="O10772"/>
    </row>
    <row r="10773" spans="1:15" s="164" customFormat="1" ht="16" x14ac:dyDescent="0.2">
      <c r="A10773" t="s">
        <v>521</v>
      </c>
      <c r="B10773" t="s">
        <v>592</v>
      </c>
      <c r="C10773" t="s">
        <v>523</v>
      </c>
      <c r="D10773" t="s">
        <v>530</v>
      </c>
      <c r="E10773" t="s">
        <v>518</v>
      </c>
      <c r="F10773" s="191">
        <v>45883</v>
      </c>
      <c r="G10773" t="s">
        <v>24</v>
      </c>
      <c r="H10773" s="192">
        <v>33600</v>
      </c>
      <c r="I10773" t="s">
        <v>16</v>
      </c>
      <c r="J10773">
        <v>84</v>
      </c>
      <c r="K10773"/>
      <c r="L10773">
        <v>2025</v>
      </c>
      <c r="M10773" t="s">
        <v>525</v>
      </c>
      <c r="N10773" t="s">
        <v>526</v>
      </c>
      <c r="O10773"/>
    </row>
    <row r="10774" spans="1:15" s="164" customFormat="1" ht="16" x14ac:dyDescent="0.2">
      <c r="A10774" t="s">
        <v>521</v>
      </c>
      <c r="B10774" t="s">
        <v>592</v>
      </c>
      <c r="C10774" t="s">
        <v>523</v>
      </c>
      <c r="D10774" t="s">
        <v>530</v>
      </c>
      <c r="E10774" t="s">
        <v>517</v>
      </c>
      <c r="F10774" s="191">
        <v>45883</v>
      </c>
      <c r="G10774" t="s">
        <v>24</v>
      </c>
      <c r="H10774" s="192">
        <v>1545600</v>
      </c>
      <c r="I10774" t="s">
        <v>16</v>
      </c>
      <c r="J10774">
        <v>3864</v>
      </c>
      <c r="K10774"/>
      <c r="L10774">
        <v>2025</v>
      </c>
      <c r="M10774" t="s">
        <v>525</v>
      </c>
      <c r="N10774" t="s">
        <v>526</v>
      </c>
      <c r="O10774"/>
    </row>
    <row r="10775" spans="1:15" s="164" customFormat="1" ht="16" x14ac:dyDescent="0.2">
      <c r="A10775" t="s">
        <v>521</v>
      </c>
      <c r="B10775" t="s">
        <v>639</v>
      </c>
      <c r="C10775" t="s">
        <v>523</v>
      </c>
      <c r="D10775" t="s">
        <v>530</v>
      </c>
      <c r="E10775" t="s">
        <v>518</v>
      </c>
      <c r="F10775" s="191">
        <v>45883</v>
      </c>
      <c r="G10775" t="s">
        <v>29</v>
      </c>
      <c r="H10775" s="192">
        <v>403200</v>
      </c>
      <c r="I10775" t="s">
        <v>16</v>
      </c>
      <c r="J10775">
        <v>1008</v>
      </c>
      <c r="K10775"/>
      <c r="L10775">
        <v>2025</v>
      </c>
      <c r="M10775" t="s">
        <v>525</v>
      </c>
      <c r="N10775" t="s">
        <v>526</v>
      </c>
      <c r="O10775"/>
    </row>
    <row r="10776" spans="1:15" s="164" customFormat="1" ht="16" x14ac:dyDescent="0.2">
      <c r="A10776" t="s">
        <v>521</v>
      </c>
      <c r="B10776" t="s">
        <v>639</v>
      </c>
      <c r="C10776" t="s">
        <v>523</v>
      </c>
      <c r="D10776" t="s">
        <v>524</v>
      </c>
      <c r="E10776" t="s">
        <v>519</v>
      </c>
      <c r="F10776" s="191">
        <v>45883</v>
      </c>
      <c r="G10776" t="s">
        <v>29</v>
      </c>
      <c r="H10776" s="192">
        <v>28900</v>
      </c>
      <c r="I10776" t="s">
        <v>16</v>
      </c>
      <c r="J10776">
        <v>340</v>
      </c>
      <c r="K10776"/>
      <c r="L10776">
        <v>2025</v>
      </c>
      <c r="M10776" t="s">
        <v>525</v>
      </c>
      <c r="N10776" t="s">
        <v>526</v>
      </c>
      <c r="O10776"/>
    </row>
    <row r="10777" spans="1:15" s="164" customFormat="1" ht="16" x14ac:dyDescent="0.2">
      <c r="A10777" t="s">
        <v>521</v>
      </c>
      <c r="B10777" t="s">
        <v>522</v>
      </c>
      <c r="C10777" t="s">
        <v>523</v>
      </c>
      <c r="D10777" t="s">
        <v>524</v>
      </c>
      <c r="E10777" t="s">
        <v>519</v>
      </c>
      <c r="F10777" s="191">
        <v>45883</v>
      </c>
      <c r="G10777" t="s">
        <v>19</v>
      </c>
      <c r="H10777" s="192">
        <v>680000</v>
      </c>
      <c r="I10777" t="s">
        <v>16</v>
      </c>
      <c r="J10777">
        <v>8000</v>
      </c>
      <c r="K10777"/>
      <c r="L10777">
        <v>2025</v>
      </c>
      <c r="M10777" t="s">
        <v>525</v>
      </c>
      <c r="N10777" t="s">
        <v>526</v>
      </c>
      <c r="O10777"/>
    </row>
    <row r="10778" spans="1:15" s="164" customFormat="1" ht="16" x14ac:dyDescent="0.2">
      <c r="A10778" t="s">
        <v>521</v>
      </c>
      <c r="B10778" t="s">
        <v>522</v>
      </c>
      <c r="C10778" t="s">
        <v>523</v>
      </c>
      <c r="D10778" t="s">
        <v>530</v>
      </c>
      <c r="E10778" t="s">
        <v>517</v>
      </c>
      <c r="F10778" s="191">
        <v>45883</v>
      </c>
      <c r="G10778" t="s">
        <v>19</v>
      </c>
      <c r="H10778" s="192">
        <v>1200000</v>
      </c>
      <c r="I10778" t="s">
        <v>16</v>
      </c>
      <c r="J10778"/>
      <c r="K10778"/>
      <c r="L10778">
        <v>2025</v>
      </c>
      <c r="M10778" t="s">
        <v>525</v>
      </c>
      <c r="N10778" t="s">
        <v>526</v>
      </c>
      <c r="O10778"/>
    </row>
    <row r="10779" spans="1:15" s="164" customFormat="1" ht="16" x14ac:dyDescent="0.2">
      <c r="A10779" t="s">
        <v>521</v>
      </c>
      <c r="B10779" t="s">
        <v>603</v>
      </c>
      <c r="C10779" t="s">
        <v>523</v>
      </c>
      <c r="D10779" t="s">
        <v>525</v>
      </c>
      <c r="E10779" t="s">
        <v>525</v>
      </c>
      <c r="F10779" s="191">
        <v>45883</v>
      </c>
      <c r="G10779" t="s">
        <v>604</v>
      </c>
      <c r="H10779" s="192">
        <v>4226</v>
      </c>
      <c r="I10779" t="s">
        <v>22</v>
      </c>
      <c r="J10779"/>
      <c r="K10779"/>
      <c r="L10779">
        <v>2024</v>
      </c>
      <c r="M10779" t="s">
        <v>525</v>
      </c>
      <c r="N10779" t="s">
        <v>569</v>
      </c>
      <c r="O10779"/>
    </row>
    <row r="10780" spans="1:15" s="164" customFormat="1" ht="16" x14ac:dyDescent="0.2">
      <c r="A10780" t="s">
        <v>521</v>
      </c>
      <c r="B10780" t="s">
        <v>647</v>
      </c>
      <c r="C10780" t="s">
        <v>523</v>
      </c>
      <c r="D10780" t="s">
        <v>525</v>
      </c>
      <c r="E10780" t="s">
        <v>525</v>
      </c>
      <c r="F10780" s="191">
        <v>45883</v>
      </c>
      <c r="G10780" t="s">
        <v>648</v>
      </c>
      <c r="H10780" s="192">
        <v>87564</v>
      </c>
      <c r="I10780" t="s">
        <v>16</v>
      </c>
      <c r="J10780"/>
      <c r="K10780"/>
      <c r="L10780">
        <v>2024</v>
      </c>
      <c r="M10780" t="s">
        <v>525</v>
      </c>
      <c r="N10780" t="s">
        <v>569</v>
      </c>
      <c r="O10780"/>
    </row>
    <row r="10781" spans="1:15" s="164" customFormat="1" ht="16" x14ac:dyDescent="0.2">
      <c r="A10781" t="s">
        <v>521</v>
      </c>
      <c r="B10781" t="s">
        <v>647</v>
      </c>
      <c r="C10781" t="s">
        <v>523</v>
      </c>
      <c r="D10781" t="s">
        <v>525</v>
      </c>
      <c r="E10781" t="s">
        <v>519</v>
      </c>
      <c r="F10781" s="191">
        <v>45883</v>
      </c>
      <c r="G10781" t="s">
        <v>661</v>
      </c>
      <c r="H10781" s="192">
        <v>138303</v>
      </c>
      <c r="I10781" t="s">
        <v>16</v>
      </c>
      <c r="J10781"/>
      <c r="K10781"/>
      <c r="L10781">
        <v>2024</v>
      </c>
      <c r="M10781" t="s">
        <v>525</v>
      </c>
      <c r="N10781" t="s">
        <v>569</v>
      </c>
      <c r="O10781"/>
    </row>
    <row r="10782" spans="1:15" s="164" customFormat="1" ht="16" x14ac:dyDescent="0.2">
      <c r="A10782" t="s">
        <v>521</v>
      </c>
      <c r="B10782" t="s">
        <v>647</v>
      </c>
      <c r="C10782" t="s">
        <v>523</v>
      </c>
      <c r="D10782" t="s">
        <v>525</v>
      </c>
      <c r="E10782" t="s">
        <v>525</v>
      </c>
      <c r="F10782" s="191">
        <v>45883</v>
      </c>
      <c r="G10782" t="s">
        <v>649</v>
      </c>
      <c r="H10782" s="192">
        <v>399883</v>
      </c>
      <c r="I10782" t="s">
        <v>16</v>
      </c>
      <c r="J10782"/>
      <c r="K10782"/>
      <c r="L10782">
        <v>2024</v>
      </c>
      <c r="M10782" t="s">
        <v>525</v>
      </c>
      <c r="N10782" t="s">
        <v>569</v>
      </c>
      <c r="O10782"/>
    </row>
    <row r="10783" spans="1:15" s="164" customFormat="1" ht="16" x14ac:dyDescent="0.2">
      <c r="A10783" t="s">
        <v>521</v>
      </c>
      <c r="B10783" t="s">
        <v>647</v>
      </c>
      <c r="C10783" t="s">
        <v>523</v>
      </c>
      <c r="D10783" t="s">
        <v>525</v>
      </c>
      <c r="E10783" t="s">
        <v>525</v>
      </c>
      <c r="F10783" s="191">
        <v>45883</v>
      </c>
      <c r="G10783" t="s">
        <v>656</v>
      </c>
      <c r="H10783" s="192">
        <v>299376</v>
      </c>
      <c r="I10783" t="s">
        <v>16</v>
      </c>
      <c r="J10783"/>
      <c r="K10783"/>
      <c r="L10783">
        <v>2024</v>
      </c>
      <c r="M10783" t="s">
        <v>525</v>
      </c>
      <c r="N10783" t="s">
        <v>569</v>
      </c>
      <c r="O10783"/>
    </row>
    <row r="10784" spans="1:15" s="164" customFormat="1" ht="16" x14ac:dyDescent="0.2">
      <c r="A10784" t="s">
        <v>521</v>
      </c>
      <c r="B10784" t="s">
        <v>572</v>
      </c>
      <c r="C10784" t="s">
        <v>535</v>
      </c>
      <c r="D10784" t="s">
        <v>530</v>
      </c>
      <c r="E10784" t="s">
        <v>517</v>
      </c>
      <c r="F10784" s="191">
        <v>45883</v>
      </c>
      <c r="G10784" t="s">
        <v>573</v>
      </c>
      <c r="H10784" s="192">
        <v>320000</v>
      </c>
      <c r="I10784" t="s">
        <v>16</v>
      </c>
      <c r="J10784"/>
      <c r="K10784"/>
      <c r="L10784">
        <v>2025</v>
      </c>
      <c r="M10784" t="s">
        <v>525</v>
      </c>
      <c r="N10784" t="s">
        <v>526</v>
      </c>
      <c r="O10784"/>
    </row>
    <row r="10785" spans="1:15" s="164" customFormat="1" ht="16" x14ac:dyDescent="0.2">
      <c r="A10785" t="s">
        <v>521</v>
      </c>
      <c r="B10785" t="s">
        <v>572</v>
      </c>
      <c r="C10785" t="s">
        <v>523</v>
      </c>
      <c r="D10785" t="s">
        <v>530</v>
      </c>
      <c r="E10785" t="s">
        <v>517</v>
      </c>
      <c r="F10785" s="191">
        <v>45883</v>
      </c>
      <c r="G10785" t="s">
        <v>573</v>
      </c>
      <c r="H10785" s="192">
        <v>3160000</v>
      </c>
      <c r="I10785" t="s">
        <v>16</v>
      </c>
      <c r="J10785"/>
      <c r="K10785"/>
      <c r="L10785">
        <v>2025</v>
      </c>
      <c r="M10785" t="s">
        <v>525</v>
      </c>
      <c r="N10785" t="s">
        <v>526</v>
      </c>
      <c r="O10785"/>
    </row>
    <row r="10786" spans="1:15" s="164" customFormat="1" ht="16" x14ac:dyDescent="0.2">
      <c r="A10786" t="s">
        <v>521</v>
      </c>
      <c r="B10786" t="s">
        <v>572</v>
      </c>
      <c r="C10786" t="s">
        <v>523</v>
      </c>
      <c r="D10786" t="s">
        <v>530</v>
      </c>
      <c r="E10786" t="s">
        <v>518</v>
      </c>
      <c r="F10786" s="191">
        <v>45883</v>
      </c>
      <c r="G10786" t="s">
        <v>573</v>
      </c>
      <c r="H10786" s="192">
        <v>360000</v>
      </c>
      <c r="I10786" t="s">
        <v>16</v>
      </c>
      <c r="J10786"/>
      <c r="K10786"/>
      <c r="L10786">
        <v>2025</v>
      </c>
      <c r="M10786" t="s">
        <v>525</v>
      </c>
      <c r="N10786" t="s">
        <v>526</v>
      </c>
      <c r="O10786"/>
    </row>
    <row r="10787" spans="1:15" s="164" customFormat="1" ht="16" x14ac:dyDescent="0.2">
      <c r="A10787" t="s">
        <v>521</v>
      </c>
      <c r="B10787" t="s">
        <v>572</v>
      </c>
      <c r="C10787" t="s">
        <v>535</v>
      </c>
      <c r="D10787" t="s">
        <v>524</v>
      </c>
      <c r="E10787" t="s">
        <v>519</v>
      </c>
      <c r="F10787" s="191">
        <v>45883</v>
      </c>
      <c r="G10787" t="s">
        <v>573</v>
      </c>
      <c r="H10787" s="192">
        <v>1105000</v>
      </c>
      <c r="I10787" t="s">
        <v>16</v>
      </c>
      <c r="J10787">
        <v>13000</v>
      </c>
      <c r="K10787"/>
      <c r="L10787">
        <v>2025</v>
      </c>
      <c r="M10787" t="s">
        <v>525</v>
      </c>
      <c r="N10787" t="s">
        <v>526</v>
      </c>
      <c r="O10787"/>
    </row>
    <row r="10788" spans="1:15" s="164" customFormat="1" ht="16" x14ac:dyDescent="0.2">
      <c r="A10788" t="s">
        <v>521</v>
      </c>
      <c r="B10788" t="s">
        <v>572</v>
      </c>
      <c r="C10788" t="s">
        <v>523</v>
      </c>
      <c r="D10788" t="s">
        <v>524</v>
      </c>
      <c r="E10788" t="s">
        <v>519</v>
      </c>
      <c r="F10788" s="191">
        <v>45883</v>
      </c>
      <c r="G10788" t="s">
        <v>573</v>
      </c>
      <c r="H10788" s="192">
        <v>1912500</v>
      </c>
      <c r="I10788" t="s">
        <v>16</v>
      </c>
      <c r="J10788">
        <v>22500</v>
      </c>
      <c r="K10788"/>
      <c r="L10788">
        <v>2025</v>
      </c>
      <c r="M10788" t="s">
        <v>525</v>
      </c>
      <c r="N10788" t="s">
        <v>526</v>
      </c>
      <c r="O10788"/>
    </row>
    <row r="10789" spans="1:15" s="164" customFormat="1" ht="16" x14ac:dyDescent="0.2">
      <c r="A10789" t="s">
        <v>521</v>
      </c>
      <c r="B10789" t="s">
        <v>670</v>
      </c>
      <c r="C10789" t="s">
        <v>523</v>
      </c>
      <c r="D10789" t="s">
        <v>530</v>
      </c>
      <c r="E10789" t="s">
        <v>517</v>
      </c>
      <c r="F10789" s="191">
        <v>45883</v>
      </c>
      <c r="G10789" t="s">
        <v>36</v>
      </c>
      <c r="H10789" s="192">
        <v>22400</v>
      </c>
      <c r="I10789" t="s">
        <v>16</v>
      </c>
      <c r="J10789">
        <v>56</v>
      </c>
      <c r="K10789"/>
      <c r="L10789">
        <v>2025</v>
      </c>
      <c r="M10789" t="s">
        <v>525</v>
      </c>
      <c r="N10789" t="s">
        <v>526</v>
      </c>
      <c r="O10789" t="s">
        <v>889</v>
      </c>
    </row>
    <row r="10790" spans="1:15" s="164" customFormat="1" ht="16" x14ac:dyDescent="0.2">
      <c r="A10790" t="s">
        <v>521</v>
      </c>
      <c r="B10790" t="s">
        <v>592</v>
      </c>
      <c r="C10790" t="s">
        <v>523</v>
      </c>
      <c r="D10790" t="s">
        <v>530</v>
      </c>
      <c r="E10790" t="s">
        <v>517</v>
      </c>
      <c r="F10790" s="191">
        <v>45883</v>
      </c>
      <c r="G10790" t="s">
        <v>24</v>
      </c>
      <c r="H10790" s="192">
        <v>268800</v>
      </c>
      <c r="I10790" t="s">
        <v>16</v>
      </c>
      <c r="J10790">
        <v>672</v>
      </c>
      <c r="K10790"/>
      <c r="L10790">
        <v>2025</v>
      </c>
      <c r="M10790" t="s">
        <v>525</v>
      </c>
      <c r="N10790" t="s">
        <v>526</v>
      </c>
      <c r="O10790" t="s">
        <v>889</v>
      </c>
    </row>
    <row r="10791" spans="1:15" s="164" customFormat="1" ht="16" x14ac:dyDescent="0.2">
      <c r="A10791" t="s">
        <v>521</v>
      </c>
      <c r="B10791" t="s">
        <v>670</v>
      </c>
      <c r="C10791" t="s">
        <v>523</v>
      </c>
      <c r="D10791" t="s">
        <v>530</v>
      </c>
      <c r="E10791" t="s">
        <v>517</v>
      </c>
      <c r="F10791" s="191">
        <v>45883</v>
      </c>
      <c r="G10791" t="s">
        <v>36</v>
      </c>
      <c r="H10791" s="192">
        <v>22400</v>
      </c>
      <c r="I10791" t="s">
        <v>16</v>
      </c>
      <c r="J10791">
        <v>56</v>
      </c>
      <c r="K10791"/>
      <c r="L10791">
        <v>2025</v>
      </c>
      <c r="M10791" t="s">
        <v>525</v>
      </c>
      <c r="N10791" t="s">
        <v>526</v>
      </c>
      <c r="O10791" t="s">
        <v>888</v>
      </c>
    </row>
    <row r="10792" spans="1:15" s="164" customFormat="1" ht="16" x14ac:dyDescent="0.2">
      <c r="A10792" t="s">
        <v>521</v>
      </c>
      <c r="B10792" t="s">
        <v>705</v>
      </c>
      <c r="C10792" t="s">
        <v>523</v>
      </c>
      <c r="D10792" t="s">
        <v>530</v>
      </c>
      <c r="E10792" t="s">
        <v>518</v>
      </c>
      <c r="F10792" s="191">
        <v>45883</v>
      </c>
      <c r="G10792" t="s">
        <v>42</v>
      </c>
      <c r="H10792" s="192">
        <v>44800</v>
      </c>
      <c r="I10792" t="s">
        <v>16</v>
      </c>
      <c r="J10792">
        <v>112</v>
      </c>
      <c r="K10792"/>
      <c r="L10792">
        <v>2025</v>
      </c>
      <c r="M10792" t="s">
        <v>525</v>
      </c>
      <c r="N10792" t="s">
        <v>526</v>
      </c>
      <c r="O10792" t="s">
        <v>888</v>
      </c>
    </row>
    <row r="10793" spans="1:15" s="164" customFormat="1" ht="16" x14ac:dyDescent="0.2">
      <c r="A10793" t="s">
        <v>521</v>
      </c>
      <c r="B10793" t="s">
        <v>705</v>
      </c>
      <c r="C10793" t="s">
        <v>523</v>
      </c>
      <c r="D10793" t="s">
        <v>530</v>
      </c>
      <c r="E10793" t="s">
        <v>517</v>
      </c>
      <c r="F10793" s="191">
        <v>45883</v>
      </c>
      <c r="G10793" t="s">
        <v>42</v>
      </c>
      <c r="H10793" s="192">
        <v>-44800</v>
      </c>
      <c r="I10793" t="s">
        <v>16</v>
      </c>
      <c r="J10793">
        <v>-112</v>
      </c>
      <c r="K10793"/>
      <c r="L10793">
        <v>2025</v>
      </c>
      <c r="M10793" t="s">
        <v>525</v>
      </c>
      <c r="N10793" t="s">
        <v>526</v>
      </c>
      <c r="O10793" t="s">
        <v>886</v>
      </c>
    </row>
    <row r="10794" spans="1:15" s="164" customFormat="1" ht="16" x14ac:dyDescent="0.2">
      <c r="A10794" t="s">
        <v>521</v>
      </c>
      <c r="B10794" t="s">
        <v>688</v>
      </c>
      <c r="C10794" t="s">
        <v>523</v>
      </c>
      <c r="D10794" t="s">
        <v>530</v>
      </c>
      <c r="E10794" t="s">
        <v>518</v>
      </c>
      <c r="F10794" s="191">
        <v>45884</v>
      </c>
      <c r="G10794" t="s">
        <v>40</v>
      </c>
      <c r="H10794" s="192">
        <v>160000</v>
      </c>
      <c r="I10794" t="s">
        <v>16</v>
      </c>
      <c r="J10794"/>
      <c r="K10794"/>
      <c r="L10794">
        <v>2025</v>
      </c>
      <c r="M10794" t="s">
        <v>525</v>
      </c>
      <c r="N10794" t="s">
        <v>526</v>
      </c>
      <c r="O10794"/>
    </row>
    <row r="10795" spans="1:15" s="164" customFormat="1" ht="16" x14ac:dyDescent="0.2">
      <c r="A10795" t="s">
        <v>521</v>
      </c>
      <c r="B10795" t="s">
        <v>603</v>
      </c>
      <c r="C10795" t="s">
        <v>523</v>
      </c>
      <c r="D10795" t="s">
        <v>525</v>
      </c>
      <c r="E10795" t="s">
        <v>525</v>
      </c>
      <c r="F10795" s="191">
        <v>45884</v>
      </c>
      <c r="G10795" t="s">
        <v>604</v>
      </c>
      <c r="H10795" s="192">
        <v>20566</v>
      </c>
      <c r="I10795" t="s">
        <v>22</v>
      </c>
      <c r="J10795"/>
      <c r="K10795"/>
      <c r="L10795">
        <v>2024</v>
      </c>
      <c r="M10795" t="s">
        <v>525</v>
      </c>
      <c r="N10795" t="s">
        <v>569</v>
      </c>
      <c r="O10795"/>
    </row>
    <row r="10796" spans="1:15" s="164" customFormat="1" ht="16" x14ac:dyDescent="0.2">
      <c r="A10796" t="s">
        <v>521</v>
      </c>
      <c r="B10796" t="s">
        <v>688</v>
      </c>
      <c r="C10796" t="s">
        <v>523</v>
      </c>
      <c r="D10796" t="s">
        <v>530</v>
      </c>
      <c r="E10796" t="s">
        <v>517</v>
      </c>
      <c r="F10796" s="191">
        <v>45884</v>
      </c>
      <c r="G10796" t="s">
        <v>40</v>
      </c>
      <c r="H10796" s="192">
        <v>1120000</v>
      </c>
      <c r="I10796" t="s">
        <v>16</v>
      </c>
      <c r="J10796"/>
      <c r="K10796"/>
      <c r="L10796">
        <v>2025</v>
      </c>
      <c r="M10796" t="s">
        <v>525</v>
      </c>
      <c r="N10796" t="s">
        <v>526</v>
      </c>
      <c r="O10796"/>
    </row>
    <row r="10797" spans="1:15" s="164" customFormat="1" ht="16" x14ac:dyDescent="0.2">
      <c r="A10797" t="s">
        <v>521</v>
      </c>
      <c r="B10797" t="s">
        <v>647</v>
      </c>
      <c r="C10797" t="s">
        <v>523</v>
      </c>
      <c r="D10797" t="s">
        <v>525</v>
      </c>
      <c r="E10797" t="s">
        <v>525</v>
      </c>
      <c r="F10797" s="191">
        <v>45884</v>
      </c>
      <c r="G10797" t="s">
        <v>648</v>
      </c>
      <c r="H10797" s="192">
        <v>40106</v>
      </c>
      <c r="I10797" t="s">
        <v>16</v>
      </c>
      <c r="J10797"/>
      <c r="K10797"/>
      <c r="L10797">
        <v>2024</v>
      </c>
      <c r="M10797" t="s">
        <v>525</v>
      </c>
      <c r="N10797" t="s">
        <v>569</v>
      </c>
      <c r="O10797"/>
    </row>
    <row r="10798" spans="1:15" s="164" customFormat="1" ht="16" x14ac:dyDescent="0.2">
      <c r="A10798" t="s">
        <v>521</v>
      </c>
      <c r="B10798" t="s">
        <v>831</v>
      </c>
      <c r="C10798" t="s">
        <v>523</v>
      </c>
      <c r="D10798" t="s">
        <v>530</v>
      </c>
      <c r="E10798" t="s">
        <v>517</v>
      </c>
      <c r="F10798" s="191">
        <v>45884</v>
      </c>
      <c r="G10798" t="s">
        <v>832</v>
      </c>
      <c r="H10798" s="192">
        <v>320000</v>
      </c>
      <c r="I10798" t="s">
        <v>16</v>
      </c>
      <c r="J10798"/>
      <c r="K10798"/>
      <c r="L10798">
        <v>2025</v>
      </c>
      <c r="M10798" t="s">
        <v>525</v>
      </c>
      <c r="N10798" t="s">
        <v>526</v>
      </c>
      <c r="O10798"/>
    </row>
    <row r="10799" spans="1:15" s="164" customFormat="1" ht="16" x14ac:dyDescent="0.2">
      <c r="A10799" t="s">
        <v>521</v>
      </c>
      <c r="B10799" t="s">
        <v>647</v>
      </c>
      <c r="C10799" t="s">
        <v>523</v>
      </c>
      <c r="D10799" t="s">
        <v>525</v>
      </c>
      <c r="E10799" t="s">
        <v>531</v>
      </c>
      <c r="F10799" s="191">
        <v>45884</v>
      </c>
      <c r="G10799" t="s">
        <v>648</v>
      </c>
      <c r="H10799" s="192">
        <v>97574</v>
      </c>
      <c r="I10799" t="s">
        <v>16</v>
      </c>
      <c r="J10799"/>
      <c r="K10799"/>
      <c r="L10799">
        <v>2024</v>
      </c>
      <c r="M10799" t="s">
        <v>525</v>
      </c>
      <c r="N10799" t="s">
        <v>569</v>
      </c>
      <c r="O10799"/>
    </row>
    <row r="10800" spans="1:15" s="164" customFormat="1" ht="16" x14ac:dyDescent="0.2">
      <c r="A10800" t="s">
        <v>521</v>
      </c>
      <c r="B10800" t="s">
        <v>577</v>
      </c>
      <c r="C10800" t="s">
        <v>523</v>
      </c>
      <c r="D10800" t="s">
        <v>525</v>
      </c>
      <c r="E10800" t="s">
        <v>531</v>
      </c>
      <c r="F10800" s="191">
        <v>45884</v>
      </c>
      <c r="G10800" t="s">
        <v>580</v>
      </c>
      <c r="H10800" s="192">
        <v>33</v>
      </c>
      <c r="I10800" t="s">
        <v>16</v>
      </c>
      <c r="J10800"/>
      <c r="K10800"/>
      <c r="L10800">
        <v>2025</v>
      </c>
      <c r="M10800" t="s">
        <v>525</v>
      </c>
      <c r="N10800" t="s">
        <v>569</v>
      </c>
      <c r="O10800"/>
    </row>
    <row r="10801" spans="1:15" s="164" customFormat="1" ht="16" x14ac:dyDescent="0.2">
      <c r="A10801" t="s">
        <v>521</v>
      </c>
      <c r="B10801" t="s">
        <v>577</v>
      </c>
      <c r="C10801" t="s">
        <v>523</v>
      </c>
      <c r="D10801" t="s">
        <v>525</v>
      </c>
      <c r="E10801" t="s">
        <v>531</v>
      </c>
      <c r="F10801" s="191">
        <v>45884</v>
      </c>
      <c r="G10801" t="s">
        <v>581</v>
      </c>
      <c r="H10801" s="192">
        <v>198</v>
      </c>
      <c r="I10801" t="s">
        <v>16</v>
      </c>
      <c r="J10801"/>
      <c r="K10801"/>
      <c r="L10801">
        <v>2025</v>
      </c>
      <c r="M10801" t="s">
        <v>525</v>
      </c>
      <c r="N10801" t="s">
        <v>569</v>
      </c>
      <c r="O10801"/>
    </row>
    <row r="10802" spans="1:15" s="164" customFormat="1" ht="16" x14ac:dyDescent="0.2">
      <c r="A10802" t="s">
        <v>521</v>
      </c>
      <c r="B10802" t="s">
        <v>577</v>
      </c>
      <c r="C10802" t="s">
        <v>523</v>
      </c>
      <c r="D10802" t="s">
        <v>525</v>
      </c>
      <c r="E10802" t="s">
        <v>525</v>
      </c>
      <c r="F10802" s="191">
        <v>45884</v>
      </c>
      <c r="G10802" t="s">
        <v>582</v>
      </c>
      <c r="H10802" s="192">
        <v>4789</v>
      </c>
      <c r="I10802" t="s">
        <v>16</v>
      </c>
      <c r="J10802"/>
      <c r="K10802"/>
      <c r="L10802">
        <v>2025</v>
      </c>
      <c r="M10802" t="s">
        <v>525</v>
      </c>
      <c r="N10802" t="s">
        <v>569</v>
      </c>
      <c r="O10802"/>
    </row>
    <row r="10803" spans="1:15" s="164" customFormat="1" ht="16" x14ac:dyDescent="0.2">
      <c r="A10803" t="s">
        <v>521</v>
      </c>
      <c r="B10803" t="s">
        <v>577</v>
      </c>
      <c r="C10803" t="s">
        <v>523</v>
      </c>
      <c r="D10803" t="s">
        <v>525</v>
      </c>
      <c r="E10803" t="s">
        <v>531</v>
      </c>
      <c r="F10803" s="191">
        <v>45884</v>
      </c>
      <c r="G10803" t="s">
        <v>582</v>
      </c>
      <c r="H10803" s="192">
        <v>3773</v>
      </c>
      <c r="I10803" t="s">
        <v>16</v>
      </c>
      <c r="J10803"/>
      <c r="K10803"/>
      <c r="L10803">
        <v>2025</v>
      </c>
      <c r="M10803" t="s">
        <v>525</v>
      </c>
      <c r="N10803" t="s">
        <v>569</v>
      </c>
      <c r="O10803"/>
    </row>
    <row r="10804" spans="1:15" s="164" customFormat="1" ht="16" x14ac:dyDescent="0.2">
      <c r="A10804" t="s">
        <v>521</v>
      </c>
      <c r="B10804" t="s">
        <v>647</v>
      </c>
      <c r="C10804" t="s">
        <v>523</v>
      </c>
      <c r="D10804" t="s">
        <v>525</v>
      </c>
      <c r="E10804" t="s">
        <v>519</v>
      </c>
      <c r="F10804" s="191">
        <v>45884</v>
      </c>
      <c r="G10804" t="s">
        <v>661</v>
      </c>
      <c r="H10804" s="192">
        <v>138303</v>
      </c>
      <c r="I10804" t="s">
        <v>16</v>
      </c>
      <c r="J10804"/>
      <c r="K10804"/>
      <c r="L10804">
        <v>2024</v>
      </c>
      <c r="M10804" t="s">
        <v>525</v>
      </c>
      <c r="N10804" t="s">
        <v>569</v>
      </c>
      <c r="O10804"/>
    </row>
    <row r="10805" spans="1:15" s="164" customFormat="1" ht="16" x14ac:dyDescent="0.2">
      <c r="A10805" t="s">
        <v>521</v>
      </c>
      <c r="B10805" t="s">
        <v>647</v>
      </c>
      <c r="C10805" t="s">
        <v>523</v>
      </c>
      <c r="D10805" t="s">
        <v>525</v>
      </c>
      <c r="E10805" t="s">
        <v>525</v>
      </c>
      <c r="F10805" s="191">
        <v>45884</v>
      </c>
      <c r="G10805" t="s">
        <v>649</v>
      </c>
      <c r="H10805" s="192">
        <v>80329</v>
      </c>
      <c r="I10805" t="s">
        <v>16</v>
      </c>
      <c r="J10805"/>
      <c r="K10805"/>
      <c r="L10805">
        <v>2024</v>
      </c>
      <c r="M10805" t="s">
        <v>525</v>
      </c>
      <c r="N10805" t="s">
        <v>569</v>
      </c>
      <c r="O10805"/>
    </row>
    <row r="10806" spans="1:15" s="164" customFormat="1" ht="16" x14ac:dyDescent="0.2">
      <c r="A10806" t="s">
        <v>521</v>
      </c>
      <c r="B10806" t="s">
        <v>647</v>
      </c>
      <c r="C10806" t="s">
        <v>523</v>
      </c>
      <c r="D10806" t="s">
        <v>525</v>
      </c>
      <c r="E10806" t="s">
        <v>525</v>
      </c>
      <c r="F10806" s="191">
        <v>45884</v>
      </c>
      <c r="G10806" t="s">
        <v>656</v>
      </c>
      <c r="H10806" s="192">
        <v>349272</v>
      </c>
      <c r="I10806" t="s">
        <v>16</v>
      </c>
      <c r="J10806"/>
      <c r="K10806"/>
      <c r="L10806">
        <v>2024</v>
      </c>
      <c r="M10806" t="s">
        <v>525</v>
      </c>
      <c r="N10806" t="s">
        <v>569</v>
      </c>
      <c r="O10806"/>
    </row>
    <row r="10807" spans="1:15" s="164" customFormat="1" ht="16" x14ac:dyDescent="0.2">
      <c r="A10807" t="s">
        <v>521</v>
      </c>
      <c r="B10807" t="s">
        <v>522</v>
      </c>
      <c r="C10807" t="s">
        <v>523</v>
      </c>
      <c r="D10807" t="s">
        <v>524</v>
      </c>
      <c r="E10807" t="s">
        <v>519</v>
      </c>
      <c r="F10807" s="191">
        <v>45884</v>
      </c>
      <c r="G10807" t="s">
        <v>19</v>
      </c>
      <c r="H10807" s="192">
        <v>552500</v>
      </c>
      <c r="I10807" t="s">
        <v>16</v>
      </c>
      <c r="J10807">
        <v>6500</v>
      </c>
      <c r="K10807"/>
      <c r="L10807">
        <v>2025</v>
      </c>
      <c r="M10807" t="s">
        <v>525</v>
      </c>
      <c r="N10807" t="s">
        <v>526</v>
      </c>
      <c r="O10807"/>
    </row>
    <row r="10808" spans="1:15" s="164" customFormat="1" ht="16" x14ac:dyDescent="0.2">
      <c r="A10808" t="s">
        <v>521</v>
      </c>
      <c r="B10808" t="s">
        <v>522</v>
      </c>
      <c r="C10808" t="s">
        <v>523</v>
      </c>
      <c r="D10808" t="s">
        <v>530</v>
      </c>
      <c r="E10808" t="s">
        <v>517</v>
      </c>
      <c r="F10808" s="191">
        <v>45884</v>
      </c>
      <c r="G10808" t="s">
        <v>19</v>
      </c>
      <c r="H10808" s="192">
        <v>1100000</v>
      </c>
      <c r="I10808" t="s">
        <v>16</v>
      </c>
      <c r="J10808"/>
      <c r="K10808"/>
      <c r="L10808">
        <v>2025</v>
      </c>
      <c r="M10808" t="s">
        <v>525</v>
      </c>
      <c r="N10808" t="s">
        <v>526</v>
      </c>
      <c r="O10808"/>
    </row>
    <row r="10809" spans="1:15" s="164" customFormat="1" ht="16" x14ac:dyDescent="0.2">
      <c r="A10809" t="s">
        <v>521</v>
      </c>
      <c r="B10809" t="s">
        <v>639</v>
      </c>
      <c r="C10809" t="s">
        <v>523</v>
      </c>
      <c r="D10809" t="s">
        <v>530</v>
      </c>
      <c r="E10809" t="s">
        <v>517</v>
      </c>
      <c r="F10809" s="191">
        <v>45884</v>
      </c>
      <c r="G10809" t="s">
        <v>29</v>
      </c>
      <c r="H10809" s="192">
        <v>3472000</v>
      </c>
      <c r="I10809" t="s">
        <v>16</v>
      </c>
      <c r="J10809">
        <v>8680</v>
      </c>
      <c r="K10809"/>
      <c r="L10809">
        <v>2025</v>
      </c>
      <c r="M10809" t="s">
        <v>525</v>
      </c>
      <c r="N10809" t="s">
        <v>526</v>
      </c>
      <c r="O10809"/>
    </row>
    <row r="10810" spans="1:15" s="164" customFormat="1" ht="16" x14ac:dyDescent="0.2">
      <c r="A10810" t="s">
        <v>521</v>
      </c>
      <c r="B10810" t="s">
        <v>645</v>
      </c>
      <c r="C10810" t="s">
        <v>523</v>
      </c>
      <c r="D10810" t="s">
        <v>530</v>
      </c>
      <c r="E10810" t="s">
        <v>517</v>
      </c>
      <c r="F10810" s="191">
        <v>45884</v>
      </c>
      <c r="G10810" t="s">
        <v>30</v>
      </c>
      <c r="H10810" s="192">
        <v>582400</v>
      </c>
      <c r="I10810" t="s">
        <v>16</v>
      </c>
      <c r="J10810">
        <v>1456</v>
      </c>
      <c r="K10810"/>
      <c r="L10810">
        <v>2025</v>
      </c>
      <c r="M10810" t="s">
        <v>525</v>
      </c>
      <c r="N10810" t="s">
        <v>526</v>
      </c>
      <c r="O10810"/>
    </row>
    <row r="10811" spans="1:15" s="164" customFormat="1" ht="16" x14ac:dyDescent="0.2">
      <c r="A10811" t="s">
        <v>521</v>
      </c>
      <c r="B10811" t="s">
        <v>662</v>
      </c>
      <c r="C10811" t="s">
        <v>523</v>
      </c>
      <c r="D10811" t="s">
        <v>530</v>
      </c>
      <c r="E10811" t="s">
        <v>518</v>
      </c>
      <c r="F10811" s="191">
        <v>45884</v>
      </c>
      <c r="G10811" t="s">
        <v>32</v>
      </c>
      <c r="H10811" s="192">
        <v>89600</v>
      </c>
      <c r="I10811" t="s">
        <v>16</v>
      </c>
      <c r="J10811">
        <v>224</v>
      </c>
      <c r="K10811"/>
      <c r="L10811">
        <v>2025</v>
      </c>
      <c r="M10811" t="s">
        <v>525</v>
      </c>
      <c r="N10811" t="s">
        <v>526</v>
      </c>
      <c r="O10811"/>
    </row>
    <row r="10812" spans="1:15" s="164" customFormat="1" ht="16" x14ac:dyDescent="0.2">
      <c r="A10812" t="s">
        <v>521</v>
      </c>
      <c r="B10812" t="s">
        <v>662</v>
      </c>
      <c r="C10812" t="s">
        <v>523</v>
      </c>
      <c r="D10812" t="s">
        <v>530</v>
      </c>
      <c r="E10812" t="s">
        <v>517</v>
      </c>
      <c r="F10812" s="191">
        <v>45884</v>
      </c>
      <c r="G10812" t="s">
        <v>32</v>
      </c>
      <c r="H10812" s="192">
        <v>1052800</v>
      </c>
      <c r="I10812" t="s">
        <v>16</v>
      </c>
      <c r="J10812">
        <v>2632</v>
      </c>
      <c r="K10812"/>
      <c r="L10812">
        <v>2025</v>
      </c>
      <c r="M10812" t="s">
        <v>525</v>
      </c>
      <c r="N10812" t="s">
        <v>526</v>
      </c>
      <c r="O10812"/>
    </row>
    <row r="10813" spans="1:15" s="164" customFormat="1" ht="16" x14ac:dyDescent="0.2">
      <c r="A10813" t="s">
        <v>521</v>
      </c>
      <c r="B10813" t="s">
        <v>639</v>
      </c>
      <c r="C10813" t="s">
        <v>523</v>
      </c>
      <c r="D10813" t="s">
        <v>530</v>
      </c>
      <c r="E10813" t="s">
        <v>518</v>
      </c>
      <c r="F10813" s="191">
        <v>45884</v>
      </c>
      <c r="G10813" t="s">
        <v>29</v>
      </c>
      <c r="H10813" s="192">
        <v>291200</v>
      </c>
      <c r="I10813" t="s">
        <v>16</v>
      </c>
      <c r="J10813">
        <v>728</v>
      </c>
      <c r="K10813"/>
      <c r="L10813">
        <v>2025</v>
      </c>
      <c r="M10813" t="s">
        <v>525</v>
      </c>
      <c r="N10813" t="s">
        <v>526</v>
      </c>
      <c r="O10813"/>
    </row>
    <row r="10814" spans="1:15" s="164" customFormat="1" ht="16" x14ac:dyDescent="0.2">
      <c r="A10814" t="s">
        <v>521</v>
      </c>
      <c r="B10814" t="s">
        <v>705</v>
      </c>
      <c r="C10814" t="s">
        <v>523</v>
      </c>
      <c r="D10814" t="s">
        <v>530</v>
      </c>
      <c r="E10814" t="s">
        <v>517</v>
      </c>
      <c r="F10814" s="191">
        <v>45884</v>
      </c>
      <c r="G10814" t="s">
        <v>42</v>
      </c>
      <c r="H10814" s="192">
        <v>156800</v>
      </c>
      <c r="I10814" t="s">
        <v>16</v>
      </c>
      <c r="J10814">
        <v>392</v>
      </c>
      <c r="K10814"/>
      <c r="L10814">
        <v>2025</v>
      </c>
      <c r="M10814" t="s">
        <v>525</v>
      </c>
      <c r="N10814" t="s">
        <v>526</v>
      </c>
      <c r="O10814"/>
    </row>
    <row r="10815" spans="1:15" s="164" customFormat="1" ht="16" x14ac:dyDescent="0.2">
      <c r="A10815" t="s">
        <v>521</v>
      </c>
      <c r="B10815" t="s">
        <v>667</v>
      </c>
      <c r="C10815" t="s">
        <v>523</v>
      </c>
      <c r="D10815" t="s">
        <v>530</v>
      </c>
      <c r="E10815" t="s">
        <v>518</v>
      </c>
      <c r="F10815" s="191">
        <v>45884</v>
      </c>
      <c r="G10815" t="s">
        <v>35</v>
      </c>
      <c r="H10815" s="192">
        <v>22400</v>
      </c>
      <c r="I10815" t="s">
        <v>16</v>
      </c>
      <c r="J10815">
        <v>56</v>
      </c>
      <c r="K10815"/>
      <c r="L10815">
        <v>2025</v>
      </c>
      <c r="M10815" t="s">
        <v>525</v>
      </c>
      <c r="N10815" t="s">
        <v>526</v>
      </c>
      <c r="O10815"/>
    </row>
    <row r="10816" spans="1:15" s="164" customFormat="1" ht="16" x14ac:dyDescent="0.2">
      <c r="A10816" t="s">
        <v>521</v>
      </c>
      <c r="B10816" t="s">
        <v>667</v>
      </c>
      <c r="C10816" t="s">
        <v>523</v>
      </c>
      <c r="D10816" t="s">
        <v>530</v>
      </c>
      <c r="E10816" t="s">
        <v>517</v>
      </c>
      <c r="F10816" s="191">
        <v>45884</v>
      </c>
      <c r="G10816" t="s">
        <v>35</v>
      </c>
      <c r="H10816" s="192">
        <v>515200</v>
      </c>
      <c r="I10816" t="s">
        <v>16</v>
      </c>
      <c r="J10816">
        <v>1288</v>
      </c>
      <c r="K10816"/>
      <c r="L10816">
        <v>2025</v>
      </c>
      <c r="M10816" t="s">
        <v>525</v>
      </c>
      <c r="N10816" t="s">
        <v>526</v>
      </c>
      <c r="O10816"/>
    </row>
    <row r="10817" spans="1:15" s="164" customFormat="1" ht="16" x14ac:dyDescent="0.2">
      <c r="A10817" t="s">
        <v>521</v>
      </c>
      <c r="B10817" t="s">
        <v>670</v>
      </c>
      <c r="C10817" t="s">
        <v>523</v>
      </c>
      <c r="D10817" t="s">
        <v>530</v>
      </c>
      <c r="E10817" t="s">
        <v>517</v>
      </c>
      <c r="F10817" s="191">
        <v>45884</v>
      </c>
      <c r="G10817" t="s">
        <v>36</v>
      </c>
      <c r="H10817" s="192">
        <v>940800</v>
      </c>
      <c r="I10817" t="s">
        <v>16</v>
      </c>
      <c r="J10817">
        <v>2352</v>
      </c>
      <c r="K10817"/>
      <c r="L10817">
        <v>2025</v>
      </c>
      <c r="M10817" t="s">
        <v>525</v>
      </c>
      <c r="N10817" t="s">
        <v>526</v>
      </c>
      <c r="O10817"/>
    </row>
    <row r="10818" spans="1:15" s="164" customFormat="1" ht="16" x14ac:dyDescent="0.2">
      <c r="A10818" t="s">
        <v>521</v>
      </c>
      <c r="B10818" t="s">
        <v>687</v>
      </c>
      <c r="C10818" t="s">
        <v>523</v>
      </c>
      <c r="D10818" t="s">
        <v>530</v>
      </c>
      <c r="E10818" t="s">
        <v>517</v>
      </c>
      <c r="F10818" s="191">
        <v>45884</v>
      </c>
      <c r="G10818" t="s">
        <v>39</v>
      </c>
      <c r="H10818" s="192">
        <v>112000</v>
      </c>
      <c r="I10818" t="s">
        <v>16</v>
      </c>
      <c r="J10818">
        <v>280</v>
      </c>
      <c r="K10818"/>
      <c r="L10818">
        <v>2025</v>
      </c>
      <c r="M10818" t="s">
        <v>525</v>
      </c>
      <c r="N10818" t="s">
        <v>526</v>
      </c>
      <c r="O10818"/>
    </row>
    <row r="10819" spans="1:15" s="164" customFormat="1" ht="16" x14ac:dyDescent="0.2">
      <c r="A10819" t="s">
        <v>521</v>
      </c>
      <c r="B10819" t="s">
        <v>592</v>
      </c>
      <c r="C10819" t="s">
        <v>523</v>
      </c>
      <c r="D10819" t="s">
        <v>530</v>
      </c>
      <c r="E10819" t="s">
        <v>517</v>
      </c>
      <c r="F10819" s="191">
        <v>45884</v>
      </c>
      <c r="G10819" t="s">
        <v>24</v>
      </c>
      <c r="H10819" s="192">
        <v>1008000</v>
      </c>
      <c r="I10819" t="s">
        <v>16</v>
      </c>
      <c r="J10819">
        <v>2520</v>
      </c>
      <c r="K10819"/>
      <c r="L10819">
        <v>2025</v>
      </c>
      <c r="M10819" t="s">
        <v>525</v>
      </c>
      <c r="N10819" t="s">
        <v>526</v>
      </c>
      <c r="O10819"/>
    </row>
    <row r="10820" spans="1:15" s="164" customFormat="1" ht="16" x14ac:dyDescent="0.2">
      <c r="A10820" t="s">
        <v>521</v>
      </c>
      <c r="B10820" t="s">
        <v>639</v>
      </c>
      <c r="C10820" t="s">
        <v>523</v>
      </c>
      <c r="D10820" t="s">
        <v>524</v>
      </c>
      <c r="E10820" t="s">
        <v>519</v>
      </c>
      <c r="F10820" s="191">
        <v>45884</v>
      </c>
      <c r="G10820" t="s">
        <v>29</v>
      </c>
      <c r="H10820" s="192">
        <v>50575</v>
      </c>
      <c r="I10820" t="s">
        <v>16</v>
      </c>
      <c r="J10820">
        <v>595</v>
      </c>
      <c r="K10820"/>
      <c r="L10820">
        <v>2025</v>
      </c>
      <c r="M10820" t="s">
        <v>525</v>
      </c>
      <c r="N10820" t="s">
        <v>526</v>
      </c>
      <c r="O10820"/>
    </row>
    <row r="10821" spans="1:15" s="164" customFormat="1" ht="16" x14ac:dyDescent="0.2">
      <c r="A10821" t="s">
        <v>521</v>
      </c>
      <c r="B10821" t="s">
        <v>670</v>
      </c>
      <c r="C10821" t="s">
        <v>523</v>
      </c>
      <c r="D10821" t="s">
        <v>524</v>
      </c>
      <c r="E10821" t="s">
        <v>519</v>
      </c>
      <c r="F10821" s="191">
        <v>45884</v>
      </c>
      <c r="G10821" t="s">
        <v>36</v>
      </c>
      <c r="H10821" s="192">
        <v>28900</v>
      </c>
      <c r="I10821" t="s">
        <v>16</v>
      </c>
      <c r="J10821">
        <v>340</v>
      </c>
      <c r="K10821"/>
      <c r="L10821">
        <v>2025</v>
      </c>
      <c r="M10821" t="s">
        <v>525</v>
      </c>
      <c r="N10821" t="s">
        <v>526</v>
      </c>
      <c r="O10821"/>
    </row>
    <row r="10822" spans="1:15" s="164" customFormat="1" ht="16" x14ac:dyDescent="0.2">
      <c r="A10822" t="s">
        <v>521</v>
      </c>
      <c r="B10822" t="s">
        <v>572</v>
      </c>
      <c r="C10822" t="s">
        <v>535</v>
      </c>
      <c r="D10822" t="s">
        <v>530</v>
      </c>
      <c r="E10822" t="s">
        <v>517</v>
      </c>
      <c r="F10822" s="191">
        <v>45884</v>
      </c>
      <c r="G10822" t="s">
        <v>573</v>
      </c>
      <c r="H10822" s="192">
        <v>300000</v>
      </c>
      <c r="I10822" t="s">
        <v>16</v>
      </c>
      <c r="J10822"/>
      <c r="K10822"/>
      <c r="L10822">
        <v>2025</v>
      </c>
      <c r="M10822" t="s">
        <v>525</v>
      </c>
      <c r="N10822" t="s">
        <v>526</v>
      </c>
      <c r="O10822"/>
    </row>
    <row r="10823" spans="1:15" s="164" customFormat="1" ht="16" x14ac:dyDescent="0.2">
      <c r="A10823" t="s">
        <v>521</v>
      </c>
      <c r="B10823" t="s">
        <v>572</v>
      </c>
      <c r="C10823" t="s">
        <v>523</v>
      </c>
      <c r="D10823" t="s">
        <v>530</v>
      </c>
      <c r="E10823" t="s">
        <v>517</v>
      </c>
      <c r="F10823" s="191">
        <v>45884</v>
      </c>
      <c r="G10823" t="s">
        <v>573</v>
      </c>
      <c r="H10823" s="192">
        <v>2400000</v>
      </c>
      <c r="I10823" t="s">
        <v>16</v>
      </c>
      <c r="J10823"/>
      <c r="K10823"/>
      <c r="L10823">
        <v>2025</v>
      </c>
      <c r="M10823" t="s">
        <v>525</v>
      </c>
      <c r="N10823" t="s">
        <v>526</v>
      </c>
      <c r="O10823"/>
    </row>
    <row r="10824" spans="1:15" s="164" customFormat="1" ht="16" x14ac:dyDescent="0.2">
      <c r="A10824" t="s">
        <v>521</v>
      </c>
      <c r="B10824" t="s">
        <v>572</v>
      </c>
      <c r="C10824" t="s">
        <v>523</v>
      </c>
      <c r="D10824" t="s">
        <v>530</v>
      </c>
      <c r="E10824" t="s">
        <v>525</v>
      </c>
      <c r="F10824" s="191">
        <v>45884</v>
      </c>
      <c r="G10824" t="s">
        <v>573</v>
      </c>
      <c r="H10824" s="192">
        <v>680000</v>
      </c>
      <c r="I10824" t="s">
        <v>16</v>
      </c>
      <c r="J10824"/>
      <c r="K10824"/>
      <c r="L10824">
        <v>2025</v>
      </c>
      <c r="M10824" t="s">
        <v>525</v>
      </c>
      <c r="N10824" t="s">
        <v>526</v>
      </c>
      <c r="O10824"/>
    </row>
    <row r="10825" spans="1:15" s="164" customFormat="1" ht="16" x14ac:dyDescent="0.2">
      <c r="A10825" t="s">
        <v>521</v>
      </c>
      <c r="B10825" t="s">
        <v>572</v>
      </c>
      <c r="C10825" t="s">
        <v>523</v>
      </c>
      <c r="D10825" t="s">
        <v>530</v>
      </c>
      <c r="E10825" t="s">
        <v>518</v>
      </c>
      <c r="F10825" s="191">
        <v>45884</v>
      </c>
      <c r="G10825" t="s">
        <v>573</v>
      </c>
      <c r="H10825" s="192">
        <v>260000</v>
      </c>
      <c r="I10825" t="s">
        <v>16</v>
      </c>
      <c r="J10825"/>
      <c r="K10825"/>
      <c r="L10825">
        <v>2025</v>
      </c>
      <c r="M10825" t="s">
        <v>525</v>
      </c>
      <c r="N10825" t="s">
        <v>526</v>
      </c>
      <c r="O10825"/>
    </row>
    <row r="10826" spans="1:15" s="164" customFormat="1" ht="16" x14ac:dyDescent="0.2">
      <c r="A10826" t="s">
        <v>521</v>
      </c>
      <c r="B10826" t="s">
        <v>572</v>
      </c>
      <c r="C10826" t="s">
        <v>535</v>
      </c>
      <c r="D10826" t="s">
        <v>524</v>
      </c>
      <c r="E10826" t="s">
        <v>519</v>
      </c>
      <c r="F10826" s="191">
        <v>45884</v>
      </c>
      <c r="G10826" t="s">
        <v>573</v>
      </c>
      <c r="H10826" s="192">
        <v>637500</v>
      </c>
      <c r="I10826" t="s">
        <v>16</v>
      </c>
      <c r="J10826">
        <v>7500</v>
      </c>
      <c r="K10826"/>
      <c r="L10826">
        <v>2025</v>
      </c>
      <c r="M10826" t="s">
        <v>525</v>
      </c>
      <c r="N10826" t="s">
        <v>526</v>
      </c>
      <c r="O10826"/>
    </row>
    <row r="10827" spans="1:15" s="164" customFormat="1" ht="16" x14ac:dyDescent="0.2">
      <c r="A10827" t="s">
        <v>521</v>
      </c>
      <c r="B10827" t="s">
        <v>572</v>
      </c>
      <c r="C10827" t="s">
        <v>523</v>
      </c>
      <c r="D10827" t="s">
        <v>524</v>
      </c>
      <c r="E10827" t="s">
        <v>519</v>
      </c>
      <c r="F10827" s="191">
        <v>45884</v>
      </c>
      <c r="G10827" t="s">
        <v>573</v>
      </c>
      <c r="H10827" s="192">
        <v>1190000</v>
      </c>
      <c r="I10827" t="s">
        <v>16</v>
      </c>
      <c r="J10827">
        <v>14000</v>
      </c>
      <c r="K10827"/>
      <c r="L10827">
        <v>2025</v>
      </c>
      <c r="M10827" t="s">
        <v>525</v>
      </c>
      <c r="N10827" t="s">
        <v>526</v>
      </c>
      <c r="O10827"/>
    </row>
    <row r="10828" spans="1:15" s="164" customFormat="1" ht="16" x14ac:dyDescent="0.2">
      <c r="A10828" t="s">
        <v>521</v>
      </c>
      <c r="B10828" t="s">
        <v>670</v>
      </c>
      <c r="C10828" t="s">
        <v>523</v>
      </c>
      <c r="D10828" t="s">
        <v>530</v>
      </c>
      <c r="E10828" t="s">
        <v>517</v>
      </c>
      <c r="F10828" s="191">
        <v>45884</v>
      </c>
      <c r="G10828" t="s">
        <v>36</v>
      </c>
      <c r="H10828" s="192">
        <v>110400</v>
      </c>
      <c r="I10828" t="s">
        <v>16</v>
      </c>
      <c r="J10828">
        <v>276</v>
      </c>
      <c r="K10828"/>
      <c r="L10828">
        <v>2025</v>
      </c>
      <c r="M10828" t="s">
        <v>525</v>
      </c>
      <c r="N10828" t="s">
        <v>526</v>
      </c>
      <c r="O10828" t="s">
        <v>887</v>
      </c>
    </row>
    <row r="10829" spans="1:15" s="164" customFormat="1" ht="16" x14ac:dyDescent="0.2">
      <c r="A10829" t="s">
        <v>521</v>
      </c>
      <c r="B10829" t="s">
        <v>705</v>
      </c>
      <c r="C10829" t="s">
        <v>523</v>
      </c>
      <c r="D10829" t="s">
        <v>530</v>
      </c>
      <c r="E10829" t="s">
        <v>518</v>
      </c>
      <c r="F10829" s="191">
        <v>45884</v>
      </c>
      <c r="G10829" t="s">
        <v>42</v>
      </c>
      <c r="H10829" s="192">
        <v>44800</v>
      </c>
      <c r="I10829" t="s">
        <v>16</v>
      </c>
      <c r="J10829">
        <v>112</v>
      </c>
      <c r="K10829"/>
      <c r="L10829">
        <v>2025</v>
      </c>
      <c r="M10829" t="s">
        <v>525</v>
      </c>
      <c r="N10829" t="s">
        <v>526</v>
      </c>
      <c r="O10829" t="s">
        <v>887</v>
      </c>
    </row>
    <row r="10830" spans="1:15" s="164" customFormat="1" ht="16" x14ac:dyDescent="0.2">
      <c r="A10830" t="s">
        <v>521</v>
      </c>
      <c r="B10830" t="s">
        <v>705</v>
      </c>
      <c r="C10830" t="s">
        <v>523</v>
      </c>
      <c r="D10830" t="s">
        <v>530</v>
      </c>
      <c r="E10830" t="s">
        <v>517</v>
      </c>
      <c r="F10830" s="191">
        <v>45884</v>
      </c>
      <c r="G10830" t="s">
        <v>42</v>
      </c>
      <c r="H10830" s="192">
        <v>-44800</v>
      </c>
      <c r="I10830" t="s">
        <v>16</v>
      </c>
      <c r="J10830">
        <v>-112</v>
      </c>
      <c r="K10830"/>
      <c r="L10830">
        <v>2025</v>
      </c>
      <c r="M10830" t="s">
        <v>525</v>
      </c>
      <c r="N10830" t="s">
        <v>526</v>
      </c>
      <c r="O10830" t="s">
        <v>886</v>
      </c>
    </row>
    <row r="10831" spans="1:15" s="164" customFormat="1" ht="16" x14ac:dyDescent="0.2">
      <c r="A10831" t="s">
        <v>521</v>
      </c>
      <c r="B10831" t="s">
        <v>688</v>
      </c>
      <c r="C10831" t="s">
        <v>523</v>
      </c>
      <c r="D10831" t="s">
        <v>530</v>
      </c>
      <c r="E10831" t="s">
        <v>518</v>
      </c>
      <c r="F10831" s="191">
        <v>45885</v>
      </c>
      <c r="G10831" t="s">
        <v>40</v>
      </c>
      <c r="H10831" s="192">
        <v>200000</v>
      </c>
      <c r="I10831" t="s">
        <v>16</v>
      </c>
      <c r="J10831"/>
      <c r="K10831"/>
      <c r="L10831">
        <v>2025</v>
      </c>
      <c r="M10831" t="s">
        <v>525</v>
      </c>
      <c r="N10831" t="s">
        <v>526</v>
      </c>
      <c r="O10831"/>
    </row>
    <row r="10832" spans="1:15" s="164" customFormat="1" ht="16" x14ac:dyDescent="0.2">
      <c r="A10832" t="s">
        <v>521</v>
      </c>
      <c r="B10832" t="s">
        <v>688</v>
      </c>
      <c r="C10832" t="s">
        <v>523</v>
      </c>
      <c r="D10832" t="s">
        <v>530</v>
      </c>
      <c r="E10832" t="s">
        <v>517</v>
      </c>
      <c r="F10832" s="191">
        <v>45885</v>
      </c>
      <c r="G10832" t="s">
        <v>40</v>
      </c>
      <c r="H10832" s="192">
        <v>920000</v>
      </c>
      <c r="I10832" t="s">
        <v>16</v>
      </c>
      <c r="J10832"/>
      <c r="K10832"/>
      <c r="L10832">
        <v>2025</v>
      </c>
      <c r="M10832" t="s">
        <v>525</v>
      </c>
      <c r="N10832" t="s">
        <v>526</v>
      </c>
      <c r="O10832"/>
    </row>
    <row r="10833" spans="1:15" s="164" customFormat="1" ht="16" x14ac:dyDescent="0.2">
      <c r="A10833" t="s">
        <v>521</v>
      </c>
      <c r="B10833" t="s">
        <v>831</v>
      </c>
      <c r="C10833" t="s">
        <v>523</v>
      </c>
      <c r="D10833" t="s">
        <v>530</v>
      </c>
      <c r="E10833" t="s">
        <v>517</v>
      </c>
      <c r="F10833" s="191">
        <v>45885</v>
      </c>
      <c r="G10833" t="s">
        <v>832</v>
      </c>
      <c r="H10833" s="192">
        <v>360000</v>
      </c>
      <c r="I10833" t="s">
        <v>16</v>
      </c>
      <c r="J10833"/>
      <c r="K10833"/>
      <c r="L10833">
        <v>2025</v>
      </c>
      <c r="M10833" t="s">
        <v>525</v>
      </c>
      <c r="N10833" t="s">
        <v>526</v>
      </c>
      <c r="O10833"/>
    </row>
    <row r="10834" spans="1:15" s="164" customFormat="1" ht="16" x14ac:dyDescent="0.2">
      <c r="A10834" t="s">
        <v>521</v>
      </c>
      <c r="B10834" t="s">
        <v>522</v>
      </c>
      <c r="C10834" t="s">
        <v>523</v>
      </c>
      <c r="D10834" t="s">
        <v>524</v>
      </c>
      <c r="E10834" t="s">
        <v>519</v>
      </c>
      <c r="F10834" s="191">
        <v>45885</v>
      </c>
      <c r="G10834" t="s">
        <v>19</v>
      </c>
      <c r="H10834" s="192">
        <v>425000</v>
      </c>
      <c r="I10834" t="s">
        <v>16</v>
      </c>
      <c r="J10834">
        <v>5000</v>
      </c>
      <c r="K10834"/>
      <c r="L10834">
        <v>2025</v>
      </c>
      <c r="M10834" t="s">
        <v>525</v>
      </c>
      <c r="N10834" t="s">
        <v>526</v>
      </c>
      <c r="O10834"/>
    </row>
    <row r="10835" spans="1:15" s="164" customFormat="1" ht="16" x14ac:dyDescent="0.2">
      <c r="A10835" t="s">
        <v>521</v>
      </c>
      <c r="B10835" t="s">
        <v>522</v>
      </c>
      <c r="C10835" t="s">
        <v>523</v>
      </c>
      <c r="D10835" t="s">
        <v>530</v>
      </c>
      <c r="E10835" t="s">
        <v>517</v>
      </c>
      <c r="F10835" s="191">
        <v>45885</v>
      </c>
      <c r="G10835" t="s">
        <v>19</v>
      </c>
      <c r="H10835" s="192">
        <v>880000</v>
      </c>
      <c r="I10835" t="s">
        <v>16</v>
      </c>
      <c r="J10835"/>
      <c r="K10835"/>
      <c r="L10835">
        <v>2025</v>
      </c>
      <c r="M10835" t="s">
        <v>525</v>
      </c>
      <c r="N10835" t="s">
        <v>526</v>
      </c>
      <c r="O10835"/>
    </row>
    <row r="10836" spans="1:15" s="164" customFormat="1" ht="16" x14ac:dyDescent="0.2">
      <c r="A10836" t="s">
        <v>521</v>
      </c>
      <c r="B10836" t="s">
        <v>639</v>
      </c>
      <c r="C10836" t="s">
        <v>523</v>
      </c>
      <c r="D10836" t="s">
        <v>530</v>
      </c>
      <c r="E10836" t="s">
        <v>517</v>
      </c>
      <c r="F10836" s="191">
        <v>45885</v>
      </c>
      <c r="G10836" t="s">
        <v>29</v>
      </c>
      <c r="H10836" s="192">
        <v>2732800</v>
      </c>
      <c r="I10836" t="s">
        <v>16</v>
      </c>
      <c r="J10836">
        <v>6832</v>
      </c>
      <c r="K10836"/>
      <c r="L10836">
        <v>2025</v>
      </c>
      <c r="M10836" t="s">
        <v>525</v>
      </c>
      <c r="N10836" t="s">
        <v>526</v>
      </c>
      <c r="O10836"/>
    </row>
    <row r="10837" spans="1:15" s="164" customFormat="1" ht="16" x14ac:dyDescent="0.2">
      <c r="A10837" t="s">
        <v>521</v>
      </c>
      <c r="B10837" t="s">
        <v>639</v>
      </c>
      <c r="C10837" t="s">
        <v>523</v>
      </c>
      <c r="D10837" t="s">
        <v>530</v>
      </c>
      <c r="E10837" t="s">
        <v>518</v>
      </c>
      <c r="F10837" s="191">
        <v>45885</v>
      </c>
      <c r="G10837" t="s">
        <v>29</v>
      </c>
      <c r="H10837" s="192">
        <v>336000</v>
      </c>
      <c r="I10837" t="s">
        <v>16</v>
      </c>
      <c r="J10837">
        <v>840</v>
      </c>
      <c r="K10837"/>
      <c r="L10837">
        <v>2025</v>
      </c>
      <c r="M10837" t="s">
        <v>525</v>
      </c>
      <c r="N10837" t="s">
        <v>526</v>
      </c>
      <c r="O10837"/>
    </row>
    <row r="10838" spans="1:15" s="164" customFormat="1" ht="16" x14ac:dyDescent="0.2">
      <c r="A10838" t="s">
        <v>521</v>
      </c>
      <c r="B10838" t="s">
        <v>645</v>
      </c>
      <c r="C10838" t="s">
        <v>523</v>
      </c>
      <c r="D10838" t="s">
        <v>530</v>
      </c>
      <c r="E10838" t="s">
        <v>517</v>
      </c>
      <c r="F10838" s="191">
        <v>45885</v>
      </c>
      <c r="G10838" t="s">
        <v>30</v>
      </c>
      <c r="H10838" s="192">
        <v>515200</v>
      </c>
      <c r="I10838" t="s">
        <v>16</v>
      </c>
      <c r="J10838">
        <v>1288</v>
      </c>
      <c r="K10838"/>
      <c r="L10838">
        <v>2025</v>
      </c>
      <c r="M10838" t="s">
        <v>525</v>
      </c>
      <c r="N10838" t="s">
        <v>526</v>
      </c>
      <c r="O10838"/>
    </row>
    <row r="10839" spans="1:15" s="164" customFormat="1" ht="16" x14ac:dyDescent="0.2">
      <c r="A10839" t="s">
        <v>521</v>
      </c>
      <c r="B10839" t="s">
        <v>662</v>
      </c>
      <c r="C10839" t="s">
        <v>523</v>
      </c>
      <c r="D10839" t="s">
        <v>530</v>
      </c>
      <c r="E10839" t="s">
        <v>518</v>
      </c>
      <c r="F10839" s="191">
        <v>45885</v>
      </c>
      <c r="G10839" t="s">
        <v>32</v>
      </c>
      <c r="H10839" s="192">
        <v>112000</v>
      </c>
      <c r="I10839" t="s">
        <v>16</v>
      </c>
      <c r="J10839">
        <v>280</v>
      </c>
      <c r="K10839"/>
      <c r="L10839">
        <v>2025</v>
      </c>
      <c r="M10839" t="s">
        <v>525</v>
      </c>
      <c r="N10839" t="s">
        <v>526</v>
      </c>
      <c r="O10839"/>
    </row>
    <row r="10840" spans="1:15" s="164" customFormat="1" ht="16" x14ac:dyDescent="0.2">
      <c r="A10840" t="s">
        <v>521</v>
      </c>
      <c r="B10840" t="s">
        <v>662</v>
      </c>
      <c r="C10840" t="s">
        <v>523</v>
      </c>
      <c r="D10840" t="s">
        <v>530</v>
      </c>
      <c r="E10840" t="s">
        <v>517</v>
      </c>
      <c r="F10840" s="191">
        <v>45885</v>
      </c>
      <c r="G10840" t="s">
        <v>32</v>
      </c>
      <c r="H10840" s="192">
        <v>851200</v>
      </c>
      <c r="I10840" t="s">
        <v>16</v>
      </c>
      <c r="J10840">
        <v>2128</v>
      </c>
      <c r="K10840"/>
      <c r="L10840">
        <v>2025</v>
      </c>
      <c r="M10840" t="s">
        <v>525</v>
      </c>
      <c r="N10840" t="s">
        <v>526</v>
      </c>
      <c r="O10840"/>
    </row>
    <row r="10841" spans="1:15" s="164" customFormat="1" ht="16" x14ac:dyDescent="0.2">
      <c r="A10841" t="s">
        <v>521</v>
      </c>
      <c r="B10841" t="s">
        <v>705</v>
      </c>
      <c r="C10841" t="s">
        <v>523</v>
      </c>
      <c r="D10841" t="s">
        <v>530</v>
      </c>
      <c r="E10841" t="s">
        <v>517</v>
      </c>
      <c r="F10841" s="191">
        <v>45885</v>
      </c>
      <c r="G10841" t="s">
        <v>42</v>
      </c>
      <c r="H10841" s="192">
        <v>179200</v>
      </c>
      <c r="I10841" t="s">
        <v>16</v>
      </c>
      <c r="J10841">
        <v>448</v>
      </c>
      <c r="K10841"/>
      <c r="L10841">
        <v>2025</v>
      </c>
      <c r="M10841" t="s">
        <v>525</v>
      </c>
      <c r="N10841" t="s">
        <v>526</v>
      </c>
      <c r="O10841"/>
    </row>
    <row r="10842" spans="1:15" s="164" customFormat="1" ht="16" x14ac:dyDescent="0.2">
      <c r="A10842" t="s">
        <v>521</v>
      </c>
      <c r="B10842" t="s">
        <v>667</v>
      </c>
      <c r="C10842" t="s">
        <v>523</v>
      </c>
      <c r="D10842" t="s">
        <v>530</v>
      </c>
      <c r="E10842" t="s">
        <v>518</v>
      </c>
      <c r="F10842" s="191">
        <v>45885</v>
      </c>
      <c r="G10842" t="s">
        <v>35</v>
      </c>
      <c r="H10842" s="192">
        <v>22400</v>
      </c>
      <c r="I10842" t="s">
        <v>16</v>
      </c>
      <c r="J10842">
        <v>56</v>
      </c>
      <c r="K10842"/>
      <c r="L10842">
        <v>2025</v>
      </c>
      <c r="M10842" t="s">
        <v>525</v>
      </c>
      <c r="N10842" t="s">
        <v>526</v>
      </c>
      <c r="O10842"/>
    </row>
    <row r="10843" spans="1:15" s="164" customFormat="1" ht="16" x14ac:dyDescent="0.2">
      <c r="A10843" t="s">
        <v>521</v>
      </c>
      <c r="B10843" t="s">
        <v>667</v>
      </c>
      <c r="C10843" t="s">
        <v>523</v>
      </c>
      <c r="D10843" t="s">
        <v>530</v>
      </c>
      <c r="E10843" t="s">
        <v>517</v>
      </c>
      <c r="F10843" s="191">
        <v>45885</v>
      </c>
      <c r="G10843" t="s">
        <v>35</v>
      </c>
      <c r="H10843" s="192">
        <v>268800</v>
      </c>
      <c r="I10843" t="s">
        <v>16</v>
      </c>
      <c r="J10843">
        <v>672</v>
      </c>
      <c r="K10843"/>
      <c r="L10843">
        <v>2025</v>
      </c>
      <c r="M10843" t="s">
        <v>525</v>
      </c>
      <c r="N10843" t="s">
        <v>526</v>
      </c>
      <c r="O10843"/>
    </row>
    <row r="10844" spans="1:15" s="164" customFormat="1" ht="16" x14ac:dyDescent="0.2">
      <c r="A10844" t="s">
        <v>521</v>
      </c>
      <c r="B10844" t="s">
        <v>670</v>
      </c>
      <c r="C10844" t="s">
        <v>523</v>
      </c>
      <c r="D10844" t="s">
        <v>530</v>
      </c>
      <c r="E10844" t="s">
        <v>518</v>
      </c>
      <c r="F10844" s="191">
        <v>45885</v>
      </c>
      <c r="G10844" t="s">
        <v>36</v>
      </c>
      <c r="H10844" s="192">
        <v>67200</v>
      </c>
      <c r="I10844" t="s">
        <v>16</v>
      </c>
      <c r="J10844">
        <v>168</v>
      </c>
      <c r="K10844"/>
      <c r="L10844">
        <v>2025</v>
      </c>
      <c r="M10844" t="s">
        <v>525</v>
      </c>
      <c r="N10844" t="s">
        <v>526</v>
      </c>
      <c r="O10844"/>
    </row>
    <row r="10845" spans="1:15" s="164" customFormat="1" ht="16" x14ac:dyDescent="0.2">
      <c r="A10845" t="s">
        <v>521</v>
      </c>
      <c r="B10845" t="s">
        <v>670</v>
      </c>
      <c r="C10845" t="s">
        <v>523</v>
      </c>
      <c r="D10845" t="s">
        <v>530</v>
      </c>
      <c r="E10845" t="s">
        <v>517</v>
      </c>
      <c r="F10845" s="191">
        <v>45885</v>
      </c>
      <c r="G10845" t="s">
        <v>36</v>
      </c>
      <c r="H10845" s="192">
        <v>716800</v>
      </c>
      <c r="I10845" t="s">
        <v>16</v>
      </c>
      <c r="J10845">
        <v>1792</v>
      </c>
      <c r="K10845"/>
      <c r="L10845">
        <v>2025</v>
      </c>
      <c r="M10845" t="s">
        <v>525</v>
      </c>
      <c r="N10845" t="s">
        <v>526</v>
      </c>
      <c r="O10845"/>
    </row>
    <row r="10846" spans="1:15" s="164" customFormat="1" ht="16" x14ac:dyDescent="0.2">
      <c r="A10846" t="s">
        <v>521</v>
      </c>
      <c r="B10846" t="s">
        <v>687</v>
      </c>
      <c r="C10846" t="s">
        <v>523</v>
      </c>
      <c r="D10846" t="s">
        <v>530</v>
      </c>
      <c r="E10846" t="s">
        <v>517</v>
      </c>
      <c r="F10846" s="191">
        <v>45885</v>
      </c>
      <c r="G10846" t="s">
        <v>39</v>
      </c>
      <c r="H10846" s="192">
        <v>112000</v>
      </c>
      <c r="I10846" t="s">
        <v>16</v>
      </c>
      <c r="J10846">
        <v>280</v>
      </c>
      <c r="K10846"/>
      <c r="L10846">
        <v>2025</v>
      </c>
      <c r="M10846" t="s">
        <v>525</v>
      </c>
      <c r="N10846" t="s">
        <v>526</v>
      </c>
      <c r="O10846"/>
    </row>
    <row r="10847" spans="1:15" s="164" customFormat="1" ht="16" x14ac:dyDescent="0.2">
      <c r="A10847" t="s">
        <v>521</v>
      </c>
      <c r="B10847" t="s">
        <v>592</v>
      </c>
      <c r="C10847" t="s">
        <v>523</v>
      </c>
      <c r="D10847" t="s">
        <v>530</v>
      </c>
      <c r="E10847" t="s">
        <v>517</v>
      </c>
      <c r="F10847" s="191">
        <v>45885</v>
      </c>
      <c r="G10847" t="s">
        <v>24</v>
      </c>
      <c r="H10847" s="192">
        <v>651200</v>
      </c>
      <c r="I10847" t="s">
        <v>16</v>
      </c>
      <c r="J10847">
        <v>1628</v>
      </c>
      <c r="K10847"/>
      <c r="L10847">
        <v>2025</v>
      </c>
      <c r="M10847" t="s">
        <v>525</v>
      </c>
      <c r="N10847" t="s">
        <v>526</v>
      </c>
      <c r="O10847"/>
    </row>
    <row r="10848" spans="1:15" s="164" customFormat="1" ht="16" x14ac:dyDescent="0.2">
      <c r="A10848" t="s">
        <v>521</v>
      </c>
      <c r="B10848" t="s">
        <v>639</v>
      </c>
      <c r="C10848" t="s">
        <v>523</v>
      </c>
      <c r="D10848" t="s">
        <v>524</v>
      </c>
      <c r="E10848" t="s">
        <v>519</v>
      </c>
      <c r="F10848" s="191">
        <v>45885</v>
      </c>
      <c r="G10848" t="s">
        <v>29</v>
      </c>
      <c r="H10848" s="192">
        <v>50575</v>
      </c>
      <c r="I10848" t="s">
        <v>16</v>
      </c>
      <c r="J10848">
        <v>595</v>
      </c>
      <c r="K10848"/>
      <c r="L10848">
        <v>2025</v>
      </c>
      <c r="M10848" t="s">
        <v>525</v>
      </c>
      <c r="N10848" t="s">
        <v>526</v>
      </c>
      <c r="O10848"/>
    </row>
    <row r="10849" spans="1:15" s="164" customFormat="1" ht="16" x14ac:dyDescent="0.2">
      <c r="A10849" t="s">
        <v>521</v>
      </c>
      <c r="B10849" t="s">
        <v>670</v>
      </c>
      <c r="C10849" t="s">
        <v>523</v>
      </c>
      <c r="D10849" t="s">
        <v>524</v>
      </c>
      <c r="E10849" t="s">
        <v>519</v>
      </c>
      <c r="F10849" s="191">
        <v>45885</v>
      </c>
      <c r="G10849" t="s">
        <v>36</v>
      </c>
      <c r="H10849" s="192">
        <v>21675</v>
      </c>
      <c r="I10849" t="s">
        <v>16</v>
      </c>
      <c r="J10849">
        <v>255</v>
      </c>
      <c r="K10849"/>
      <c r="L10849">
        <v>2025</v>
      </c>
      <c r="M10849" t="s">
        <v>525</v>
      </c>
      <c r="N10849" t="s">
        <v>526</v>
      </c>
      <c r="O10849"/>
    </row>
    <row r="10850" spans="1:15" s="164" customFormat="1" ht="16" x14ac:dyDescent="0.2">
      <c r="A10850" t="s">
        <v>521</v>
      </c>
      <c r="B10850" t="s">
        <v>572</v>
      </c>
      <c r="C10850" t="s">
        <v>523</v>
      </c>
      <c r="D10850" t="s">
        <v>530</v>
      </c>
      <c r="E10850" t="s">
        <v>517</v>
      </c>
      <c r="F10850" s="191">
        <v>45885</v>
      </c>
      <c r="G10850" t="s">
        <v>573</v>
      </c>
      <c r="H10850" s="192">
        <v>3000000</v>
      </c>
      <c r="I10850" t="s">
        <v>16</v>
      </c>
      <c r="J10850"/>
      <c r="K10850"/>
      <c r="L10850">
        <v>2025</v>
      </c>
      <c r="M10850" t="s">
        <v>525</v>
      </c>
      <c r="N10850" t="s">
        <v>526</v>
      </c>
      <c r="O10850"/>
    </row>
    <row r="10851" spans="1:15" s="164" customFormat="1" ht="16" x14ac:dyDescent="0.2">
      <c r="A10851" t="s">
        <v>521</v>
      </c>
      <c r="B10851" t="s">
        <v>572</v>
      </c>
      <c r="C10851" t="s">
        <v>523</v>
      </c>
      <c r="D10851" t="s">
        <v>530</v>
      </c>
      <c r="E10851" t="s">
        <v>518</v>
      </c>
      <c r="F10851" s="191">
        <v>45885</v>
      </c>
      <c r="G10851" t="s">
        <v>573</v>
      </c>
      <c r="H10851" s="192">
        <v>200000</v>
      </c>
      <c r="I10851" t="s">
        <v>16</v>
      </c>
      <c r="J10851"/>
      <c r="K10851"/>
      <c r="L10851">
        <v>2025</v>
      </c>
      <c r="M10851" t="s">
        <v>525</v>
      </c>
      <c r="N10851" t="s">
        <v>526</v>
      </c>
      <c r="O10851"/>
    </row>
    <row r="10852" spans="1:15" s="164" customFormat="1" ht="16" x14ac:dyDescent="0.2">
      <c r="A10852" t="s">
        <v>521</v>
      </c>
      <c r="B10852" t="s">
        <v>572</v>
      </c>
      <c r="C10852" t="s">
        <v>535</v>
      </c>
      <c r="D10852" t="s">
        <v>524</v>
      </c>
      <c r="E10852" t="s">
        <v>519</v>
      </c>
      <c r="F10852" s="191">
        <v>45885</v>
      </c>
      <c r="G10852" t="s">
        <v>573</v>
      </c>
      <c r="H10852" s="192">
        <v>170000</v>
      </c>
      <c r="I10852" t="s">
        <v>16</v>
      </c>
      <c r="J10852">
        <v>2000</v>
      </c>
      <c r="K10852"/>
      <c r="L10852">
        <v>2025</v>
      </c>
      <c r="M10852" t="s">
        <v>525</v>
      </c>
      <c r="N10852" t="s">
        <v>526</v>
      </c>
      <c r="O10852"/>
    </row>
    <row r="10853" spans="1:15" s="164" customFormat="1" ht="16" x14ac:dyDescent="0.2">
      <c r="A10853" t="s">
        <v>521</v>
      </c>
      <c r="B10853" t="s">
        <v>572</v>
      </c>
      <c r="C10853" t="s">
        <v>523</v>
      </c>
      <c r="D10853" t="s">
        <v>524</v>
      </c>
      <c r="E10853" t="s">
        <v>519</v>
      </c>
      <c r="F10853" s="191">
        <v>45885</v>
      </c>
      <c r="G10853" t="s">
        <v>573</v>
      </c>
      <c r="H10853" s="192">
        <v>1062500</v>
      </c>
      <c r="I10853" t="s">
        <v>16</v>
      </c>
      <c r="J10853">
        <v>12500</v>
      </c>
      <c r="K10853"/>
      <c r="L10853">
        <v>2025</v>
      </c>
      <c r="M10853" t="s">
        <v>525</v>
      </c>
      <c r="N10853" t="s">
        <v>526</v>
      </c>
      <c r="O10853"/>
    </row>
    <row r="10854" spans="1:15" s="164" customFormat="1" ht="16" x14ac:dyDescent="0.2">
      <c r="A10854" t="s">
        <v>521</v>
      </c>
      <c r="B10854" t="s">
        <v>572</v>
      </c>
      <c r="C10854" t="s">
        <v>523</v>
      </c>
      <c r="D10854" t="s">
        <v>524</v>
      </c>
      <c r="E10854" t="s">
        <v>519</v>
      </c>
      <c r="F10854" s="191">
        <v>45885</v>
      </c>
      <c r="G10854" t="s">
        <v>573</v>
      </c>
      <c r="H10854" s="192">
        <v>340000</v>
      </c>
      <c r="I10854" t="s">
        <v>16</v>
      </c>
      <c r="J10854">
        <v>4000</v>
      </c>
      <c r="K10854"/>
      <c r="L10854">
        <v>2025</v>
      </c>
      <c r="M10854" t="s">
        <v>525</v>
      </c>
      <c r="N10854" t="s">
        <v>526</v>
      </c>
      <c r="O10854"/>
    </row>
    <row r="10855" spans="1:15" s="164" customFormat="1" ht="16" x14ac:dyDescent="0.2">
      <c r="A10855" t="s">
        <v>521</v>
      </c>
      <c r="B10855" t="s">
        <v>572</v>
      </c>
      <c r="C10855" t="s">
        <v>535</v>
      </c>
      <c r="D10855" t="s">
        <v>530</v>
      </c>
      <c r="E10855" t="s">
        <v>517</v>
      </c>
      <c r="F10855" s="191">
        <v>45885</v>
      </c>
      <c r="G10855" t="s">
        <v>573</v>
      </c>
      <c r="H10855" s="192">
        <v>200000</v>
      </c>
      <c r="I10855" t="s">
        <v>16</v>
      </c>
      <c r="J10855"/>
      <c r="K10855"/>
      <c r="L10855">
        <v>2025</v>
      </c>
      <c r="M10855" t="s">
        <v>525</v>
      </c>
      <c r="N10855" t="s">
        <v>526</v>
      </c>
      <c r="O10855"/>
    </row>
    <row r="10856" spans="1:15" s="164" customFormat="1" ht="16" x14ac:dyDescent="0.2">
      <c r="A10856" t="s">
        <v>521</v>
      </c>
      <c r="B10856" t="s">
        <v>670</v>
      </c>
      <c r="C10856" t="s">
        <v>523</v>
      </c>
      <c r="D10856" t="s">
        <v>530</v>
      </c>
      <c r="E10856" t="s">
        <v>517</v>
      </c>
      <c r="F10856" s="191">
        <v>45885</v>
      </c>
      <c r="G10856" t="s">
        <v>36</v>
      </c>
      <c r="H10856" s="192">
        <v>22400</v>
      </c>
      <c r="I10856" t="s">
        <v>16</v>
      </c>
      <c r="J10856">
        <v>56</v>
      </c>
      <c r="K10856"/>
      <c r="L10856">
        <v>2025</v>
      </c>
      <c r="M10856" t="s">
        <v>525</v>
      </c>
      <c r="N10856" t="s">
        <v>526</v>
      </c>
      <c r="O10856" t="s">
        <v>885</v>
      </c>
    </row>
    <row r="10857" spans="1:15" s="164" customFormat="1" ht="16" x14ac:dyDescent="0.2">
      <c r="A10857" t="s">
        <v>521</v>
      </c>
      <c r="B10857" t="s">
        <v>572</v>
      </c>
      <c r="C10857" t="s">
        <v>523</v>
      </c>
      <c r="D10857" t="s">
        <v>530</v>
      </c>
      <c r="E10857" t="s">
        <v>518</v>
      </c>
      <c r="F10857" s="191">
        <v>45885</v>
      </c>
      <c r="G10857" t="s">
        <v>573</v>
      </c>
      <c r="H10857" s="192">
        <v>403200</v>
      </c>
      <c r="I10857" t="s">
        <v>16</v>
      </c>
      <c r="J10857"/>
      <c r="K10857"/>
      <c r="L10857">
        <v>2025</v>
      </c>
      <c r="M10857" t="s">
        <v>525</v>
      </c>
      <c r="N10857" t="s">
        <v>526</v>
      </c>
      <c r="O10857" t="s">
        <v>937</v>
      </c>
    </row>
    <row r="10858" spans="1:15" s="164" customFormat="1" ht="16" x14ac:dyDescent="0.2">
      <c r="A10858" t="s">
        <v>521</v>
      </c>
      <c r="B10858" t="s">
        <v>645</v>
      </c>
      <c r="C10858" t="s">
        <v>523</v>
      </c>
      <c r="D10858" t="s">
        <v>530</v>
      </c>
      <c r="E10858" t="s">
        <v>517</v>
      </c>
      <c r="F10858" s="191">
        <v>45885</v>
      </c>
      <c r="G10858" t="s">
        <v>30</v>
      </c>
      <c r="H10858" s="192">
        <v>1462272</v>
      </c>
      <c r="I10858" t="s">
        <v>16</v>
      </c>
      <c r="J10858"/>
      <c r="K10858"/>
      <c r="L10858">
        <v>2025</v>
      </c>
      <c r="M10858" t="s">
        <v>525</v>
      </c>
      <c r="N10858" t="s">
        <v>526</v>
      </c>
      <c r="O10858" t="s">
        <v>937</v>
      </c>
    </row>
    <row r="10859" spans="1:15" s="164" customFormat="1" ht="16" x14ac:dyDescent="0.2">
      <c r="A10859" t="s">
        <v>521</v>
      </c>
      <c r="B10859" t="s">
        <v>645</v>
      </c>
      <c r="C10859" t="s">
        <v>523</v>
      </c>
      <c r="D10859" t="s">
        <v>530</v>
      </c>
      <c r="E10859" t="s">
        <v>518</v>
      </c>
      <c r="F10859" s="191">
        <v>45885</v>
      </c>
      <c r="G10859" t="s">
        <v>30</v>
      </c>
      <c r="H10859" s="192">
        <v>21504</v>
      </c>
      <c r="I10859" t="s">
        <v>16</v>
      </c>
      <c r="J10859"/>
      <c r="K10859"/>
      <c r="L10859">
        <v>2025</v>
      </c>
      <c r="M10859" t="s">
        <v>525</v>
      </c>
      <c r="N10859" t="s">
        <v>526</v>
      </c>
      <c r="O10859" t="s">
        <v>937</v>
      </c>
    </row>
    <row r="10860" spans="1:15" s="164" customFormat="1" ht="16" x14ac:dyDescent="0.2">
      <c r="A10860" t="s">
        <v>521</v>
      </c>
      <c r="B10860" t="s">
        <v>705</v>
      </c>
      <c r="C10860" t="s">
        <v>523</v>
      </c>
      <c r="D10860" t="s">
        <v>530</v>
      </c>
      <c r="E10860" t="s">
        <v>517</v>
      </c>
      <c r="F10860" s="191">
        <v>45885</v>
      </c>
      <c r="G10860" t="s">
        <v>42</v>
      </c>
      <c r="H10860" s="192">
        <v>133632</v>
      </c>
      <c r="I10860" t="s">
        <v>16</v>
      </c>
      <c r="J10860"/>
      <c r="K10860"/>
      <c r="L10860">
        <v>2025</v>
      </c>
      <c r="M10860" t="s">
        <v>525</v>
      </c>
      <c r="N10860" t="s">
        <v>526</v>
      </c>
      <c r="O10860" t="s">
        <v>937</v>
      </c>
    </row>
    <row r="10861" spans="1:15" s="164" customFormat="1" ht="16" x14ac:dyDescent="0.2">
      <c r="A10861" t="s">
        <v>521</v>
      </c>
      <c r="B10861" t="s">
        <v>705</v>
      </c>
      <c r="C10861" t="s">
        <v>523</v>
      </c>
      <c r="D10861" t="s">
        <v>530</v>
      </c>
      <c r="E10861" t="s">
        <v>518</v>
      </c>
      <c r="F10861" s="191">
        <v>45885</v>
      </c>
      <c r="G10861" t="s">
        <v>42</v>
      </c>
      <c r="H10861" s="192">
        <v>35840</v>
      </c>
      <c r="I10861" t="s">
        <v>16</v>
      </c>
      <c r="J10861"/>
      <c r="K10861"/>
      <c r="L10861">
        <v>2025</v>
      </c>
      <c r="M10861" t="s">
        <v>525</v>
      </c>
      <c r="N10861" t="s">
        <v>526</v>
      </c>
      <c r="O10861" t="s">
        <v>937</v>
      </c>
    </row>
    <row r="10862" spans="1:15" s="164" customFormat="1" ht="16" x14ac:dyDescent="0.2">
      <c r="A10862" t="s">
        <v>521</v>
      </c>
      <c r="B10862" t="s">
        <v>831</v>
      </c>
      <c r="C10862" t="s">
        <v>523</v>
      </c>
      <c r="D10862" t="s">
        <v>530</v>
      </c>
      <c r="E10862" t="s">
        <v>517</v>
      </c>
      <c r="F10862" s="191">
        <v>45885</v>
      </c>
      <c r="G10862" t="s">
        <v>832</v>
      </c>
      <c r="H10862" s="192">
        <v>780800</v>
      </c>
      <c r="I10862" t="s">
        <v>16</v>
      </c>
      <c r="J10862"/>
      <c r="K10862"/>
      <c r="L10862">
        <v>2025</v>
      </c>
      <c r="M10862" t="s">
        <v>525</v>
      </c>
      <c r="N10862" t="s">
        <v>526</v>
      </c>
      <c r="O10862" t="s">
        <v>937</v>
      </c>
    </row>
    <row r="10863" spans="1:15" s="164" customFormat="1" ht="16" x14ac:dyDescent="0.2">
      <c r="A10863" t="s">
        <v>521</v>
      </c>
      <c r="B10863" t="s">
        <v>831</v>
      </c>
      <c r="C10863" t="s">
        <v>523</v>
      </c>
      <c r="D10863" t="s">
        <v>530</v>
      </c>
      <c r="E10863" t="s">
        <v>518</v>
      </c>
      <c r="F10863" s="191">
        <v>45885</v>
      </c>
      <c r="G10863" t="s">
        <v>832</v>
      </c>
      <c r="H10863" s="192">
        <v>25600</v>
      </c>
      <c r="I10863" t="s">
        <v>16</v>
      </c>
      <c r="J10863"/>
      <c r="K10863"/>
      <c r="L10863">
        <v>2025</v>
      </c>
      <c r="M10863" t="s">
        <v>525</v>
      </c>
      <c r="N10863" t="s">
        <v>526</v>
      </c>
      <c r="O10863" t="s">
        <v>937</v>
      </c>
    </row>
    <row r="10864" spans="1:15" s="164" customFormat="1" ht="16" x14ac:dyDescent="0.2">
      <c r="A10864" t="s">
        <v>521</v>
      </c>
      <c r="B10864" t="s">
        <v>688</v>
      </c>
      <c r="C10864" t="s">
        <v>523</v>
      </c>
      <c r="D10864" t="s">
        <v>530</v>
      </c>
      <c r="E10864" t="s">
        <v>517</v>
      </c>
      <c r="F10864" s="191">
        <v>45885</v>
      </c>
      <c r="G10864" t="s">
        <v>40</v>
      </c>
      <c r="H10864" s="192">
        <v>2521600</v>
      </c>
      <c r="I10864" t="s">
        <v>16</v>
      </c>
      <c r="J10864"/>
      <c r="K10864"/>
      <c r="L10864">
        <v>2025</v>
      </c>
      <c r="M10864" t="s">
        <v>525</v>
      </c>
      <c r="N10864" t="s">
        <v>526</v>
      </c>
      <c r="O10864" t="s">
        <v>937</v>
      </c>
    </row>
    <row r="10865" spans="1:15" s="164" customFormat="1" ht="16" x14ac:dyDescent="0.2">
      <c r="A10865" t="s">
        <v>521</v>
      </c>
      <c r="B10865" t="s">
        <v>688</v>
      </c>
      <c r="C10865" t="s">
        <v>523</v>
      </c>
      <c r="D10865" t="s">
        <v>530</v>
      </c>
      <c r="E10865" t="s">
        <v>518</v>
      </c>
      <c r="F10865" s="191">
        <v>45885</v>
      </c>
      <c r="G10865" t="s">
        <v>40</v>
      </c>
      <c r="H10865" s="192">
        <v>499200</v>
      </c>
      <c r="I10865" t="s">
        <v>16</v>
      </c>
      <c r="J10865"/>
      <c r="K10865"/>
      <c r="L10865">
        <v>2025</v>
      </c>
      <c r="M10865" t="s">
        <v>525</v>
      </c>
      <c r="N10865" t="s">
        <v>526</v>
      </c>
      <c r="O10865" t="s">
        <v>937</v>
      </c>
    </row>
    <row r="10866" spans="1:15" s="164" customFormat="1" ht="16" x14ac:dyDescent="0.2">
      <c r="A10866" t="s">
        <v>521</v>
      </c>
      <c r="B10866" t="s">
        <v>667</v>
      </c>
      <c r="C10866" t="s">
        <v>523</v>
      </c>
      <c r="D10866" t="s">
        <v>530</v>
      </c>
      <c r="E10866" t="s">
        <v>517</v>
      </c>
      <c r="F10866" s="191">
        <v>45885</v>
      </c>
      <c r="G10866" t="s">
        <v>35</v>
      </c>
      <c r="H10866" s="192">
        <v>1569792</v>
      </c>
      <c r="I10866" t="s">
        <v>16</v>
      </c>
      <c r="J10866"/>
      <c r="K10866"/>
      <c r="L10866">
        <v>2025</v>
      </c>
      <c r="M10866" t="s">
        <v>525</v>
      </c>
      <c r="N10866" t="s">
        <v>526</v>
      </c>
      <c r="O10866" t="s">
        <v>937</v>
      </c>
    </row>
    <row r="10867" spans="1:15" s="164" customFormat="1" ht="16" x14ac:dyDescent="0.2">
      <c r="A10867" t="s">
        <v>521</v>
      </c>
      <c r="B10867" t="s">
        <v>667</v>
      </c>
      <c r="C10867" t="s">
        <v>523</v>
      </c>
      <c r="D10867" t="s">
        <v>530</v>
      </c>
      <c r="E10867" t="s">
        <v>518</v>
      </c>
      <c r="F10867" s="191">
        <v>45885</v>
      </c>
      <c r="G10867" t="s">
        <v>35</v>
      </c>
      <c r="H10867" s="192">
        <v>71680</v>
      </c>
      <c r="I10867" t="s">
        <v>16</v>
      </c>
      <c r="J10867"/>
      <c r="K10867"/>
      <c r="L10867">
        <v>2025</v>
      </c>
      <c r="M10867" t="s">
        <v>525</v>
      </c>
      <c r="N10867" t="s">
        <v>526</v>
      </c>
      <c r="O10867" t="s">
        <v>937</v>
      </c>
    </row>
    <row r="10868" spans="1:15" s="164" customFormat="1" ht="16" x14ac:dyDescent="0.2">
      <c r="A10868" t="s">
        <v>521</v>
      </c>
      <c r="B10868" t="s">
        <v>687</v>
      </c>
      <c r="C10868" t="s">
        <v>523</v>
      </c>
      <c r="D10868" t="s">
        <v>530</v>
      </c>
      <c r="E10868" t="s">
        <v>517</v>
      </c>
      <c r="F10868" s="191">
        <v>45885</v>
      </c>
      <c r="G10868" t="s">
        <v>39</v>
      </c>
      <c r="H10868" s="192">
        <v>200704</v>
      </c>
      <c r="I10868" t="s">
        <v>16</v>
      </c>
      <c r="J10868"/>
      <c r="K10868"/>
      <c r="L10868">
        <v>2025</v>
      </c>
      <c r="M10868" t="s">
        <v>525</v>
      </c>
      <c r="N10868" t="s">
        <v>526</v>
      </c>
      <c r="O10868" t="s">
        <v>937</v>
      </c>
    </row>
    <row r="10869" spans="1:15" s="164" customFormat="1" ht="16" x14ac:dyDescent="0.2">
      <c r="A10869" t="s">
        <v>521</v>
      </c>
      <c r="B10869" t="s">
        <v>670</v>
      </c>
      <c r="C10869" t="s">
        <v>523</v>
      </c>
      <c r="D10869" t="s">
        <v>530</v>
      </c>
      <c r="E10869" t="s">
        <v>517</v>
      </c>
      <c r="F10869" s="191">
        <v>45885</v>
      </c>
      <c r="G10869" t="s">
        <v>36</v>
      </c>
      <c r="H10869" s="192">
        <v>2376192</v>
      </c>
      <c r="I10869" t="s">
        <v>16</v>
      </c>
      <c r="J10869"/>
      <c r="K10869"/>
      <c r="L10869">
        <v>2025</v>
      </c>
      <c r="M10869" t="s">
        <v>525</v>
      </c>
      <c r="N10869" t="s">
        <v>526</v>
      </c>
      <c r="O10869" t="s">
        <v>937</v>
      </c>
    </row>
    <row r="10870" spans="1:15" s="164" customFormat="1" ht="16" x14ac:dyDescent="0.2">
      <c r="A10870" t="s">
        <v>521</v>
      </c>
      <c r="B10870" t="s">
        <v>670</v>
      </c>
      <c r="C10870" t="s">
        <v>523</v>
      </c>
      <c r="D10870" t="s">
        <v>530</v>
      </c>
      <c r="E10870" t="s">
        <v>518</v>
      </c>
      <c r="F10870" s="191">
        <v>45885</v>
      </c>
      <c r="G10870" t="s">
        <v>36</v>
      </c>
      <c r="H10870" s="192">
        <v>100352</v>
      </c>
      <c r="I10870" t="s">
        <v>16</v>
      </c>
      <c r="J10870"/>
      <c r="K10870"/>
      <c r="L10870">
        <v>2025</v>
      </c>
      <c r="M10870" t="s">
        <v>525</v>
      </c>
      <c r="N10870" t="s">
        <v>526</v>
      </c>
      <c r="O10870" t="s">
        <v>937</v>
      </c>
    </row>
    <row r="10871" spans="1:15" s="164" customFormat="1" ht="16" x14ac:dyDescent="0.2">
      <c r="A10871" t="s">
        <v>521</v>
      </c>
      <c r="B10871" t="s">
        <v>662</v>
      </c>
      <c r="C10871" t="s">
        <v>523</v>
      </c>
      <c r="D10871" t="s">
        <v>530</v>
      </c>
      <c r="E10871" t="s">
        <v>517</v>
      </c>
      <c r="F10871" s="191">
        <v>45885</v>
      </c>
      <c r="G10871" t="s">
        <v>32</v>
      </c>
      <c r="H10871" s="192">
        <v>2193408</v>
      </c>
      <c r="I10871" t="s">
        <v>16</v>
      </c>
      <c r="J10871"/>
      <c r="K10871"/>
      <c r="L10871">
        <v>2025</v>
      </c>
      <c r="M10871" t="s">
        <v>525</v>
      </c>
      <c r="N10871" t="s">
        <v>526</v>
      </c>
      <c r="O10871" t="s">
        <v>937</v>
      </c>
    </row>
    <row r="10872" spans="1:15" s="164" customFormat="1" ht="16" x14ac:dyDescent="0.2">
      <c r="A10872" t="s">
        <v>521</v>
      </c>
      <c r="B10872" t="s">
        <v>662</v>
      </c>
      <c r="C10872" t="s">
        <v>523</v>
      </c>
      <c r="D10872" t="s">
        <v>530</v>
      </c>
      <c r="E10872" t="s">
        <v>518</v>
      </c>
      <c r="F10872" s="191">
        <v>45885</v>
      </c>
      <c r="G10872" t="s">
        <v>32</v>
      </c>
      <c r="H10872" s="192">
        <v>336896</v>
      </c>
      <c r="I10872" t="s">
        <v>16</v>
      </c>
      <c r="J10872"/>
      <c r="K10872"/>
      <c r="L10872">
        <v>2025</v>
      </c>
      <c r="M10872" t="s">
        <v>525</v>
      </c>
      <c r="N10872" t="s">
        <v>526</v>
      </c>
      <c r="O10872" t="s">
        <v>937</v>
      </c>
    </row>
    <row r="10873" spans="1:15" s="164" customFormat="1" ht="16" x14ac:dyDescent="0.2">
      <c r="A10873" t="s">
        <v>521</v>
      </c>
      <c r="B10873" t="s">
        <v>639</v>
      </c>
      <c r="C10873" t="s">
        <v>523</v>
      </c>
      <c r="D10873" t="s">
        <v>530</v>
      </c>
      <c r="E10873" t="s">
        <v>517</v>
      </c>
      <c r="F10873" s="191">
        <v>45885</v>
      </c>
      <c r="G10873" t="s">
        <v>29</v>
      </c>
      <c r="H10873" s="192">
        <v>7304192</v>
      </c>
      <c r="I10873" t="s">
        <v>16</v>
      </c>
      <c r="J10873"/>
      <c r="K10873"/>
      <c r="L10873">
        <v>2025</v>
      </c>
      <c r="M10873" t="s">
        <v>525</v>
      </c>
      <c r="N10873" t="s">
        <v>526</v>
      </c>
      <c r="O10873" t="s">
        <v>937</v>
      </c>
    </row>
    <row r="10874" spans="1:15" s="164" customFormat="1" ht="16" x14ac:dyDescent="0.2">
      <c r="A10874" t="s">
        <v>521</v>
      </c>
      <c r="B10874" t="s">
        <v>639</v>
      </c>
      <c r="C10874" t="s">
        <v>523</v>
      </c>
      <c r="D10874" t="s">
        <v>530</v>
      </c>
      <c r="E10874" t="s">
        <v>518</v>
      </c>
      <c r="F10874" s="191">
        <v>45885</v>
      </c>
      <c r="G10874" t="s">
        <v>29</v>
      </c>
      <c r="H10874" s="192">
        <v>659456</v>
      </c>
      <c r="I10874" t="s">
        <v>16</v>
      </c>
      <c r="J10874"/>
      <c r="K10874"/>
      <c r="L10874">
        <v>2025</v>
      </c>
      <c r="M10874" t="s">
        <v>525</v>
      </c>
      <c r="N10874" t="s">
        <v>526</v>
      </c>
      <c r="O10874" t="s">
        <v>937</v>
      </c>
    </row>
    <row r="10875" spans="1:15" s="164" customFormat="1" ht="16" x14ac:dyDescent="0.2">
      <c r="A10875" t="s">
        <v>521</v>
      </c>
      <c r="B10875" t="s">
        <v>609</v>
      </c>
      <c r="C10875" t="s">
        <v>523</v>
      </c>
      <c r="D10875" t="s">
        <v>530</v>
      </c>
      <c r="E10875" t="s">
        <v>517</v>
      </c>
      <c r="F10875" s="191">
        <v>45885</v>
      </c>
      <c r="G10875" t="s">
        <v>25</v>
      </c>
      <c r="H10875" s="192">
        <v>21504</v>
      </c>
      <c r="I10875" t="s">
        <v>16</v>
      </c>
      <c r="J10875"/>
      <c r="K10875"/>
      <c r="L10875">
        <v>2025</v>
      </c>
      <c r="M10875" t="s">
        <v>525</v>
      </c>
      <c r="N10875" t="s">
        <v>526</v>
      </c>
      <c r="O10875" t="s">
        <v>937</v>
      </c>
    </row>
    <row r="10876" spans="1:15" s="164" customFormat="1" ht="16" x14ac:dyDescent="0.2">
      <c r="A10876" t="s">
        <v>521</v>
      </c>
      <c r="B10876" t="s">
        <v>592</v>
      </c>
      <c r="C10876" t="s">
        <v>523</v>
      </c>
      <c r="D10876" t="s">
        <v>530</v>
      </c>
      <c r="E10876" t="s">
        <v>517</v>
      </c>
      <c r="F10876" s="191">
        <v>45885</v>
      </c>
      <c r="G10876" t="s">
        <v>24</v>
      </c>
      <c r="H10876" s="192">
        <v>2502144</v>
      </c>
      <c r="I10876" t="s">
        <v>16</v>
      </c>
      <c r="J10876"/>
      <c r="K10876"/>
      <c r="L10876">
        <v>2025</v>
      </c>
      <c r="M10876" t="s">
        <v>525</v>
      </c>
      <c r="N10876" t="s">
        <v>526</v>
      </c>
      <c r="O10876" t="s">
        <v>937</v>
      </c>
    </row>
    <row r="10877" spans="1:15" s="164" customFormat="1" ht="16" x14ac:dyDescent="0.2">
      <c r="A10877" t="s">
        <v>521</v>
      </c>
      <c r="B10877" t="s">
        <v>592</v>
      </c>
      <c r="C10877" t="s">
        <v>523</v>
      </c>
      <c r="D10877" t="s">
        <v>530</v>
      </c>
      <c r="E10877" t="s">
        <v>518</v>
      </c>
      <c r="F10877" s="191">
        <v>45885</v>
      </c>
      <c r="G10877" t="s">
        <v>24</v>
      </c>
      <c r="H10877" s="192">
        <v>32256</v>
      </c>
      <c r="I10877" t="s">
        <v>16</v>
      </c>
      <c r="J10877"/>
      <c r="K10877"/>
      <c r="L10877">
        <v>2025</v>
      </c>
      <c r="M10877" t="s">
        <v>525</v>
      </c>
      <c r="N10877" t="s">
        <v>526</v>
      </c>
      <c r="O10877" t="s">
        <v>937</v>
      </c>
    </row>
    <row r="10878" spans="1:15" s="164" customFormat="1" ht="16" x14ac:dyDescent="0.2">
      <c r="A10878" t="s">
        <v>521</v>
      </c>
      <c r="B10878" t="s">
        <v>522</v>
      </c>
      <c r="C10878" t="s">
        <v>523</v>
      </c>
      <c r="D10878" t="s">
        <v>530</v>
      </c>
      <c r="E10878" t="s">
        <v>517</v>
      </c>
      <c r="F10878" s="191">
        <v>45885</v>
      </c>
      <c r="G10878" t="s">
        <v>19</v>
      </c>
      <c r="H10878" s="192">
        <v>2316800</v>
      </c>
      <c r="I10878" t="s">
        <v>16</v>
      </c>
      <c r="J10878"/>
      <c r="K10878"/>
      <c r="L10878">
        <v>2025</v>
      </c>
      <c r="M10878" t="s">
        <v>525</v>
      </c>
      <c r="N10878" t="s">
        <v>526</v>
      </c>
      <c r="O10878" t="s">
        <v>937</v>
      </c>
    </row>
    <row r="10879" spans="1:15" s="164" customFormat="1" ht="16" x14ac:dyDescent="0.2">
      <c r="A10879" t="s">
        <v>521</v>
      </c>
      <c r="B10879" t="s">
        <v>572</v>
      </c>
      <c r="C10879" t="s">
        <v>523</v>
      </c>
      <c r="D10879" t="s">
        <v>530</v>
      </c>
      <c r="E10879" t="s">
        <v>517</v>
      </c>
      <c r="F10879" s="191">
        <v>45885</v>
      </c>
      <c r="G10879" t="s">
        <v>573</v>
      </c>
      <c r="H10879" s="192">
        <v>6534400</v>
      </c>
      <c r="I10879" t="s">
        <v>16</v>
      </c>
      <c r="J10879"/>
      <c r="K10879"/>
      <c r="L10879">
        <v>2025</v>
      </c>
      <c r="M10879" t="s">
        <v>525</v>
      </c>
      <c r="N10879" t="s">
        <v>526</v>
      </c>
      <c r="O10879" t="s">
        <v>937</v>
      </c>
    </row>
    <row r="10880" spans="1:15" s="164" customFormat="1" ht="16" x14ac:dyDescent="0.2">
      <c r="A10880" t="s">
        <v>521</v>
      </c>
      <c r="B10880" t="s">
        <v>688</v>
      </c>
      <c r="C10880" t="s">
        <v>523</v>
      </c>
      <c r="D10880" t="s">
        <v>530</v>
      </c>
      <c r="E10880" t="s">
        <v>518</v>
      </c>
      <c r="F10880" s="191">
        <v>45886</v>
      </c>
      <c r="G10880" t="s">
        <v>40</v>
      </c>
      <c r="H10880" s="192">
        <v>120000</v>
      </c>
      <c r="I10880" t="s">
        <v>16</v>
      </c>
      <c r="J10880"/>
      <c r="K10880"/>
      <c r="L10880">
        <v>2025</v>
      </c>
      <c r="M10880" t="s">
        <v>525</v>
      </c>
      <c r="N10880" t="s">
        <v>526</v>
      </c>
      <c r="O10880"/>
    </row>
    <row r="10881" spans="1:15" s="164" customFormat="1" ht="16" x14ac:dyDescent="0.2">
      <c r="A10881" t="s">
        <v>521</v>
      </c>
      <c r="B10881" t="s">
        <v>688</v>
      </c>
      <c r="C10881" t="s">
        <v>523</v>
      </c>
      <c r="D10881" t="s">
        <v>530</v>
      </c>
      <c r="E10881" t="s">
        <v>517</v>
      </c>
      <c r="F10881" s="191">
        <v>45886</v>
      </c>
      <c r="G10881" t="s">
        <v>40</v>
      </c>
      <c r="H10881" s="192">
        <v>520000</v>
      </c>
      <c r="I10881" t="s">
        <v>16</v>
      </c>
      <c r="J10881"/>
      <c r="K10881"/>
      <c r="L10881">
        <v>2025</v>
      </c>
      <c r="M10881" t="s">
        <v>525</v>
      </c>
      <c r="N10881" t="s">
        <v>526</v>
      </c>
      <c r="O10881"/>
    </row>
    <row r="10882" spans="1:15" s="164" customFormat="1" ht="16" x14ac:dyDescent="0.2">
      <c r="A10882" t="s">
        <v>521</v>
      </c>
      <c r="B10882" t="s">
        <v>645</v>
      </c>
      <c r="C10882" t="s">
        <v>523</v>
      </c>
      <c r="D10882" t="s">
        <v>530</v>
      </c>
      <c r="E10882" t="s">
        <v>517</v>
      </c>
      <c r="F10882" s="191">
        <v>45886</v>
      </c>
      <c r="G10882" t="s">
        <v>30</v>
      </c>
      <c r="H10882" s="192">
        <v>604800</v>
      </c>
      <c r="I10882" t="s">
        <v>16</v>
      </c>
      <c r="J10882">
        <v>1512</v>
      </c>
      <c r="K10882"/>
      <c r="L10882">
        <v>2025</v>
      </c>
      <c r="M10882" t="s">
        <v>525</v>
      </c>
      <c r="N10882" t="s">
        <v>526</v>
      </c>
      <c r="O10882"/>
    </row>
    <row r="10883" spans="1:15" s="164" customFormat="1" ht="16" x14ac:dyDescent="0.2">
      <c r="A10883" t="s">
        <v>521</v>
      </c>
      <c r="B10883" t="s">
        <v>662</v>
      </c>
      <c r="C10883" t="s">
        <v>523</v>
      </c>
      <c r="D10883" t="s">
        <v>530</v>
      </c>
      <c r="E10883" t="s">
        <v>518</v>
      </c>
      <c r="F10883" s="191">
        <v>45886</v>
      </c>
      <c r="G10883" t="s">
        <v>32</v>
      </c>
      <c r="H10883" s="192">
        <v>44800</v>
      </c>
      <c r="I10883" t="s">
        <v>16</v>
      </c>
      <c r="J10883">
        <v>112</v>
      </c>
      <c r="K10883"/>
      <c r="L10883">
        <v>2025</v>
      </c>
      <c r="M10883" t="s">
        <v>525</v>
      </c>
      <c r="N10883" t="s">
        <v>526</v>
      </c>
      <c r="O10883"/>
    </row>
    <row r="10884" spans="1:15" s="164" customFormat="1" ht="16" x14ac:dyDescent="0.2">
      <c r="A10884" t="s">
        <v>521</v>
      </c>
      <c r="B10884" t="s">
        <v>662</v>
      </c>
      <c r="C10884" t="s">
        <v>523</v>
      </c>
      <c r="D10884" t="s">
        <v>530</v>
      </c>
      <c r="E10884" t="s">
        <v>517</v>
      </c>
      <c r="F10884" s="191">
        <v>45886</v>
      </c>
      <c r="G10884" t="s">
        <v>32</v>
      </c>
      <c r="H10884" s="192">
        <v>784000</v>
      </c>
      <c r="I10884" t="s">
        <v>16</v>
      </c>
      <c r="J10884">
        <v>1960</v>
      </c>
      <c r="K10884"/>
      <c r="L10884">
        <v>2025</v>
      </c>
      <c r="M10884" t="s">
        <v>525</v>
      </c>
      <c r="N10884" t="s">
        <v>526</v>
      </c>
      <c r="O10884"/>
    </row>
    <row r="10885" spans="1:15" s="164" customFormat="1" ht="16" x14ac:dyDescent="0.2">
      <c r="A10885" t="s">
        <v>521</v>
      </c>
      <c r="B10885" t="s">
        <v>639</v>
      </c>
      <c r="C10885" t="s">
        <v>523</v>
      </c>
      <c r="D10885" t="s">
        <v>530</v>
      </c>
      <c r="E10885" t="s">
        <v>518</v>
      </c>
      <c r="F10885" s="191">
        <v>45886</v>
      </c>
      <c r="G10885" t="s">
        <v>29</v>
      </c>
      <c r="H10885" s="192">
        <v>313600</v>
      </c>
      <c r="I10885" t="s">
        <v>16</v>
      </c>
      <c r="J10885">
        <v>784</v>
      </c>
      <c r="K10885"/>
      <c r="L10885">
        <v>2025</v>
      </c>
      <c r="M10885" t="s">
        <v>525</v>
      </c>
      <c r="N10885" t="s">
        <v>526</v>
      </c>
      <c r="O10885"/>
    </row>
    <row r="10886" spans="1:15" s="164" customFormat="1" ht="16" x14ac:dyDescent="0.2">
      <c r="A10886" t="s">
        <v>521</v>
      </c>
      <c r="B10886" t="s">
        <v>639</v>
      </c>
      <c r="C10886" t="s">
        <v>523</v>
      </c>
      <c r="D10886" t="s">
        <v>530</v>
      </c>
      <c r="E10886" t="s">
        <v>517</v>
      </c>
      <c r="F10886" s="191">
        <v>45886</v>
      </c>
      <c r="G10886" t="s">
        <v>29</v>
      </c>
      <c r="H10886" s="192">
        <v>2531200</v>
      </c>
      <c r="I10886" t="s">
        <v>16</v>
      </c>
      <c r="J10886">
        <v>6328</v>
      </c>
      <c r="K10886"/>
      <c r="L10886">
        <v>2025</v>
      </c>
      <c r="M10886" t="s">
        <v>525</v>
      </c>
      <c r="N10886" t="s">
        <v>526</v>
      </c>
      <c r="O10886"/>
    </row>
    <row r="10887" spans="1:15" s="164" customFormat="1" ht="16" x14ac:dyDescent="0.2">
      <c r="A10887" t="s">
        <v>521</v>
      </c>
      <c r="B10887" t="s">
        <v>667</v>
      </c>
      <c r="C10887" t="s">
        <v>523</v>
      </c>
      <c r="D10887" t="s">
        <v>530</v>
      </c>
      <c r="E10887" t="s">
        <v>518</v>
      </c>
      <c r="F10887" s="191">
        <v>45886</v>
      </c>
      <c r="G10887" t="s">
        <v>35</v>
      </c>
      <c r="H10887" s="192">
        <v>22400</v>
      </c>
      <c r="I10887" t="s">
        <v>16</v>
      </c>
      <c r="J10887">
        <v>56</v>
      </c>
      <c r="K10887"/>
      <c r="L10887">
        <v>2025</v>
      </c>
      <c r="M10887" t="s">
        <v>525</v>
      </c>
      <c r="N10887" t="s">
        <v>526</v>
      </c>
      <c r="O10887"/>
    </row>
    <row r="10888" spans="1:15" s="164" customFormat="1" ht="16" x14ac:dyDescent="0.2">
      <c r="A10888" t="s">
        <v>521</v>
      </c>
      <c r="B10888" t="s">
        <v>667</v>
      </c>
      <c r="C10888" t="s">
        <v>523</v>
      </c>
      <c r="D10888" t="s">
        <v>530</v>
      </c>
      <c r="E10888" t="s">
        <v>517</v>
      </c>
      <c r="F10888" s="191">
        <v>45886</v>
      </c>
      <c r="G10888" t="s">
        <v>35</v>
      </c>
      <c r="H10888" s="192">
        <v>380800</v>
      </c>
      <c r="I10888" t="s">
        <v>16</v>
      </c>
      <c r="J10888">
        <v>952</v>
      </c>
      <c r="K10888"/>
      <c r="L10888">
        <v>2025</v>
      </c>
      <c r="M10888" t="s">
        <v>525</v>
      </c>
      <c r="N10888" t="s">
        <v>526</v>
      </c>
      <c r="O10888"/>
    </row>
    <row r="10889" spans="1:15" s="164" customFormat="1" ht="16" x14ac:dyDescent="0.2">
      <c r="A10889" t="s">
        <v>521</v>
      </c>
      <c r="B10889" t="s">
        <v>670</v>
      </c>
      <c r="C10889" t="s">
        <v>523</v>
      </c>
      <c r="D10889" t="s">
        <v>530</v>
      </c>
      <c r="E10889" t="s">
        <v>517</v>
      </c>
      <c r="F10889" s="191">
        <v>45886</v>
      </c>
      <c r="G10889" t="s">
        <v>36</v>
      </c>
      <c r="H10889" s="192">
        <v>448000</v>
      </c>
      <c r="I10889" t="s">
        <v>16</v>
      </c>
      <c r="J10889">
        <v>1120</v>
      </c>
      <c r="K10889"/>
      <c r="L10889">
        <v>2025</v>
      </c>
      <c r="M10889" t="s">
        <v>525</v>
      </c>
      <c r="N10889" t="s">
        <v>526</v>
      </c>
      <c r="O10889"/>
    </row>
    <row r="10890" spans="1:15" s="164" customFormat="1" ht="16" x14ac:dyDescent="0.2">
      <c r="A10890" t="s">
        <v>521</v>
      </c>
      <c r="B10890" t="s">
        <v>670</v>
      </c>
      <c r="C10890" t="s">
        <v>523</v>
      </c>
      <c r="D10890" t="s">
        <v>530</v>
      </c>
      <c r="E10890" t="s">
        <v>518</v>
      </c>
      <c r="F10890" s="191">
        <v>45886</v>
      </c>
      <c r="G10890" t="s">
        <v>36</v>
      </c>
      <c r="H10890" s="192">
        <v>44800</v>
      </c>
      <c r="I10890" t="s">
        <v>16</v>
      </c>
      <c r="J10890">
        <v>112</v>
      </c>
      <c r="K10890"/>
      <c r="L10890">
        <v>2025</v>
      </c>
      <c r="M10890" t="s">
        <v>525</v>
      </c>
      <c r="N10890" t="s">
        <v>526</v>
      </c>
      <c r="O10890"/>
    </row>
    <row r="10891" spans="1:15" s="164" customFormat="1" ht="16" x14ac:dyDescent="0.2">
      <c r="A10891" t="s">
        <v>521</v>
      </c>
      <c r="B10891" t="s">
        <v>592</v>
      </c>
      <c r="C10891" t="s">
        <v>523</v>
      </c>
      <c r="D10891" t="s">
        <v>530</v>
      </c>
      <c r="E10891" t="s">
        <v>517</v>
      </c>
      <c r="F10891" s="191">
        <v>45886</v>
      </c>
      <c r="G10891" t="s">
        <v>24</v>
      </c>
      <c r="H10891" s="192">
        <v>851200</v>
      </c>
      <c r="I10891" t="s">
        <v>16</v>
      </c>
      <c r="J10891">
        <v>2128</v>
      </c>
      <c r="K10891"/>
      <c r="L10891">
        <v>2025</v>
      </c>
      <c r="M10891" t="s">
        <v>525</v>
      </c>
      <c r="N10891" t="s">
        <v>526</v>
      </c>
      <c r="O10891"/>
    </row>
    <row r="10892" spans="1:15" s="164" customFormat="1" ht="16" x14ac:dyDescent="0.2">
      <c r="A10892" t="s">
        <v>521</v>
      </c>
      <c r="B10892" t="s">
        <v>705</v>
      </c>
      <c r="C10892" t="s">
        <v>523</v>
      </c>
      <c r="D10892" t="s">
        <v>530</v>
      </c>
      <c r="E10892" t="s">
        <v>517</v>
      </c>
      <c r="F10892" s="191">
        <v>45886</v>
      </c>
      <c r="G10892" t="s">
        <v>42</v>
      </c>
      <c r="H10892" s="192">
        <v>268800</v>
      </c>
      <c r="I10892" t="s">
        <v>16</v>
      </c>
      <c r="J10892">
        <v>672</v>
      </c>
      <c r="K10892"/>
      <c r="L10892">
        <v>2025</v>
      </c>
      <c r="M10892" t="s">
        <v>525</v>
      </c>
      <c r="N10892" t="s">
        <v>526</v>
      </c>
      <c r="O10892"/>
    </row>
    <row r="10893" spans="1:15" s="164" customFormat="1" ht="16" x14ac:dyDescent="0.2">
      <c r="A10893" t="s">
        <v>521</v>
      </c>
      <c r="B10893" t="s">
        <v>670</v>
      </c>
      <c r="C10893" t="s">
        <v>523</v>
      </c>
      <c r="D10893" t="s">
        <v>530</v>
      </c>
      <c r="E10893" t="s">
        <v>517</v>
      </c>
      <c r="F10893" s="191">
        <v>45886</v>
      </c>
      <c r="G10893" t="s">
        <v>36</v>
      </c>
      <c r="H10893" s="192">
        <v>112000</v>
      </c>
      <c r="I10893" t="s">
        <v>16</v>
      </c>
      <c r="J10893">
        <v>280</v>
      </c>
      <c r="K10893"/>
      <c r="L10893">
        <v>2025</v>
      </c>
      <c r="M10893" t="s">
        <v>525</v>
      </c>
      <c r="N10893" t="s">
        <v>526</v>
      </c>
      <c r="O10893" t="s">
        <v>884</v>
      </c>
    </row>
    <row r="10894" spans="1:15" s="164" customFormat="1" ht="16" x14ac:dyDescent="0.2">
      <c r="A10894" t="s">
        <v>521</v>
      </c>
      <c r="B10894" t="s">
        <v>647</v>
      </c>
      <c r="C10894" t="s">
        <v>523</v>
      </c>
      <c r="D10894" t="s">
        <v>525</v>
      </c>
      <c r="E10894" t="s">
        <v>525</v>
      </c>
      <c r="F10894" s="191">
        <v>45887</v>
      </c>
      <c r="G10894" t="s">
        <v>648</v>
      </c>
      <c r="H10894" s="192">
        <v>30320</v>
      </c>
      <c r="I10894" t="s">
        <v>16</v>
      </c>
      <c r="J10894"/>
      <c r="K10894"/>
      <c r="L10894">
        <v>2024</v>
      </c>
      <c r="M10894" t="s">
        <v>525</v>
      </c>
      <c r="N10894" t="s">
        <v>569</v>
      </c>
      <c r="O10894"/>
    </row>
    <row r="10895" spans="1:15" s="164" customFormat="1" ht="16" x14ac:dyDescent="0.2">
      <c r="A10895" t="s">
        <v>521</v>
      </c>
      <c r="B10895" t="s">
        <v>647</v>
      </c>
      <c r="C10895" t="s">
        <v>523</v>
      </c>
      <c r="D10895" t="s">
        <v>525</v>
      </c>
      <c r="E10895" t="s">
        <v>531</v>
      </c>
      <c r="F10895" s="191">
        <v>45887</v>
      </c>
      <c r="G10895" t="s">
        <v>648</v>
      </c>
      <c r="H10895" s="192">
        <v>114048</v>
      </c>
      <c r="I10895" t="s">
        <v>16</v>
      </c>
      <c r="J10895"/>
      <c r="K10895"/>
      <c r="L10895">
        <v>2024</v>
      </c>
      <c r="M10895" t="s">
        <v>525</v>
      </c>
      <c r="N10895" t="s">
        <v>569</v>
      </c>
      <c r="O10895"/>
    </row>
    <row r="10896" spans="1:15" s="164" customFormat="1" ht="16" x14ac:dyDescent="0.2">
      <c r="A10896" t="s">
        <v>521</v>
      </c>
      <c r="B10896" t="s">
        <v>647</v>
      </c>
      <c r="C10896" t="s">
        <v>523</v>
      </c>
      <c r="D10896" t="s">
        <v>525</v>
      </c>
      <c r="E10896" t="s">
        <v>519</v>
      </c>
      <c r="F10896" s="191">
        <v>45887</v>
      </c>
      <c r="G10896" t="s">
        <v>661</v>
      </c>
      <c r="H10896" s="192">
        <v>184404</v>
      </c>
      <c r="I10896" t="s">
        <v>16</v>
      </c>
      <c r="J10896"/>
      <c r="K10896"/>
      <c r="L10896">
        <v>2024</v>
      </c>
      <c r="M10896" t="s">
        <v>525</v>
      </c>
      <c r="N10896" t="s">
        <v>569</v>
      </c>
      <c r="O10896"/>
    </row>
    <row r="10897" spans="1:15" s="164" customFormat="1" ht="16" x14ac:dyDescent="0.2">
      <c r="A10897" t="s">
        <v>521</v>
      </c>
      <c r="B10897" t="s">
        <v>647</v>
      </c>
      <c r="C10897" t="s">
        <v>523</v>
      </c>
      <c r="D10897" t="s">
        <v>525</v>
      </c>
      <c r="E10897" t="s">
        <v>525</v>
      </c>
      <c r="F10897" s="191">
        <v>45887</v>
      </c>
      <c r="G10897" t="s">
        <v>649</v>
      </c>
      <c r="H10897" s="192">
        <v>77539</v>
      </c>
      <c r="I10897" t="s">
        <v>16</v>
      </c>
      <c r="J10897"/>
      <c r="K10897"/>
      <c r="L10897">
        <v>2024</v>
      </c>
      <c r="M10897" t="s">
        <v>525</v>
      </c>
      <c r="N10897" t="s">
        <v>569</v>
      </c>
      <c r="O10897"/>
    </row>
    <row r="10898" spans="1:15" s="164" customFormat="1" ht="16" x14ac:dyDescent="0.2">
      <c r="A10898" t="s">
        <v>521</v>
      </c>
      <c r="B10898" t="s">
        <v>647</v>
      </c>
      <c r="C10898" t="s">
        <v>523</v>
      </c>
      <c r="D10898" t="s">
        <v>525</v>
      </c>
      <c r="E10898" t="s">
        <v>525</v>
      </c>
      <c r="F10898" s="191">
        <v>45887</v>
      </c>
      <c r="G10898" t="s">
        <v>656</v>
      </c>
      <c r="H10898" s="192">
        <v>249480</v>
      </c>
      <c r="I10898" t="s">
        <v>16</v>
      </c>
      <c r="J10898"/>
      <c r="K10898"/>
      <c r="L10898">
        <v>2024</v>
      </c>
      <c r="M10898" t="s">
        <v>525</v>
      </c>
      <c r="N10898" t="s">
        <v>569</v>
      </c>
      <c r="O10898"/>
    </row>
    <row r="10899" spans="1:15" s="164" customFormat="1" ht="16" x14ac:dyDescent="0.2">
      <c r="A10899" t="s">
        <v>521</v>
      </c>
      <c r="B10899" t="s">
        <v>647</v>
      </c>
      <c r="C10899" t="s">
        <v>523</v>
      </c>
      <c r="D10899" t="s">
        <v>525</v>
      </c>
      <c r="E10899" t="s">
        <v>519</v>
      </c>
      <c r="F10899" s="191">
        <v>45887</v>
      </c>
      <c r="G10899" t="s">
        <v>909</v>
      </c>
      <c r="H10899" s="192">
        <v>138303</v>
      </c>
      <c r="I10899" t="s">
        <v>16</v>
      </c>
      <c r="J10899"/>
      <c r="K10899"/>
      <c r="L10899">
        <v>2024</v>
      </c>
      <c r="M10899" t="s">
        <v>525</v>
      </c>
      <c r="N10899" t="s">
        <v>569</v>
      </c>
      <c r="O10899"/>
    </row>
    <row r="10900" spans="1:15" s="164" customFormat="1" ht="16" x14ac:dyDescent="0.2">
      <c r="A10900" t="s">
        <v>521</v>
      </c>
      <c r="B10900" t="s">
        <v>603</v>
      </c>
      <c r="C10900" t="s">
        <v>523</v>
      </c>
      <c r="D10900" t="s">
        <v>525</v>
      </c>
      <c r="E10900" t="s">
        <v>525</v>
      </c>
      <c r="F10900" s="191">
        <v>45887</v>
      </c>
      <c r="G10900" t="s">
        <v>604</v>
      </c>
      <c r="H10900" s="192">
        <v>5667</v>
      </c>
      <c r="I10900" t="s">
        <v>22</v>
      </c>
      <c r="J10900"/>
      <c r="K10900"/>
      <c r="L10900">
        <v>2024</v>
      </c>
      <c r="M10900" t="s">
        <v>525</v>
      </c>
      <c r="N10900" t="s">
        <v>569</v>
      </c>
      <c r="O10900"/>
    </row>
    <row r="10901" spans="1:15" s="164" customFormat="1" ht="16" x14ac:dyDescent="0.2">
      <c r="A10901" t="s">
        <v>521</v>
      </c>
      <c r="B10901" t="s">
        <v>645</v>
      </c>
      <c r="C10901" t="s">
        <v>523</v>
      </c>
      <c r="D10901" t="s">
        <v>530</v>
      </c>
      <c r="E10901" t="s">
        <v>517</v>
      </c>
      <c r="F10901" s="191">
        <v>45887</v>
      </c>
      <c r="G10901" t="s">
        <v>30</v>
      </c>
      <c r="H10901" s="192">
        <v>403200</v>
      </c>
      <c r="I10901" t="s">
        <v>16</v>
      </c>
      <c r="J10901">
        <v>1008</v>
      </c>
      <c r="K10901"/>
      <c r="L10901">
        <v>2025</v>
      </c>
      <c r="M10901" t="s">
        <v>525</v>
      </c>
      <c r="N10901" t="s">
        <v>526</v>
      </c>
      <c r="O10901"/>
    </row>
    <row r="10902" spans="1:15" s="164" customFormat="1" ht="16" x14ac:dyDescent="0.2">
      <c r="A10902" t="s">
        <v>521</v>
      </c>
      <c r="B10902" t="s">
        <v>687</v>
      </c>
      <c r="C10902" t="s">
        <v>523</v>
      </c>
      <c r="D10902" t="s">
        <v>530</v>
      </c>
      <c r="E10902" t="s">
        <v>517</v>
      </c>
      <c r="F10902" s="191">
        <v>45887</v>
      </c>
      <c r="G10902" t="s">
        <v>39</v>
      </c>
      <c r="H10902" s="192">
        <v>67200</v>
      </c>
      <c r="I10902" t="s">
        <v>16</v>
      </c>
      <c r="J10902">
        <v>168</v>
      </c>
      <c r="K10902"/>
      <c r="L10902">
        <v>2025</v>
      </c>
      <c r="M10902" t="s">
        <v>525</v>
      </c>
      <c r="N10902" t="s">
        <v>526</v>
      </c>
      <c r="O10902"/>
    </row>
    <row r="10903" spans="1:15" s="164" customFormat="1" ht="16" x14ac:dyDescent="0.2">
      <c r="A10903" t="s">
        <v>521</v>
      </c>
      <c r="B10903" t="s">
        <v>667</v>
      </c>
      <c r="C10903" t="s">
        <v>523</v>
      </c>
      <c r="D10903" t="s">
        <v>530</v>
      </c>
      <c r="E10903" t="s">
        <v>518</v>
      </c>
      <c r="F10903" s="191">
        <v>45887</v>
      </c>
      <c r="G10903" t="s">
        <v>35</v>
      </c>
      <c r="H10903" s="192">
        <v>22400</v>
      </c>
      <c r="I10903" t="s">
        <v>16</v>
      </c>
      <c r="J10903">
        <v>56</v>
      </c>
      <c r="K10903"/>
      <c r="L10903">
        <v>2025</v>
      </c>
      <c r="M10903" t="s">
        <v>525</v>
      </c>
      <c r="N10903" t="s">
        <v>526</v>
      </c>
      <c r="O10903"/>
    </row>
    <row r="10904" spans="1:15" s="164" customFormat="1" ht="16" x14ac:dyDescent="0.2">
      <c r="A10904" t="s">
        <v>521</v>
      </c>
      <c r="B10904" t="s">
        <v>667</v>
      </c>
      <c r="C10904" t="s">
        <v>523</v>
      </c>
      <c r="D10904" t="s">
        <v>530</v>
      </c>
      <c r="E10904" t="s">
        <v>517</v>
      </c>
      <c r="F10904" s="191">
        <v>45887</v>
      </c>
      <c r="G10904" t="s">
        <v>35</v>
      </c>
      <c r="H10904" s="192">
        <v>1232000</v>
      </c>
      <c r="I10904" t="s">
        <v>16</v>
      </c>
      <c r="J10904">
        <v>3080</v>
      </c>
      <c r="K10904"/>
      <c r="L10904">
        <v>2025</v>
      </c>
      <c r="M10904" t="s">
        <v>525</v>
      </c>
      <c r="N10904" t="s">
        <v>526</v>
      </c>
      <c r="O10904"/>
    </row>
    <row r="10905" spans="1:15" s="164" customFormat="1" ht="16" x14ac:dyDescent="0.2">
      <c r="A10905" t="s">
        <v>521</v>
      </c>
      <c r="B10905" t="s">
        <v>705</v>
      </c>
      <c r="C10905" t="s">
        <v>523</v>
      </c>
      <c r="D10905" t="s">
        <v>530</v>
      </c>
      <c r="E10905" t="s">
        <v>518</v>
      </c>
      <c r="F10905" s="191">
        <v>45887</v>
      </c>
      <c r="G10905" t="s">
        <v>42</v>
      </c>
      <c r="H10905" s="192">
        <v>44800</v>
      </c>
      <c r="I10905" t="s">
        <v>16</v>
      </c>
      <c r="J10905">
        <v>112</v>
      </c>
      <c r="K10905"/>
      <c r="L10905">
        <v>2025</v>
      </c>
      <c r="M10905" t="s">
        <v>525</v>
      </c>
      <c r="N10905" t="s">
        <v>526</v>
      </c>
      <c r="O10905"/>
    </row>
    <row r="10906" spans="1:15" s="164" customFormat="1" ht="16" x14ac:dyDescent="0.2">
      <c r="A10906" t="s">
        <v>521</v>
      </c>
      <c r="B10906" t="s">
        <v>705</v>
      </c>
      <c r="C10906" t="s">
        <v>523</v>
      </c>
      <c r="D10906" t="s">
        <v>530</v>
      </c>
      <c r="E10906" t="s">
        <v>517</v>
      </c>
      <c r="F10906" s="191">
        <v>45887</v>
      </c>
      <c r="G10906" t="s">
        <v>42</v>
      </c>
      <c r="H10906" s="192">
        <v>246400</v>
      </c>
      <c r="I10906" t="s">
        <v>16</v>
      </c>
      <c r="J10906">
        <v>616</v>
      </c>
      <c r="K10906"/>
      <c r="L10906">
        <v>2025</v>
      </c>
      <c r="M10906" t="s">
        <v>525</v>
      </c>
      <c r="N10906" t="s">
        <v>526</v>
      </c>
      <c r="O10906"/>
    </row>
    <row r="10907" spans="1:15" s="164" customFormat="1" ht="16" x14ac:dyDescent="0.2">
      <c r="A10907" t="s">
        <v>521</v>
      </c>
      <c r="B10907" t="s">
        <v>645</v>
      </c>
      <c r="C10907" t="s">
        <v>523</v>
      </c>
      <c r="D10907" t="s">
        <v>530</v>
      </c>
      <c r="E10907" t="s">
        <v>518</v>
      </c>
      <c r="F10907" s="191">
        <v>45887</v>
      </c>
      <c r="G10907" t="s">
        <v>30</v>
      </c>
      <c r="H10907" s="192">
        <v>22400</v>
      </c>
      <c r="I10907" t="s">
        <v>16</v>
      </c>
      <c r="J10907">
        <v>56</v>
      </c>
      <c r="K10907"/>
      <c r="L10907">
        <v>2025</v>
      </c>
      <c r="M10907" t="s">
        <v>525</v>
      </c>
      <c r="N10907" t="s">
        <v>526</v>
      </c>
      <c r="O10907"/>
    </row>
    <row r="10908" spans="1:15" s="164" customFormat="1" ht="16" x14ac:dyDescent="0.2">
      <c r="A10908" t="s">
        <v>521</v>
      </c>
      <c r="B10908" t="s">
        <v>639</v>
      </c>
      <c r="C10908" t="s">
        <v>523</v>
      </c>
      <c r="D10908" t="s">
        <v>530</v>
      </c>
      <c r="E10908" t="s">
        <v>517</v>
      </c>
      <c r="F10908" s="191">
        <v>45887</v>
      </c>
      <c r="G10908" t="s">
        <v>29</v>
      </c>
      <c r="H10908" s="192">
        <v>3696000</v>
      </c>
      <c r="I10908" t="s">
        <v>16</v>
      </c>
      <c r="J10908">
        <v>9240</v>
      </c>
      <c r="K10908"/>
      <c r="L10908">
        <v>2025</v>
      </c>
      <c r="M10908" t="s">
        <v>525</v>
      </c>
      <c r="N10908" t="s">
        <v>526</v>
      </c>
      <c r="O10908"/>
    </row>
    <row r="10909" spans="1:15" s="164" customFormat="1" ht="16" x14ac:dyDescent="0.2">
      <c r="A10909" t="s">
        <v>521</v>
      </c>
      <c r="B10909" t="s">
        <v>662</v>
      </c>
      <c r="C10909" t="s">
        <v>523</v>
      </c>
      <c r="D10909" t="s">
        <v>530</v>
      </c>
      <c r="E10909" t="s">
        <v>518</v>
      </c>
      <c r="F10909" s="191">
        <v>45887</v>
      </c>
      <c r="G10909" t="s">
        <v>32</v>
      </c>
      <c r="H10909" s="192">
        <v>134400</v>
      </c>
      <c r="I10909" t="s">
        <v>16</v>
      </c>
      <c r="J10909">
        <v>336</v>
      </c>
      <c r="K10909"/>
      <c r="L10909">
        <v>2025</v>
      </c>
      <c r="M10909" t="s">
        <v>525</v>
      </c>
      <c r="N10909" t="s">
        <v>526</v>
      </c>
      <c r="O10909"/>
    </row>
    <row r="10910" spans="1:15" s="164" customFormat="1" ht="16" x14ac:dyDescent="0.2">
      <c r="A10910" t="s">
        <v>521</v>
      </c>
      <c r="B10910" t="s">
        <v>662</v>
      </c>
      <c r="C10910" t="s">
        <v>523</v>
      </c>
      <c r="D10910" t="s">
        <v>530</v>
      </c>
      <c r="E10910" t="s">
        <v>517</v>
      </c>
      <c r="F10910" s="191">
        <v>45887</v>
      </c>
      <c r="G10910" t="s">
        <v>32</v>
      </c>
      <c r="H10910" s="192">
        <v>896000</v>
      </c>
      <c r="I10910" t="s">
        <v>16</v>
      </c>
      <c r="J10910">
        <v>2240</v>
      </c>
      <c r="K10910"/>
      <c r="L10910">
        <v>2025</v>
      </c>
      <c r="M10910" t="s">
        <v>525</v>
      </c>
      <c r="N10910" t="s">
        <v>526</v>
      </c>
      <c r="O10910"/>
    </row>
    <row r="10911" spans="1:15" s="164" customFormat="1" ht="16" x14ac:dyDescent="0.2">
      <c r="A10911" t="s">
        <v>521</v>
      </c>
      <c r="B10911" t="s">
        <v>670</v>
      </c>
      <c r="C10911" t="s">
        <v>523</v>
      </c>
      <c r="D10911" t="s">
        <v>530</v>
      </c>
      <c r="E10911" t="s">
        <v>518</v>
      </c>
      <c r="F10911" s="191">
        <v>45887</v>
      </c>
      <c r="G10911" t="s">
        <v>36</v>
      </c>
      <c r="H10911" s="192">
        <v>22400</v>
      </c>
      <c r="I10911" t="s">
        <v>16</v>
      </c>
      <c r="J10911">
        <v>56</v>
      </c>
      <c r="K10911"/>
      <c r="L10911">
        <v>2025</v>
      </c>
      <c r="M10911" t="s">
        <v>525</v>
      </c>
      <c r="N10911" t="s">
        <v>526</v>
      </c>
      <c r="O10911"/>
    </row>
    <row r="10912" spans="1:15" s="164" customFormat="1" ht="16" x14ac:dyDescent="0.2">
      <c r="A10912" t="s">
        <v>521</v>
      </c>
      <c r="B10912" t="s">
        <v>670</v>
      </c>
      <c r="C10912" t="s">
        <v>523</v>
      </c>
      <c r="D10912" t="s">
        <v>524</v>
      </c>
      <c r="E10912" t="s">
        <v>519</v>
      </c>
      <c r="F10912" s="191">
        <v>45887</v>
      </c>
      <c r="G10912" t="s">
        <v>36</v>
      </c>
      <c r="H10912" s="192">
        <v>28900</v>
      </c>
      <c r="I10912" t="s">
        <v>16</v>
      </c>
      <c r="J10912">
        <v>340</v>
      </c>
      <c r="K10912"/>
      <c r="L10912">
        <v>2025</v>
      </c>
      <c r="M10912" t="s">
        <v>525</v>
      </c>
      <c r="N10912" t="s">
        <v>526</v>
      </c>
      <c r="O10912"/>
    </row>
    <row r="10913" spans="1:15" s="164" customFormat="1" ht="16" x14ac:dyDescent="0.2">
      <c r="A10913" t="s">
        <v>521</v>
      </c>
      <c r="B10913" t="s">
        <v>670</v>
      </c>
      <c r="C10913" t="s">
        <v>523</v>
      </c>
      <c r="D10913" t="s">
        <v>530</v>
      </c>
      <c r="E10913" t="s">
        <v>517</v>
      </c>
      <c r="F10913" s="191">
        <v>45887</v>
      </c>
      <c r="G10913" t="s">
        <v>36</v>
      </c>
      <c r="H10913" s="192">
        <v>963200</v>
      </c>
      <c r="I10913" t="s">
        <v>16</v>
      </c>
      <c r="J10913">
        <v>2408</v>
      </c>
      <c r="K10913"/>
      <c r="L10913">
        <v>2025</v>
      </c>
      <c r="M10913" t="s">
        <v>525</v>
      </c>
      <c r="N10913" t="s">
        <v>526</v>
      </c>
      <c r="O10913"/>
    </row>
    <row r="10914" spans="1:15" s="164" customFormat="1" ht="16" x14ac:dyDescent="0.2">
      <c r="A10914" t="s">
        <v>521</v>
      </c>
      <c r="B10914" t="s">
        <v>592</v>
      </c>
      <c r="C10914" t="s">
        <v>523</v>
      </c>
      <c r="D10914" t="s">
        <v>530</v>
      </c>
      <c r="E10914" t="s">
        <v>518</v>
      </c>
      <c r="F10914" s="191">
        <v>45887</v>
      </c>
      <c r="G10914" t="s">
        <v>24</v>
      </c>
      <c r="H10914" s="192">
        <v>11200</v>
      </c>
      <c r="I10914" t="s">
        <v>16</v>
      </c>
      <c r="J10914">
        <v>28</v>
      </c>
      <c r="K10914"/>
      <c r="L10914">
        <v>2025</v>
      </c>
      <c r="M10914" t="s">
        <v>525</v>
      </c>
      <c r="N10914" t="s">
        <v>526</v>
      </c>
      <c r="O10914"/>
    </row>
    <row r="10915" spans="1:15" s="164" customFormat="1" ht="16" x14ac:dyDescent="0.2">
      <c r="A10915" t="s">
        <v>521</v>
      </c>
      <c r="B10915" t="s">
        <v>592</v>
      </c>
      <c r="C10915" t="s">
        <v>523</v>
      </c>
      <c r="D10915" t="s">
        <v>530</v>
      </c>
      <c r="E10915" t="s">
        <v>517</v>
      </c>
      <c r="F10915" s="191">
        <v>45887</v>
      </c>
      <c r="G10915" t="s">
        <v>24</v>
      </c>
      <c r="H10915" s="192">
        <v>1064000</v>
      </c>
      <c r="I10915" t="s">
        <v>16</v>
      </c>
      <c r="J10915">
        <v>2660</v>
      </c>
      <c r="K10915"/>
      <c r="L10915">
        <v>2025</v>
      </c>
      <c r="M10915" t="s">
        <v>525</v>
      </c>
      <c r="N10915" t="s">
        <v>526</v>
      </c>
      <c r="O10915"/>
    </row>
    <row r="10916" spans="1:15" s="164" customFormat="1" ht="16" x14ac:dyDescent="0.2">
      <c r="A10916" t="s">
        <v>521</v>
      </c>
      <c r="B10916" t="s">
        <v>639</v>
      </c>
      <c r="C10916" t="s">
        <v>523</v>
      </c>
      <c r="D10916" t="s">
        <v>530</v>
      </c>
      <c r="E10916" t="s">
        <v>518</v>
      </c>
      <c r="F10916" s="191">
        <v>45887</v>
      </c>
      <c r="G10916" t="s">
        <v>29</v>
      </c>
      <c r="H10916" s="192">
        <v>268800</v>
      </c>
      <c r="I10916" t="s">
        <v>16</v>
      </c>
      <c r="J10916">
        <v>672</v>
      </c>
      <c r="K10916"/>
      <c r="L10916">
        <v>2025</v>
      </c>
      <c r="M10916" t="s">
        <v>525</v>
      </c>
      <c r="N10916" t="s">
        <v>526</v>
      </c>
      <c r="O10916"/>
    </row>
    <row r="10917" spans="1:15" s="164" customFormat="1" ht="16" x14ac:dyDescent="0.2">
      <c r="A10917" t="s">
        <v>521</v>
      </c>
      <c r="B10917" t="s">
        <v>639</v>
      </c>
      <c r="C10917" t="s">
        <v>523</v>
      </c>
      <c r="D10917" t="s">
        <v>524</v>
      </c>
      <c r="E10917" t="s">
        <v>519</v>
      </c>
      <c r="F10917" s="191">
        <v>45887</v>
      </c>
      <c r="G10917" t="s">
        <v>29</v>
      </c>
      <c r="H10917" s="192">
        <v>57800</v>
      </c>
      <c r="I10917" t="s">
        <v>16</v>
      </c>
      <c r="J10917">
        <v>680</v>
      </c>
      <c r="K10917"/>
      <c r="L10917">
        <v>2025</v>
      </c>
      <c r="M10917" t="s">
        <v>525</v>
      </c>
      <c r="N10917" t="s">
        <v>526</v>
      </c>
      <c r="O10917"/>
    </row>
    <row r="10918" spans="1:15" s="164" customFormat="1" ht="16" x14ac:dyDescent="0.2">
      <c r="A10918" t="s">
        <v>521</v>
      </c>
      <c r="B10918" t="s">
        <v>688</v>
      </c>
      <c r="C10918" t="s">
        <v>523</v>
      </c>
      <c r="D10918" t="s">
        <v>530</v>
      </c>
      <c r="E10918" t="s">
        <v>518</v>
      </c>
      <c r="F10918" s="191">
        <v>45887</v>
      </c>
      <c r="G10918" t="s">
        <v>40</v>
      </c>
      <c r="H10918" s="192">
        <v>160000</v>
      </c>
      <c r="I10918" t="s">
        <v>16</v>
      </c>
      <c r="J10918"/>
      <c r="K10918"/>
      <c r="L10918">
        <v>2025</v>
      </c>
      <c r="M10918" t="s">
        <v>525</v>
      </c>
      <c r="N10918" t="s">
        <v>526</v>
      </c>
      <c r="O10918"/>
    </row>
    <row r="10919" spans="1:15" s="164" customFormat="1" ht="16" x14ac:dyDescent="0.2">
      <c r="A10919" t="s">
        <v>521</v>
      </c>
      <c r="B10919" t="s">
        <v>688</v>
      </c>
      <c r="C10919" t="s">
        <v>523</v>
      </c>
      <c r="D10919" t="s">
        <v>530</v>
      </c>
      <c r="E10919" t="s">
        <v>517</v>
      </c>
      <c r="F10919" s="191">
        <v>45887</v>
      </c>
      <c r="G10919" t="s">
        <v>40</v>
      </c>
      <c r="H10919" s="192">
        <v>1840000</v>
      </c>
      <c r="I10919" t="s">
        <v>16</v>
      </c>
      <c r="J10919"/>
      <c r="K10919"/>
      <c r="L10919">
        <v>2025</v>
      </c>
      <c r="M10919" t="s">
        <v>525</v>
      </c>
      <c r="N10919" t="s">
        <v>526</v>
      </c>
      <c r="O10919"/>
    </row>
    <row r="10920" spans="1:15" s="164" customFormat="1" ht="16" x14ac:dyDescent="0.2">
      <c r="A10920" t="s">
        <v>521</v>
      </c>
      <c r="B10920" t="s">
        <v>831</v>
      </c>
      <c r="C10920" t="s">
        <v>523</v>
      </c>
      <c r="D10920" t="s">
        <v>530</v>
      </c>
      <c r="E10920" t="s">
        <v>517</v>
      </c>
      <c r="F10920" s="191">
        <v>45887</v>
      </c>
      <c r="G10920" t="s">
        <v>832</v>
      </c>
      <c r="H10920" s="192">
        <v>400000</v>
      </c>
      <c r="I10920" t="s">
        <v>16</v>
      </c>
      <c r="J10920"/>
      <c r="K10920"/>
      <c r="L10920">
        <v>2025</v>
      </c>
      <c r="M10920" t="s">
        <v>525</v>
      </c>
      <c r="N10920" t="s">
        <v>526</v>
      </c>
      <c r="O10920"/>
    </row>
    <row r="10921" spans="1:15" s="164" customFormat="1" ht="16" x14ac:dyDescent="0.2">
      <c r="A10921" t="s">
        <v>521</v>
      </c>
      <c r="B10921" t="s">
        <v>522</v>
      </c>
      <c r="C10921" t="s">
        <v>523</v>
      </c>
      <c r="D10921" t="s">
        <v>524</v>
      </c>
      <c r="E10921" t="s">
        <v>519</v>
      </c>
      <c r="F10921" s="191">
        <v>45887</v>
      </c>
      <c r="G10921" t="s">
        <v>19</v>
      </c>
      <c r="H10921" s="192">
        <v>255000</v>
      </c>
      <c r="I10921" t="s">
        <v>16</v>
      </c>
      <c r="J10921">
        <v>3000</v>
      </c>
      <c r="K10921"/>
      <c r="L10921">
        <v>2025</v>
      </c>
      <c r="M10921" t="s">
        <v>525</v>
      </c>
      <c r="N10921" t="s">
        <v>526</v>
      </c>
      <c r="O10921"/>
    </row>
    <row r="10922" spans="1:15" s="164" customFormat="1" ht="16" x14ac:dyDescent="0.2">
      <c r="A10922" t="s">
        <v>521</v>
      </c>
      <c r="B10922" t="s">
        <v>522</v>
      </c>
      <c r="C10922" t="s">
        <v>523</v>
      </c>
      <c r="D10922" t="s">
        <v>530</v>
      </c>
      <c r="E10922" t="s">
        <v>517</v>
      </c>
      <c r="F10922" s="191">
        <v>45887</v>
      </c>
      <c r="G10922" t="s">
        <v>19</v>
      </c>
      <c r="H10922" s="192">
        <v>840000</v>
      </c>
      <c r="I10922" t="s">
        <v>16</v>
      </c>
      <c r="J10922"/>
      <c r="K10922"/>
      <c r="L10922">
        <v>2025</v>
      </c>
      <c r="M10922" t="s">
        <v>525</v>
      </c>
      <c r="N10922" t="s">
        <v>526</v>
      </c>
      <c r="O10922"/>
    </row>
    <row r="10923" spans="1:15" s="164" customFormat="1" ht="16" x14ac:dyDescent="0.2">
      <c r="A10923" t="s">
        <v>521</v>
      </c>
      <c r="B10923" t="s">
        <v>572</v>
      </c>
      <c r="C10923" t="s">
        <v>523</v>
      </c>
      <c r="D10923" t="s">
        <v>524</v>
      </c>
      <c r="E10923" t="s">
        <v>519</v>
      </c>
      <c r="F10923" s="191">
        <v>45887</v>
      </c>
      <c r="G10923" t="s">
        <v>573</v>
      </c>
      <c r="H10923" s="192">
        <v>1700000</v>
      </c>
      <c r="I10923" t="s">
        <v>16</v>
      </c>
      <c r="J10923">
        <v>20000</v>
      </c>
      <c r="K10923"/>
      <c r="L10923">
        <v>2025</v>
      </c>
      <c r="M10923" t="s">
        <v>525</v>
      </c>
      <c r="N10923" t="s">
        <v>526</v>
      </c>
      <c r="O10923"/>
    </row>
    <row r="10924" spans="1:15" s="164" customFormat="1" ht="16" x14ac:dyDescent="0.2">
      <c r="A10924" t="s">
        <v>521</v>
      </c>
      <c r="B10924" t="s">
        <v>572</v>
      </c>
      <c r="C10924" t="s">
        <v>523</v>
      </c>
      <c r="D10924" t="s">
        <v>530</v>
      </c>
      <c r="E10924" t="s">
        <v>517</v>
      </c>
      <c r="F10924" s="191">
        <v>45887</v>
      </c>
      <c r="G10924" t="s">
        <v>573</v>
      </c>
      <c r="H10924" s="192">
        <v>2080000</v>
      </c>
      <c r="I10924" t="s">
        <v>16</v>
      </c>
      <c r="J10924"/>
      <c r="K10924"/>
      <c r="L10924">
        <v>2025</v>
      </c>
      <c r="M10924" t="s">
        <v>525</v>
      </c>
      <c r="N10924" t="s">
        <v>526</v>
      </c>
      <c r="O10924"/>
    </row>
    <row r="10925" spans="1:15" s="164" customFormat="1" ht="16" x14ac:dyDescent="0.2">
      <c r="A10925" t="s">
        <v>521</v>
      </c>
      <c r="B10925" t="s">
        <v>572</v>
      </c>
      <c r="C10925" t="s">
        <v>535</v>
      </c>
      <c r="D10925" t="s">
        <v>524</v>
      </c>
      <c r="E10925" t="s">
        <v>519</v>
      </c>
      <c r="F10925" s="191">
        <v>45887</v>
      </c>
      <c r="G10925" t="s">
        <v>573</v>
      </c>
      <c r="H10925" s="192">
        <v>680000</v>
      </c>
      <c r="I10925" t="s">
        <v>16</v>
      </c>
      <c r="J10925">
        <v>8000</v>
      </c>
      <c r="K10925"/>
      <c r="L10925">
        <v>2025</v>
      </c>
      <c r="M10925" t="s">
        <v>525</v>
      </c>
      <c r="N10925" t="s">
        <v>526</v>
      </c>
      <c r="O10925"/>
    </row>
    <row r="10926" spans="1:15" s="164" customFormat="1" ht="16" x14ac:dyDescent="0.2">
      <c r="A10926" t="s">
        <v>521</v>
      </c>
      <c r="B10926" t="s">
        <v>647</v>
      </c>
      <c r="C10926" t="s">
        <v>523</v>
      </c>
      <c r="D10926" t="s">
        <v>525</v>
      </c>
      <c r="E10926" t="s">
        <v>525</v>
      </c>
      <c r="F10926" s="191">
        <v>45888</v>
      </c>
      <c r="G10926" t="s">
        <v>648</v>
      </c>
      <c r="H10926" s="192">
        <v>63296</v>
      </c>
      <c r="I10926" t="s">
        <v>16</v>
      </c>
      <c r="J10926"/>
      <c r="K10926"/>
      <c r="L10926">
        <v>2024</v>
      </c>
      <c r="M10926" t="s">
        <v>525</v>
      </c>
      <c r="N10926" t="s">
        <v>569</v>
      </c>
      <c r="O10926"/>
    </row>
    <row r="10927" spans="1:15" s="164" customFormat="1" ht="16" x14ac:dyDescent="0.2">
      <c r="A10927" t="s">
        <v>521</v>
      </c>
      <c r="B10927" t="s">
        <v>577</v>
      </c>
      <c r="C10927" t="s">
        <v>523</v>
      </c>
      <c r="D10927" t="s">
        <v>525</v>
      </c>
      <c r="E10927" t="s">
        <v>531</v>
      </c>
      <c r="F10927" s="191">
        <v>45888</v>
      </c>
      <c r="G10927" t="s">
        <v>580</v>
      </c>
      <c r="H10927" s="192">
        <v>297</v>
      </c>
      <c r="I10927" t="s">
        <v>16</v>
      </c>
      <c r="J10927"/>
      <c r="K10927"/>
      <c r="L10927">
        <v>2025</v>
      </c>
      <c r="M10927" t="s">
        <v>525</v>
      </c>
      <c r="N10927" t="s">
        <v>569</v>
      </c>
      <c r="O10927"/>
    </row>
    <row r="10928" spans="1:15" s="164" customFormat="1" ht="16" x14ac:dyDescent="0.2">
      <c r="A10928" t="s">
        <v>521</v>
      </c>
      <c r="B10928" t="s">
        <v>577</v>
      </c>
      <c r="C10928" t="s">
        <v>523</v>
      </c>
      <c r="D10928" t="s">
        <v>525</v>
      </c>
      <c r="E10928" t="s">
        <v>525</v>
      </c>
      <c r="F10928" s="191">
        <v>45888</v>
      </c>
      <c r="G10928" t="s">
        <v>582</v>
      </c>
      <c r="H10928" s="192">
        <v>4565</v>
      </c>
      <c r="I10928" t="s">
        <v>16</v>
      </c>
      <c r="J10928"/>
      <c r="K10928"/>
      <c r="L10928">
        <v>2025</v>
      </c>
      <c r="M10928" t="s">
        <v>525</v>
      </c>
      <c r="N10928" t="s">
        <v>569</v>
      </c>
      <c r="O10928"/>
    </row>
    <row r="10929" spans="1:15" s="164" customFormat="1" ht="16" x14ac:dyDescent="0.2">
      <c r="A10929" t="s">
        <v>521</v>
      </c>
      <c r="B10929" t="s">
        <v>577</v>
      </c>
      <c r="C10929" t="s">
        <v>523</v>
      </c>
      <c r="D10929" t="s">
        <v>525</v>
      </c>
      <c r="E10929" t="s">
        <v>531</v>
      </c>
      <c r="F10929" s="191">
        <v>45888</v>
      </c>
      <c r="G10929" t="s">
        <v>582</v>
      </c>
      <c r="H10929" s="192">
        <v>3782</v>
      </c>
      <c r="I10929" t="s">
        <v>16</v>
      </c>
      <c r="J10929"/>
      <c r="K10929"/>
      <c r="L10929">
        <v>2025</v>
      </c>
      <c r="M10929" t="s">
        <v>525</v>
      </c>
      <c r="N10929" t="s">
        <v>569</v>
      </c>
      <c r="O10929"/>
    </row>
    <row r="10930" spans="1:15" s="164" customFormat="1" ht="16" x14ac:dyDescent="0.2">
      <c r="A10930" t="s">
        <v>521</v>
      </c>
      <c r="B10930" t="s">
        <v>647</v>
      </c>
      <c r="C10930" t="s">
        <v>523</v>
      </c>
      <c r="D10930" t="s">
        <v>525</v>
      </c>
      <c r="E10930" t="s">
        <v>519</v>
      </c>
      <c r="F10930" s="191">
        <v>45888</v>
      </c>
      <c r="G10930" t="s">
        <v>661</v>
      </c>
      <c r="H10930" s="192">
        <v>92202</v>
      </c>
      <c r="I10930" t="s">
        <v>16</v>
      </c>
      <c r="J10930"/>
      <c r="K10930"/>
      <c r="L10930">
        <v>2024</v>
      </c>
      <c r="M10930" t="s">
        <v>525</v>
      </c>
      <c r="N10930" t="s">
        <v>569</v>
      </c>
      <c r="O10930"/>
    </row>
    <row r="10931" spans="1:15" s="164" customFormat="1" ht="16" x14ac:dyDescent="0.2">
      <c r="A10931" t="s">
        <v>521</v>
      </c>
      <c r="B10931" t="s">
        <v>647</v>
      </c>
      <c r="C10931" t="s">
        <v>523</v>
      </c>
      <c r="D10931" t="s">
        <v>525</v>
      </c>
      <c r="E10931" t="s">
        <v>525</v>
      </c>
      <c r="F10931" s="191">
        <v>45888</v>
      </c>
      <c r="G10931" t="s">
        <v>649</v>
      </c>
      <c r="H10931" s="192">
        <v>153890</v>
      </c>
      <c r="I10931" t="s">
        <v>16</v>
      </c>
      <c r="J10931"/>
      <c r="K10931"/>
      <c r="L10931">
        <v>2024</v>
      </c>
      <c r="M10931" t="s">
        <v>525</v>
      </c>
      <c r="N10931" t="s">
        <v>569</v>
      </c>
      <c r="O10931"/>
    </row>
    <row r="10932" spans="1:15" s="164" customFormat="1" ht="16" x14ac:dyDescent="0.2">
      <c r="A10932" t="s">
        <v>521</v>
      </c>
      <c r="B10932" t="s">
        <v>647</v>
      </c>
      <c r="C10932" t="s">
        <v>523</v>
      </c>
      <c r="D10932" t="s">
        <v>525</v>
      </c>
      <c r="E10932" t="s">
        <v>525</v>
      </c>
      <c r="F10932" s="191">
        <v>45888</v>
      </c>
      <c r="G10932" t="s">
        <v>656</v>
      </c>
      <c r="H10932" s="192">
        <v>49896</v>
      </c>
      <c r="I10932" t="s">
        <v>16</v>
      </c>
      <c r="J10932"/>
      <c r="K10932"/>
      <c r="L10932">
        <v>2024</v>
      </c>
      <c r="M10932" t="s">
        <v>525</v>
      </c>
      <c r="N10932" t="s">
        <v>569</v>
      </c>
      <c r="O10932"/>
    </row>
    <row r="10933" spans="1:15" s="164" customFormat="1" ht="16" x14ac:dyDescent="0.2">
      <c r="A10933" t="s">
        <v>521</v>
      </c>
      <c r="B10933" t="s">
        <v>688</v>
      </c>
      <c r="C10933" t="s">
        <v>523</v>
      </c>
      <c r="D10933" t="s">
        <v>525</v>
      </c>
      <c r="E10933" t="s">
        <v>525</v>
      </c>
      <c r="F10933" s="191">
        <v>45888</v>
      </c>
      <c r="G10933" t="s">
        <v>40</v>
      </c>
      <c r="H10933" s="192">
        <v>480000</v>
      </c>
      <c r="I10933" t="s">
        <v>16</v>
      </c>
      <c r="J10933"/>
      <c r="K10933"/>
      <c r="L10933">
        <v>2025</v>
      </c>
      <c r="M10933" t="s">
        <v>525</v>
      </c>
      <c r="N10933" t="s">
        <v>526</v>
      </c>
      <c r="O10933"/>
    </row>
    <row r="10934" spans="1:15" s="164" customFormat="1" ht="16" x14ac:dyDescent="0.2">
      <c r="A10934" t="s">
        <v>521</v>
      </c>
      <c r="B10934" t="s">
        <v>688</v>
      </c>
      <c r="C10934" t="s">
        <v>523</v>
      </c>
      <c r="D10934" t="s">
        <v>530</v>
      </c>
      <c r="E10934" t="s">
        <v>518</v>
      </c>
      <c r="F10934" s="191">
        <v>45888</v>
      </c>
      <c r="G10934" t="s">
        <v>40</v>
      </c>
      <c r="H10934" s="192">
        <v>200000</v>
      </c>
      <c r="I10934" t="s">
        <v>16</v>
      </c>
      <c r="J10934"/>
      <c r="K10934"/>
      <c r="L10934">
        <v>2025</v>
      </c>
      <c r="M10934" t="s">
        <v>525</v>
      </c>
      <c r="N10934" t="s">
        <v>526</v>
      </c>
      <c r="O10934"/>
    </row>
    <row r="10935" spans="1:15" s="164" customFormat="1" ht="16" x14ac:dyDescent="0.2">
      <c r="A10935" t="s">
        <v>521</v>
      </c>
      <c r="B10935" t="s">
        <v>688</v>
      </c>
      <c r="C10935" t="s">
        <v>523</v>
      </c>
      <c r="D10935" t="s">
        <v>530</v>
      </c>
      <c r="E10935" t="s">
        <v>517</v>
      </c>
      <c r="F10935" s="191">
        <v>45888</v>
      </c>
      <c r="G10935" t="s">
        <v>40</v>
      </c>
      <c r="H10935" s="192">
        <v>680000</v>
      </c>
      <c r="I10935" t="s">
        <v>16</v>
      </c>
      <c r="J10935"/>
      <c r="K10935"/>
      <c r="L10935">
        <v>2025</v>
      </c>
      <c r="M10935" t="s">
        <v>525</v>
      </c>
      <c r="N10935" t="s">
        <v>526</v>
      </c>
      <c r="O10935"/>
    </row>
    <row r="10936" spans="1:15" s="164" customFormat="1" ht="16" x14ac:dyDescent="0.2">
      <c r="A10936" t="s">
        <v>521</v>
      </c>
      <c r="B10936" t="s">
        <v>831</v>
      </c>
      <c r="C10936" t="s">
        <v>523</v>
      </c>
      <c r="D10936" t="s">
        <v>530</v>
      </c>
      <c r="E10936" t="s">
        <v>517</v>
      </c>
      <c r="F10936" s="191">
        <v>45888</v>
      </c>
      <c r="G10936" t="s">
        <v>832</v>
      </c>
      <c r="H10936" s="192">
        <v>480000</v>
      </c>
      <c r="I10936" t="s">
        <v>16</v>
      </c>
      <c r="J10936"/>
      <c r="K10936"/>
      <c r="L10936">
        <v>2025</v>
      </c>
      <c r="M10936" t="s">
        <v>525</v>
      </c>
      <c r="N10936" t="s">
        <v>526</v>
      </c>
      <c r="O10936"/>
    </row>
    <row r="10937" spans="1:15" s="164" customFormat="1" ht="16" x14ac:dyDescent="0.2">
      <c r="A10937" t="s">
        <v>521</v>
      </c>
      <c r="B10937" t="s">
        <v>705</v>
      </c>
      <c r="C10937" t="s">
        <v>523</v>
      </c>
      <c r="D10937" t="s">
        <v>530</v>
      </c>
      <c r="E10937" t="s">
        <v>517</v>
      </c>
      <c r="F10937" s="191">
        <v>45888</v>
      </c>
      <c r="G10937" t="s">
        <v>42</v>
      </c>
      <c r="H10937" s="192">
        <v>291200</v>
      </c>
      <c r="I10937" t="s">
        <v>16</v>
      </c>
      <c r="J10937">
        <v>728</v>
      </c>
      <c r="K10937"/>
      <c r="L10937">
        <v>2025</v>
      </c>
      <c r="M10937" t="s">
        <v>525</v>
      </c>
      <c r="N10937" t="s">
        <v>526</v>
      </c>
      <c r="O10937"/>
    </row>
    <row r="10938" spans="1:15" s="164" customFormat="1" ht="16" x14ac:dyDescent="0.2">
      <c r="A10938" t="s">
        <v>521</v>
      </c>
      <c r="B10938" t="s">
        <v>645</v>
      </c>
      <c r="C10938" t="s">
        <v>523</v>
      </c>
      <c r="D10938" t="s">
        <v>530</v>
      </c>
      <c r="E10938" t="s">
        <v>518</v>
      </c>
      <c r="F10938" s="191">
        <v>45888</v>
      </c>
      <c r="G10938" t="s">
        <v>30</v>
      </c>
      <c r="H10938" s="192">
        <v>44800</v>
      </c>
      <c r="I10938" t="s">
        <v>16</v>
      </c>
      <c r="J10938">
        <v>112</v>
      </c>
      <c r="K10938"/>
      <c r="L10938">
        <v>2025</v>
      </c>
      <c r="M10938" t="s">
        <v>525</v>
      </c>
      <c r="N10938" t="s">
        <v>526</v>
      </c>
      <c r="O10938"/>
    </row>
    <row r="10939" spans="1:15" s="164" customFormat="1" ht="16" x14ac:dyDescent="0.2">
      <c r="A10939" t="s">
        <v>521</v>
      </c>
      <c r="B10939" t="s">
        <v>645</v>
      </c>
      <c r="C10939" t="s">
        <v>523</v>
      </c>
      <c r="D10939" t="s">
        <v>530</v>
      </c>
      <c r="E10939" t="s">
        <v>517</v>
      </c>
      <c r="F10939" s="191">
        <v>45888</v>
      </c>
      <c r="G10939" t="s">
        <v>30</v>
      </c>
      <c r="H10939" s="192">
        <v>179200</v>
      </c>
      <c r="I10939" t="s">
        <v>16</v>
      </c>
      <c r="J10939">
        <v>448</v>
      </c>
      <c r="K10939"/>
      <c r="L10939">
        <v>2025</v>
      </c>
      <c r="M10939" t="s">
        <v>525</v>
      </c>
      <c r="N10939" t="s">
        <v>526</v>
      </c>
      <c r="O10939"/>
    </row>
    <row r="10940" spans="1:15" s="164" customFormat="1" ht="16" x14ac:dyDescent="0.2">
      <c r="A10940" t="s">
        <v>521</v>
      </c>
      <c r="B10940" t="s">
        <v>670</v>
      </c>
      <c r="C10940" t="s">
        <v>523</v>
      </c>
      <c r="D10940" t="s">
        <v>524</v>
      </c>
      <c r="E10940" t="s">
        <v>519</v>
      </c>
      <c r="F10940" s="191">
        <v>45888</v>
      </c>
      <c r="G10940" t="s">
        <v>36</v>
      </c>
      <c r="H10940" s="192">
        <v>28900</v>
      </c>
      <c r="I10940" t="s">
        <v>16</v>
      </c>
      <c r="J10940">
        <v>340</v>
      </c>
      <c r="K10940"/>
      <c r="L10940">
        <v>2025</v>
      </c>
      <c r="M10940" t="s">
        <v>525</v>
      </c>
      <c r="N10940" t="s">
        <v>526</v>
      </c>
      <c r="O10940"/>
    </row>
    <row r="10941" spans="1:15" s="164" customFormat="1" ht="16" x14ac:dyDescent="0.2">
      <c r="A10941" t="s">
        <v>521</v>
      </c>
      <c r="B10941" t="s">
        <v>670</v>
      </c>
      <c r="C10941" t="s">
        <v>523</v>
      </c>
      <c r="D10941" t="s">
        <v>530</v>
      </c>
      <c r="E10941" t="s">
        <v>517</v>
      </c>
      <c r="F10941" s="191">
        <v>45888</v>
      </c>
      <c r="G10941" t="s">
        <v>36</v>
      </c>
      <c r="H10941" s="192">
        <v>716800</v>
      </c>
      <c r="I10941" t="s">
        <v>16</v>
      </c>
      <c r="J10941">
        <v>1792</v>
      </c>
      <c r="K10941"/>
      <c r="L10941">
        <v>2025</v>
      </c>
      <c r="M10941" t="s">
        <v>525</v>
      </c>
      <c r="N10941" t="s">
        <v>526</v>
      </c>
      <c r="O10941"/>
    </row>
    <row r="10942" spans="1:15" s="164" customFormat="1" ht="16" x14ac:dyDescent="0.2">
      <c r="A10942" t="s">
        <v>521</v>
      </c>
      <c r="B10942" t="s">
        <v>687</v>
      </c>
      <c r="C10942" t="s">
        <v>523</v>
      </c>
      <c r="D10942" t="s">
        <v>530</v>
      </c>
      <c r="E10942" t="s">
        <v>517</v>
      </c>
      <c r="F10942" s="191">
        <v>45888</v>
      </c>
      <c r="G10942" t="s">
        <v>39</v>
      </c>
      <c r="H10942" s="192">
        <v>22400</v>
      </c>
      <c r="I10942" t="s">
        <v>16</v>
      </c>
      <c r="J10942">
        <v>56</v>
      </c>
      <c r="K10942"/>
      <c r="L10942">
        <v>2025</v>
      </c>
      <c r="M10942" t="s">
        <v>525</v>
      </c>
      <c r="N10942" t="s">
        <v>526</v>
      </c>
      <c r="O10942"/>
    </row>
    <row r="10943" spans="1:15" s="164" customFormat="1" ht="16" x14ac:dyDescent="0.2">
      <c r="A10943" t="s">
        <v>521</v>
      </c>
      <c r="B10943" t="s">
        <v>667</v>
      </c>
      <c r="C10943" t="s">
        <v>523</v>
      </c>
      <c r="D10943" t="s">
        <v>530</v>
      </c>
      <c r="E10943" t="s">
        <v>518</v>
      </c>
      <c r="F10943" s="191">
        <v>45888</v>
      </c>
      <c r="G10943" t="s">
        <v>35</v>
      </c>
      <c r="H10943" s="192">
        <v>22400</v>
      </c>
      <c r="I10943" t="s">
        <v>16</v>
      </c>
      <c r="J10943">
        <v>56</v>
      </c>
      <c r="K10943"/>
      <c r="L10943">
        <v>2025</v>
      </c>
      <c r="M10943" t="s">
        <v>525</v>
      </c>
      <c r="N10943" t="s">
        <v>526</v>
      </c>
      <c r="O10943"/>
    </row>
    <row r="10944" spans="1:15" s="164" customFormat="1" ht="16" x14ac:dyDescent="0.2">
      <c r="A10944" t="s">
        <v>521</v>
      </c>
      <c r="B10944" t="s">
        <v>667</v>
      </c>
      <c r="C10944" t="s">
        <v>523</v>
      </c>
      <c r="D10944" t="s">
        <v>530</v>
      </c>
      <c r="E10944" t="s">
        <v>517</v>
      </c>
      <c r="F10944" s="191">
        <v>45888</v>
      </c>
      <c r="G10944" t="s">
        <v>35</v>
      </c>
      <c r="H10944" s="192">
        <v>1075200</v>
      </c>
      <c r="I10944" t="s">
        <v>16</v>
      </c>
      <c r="J10944">
        <v>2688</v>
      </c>
      <c r="K10944"/>
      <c r="L10944">
        <v>2025</v>
      </c>
      <c r="M10944" t="s">
        <v>525</v>
      </c>
      <c r="N10944" t="s">
        <v>526</v>
      </c>
      <c r="O10944"/>
    </row>
    <row r="10945" spans="1:15" s="164" customFormat="1" ht="16" x14ac:dyDescent="0.2">
      <c r="A10945" t="s">
        <v>521</v>
      </c>
      <c r="B10945" t="s">
        <v>705</v>
      </c>
      <c r="C10945" t="s">
        <v>523</v>
      </c>
      <c r="D10945" t="s">
        <v>530</v>
      </c>
      <c r="E10945" t="s">
        <v>518</v>
      </c>
      <c r="F10945" s="191">
        <v>45888</v>
      </c>
      <c r="G10945" t="s">
        <v>42</v>
      </c>
      <c r="H10945" s="192">
        <v>22400</v>
      </c>
      <c r="I10945" t="s">
        <v>16</v>
      </c>
      <c r="J10945">
        <v>56</v>
      </c>
      <c r="K10945"/>
      <c r="L10945">
        <v>2025</v>
      </c>
      <c r="M10945" t="s">
        <v>525</v>
      </c>
      <c r="N10945" t="s">
        <v>526</v>
      </c>
      <c r="O10945"/>
    </row>
    <row r="10946" spans="1:15" s="164" customFormat="1" ht="16" x14ac:dyDescent="0.2">
      <c r="A10946" t="s">
        <v>521</v>
      </c>
      <c r="B10946" t="s">
        <v>639</v>
      </c>
      <c r="C10946" t="s">
        <v>523</v>
      </c>
      <c r="D10946" t="s">
        <v>530</v>
      </c>
      <c r="E10946" t="s">
        <v>518</v>
      </c>
      <c r="F10946" s="191">
        <v>45888</v>
      </c>
      <c r="G10946" t="s">
        <v>29</v>
      </c>
      <c r="H10946" s="192">
        <v>246400</v>
      </c>
      <c r="I10946" t="s">
        <v>16</v>
      </c>
      <c r="J10946">
        <v>616</v>
      </c>
      <c r="K10946"/>
      <c r="L10946">
        <v>2025</v>
      </c>
      <c r="M10946" t="s">
        <v>525</v>
      </c>
      <c r="N10946" t="s">
        <v>526</v>
      </c>
      <c r="O10946"/>
    </row>
    <row r="10947" spans="1:15" s="164" customFormat="1" ht="16" x14ac:dyDescent="0.2">
      <c r="A10947" t="s">
        <v>521</v>
      </c>
      <c r="B10947" t="s">
        <v>639</v>
      </c>
      <c r="C10947" t="s">
        <v>523</v>
      </c>
      <c r="D10947" t="s">
        <v>524</v>
      </c>
      <c r="E10947" t="s">
        <v>519</v>
      </c>
      <c r="F10947" s="191">
        <v>45888</v>
      </c>
      <c r="G10947" t="s">
        <v>29</v>
      </c>
      <c r="H10947" s="192">
        <v>57800</v>
      </c>
      <c r="I10947" t="s">
        <v>16</v>
      </c>
      <c r="J10947">
        <v>680</v>
      </c>
      <c r="K10947"/>
      <c r="L10947">
        <v>2025</v>
      </c>
      <c r="M10947" t="s">
        <v>525</v>
      </c>
      <c r="N10947" t="s">
        <v>526</v>
      </c>
      <c r="O10947"/>
    </row>
    <row r="10948" spans="1:15" s="164" customFormat="1" ht="16" x14ac:dyDescent="0.2">
      <c r="A10948" t="s">
        <v>521</v>
      </c>
      <c r="B10948" t="s">
        <v>639</v>
      </c>
      <c r="C10948" t="s">
        <v>523</v>
      </c>
      <c r="D10948" t="s">
        <v>530</v>
      </c>
      <c r="E10948" t="s">
        <v>517</v>
      </c>
      <c r="F10948" s="191">
        <v>45888</v>
      </c>
      <c r="G10948" t="s">
        <v>29</v>
      </c>
      <c r="H10948" s="192">
        <v>4233600</v>
      </c>
      <c r="I10948" t="s">
        <v>16</v>
      </c>
      <c r="J10948">
        <v>10584</v>
      </c>
      <c r="K10948"/>
      <c r="L10948">
        <v>2025</v>
      </c>
      <c r="M10948" t="s">
        <v>525</v>
      </c>
      <c r="N10948" t="s">
        <v>526</v>
      </c>
      <c r="O10948"/>
    </row>
    <row r="10949" spans="1:15" s="164" customFormat="1" ht="16" x14ac:dyDescent="0.2">
      <c r="A10949" t="s">
        <v>521</v>
      </c>
      <c r="B10949" t="s">
        <v>662</v>
      </c>
      <c r="C10949" t="s">
        <v>523</v>
      </c>
      <c r="D10949" t="s">
        <v>530</v>
      </c>
      <c r="E10949" t="s">
        <v>518</v>
      </c>
      <c r="F10949" s="191">
        <v>45888</v>
      </c>
      <c r="G10949" t="s">
        <v>32</v>
      </c>
      <c r="H10949" s="192">
        <v>179200</v>
      </c>
      <c r="I10949" t="s">
        <v>16</v>
      </c>
      <c r="J10949">
        <v>448</v>
      </c>
      <c r="K10949"/>
      <c r="L10949">
        <v>2025</v>
      </c>
      <c r="M10949" t="s">
        <v>525</v>
      </c>
      <c r="N10949" t="s">
        <v>526</v>
      </c>
      <c r="O10949"/>
    </row>
    <row r="10950" spans="1:15" s="164" customFormat="1" ht="16" x14ac:dyDescent="0.2">
      <c r="A10950" t="s">
        <v>521</v>
      </c>
      <c r="B10950" t="s">
        <v>662</v>
      </c>
      <c r="C10950" t="s">
        <v>523</v>
      </c>
      <c r="D10950" t="s">
        <v>530</v>
      </c>
      <c r="E10950" t="s">
        <v>517</v>
      </c>
      <c r="F10950" s="191">
        <v>45888</v>
      </c>
      <c r="G10950" t="s">
        <v>32</v>
      </c>
      <c r="H10950" s="192">
        <v>851200</v>
      </c>
      <c r="I10950" t="s">
        <v>16</v>
      </c>
      <c r="J10950">
        <v>2128</v>
      </c>
      <c r="K10950"/>
      <c r="L10950">
        <v>2025</v>
      </c>
      <c r="M10950" t="s">
        <v>525</v>
      </c>
      <c r="N10950" t="s">
        <v>526</v>
      </c>
      <c r="O10950"/>
    </row>
    <row r="10951" spans="1:15" s="164" customFormat="1" ht="16" x14ac:dyDescent="0.2">
      <c r="A10951" t="s">
        <v>521</v>
      </c>
      <c r="B10951" t="s">
        <v>670</v>
      </c>
      <c r="C10951" t="s">
        <v>523</v>
      </c>
      <c r="D10951" t="s">
        <v>530</v>
      </c>
      <c r="E10951" t="s">
        <v>518</v>
      </c>
      <c r="F10951" s="191">
        <v>45888</v>
      </c>
      <c r="G10951" t="s">
        <v>36</v>
      </c>
      <c r="H10951" s="192">
        <v>44800</v>
      </c>
      <c r="I10951" t="s">
        <v>16</v>
      </c>
      <c r="J10951">
        <v>112</v>
      </c>
      <c r="K10951"/>
      <c r="L10951">
        <v>2025</v>
      </c>
      <c r="M10951" t="s">
        <v>525</v>
      </c>
      <c r="N10951" t="s">
        <v>526</v>
      </c>
      <c r="O10951"/>
    </row>
    <row r="10952" spans="1:15" s="164" customFormat="1" ht="16" x14ac:dyDescent="0.2">
      <c r="A10952" t="s">
        <v>521</v>
      </c>
      <c r="B10952" t="s">
        <v>592</v>
      </c>
      <c r="C10952" t="s">
        <v>523</v>
      </c>
      <c r="D10952" t="s">
        <v>530</v>
      </c>
      <c r="E10952" t="s">
        <v>518</v>
      </c>
      <c r="F10952" s="191">
        <v>45888</v>
      </c>
      <c r="G10952" t="s">
        <v>24</v>
      </c>
      <c r="H10952" s="192">
        <v>56000</v>
      </c>
      <c r="I10952" t="s">
        <v>16</v>
      </c>
      <c r="J10952">
        <v>140</v>
      </c>
      <c r="K10952"/>
      <c r="L10952">
        <v>2025</v>
      </c>
      <c r="M10952" t="s">
        <v>525</v>
      </c>
      <c r="N10952" t="s">
        <v>526</v>
      </c>
      <c r="O10952"/>
    </row>
    <row r="10953" spans="1:15" s="164" customFormat="1" ht="16" x14ac:dyDescent="0.2">
      <c r="A10953" t="s">
        <v>521</v>
      </c>
      <c r="B10953" t="s">
        <v>592</v>
      </c>
      <c r="C10953" t="s">
        <v>523</v>
      </c>
      <c r="D10953" t="s">
        <v>530</v>
      </c>
      <c r="E10953" t="s">
        <v>517</v>
      </c>
      <c r="F10953" s="191">
        <v>45888</v>
      </c>
      <c r="G10953" t="s">
        <v>24</v>
      </c>
      <c r="H10953" s="192">
        <v>761600</v>
      </c>
      <c r="I10953" t="s">
        <v>16</v>
      </c>
      <c r="J10953">
        <v>1904</v>
      </c>
      <c r="K10953"/>
      <c r="L10953">
        <v>2025</v>
      </c>
      <c r="M10953" t="s">
        <v>525</v>
      </c>
      <c r="N10953" t="s">
        <v>526</v>
      </c>
      <c r="O10953"/>
    </row>
    <row r="10954" spans="1:15" s="164" customFormat="1" ht="16" x14ac:dyDescent="0.2">
      <c r="A10954" t="s">
        <v>521</v>
      </c>
      <c r="B10954" t="s">
        <v>609</v>
      </c>
      <c r="C10954" t="s">
        <v>523</v>
      </c>
      <c r="D10954" t="s">
        <v>530</v>
      </c>
      <c r="E10954" t="s">
        <v>517</v>
      </c>
      <c r="F10954" s="191">
        <v>45888</v>
      </c>
      <c r="G10954" t="s">
        <v>25</v>
      </c>
      <c r="H10954" s="192">
        <v>1200</v>
      </c>
      <c r="I10954" t="s">
        <v>16</v>
      </c>
      <c r="J10954"/>
      <c r="K10954"/>
      <c r="L10954">
        <v>2025</v>
      </c>
      <c r="M10954" t="s">
        <v>525</v>
      </c>
      <c r="N10954" t="s">
        <v>526</v>
      </c>
      <c r="O10954"/>
    </row>
    <row r="10955" spans="1:15" s="164" customFormat="1" ht="16" x14ac:dyDescent="0.2">
      <c r="A10955" t="s">
        <v>521</v>
      </c>
      <c r="B10955" t="s">
        <v>572</v>
      </c>
      <c r="C10955" t="s">
        <v>523</v>
      </c>
      <c r="D10955" t="s">
        <v>530</v>
      </c>
      <c r="E10955" t="s">
        <v>518</v>
      </c>
      <c r="F10955" s="191">
        <v>45888</v>
      </c>
      <c r="G10955" t="s">
        <v>573</v>
      </c>
      <c r="H10955" s="192">
        <v>120000</v>
      </c>
      <c r="I10955" t="s">
        <v>16</v>
      </c>
      <c r="J10955"/>
      <c r="K10955"/>
      <c r="L10955">
        <v>2025</v>
      </c>
      <c r="M10955" t="s">
        <v>525</v>
      </c>
      <c r="N10955" t="s">
        <v>526</v>
      </c>
      <c r="O10955"/>
    </row>
    <row r="10956" spans="1:15" s="164" customFormat="1" ht="16" x14ac:dyDescent="0.2">
      <c r="A10956" t="s">
        <v>521</v>
      </c>
      <c r="B10956" t="s">
        <v>572</v>
      </c>
      <c r="C10956" t="s">
        <v>535</v>
      </c>
      <c r="D10956" t="s">
        <v>524</v>
      </c>
      <c r="E10956" t="s">
        <v>519</v>
      </c>
      <c r="F10956" s="191">
        <v>45888</v>
      </c>
      <c r="G10956" t="s">
        <v>573</v>
      </c>
      <c r="H10956" s="192">
        <v>255000</v>
      </c>
      <c r="I10956" t="s">
        <v>16</v>
      </c>
      <c r="J10956">
        <v>3000</v>
      </c>
      <c r="K10956"/>
      <c r="L10956">
        <v>2025</v>
      </c>
      <c r="M10956" t="s">
        <v>525</v>
      </c>
      <c r="N10956" t="s">
        <v>526</v>
      </c>
      <c r="O10956"/>
    </row>
    <row r="10957" spans="1:15" s="164" customFormat="1" ht="16" x14ac:dyDescent="0.2">
      <c r="A10957" t="s">
        <v>521</v>
      </c>
      <c r="B10957" t="s">
        <v>572</v>
      </c>
      <c r="C10957" t="s">
        <v>523</v>
      </c>
      <c r="D10957" t="s">
        <v>524</v>
      </c>
      <c r="E10957" t="s">
        <v>519</v>
      </c>
      <c r="F10957" s="191">
        <v>45888</v>
      </c>
      <c r="G10957" t="s">
        <v>573</v>
      </c>
      <c r="H10957" s="192">
        <v>1360000</v>
      </c>
      <c r="I10957" t="s">
        <v>16</v>
      </c>
      <c r="J10957">
        <v>16000</v>
      </c>
      <c r="K10957"/>
      <c r="L10957">
        <v>2025</v>
      </c>
      <c r="M10957" t="s">
        <v>525</v>
      </c>
      <c r="N10957" t="s">
        <v>526</v>
      </c>
      <c r="O10957"/>
    </row>
    <row r="10958" spans="1:15" s="164" customFormat="1" ht="16" x14ac:dyDescent="0.2">
      <c r="A10958" t="s">
        <v>521</v>
      </c>
      <c r="B10958" t="s">
        <v>572</v>
      </c>
      <c r="C10958" t="s">
        <v>523</v>
      </c>
      <c r="D10958" t="s">
        <v>530</v>
      </c>
      <c r="E10958" t="s">
        <v>517</v>
      </c>
      <c r="F10958" s="191">
        <v>45888</v>
      </c>
      <c r="G10958" t="s">
        <v>573</v>
      </c>
      <c r="H10958" s="192">
        <v>2840000</v>
      </c>
      <c r="I10958" t="s">
        <v>16</v>
      </c>
      <c r="J10958"/>
      <c r="K10958"/>
      <c r="L10958">
        <v>2025</v>
      </c>
      <c r="M10958" t="s">
        <v>525</v>
      </c>
      <c r="N10958" t="s">
        <v>526</v>
      </c>
      <c r="O10958"/>
    </row>
    <row r="10959" spans="1:15" s="164" customFormat="1" ht="16" x14ac:dyDescent="0.2">
      <c r="A10959" t="s">
        <v>521</v>
      </c>
      <c r="B10959" t="s">
        <v>522</v>
      </c>
      <c r="C10959" t="s">
        <v>523</v>
      </c>
      <c r="D10959" t="s">
        <v>530</v>
      </c>
      <c r="E10959" t="s">
        <v>517</v>
      </c>
      <c r="F10959" s="191">
        <v>45888</v>
      </c>
      <c r="G10959" t="s">
        <v>19</v>
      </c>
      <c r="H10959" s="192">
        <v>200000</v>
      </c>
      <c r="I10959" t="s">
        <v>16</v>
      </c>
      <c r="J10959"/>
      <c r="K10959"/>
      <c r="L10959">
        <v>2025</v>
      </c>
      <c r="M10959" t="s">
        <v>525</v>
      </c>
      <c r="N10959" t="s">
        <v>526</v>
      </c>
      <c r="O10959"/>
    </row>
    <row r="10960" spans="1:15" s="164" customFormat="1" ht="16" x14ac:dyDescent="0.2">
      <c r="A10960" t="s">
        <v>521</v>
      </c>
      <c r="B10960" t="s">
        <v>522</v>
      </c>
      <c r="C10960" t="s">
        <v>523</v>
      </c>
      <c r="D10960" t="s">
        <v>524</v>
      </c>
      <c r="E10960" t="s">
        <v>519</v>
      </c>
      <c r="F10960" s="191">
        <v>45888</v>
      </c>
      <c r="G10960" t="s">
        <v>19</v>
      </c>
      <c r="H10960" s="192">
        <v>170000</v>
      </c>
      <c r="I10960" t="s">
        <v>16</v>
      </c>
      <c r="J10960">
        <v>2000</v>
      </c>
      <c r="K10960"/>
      <c r="L10960">
        <v>2025</v>
      </c>
      <c r="M10960" t="s">
        <v>525</v>
      </c>
      <c r="N10960" t="s">
        <v>526</v>
      </c>
      <c r="O10960"/>
    </row>
    <row r="10961" spans="1:15" s="164" customFormat="1" ht="16" x14ac:dyDescent="0.2">
      <c r="A10961" t="s">
        <v>521</v>
      </c>
      <c r="B10961" t="s">
        <v>670</v>
      </c>
      <c r="C10961" t="s">
        <v>523</v>
      </c>
      <c r="D10961" t="s">
        <v>530</v>
      </c>
      <c r="E10961" t="s">
        <v>517</v>
      </c>
      <c r="F10961" s="191">
        <v>45888</v>
      </c>
      <c r="G10961" t="s">
        <v>36</v>
      </c>
      <c r="H10961" s="192">
        <v>89600</v>
      </c>
      <c r="I10961" t="s">
        <v>16</v>
      </c>
      <c r="J10961">
        <v>224</v>
      </c>
      <c r="K10961"/>
      <c r="L10961">
        <v>2025</v>
      </c>
      <c r="M10961" t="s">
        <v>525</v>
      </c>
      <c r="N10961" t="s">
        <v>526</v>
      </c>
      <c r="O10961" t="s">
        <v>901</v>
      </c>
    </row>
    <row r="10962" spans="1:15" s="164" customFormat="1" ht="16" x14ac:dyDescent="0.2">
      <c r="A10962" t="s">
        <v>521</v>
      </c>
      <c r="B10962" t="s">
        <v>647</v>
      </c>
      <c r="C10962" t="s">
        <v>523</v>
      </c>
      <c r="D10962" t="s">
        <v>525</v>
      </c>
      <c r="E10962" t="s">
        <v>525</v>
      </c>
      <c r="F10962" s="191">
        <v>45889</v>
      </c>
      <c r="G10962" t="s">
        <v>648</v>
      </c>
      <c r="H10962" s="192">
        <v>1938</v>
      </c>
      <c r="I10962" t="s">
        <v>16</v>
      </c>
      <c r="J10962"/>
      <c r="K10962"/>
      <c r="L10962">
        <v>2024</v>
      </c>
      <c r="M10962" t="s">
        <v>525</v>
      </c>
      <c r="N10962" t="s">
        <v>569</v>
      </c>
      <c r="O10962"/>
    </row>
    <row r="10963" spans="1:15" s="164" customFormat="1" ht="16" x14ac:dyDescent="0.2">
      <c r="A10963" t="s">
        <v>521</v>
      </c>
      <c r="B10963" t="s">
        <v>647</v>
      </c>
      <c r="C10963" t="s">
        <v>523</v>
      </c>
      <c r="D10963" t="s">
        <v>525</v>
      </c>
      <c r="E10963" t="s">
        <v>531</v>
      </c>
      <c r="F10963" s="191">
        <v>45889</v>
      </c>
      <c r="G10963" t="s">
        <v>648</v>
      </c>
      <c r="H10963" s="192">
        <v>38016</v>
      </c>
      <c r="I10963" t="s">
        <v>16</v>
      </c>
      <c r="J10963"/>
      <c r="K10963"/>
      <c r="L10963">
        <v>2024</v>
      </c>
      <c r="M10963" t="s">
        <v>525</v>
      </c>
      <c r="N10963" t="s">
        <v>569</v>
      </c>
      <c r="O10963"/>
    </row>
    <row r="10964" spans="1:15" s="164" customFormat="1" ht="16" x14ac:dyDescent="0.2">
      <c r="A10964" t="s">
        <v>521</v>
      </c>
      <c r="B10964" t="s">
        <v>577</v>
      </c>
      <c r="C10964" t="s">
        <v>523</v>
      </c>
      <c r="D10964" t="s">
        <v>525</v>
      </c>
      <c r="E10964" t="s">
        <v>531</v>
      </c>
      <c r="F10964" s="191">
        <v>45889</v>
      </c>
      <c r="G10964" t="s">
        <v>580</v>
      </c>
      <c r="H10964" s="192">
        <v>132</v>
      </c>
      <c r="I10964" t="s">
        <v>16</v>
      </c>
      <c r="J10964"/>
      <c r="K10964"/>
      <c r="L10964">
        <v>2025</v>
      </c>
      <c r="M10964" t="s">
        <v>525</v>
      </c>
      <c r="N10964" t="s">
        <v>569</v>
      </c>
      <c r="O10964"/>
    </row>
    <row r="10965" spans="1:15" s="164" customFormat="1" ht="16" x14ac:dyDescent="0.2">
      <c r="A10965" t="s">
        <v>521</v>
      </c>
      <c r="B10965" t="s">
        <v>577</v>
      </c>
      <c r="C10965" t="s">
        <v>523</v>
      </c>
      <c r="D10965" t="s">
        <v>525</v>
      </c>
      <c r="E10965" t="s">
        <v>531</v>
      </c>
      <c r="F10965" s="191">
        <v>45889</v>
      </c>
      <c r="G10965" t="s">
        <v>581</v>
      </c>
      <c r="H10965" s="192">
        <v>495</v>
      </c>
      <c r="I10965" t="s">
        <v>16</v>
      </c>
      <c r="J10965"/>
      <c r="K10965"/>
      <c r="L10965">
        <v>2025</v>
      </c>
      <c r="M10965" t="s">
        <v>525</v>
      </c>
      <c r="N10965" t="s">
        <v>569</v>
      </c>
      <c r="O10965"/>
    </row>
    <row r="10966" spans="1:15" s="164" customFormat="1" ht="16" x14ac:dyDescent="0.2">
      <c r="A10966" t="s">
        <v>521</v>
      </c>
      <c r="B10966" t="s">
        <v>577</v>
      </c>
      <c r="C10966" t="s">
        <v>523</v>
      </c>
      <c r="D10966" t="s">
        <v>525</v>
      </c>
      <c r="E10966" t="s">
        <v>525</v>
      </c>
      <c r="F10966" s="191">
        <v>45889</v>
      </c>
      <c r="G10966" t="s">
        <v>582</v>
      </c>
      <c r="H10966" s="192">
        <v>2682</v>
      </c>
      <c r="I10966" t="s">
        <v>16</v>
      </c>
      <c r="J10966"/>
      <c r="K10966"/>
      <c r="L10966">
        <v>2025</v>
      </c>
      <c r="M10966" t="s">
        <v>525</v>
      </c>
      <c r="N10966" t="s">
        <v>569</v>
      </c>
      <c r="O10966"/>
    </row>
    <row r="10967" spans="1:15" s="164" customFormat="1" ht="16" x14ac:dyDescent="0.2">
      <c r="A10967" t="s">
        <v>521</v>
      </c>
      <c r="B10967" t="s">
        <v>577</v>
      </c>
      <c r="C10967" t="s">
        <v>523</v>
      </c>
      <c r="D10967" t="s">
        <v>525</v>
      </c>
      <c r="E10967" t="s">
        <v>531</v>
      </c>
      <c r="F10967" s="191">
        <v>45889</v>
      </c>
      <c r="G10967" t="s">
        <v>582</v>
      </c>
      <c r="H10967" s="192">
        <v>2763</v>
      </c>
      <c r="I10967" t="s">
        <v>16</v>
      </c>
      <c r="J10967"/>
      <c r="K10967"/>
      <c r="L10967">
        <v>2025</v>
      </c>
      <c r="M10967" t="s">
        <v>525</v>
      </c>
      <c r="N10967" t="s">
        <v>569</v>
      </c>
      <c r="O10967"/>
    </row>
    <row r="10968" spans="1:15" s="164" customFormat="1" ht="16" x14ac:dyDescent="0.2">
      <c r="A10968" t="s">
        <v>521</v>
      </c>
      <c r="B10968" t="s">
        <v>647</v>
      </c>
      <c r="C10968" t="s">
        <v>523</v>
      </c>
      <c r="D10968" t="s">
        <v>525</v>
      </c>
      <c r="E10968" t="s">
        <v>519</v>
      </c>
      <c r="F10968" s="191">
        <v>45889</v>
      </c>
      <c r="G10968" t="s">
        <v>661</v>
      </c>
      <c r="H10968" s="192">
        <v>138303</v>
      </c>
      <c r="I10968" t="s">
        <v>16</v>
      </c>
      <c r="J10968"/>
      <c r="K10968"/>
      <c r="L10968">
        <v>2024</v>
      </c>
      <c r="M10968" t="s">
        <v>525</v>
      </c>
      <c r="N10968" t="s">
        <v>569</v>
      </c>
      <c r="O10968"/>
    </row>
    <row r="10969" spans="1:15" s="164" customFormat="1" ht="16" x14ac:dyDescent="0.2">
      <c r="A10969" t="s">
        <v>521</v>
      </c>
      <c r="B10969" t="s">
        <v>647</v>
      </c>
      <c r="C10969" t="s">
        <v>523</v>
      </c>
      <c r="D10969" t="s">
        <v>525</v>
      </c>
      <c r="E10969" t="s">
        <v>525</v>
      </c>
      <c r="F10969" s="191">
        <v>45889</v>
      </c>
      <c r="G10969" t="s">
        <v>649</v>
      </c>
      <c r="H10969" s="192">
        <v>230256</v>
      </c>
      <c r="I10969" t="s">
        <v>16</v>
      </c>
      <c r="J10969"/>
      <c r="K10969"/>
      <c r="L10969">
        <v>2024</v>
      </c>
      <c r="M10969" t="s">
        <v>525</v>
      </c>
      <c r="N10969" t="s">
        <v>569</v>
      </c>
      <c r="O10969"/>
    </row>
    <row r="10970" spans="1:15" s="164" customFormat="1" ht="16" x14ac:dyDescent="0.2">
      <c r="A10970" t="s">
        <v>521</v>
      </c>
      <c r="B10970" t="s">
        <v>647</v>
      </c>
      <c r="C10970" t="s">
        <v>523</v>
      </c>
      <c r="D10970" t="s">
        <v>525</v>
      </c>
      <c r="E10970" t="s">
        <v>531</v>
      </c>
      <c r="F10970" s="191">
        <v>45889</v>
      </c>
      <c r="G10970" t="s">
        <v>649</v>
      </c>
      <c r="H10970" s="192">
        <v>1122858</v>
      </c>
      <c r="I10970" t="s">
        <v>16</v>
      </c>
      <c r="J10970"/>
      <c r="K10970"/>
      <c r="L10970">
        <v>2024</v>
      </c>
      <c r="M10970" t="s">
        <v>525</v>
      </c>
      <c r="N10970" t="s">
        <v>569</v>
      </c>
      <c r="O10970"/>
    </row>
    <row r="10971" spans="1:15" s="164" customFormat="1" ht="16" x14ac:dyDescent="0.2">
      <c r="A10971" t="s">
        <v>521</v>
      </c>
      <c r="B10971" t="s">
        <v>647</v>
      </c>
      <c r="C10971" t="s">
        <v>523</v>
      </c>
      <c r="D10971" t="s">
        <v>525</v>
      </c>
      <c r="E10971" t="s">
        <v>525</v>
      </c>
      <c r="F10971" s="191">
        <v>45889</v>
      </c>
      <c r="G10971" t="s">
        <v>656</v>
      </c>
      <c r="H10971" s="192">
        <v>149688</v>
      </c>
      <c r="I10971" t="s">
        <v>16</v>
      </c>
      <c r="J10971"/>
      <c r="K10971"/>
      <c r="L10971">
        <v>2024</v>
      </c>
      <c r="M10971" t="s">
        <v>525</v>
      </c>
      <c r="N10971" t="s">
        <v>569</v>
      </c>
      <c r="O10971"/>
    </row>
    <row r="10972" spans="1:15" s="164" customFormat="1" ht="16" x14ac:dyDescent="0.2">
      <c r="A10972" t="s">
        <v>521</v>
      </c>
      <c r="B10972" t="s">
        <v>667</v>
      </c>
      <c r="C10972" t="s">
        <v>523</v>
      </c>
      <c r="D10972" t="s">
        <v>530</v>
      </c>
      <c r="E10972" t="s">
        <v>517</v>
      </c>
      <c r="F10972" s="191">
        <v>45889</v>
      </c>
      <c r="G10972" t="s">
        <v>35</v>
      </c>
      <c r="H10972" s="192">
        <v>1008000</v>
      </c>
      <c r="I10972" t="s">
        <v>16</v>
      </c>
      <c r="J10972">
        <v>2520</v>
      </c>
      <c r="K10972"/>
      <c r="L10972">
        <v>2025</v>
      </c>
      <c r="M10972" t="s">
        <v>525</v>
      </c>
      <c r="N10972" t="s">
        <v>526</v>
      </c>
      <c r="O10972"/>
    </row>
    <row r="10973" spans="1:15" s="164" customFormat="1" ht="16" x14ac:dyDescent="0.2">
      <c r="A10973" t="s">
        <v>521</v>
      </c>
      <c r="B10973" t="s">
        <v>705</v>
      </c>
      <c r="C10973" t="s">
        <v>523</v>
      </c>
      <c r="D10973" t="s">
        <v>530</v>
      </c>
      <c r="E10973" t="s">
        <v>518</v>
      </c>
      <c r="F10973" s="191">
        <v>45889</v>
      </c>
      <c r="G10973" t="s">
        <v>42</v>
      </c>
      <c r="H10973" s="192">
        <v>44800</v>
      </c>
      <c r="I10973" t="s">
        <v>16</v>
      </c>
      <c r="J10973">
        <v>112</v>
      </c>
      <c r="K10973"/>
      <c r="L10973">
        <v>2025</v>
      </c>
      <c r="M10973" t="s">
        <v>525</v>
      </c>
      <c r="N10973" t="s">
        <v>526</v>
      </c>
      <c r="O10973"/>
    </row>
    <row r="10974" spans="1:15" s="164" customFormat="1" ht="16" x14ac:dyDescent="0.2">
      <c r="A10974" t="s">
        <v>521</v>
      </c>
      <c r="B10974" t="s">
        <v>705</v>
      </c>
      <c r="C10974" t="s">
        <v>523</v>
      </c>
      <c r="D10974" t="s">
        <v>530</v>
      </c>
      <c r="E10974" t="s">
        <v>517</v>
      </c>
      <c r="F10974" s="191">
        <v>45889</v>
      </c>
      <c r="G10974" t="s">
        <v>42</v>
      </c>
      <c r="H10974" s="192">
        <v>268800</v>
      </c>
      <c r="I10974" t="s">
        <v>16</v>
      </c>
      <c r="J10974">
        <v>672</v>
      </c>
      <c r="K10974"/>
      <c r="L10974">
        <v>2025</v>
      </c>
      <c r="M10974" t="s">
        <v>525</v>
      </c>
      <c r="N10974" t="s">
        <v>526</v>
      </c>
      <c r="O10974"/>
    </row>
    <row r="10975" spans="1:15" s="164" customFormat="1" ht="16" x14ac:dyDescent="0.2">
      <c r="A10975" t="s">
        <v>521</v>
      </c>
      <c r="B10975" t="s">
        <v>645</v>
      </c>
      <c r="C10975" t="s">
        <v>523</v>
      </c>
      <c r="D10975" t="s">
        <v>530</v>
      </c>
      <c r="E10975" t="s">
        <v>517</v>
      </c>
      <c r="F10975" s="191">
        <v>45889</v>
      </c>
      <c r="G10975" t="s">
        <v>30</v>
      </c>
      <c r="H10975" s="192">
        <v>336000</v>
      </c>
      <c r="I10975" t="s">
        <v>16</v>
      </c>
      <c r="J10975">
        <v>840</v>
      </c>
      <c r="K10975"/>
      <c r="L10975">
        <v>2025</v>
      </c>
      <c r="M10975" t="s">
        <v>525</v>
      </c>
      <c r="N10975" t="s">
        <v>526</v>
      </c>
      <c r="O10975"/>
    </row>
    <row r="10976" spans="1:15" s="164" customFormat="1" ht="16" x14ac:dyDescent="0.2">
      <c r="A10976" t="s">
        <v>521</v>
      </c>
      <c r="B10976" t="s">
        <v>639</v>
      </c>
      <c r="C10976" t="s">
        <v>523</v>
      </c>
      <c r="D10976" t="s">
        <v>530</v>
      </c>
      <c r="E10976" t="s">
        <v>517</v>
      </c>
      <c r="F10976" s="191">
        <v>45889</v>
      </c>
      <c r="G10976" t="s">
        <v>29</v>
      </c>
      <c r="H10976" s="192">
        <v>4950400</v>
      </c>
      <c r="I10976" t="s">
        <v>16</v>
      </c>
      <c r="J10976">
        <v>12376</v>
      </c>
      <c r="K10976"/>
      <c r="L10976">
        <v>2025</v>
      </c>
      <c r="M10976" t="s">
        <v>525</v>
      </c>
      <c r="N10976" t="s">
        <v>526</v>
      </c>
      <c r="O10976"/>
    </row>
    <row r="10977" spans="1:15" s="164" customFormat="1" ht="16" x14ac:dyDescent="0.2">
      <c r="A10977" t="s">
        <v>521</v>
      </c>
      <c r="B10977" t="s">
        <v>662</v>
      </c>
      <c r="C10977" t="s">
        <v>523</v>
      </c>
      <c r="D10977" t="s">
        <v>530</v>
      </c>
      <c r="E10977" t="s">
        <v>518</v>
      </c>
      <c r="F10977" s="191">
        <v>45889</v>
      </c>
      <c r="G10977" t="s">
        <v>32</v>
      </c>
      <c r="H10977" s="192">
        <v>156800</v>
      </c>
      <c r="I10977" t="s">
        <v>16</v>
      </c>
      <c r="J10977">
        <v>392</v>
      </c>
      <c r="K10977"/>
      <c r="L10977">
        <v>2025</v>
      </c>
      <c r="M10977" t="s">
        <v>525</v>
      </c>
      <c r="N10977" t="s">
        <v>526</v>
      </c>
      <c r="O10977"/>
    </row>
    <row r="10978" spans="1:15" s="164" customFormat="1" ht="16" x14ac:dyDescent="0.2">
      <c r="A10978" t="s">
        <v>521</v>
      </c>
      <c r="B10978" t="s">
        <v>662</v>
      </c>
      <c r="C10978" t="s">
        <v>523</v>
      </c>
      <c r="D10978" t="s">
        <v>530</v>
      </c>
      <c r="E10978" t="s">
        <v>517</v>
      </c>
      <c r="F10978" s="191">
        <v>45889</v>
      </c>
      <c r="G10978" t="s">
        <v>32</v>
      </c>
      <c r="H10978" s="192">
        <v>1075200</v>
      </c>
      <c r="I10978" t="s">
        <v>16</v>
      </c>
      <c r="J10978">
        <v>2688</v>
      </c>
      <c r="K10978"/>
      <c r="L10978">
        <v>2025</v>
      </c>
      <c r="M10978" t="s">
        <v>525</v>
      </c>
      <c r="N10978" t="s">
        <v>526</v>
      </c>
      <c r="O10978"/>
    </row>
    <row r="10979" spans="1:15" s="164" customFormat="1" ht="16" x14ac:dyDescent="0.2">
      <c r="A10979" t="s">
        <v>521</v>
      </c>
      <c r="B10979" t="s">
        <v>670</v>
      </c>
      <c r="C10979" t="s">
        <v>523</v>
      </c>
      <c r="D10979" t="s">
        <v>530</v>
      </c>
      <c r="E10979" t="s">
        <v>517</v>
      </c>
      <c r="F10979" s="191">
        <v>45889</v>
      </c>
      <c r="G10979" t="s">
        <v>36</v>
      </c>
      <c r="H10979" s="192">
        <v>648800</v>
      </c>
      <c r="I10979" t="s">
        <v>16</v>
      </c>
      <c r="J10979">
        <v>1622</v>
      </c>
      <c r="K10979"/>
      <c r="L10979">
        <v>2025</v>
      </c>
      <c r="M10979" t="s">
        <v>525</v>
      </c>
      <c r="N10979" t="s">
        <v>526</v>
      </c>
      <c r="O10979"/>
    </row>
    <row r="10980" spans="1:15" s="164" customFormat="1" ht="16" x14ac:dyDescent="0.2">
      <c r="A10980" t="s">
        <v>521</v>
      </c>
      <c r="B10980" t="s">
        <v>687</v>
      </c>
      <c r="C10980" t="s">
        <v>523</v>
      </c>
      <c r="D10980" t="s">
        <v>530</v>
      </c>
      <c r="E10980" t="s">
        <v>517</v>
      </c>
      <c r="F10980" s="191">
        <v>45889</v>
      </c>
      <c r="G10980" t="s">
        <v>39</v>
      </c>
      <c r="H10980" s="192">
        <v>67200</v>
      </c>
      <c r="I10980" t="s">
        <v>16</v>
      </c>
      <c r="J10980">
        <v>168</v>
      </c>
      <c r="K10980"/>
      <c r="L10980">
        <v>2025</v>
      </c>
      <c r="M10980" t="s">
        <v>525</v>
      </c>
      <c r="N10980" t="s">
        <v>526</v>
      </c>
      <c r="O10980"/>
    </row>
    <row r="10981" spans="1:15" s="164" customFormat="1" ht="16" x14ac:dyDescent="0.2">
      <c r="A10981" t="s">
        <v>521</v>
      </c>
      <c r="B10981" t="s">
        <v>667</v>
      </c>
      <c r="C10981" t="s">
        <v>523</v>
      </c>
      <c r="D10981" t="s">
        <v>530</v>
      </c>
      <c r="E10981" t="s">
        <v>518</v>
      </c>
      <c r="F10981" s="191">
        <v>45889</v>
      </c>
      <c r="G10981" t="s">
        <v>35</v>
      </c>
      <c r="H10981" s="192">
        <v>22400</v>
      </c>
      <c r="I10981" t="s">
        <v>16</v>
      </c>
      <c r="J10981">
        <v>56</v>
      </c>
      <c r="K10981"/>
      <c r="L10981">
        <v>2025</v>
      </c>
      <c r="M10981" t="s">
        <v>525</v>
      </c>
      <c r="N10981" t="s">
        <v>526</v>
      </c>
      <c r="O10981"/>
    </row>
    <row r="10982" spans="1:15" s="164" customFormat="1" ht="16" x14ac:dyDescent="0.2">
      <c r="A10982" t="s">
        <v>521</v>
      </c>
      <c r="B10982" t="s">
        <v>592</v>
      </c>
      <c r="C10982" t="s">
        <v>523</v>
      </c>
      <c r="D10982" t="s">
        <v>530</v>
      </c>
      <c r="E10982" t="s">
        <v>518</v>
      </c>
      <c r="F10982" s="191">
        <v>45889</v>
      </c>
      <c r="G10982" t="s">
        <v>24</v>
      </c>
      <c r="H10982" s="192">
        <v>33600</v>
      </c>
      <c r="I10982" t="s">
        <v>16</v>
      </c>
      <c r="J10982">
        <v>84</v>
      </c>
      <c r="K10982"/>
      <c r="L10982">
        <v>2025</v>
      </c>
      <c r="M10982" t="s">
        <v>525</v>
      </c>
      <c r="N10982" t="s">
        <v>526</v>
      </c>
      <c r="O10982"/>
    </row>
    <row r="10983" spans="1:15" s="164" customFormat="1" ht="16" x14ac:dyDescent="0.2">
      <c r="A10983" t="s">
        <v>521</v>
      </c>
      <c r="B10983" t="s">
        <v>592</v>
      </c>
      <c r="C10983" t="s">
        <v>523</v>
      </c>
      <c r="D10983" t="s">
        <v>530</v>
      </c>
      <c r="E10983" t="s">
        <v>517</v>
      </c>
      <c r="F10983" s="191">
        <v>45889</v>
      </c>
      <c r="G10983" t="s">
        <v>24</v>
      </c>
      <c r="H10983" s="192">
        <v>918400</v>
      </c>
      <c r="I10983" t="s">
        <v>16</v>
      </c>
      <c r="J10983">
        <v>2296</v>
      </c>
      <c r="K10983"/>
      <c r="L10983">
        <v>2025</v>
      </c>
      <c r="M10983" t="s">
        <v>525</v>
      </c>
      <c r="N10983" t="s">
        <v>526</v>
      </c>
      <c r="O10983"/>
    </row>
    <row r="10984" spans="1:15" s="164" customFormat="1" ht="16" x14ac:dyDescent="0.2">
      <c r="A10984" t="s">
        <v>521</v>
      </c>
      <c r="B10984" t="s">
        <v>639</v>
      </c>
      <c r="C10984" t="s">
        <v>523</v>
      </c>
      <c r="D10984" t="s">
        <v>530</v>
      </c>
      <c r="E10984" t="s">
        <v>518</v>
      </c>
      <c r="F10984" s="191">
        <v>45889</v>
      </c>
      <c r="G10984" t="s">
        <v>29</v>
      </c>
      <c r="H10984" s="192">
        <v>403200</v>
      </c>
      <c r="I10984" t="s">
        <v>16</v>
      </c>
      <c r="J10984">
        <v>1008</v>
      </c>
      <c r="K10984"/>
      <c r="L10984">
        <v>2025</v>
      </c>
      <c r="M10984" t="s">
        <v>525</v>
      </c>
      <c r="N10984" t="s">
        <v>526</v>
      </c>
      <c r="O10984"/>
    </row>
    <row r="10985" spans="1:15" s="164" customFormat="1" ht="16" x14ac:dyDescent="0.2">
      <c r="A10985" t="s">
        <v>521</v>
      </c>
      <c r="B10985" t="s">
        <v>639</v>
      </c>
      <c r="C10985" t="s">
        <v>523</v>
      </c>
      <c r="D10985" t="s">
        <v>524</v>
      </c>
      <c r="E10985" t="s">
        <v>519</v>
      </c>
      <c r="F10985" s="191">
        <v>45889</v>
      </c>
      <c r="G10985" t="s">
        <v>29</v>
      </c>
      <c r="H10985" s="192">
        <v>57800</v>
      </c>
      <c r="I10985" t="s">
        <v>16</v>
      </c>
      <c r="J10985">
        <v>680</v>
      </c>
      <c r="K10985"/>
      <c r="L10985">
        <v>2025</v>
      </c>
      <c r="M10985" t="s">
        <v>525</v>
      </c>
      <c r="N10985" t="s">
        <v>526</v>
      </c>
      <c r="O10985"/>
    </row>
    <row r="10986" spans="1:15" s="164" customFormat="1" ht="16" x14ac:dyDescent="0.2">
      <c r="A10986" t="s">
        <v>521</v>
      </c>
      <c r="B10986" t="s">
        <v>688</v>
      </c>
      <c r="C10986" t="s">
        <v>523</v>
      </c>
      <c r="D10986" t="s">
        <v>530</v>
      </c>
      <c r="E10986" t="s">
        <v>518</v>
      </c>
      <c r="F10986" s="191">
        <v>45889</v>
      </c>
      <c r="G10986" t="s">
        <v>40</v>
      </c>
      <c r="H10986" s="192">
        <v>80000</v>
      </c>
      <c r="I10986" t="s">
        <v>16</v>
      </c>
      <c r="J10986"/>
      <c r="K10986"/>
      <c r="L10986">
        <v>2025</v>
      </c>
      <c r="M10986" t="s">
        <v>525</v>
      </c>
      <c r="N10986" t="s">
        <v>526</v>
      </c>
      <c r="O10986"/>
    </row>
    <row r="10987" spans="1:15" s="164" customFormat="1" ht="16" x14ac:dyDescent="0.2">
      <c r="A10987" t="s">
        <v>521</v>
      </c>
      <c r="B10987" t="s">
        <v>688</v>
      </c>
      <c r="C10987" t="s">
        <v>523</v>
      </c>
      <c r="D10987" t="s">
        <v>530</v>
      </c>
      <c r="E10987" t="s">
        <v>517</v>
      </c>
      <c r="F10987" s="191">
        <v>45889</v>
      </c>
      <c r="G10987" t="s">
        <v>40</v>
      </c>
      <c r="H10987" s="192">
        <v>1680000</v>
      </c>
      <c r="I10987" t="s">
        <v>16</v>
      </c>
      <c r="J10987"/>
      <c r="K10987"/>
      <c r="L10987">
        <v>2025</v>
      </c>
      <c r="M10987" t="s">
        <v>525</v>
      </c>
      <c r="N10987" t="s">
        <v>526</v>
      </c>
      <c r="O10987"/>
    </row>
    <row r="10988" spans="1:15" s="164" customFormat="1" ht="16" x14ac:dyDescent="0.2">
      <c r="A10988" t="s">
        <v>521</v>
      </c>
      <c r="B10988" t="s">
        <v>831</v>
      </c>
      <c r="C10988" t="s">
        <v>523</v>
      </c>
      <c r="D10988" t="s">
        <v>530</v>
      </c>
      <c r="E10988" t="s">
        <v>518</v>
      </c>
      <c r="F10988" s="191">
        <v>45889</v>
      </c>
      <c r="G10988" t="s">
        <v>832</v>
      </c>
      <c r="H10988" s="192">
        <v>80000</v>
      </c>
      <c r="I10988" t="s">
        <v>16</v>
      </c>
      <c r="J10988"/>
      <c r="K10988"/>
      <c r="L10988">
        <v>2025</v>
      </c>
      <c r="M10988" t="s">
        <v>525</v>
      </c>
      <c r="N10988" t="s">
        <v>526</v>
      </c>
      <c r="O10988"/>
    </row>
    <row r="10989" spans="1:15" s="164" customFormat="1" ht="16" x14ac:dyDescent="0.2">
      <c r="A10989" t="s">
        <v>521</v>
      </c>
      <c r="B10989" t="s">
        <v>831</v>
      </c>
      <c r="C10989" t="s">
        <v>523</v>
      </c>
      <c r="D10989" t="s">
        <v>530</v>
      </c>
      <c r="E10989" t="s">
        <v>517</v>
      </c>
      <c r="F10989" s="191">
        <v>45889</v>
      </c>
      <c r="G10989" t="s">
        <v>832</v>
      </c>
      <c r="H10989" s="192">
        <v>400000</v>
      </c>
      <c r="I10989" t="s">
        <v>16</v>
      </c>
      <c r="J10989"/>
      <c r="K10989"/>
      <c r="L10989">
        <v>2025</v>
      </c>
      <c r="M10989" t="s">
        <v>525</v>
      </c>
      <c r="N10989" t="s">
        <v>526</v>
      </c>
      <c r="O10989"/>
    </row>
    <row r="10990" spans="1:15" s="164" customFormat="1" ht="16" x14ac:dyDescent="0.2">
      <c r="A10990" t="s">
        <v>521</v>
      </c>
      <c r="B10990" t="s">
        <v>522</v>
      </c>
      <c r="C10990" t="s">
        <v>523</v>
      </c>
      <c r="D10990" t="s">
        <v>524</v>
      </c>
      <c r="E10990" t="s">
        <v>519</v>
      </c>
      <c r="F10990" s="191">
        <v>45889</v>
      </c>
      <c r="G10990" t="s">
        <v>19</v>
      </c>
      <c r="H10990" s="192">
        <v>255000</v>
      </c>
      <c r="I10990" t="s">
        <v>16</v>
      </c>
      <c r="J10990">
        <v>3000</v>
      </c>
      <c r="K10990"/>
      <c r="L10990">
        <v>2025</v>
      </c>
      <c r="M10990" t="s">
        <v>525</v>
      </c>
      <c r="N10990" t="s">
        <v>526</v>
      </c>
      <c r="O10990"/>
    </row>
    <row r="10991" spans="1:15" s="164" customFormat="1" ht="16" x14ac:dyDescent="0.2">
      <c r="A10991" t="s">
        <v>521</v>
      </c>
      <c r="B10991" t="s">
        <v>522</v>
      </c>
      <c r="C10991" t="s">
        <v>523</v>
      </c>
      <c r="D10991" t="s">
        <v>530</v>
      </c>
      <c r="E10991" t="s">
        <v>517</v>
      </c>
      <c r="F10991" s="191">
        <v>45889</v>
      </c>
      <c r="G10991" t="s">
        <v>19</v>
      </c>
      <c r="H10991" s="192">
        <v>120000</v>
      </c>
      <c r="I10991" t="s">
        <v>16</v>
      </c>
      <c r="J10991"/>
      <c r="K10991"/>
      <c r="L10991">
        <v>2025</v>
      </c>
      <c r="M10991" t="s">
        <v>525</v>
      </c>
      <c r="N10991" t="s">
        <v>526</v>
      </c>
      <c r="O10991"/>
    </row>
    <row r="10992" spans="1:15" s="164" customFormat="1" ht="16" x14ac:dyDescent="0.2">
      <c r="A10992" t="s">
        <v>521</v>
      </c>
      <c r="B10992" t="s">
        <v>572</v>
      </c>
      <c r="C10992" t="s">
        <v>535</v>
      </c>
      <c r="D10992" t="s">
        <v>530</v>
      </c>
      <c r="E10992" t="s">
        <v>517</v>
      </c>
      <c r="F10992" s="191">
        <v>45889</v>
      </c>
      <c r="G10992" t="s">
        <v>573</v>
      </c>
      <c r="H10992" s="192">
        <v>120000</v>
      </c>
      <c r="I10992" t="s">
        <v>16</v>
      </c>
      <c r="J10992"/>
      <c r="K10992"/>
      <c r="L10992">
        <v>2025</v>
      </c>
      <c r="M10992" t="s">
        <v>525</v>
      </c>
      <c r="N10992" t="s">
        <v>526</v>
      </c>
      <c r="O10992"/>
    </row>
    <row r="10993" spans="1:15" s="164" customFormat="1" ht="16" x14ac:dyDescent="0.2">
      <c r="A10993" t="s">
        <v>521</v>
      </c>
      <c r="B10993" t="s">
        <v>572</v>
      </c>
      <c r="C10993" t="s">
        <v>523</v>
      </c>
      <c r="D10993" t="s">
        <v>530</v>
      </c>
      <c r="E10993" t="s">
        <v>517</v>
      </c>
      <c r="F10993" s="191">
        <v>45889</v>
      </c>
      <c r="G10993" t="s">
        <v>573</v>
      </c>
      <c r="H10993" s="192">
        <v>2720000</v>
      </c>
      <c r="I10993" t="s">
        <v>16</v>
      </c>
      <c r="J10993"/>
      <c r="K10993"/>
      <c r="L10993">
        <v>2025</v>
      </c>
      <c r="M10993" t="s">
        <v>525</v>
      </c>
      <c r="N10993" t="s">
        <v>526</v>
      </c>
      <c r="O10993"/>
    </row>
    <row r="10994" spans="1:15" s="164" customFormat="1" ht="16" x14ac:dyDescent="0.2">
      <c r="A10994" t="s">
        <v>521</v>
      </c>
      <c r="B10994" t="s">
        <v>572</v>
      </c>
      <c r="C10994" t="s">
        <v>535</v>
      </c>
      <c r="D10994" t="s">
        <v>530</v>
      </c>
      <c r="E10994" t="s">
        <v>518</v>
      </c>
      <c r="F10994" s="191">
        <v>45889</v>
      </c>
      <c r="G10994" t="s">
        <v>573</v>
      </c>
      <c r="H10994" s="192">
        <v>80000</v>
      </c>
      <c r="I10994" t="s">
        <v>16</v>
      </c>
      <c r="J10994"/>
      <c r="K10994"/>
      <c r="L10994">
        <v>2025</v>
      </c>
      <c r="M10994" t="s">
        <v>525</v>
      </c>
      <c r="N10994" t="s">
        <v>526</v>
      </c>
      <c r="O10994"/>
    </row>
    <row r="10995" spans="1:15" s="164" customFormat="1" ht="16" x14ac:dyDescent="0.2">
      <c r="A10995" t="s">
        <v>521</v>
      </c>
      <c r="B10995" t="s">
        <v>572</v>
      </c>
      <c r="C10995" t="s">
        <v>523</v>
      </c>
      <c r="D10995" t="s">
        <v>530</v>
      </c>
      <c r="E10995" t="s">
        <v>518</v>
      </c>
      <c r="F10995" s="191">
        <v>45889</v>
      </c>
      <c r="G10995" t="s">
        <v>573</v>
      </c>
      <c r="H10995" s="192">
        <v>80000</v>
      </c>
      <c r="I10995" t="s">
        <v>16</v>
      </c>
      <c r="J10995"/>
      <c r="K10995"/>
      <c r="L10995">
        <v>2025</v>
      </c>
      <c r="M10995" t="s">
        <v>525</v>
      </c>
      <c r="N10995" t="s">
        <v>526</v>
      </c>
      <c r="O10995"/>
    </row>
    <row r="10996" spans="1:15" s="164" customFormat="1" ht="16" x14ac:dyDescent="0.2">
      <c r="A10996" t="s">
        <v>521</v>
      </c>
      <c r="B10996" t="s">
        <v>572</v>
      </c>
      <c r="C10996" t="s">
        <v>535</v>
      </c>
      <c r="D10996" t="s">
        <v>524</v>
      </c>
      <c r="E10996" t="s">
        <v>519</v>
      </c>
      <c r="F10996" s="191">
        <v>45889</v>
      </c>
      <c r="G10996" t="s">
        <v>573</v>
      </c>
      <c r="H10996" s="192">
        <v>170000</v>
      </c>
      <c r="I10996" t="s">
        <v>16</v>
      </c>
      <c r="J10996">
        <v>2000</v>
      </c>
      <c r="K10996"/>
      <c r="L10996">
        <v>2025</v>
      </c>
      <c r="M10996" t="s">
        <v>525</v>
      </c>
      <c r="N10996" t="s">
        <v>526</v>
      </c>
      <c r="O10996"/>
    </row>
    <row r="10997" spans="1:15" s="164" customFormat="1" ht="16" x14ac:dyDescent="0.2">
      <c r="A10997" t="s">
        <v>521</v>
      </c>
      <c r="B10997" t="s">
        <v>572</v>
      </c>
      <c r="C10997" t="s">
        <v>523</v>
      </c>
      <c r="D10997" t="s">
        <v>524</v>
      </c>
      <c r="E10997" t="s">
        <v>519</v>
      </c>
      <c r="F10997" s="191">
        <v>45889</v>
      </c>
      <c r="G10997" t="s">
        <v>573</v>
      </c>
      <c r="H10997" s="192">
        <v>1530000</v>
      </c>
      <c r="I10997" t="s">
        <v>16</v>
      </c>
      <c r="J10997">
        <v>18000</v>
      </c>
      <c r="K10997"/>
      <c r="L10997">
        <v>2025</v>
      </c>
      <c r="M10997" t="s">
        <v>525</v>
      </c>
      <c r="N10997" t="s">
        <v>526</v>
      </c>
      <c r="O10997"/>
    </row>
    <row r="10998" spans="1:15" s="164" customFormat="1" ht="16" x14ac:dyDescent="0.2">
      <c r="A10998" t="s">
        <v>521</v>
      </c>
      <c r="B10998" t="s">
        <v>670</v>
      </c>
      <c r="C10998" t="s">
        <v>523</v>
      </c>
      <c r="D10998" t="s">
        <v>530</v>
      </c>
      <c r="E10998" t="s">
        <v>518</v>
      </c>
      <c r="F10998" s="191">
        <v>45889</v>
      </c>
      <c r="G10998" t="s">
        <v>36</v>
      </c>
      <c r="H10998" s="192">
        <v>22400</v>
      </c>
      <c r="I10998" t="s">
        <v>16</v>
      </c>
      <c r="J10998">
        <v>56</v>
      </c>
      <c r="K10998"/>
      <c r="L10998">
        <v>2025</v>
      </c>
      <c r="M10998" t="s">
        <v>525</v>
      </c>
      <c r="N10998" t="s">
        <v>526</v>
      </c>
      <c r="O10998" t="s">
        <v>900</v>
      </c>
    </row>
    <row r="10999" spans="1:15" s="164" customFormat="1" ht="16" x14ac:dyDescent="0.2">
      <c r="A10999" t="s">
        <v>521</v>
      </c>
      <c r="B10999" t="s">
        <v>670</v>
      </c>
      <c r="C10999" t="s">
        <v>523</v>
      </c>
      <c r="D10999" t="s">
        <v>530</v>
      </c>
      <c r="E10999" t="s">
        <v>517</v>
      </c>
      <c r="F10999" s="191">
        <v>45889</v>
      </c>
      <c r="G10999" t="s">
        <v>36</v>
      </c>
      <c r="H10999" s="192">
        <v>156800</v>
      </c>
      <c r="I10999" t="s">
        <v>16</v>
      </c>
      <c r="J10999">
        <v>392</v>
      </c>
      <c r="K10999"/>
      <c r="L10999">
        <v>2025</v>
      </c>
      <c r="M10999" t="s">
        <v>525</v>
      </c>
      <c r="N10999" t="s">
        <v>526</v>
      </c>
      <c r="O10999" t="s">
        <v>900</v>
      </c>
    </row>
    <row r="11000" spans="1:15" s="164" customFormat="1" ht="16" x14ac:dyDescent="0.2">
      <c r="A11000" t="s">
        <v>521</v>
      </c>
      <c r="B11000" t="s">
        <v>647</v>
      </c>
      <c r="C11000" t="s">
        <v>523</v>
      </c>
      <c r="D11000" t="s">
        <v>525</v>
      </c>
      <c r="E11000" t="s">
        <v>525</v>
      </c>
      <c r="F11000" s="191">
        <v>45890</v>
      </c>
      <c r="G11000" t="s">
        <v>648</v>
      </c>
      <c r="H11000" s="192">
        <v>16707</v>
      </c>
      <c r="I11000" t="s">
        <v>16</v>
      </c>
      <c r="J11000"/>
      <c r="K11000"/>
      <c r="L11000">
        <v>2024</v>
      </c>
      <c r="M11000" t="s">
        <v>525</v>
      </c>
      <c r="N11000" t="s">
        <v>569</v>
      </c>
      <c r="O11000"/>
    </row>
    <row r="11001" spans="1:15" s="164" customFormat="1" ht="16" x14ac:dyDescent="0.2">
      <c r="A11001" t="s">
        <v>521</v>
      </c>
      <c r="B11001" t="s">
        <v>572</v>
      </c>
      <c r="C11001" t="s">
        <v>535</v>
      </c>
      <c r="D11001" t="s">
        <v>524</v>
      </c>
      <c r="E11001" t="s">
        <v>519</v>
      </c>
      <c r="F11001" s="191">
        <v>45890</v>
      </c>
      <c r="G11001" t="s">
        <v>573</v>
      </c>
      <c r="H11001" s="192">
        <v>85000</v>
      </c>
      <c r="I11001" t="s">
        <v>16</v>
      </c>
      <c r="J11001">
        <v>1000</v>
      </c>
      <c r="K11001"/>
      <c r="L11001">
        <v>2025</v>
      </c>
      <c r="M11001" t="s">
        <v>525</v>
      </c>
      <c r="N11001" t="s">
        <v>526</v>
      </c>
      <c r="O11001"/>
    </row>
    <row r="11002" spans="1:15" s="164" customFormat="1" ht="16" x14ac:dyDescent="0.2">
      <c r="A11002" t="s">
        <v>521</v>
      </c>
      <c r="B11002" t="s">
        <v>647</v>
      </c>
      <c r="C11002" t="s">
        <v>523</v>
      </c>
      <c r="D11002" t="s">
        <v>525</v>
      </c>
      <c r="E11002" t="s">
        <v>531</v>
      </c>
      <c r="F11002" s="191">
        <v>45890</v>
      </c>
      <c r="G11002" t="s">
        <v>648</v>
      </c>
      <c r="H11002" s="192">
        <v>76032</v>
      </c>
      <c r="I11002" t="s">
        <v>16</v>
      </c>
      <c r="J11002"/>
      <c r="K11002"/>
      <c r="L11002">
        <v>2024</v>
      </c>
      <c r="M11002" t="s">
        <v>525</v>
      </c>
      <c r="N11002" t="s">
        <v>569</v>
      </c>
      <c r="O11002"/>
    </row>
    <row r="11003" spans="1:15" s="164" customFormat="1" ht="16" x14ac:dyDescent="0.2">
      <c r="A11003" t="s">
        <v>521</v>
      </c>
      <c r="B11003" t="s">
        <v>572</v>
      </c>
      <c r="C11003" t="s">
        <v>523</v>
      </c>
      <c r="D11003" t="s">
        <v>524</v>
      </c>
      <c r="E11003" t="s">
        <v>519</v>
      </c>
      <c r="F11003" s="191">
        <v>45890</v>
      </c>
      <c r="G11003" t="s">
        <v>573</v>
      </c>
      <c r="H11003" s="192">
        <v>399500</v>
      </c>
      <c r="I11003" t="s">
        <v>16</v>
      </c>
      <c r="J11003">
        <v>4700</v>
      </c>
      <c r="K11003"/>
      <c r="L11003">
        <v>2025</v>
      </c>
      <c r="M11003" t="s">
        <v>525</v>
      </c>
      <c r="N11003" t="s">
        <v>526</v>
      </c>
      <c r="O11003"/>
    </row>
    <row r="11004" spans="1:15" s="164" customFormat="1" ht="16" x14ac:dyDescent="0.2">
      <c r="A11004" t="s">
        <v>521</v>
      </c>
      <c r="B11004" t="s">
        <v>577</v>
      </c>
      <c r="C11004" t="s">
        <v>523</v>
      </c>
      <c r="D11004" t="s">
        <v>525</v>
      </c>
      <c r="E11004" t="s">
        <v>531</v>
      </c>
      <c r="F11004" s="191">
        <v>45890</v>
      </c>
      <c r="G11004" t="s">
        <v>580</v>
      </c>
      <c r="H11004" s="192">
        <v>330</v>
      </c>
      <c r="I11004" t="s">
        <v>16</v>
      </c>
      <c r="J11004"/>
      <c r="K11004"/>
      <c r="L11004">
        <v>2025</v>
      </c>
      <c r="M11004" t="s">
        <v>525</v>
      </c>
      <c r="N11004" t="s">
        <v>569</v>
      </c>
      <c r="O11004"/>
    </row>
    <row r="11005" spans="1:15" s="164" customFormat="1" ht="16" x14ac:dyDescent="0.2">
      <c r="A11005" t="s">
        <v>521</v>
      </c>
      <c r="B11005" t="s">
        <v>572</v>
      </c>
      <c r="C11005" t="s">
        <v>535</v>
      </c>
      <c r="D11005" t="s">
        <v>530</v>
      </c>
      <c r="E11005" t="s">
        <v>517</v>
      </c>
      <c r="F11005" s="191">
        <v>45890</v>
      </c>
      <c r="G11005" t="s">
        <v>573</v>
      </c>
      <c r="H11005" s="192">
        <v>80000</v>
      </c>
      <c r="I11005" t="s">
        <v>16</v>
      </c>
      <c r="J11005"/>
      <c r="K11005"/>
      <c r="L11005">
        <v>2025</v>
      </c>
      <c r="M11005" t="s">
        <v>525</v>
      </c>
      <c r="N11005" t="s">
        <v>526</v>
      </c>
      <c r="O11005"/>
    </row>
    <row r="11006" spans="1:15" s="164" customFormat="1" ht="16" x14ac:dyDescent="0.2">
      <c r="A11006" t="s">
        <v>521</v>
      </c>
      <c r="B11006" t="s">
        <v>647</v>
      </c>
      <c r="C11006" t="s">
        <v>523</v>
      </c>
      <c r="D11006" t="s">
        <v>525</v>
      </c>
      <c r="E11006" t="s">
        <v>525</v>
      </c>
      <c r="F11006" s="191">
        <v>45890</v>
      </c>
      <c r="G11006" t="s">
        <v>651</v>
      </c>
      <c r="H11006" s="192">
        <v>2992</v>
      </c>
      <c r="I11006" t="s">
        <v>16</v>
      </c>
      <c r="J11006"/>
      <c r="K11006"/>
      <c r="L11006">
        <v>2024</v>
      </c>
      <c r="M11006" t="s">
        <v>525</v>
      </c>
      <c r="N11006" t="s">
        <v>569</v>
      </c>
      <c r="O11006"/>
    </row>
    <row r="11007" spans="1:15" s="164" customFormat="1" ht="16" x14ac:dyDescent="0.2">
      <c r="A11007" t="s">
        <v>521</v>
      </c>
      <c r="B11007" t="s">
        <v>572</v>
      </c>
      <c r="C11007" t="s">
        <v>523</v>
      </c>
      <c r="D11007" t="s">
        <v>530</v>
      </c>
      <c r="E11007" t="s">
        <v>517</v>
      </c>
      <c r="F11007" s="191">
        <v>45890</v>
      </c>
      <c r="G11007" t="s">
        <v>573</v>
      </c>
      <c r="H11007" s="192">
        <v>3440000</v>
      </c>
      <c r="I11007" t="s">
        <v>16</v>
      </c>
      <c r="J11007"/>
      <c r="K11007"/>
      <c r="L11007">
        <v>2025</v>
      </c>
      <c r="M11007" t="s">
        <v>525</v>
      </c>
      <c r="N11007" t="s">
        <v>526</v>
      </c>
      <c r="O11007"/>
    </row>
    <row r="11008" spans="1:15" s="164" customFormat="1" ht="16" x14ac:dyDescent="0.2">
      <c r="A11008" t="s">
        <v>521</v>
      </c>
      <c r="B11008" t="s">
        <v>647</v>
      </c>
      <c r="C11008" t="s">
        <v>523</v>
      </c>
      <c r="D11008" t="s">
        <v>525</v>
      </c>
      <c r="E11008" t="s">
        <v>519</v>
      </c>
      <c r="F11008" s="191">
        <v>45890</v>
      </c>
      <c r="G11008" t="s">
        <v>661</v>
      </c>
      <c r="H11008" s="192">
        <v>138303</v>
      </c>
      <c r="I11008" t="s">
        <v>16</v>
      </c>
      <c r="J11008"/>
      <c r="K11008"/>
      <c r="L11008">
        <v>2024</v>
      </c>
      <c r="M11008" t="s">
        <v>525</v>
      </c>
      <c r="N11008" t="s">
        <v>569</v>
      </c>
      <c r="O11008"/>
    </row>
    <row r="11009" spans="1:15" s="164" customFormat="1" ht="16" x14ac:dyDescent="0.2">
      <c r="A11009" t="s">
        <v>521</v>
      </c>
      <c r="B11009" t="s">
        <v>647</v>
      </c>
      <c r="C11009" t="s">
        <v>523</v>
      </c>
      <c r="D11009" t="s">
        <v>525</v>
      </c>
      <c r="E11009" t="s">
        <v>525</v>
      </c>
      <c r="F11009" s="191">
        <v>45890</v>
      </c>
      <c r="G11009" t="s">
        <v>649</v>
      </c>
      <c r="H11009" s="192">
        <v>164538</v>
      </c>
      <c r="I11009" t="s">
        <v>16</v>
      </c>
      <c r="J11009"/>
      <c r="K11009"/>
      <c r="L11009">
        <v>2024</v>
      </c>
      <c r="M11009" t="s">
        <v>525</v>
      </c>
      <c r="N11009" t="s">
        <v>569</v>
      </c>
      <c r="O11009"/>
    </row>
    <row r="11010" spans="1:15" s="164" customFormat="1" ht="16" x14ac:dyDescent="0.2">
      <c r="A11010" t="s">
        <v>521</v>
      </c>
      <c r="B11010" t="s">
        <v>647</v>
      </c>
      <c r="C11010" t="s">
        <v>523</v>
      </c>
      <c r="D11010" t="s">
        <v>525</v>
      </c>
      <c r="E11010" t="s">
        <v>525</v>
      </c>
      <c r="F11010" s="191">
        <v>45890</v>
      </c>
      <c r="G11010" t="s">
        <v>652</v>
      </c>
      <c r="H11010" s="192">
        <v>247654</v>
      </c>
      <c r="I11010" t="s">
        <v>16</v>
      </c>
      <c r="J11010"/>
      <c r="K11010"/>
      <c r="L11010">
        <v>2024</v>
      </c>
      <c r="M11010" t="s">
        <v>525</v>
      </c>
      <c r="N11010" t="s">
        <v>569</v>
      </c>
      <c r="O11010"/>
    </row>
    <row r="11011" spans="1:15" s="164" customFormat="1" ht="16" x14ac:dyDescent="0.2">
      <c r="A11011" t="s">
        <v>521</v>
      </c>
      <c r="B11011" t="s">
        <v>647</v>
      </c>
      <c r="C11011" t="s">
        <v>523</v>
      </c>
      <c r="D11011" t="s">
        <v>525</v>
      </c>
      <c r="E11011" t="s">
        <v>525</v>
      </c>
      <c r="F11011" s="191">
        <v>45890</v>
      </c>
      <c r="G11011" t="s">
        <v>656</v>
      </c>
      <c r="H11011" s="192">
        <v>99792</v>
      </c>
      <c r="I11011" t="s">
        <v>16</v>
      </c>
      <c r="J11011"/>
      <c r="K11011"/>
      <c r="L11011">
        <v>2024</v>
      </c>
      <c r="M11011" t="s">
        <v>525</v>
      </c>
      <c r="N11011" t="s">
        <v>569</v>
      </c>
      <c r="O11011"/>
    </row>
    <row r="11012" spans="1:15" s="164" customFormat="1" ht="16" x14ac:dyDescent="0.2">
      <c r="A11012" t="s">
        <v>521</v>
      </c>
      <c r="B11012" t="s">
        <v>831</v>
      </c>
      <c r="C11012" t="s">
        <v>523</v>
      </c>
      <c r="D11012" t="s">
        <v>530</v>
      </c>
      <c r="E11012" t="s">
        <v>517</v>
      </c>
      <c r="F11012" s="191">
        <v>45890</v>
      </c>
      <c r="G11012" t="s">
        <v>832</v>
      </c>
      <c r="H11012" s="192">
        <v>400000</v>
      </c>
      <c r="I11012" t="s">
        <v>16</v>
      </c>
      <c r="J11012"/>
      <c r="K11012"/>
      <c r="L11012">
        <v>2025</v>
      </c>
      <c r="M11012" t="s">
        <v>525</v>
      </c>
      <c r="N11012" t="s">
        <v>526</v>
      </c>
      <c r="O11012"/>
    </row>
    <row r="11013" spans="1:15" s="164" customFormat="1" ht="16" x14ac:dyDescent="0.2">
      <c r="A11013" t="s">
        <v>521</v>
      </c>
      <c r="B11013" t="s">
        <v>688</v>
      </c>
      <c r="C11013" t="s">
        <v>523</v>
      </c>
      <c r="D11013" t="s">
        <v>530</v>
      </c>
      <c r="E11013" t="s">
        <v>518</v>
      </c>
      <c r="F11013" s="191">
        <v>45890</v>
      </c>
      <c r="G11013" t="s">
        <v>40</v>
      </c>
      <c r="H11013" s="192">
        <v>200000</v>
      </c>
      <c r="I11013" t="s">
        <v>16</v>
      </c>
      <c r="J11013"/>
      <c r="K11013"/>
      <c r="L11013">
        <v>2025</v>
      </c>
      <c r="M11013" t="s">
        <v>525</v>
      </c>
      <c r="N11013" t="s">
        <v>526</v>
      </c>
      <c r="O11013"/>
    </row>
    <row r="11014" spans="1:15" s="164" customFormat="1" ht="16" x14ac:dyDescent="0.2">
      <c r="A11014" t="s">
        <v>521</v>
      </c>
      <c r="B11014" t="s">
        <v>688</v>
      </c>
      <c r="C11014" t="s">
        <v>523</v>
      </c>
      <c r="D11014" t="s">
        <v>530</v>
      </c>
      <c r="E11014" t="s">
        <v>517</v>
      </c>
      <c r="F11014" s="191">
        <v>45890</v>
      </c>
      <c r="G11014" t="s">
        <v>40</v>
      </c>
      <c r="H11014" s="192">
        <v>1600000</v>
      </c>
      <c r="I11014" t="s">
        <v>16</v>
      </c>
      <c r="J11014"/>
      <c r="K11014"/>
      <c r="L11014">
        <v>2025</v>
      </c>
      <c r="M11014" t="s">
        <v>525</v>
      </c>
      <c r="N11014" t="s">
        <v>526</v>
      </c>
      <c r="O11014"/>
    </row>
    <row r="11015" spans="1:15" s="164" customFormat="1" ht="16" x14ac:dyDescent="0.2">
      <c r="A11015" t="s">
        <v>521</v>
      </c>
      <c r="B11015" t="s">
        <v>645</v>
      </c>
      <c r="C11015" t="s">
        <v>523</v>
      </c>
      <c r="D11015" t="s">
        <v>530</v>
      </c>
      <c r="E11015" t="s">
        <v>517</v>
      </c>
      <c r="F11015" s="191">
        <v>45890</v>
      </c>
      <c r="G11015" t="s">
        <v>30</v>
      </c>
      <c r="H11015" s="192">
        <v>627200</v>
      </c>
      <c r="I11015" t="s">
        <v>16</v>
      </c>
      <c r="J11015">
        <v>1568</v>
      </c>
      <c r="K11015"/>
      <c r="L11015">
        <v>2025</v>
      </c>
      <c r="M11015" t="s">
        <v>525</v>
      </c>
      <c r="N11015" t="s">
        <v>526</v>
      </c>
      <c r="O11015"/>
    </row>
    <row r="11016" spans="1:15" s="164" customFormat="1" ht="16" x14ac:dyDescent="0.2">
      <c r="A11016" t="s">
        <v>521</v>
      </c>
      <c r="B11016" t="s">
        <v>670</v>
      </c>
      <c r="C11016" t="s">
        <v>523</v>
      </c>
      <c r="D11016" t="s">
        <v>530</v>
      </c>
      <c r="E11016" t="s">
        <v>517</v>
      </c>
      <c r="F11016" s="191">
        <v>45890</v>
      </c>
      <c r="G11016" t="s">
        <v>36</v>
      </c>
      <c r="H11016" s="192">
        <v>604800</v>
      </c>
      <c r="I11016" t="s">
        <v>16</v>
      </c>
      <c r="J11016">
        <v>1512</v>
      </c>
      <c r="K11016"/>
      <c r="L11016">
        <v>2025</v>
      </c>
      <c r="M11016" t="s">
        <v>525</v>
      </c>
      <c r="N11016" t="s">
        <v>526</v>
      </c>
      <c r="O11016"/>
    </row>
    <row r="11017" spans="1:15" s="164" customFormat="1" ht="16" x14ac:dyDescent="0.2">
      <c r="A11017" t="s">
        <v>521</v>
      </c>
      <c r="B11017" t="s">
        <v>687</v>
      </c>
      <c r="C11017" t="s">
        <v>523</v>
      </c>
      <c r="D11017" t="s">
        <v>530</v>
      </c>
      <c r="E11017" t="s">
        <v>517</v>
      </c>
      <c r="F11017" s="191">
        <v>45890</v>
      </c>
      <c r="G11017" t="s">
        <v>39</v>
      </c>
      <c r="H11017" s="192">
        <v>67200</v>
      </c>
      <c r="I11017" t="s">
        <v>16</v>
      </c>
      <c r="J11017">
        <v>168</v>
      </c>
      <c r="K11017"/>
      <c r="L11017">
        <v>2025</v>
      </c>
      <c r="M11017" t="s">
        <v>525</v>
      </c>
      <c r="N11017" t="s">
        <v>526</v>
      </c>
      <c r="O11017"/>
    </row>
    <row r="11018" spans="1:15" s="164" customFormat="1" ht="16" x14ac:dyDescent="0.2">
      <c r="A11018" t="s">
        <v>521</v>
      </c>
      <c r="B11018" t="s">
        <v>667</v>
      </c>
      <c r="C11018" t="s">
        <v>523</v>
      </c>
      <c r="D11018" t="s">
        <v>530</v>
      </c>
      <c r="E11018" t="s">
        <v>518</v>
      </c>
      <c r="F11018" s="191">
        <v>45890</v>
      </c>
      <c r="G11018" t="s">
        <v>35</v>
      </c>
      <c r="H11018" s="192">
        <v>22400</v>
      </c>
      <c r="I11018" t="s">
        <v>16</v>
      </c>
      <c r="J11018">
        <v>56</v>
      </c>
      <c r="K11018"/>
      <c r="L11018">
        <v>2025</v>
      </c>
      <c r="M11018" t="s">
        <v>525</v>
      </c>
      <c r="N11018" t="s">
        <v>526</v>
      </c>
      <c r="O11018"/>
    </row>
    <row r="11019" spans="1:15" s="164" customFormat="1" ht="16" x14ac:dyDescent="0.2">
      <c r="A11019" t="s">
        <v>521</v>
      </c>
      <c r="B11019" t="s">
        <v>667</v>
      </c>
      <c r="C11019" t="s">
        <v>523</v>
      </c>
      <c r="D11019" t="s">
        <v>530</v>
      </c>
      <c r="E11019" t="s">
        <v>517</v>
      </c>
      <c r="F11019" s="191">
        <v>45890</v>
      </c>
      <c r="G11019" t="s">
        <v>35</v>
      </c>
      <c r="H11019" s="192">
        <v>716800</v>
      </c>
      <c r="I11019" t="s">
        <v>16</v>
      </c>
      <c r="J11019">
        <v>1792</v>
      </c>
      <c r="K11019"/>
      <c r="L11019">
        <v>2025</v>
      </c>
      <c r="M11019" t="s">
        <v>525</v>
      </c>
      <c r="N11019" t="s">
        <v>526</v>
      </c>
      <c r="O11019"/>
    </row>
    <row r="11020" spans="1:15" s="164" customFormat="1" ht="16" x14ac:dyDescent="0.2">
      <c r="A11020" t="s">
        <v>521</v>
      </c>
      <c r="B11020" t="s">
        <v>705</v>
      </c>
      <c r="C11020" t="s">
        <v>523</v>
      </c>
      <c r="D11020" t="s">
        <v>530</v>
      </c>
      <c r="E11020" t="s">
        <v>518</v>
      </c>
      <c r="F11020" s="191">
        <v>45890</v>
      </c>
      <c r="G11020" t="s">
        <v>42</v>
      </c>
      <c r="H11020" s="192">
        <v>22400</v>
      </c>
      <c r="I11020" t="s">
        <v>16</v>
      </c>
      <c r="J11020">
        <v>56</v>
      </c>
      <c r="K11020"/>
      <c r="L11020">
        <v>2025</v>
      </c>
      <c r="M11020" t="s">
        <v>525</v>
      </c>
      <c r="N11020" t="s">
        <v>526</v>
      </c>
      <c r="O11020"/>
    </row>
    <row r="11021" spans="1:15" s="164" customFormat="1" ht="16" x14ac:dyDescent="0.2">
      <c r="A11021" t="s">
        <v>521</v>
      </c>
      <c r="B11021" t="s">
        <v>705</v>
      </c>
      <c r="C11021" t="s">
        <v>523</v>
      </c>
      <c r="D11021" t="s">
        <v>530</v>
      </c>
      <c r="E11021" t="s">
        <v>517</v>
      </c>
      <c r="F11021" s="191">
        <v>45890</v>
      </c>
      <c r="G11021" t="s">
        <v>42</v>
      </c>
      <c r="H11021" s="192">
        <v>291200</v>
      </c>
      <c r="I11021" t="s">
        <v>16</v>
      </c>
      <c r="J11021">
        <v>728</v>
      </c>
      <c r="K11021"/>
      <c r="L11021">
        <v>2025</v>
      </c>
      <c r="M11021" t="s">
        <v>525</v>
      </c>
      <c r="N11021" t="s">
        <v>526</v>
      </c>
      <c r="O11021"/>
    </row>
    <row r="11022" spans="1:15" s="164" customFormat="1" ht="16" x14ac:dyDescent="0.2">
      <c r="A11022" t="s">
        <v>521</v>
      </c>
      <c r="B11022" t="s">
        <v>639</v>
      </c>
      <c r="C11022" t="s">
        <v>523</v>
      </c>
      <c r="D11022" t="s">
        <v>530</v>
      </c>
      <c r="E11022" t="s">
        <v>518</v>
      </c>
      <c r="F11022" s="191">
        <v>45890</v>
      </c>
      <c r="G11022" t="s">
        <v>29</v>
      </c>
      <c r="H11022" s="192">
        <v>313600</v>
      </c>
      <c r="I11022" t="s">
        <v>16</v>
      </c>
      <c r="J11022">
        <v>784</v>
      </c>
      <c r="K11022"/>
      <c r="L11022">
        <v>2025</v>
      </c>
      <c r="M11022" t="s">
        <v>525</v>
      </c>
      <c r="N11022" t="s">
        <v>526</v>
      </c>
      <c r="O11022"/>
    </row>
    <row r="11023" spans="1:15" s="164" customFormat="1" ht="16" x14ac:dyDescent="0.2">
      <c r="A11023" t="s">
        <v>521</v>
      </c>
      <c r="B11023" t="s">
        <v>639</v>
      </c>
      <c r="C11023" t="s">
        <v>523</v>
      </c>
      <c r="D11023" t="s">
        <v>524</v>
      </c>
      <c r="E11023" t="s">
        <v>519</v>
      </c>
      <c r="F11023" s="191">
        <v>45890</v>
      </c>
      <c r="G11023" t="s">
        <v>29</v>
      </c>
      <c r="H11023" s="192">
        <v>57800</v>
      </c>
      <c r="I11023" t="s">
        <v>16</v>
      </c>
      <c r="J11023">
        <v>680</v>
      </c>
      <c r="K11023"/>
      <c r="L11023">
        <v>2025</v>
      </c>
      <c r="M11023" t="s">
        <v>525</v>
      </c>
      <c r="N11023" t="s">
        <v>526</v>
      </c>
      <c r="O11023"/>
    </row>
    <row r="11024" spans="1:15" s="164" customFormat="1" ht="16" x14ac:dyDescent="0.2">
      <c r="A11024" t="s">
        <v>521</v>
      </c>
      <c r="B11024" t="s">
        <v>639</v>
      </c>
      <c r="C11024" t="s">
        <v>523</v>
      </c>
      <c r="D11024" t="s">
        <v>530</v>
      </c>
      <c r="E11024" t="s">
        <v>517</v>
      </c>
      <c r="F11024" s="191">
        <v>45890</v>
      </c>
      <c r="G11024" t="s">
        <v>29</v>
      </c>
      <c r="H11024" s="192">
        <v>3897600</v>
      </c>
      <c r="I11024" t="s">
        <v>16</v>
      </c>
      <c r="J11024">
        <v>9744</v>
      </c>
      <c r="K11024"/>
      <c r="L11024">
        <v>2025</v>
      </c>
      <c r="M11024" t="s">
        <v>525</v>
      </c>
      <c r="N11024" t="s">
        <v>526</v>
      </c>
      <c r="O11024"/>
    </row>
    <row r="11025" spans="1:15" s="164" customFormat="1" ht="16" x14ac:dyDescent="0.2">
      <c r="A11025" t="s">
        <v>521</v>
      </c>
      <c r="B11025" t="s">
        <v>662</v>
      </c>
      <c r="C11025" t="s">
        <v>523</v>
      </c>
      <c r="D11025" t="s">
        <v>530</v>
      </c>
      <c r="E11025" t="s">
        <v>518</v>
      </c>
      <c r="F11025" s="191">
        <v>45890</v>
      </c>
      <c r="G11025" t="s">
        <v>32</v>
      </c>
      <c r="H11025" s="192">
        <v>268800</v>
      </c>
      <c r="I11025" t="s">
        <v>16</v>
      </c>
      <c r="J11025">
        <v>672</v>
      </c>
      <c r="K11025"/>
      <c r="L11025">
        <v>2025</v>
      </c>
      <c r="M11025" t="s">
        <v>525</v>
      </c>
      <c r="N11025" t="s">
        <v>526</v>
      </c>
      <c r="O11025"/>
    </row>
    <row r="11026" spans="1:15" s="164" customFormat="1" ht="16" x14ac:dyDescent="0.2">
      <c r="A11026" t="s">
        <v>521</v>
      </c>
      <c r="B11026" t="s">
        <v>662</v>
      </c>
      <c r="C11026" t="s">
        <v>523</v>
      </c>
      <c r="D11026" t="s">
        <v>530</v>
      </c>
      <c r="E11026" t="s">
        <v>517</v>
      </c>
      <c r="F11026" s="191">
        <v>45890</v>
      </c>
      <c r="G11026" t="s">
        <v>32</v>
      </c>
      <c r="H11026" s="192">
        <v>784000</v>
      </c>
      <c r="I11026" t="s">
        <v>16</v>
      </c>
      <c r="J11026">
        <v>1960</v>
      </c>
      <c r="K11026"/>
      <c r="L11026">
        <v>2025</v>
      </c>
      <c r="M11026" t="s">
        <v>525</v>
      </c>
      <c r="N11026" t="s">
        <v>526</v>
      </c>
      <c r="O11026"/>
    </row>
    <row r="11027" spans="1:15" s="164" customFormat="1" ht="16" x14ac:dyDescent="0.2">
      <c r="A11027" t="s">
        <v>521</v>
      </c>
      <c r="B11027" t="s">
        <v>670</v>
      </c>
      <c r="C11027" t="s">
        <v>523</v>
      </c>
      <c r="D11027" t="s">
        <v>530</v>
      </c>
      <c r="E11027" t="s">
        <v>518</v>
      </c>
      <c r="F11027" s="191">
        <v>45890</v>
      </c>
      <c r="G11027" t="s">
        <v>36</v>
      </c>
      <c r="H11027" s="192">
        <v>22400</v>
      </c>
      <c r="I11027" t="s">
        <v>16</v>
      </c>
      <c r="J11027">
        <v>56</v>
      </c>
      <c r="K11027"/>
      <c r="L11027">
        <v>2025</v>
      </c>
      <c r="M11027" t="s">
        <v>525</v>
      </c>
      <c r="N11027" t="s">
        <v>526</v>
      </c>
      <c r="O11027"/>
    </row>
    <row r="11028" spans="1:15" s="164" customFormat="1" ht="16" x14ac:dyDescent="0.2">
      <c r="A11028" t="s">
        <v>521</v>
      </c>
      <c r="B11028" t="s">
        <v>592</v>
      </c>
      <c r="C11028" t="s">
        <v>523</v>
      </c>
      <c r="D11028" t="s">
        <v>530</v>
      </c>
      <c r="E11028" t="s">
        <v>518</v>
      </c>
      <c r="F11028" s="191">
        <v>45890</v>
      </c>
      <c r="G11028" t="s">
        <v>24</v>
      </c>
      <c r="H11028" s="192">
        <v>22400</v>
      </c>
      <c r="I11028" t="s">
        <v>16</v>
      </c>
      <c r="J11028">
        <v>56</v>
      </c>
      <c r="K11028"/>
      <c r="L11028">
        <v>2025</v>
      </c>
      <c r="M11028" t="s">
        <v>525</v>
      </c>
      <c r="N11028" t="s">
        <v>526</v>
      </c>
      <c r="O11028"/>
    </row>
    <row r="11029" spans="1:15" s="164" customFormat="1" ht="16" x14ac:dyDescent="0.2">
      <c r="A11029" t="s">
        <v>521</v>
      </c>
      <c r="B11029" t="s">
        <v>592</v>
      </c>
      <c r="C11029" t="s">
        <v>523</v>
      </c>
      <c r="D11029" t="s">
        <v>530</v>
      </c>
      <c r="E11029" t="s">
        <v>517</v>
      </c>
      <c r="F11029" s="191">
        <v>45890</v>
      </c>
      <c r="G11029" t="s">
        <v>24</v>
      </c>
      <c r="H11029" s="192">
        <v>1411200</v>
      </c>
      <c r="I11029" t="s">
        <v>16</v>
      </c>
      <c r="J11029">
        <v>3528</v>
      </c>
      <c r="K11029"/>
      <c r="L11029">
        <v>2025</v>
      </c>
      <c r="M11029" t="s">
        <v>525</v>
      </c>
      <c r="N11029" t="s">
        <v>526</v>
      </c>
      <c r="O11029"/>
    </row>
    <row r="11030" spans="1:15" s="164" customFormat="1" ht="16" x14ac:dyDescent="0.2">
      <c r="A11030" t="s">
        <v>521</v>
      </c>
      <c r="B11030" t="s">
        <v>647</v>
      </c>
      <c r="C11030" t="s">
        <v>523</v>
      </c>
      <c r="D11030" t="s">
        <v>525</v>
      </c>
      <c r="E11030" t="s">
        <v>525</v>
      </c>
      <c r="F11030" s="191">
        <v>45891</v>
      </c>
      <c r="G11030" t="s">
        <v>648</v>
      </c>
      <c r="H11030" s="192">
        <v>21120</v>
      </c>
      <c r="I11030" t="s">
        <v>16</v>
      </c>
      <c r="J11030"/>
      <c r="K11030"/>
      <c r="L11030">
        <v>2024</v>
      </c>
      <c r="M11030" t="s">
        <v>525</v>
      </c>
      <c r="N11030" t="s">
        <v>569</v>
      </c>
      <c r="O11030"/>
    </row>
    <row r="11031" spans="1:15" s="164" customFormat="1" ht="16" x14ac:dyDescent="0.2">
      <c r="A11031" t="s">
        <v>521</v>
      </c>
      <c r="B11031" t="s">
        <v>647</v>
      </c>
      <c r="C11031" t="s">
        <v>523</v>
      </c>
      <c r="D11031" t="s">
        <v>525</v>
      </c>
      <c r="E11031" t="s">
        <v>531</v>
      </c>
      <c r="F11031" s="191">
        <v>45891</v>
      </c>
      <c r="G11031" t="s">
        <v>648</v>
      </c>
      <c r="H11031" s="192">
        <v>114048</v>
      </c>
      <c r="I11031" t="s">
        <v>16</v>
      </c>
      <c r="J11031"/>
      <c r="K11031"/>
      <c r="L11031">
        <v>2024</v>
      </c>
      <c r="M11031" t="s">
        <v>525</v>
      </c>
      <c r="N11031" t="s">
        <v>569</v>
      </c>
      <c r="O11031"/>
    </row>
    <row r="11032" spans="1:15" s="164" customFormat="1" ht="16" x14ac:dyDescent="0.2">
      <c r="A11032" t="s">
        <v>521</v>
      </c>
      <c r="B11032" t="s">
        <v>577</v>
      </c>
      <c r="C11032" t="s">
        <v>523</v>
      </c>
      <c r="D11032" t="s">
        <v>525</v>
      </c>
      <c r="E11032" t="s">
        <v>531</v>
      </c>
      <c r="F11032" s="191">
        <v>45891</v>
      </c>
      <c r="G11032" t="s">
        <v>580</v>
      </c>
      <c r="H11032" s="192">
        <v>132</v>
      </c>
      <c r="I11032" t="s">
        <v>16</v>
      </c>
      <c r="J11032"/>
      <c r="K11032"/>
      <c r="L11032">
        <v>2025</v>
      </c>
      <c r="M11032" t="s">
        <v>525</v>
      </c>
      <c r="N11032" t="s">
        <v>569</v>
      </c>
      <c r="O11032"/>
    </row>
    <row r="11033" spans="1:15" s="164" customFormat="1" ht="16" x14ac:dyDescent="0.2">
      <c r="A11033" t="s">
        <v>521</v>
      </c>
      <c r="B11033" t="s">
        <v>577</v>
      </c>
      <c r="C11033" t="s">
        <v>523</v>
      </c>
      <c r="D11033" t="s">
        <v>525</v>
      </c>
      <c r="E11033" t="s">
        <v>525</v>
      </c>
      <c r="F11033" s="191">
        <v>45891</v>
      </c>
      <c r="G11033" t="s">
        <v>582</v>
      </c>
      <c r="H11033" s="192">
        <v>686</v>
      </c>
      <c r="I11033" t="s">
        <v>16</v>
      </c>
      <c r="J11033"/>
      <c r="K11033"/>
      <c r="L11033">
        <v>2025</v>
      </c>
      <c r="M11033" t="s">
        <v>525</v>
      </c>
      <c r="N11033" t="s">
        <v>569</v>
      </c>
      <c r="O11033"/>
    </row>
    <row r="11034" spans="1:15" s="164" customFormat="1" ht="16" x14ac:dyDescent="0.2">
      <c r="A11034" t="s">
        <v>521</v>
      </c>
      <c r="B11034" t="s">
        <v>577</v>
      </c>
      <c r="C11034" t="s">
        <v>523</v>
      </c>
      <c r="D11034" t="s">
        <v>525</v>
      </c>
      <c r="E11034" t="s">
        <v>531</v>
      </c>
      <c r="F11034" s="191">
        <v>45891</v>
      </c>
      <c r="G11034" t="s">
        <v>582</v>
      </c>
      <c r="H11034" s="192">
        <v>689</v>
      </c>
      <c r="I11034" t="s">
        <v>16</v>
      </c>
      <c r="J11034"/>
      <c r="K11034"/>
      <c r="L11034">
        <v>2025</v>
      </c>
      <c r="M11034" t="s">
        <v>525</v>
      </c>
      <c r="N11034" t="s">
        <v>569</v>
      </c>
      <c r="O11034"/>
    </row>
    <row r="11035" spans="1:15" s="164" customFormat="1" ht="16" x14ac:dyDescent="0.2">
      <c r="A11035" t="s">
        <v>521</v>
      </c>
      <c r="B11035" t="s">
        <v>647</v>
      </c>
      <c r="C11035" t="s">
        <v>523</v>
      </c>
      <c r="D11035" t="s">
        <v>525</v>
      </c>
      <c r="E11035" t="s">
        <v>519</v>
      </c>
      <c r="F11035" s="191">
        <v>45891</v>
      </c>
      <c r="G11035" t="s">
        <v>661</v>
      </c>
      <c r="H11035" s="192">
        <v>184404</v>
      </c>
      <c r="I11035" t="s">
        <v>16</v>
      </c>
      <c r="J11035"/>
      <c r="K11035"/>
      <c r="L11035">
        <v>2024</v>
      </c>
      <c r="M11035" t="s">
        <v>525</v>
      </c>
      <c r="N11035" t="s">
        <v>569</v>
      </c>
      <c r="O11035"/>
    </row>
    <row r="11036" spans="1:15" s="164" customFormat="1" ht="16" x14ac:dyDescent="0.2">
      <c r="A11036" t="s">
        <v>521</v>
      </c>
      <c r="B11036" t="s">
        <v>647</v>
      </c>
      <c r="C11036" t="s">
        <v>523</v>
      </c>
      <c r="D11036" t="s">
        <v>525</v>
      </c>
      <c r="E11036" t="s">
        <v>525</v>
      </c>
      <c r="F11036" s="191">
        <v>45891</v>
      </c>
      <c r="G11036" t="s">
        <v>649</v>
      </c>
      <c r="H11036" s="192">
        <v>151004</v>
      </c>
      <c r="I11036" t="s">
        <v>16</v>
      </c>
      <c r="J11036"/>
      <c r="K11036"/>
      <c r="L11036">
        <v>2024</v>
      </c>
      <c r="M11036" t="s">
        <v>525</v>
      </c>
      <c r="N11036" t="s">
        <v>569</v>
      </c>
      <c r="O11036"/>
    </row>
    <row r="11037" spans="1:15" s="164" customFormat="1" ht="16" x14ac:dyDescent="0.2">
      <c r="A11037" t="s">
        <v>521</v>
      </c>
      <c r="B11037" t="s">
        <v>647</v>
      </c>
      <c r="C11037" t="s">
        <v>523</v>
      </c>
      <c r="D11037" t="s">
        <v>525</v>
      </c>
      <c r="E11037" t="s">
        <v>525</v>
      </c>
      <c r="F11037" s="191">
        <v>45891</v>
      </c>
      <c r="G11037" t="s">
        <v>656</v>
      </c>
      <c r="H11037" s="192">
        <v>99792</v>
      </c>
      <c r="I11037" t="s">
        <v>16</v>
      </c>
      <c r="J11037"/>
      <c r="K11037"/>
      <c r="L11037">
        <v>2024</v>
      </c>
      <c r="M11037" t="s">
        <v>525</v>
      </c>
      <c r="N11037" t="s">
        <v>569</v>
      </c>
      <c r="O11037"/>
    </row>
    <row r="11038" spans="1:15" s="164" customFormat="1" ht="16" x14ac:dyDescent="0.2">
      <c r="A11038" t="s">
        <v>521</v>
      </c>
      <c r="B11038" t="s">
        <v>603</v>
      </c>
      <c r="C11038" t="s">
        <v>523</v>
      </c>
      <c r="D11038" t="s">
        <v>525</v>
      </c>
      <c r="E11038" t="s">
        <v>525</v>
      </c>
      <c r="F11038" s="191">
        <v>45891</v>
      </c>
      <c r="G11038" t="s">
        <v>604</v>
      </c>
      <c r="H11038" s="192">
        <v>48756</v>
      </c>
      <c r="I11038" t="s">
        <v>22</v>
      </c>
      <c r="J11038"/>
      <c r="K11038"/>
      <c r="L11038">
        <v>2024</v>
      </c>
      <c r="M11038" t="s">
        <v>525</v>
      </c>
      <c r="N11038" t="s">
        <v>569</v>
      </c>
      <c r="O11038"/>
    </row>
    <row r="11039" spans="1:15" s="164" customFormat="1" ht="16" x14ac:dyDescent="0.2">
      <c r="A11039" t="s">
        <v>521</v>
      </c>
      <c r="B11039" t="s">
        <v>688</v>
      </c>
      <c r="C11039" t="s">
        <v>523</v>
      </c>
      <c r="D11039" t="s">
        <v>530</v>
      </c>
      <c r="E11039" t="s">
        <v>518</v>
      </c>
      <c r="F11039" s="191">
        <v>45891</v>
      </c>
      <c r="G11039" t="s">
        <v>40</v>
      </c>
      <c r="H11039" s="192">
        <v>200000</v>
      </c>
      <c r="I11039" t="s">
        <v>16</v>
      </c>
      <c r="J11039"/>
      <c r="K11039"/>
      <c r="L11039">
        <v>2025</v>
      </c>
      <c r="M11039" t="s">
        <v>525</v>
      </c>
      <c r="N11039" t="s">
        <v>526</v>
      </c>
      <c r="O11039"/>
    </row>
    <row r="11040" spans="1:15" s="164" customFormat="1" ht="16" x14ac:dyDescent="0.2">
      <c r="A11040" t="s">
        <v>521</v>
      </c>
      <c r="B11040" t="s">
        <v>688</v>
      </c>
      <c r="C11040" t="s">
        <v>523</v>
      </c>
      <c r="D11040" t="s">
        <v>530</v>
      </c>
      <c r="E11040" t="s">
        <v>517</v>
      </c>
      <c r="F11040" s="191">
        <v>45891</v>
      </c>
      <c r="G11040" t="s">
        <v>40</v>
      </c>
      <c r="H11040" s="192">
        <v>920000</v>
      </c>
      <c r="I11040" t="s">
        <v>16</v>
      </c>
      <c r="J11040"/>
      <c r="K11040"/>
      <c r="L11040">
        <v>2025</v>
      </c>
      <c r="M11040" t="s">
        <v>525</v>
      </c>
      <c r="N11040" t="s">
        <v>526</v>
      </c>
      <c r="O11040"/>
    </row>
    <row r="11041" spans="1:15" s="164" customFormat="1" ht="16" x14ac:dyDescent="0.2">
      <c r="A11041" t="s">
        <v>521</v>
      </c>
      <c r="B11041" t="s">
        <v>831</v>
      </c>
      <c r="C11041" t="s">
        <v>523</v>
      </c>
      <c r="D11041" t="s">
        <v>530</v>
      </c>
      <c r="E11041" t="s">
        <v>518</v>
      </c>
      <c r="F11041" s="191">
        <v>45891</v>
      </c>
      <c r="G11041" t="s">
        <v>832</v>
      </c>
      <c r="H11041" s="192">
        <v>120000</v>
      </c>
      <c r="I11041" t="s">
        <v>16</v>
      </c>
      <c r="J11041"/>
      <c r="K11041"/>
      <c r="L11041">
        <v>2025</v>
      </c>
      <c r="M11041" t="s">
        <v>525</v>
      </c>
      <c r="N11041" t="s">
        <v>526</v>
      </c>
      <c r="O11041"/>
    </row>
    <row r="11042" spans="1:15" s="164" customFormat="1" ht="16" x14ac:dyDescent="0.2">
      <c r="A11042" t="s">
        <v>521</v>
      </c>
      <c r="B11042" t="s">
        <v>831</v>
      </c>
      <c r="C11042" t="s">
        <v>523</v>
      </c>
      <c r="D11042" t="s">
        <v>530</v>
      </c>
      <c r="E11042" t="s">
        <v>517</v>
      </c>
      <c r="F11042" s="191">
        <v>45891</v>
      </c>
      <c r="G11042" t="s">
        <v>832</v>
      </c>
      <c r="H11042" s="192">
        <v>320000</v>
      </c>
      <c r="I11042" t="s">
        <v>16</v>
      </c>
      <c r="J11042"/>
      <c r="K11042"/>
      <c r="L11042">
        <v>2025</v>
      </c>
      <c r="M11042" t="s">
        <v>525</v>
      </c>
      <c r="N11042" t="s">
        <v>526</v>
      </c>
      <c r="O11042"/>
    </row>
    <row r="11043" spans="1:15" s="164" customFormat="1" ht="16" x14ac:dyDescent="0.2">
      <c r="A11043" t="s">
        <v>521</v>
      </c>
      <c r="B11043" t="s">
        <v>705</v>
      </c>
      <c r="C11043" t="s">
        <v>523</v>
      </c>
      <c r="D11043" t="s">
        <v>530</v>
      </c>
      <c r="E11043" t="s">
        <v>517</v>
      </c>
      <c r="F11043" s="191">
        <v>45891</v>
      </c>
      <c r="G11043" t="s">
        <v>42</v>
      </c>
      <c r="H11043" s="192">
        <v>268800</v>
      </c>
      <c r="I11043" t="s">
        <v>16</v>
      </c>
      <c r="J11043">
        <v>672</v>
      </c>
      <c r="K11043"/>
      <c r="L11043">
        <v>2025</v>
      </c>
      <c r="M11043" t="s">
        <v>525</v>
      </c>
      <c r="N11043" t="s">
        <v>526</v>
      </c>
      <c r="O11043"/>
    </row>
    <row r="11044" spans="1:15" s="164" customFormat="1" ht="16" x14ac:dyDescent="0.2">
      <c r="A11044" t="s">
        <v>521</v>
      </c>
      <c r="B11044" t="s">
        <v>645</v>
      </c>
      <c r="C11044" t="s">
        <v>523</v>
      </c>
      <c r="D11044" t="s">
        <v>530</v>
      </c>
      <c r="E11044" t="s">
        <v>517</v>
      </c>
      <c r="F11044" s="191">
        <v>45891</v>
      </c>
      <c r="G11044" t="s">
        <v>30</v>
      </c>
      <c r="H11044" s="192">
        <v>784000</v>
      </c>
      <c r="I11044" t="s">
        <v>16</v>
      </c>
      <c r="J11044">
        <v>1960</v>
      </c>
      <c r="K11044"/>
      <c r="L11044">
        <v>2025</v>
      </c>
      <c r="M11044" t="s">
        <v>525</v>
      </c>
      <c r="N11044" t="s">
        <v>526</v>
      </c>
      <c r="O11044"/>
    </row>
    <row r="11045" spans="1:15" s="164" customFormat="1" ht="16" x14ac:dyDescent="0.2">
      <c r="A11045" t="s">
        <v>521</v>
      </c>
      <c r="B11045" t="s">
        <v>670</v>
      </c>
      <c r="C11045" t="s">
        <v>523</v>
      </c>
      <c r="D11045" t="s">
        <v>524</v>
      </c>
      <c r="E11045" t="s">
        <v>519</v>
      </c>
      <c r="F11045" s="191">
        <v>45891</v>
      </c>
      <c r="G11045" t="s">
        <v>36</v>
      </c>
      <c r="H11045" s="192">
        <v>21675</v>
      </c>
      <c r="I11045" t="s">
        <v>16</v>
      </c>
      <c r="J11045">
        <v>255</v>
      </c>
      <c r="K11045"/>
      <c r="L11045">
        <v>2025</v>
      </c>
      <c r="M11045" t="s">
        <v>525</v>
      </c>
      <c r="N11045" t="s">
        <v>526</v>
      </c>
      <c r="O11045"/>
    </row>
    <row r="11046" spans="1:15" s="164" customFormat="1" ht="16" x14ac:dyDescent="0.2">
      <c r="A11046" t="s">
        <v>521</v>
      </c>
      <c r="B11046" t="s">
        <v>670</v>
      </c>
      <c r="C11046" t="s">
        <v>523</v>
      </c>
      <c r="D11046" t="s">
        <v>530</v>
      </c>
      <c r="E11046" t="s">
        <v>517</v>
      </c>
      <c r="F11046" s="191">
        <v>45891</v>
      </c>
      <c r="G11046" t="s">
        <v>36</v>
      </c>
      <c r="H11046" s="192">
        <v>582400</v>
      </c>
      <c r="I11046" t="s">
        <v>16</v>
      </c>
      <c r="J11046">
        <v>1456</v>
      </c>
      <c r="K11046"/>
      <c r="L11046">
        <v>2025</v>
      </c>
      <c r="M11046" t="s">
        <v>525</v>
      </c>
      <c r="N11046" t="s">
        <v>526</v>
      </c>
      <c r="O11046"/>
    </row>
    <row r="11047" spans="1:15" s="164" customFormat="1" ht="16" x14ac:dyDescent="0.2">
      <c r="A11047" t="s">
        <v>521</v>
      </c>
      <c r="B11047" t="s">
        <v>687</v>
      </c>
      <c r="C11047" t="s">
        <v>523</v>
      </c>
      <c r="D11047" t="s">
        <v>530</v>
      </c>
      <c r="E11047" t="s">
        <v>517</v>
      </c>
      <c r="F11047" s="191">
        <v>45891</v>
      </c>
      <c r="G11047" t="s">
        <v>39</v>
      </c>
      <c r="H11047" s="192">
        <v>89600</v>
      </c>
      <c r="I11047" t="s">
        <v>16</v>
      </c>
      <c r="J11047">
        <v>224</v>
      </c>
      <c r="K11047"/>
      <c r="L11047">
        <v>2025</v>
      </c>
      <c r="M11047" t="s">
        <v>525</v>
      </c>
      <c r="N11047" t="s">
        <v>526</v>
      </c>
      <c r="O11047"/>
    </row>
    <row r="11048" spans="1:15" s="164" customFormat="1" ht="16" x14ac:dyDescent="0.2">
      <c r="A11048" t="s">
        <v>521</v>
      </c>
      <c r="B11048" t="s">
        <v>667</v>
      </c>
      <c r="C11048" t="s">
        <v>523</v>
      </c>
      <c r="D11048" t="s">
        <v>530</v>
      </c>
      <c r="E11048" t="s">
        <v>518</v>
      </c>
      <c r="F11048" s="191">
        <v>45891</v>
      </c>
      <c r="G11048" t="s">
        <v>35</v>
      </c>
      <c r="H11048" s="192">
        <v>22400</v>
      </c>
      <c r="I11048" t="s">
        <v>16</v>
      </c>
      <c r="J11048">
        <v>56</v>
      </c>
      <c r="K11048"/>
      <c r="L11048">
        <v>2025</v>
      </c>
      <c r="M11048" t="s">
        <v>525</v>
      </c>
      <c r="N11048" t="s">
        <v>526</v>
      </c>
      <c r="O11048"/>
    </row>
    <row r="11049" spans="1:15" s="164" customFormat="1" ht="16" x14ac:dyDescent="0.2">
      <c r="A11049" t="s">
        <v>521</v>
      </c>
      <c r="B11049" t="s">
        <v>667</v>
      </c>
      <c r="C11049" t="s">
        <v>523</v>
      </c>
      <c r="D11049" t="s">
        <v>530</v>
      </c>
      <c r="E11049" t="s">
        <v>517</v>
      </c>
      <c r="F11049" s="191">
        <v>45891</v>
      </c>
      <c r="G11049" t="s">
        <v>35</v>
      </c>
      <c r="H11049" s="192">
        <v>761600</v>
      </c>
      <c r="I11049" t="s">
        <v>16</v>
      </c>
      <c r="J11049">
        <v>1904</v>
      </c>
      <c r="K11049"/>
      <c r="L11049">
        <v>2025</v>
      </c>
      <c r="M11049" t="s">
        <v>525</v>
      </c>
      <c r="N11049" t="s">
        <v>526</v>
      </c>
      <c r="O11049"/>
    </row>
    <row r="11050" spans="1:15" s="164" customFormat="1" ht="16" x14ac:dyDescent="0.2">
      <c r="A11050" t="s">
        <v>521</v>
      </c>
      <c r="B11050" t="s">
        <v>705</v>
      </c>
      <c r="C11050" t="s">
        <v>523</v>
      </c>
      <c r="D11050" t="s">
        <v>530</v>
      </c>
      <c r="E11050" t="s">
        <v>518</v>
      </c>
      <c r="F11050" s="191">
        <v>45891</v>
      </c>
      <c r="G11050" t="s">
        <v>42</v>
      </c>
      <c r="H11050" s="192">
        <v>44800</v>
      </c>
      <c r="I11050" t="s">
        <v>16</v>
      </c>
      <c r="J11050">
        <v>112</v>
      </c>
      <c r="K11050"/>
      <c r="L11050">
        <v>2025</v>
      </c>
      <c r="M11050" t="s">
        <v>525</v>
      </c>
      <c r="N11050" t="s">
        <v>526</v>
      </c>
      <c r="O11050"/>
    </row>
    <row r="11051" spans="1:15" s="164" customFormat="1" ht="16" x14ac:dyDescent="0.2">
      <c r="A11051" t="s">
        <v>521</v>
      </c>
      <c r="B11051" t="s">
        <v>639</v>
      </c>
      <c r="C11051" t="s">
        <v>523</v>
      </c>
      <c r="D11051" t="s">
        <v>530</v>
      </c>
      <c r="E11051" t="s">
        <v>518</v>
      </c>
      <c r="F11051" s="191">
        <v>45891</v>
      </c>
      <c r="G11051" t="s">
        <v>29</v>
      </c>
      <c r="H11051" s="192">
        <v>89600</v>
      </c>
      <c r="I11051" t="s">
        <v>16</v>
      </c>
      <c r="J11051">
        <v>224</v>
      </c>
      <c r="K11051"/>
      <c r="L11051">
        <v>2025</v>
      </c>
      <c r="M11051" t="s">
        <v>525</v>
      </c>
      <c r="N11051" t="s">
        <v>526</v>
      </c>
      <c r="O11051"/>
    </row>
    <row r="11052" spans="1:15" s="164" customFormat="1" ht="16" x14ac:dyDescent="0.2">
      <c r="A11052" t="s">
        <v>521</v>
      </c>
      <c r="B11052" t="s">
        <v>639</v>
      </c>
      <c r="C11052" t="s">
        <v>523</v>
      </c>
      <c r="D11052" t="s">
        <v>524</v>
      </c>
      <c r="E11052" t="s">
        <v>519</v>
      </c>
      <c r="F11052" s="191">
        <v>45891</v>
      </c>
      <c r="G11052" t="s">
        <v>29</v>
      </c>
      <c r="H11052" s="192">
        <v>14450</v>
      </c>
      <c r="I11052" t="s">
        <v>16</v>
      </c>
      <c r="J11052">
        <v>170</v>
      </c>
      <c r="K11052"/>
      <c r="L11052">
        <v>2025</v>
      </c>
      <c r="M11052" t="s">
        <v>525</v>
      </c>
      <c r="N11052" t="s">
        <v>526</v>
      </c>
      <c r="O11052"/>
    </row>
    <row r="11053" spans="1:15" s="164" customFormat="1" ht="16" x14ac:dyDescent="0.2">
      <c r="A11053" t="s">
        <v>521</v>
      </c>
      <c r="B11053" t="s">
        <v>639</v>
      </c>
      <c r="C11053" t="s">
        <v>523</v>
      </c>
      <c r="D11053" t="s">
        <v>530</v>
      </c>
      <c r="E11053" t="s">
        <v>517</v>
      </c>
      <c r="F11053" s="191">
        <v>45891</v>
      </c>
      <c r="G11053" t="s">
        <v>29</v>
      </c>
      <c r="H11053" s="192">
        <v>3225600</v>
      </c>
      <c r="I11053" t="s">
        <v>16</v>
      </c>
      <c r="J11053">
        <v>8064</v>
      </c>
      <c r="K11053"/>
      <c r="L11053">
        <v>2025</v>
      </c>
      <c r="M11053" t="s">
        <v>525</v>
      </c>
      <c r="N11053" t="s">
        <v>526</v>
      </c>
      <c r="O11053"/>
    </row>
    <row r="11054" spans="1:15" s="164" customFormat="1" ht="16" x14ac:dyDescent="0.2">
      <c r="A11054" t="s">
        <v>521</v>
      </c>
      <c r="B11054" t="s">
        <v>662</v>
      </c>
      <c r="C11054" t="s">
        <v>523</v>
      </c>
      <c r="D11054" t="s">
        <v>530</v>
      </c>
      <c r="E11054" t="s">
        <v>518</v>
      </c>
      <c r="F11054" s="191">
        <v>45891</v>
      </c>
      <c r="G11054" t="s">
        <v>32</v>
      </c>
      <c r="H11054" s="192">
        <v>156800</v>
      </c>
      <c r="I11054" t="s">
        <v>16</v>
      </c>
      <c r="J11054">
        <v>392</v>
      </c>
      <c r="K11054"/>
      <c r="L11054">
        <v>2025</v>
      </c>
      <c r="M11054" t="s">
        <v>525</v>
      </c>
      <c r="N11054" t="s">
        <v>526</v>
      </c>
      <c r="O11054"/>
    </row>
    <row r="11055" spans="1:15" s="164" customFormat="1" ht="16" x14ac:dyDescent="0.2">
      <c r="A11055" t="s">
        <v>521</v>
      </c>
      <c r="B11055" t="s">
        <v>662</v>
      </c>
      <c r="C11055" t="s">
        <v>523</v>
      </c>
      <c r="D11055" t="s">
        <v>530</v>
      </c>
      <c r="E11055" t="s">
        <v>517</v>
      </c>
      <c r="F11055" s="191">
        <v>45891</v>
      </c>
      <c r="G11055" t="s">
        <v>32</v>
      </c>
      <c r="H11055" s="192">
        <v>1075200</v>
      </c>
      <c r="I11055" t="s">
        <v>16</v>
      </c>
      <c r="J11055">
        <v>2688</v>
      </c>
      <c r="K11055"/>
      <c r="L11055">
        <v>2025</v>
      </c>
      <c r="M11055" t="s">
        <v>525</v>
      </c>
      <c r="N11055" t="s">
        <v>526</v>
      </c>
      <c r="O11055"/>
    </row>
    <row r="11056" spans="1:15" s="164" customFormat="1" ht="16" x14ac:dyDescent="0.2">
      <c r="A11056" t="s">
        <v>521</v>
      </c>
      <c r="B11056" t="s">
        <v>670</v>
      </c>
      <c r="C11056" t="s">
        <v>523</v>
      </c>
      <c r="D11056" t="s">
        <v>530</v>
      </c>
      <c r="E11056" t="s">
        <v>518</v>
      </c>
      <c r="F11056" s="191">
        <v>45891</v>
      </c>
      <c r="G11056" t="s">
        <v>36</v>
      </c>
      <c r="H11056" s="192">
        <v>67200</v>
      </c>
      <c r="I11056" t="s">
        <v>16</v>
      </c>
      <c r="J11056">
        <v>168</v>
      </c>
      <c r="K11056"/>
      <c r="L11056">
        <v>2025</v>
      </c>
      <c r="M11056" t="s">
        <v>525</v>
      </c>
      <c r="N11056" t="s">
        <v>526</v>
      </c>
      <c r="O11056"/>
    </row>
    <row r="11057" spans="1:15" s="164" customFormat="1" ht="16" x14ac:dyDescent="0.2">
      <c r="A11057" t="s">
        <v>521</v>
      </c>
      <c r="B11057" t="s">
        <v>592</v>
      </c>
      <c r="C11057" t="s">
        <v>523</v>
      </c>
      <c r="D11057" t="s">
        <v>530</v>
      </c>
      <c r="E11057" t="s">
        <v>518</v>
      </c>
      <c r="F11057" s="191">
        <v>45891</v>
      </c>
      <c r="G11057" t="s">
        <v>24</v>
      </c>
      <c r="H11057" s="192">
        <v>44800</v>
      </c>
      <c r="I11057" t="s">
        <v>16</v>
      </c>
      <c r="J11057">
        <v>112</v>
      </c>
      <c r="K11057"/>
      <c r="L11057">
        <v>2025</v>
      </c>
      <c r="M11057" t="s">
        <v>525</v>
      </c>
      <c r="N11057" t="s">
        <v>526</v>
      </c>
      <c r="O11057"/>
    </row>
    <row r="11058" spans="1:15" s="164" customFormat="1" ht="16" x14ac:dyDescent="0.2">
      <c r="A11058" t="s">
        <v>521</v>
      </c>
      <c r="B11058" t="s">
        <v>592</v>
      </c>
      <c r="C11058" t="s">
        <v>523</v>
      </c>
      <c r="D11058" t="s">
        <v>530</v>
      </c>
      <c r="E11058" t="s">
        <v>517</v>
      </c>
      <c r="F11058" s="191">
        <v>45891</v>
      </c>
      <c r="G11058" t="s">
        <v>24</v>
      </c>
      <c r="H11058" s="192">
        <v>1276800</v>
      </c>
      <c r="I11058" t="s">
        <v>16</v>
      </c>
      <c r="J11058">
        <v>3192</v>
      </c>
      <c r="K11058"/>
      <c r="L11058">
        <v>2025</v>
      </c>
      <c r="M11058" t="s">
        <v>525</v>
      </c>
      <c r="N11058" t="s">
        <v>526</v>
      </c>
      <c r="O11058"/>
    </row>
    <row r="11059" spans="1:15" s="164" customFormat="1" ht="16" x14ac:dyDescent="0.2">
      <c r="A11059" t="s">
        <v>521</v>
      </c>
      <c r="B11059" t="s">
        <v>572</v>
      </c>
      <c r="C11059" t="s">
        <v>523</v>
      </c>
      <c r="D11059" t="s">
        <v>530</v>
      </c>
      <c r="E11059" t="s">
        <v>518</v>
      </c>
      <c r="F11059" s="191">
        <v>45891</v>
      </c>
      <c r="G11059" t="s">
        <v>573</v>
      </c>
      <c r="H11059" s="192">
        <v>40000</v>
      </c>
      <c r="I11059" t="s">
        <v>16</v>
      </c>
      <c r="J11059"/>
      <c r="K11059"/>
      <c r="L11059">
        <v>2025</v>
      </c>
      <c r="M11059" t="s">
        <v>525</v>
      </c>
      <c r="N11059" t="s">
        <v>526</v>
      </c>
      <c r="O11059"/>
    </row>
    <row r="11060" spans="1:15" s="164" customFormat="1" ht="16" x14ac:dyDescent="0.2">
      <c r="A11060" t="s">
        <v>521</v>
      </c>
      <c r="B11060" t="s">
        <v>572</v>
      </c>
      <c r="C11060" t="s">
        <v>535</v>
      </c>
      <c r="D11060" t="s">
        <v>524</v>
      </c>
      <c r="E11060" t="s">
        <v>519</v>
      </c>
      <c r="F11060" s="191">
        <v>45891</v>
      </c>
      <c r="G11060" t="s">
        <v>573</v>
      </c>
      <c r="H11060" s="192">
        <v>85000</v>
      </c>
      <c r="I11060" t="s">
        <v>16</v>
      </c>
      <c r="J11060">
        <v>1000</v>
      </c>
      <c r="K11060"/>
      <c r="L11060">
        <v>2025</v>
      </c>
      <c r="M11060" t="s">
        <v>525</v>
      </c>
      <c r="N11060" t="s">
        <v>526</v>
      </c>
      <c r="O11060"/>
    </row>
    <row r="11061" spans="1:15" s="164" customFormat="1" ht="16" x14ac:dyDescent="0.2">
      <c r="A11061" t="s">
        <v>521</v>
      </c>
      <c r="B11061" t="s">
        <v>572</v>
      </c>
      <c r="C11061" t="s">
        <v>523</v>
      </c>
      <c r="D11061" t="s">
        <v>524</v>
      </c>
      <c r="E11061" t="s">
        <v>519</v>
      </c>
      <c r="F11061" s="191">
        <v>45891</v>
      </c>
      <c r="G11061" t="s">
        <v>573</v>
      </c>
      <c r="H11061" s="192">
        <v>1190000</v>
      </c>
      <c r="I11061" t="s">
        <v>16</v>
      </c>
      <c r="J11061">
        <v>14000</v>
      </c>
      <c r="K11061"/>
      <c r="L11061">
        <v>2025</v>
      </c>
      <c r="M11061" t="s">
        <v>525</v>
      </c>
      <c r="N11061" t="s">
        <v>526</v>
      </c>
      <c r="O11061"/>
    </row>
    <row r="11062" spans="1:15" s="164" customFormat="1" ht="16" x14ac:dyDescent="0.2">
      <c r="A11062" t="s">
        <v>521</v>
      </c>
      <c r="B11062" t="s">
        <v>572</v>
      </c>
      <c r="C11062" t="s">
        <v>535</v>
      </c>
      <c r="D11062" t="s">
        <v>530</v>
      </c>
      <c r="E11062" t="s">
        <v>517</v>
      </c>
      <c r="F11062" s="191">
        <v>45891</v>
      </c>
      <c r="G11062" t="s">
        <v>573</v>
      </c>
      <c r="H11062" s="192">
        <v>40000</v>
      </c>
      <c r="I11062" t="s">
        <v>16</v>
      </c>
      <c r="J11062"/>
      <c r="K11062"/>
      <c r="L11062">
        <v>2025</v>
      </c>
      <c r="M11062" t="s">
        <v>525</v>
      </c>
      <c r="N11062" t="s">
        <v>526</v>
      </c>
      <c r="O11062"/>
    </row>
    <row r="11063" spans="1:15" s="164" customFormat="1" ht="16" x14ac:dyDescent="0.2">
      <c r="A11063" t="s">
        <v>521</v>
      </c>
      <c r="B11063" t="s">
        <v>572</v>
      </c>
      <c r="C11063" t="s">
        <v>523</v>
      </c>
      <c r="D11063" t="s">
        <v>530</v>
      </c>
      <c r="E11063" t="s">
        <v>517</v>
      </c>
      <c r="F11063" s="191">
        <v>45891</v>
      </c>
      <c r="G11063" t="s">
        <v>573</v>
      </c>
      <c r="H11063" s="192">
        <v>2920000</v>
      </c>
      <c r="I11063" t="s">
        <v>16</v>
      </c>
      <c r="J11063"/>
      <c r="K11063"/>
      <c r="L11063">
        <v>2025</v>
      </c>
      <c r="M11063" t="s">
        <v>525</v>
      </c>
      <c r="N11063" t="s">
        <v>526</v>
      </c>
      <c r="O11063"/>
    </row>
    <row r="11064" spans="1:15" s="164" customFormat="1" ht="16" x14ac:dyDescent="0.2">
      <c r="A11064" t="s">
        <v>521</v>
      </c>
      <c r="B11064" t="s">
        <v>522</v>
      </c>
      <c r="C11064" t="s">
        <v>523</v>
      </c>
      <c r="D11064" t="s">
        <v>524</v>
      </c>
      <c r="E11064" t="s">
        <v>519</v>
      </c>
      <c r="F11064" s="191">
        <v>45891</v>
      </c>
      <c r="G11064" t="s">
        <v>19</v>
      </c>
      <c r="H11064" s="192">
        <v>255000</v>
      </c>
      <c r="I11064" t="s">
        <v>16</v>
      </c>
      <c r="J11064">
        <v>3000</v>
      </c>
      <c r="K11064"/>
      <c r="L11064">
        <v>2025</v>
      </c>
      <c r="M11064" t="s">
        <v>525</v>
      </c>
      <c r="N11064" t="s">
        <v>526</v>
      </c>
      <c r="O11064"/>
    </row>
    <row r="11065" spans="1:15" s="164" customFormat="1" ht="16" x14ac:dyDescent="0.2">
      <c r="A11065" t="s">
        <v>521</v>
      </c>
      <c r="B11065" t="s">
        <v>670</v>
      </c>
      <c r="C11065" t="s">
        <v>523</v>
      </c>
      <c r="D11065" t="s">
        <v>530</v>
      </c>
      <c r="E11065" t="s">
        <v>517</v>
      </c>
      <c r="F11065" s="191">
        <v>45891</v>
      </c>
      <c r="G11065" t="s">
        <v>36</v>
      </c>
      <c r="H11065" s="192">
        <v>22400</v>
      </c>
      <c r="I11065" t="s">
        <v>16</v>
      </c>
      <c r="J11065">
        <v>56</v>
      </c>
      <c r="K11065"/>
      <c r="L11065">
        <v>2025</v>
      </c>
      <c r="M11065" t="s">
        <v>525</v>
      </c>
      <c r="N11065" t="s">
        <v>526</v>
      </c>
      <c r="O11065" t="s">
        <v>899</v>
      </c>
    </row>
    <row r="11066" spans="1:15" s="164" customFormat="1" ht="16" x14ac:dyDescent="0.2">
      <c r="A11066" t="s">
        <v>521</v>
      </c>
      <c r="B11066" t="s">
        <v>688</v>
      </c>
      <c r="C11066" t="s">
        <v>523</v>
      </c>
      <c r="D11066" t="s">
        <v>530</v>
      </c>
      <c r="E11066" t="s">
        <v>517</v>
      </c>
      <c r="F11066" s="191">
        <v>45892</v>
      </c>
      <c r="G11066" t="s">
        <v>40</v>
      </c>
      <c r="H11066" s="192">
        <v>1320000</v>
      </c>
      <c r="I11066" t="s">
        <v>16</v>
      </c>
      <c r="J11066"/>
      <c r="K11066"/>
      <c r="L11066">
        <v>2025</v>
      </c>
      <c r="M11066" t="s">
        <v>525</v>
      </c>
      <c r="N11066" t="s">
        <v>526</v>
      </c>
      <c r="O11066"/>
    </row>
    <row r="11067" spans="1:15" s="164" customFormat="1" ht="16" x14ac:dyDescent="0.2">
      <c r="A11067" t="s">
        <v>521</v>
      </c>
      <c r="B11067" t="s">
        <v>831</v>
      </c>
      <c r="C11067" t="s">
        <v>523</v>
      </c>
      <c r="D11067" t="s">
        <v>530</v>
      </c>
      <c r="E11067" t="s">
        <v>518</v>
      </c>
      <c r="F11067" s="191">
        <v>45892</v>
      </c>
      <c r="G11067" t="s">
        <v>832</v>
      </c>
      <c r="H11067" s="192">
        <v>80000</v>
      </c>
      <c r="I11067" t="s">
        <v>16</v>
      </c>
      <c r="J11067"/>
      <c r="K11067"/>
      <c r="L11067">
        <v>2025</v>
      </c>
      <c r="M11067" t="s">
        <v>525</v>
      </c>
      <c r="N11067" t="s">
        <v>526</v>
      </c>
      <c r="O11067"/>
    </row>
    <row r="11068" spans="1:15" s="164" customFormat="1" ht="16" x14ac:dyDescent="0.2">
      <c r="A11068" t="s">
        <v>521</v>
      </c>
      <c r="B11068" t="s">
        <v>831</v>
      </c>
      <c r="C11068" t="s">
        <v>523</v>
      </c>
      <c r="D11068" t="s">
        <v>530</v>
      </c>
      <c r="E11068" t="s">
        <v>517</v>
      </c>
      <c r="F11068" s="191">
        <v>45892</v>
      </c>
      <c r="G11068" t="s">
        <v>832</v>
      </c>
      <c r="H11068" s="192">
        <v>360000</v>
      </c>
      <c r="I11068" t="s">
        <v>16</v>
      </c>
      <c r="J11068"/>
      <c r="K11068"/>
      <c r="L11068">
        <v>2025</v>
      </c>
      <c r="M11068" t="s">
        <v>525</v>
      </c>
      <c r="N11068" t="s">
        <v>526</v>
      </c>
      <c r="O11068"/>
    </row>
    <row r="11069" spans="1:15" s="164" customFormat="1" ht="16" x14ac:dyDescent="0.2">
      <c r="A11069" t="s">
        <v>521</v>
      </c>
      <c r="B11069" t="s">
        <v>705</v>
      </c>
      <c r="C11069" t="s">
        <v>523</v>
      </c>
      <c r="D11069" t="s">
        <v>530</v>
      </c>
      <c r="E11069" t="s">
        <v>517</v>
      </c>
      <c r="F11069" s="191">
        <v>45892</v>
      </c>
      <c r="G11069" t="s">
        <v>42</v>
      </c>
      <c r="H11069" s="192">
        <v>268800</v>
      </c>
      <c r="I11069" t="s">
        <v>16</v>
      </c>
      <c r="J11069">
        <v>672</v>
      </c>
      <c r="K11069"/>
      <c r="L11069">
        <v>2025</v>
      </c>
      <c r="M11069" t="s">
        <v>525</v>
      </c>
      <c r="N11069" t="s">
        <v>526</v>
      </c>
      <c r="O11069"/>
    </row>
    <row r="11070" spans="1:15" s="164" customFormat="1" ht="16" x14ac:dyDescent="0.2">
      <c r="A11070" t="s">
        <v>521</v>
      </c>
      <c r="B11070" t="s">
        <v>645</v>
      </c>
      <c r="C11070" t="s">
        <v>523</v>
      </c>
      <c r="D11070" t="s">
        <v>530</v>
      </c>
      <c r="E11070" t="s">
        <v>517</v>
      </c>
      <c r="F11070" s="191">
        <v>45892</v>
      </c>
      <c r="G11070" t="s">
        <v>30</v>
      </c>
      <c r="H11070" s="192">
        <v>851200</v>
      </c>
      <c r="I11070" t="s">
        <v>16</v>
      </c>
      <c r="J11070">
        <v>2128</v>
      </c>
      <c r="K11070"/>
      <c r="L11070">
        <v>2025</v>
      </c>
      <c r="M11070" t="s">
        <v>525</v>
      </c>
      <c r="N11070" t="s">
        <v>526</v>
      </c>
      <c r="O11070"/>
    </row>
    <row r="11071" spans="1:15" s="164" customFormat="1" ht="16" x14ac:dyDescent="0.2">
      <c r="A11071" t="s">
        <v>521</v>
      </c>
      <c r="B11071" t="s">
        <v>670</v>
      </c>
      <c r="C11071" t="s">
        <v>523</v>
      </c>
      <c r="D11071" t="s">
        <v>530</v>
      </c>
      <c r="E11071" t="s">
        <v>518</v>
      </c>
      <c r="F11071" s="191">
        <v>45892</v>
      </c>
      <c r="G11071" t="s">
        <v>36</v>
      </c>
      <c r="H11071" s="192">
        <v>22400</v>
      </c>
      <c r="I11071" t="s">
        <v>16</v>
      </c>
      <c r="J11071">
        <v>56</v>
      </c>
      <c r="K11071"/>
      <c r="L11071">
        <v>2025</v>
      </c>
      <c r="M11071" t="s">
        <v>525</v>
      </c>
      <c r="N11071" t="s">
        <v>526</v>
      </c>
      <c r="O11071"/>
    </row>
    <row r="11072" spans="1:15" s="164" customFormat="1" ht="16" x14ac:dyDescent="0.2">
      <c r="A11072" t="s">
        <v>521</v>
      </c>
      <c r="B11072" t="s">
        <v>670</v>
      </c>
      <c r="C11072" t="s">
        <v>523</v>
      </c>
      <c r="D11072" t="s">
        <v>530</v>
      </c>
      <c r="E11072" t="s">
        <v>517</v>
      </c>
      <c r="F11072" s="191">
        <v>45892</v>
      </c>
      <c r="G11072" t="s">
        <v>36</v>
      </c>
      <c r="H11072" s="192">
        <v>268800</v>
      </c>
      <c r="I11072" t="s">
        <v>16</v>
      </c>
      <c r="J11072">
        <v>672</v>
      </c>
      <c r="K11072"/>
      <c r="L11072">
        <v>2025</v>
      </c>
      <c r="M11072" t="s">
        <v>525</v>
      </c>
      <c r="N11072" t="s">
        <v>526</v>
      </c>
      <c r="O11072"/>
    </row>
    <row r="11073" spans="1:15" s="164" customFormat="1" ht="16" x14ac:dyDescent="0.2">
      <c r="A11073" t="s">
        <v>521</v>
      </c>
      <c r="B11073" t="s">
        <v>687</v>
      </c>
      <c r="C11073" t="s">
        <v>523</v>
      </c>
      <c r="D11073" t="s">
        <v>530</v>
      </c>
      <c r="E11073" t="s">
        <v>517</v>
      </c>
      <c r="F11073" s="191">
        <v>45892</v>
      </c>
      <c r="G11073" t="s">
        <v>39</v>
      </c>
      <c r="H11073" s="192">
        <v>22400</v>
      </c>
      <c r="I11073" t="s">
        <v>16</v>
      </c>
      <c r="J11073">
        <v>56</v>
      </c>
      <c r="K11073"/>
      <c r="L11073">
        <v>2025</v>
      </c>
      <c r="M11073" t="s">
        <v>525</v>
      </c>
      <c r="N11073" t="s">
        <v>526</v>
      </c>
      <c r="O11073"/>
    </row>
    <row r="11074" spans="1:15" s="164" customFormat="1" ht="16" x14ac:dyDescent="0.2">
      <c r="A11074" t="s">
        <v>521</v>
      </c>
      <c r="B11074" t="s">
        <v>667</v>
      </c>
      <c r="C11074" t="s">
        <v>523</v>
      </c>
      <c r="D11074" t="s">
        <v>530</v>
      </c>
      <c r="E11074" t="s">
        <v>518</v>
      </c>
      <c r="F11074" s="191">
        <v>45892</v>
      </c>
      <c r="G11074" t="s">
        <v>35</v>
      </c>
      <c r="H11074" s="192">
        <v>22400</v>
      </c>
      <c r="I11074" t="s">
        <v>16</v>
      </c>
      <c r="J11074">
        <v>56</v>
      </c>
      <c r="K11074"/>
      <c r="L11074">
        <v>2025</v>
      </c>
      <c r="M11074" t="s">
        <v>525</v>
      </c>
      <c r="N11074" t="s">
        <v>526</v>
      </c>
      <c r="O11074"/>
    </row>
    <row r="11075" spans="1:15" s="164" customFormat="1" ht="16" x14ac:dyDescent="0.2">
      <c r="A11075" t="s">
        <v>521</v>
      </c>
      <c r="B11075" t="s">
        <v>667</v>
      </c>
      <c r="C11075" t="s">
        <v>523</v>
      </c>
      <c r="D11075" t="s">
        <v>530</v>
      </c>
      <c r="E11075" t="s">
        <v>517</v>
      </c>
      <c r="F11075" s="191">
        <v>45892</v>
      </c>
      <c r="G11075" t="s">
        <v>35</v>
      </c>
      <c r="H11075" s="192">
        <v>828800</v>
      </c>
      <c r="I11075" t="s">
        <v>16</v>
      </c>
      <c r="J11075">
        <v>2072</v>
      </c>
      <c r="K11075"/>
      <c r="L11075">
        <v>2025</v>
      </c>
      <c r="M11075" t="s">
        <v>525</v>
      </c>
      <c r="N11075" t="s">
        <v>526</v>
      </c>
      <c r="O11075"/>
    </row>
    <row r="11076" spans="1:15" s="164" customFormat="1" ht="16" x14ac:dyDescent="0.2">
      <c r="A11076" t="s">
        <v>521</v>
      </c>
      <c r="B11076" t="s">
        <v>705</v>
      </c>
      <c r="C11076" t="s">
        <v>523</v>
      </c>
      <c r="D11076" t="s">
        <v>530</v>
      </c>
      <c r="E11076" t="s">
        <v>518</v>
      </c>
      <c r="F11076" s="191">
        <v>45892</v>
      </c>
      <c r="G11076" t="s">
        <v>42</v>
      </c>
      <c r="H11076" s="192">
        <v>44800</v>
      </c>
      <c r="I11076" t="s">
        <v>16</v>
      </c>
      <c r="J11076">
        <v>112</v>
      </c>
      <c r="K11076"/>
      <c r="L11076">
        <v>2025</v>
      </c>
      <c r="M11076" t="s">
        <v>525</v>
      </c>
      <c r="N11076" t="s">
        <v>526</v>
      </c>
      <c r="O11076"/>
    </row>
    <row r="11077" spans="1:15" s="164" customFormat="1" ht="16" x14ac:dyDescent="0.2">
      <c r="A11077" t="s">
        <v>521</v>
      </c>
      <c r="B11077" t="s">
        <v>592</v>
      </c>
      <c r="C11077" t="s">
        <v>523</v>
      </c>
      <c r="D11077" t="s">
        <v>530</v>
      </c>
      <c r="E11077" t="s">
        <v>517</v>
      </c>
      <c r="F11077" s="191">
        <v>45892</v>
      </c>
      <c r="G11077" t="s">
        <v>24</v>
      </c>
      <c r="H11077" s="192">
        <v>1780800</v>
      </c>
      <c r="I11077" t="s">
        <v>16</v>
      </c>
      <c r="J11077">
        <v>4452</v>
      </c>
      <c r="K11077"/>
      <c r="L11077">
        <v>2025</v>
      </c>
      <c r="M11077" t="s">
        <v>525</v>
      </c>
      <c r="N11077" t="s">
        <v>526</v>
      </c>
      <c r="O11077"/>
    </row>
    <row r="11078" spans="1:15" s="164" customFormat="1" ht="16" x14ac:dyDescent="0.2">
      <c r="A11078" t="s">
        <v>521</v>
      </c>
      <c r="B11078" t="s">
        <v>639</v>
      </c>
      <c r="C11078" t="s">
        <v>523</v>
      </c>
      <c r="D11078" t="s">
        <v>530</v>
      </c>
      <c r="E11078" t="s">
        <v>518</v>
      </c>
      <c r="F11078" s="191">
        <v>45892</v>
      </c>
      <c r="G11078" t="s">
        <v>29</v>
      </c>
      <c r="H11078" s="192">
        <v>67200</v>
      </c>
      <c r="I11078" t="s">
        <v>16</v>
      </c>
      <c r="J11078">
        <v>168</v>
      </c>
      <c r="K11078"/>
      <c r="L11078">
        <v>2025</v>
      </c>
      <c r="M11078" t="s">
        <v>525</v>
      </c>
      <c r="N11078" t="s">
        <v>526</v>
      </c>
      <c r="O11078"/>
    </row>
    <row r="11079" spans="1:15" s="164" customFormat="1" ht="16" x14ac:dyDescent="0.2">
      <c r="A11079" t="s">
        <v>521</v>
      </c>
      <c r="B11079" t="s">
        <v>639</v>
      </c>
      <c r="C11079" t="s">
        <v>523</v>
      </c>
      <c r="D11079" t="s">
        <v>524</v>
      </c>
      <c r="E11079" t="s">
        <v>519</v>
      </c>
      <c r="F11079" s="191">
        <v>45892</v>
      </c>
      <c r="G11079" t="s">
        <v>29</v>
      </c>
      <c r="H11079" s="192">
        <v>14450</v>
      </c>
      <c r="I11079" t="s">
        <v>16</v>
      </c>
      <c r="J11079">
        <v>170</v>
      </c>
      <c r="K11079"/>
      <c r="L11079">
        <v>2025</v>
      </c>
      <c r="M11079" t="s">
        <v>525</v>
      </c>
      <c r="N11079" t="s">
        <v>526</v>
      </c>
      <c r="O11079"/>
    </row>
    <row r="11080" spans="1:15" s="164" customFormat="1" ht="16" x14ac:dyDescent="0.2">
      <c r="A11080" t="s">
        <v>521</v>
      </c>
      <c r="B11080" t="s">
        <v>639</v>
      </c>
      <c r="C11080" t="s">
        <v>523</v>
      </c>
      <c r="D11080" t="s">
        <v>530</v>
      </c>
      <c r="E11080" t="s">
        <v>517</v>
      </c>
      <c r="F11080" s="191">
        <v>45892</v>
      </c>
      <c r="G11080" t="s">
        <v>29</v>
      </c>
      <c r="H11080" s="192">
        <v>2284800</v>
      </c>
      <c r="I11080" t="s">
        <v>16</v>
      </c>
      <c r="J11080">
        <v>5712</v>
      </c>
      <c r="K11080"/>
      <c r="L11080">
        <v>2025</v>
      </c>
      <c r="M11080" t="s">
        <v>525</v>
      </c>
      <c r="N11080" t="s">
        <v>526</v>
      </c>
      <c r="O11080"/>
    </row>
    <row r="11081" spans="1:15" s="164" customFormat="1" ht="16" x14ac:dyDescent="0.2">
      <c r="A11081" t="s">
        <v>521</v>
      </c>
      <c r="B11081" t="s">
        <v>662</v>
      </c>
      <c r="C11081" t="s">
        <v>523</v>
      </c>
      <c r="D11081" t="s">
        <v>530</v>
      </c>
      <c r="E11081" t="s">
        <v>518</v>
      </c>
      <c r="F11081" s="191">
        <v>45892</v>
      </c>
      <c r="G11081" t="s">
        <v>32</v>
      </c>
      <c r="H11081" s="192">
        <v>156800</v>
      </c>
      <c r="I11081" t="s">
        <v>16</v>
      </c>
      <c r="J11081">
        <v>392</v>
      </c>
      <c r="K11081"/>
      <c r="L11081">
        <v>2025</v>
      </c>
      <c r="M11081" t="s">
        <v>525</v>
      </c>
      <c r="N11081" t="s">
        <v>526</v>
      </c>
      <c r="O11081"/>
    </row>
    <row r="11082" spans="1:15" s="164" customFormat="1" ht="16" x14ac:dyDescent="0.2">
      <c r="A11082" t="s">
        <v>521</v>
      </c>
      <c r="B11082" t="s">
        <v>662</v>
      </c>
      <c r="C11082" t="s">
        <v>523</v>
      </c>
      <c r="D11082" t="s">
        <v>530</v>
      </c>
      <c r="E11082" t="s">
        <v>517</v>
      </c>
      <c r="F11082" s="191">
        <v>45892</v>
      </c>
      <c r="G11082" t="s">
        <v>32</v>
      </c>
      <c r="H11082" s="192">
        <v>1120000</v>
      </c>
      <c r="I11082" t="s">
        <v>16</v>
      </c>
      <c r="J11082">
        <v>2800</v>
      </c>
      <c r="K11082"/>
      <c r="L11082">
        <v>2025</v>
      </c>
      <c r="M11082" t="s">
        <v>525</v>
      </c>
      <c r="N11082" t="s">
        <v>526</v>
      </c>
      <c r="O11082"/>
    </row>
    <row r="11083" spans="1:15" s="164" customFormat="1" ht="16" x14ac:dyDescent="0.2">
      <c r="A11083" t="s">
        <v>521</v>
      </c>
      <c r="B11083" t="s">
        <v>592</v>
      </c>
      <c r="C11083" t="s">
        <v>523</v>
      </c>
      <c r="D11083" t="s">
        <v>530</v>
      </c>
      <c r="E11083" t="s">
        <v>518</v>
      </c>
      <c r="F11083" s="191">
        <v>45892</v>
      </c>
      <c r="G11083" t="s">
        <v>24</v>
      </c>
      <c r="H11083" s="192">
        <v>11200</v>
      </c>
      <c r="I11083" t="s">
        <v>16</v>
      </c>
      <c r="J11083">
        <v>28</v>
      </c>
      <c r="K11083"/>
      <c r="L11083">
        <v>2025</v>
      </c>
      <c r="M11083" t="s">
        <v>525</v>
      </c>
      <c r="N11083" t="s">
        <v>526</v>
      </c>
      <c r="O11083"/>
    </row>
    <row r="11084" spans="1:15" s="164" customFormat="1" ht="16" x14ac:dyDescent="0.2">
      <c r="A11084" t="s">
        <v>521</v>
      </c>
      <c r="B11084" t="s">
        <v>572</v>
      </c>
      <c r="C11084" t="s">
        <v>523</v>
      </c>
      <c r="D11084" t="s">
        <v>524</v>
      </c>
      <c r="E11084" t="s">
        <v>519</v>
      </c>
      <c r="F11084" s="191">
        <v>45892</v>
      </c>
      <c r="G11084" t="s">
        <v>573</v>
      </c>
      <c r="H11084" s="192">
        <v>340000</v>
      </c>
      <c r="I11084" t="s">
        <v>16</v>
      </c>
      <c r="J11084">
        <v>4000</v>
      </c>
      <c r="K11084"/>
      <c r="L11084">
        <v>2025</v>
      </c>
      <c r="M11084" t="s">
        <v>525</v>
      </c>
      <c r="N11084" t="s">
        <v>526</v>
      </c>
      <c r="O11084"/>
    </row>
    <row r="11085" spans="1:15" s="164" customFormat="1" ht="16" x14ac:dyDescent="0.2">
      <c r="A11085" t="s">
        <v>521</v>
      </c>
      <c r="B11085" t="s">
        <v>572</v>
      </c>
      <c r="C11085" t="s">
        <v>535</v>
      </c>
      <c r="D11085" t="s">
        <v>530</v>
      </c>
      <c r="E11085" t="s">
        <v>517</v>
      </c>
      <c r="F11085" s="191">
        <v>45892</v>
      </c>
      <c r="G11085" t="s">
        <v>573</v>
      </c>
      <c r="H11085" s="192">
        <v>40000</v>
      </c>
      <c r="I11085" t="s">
        <v>16</v>
      </c>
      <c r="J11085"/>
      <c r="K11085"/>
      <c r="L11085">
        <v>2025</v>
      </c>
      <c r="M11085" t="s">
        <v>525</v>
      </c>
      <c r="N11085" t="s">
        <v>526</v>
      </c>
      <c r="O11085"/>
    </row>
    <row r="11086" spans="1:15" s="164" customFormat="1" ht="16" x14ac:dyDescent="0.2">
      <c r="A11086" t="s">
        <v>521</v>
      </c>
      <c r="B11086" t="s">
        <v>572</v>
      </c>
      <c r="C11086" t="s">
        <v>523</v>
      </c>
      <c r="D11086" t="s">
        <v>530</v>
      </c>
      <c r="E11086" t="s">
        <v>517</v>
      </c>
      <c r="F11086" s="191">
        <v>45892</v>
      </c>
      <c r="G11086" t="s">
        <v>573</v>
      </c>
      <c r="H11086" s="192">
        <v>1320000</v>
      </c>
      <c r="I11086" t="s">
        <v>16</v>
      </c>
      <c r="J11086"/>
      <c r="K11086"/>
      <c r="L11086">
        <v>2025</v>
      </c>
      <c r="M11086" t="s">
        <v>525</v>
      </c>
      <c r="N11086" t="s">
        <v>526</v>
      </c>
      <c r="O11086"/>
    </row>
    <row r="11087" spans="1:15" s="164" customFormat="1" ht="16" x14ac:dyDescent="0.2">
      <c r="A11087" t="s">
        <v>521</v>
      </c>
      <c r="B11087" t="s">
        <v>522</v>
      </c>
      <c r="C11087" t="s">
        <v>523</v>
      </c>
      <c r="D11087" t="s">
        <v>524</v>
      </c>
      <c r="E11087" t="s">
        <v>519</v>
      </c>
      <c r="F11087" s="191">
        <v>45892</v>
      </c>
      <c r="G11087" t="s">
        <v>19</v>
      </c>
      <c r="H11087" s="192">
        <v>255000</v>
      </c>
      <c r="I11087" t="s">
        <v>16</v>
      </c>
      <c r="J11087">
        <v>3000</v>
      </c>
      <c r="K11087"/>
      <c r="L11087">
        <v>2025</v>
      </c>
      <c r="M11087" t="s">
        <v>525</v>
      </c>
      <c r="N11087" t="s">
        <v>526</v>
      </c>
      <c r="O11087"/>
    </row>
    <row r="11088" spans="1:15" s="164" customFormat="1" ht="16" x14ac:dyDescent="0.2">
      <c r="A11088" t="s">
        <v>521</v>
      </c>
      <c r="B11088" t="s">
        <v>670</v>
      </c>
      <c r="C11088" t="s">
        <v>523</v>
      </c>
      <c r="D11088" t="s">
        <v>530</v>
      </c>
      <c r="E11088" t="s">
        <v>517</v>
      </c>
      <c r="F11088" s="191">
        <v>45892</v>
      </c>
      <c r="G11088" t="s">
        <v>36</v>
      </c>
      <c r="H11088" s="192">
        <v>22400</v>
      </c>
      <c r="I11088" t="s">
        <v>16</v>
      </c>
      <c r="J11088">
        <v>56</v>
      </c>
      <c r="K11088"/>
      <c r="L11088">
        <v>2025</v>
      </c>
      <c r="M11088" t="s">
        <v>525</v>
      </c>
      <c r="N11088" t="s">
        <v>526</v>
      </c>
      <c r="O11088" t="s">
        <v>898</v>
      </c>
    </row>
    <row r="11089" spans="1:15" s="164" customFormat="1" ht="16" x14ac:dyDescent="0.2">
      <c r="A11089" t="s">
        <v>521</v>
      </c>
      <c r="B11089" t="s">
        <v>572</v>
      </c>
      <c r="C11089" t="s">
        <v>523</v>
      </c>
      <c r="D11089" t="s">
        <v>530</v>
      </c>
      <c r="E11089" t="s">
        <v>517</v>
      </c>
      <c r="F11089" s="191">
        <v>45892</v>
      </c>
      <c r="G11089" t="s">
        <v>573</v>
      </c>
      <c r="H11089" s="192">
        <v>400000</v>
      </c>
      <c r="I11089" t="s">
        <v>16</v>
      </c>
      <c r="J11089"/>
      <c r="K11089"/>
      <c r="L11089">
        <v>2025</v>
      </c>
      <c r="M11089" t="s">
        <v>525</v>
      </c>
      <c r="N11089" t="s">
        <v>526</v>
      </c>
      <c r="O11089" t="s">
        <v>898</v>
      </c>
    </row>
    <row r="11090" spans="1:15" s="164" customFormat="1" ht="16" x14ac:dyDescent="0.2">
      <c r="A11090" t="s">
        <v>521</v>
      </c>
      <c r="B11090" t="s">
        <v>572</v>
      </c>
      <c r="C11090" t="s">
        <v>523</v>
      </c>
      <c r="D11090" t="s">
        <v>530</v>
      </c>
      <c r="E11090" t="s">
        <v>518</v>
      </c>
      <c r="F11090" s="191">
        <v>45892</v>
      </c>
      <c r="G11090" t="s">
        <v>573</v>
      </c>
      <c r="H11090" s="192">
        <v>102400</v>
      </c>
      <c r="I11090" t="s">
        <v>16</v>
      </c>
      <c r="J11090"/>
      <c r="K11090"/>
      <c r="L11090">
        <v>2025</v>
      </c>
      <c r="M11090" t="s">
        <v>525</v>
      </c>
      <c r="N11090" t="s">
        <v>526</v>
      </c>
      <c r="O11090" t="s">
        <v>937</v>
      </c>
    </row>
    <row r="11091" spans="1:15" s="164" customFormat="1" ht="16" x14ac:dyDescent="0.2">
      <c r="A11091" t="s">
        <v>521</v>
      </c>
      <c r="B11091" t="s">
        <v>645</v>
      </c>
      <c r="C11091" t="s">
        <v>523</v>
      </c>
      <c r="D11091" t="s">
        <v>530</v>
      </c>
      <c r="E11091" t="s">
        <v>517</v>
      </c>
      <c r="F11091" s="191">
        <v>45892</v>
      </c>
      <c r="G11091" t="s">
        <v>30</v>
      </c>
      <c r="H11091" s="192">
        <v>1211392</v>
      </c>
      <c r="I11091" t="s">
        <v>16</v>
      </c>
      <c r="J11091"/>
      <c r="K11091"/>
      <c r="L11091">
        <v>2025</v>
      </c>
      <c r="M11091" t="s">
        <v>525</v>
      </c>
      <c r="N11091" t="s">
        <v>526</v>
      </c>
      <c r="O11091" t="s">
        <v>937</v>
      </c>
    </row>
    <row r="11092" spans="1:15" s="164" customFormat="1" ht="16" x14ac:dyDescent="0.2">
      <c r="A11092" t="s">
        <v>521</v>
      </c>
      <c r="B11092" t="s">
        <v>645</v>
      </c>
      <c r="C11092" t="s">
        <v>523</v>
      </c>
      <c r="D11092" t="s">
        <v>530</v>
      </c>
      <c r="E11092" t="s">
        <v>518</v>
      </c>
      <c r="F11092" s="191">
        <v>45892</v>
      </c>
      <c r="G11092" t="s">
        <v>30</v>
      </c>
      <c r="H11092" s="192">
        <v>21504</v>
      </c>
      <c r="I11092" t="s">
        <v>16</v>
      </c>
      <c r="J11092"/>
      <c r="K11092"/>
      <c r="L11092">
        <v>2025</v>
      </c>
      <c r="M11092" t="s">
        <v>525</v>
      </c>
      <c r="N11092" t="s">
        <v>526</v>
      </c>
      <c r="O11092" t="s">
        <v>937</v>
      </c>
    </row>
    <row r="11093" spans="1:15" s="164" customFormat="1" ht="16" x14ac:dyDescent="0.2">
      <c r="A11093" t="s">
        <v>521</v>
      </c>
      <c r="B11093" t="s">
        <v>705</v>
      </c>
      <c r="C11093" t="s">
        <v>523</v>
      </c>
      <c r="D11093" t="s">
        <v>530</v>
      </c>
      <c r="E11093" t="s">
        <v>517</v>
      </c>
      <c r="F11093" s="191">
        <v>45892</v>
      </c>
      <c r="G11093" t="s">
        <v>42</v>
      </c>
      <c r="H11093" s="192">
        <v>523264</v>
      </c>
      <c r="I11093" t="s">
        <v>16</v>
      </c>
      <c r="J11093"/>
      <c r="K11093"/>
      <c r="L11093">
        <v>2025</v>
      </c>
      <c r="M11093" t="s">
        <v>525</v>
      </c>
      <c r="N11093" t="s">
        <v>526</v>
      </c>
      <c r="O11093" t="s">
        <v>937</v>
      </c>
    </row>
    <row r="11094" spans="1:15" s="164" customFormat="1" ht="16" x14ac:dyDescent="0.2">
      <c r="A11094" t="s">
        <v>521</v>
      </c>
      <c r="B11094" t="s">
        <v>705</v>
      </c>
      <c r="C11094" t="s">
        <v>523</v>
      </c>
      <c r="D11094" t="s">
        <v>530</v>
      </c>
      <c r="E11094" t="s">
        <v>518</v>
      </c>
      <c r="F11094" s="191">
        <v>45892</v>
      </c>
      <c r="G11094" t="s">
        <v>42</v>
      </c>
      <c r="H11094" s="192">
        <v>71680</v>
      </c>
      <c r="I11094" t="s">
        <v>16</v>
      </c>
      <c r="J11094"/>
      <c r="K11094"/>
      <c r="L11094">
        <v>2025</v>
      </c>
      <c r="M11094" t="s">
        <v>525</v>
      </c>
      <c r="N11094" t="s">
        <v>526</v>
      </c>
      <c r="O11094" t="s">
        <v>937</v>
      </c>
    </row>
    <row r="11095" spans="1:15" s="164" customFormat="1" ht="16" x14ac:dyDescent="0.2">
      <c r="A11095" t="s">
        <v>521</v>
      </c>
      <c r="B11095" t="s">
        <v>831</v>
      </c>
      <c r="C11095" t="s">
        <v>523</v>
      </c>
      <c r="D11095" t="s">
        <v>530</v>
      </c>
      <c r="E11095" t="s">
        <v>517</v>
      </c>
      <c r="F11095" s="191">
        <v>45892</v>
      </c>
      <c r="G11095" t="s">
        <v>832</v>
      </c>
      <c r="H11095" s="192">
        <v>755200</v>
      </c>
      <c r="I11095" t="s">
        <v>16</v>
      </c>
      <c r="J11095"/>
      <c r="K11095"/>
      <c r="L11095">
        <v>2025</v>
      </c>
      <c r="M11095" t="s">
        <v>525</v>
      </c>
      <c r="N11095" t="s">
        <v>526</v>
      </c>
      <c r="O11095" t="s">
        <v>937</v>
      </c>
    </row>
    <row r="11096" spans="1:15" s="164" customFormat="1" ht="16" x14ac:dyDescent="0.2">
      <c r="A11096" t="s">
        <v>521</v>
      </c>
      <c r="B11096" t="s">
        <v>831</v>
      </c>
      <c r="C11096" t="s">
        <v>523</v>
      </c>
      <c r="D11096" t="s">
        <v>530</v>
      </c>
      <c r="E11096" t="s">
        <v>518</v>
      </c>
      <c r="F11096" s="191">
        <v>45892</v>
      </c>
      <c r="G11096" t="s">
        <v>832</v>
      </c>
      <c r="H11096" s="192">
        <v>89600</v>
      </c>
      <c r="I11096" t="s">
        <v>16</v>
      </c>
      <c r="J11096"/>
      <c r="K11096"/>
      <c r="L11096">
        <v>2025</v>
      </c>
      <c r="M11096" t="s">
        <v>525</v>
      </c>
      <c r="N11096" t="s">
        <v>526</v>
      </c>
      <c r="O11096" t="s">
        <v>937</v>
      </c>
    </row>
    <row r="11097" spans="1:15" s="164" customFormat="1" ht="16" x14ac:dyDescent="0.2">
      <c r="A11097" t="s">
        <v>521</v>
      </c>
      <c r="B11097" t="s">
        <v>688</v>
      </c>
      <c r="C11097" t="s">
        <v>523</v>
      </c>
      <c r="D11097" t="s">
        <v>530</v>
      </c>
      <c r="E11097" t="s">
        <v>517</v>
      </c>
      <c r="F11097" s="191">
        <v>45892</v>
      </c>
      <c r="G11097" t="s">
        <v>40</v>
      </c>
      <c r="H11097" s="192">
        <v>2739200</v>
      </c>
      <c r="I11097" t="s">
        <v>16</v>
      </c>
      <c r="J11097"/>
      <c r="K11097"/>
      <c r="L11097">
        <v>2025</v>
      </c>
      <c r="M11097" t="s">
        <v>525</v>
      </c>
      <c r="N11097" t="s">
        <v>526</v>
      </c>
      <c r="O11097" t="s">
        <v>937</v>
      </c>
    </row>
    <row r="11098" spans="1:15" s="164" customFormat="1" ht="16" x14ac:dyDescent="0.2">
      <c r="A11098" t="s">
        <v>521</v>
      </c>
      <c r="B11098" t="s">
        <v>688</v>
      </c>
      <c r="C11098" t="s">
        <v>523</v>
      </c>
      <c r="D11098" t="s">
        <v>530</v>
      </c>
      <c r="E11098" t="s">
        <v>518</v>
      </c>
      <c r="F11098" s="191">
        <v>45892</v>
      </c>
      <c r="G11098" t="s">
        <v>40</v>
      </c>
      <c r="H11098" s="192">
        <v>307200</v>
      </c>
      <c r="I11098" t="s">
        <v>16</v>
      </c>
      <c r="J11098"/>
      <c r="K11098"/>
      <c r="L11098">
        <v>2025</v>
      </c>
      <c r="M11098" t="s">
        <v>525</v>
      </c>
      <c r="N11098" t="s">
        <v>526</v>
      </c>
      <c r="O11098" t="s">
        <v>937</v>
      </c>
    </row>
    <row r="11099" spans="1:15" s="164" customFormat="1" ht="16" x14ac:dyDescent="0.2">
      <c r="A11099" t="s">
        <v>521</v>
      </c>
      <c r="B11099" t="s">
        <v>667</v>
      </c>
      <c r="C11099" t="s">
        <v>523</v>
      </c>
      <c r="D11099" t="s">
        <v>530</v>
      </c>
      <c r="E11099" t="s">
        <v>517</v>
      </c>
      <c r="F11099" s="191">
        <v>45892</v>
      </c>
      <c r="G11099" t="s">
        <v>35</v>
      </c>
      <c r="H11099" s="192">
        <v>1921024</v>
      </c>
      <c r="I11099" t="s">
        <v>16</v>
      </c>
      <c r="J11099"/>
      <c r="K11099"/>
      <c r="L11099">
        <v>2025</v>
      </c>
      <c r="M11099" t="s">
        <v>525</v>
      </c>
      <c r="N11099" t="s">
        <v>526</v>
      </c>
      <c r="O11099" t="s">
        <v>937</v>
      </c>
    </row>
    <row r="11100" spans="1:15" s="164" customFormat="1" ht="16" x14ac:dyDescent="0.2">
      <c r="A11100" t="s">
        <v>521</v>
      </c>
      <c r="B11100" t="s">
        <v>667</v>
      </c>
      <c r="C11100" t="s">
        <v>523</v>
      </c>
      <c r="D11100" t="s">
        <v>530</v>
      </c>
      <c r="E11100" t="s">
        <v>518</v>
      </c>
      <c r="F11100" s="191">
        <v>45892</v>
      </c>
      <c r="G11100" t="s">
        <v>35</v>
      </c>
      <c r="H11100" s="192">
        <v>50176</v>
      </c>
      <c r="I11100" t="s">
        <v>16</v>
      </c>
      <c r="J11100"/>
      <c r="K11100"/>
      <c r="L11100">
        <v>2025</v>
      </c>
      <c r="M11100" t="s">
        <v>525</v>
      </c>
      <c r="N11100" t="s">
        <v>526</v>
      </c>
      <c r="O11100" t="s">
        <v>937</v>
      </c>
    </row>
    <row r="11101" spans="1:15" s="164" customFormat="1" ht="16" x14ac:dyDescent="0.2">
      <c r="A11101" t="s">
        <v>521</v>
      </c>
      <c r="B11101" t="s">
        <v>687</v>
      </c>
      <c r="C11101" t="s">
        <v>523</v>
      </c>
      <c r="D11101" t="s">
        <v>530</v>
      </c>
      <c r="E11101" t="s">
        <v>517</v>
      </c>
      <c r="F11101" s="191">
        <v>45892</v>
      </c>
      <c r="G11101" t="s">
        <v>39</v>
      </c>
      <c r="H11101" s="192">
        <v>107520</v>
      </c>
      <c r="I11101" t="s">
        <v>16</v>
      </c>
      <c r="J11101"/>
      <c r="K11101"/>
      <c r="L11101">
        <v>2025</v>
      </c>
      <c r="M11101" t="s">
        <v>525</v>
      </c>
      <c r="N11101" t="s">
        <v>526</v>
      </c>
      <c r="O11101" t="s">
        <v>937</v>
      </c>
    </row>
    <row r="11102" spans="1:15" s="164" customFormat="1" ht="16" x14ac:dyDescent="0.2">
      <c r="A11102" t="s">
        <v>521</v>
      </c>
      <c r="B11102" t="s">
        <v>670</v>
      </c>
      <c r="C11102" t="s">
        <v>523</v>
      </c>
      <c r="D11102" t="s">
        <v>530</v>
      </c>
      <c r="E11102" t="s">
        <v>517</v>
      </c>
      <c r="F11102" s="191">
        <v>45892</v>
      </c>
      <c r="G11102" t="s">
        <v>36</v>
      </c>
      <c r="H11102" s="192">
        <v>1483520</v>
      </c>
      <c r="I11102" t="s">
        <v>16</v>
      </c>
      <c r="J11102"/>
      <c r="K11102"/>
      <c r="L11102">
        <v>2025</v>
      </c>
      <c r="M11102" t="s">
        <v>525</v>
      </c>
      <c r="N11102" t="s">
        <v>526</v>
      </c>
      <c r="O11102" t="s">
        <v>937</v>
      </c>
    </row>
    <row r="11103" spans="1:15" s="164" customFormat="1" ht="16" x14ac:dyDescent="0.2">
      <c r="A11103" t="s">
        <v>521</v>
      </c>
      <c r="B11103" t="s">
        <v>670</v>
      </c>
      <c r="C11103" t="s">
        <v>523</v>
      </c>
      <c r="D11103" t="s">
        <v>530</v>
      </c>
      <c r="E11103" t="s">
        <v>518</v>
      </c>
      <c r="F11103" s="191">
        <v>45892</v>
      </c>
      <c r="G11103" t="s">
        <v>36</v>
      </c>
      <c r="H11103" s="192">
        <v>78848</v>
      </c>
      <c r="I11103" t="s">
        <v>16</v>
      </c>
      <c r="J11103"/>
      <c r="K11103"/>
      <c r="L11103">
        <v>2025</v>
      </c>
      <c r="M11103" t="s">
        <v>525</v>
      </c>
      <c r="N11103" t="s">
        <v>526</v>
      </c>
      <c r="O11103" t="s">
        <v>937</v>
      </c>
    </row>
    <row r="11104" spans="1:15" s="164" customFormat="1" ht="16" x14ac:dyDescent="0.2">
      <c r="A11104" t="s">
        <v>521</v>
      </c>
      <c r="B11104" t="s">
        <v>662</v>
      </c>
      <c r="C11104" t="s">
        <v>523</v>
      </c>
      <c r="D11104" t="s">
        <v>530</v>
      </c>
      <c r="E11104" t="s">
        <v>517</v>
      </c>
      <c r="F11104" s="191">
        <v>45892</v>
      </c>
      <c r="G11104" t="s">
        <v>32</v>
      </c>
      <c r="H11104" s="192">
        <v>2107392</v>
      </c>
      <c r="I11104" t="s">
        <v>16</v>
      </c>
      <c r="J11104"/>
      <c r="K11104"/>
      <c r="L11104">
        <v>2025</v>
      </c>
      <c r="M11104" t="s">
        <v>525</v>
      </c>
      <c r="N11104" t="s">
        <v>526</v>
      </c>
      <c r="O11104" t="s">
        <v>937</v>
      </c>
    </row>
    <row r="11105" spans="1:15" s="164" customFormat="1" ht="16" x14ac:dyDescent="0.2">
      <c r="A11105" t="s">
        <v>521</v>
      </c>
      <c r="B11105" t="s">
        <v>662</v>
      </c>
      <c r="C11105" t="s">
        <v>523</v>
      </c>
      <c r="D11105" t="s">
        <v>530</v>
      </c>
      <c r="E11105" t="s">
        <v>518</v>
      </c>
      <c r="F11105" s="191">
        <v>45892</v>
      </c>
      <c r="G11105" t="s">
        <v>32</v>
      </c>
      <c r="H11105" s="192">
        <v>351232</v>
      </c>
      <c r="I11105" t="s">
        <v>16</v>
      </c>
      <c r="J11105"/>
      <c r="K11105"/>
      <c r="L11105">
        <v>2025</v>
      </c>
      <c r="M11105" t="s">
        <v>525</v>
      </c>
      <c r="N11105" t="s">
        <v>526</v>
      </c>
      <c r="O11105" t="s">
        <v>937</v>
      </c>
    </row>
    <row r="11106" spans="1:15" s="164" customFormat="1" ht="16" x14ac:dyDescent="0.2">
      <c r="A11106" t="s">
        <v>521</v>
      </c>
      <c r="B11106" t="s">
        <v>639</v>
      </c>
      <c r="C11106" t="s">
        <v>523</v>
      </c>
      <c r="D11106" t="s">
        <v>530</v>
      </c>
      <c r="E11106" t="s">
        <v>517</v>
      </c>
      <c r="F11106" s="191">
        <v>45892</v>
      </c>
      <c r="G11106" t="s">
        <v>29</v>
      </c>
      <c r="H11106" s="192">
        <v>7942144</v>
      </c>
      <c r="I11106" t="s">
        <v>16</v>
      </c>
      <c r="J11106"/>
      <c r="K11106"/>
      <c r="L11106">
        <v>2025</v>
      </c>
      <c r="M11106" t="s">
        <v>525</v>
      </c>
      <c r="N11106" t="s">
        <v>526</v>
      </c>
      <c r="O11106" t="s">
        <v>937</v>
      </c>
    </row>
    <row r="11107" spans="1:15" s="164" customFormat="1" ht="16" x14ac:dyDescent="0.2">
      <c r="A11107" t="s">
        <v>521</v>
      </c>
      <c r="B11107" t="s">
        <v>639</v>
      </c>
      <c r="C11107" t="s">
        <v>523</v>
      </c>
      <c r="D11107" t="s">
        <v>530</v>
      </c>
      <c r="E11107" t="s">
        <v>518</v>
      </c>
      <c r="F11107" s="191">
        <v>45892</v>
      </c>
      <c r="G11107" t="s">
        <v>29</v>
      </c>
      <c r="H11107" s="192">
        <v>544768</v>
      </c>
      <c r="I11107" t="s">
        <v>16</v>
      </c>
      <c r="J11107"/>
      <c r="K11107"/>
      <c r="L11107">
        <v>2025</v>
      </c>
      <c r="M11107" t="s">
        <v>525</v>
      </c>
      <c r="N11107" t="s">
        <v>526</v>
      </c>
      <c r="O11107" t="s">
        <v>937</v>
      </c>
    </row>
    <row r="11108" spans="1:15" s="164" customFormat="1" ht="16" x14ac:dyDescent="0.2">
      <c r="A11108" t="s">
        <v>521</v>
      </c>
      <c r="B11108" t="s">
        <v>609</v>
      </c>
      <c r="C11108" t="s">
        <v>523</v>
      </c>
      <c r="D11108" t="s">
        <v>530</v>
      </c>
      <c r="E11108" t="s">
        <v>517</v>
      </c>
      <c r="F11108" s="191">
        <v>45892</v>
      </c>
      <c r="G11108" t="s">
        <v>25</v>
      </c>
      <c r="H11108" s="192">
        <v>384</v>
      </c>
      <c r="I11108" t="s">
        <v>16</v>
      </c>
      <c r="J11108"/>
      <c r="K11108"/>
      <c r="L11108">
        <v>2025</v>
      </c>
      <c r="M11108" t="s">
        <v>525</v>
      </c>
      <c r="N11108" t="s">
        <v>526</v>
      </c>
      <c r="O11108" t="s">
        <v>937</v>
      </c>
    </row>
    <row r="11109" spans="1:15" s="164" customFormat="1" ht="16" x14ac:dyDescent="0.2">
      <c r="A11109" t="s">
        <v>521</v>
      </c>
      <c r="B11109" t="s">
        <v>592</v>
      </c>
      <c r="C11109" t="s">
        <v>523</v>
      </c>
      <c r="D11109" t="s">
        <v>530</v>
      </c>
      <c r="E11109" t="s">
        <v>517</v>
      </c>
      <c r="F11109" s="191">
        <v>45892</v>
      </c>
      <c r="G11109" t="s">
        <v>24</v>
      </c>
      <c r="H11109" s="192">
        <v>2580480</v>
      </c>
      <c r="I11109" t="s">
        <v>16</v>
      </c>
      <c r="J11109"/>
      <c r="K11109"/>
      <c r="L11109">
        <v>2025</v>
      </c>
      <c r="M11109" t="s">
        <v>525</v>
      </c>
      <c r="N11109" t="s">
        <v>526</v>
      </c>
      <c r="O11109" t="s">
        <v>937</v>
      </c>
    </row>
    <row r="11110" spans="1:15" s="164" customFormat="1" ht="16" x14ac:dyDescent="0.2">
      <c r="A11110" t="s">
        <v>521</v>
      </c>
      <c r="B11110" t="s">
        <v>592</v>
      </c>
      <c r="C11110" t="s">
        <v>523</v>
      </c>
      <c r="D11110" t="s">
        <v>530</v>
      </c>
      <c r="E11110" t="s">
        <v>518</v>
      </c>
      <c r="F11110" s="191">
        <v>45892</v>
      </c>
      <c r="G11110" t="s">
        <v>24</v>
      </c>
      <c r="H11110" s="192">
        <v>57344</v>
      </c>
      <c r="I11110" t="s">
        <v>16</v>
      </c>
      <c r="J11110"/>
      <c r="K11110"/>
      <c r="L11110">
        <v>2025</v>
      </c>
      <c r="M11110" t="s">
        <v>525</v>
      </c>
      <c r="N11110" t="s">
        <v>526</v>
      </c>
      <c r="O11110" t="s">
        <v>937</v>
      </c>
    </row>
    <row r="11111" spans="1:15" s="164" customFormat="1" ht="16" x14ac:dyDescent="0.2">
      <c r="A11111" t="s">
        <v>521</v>
      </c>
      <c r="B11111" t="s">
        <v>522</v>
      </c>
      <c r="C11111" t="s">
        <v>523</v>
      </c>
      <c r="D11111" t="s">
        <v>530</v>
      </c>
      <c r="E11111" t="s">
        <v>517</v>
      </c>
      <c r="F11111" s="191">
        <v>45892</v>
      </c>
      <c r="G11111" t="s">
        <v>19</v>
      </c>
      <c r="H11111" s="192">
        <v>371200</v>
      </c>
      <c r="I11111" t="s">
        <v>16</v>
      </c>
      <c r="J11111"/>
      <c r="K11111"/>
      <c r="L11111">
        <v>2025</v>
      </c>
      <c r="M11111" t="s">
        <v>525</v>
      </c>
      <c r="N11111" t="s">
        <v>526</v>
      </c>
      <c r="O11111" t="s">
        <v>937</v>
      </c>
    </row>
    <row r="11112" spans="1:15" s="164" customFormat="1" ht="16" x14ac:dyDescent="0.2">
      <c r="A11112" t="s">
        <v>521</v>
      </c>
      <c r="B11112" t="s">
        <v>572</v>
      </c>
      <c r="C11112" t="s">
        <v>523</v>
      </c>
      <c r="D11112" t="s">
        <v>530</v>
      </c>
      <c r="E11112" t="s">
        <v>517</v>
      </c>
      <c r="F11112" s="191">
        <v>45892</v>
      </c>
      <c r="G11112" t="s">
        <v>573</v>
      </c>
      <c r="H11112" s="192">
        <v>5120000</v>
      </c>
      <c r="I11112" t="s">
        <v>16</v>
      </c>
      <c r="J11112"/>
      <c r="K11112"/>
      <c r="L11112">
        <v>2025</v>
      </c>
      <c r="M11112" t="s">
        <v>525</v>
      </c>
      <c r="N11112" t="s">
        <v>526</v>
      </c>
      <c r="O11112" t="s">
        <v>937</v>
      </c>
    </row>
    <row r="11113" spans="1:15" s="164" customFormat="1" ht="16" x14ac:dyDescent="0.2">
      <c r="A11113" t="s">
        <v>521</v>
      </c>
      <c r="B11113" t="s">
        <v>688</v>
      </c>
      <c r="C11113" t="s">
        <v>523</v>
      </c>
      <c r="D11113" t="s">
        <v>530</v>
      </c>
      <c r="E11113" t="s">
        <v>517</v>
      </c>
      <c r="F11113" s="191">
        <v>45893</v>
      </c>
      <c r="G11113" t="s">
        <v>40</v>
      </c>
      <c r="H11113" s="192">
        <v>1000000</v>
      </c>
      <c r="I11113" t="s">
        <v>16</v>
      </c>
      <c r="J11113"/>
      <c r="K11113"/>
      <c r="L11113">
        <v>2025</v>
      </c>
      <c r="M11113" t="s">
        <v>525</v>
      </c>
      <c r="N11113" t="s">
        <v>526</v>
      </c>
      <c r="O11113"/>
    </row>
    <row r="11114" spans="1:15" s="164" customFormat="1" ht="16" x14ac:dyDescent="0.2">
      <c r="A11114" t="s">
        <v>521</v>
      </c>
      <c r="B11114" t="s">
        <v>592</v>
      </c>
      <c r="C11114" t="s">
        <v>523</v>
      </c>
      <c r="D11114" t="s">
        <v>530</v>
      </c>
      <c r="E11114" t="s">
        <v>518</v>
      </c>
      <c r="F11114" s="191">
        <v>45893</v>
      </c>
      <c r="G11114" t="s">
        <v>24</v>
      </c>
      <c r="H11114" s="192">
        <v>11200</v>
      </c>
      <c r="I11114" t="s">
        <v>16</v>
      </c>
      <c r="J11114">
        <v>28</v>
      </c>
      <c r="K11114"/>
      <c r="L11114">
        <v>2025</v>
      </c>
      <c r="M11114" t="s">
        <v>525</v>
      </c>
      <c r="N11114" t="s">
        <v>526</v>
      </c>
      <c r="O11114"/>
    </row>
    <row r="11115" spans="1:15" s="164" customFormat="1" ht="16" x14ac:dyDescent="0.2">
      <c r="A11115" t="s">
        <v>521</v>
      </c>
      <c r="B11115" t="s">
        <v>831</v>
      </c>
      <c r="C11115" t="s">
        <v>523</v>
      </c>
      <c r="D11115" t="s">
        <v>530</v>
      </c>
      <c r="E11115" t="s">
        <v>517</v>
      </c>
      <c r="F11115" s="191">
        <v>45893</v>
      </c>
      <c r="G11115" t="s">
        <v>832</v>
      </c>
      <c r="H11115" s="192">
        <v>280000</v>
      </c>
      <c r="I11115" t="s">
        <v>16</v>
      </c>
      <c r="J11115"/>
      <c r="K11115"/>
      <c r="L11115">
        <v>2025</v>
      </c>
      <c r="M11115" t="s">
        <v>525</v>
      </c>
      <c r="N11115" t="s">
        <v>526</v>
      </c>
      <c r="O11115"/>
    </row>
    <row r="11116" spans="1:15" s="164" customFormat="1" ht="16" x14ac:dyDescent="0.2">
      <c r="A11116" t="s">
        <v>521</v>
      </c>
      <c r="B11116" t="s">
        <v>592</v>
      </c>
      <c r="C11116" t="s">
        <v>523</v>
      </c>
      <c r="D11116" t="s">
        <v>530</v>
      </c>
      <c r="E11116" t="s">
        <v>517</v>
      </c>
      <c r="F11116" s="191">
        <v>45893</v>
      </c>
      <c r="G11116" t="s">
        <v>24</v>
      </c>
      <c r="H11116" s="192">
        <v>1556800</v>
      </c>
      <c r="I11116" t="s">
        <v>16</v>
      </c>
      <c r="J11116">
        <v>3892</v>
      </c>
      <c r="K11116"/>
      <c r="L11116">
        <v>2025</v>
      </c>
      <c r="M11116" t="s">
        <v>525</v>
      </c>
      <c r="N11116" t="s">
        <v>526</v>
      </c>
      <c r="O11116"/>
    </row>
    <row r="11117" spans="1:15" s="164" customFormat="1" ht="16" x14ac:dyDescent="0.2">
      <c r="A11117" t="s">
        <v>521</v>
      </c>
      <c r="B11117" t="s">
        <v>667</v>
      </c>
      <c r="C11117" t="s">
        <v>523</v>
      </c>
      <c r="D11117" t="s">
        <v>530</v>
      </c>
      <c r="E11117" t="s">
        <v>517</v>
      </c>
      <c r="F11117" s="191">
        <v>45893</v>
      </c>
      <c r="G11117" t="s">
        <v>35</v>
      </c>
      <c r="H11117" s="192">
        <v>716800</v>
      </c>
      <c r="I11117" t="s">
        <v>16</v>
      </c>
      <c r="J11117">
        <v>1792</v>
      </c>
      <c r="K11117"/>
      <c r="L11117">
        <v>2025</v>
      </c>
      <c r="M11117" t="s">
        <v>525</v>
      </c>
      <c r="N11117" t="s">
        <v>526</v>
      </c>
      <c r="O11117"/>
    </row>
    <row r="11118" spans="1:15" s="164" customFormat="1" ht="16" x14ac:dyDescent="0.2">
      <c r="A11118" t="s">
        <v>521</v>
      </c>
      <c r="B11118" t="s">
        <v>639</v>
      </c>
      <c r="C11118" t="s">
        <v>523</v>
      </c>
      <c r="D11118" t="s">
        <v>530</v>
      </c>
      <c r="E11118" t="s">
        <v>518</v>
      </c>
      <c r="F11118" s="191">
        <v>45893</v>
      </c>
      <c r="G11118" t="s">
        <v>29</v>
      </c>
      <c r="H11118" s="192">
        <v>89600</v>
      </c>
      <c r="I11118" t="s">
        <v>16</v>
      </c>
      <c r="J11118">
        <v>224</v>
      </c>
      <c r="K11118"/>
      <c r="L11118">
        <v>2025</v>
      </c>
      <c r="M11118" t="s">
        <v>525</v>
      </c>
      <c r="N11118" t="s">
        <v>526</v>
      </c>
      <c r="O11118"/>
    </row>
    <row r="11119" spans="1:15" s="164" customFormat="1" ht="16" x14ac:dyDescent="0.2">
      <c r="A11119" t="s">
        <v>521</v>
      </c>
      <c r="B11119" t="s">
        <v>705</v>
      </c>
      <c r="C11119" t="s">
        <v>523</v>
      </c>
      <c r="D11119" t="s">
        <v>530</v>
      </c>
      <c r="E11119" t="s">
        <v>518</v>
      </c>
      <c r="F11119" s="191">
        <v>45893</v>
      </c>
      <c r="G11119" t="s">
        <v>42</v>
      </c>
      <c r="H11119" s="192">
        <v>44800</v>
      </c>
      <c r="I11119" t="s">
        <v>16</v>
      </c>
      <c r="J11119">
        <v>112</v>
      </c>
      <c r="K11119"/>
      <c r="L11119">
        <v>2025</v>
      </c>
      <c r="M11119" t="s">
        <v>525</v>
      </c>
      <c r="N11119" t="s">
        <v>526</v>
      </c>
      <c r="O11119"/>
    </row>
    <row r="11120" spans="1:15" s="164" customFormat="1" ht="16" x14ac:dyDescent="0.2">
      <c r="A11120" t="s">
        <v>521</v>
      </c>
      <c r="B11120" t="s">
        <v>670</v>
      </c>
      <c r="C11120" t="s">
        <v>523</v>
      </c>
      <c r="D11120" t="s">
        <v>530</v>
      </c>
      <c r="E11120" t="s">
        <v>517</v>
      </c>
      <c r="F11120" s="191">
        <v>45893</v>
      </c>
      <c r="G11120" t="s">
        <v>36</v>
      </c>
      <c r="H11120" s="192">
        <v>22400</v>
      </c>
      <c r="I11120" t="s">
        <v>16</v>
      </c>
      <c r="J11120">
        <v>56</v>
      </c>
      <c r="K11120"/>
      <c r="L11120">
        <v>2025</v>
      </c>
      <c r="M11120" t="s">
        <v>525</v>
      </c>
      <c r="N11120" t="s">
        <v>526</v>
      </c>
      <c r="O11120" t="s">
        <v>897</v>
      </c>
    </row>
    <row r="11121" spans="1:15" s="164" customFormat="1" ht="16" x14ac:dyDescent="0.2">
      <c r="A11121" t="s">
        <v>521</v>
      </c>
      <c r="B11121" t="s">
        <v>705</v>
      </c>
      <c r="C11121" t="s">
        <v>523</v>
      </c>
      <c r="D11121" t="s">
        <v>530</v>
      </c>
      <c r="E11121" t="s">
        <v>517</v>
      </c>
      <c r="F11121" s="191">
        <v>45893</v>
      </c>
      <c r="G11121" t="s">
        <v>42</v>
      </c>
      <c r="H11121" s="192">
        <v>268800</v>
      </c>
      <c r="I11121" t="s">
        <v>16</v>
      </c>
      <c r="J11121">
        <v>672</v>
      </c>
      <c r="K11121"/>
      <c r="L11121">
        <v>2025</v>
      </c>
      <c r="M11121" t="s">
        <v>525</v>
      </c>
      <c r="N11121" t="s">
        <v>526</v>
      </c>
      <c r="O11121"/>
    </row>
    <row r="11122" spans="1:15" s="164" customFormat="1" ht="16" x14ac:dyDescent="0.2">
      <c r="A11122" t="s">
        <v>521</v>
      </c>
      <c r="B11122" t="s">
        <v>645</v>
      </c>
      <c r="C11122" t="s">
        <v>523</v>
      </c>
      <c r="D11122" t="s">
        <v>530</v>
      </c>
      <c r="E11122" t="s">
        <v>517</v>
      </c>
      <c r="F11122" s="191">
        <v>45893</v>
      </c>
      <c r="G11122" t="s">
        <v>30</v>
      </c>
      <c r="H11122" s="192">
        <v>828800</v>
      </c>
      <c r="I11122" t="s">
        <v>16</v>
      </c>
      <c r="J11122">
        <v>2072</v>
      </c>
      <c r="K11122"/>
      <c r="L11122">
        <v>2025</v>
      </c>
      <c r="M11122" t="s">
        <v>525</v>
      </c>
      <c r="N11122" t="s">
        <v>526</v>
      </c>
      <c r="O11122"/>
    </row>
    <row r="11123" spans="1:15" s="164" customFormat="1" ht="16" x14ac:dyDescent="0.2">
      <c r="A11123" t="s">
        <v>521</v>
      </c>
      <c r="B11123" t="s">
        <v>639</v>
      </c>
      <c r="C11123" t="s">
        <v>523</v>
      </c>
      <c r="D11123" t="s">
        <v>524</v>
      </c>
      <c r="E11123" t="s">
        <v>519</v>
      </c>
      <c r="F11123" s="191">
        <v>45893</v>
      </c>
      <c r="G11123" t="s">
        <v>29</v>
      </c>
      <c r="H11123" s="192">
        <v>7225</v>
      </c>
      <c r="I11123" t="s">
        <v>16</v>
      </c>
      <c r="J11123">
        <v>85</v>
      </c>
      <c r="K11123"/>
      <c r="L11123">
        <v>2025</v>
      </c>
      <c r="M11123" t="s">
        <v>525</v>
      </c>
      <c r="N11123" t="s">
        <v>526</v>
      </c>
      <c r="O11123"/>
    </row>
    <row r="11124" spans="1:15" s="164" customFormat="1" ht="16" x14ac:dyDescent="0.2">
      <c r="A11124" t="s">
        <v>521</v>
      </c>
      <c r="B11124" t="s">
        <v>639</v>
      </c>
      <c r="C11124" t="s">
        <v>523</v>
      </c>
      <c r="D11124" t="s">
        <v>530</v>
      </c>
      <c r="E11124" t="s">
        <v>517</v>
      </c>
      <c r="F11124" s="191">
        <v>45893</v>
      </c>
      <c r="G11124" t="s">
        <v>29</v>
      </c>
      <c r="H11124" s="192">
        <v>3315200</v>
      </c>
      <c r="I11124" t="s">
        <v>16</v>
      </c>
      <c r="J11124">
        <v>8288</v>
      </c>
      <c r="K11124"/>
      <c r="L11124">
        <v>2025</v>
      </c>
      <c r="M11124" t="s">
        <v>525</v>
      </c>
      <c r="N11124" t="s">
        <v>526</v>
      </c>
      <c r="O11124"/>
    </row>
    <row r="11125" spans="1:15" s="164" customFormat="1" ht="16" x14ac:dyDescent="0.2">
      <c r="A11125" t="s">
        <v>521</v>
      </c>
      <c r="B11125" t="s">
        <v>662</v>
      </c>
      <c r="C11125" t="s">
        <v>523</v>
      </c>
      <c r="D11125" t="s">
        <v>530</v>
      </c>
      <c r="E11125" t="s">
        <v>518</v>
      </c>
      <c r="F11125" s="191">
        <v>45893</v>
      </c>
      <c r="G11125" t="s">
        <v>32</v>
      </c>
      <c r="H11125" s="192">
        <v>134400</v>
      </c>
      <c r="I11125" t="s">
        <v>16</v>
      </c>
      <c r="J11125">
        <v>336</v>
      </c>
      <c r="K11125"/>
      <c r="L11125">
        <v>2025</v>
      </c>
      <c r="M11125" t="s">
        <v>525</v>
      </c>
      <c r="N11125" t="s">
        <v>526</v>
      </c>
      <c r="O11125"/>
    </row>
    <row r="11126" spans="1:15" s="164" customFormat="1" ht="16" x14ac:dyDescent="0.2">
      <c r="A11126" t="s">
        <v>521</v>
      </c>
      <c r="B11126" t="s">
        <v>662</v>
      </c>
      <c r="C11126" t="s">
        <v>523</v>
      </c>
      <c r="D11126" t="s">
        <v>530</v>
      </c>
      <c r="E11126" t="s">
        <v>517</v>
      </c>
      <c r="F11126" s="191">
        <v>45893</v>
      </c>
      <c r="G11126" t="s">
        <v>32</v>
      </c>
      <c r="H11126" s="192">
        <v>1052800</v>
      </c>
      <c r="I11126" t="s">
        <v>16</v>
      </c>
      <c r="J11126">
        <v>2632</v>
      </c>
      <c r="K11126"/>
      <c r="L11126">
        <v>2025</v>
      </c>
      <c r="M11126" t="s">
        <v>525</v>
      </c>
      <c r="N11126" t="s">
        <v>526</v>
      </c>
      <c r="O11126"/>
    </row>
    <row r="11127" spans="1:15" s="164" customFormat="1" ht="16" x14ac:dyDescent="0.2">
      <c r="A11127" t="s">
        <v>521</v>
      </c>
      <c r="B11127" t="s">
        <v>670</v>
      </c>
      <c r="C11127" t="s">
        <v>523</v>
      </c>
      <c r="D11127" t="s">
        <v>530</v>
      </c>
      <c r="E11127" t="s">
        <v>517</v>
      </c>
      <c r="F11127" s="191">
        <v>45893</v>
      </c>
      <c r="G11127" t="s">
        <v>36</v>
      </c>
      <c r="H11127" s="192">
        <v>313600</v>
      </c>
      <c r="I11127" t="s">
        <v>16</v>
      </c>
      <c r="J11127">
        <v>784</v>
      </c>
      <c r="K11127"/>
      <c r="L11127">
        <v>2025</v>
      </c>
      <c r="M11127" t="s">
        <v>525</v>
      </c>
      <c r="N11127" t="s">
        <v>526</v>
      </c>
      <c r="O11127"/>
    </row>
    <row r="11128" spans="1:15" s="164" customFormat="1" ht="16" x14ac:dyDescent="0.2">
      <c r="A11128" t="s">
        <v>521</v>
      </c>
      <c r="B11128" t="s">
        <v>667</v>
      </c>
      <c r="C11128" t="s">
        <v>523</v>
      </c>
      <c r="D11128" t="s">
        <v>530</v>
      </c>
      <c r="E11128" t="s">
        <v>518</v>
      </c>
      <c r="F11128" s="191">
        <v>45893</v>
      </c>
      <c r="G11128" t="s">
        <v>35</v>
      </c>
      <c r="H11128" s="192">
        <v>22400</v>
      </c>
      <c r="I11128" t="s">
        <v>16</v>
      </c>
      <c r="J11128">
        <v>56</v>
      </c>
      <c r="K11128"/>
      <c r="L11128">
        <v>2025</v>
      </c>
      <c r="M11128" t="s">
        <v>525</v>
      </c>
      <c r="N11128" t="s">
        <v>526</v>
      </c>
      <c r="O11128"/>
    </row>
    <row r="11129" spans="1:15" s="164" customFormat="1" ht="16" x14ac:dyDescent="0.2">
      <c r="A11129" t="s">
        <v>521</v>
      </c>
      <c r="B11129" t="s">
        <v>647</v>
      </c>
      <c r="C11129" t="s">
        <v>523</v>
      </c>
      <c r="D11129" t="s">
        <v>525</v>
      </c>
      <c r="E11129" t="s">
        <v>525</v>
      </c>
      <c r="F11129" s="191">
        <v>45894</v>
      </c>
      <c r="G11129" t="s">
        <v>648</v>
      </c>
      <c r="H11129" s="192">
        <v>39670</v>
      </c>
      <c r="I11129" t="s">
        <v>16</v>
      </c>
      <c r="J11129"/>
      <c r="K11129"/>
      <c r="L11129">
        <v>2024</v>
      </c>
      <c r="M11129" t="s">
        <v>525</v>
      </c>
      <c r="N11129" t="s">
        <v>569</v>
      </c>
      <c r="O11129"/>
    </row>
    <row r="11130" spans="1:15" s="164" customFormat="1" ht="16" x14ac:dyDescent="0.2">
      <c r="A11130" t="s">
        <v>521</v>
      </c>
      <c r="B11130" t="s">
        <v>647</v>
      </c>
      <c r="C11130" t="s">
        <v>523</v>
      </c>
      <c r="D11130" t="s">
        <v>525</v>
      </c>
      <c r="E11130" t="s">
        <v>531</v>
      </c>
      <c r="F11130" s="191">
        <v>45894</v>
      </c>
      <c r="G11130" t="s">
        <v>648</v>
      </c>
      <c r="H11130" s="192">
        <v>76032</v>
      </c>
      <c r="I11130" t="s">
        <v>16</v>
      </c>
      <c r="J11130"/>
      <c r="K11130"/>
      <c r="L11130">
        <v>2024</v>
      </c>
      <c r="M11130" t="s">
        <v>525</v>
      </c>
      <c r="N11130" t="s">
        <v>569</v>
      </c>
      <c r="O11130"/>
    </row>
    <row r="11131" spans="1:15" s="164" customFormat="1" ht="16" x14ac:dyDescent="0.2">
      <c r="A11131" t="s">
        <v>521</v>
      </c>
      <c r="B11131" t="s">
        <v>577</v>
      </c>
      <c r="C11131" t="s">
        <v>523</v>
      </c>
      <c r="D11131" t="s">
        <v>525</v>
      </c>
      <c r="E11131" t="s">
        <v>531</v>
      </c>
      <c r="F11131" s="191">
        <v>45894</v>
      </c>
      <c r="G11131" t="s">
        <v>581</v>
      </c>
      <c r="H11131" s="192">
        <v>561</v>
      </c>
      <c r="I11131" t="s">
        <v>16</v>
      </c>
      <c r="J11131"/>
      <c r="K11131"/>
      <c r="L11131">
        <v>2025</v>
      </c>
      <c r="M11131" t="s">
        <v>525</v>
      </c>
      <c r="N11131" t="s">
        <v>569</v>
      </c>
      <c r="O11131"/>
    </row>
    <row r="11132" spans="1:15" s="164" customFormat="1" ht="16" x14ac:dyDescent="0.2">
      <c r="A11132" t="s">
        <v>521</v>
      </c>
      <c r="B11132" t="s">
        <v>577</v>
      </c>
      <c r="C11132" t="s">
        <v>523</v>
      </c>
      <c r="D11132" t="s">
        <v>525</v>
      </c>
      <c r="E11132" t="s">
        <v>525</v>
      </c>
      <c r="F11132" s="191">
        <v>45894</v>
      </c>
      <c r="G11132" t="s">
        <v>582</v>
      </c>
      <c r="H11132" s="192">
        <v>1516</v>
      </c>
      <c r="I11132" t="s">
        <v>16</v>
      </c>
      <c r="J11132"/>
      <c r="K11132"/>
      <c r="L11132">
        <v>2025</v>
      </c>
      <c r="M11132" t="s">
        <v>525</v>
      </c>
      <c r="N11132" t="s">
        <v>569</v>
      </c>
      <c r="O11132"/>
    </row>
    <row r="11133" spans="1:15" s="164" customFormat="1" ht="16" x14ac:dyDescent="0.2">
      <c r="A11133" t="s">
        <v>521</v>
      </c>
      <c r="B11133" t="s">
        <v>577</v>
      </c>
      <c r="C11133" t="s">
        <v>523</v>
      </c>
      <c r="D11133" t="s">
        <v>525</v>
      </c>
      <c r="E11133" t="s">
        <v>531</v>
      </c>
      <c r="F11133" s="191">
        <v>45894</v>
      </c>
      <c r="G11133" t="s">
        <v>582</v>
      </c>
      <c r="H11133" s="192">
        <v>6057</v>
      </c>
      <c r="I11133" t="s">
        <v>16</v>
      </c>
      <c r="J11133"/>
      <c r="K11133"/>
      <c r="L11133">
        <v>2025</v>
      </c>
      <c r="M11133" t="s">
        <v>525</v>
      </c>
      <c r="N11133" t="s">
        <v>569</v>
      </c>
      <c r="O11133"/>
    </row>
    <row r="11134" spans="1:15" s="164" customFormat="1" ht="16" x14ac:dyDescent="0.2">
      <c r="A11134" t="s">
        <v>521</v>
      </c>
      <c r="B11134" t="s">
        <v>647</v>
      </c>
      <c r="C11134" t="s">
        <v>523</v>
      </c>
      <c r="D11134" t="s">
        <v>525</v>
      </c>
      <c r="E11134" t="s">
        <v>525</v>
      </c>
      <c r="F11134" s="191">
        <v>45894</v>
      </c>
      <c r="G11134" t="s">
        <v>649</v>
      </c>
      <c r="H11134" s="192">
        <v>73381</v>
      </c>
      <c r="I11134" t="s">
        <v>16</v>
      </c>
      <c r="J11134"/>
      <c r="K11134"/>
      <c r="L11134">
        <v>2024</v>
      </c>
      <c r="M11134" t="s">
        <v>525</v>
      </c>
      <c r="N11134" t="s">
        <v>569</v>
      </c>
      <c r="O11134"/>
    </row>
    <row r="11135" spans="1:15" s="164" customFormat="1" ht="16" x14ac:dyDescent="0.2">
      <c r="A11135" t="s">
        <v>521</v>
      </c>
      <c r="B11135" t="s">
        <v>647</v>
      </c>
      <c r="C11135" t="s">
        <v>523</v>
      </c>
      <c r="D11135" t="s">
        <v>525</v>
      </c>
      <c r="E11135" t="s">
        <v>525</v>
      </c>
      <c r="F11135" s="191">
        <v>45894</v>
      </c>
      <c r="G11135" t="s">
        <v>656</v>
      </c>
      <c r="H11135" s="192">
        <v>149688</v>
      </c>
      <c r="I11135" t="s">
        <v>16</v>
      </c>
      <c r="J11135"/>
      <c r="K11135"/>
      <c r="L11135">
        <v>2024</v>
      </c>
      <c r="M11135" t="s">
        <v>525</v>
      </c>
      <c r="N11135" t="s">
        <v>569</v>
      </c>
      <c r="O11135"/>
    </row>
    <row r="11136" spans="1:15" s="164" customFormat="1" ht="16" x14ac:dyDescent="0.2">
      <c r="A11136" t="s">
        <v>521</v>
      </c>
      <c r="B11136" t="s">
        <v>687</v>
      </c>
      <c r="C11136" t="s">
        <v>523</v>
      </c>
      <c r="D11136" t="s">
        <v>530</v>
      </c>
      <c r="E11136" t="s">
        <v>517</v>
      </c>
      <c r="F11136" s="191">
        <v>45894</v>
      </c>
      <c r="G11136" t="s">
        <v>39</v>
      </c>
      <c r="H11136" s="192">
        <v>44800</v>
      </c>
      <c r="I11136" t="s">
        <v>16</v>
      </c>
      <c r="J11136">
        <v>112</v>
      </c>
      <c r="K11136"/>
      <c r="L11136">
        <v>2025</v>
      </c>
      <c r="M11136" t="s">
        <v>525</v>
      </c>
      <c r="N11136" t="s">
        <v>526</v>
      </c>
      <c r="O11136"/>
    </row>
    <row r="11137" spans="1:15" s="164" customFormat="1" ht="16" x14ac:dyDescent="0.2">
      <c r="A11137" t="s">
        <v>521</v>
      </c>
      <c r="B11137" t="s">
        <v>667</v>
      </c>
      <c r="C11137" t="s">
        <v>523</v>
      </c>
      <c r="D11137" t="s">
        <v>530</v>
      </c>
      <c r="E11137" t="s">
        <v>518</v>
      </c>
      <c r="F11137" s="191">
        <v>45894</v>
      </c>
      <c r="G11137" t="s">
        <v>35</v>
      </c>
      <c r="H11137" s="192">
        <v>22400</v>
      </c>
      <c r="I11137" t="s">
        <v>16</v>
      </c>
      <c r="J11137">
        <v>56</v>
      </c>
      <c r="K11137"/>
      <c r="L11137">
        <v>2025</v>
      </c>
      <c r="M11137" t="s">
        <v>525</v>
      </c>
      <c r="N11137" t="s">
        <v>526</v>
      </c>
      <c r="O11137"/>
    </row>
    <row r="11138" spans="1:15" s="164" customFormat="1" ht="16" x14ac:dyDescent="0.2">
      <c r="A11138" t="s">
        <v>521</v>
      </c>
      <c r="B11138" t="s">
        <v>667</v>
      </c>
      <c r="C11138" t="s">
        <v>523</v>
      </c>
      <c r="D11138" t="s">
        <v>530</v>
      </c>
      <c r="E11138" t="s">
        <v>517</v>
      </c>
      <c r="F11138" s="191">
        <v>45894</v>
      </c>
      <c r="G11138" t="s">
        <v>35</v>
      </c>
      <c r="H11138" s="192">
        <v>1097600</v>
      </c>
      <c r="I11138" t="s">
        <v>16</v>
      </c>
      <c r="J11138">
        <v>2744</v>
      </c>
      <c r="K11138"/>
      <c r="L11138">
        <v>2025</v>
      </c>
      <c r="M11138" t="s">
        <v>525</v>
      </c>
      <c r="N11138" t="s">
        <v>526</v>
      </c>
      <c r="O11138"/>
    </row>
    <row r="11139" spans="1:15" s="164" customFormat="1" ht="16" x14ac:dyDescent="0.2">
      <c r="A11139" t="s">
        <v>521</v>
      </c>
      <c r="B11139" t="s">
        <v>705</v>
      </c>
      <c r="C11139" t="s">
        <v>523</v>
      </c>
      <c r="D11139" t="s">
        <v>530</v>
      </c>
      <c r="E11139" t="s">
        <v>518</v>
      </c>
      <c r="F11139" s="191">
        <v>45894</v>
      </c>
      <c r="G11139" t="s">
        <v>42</v>
      </c>
      <c r="H11139" s="192">
        <v>67200</v>
      </c>
      <c r="I11139" t="s">
        <v>16</v>
      </c>
      <c r="J11139">
        <v>168</v>
      </c>
      <c r="K11139"/>
      <c r="L11139">
        <v>2025</v>
      </c>
      <c r="M11139" t="s">
        <v>525</v>
      </c>
      <c r="N11139" t="s">
        <v>526</v>
      </c>
      <c r="O11139"/>
    </row>
    <row r="11140" spans="1:15" s="164" customFormat="1" ht="16" x14ac:dyDescent="0.2">
      <c r="A11140" t="s">
        <v>521</v>
      </c>
      <c r="B11140" t="s">
        <v>705</v>
      </c>
      <c r="C11140" t="s">
        <v>523</v>
      </c>
      <c r="D11140" t="s">
        <v>530</v>
      </c>
      <c r="E11140" t="s">
        <v>517</v>
      </c>
      <c r="F11140" s="191">
        <v>45894</v>
      </c>
      <c r="G11140" t="s">
        <v>42</v>
      </c>
      <c r="H11140" s="192">
        <v>313600</v>
      </c>
      <c r="I11140" t="s">
        <v>16</v>
      </c>
      <c r="J11140">
        <v>784</v>
      </c>
      <c r="K11140"/>
      <c r="L11140">
        <v>2025</v>
      </c>
      <c r="M11140" t="s">
        <v>525</v>
      </c>
      <c r="N11140" t="s">
        <v>526</v>
      </c>
      <c r="O11140"/>
    </row>
    <row r="11141" spans="1:15" s="164" customFormat="1" ht="16" x14ac:dyDescent="0.2">
      <c r="A11141" t="s">
        <v>521</v>
      </c>
      <c r="B11141" t="s">
        <v>645</v>
      </c>
      <c r="C11141" t="s">
        <v>523</v>
      </c>
      <c r="D11141" t="s">
        <v>530</v>
      </c>
      <c r="E11141" t="s">
        <v>517</v>
      </c>
      <c r="F11141" s="191">
        <v>45894</v>
      </c>
      <c r="G11141" t="s">
        <v>30</v>
      </c>
      <c r="H11141" s="192">
        <v>649600</v>
      </c>
      <c r="I11141" t="s">
        <v>16</v>
      </c>
      <c r="J11141">
        <v>1624</v>
      </c>
      <c r="K11141"/>
      <c r="L11141">
        <v>2025</v>
      </c>
      <c r="M11141" t="s">
        <v>525</v>
      </c>
      <c r="N11141" t="s">
        <v>526</v>
      </c>
      <c r="O11141"/>
    </row>
    <row r="11142" spans="1:15" s="164" customFormat="1" ht="16" x14ac:dyDescent="0.2">
      <c r="A11142" t="s">
        <v>521</v>
      </c>
      <c r="B11142" t="s">
        <v>662</v>
      </c>
      <c r="C11142" t="s">
        <v>523</v>
      </c>
      <c r="D11142" t="s">
        <v>530</v>
      </c>
      <c r="E11142" t="s">
        <v>518</v>
      </c>
      <c r="F11142" s="191">
        <v>45894</v>
      </c>
      <c r="G11142" t="s">
        <v>32</v>
      </c>
      <c r="H11142" s="192">
        <v>470400</v>
      </c>
      <c r="I11142" t="s">
        <v>16</v>
      </c>
      <c r="J11142">
        <v>1176</v>
      </c>
      <c r="K11142"/>
      <c r="L11142">
        <v>2025</v>
      </c>
      <c r="M11142" t="s">
        <v>525</v>
      </c>
      <c r="N11142" t="s">
        <v>526</v>
      </c>
      <c r="O11142"/>
    </row>
    <row r="11143" spans="1:15" s="164" customFormat="1" ht="16" x14ac:dyDescent="0.2">
      <c r="A11143" t="s">
        <v>521</v>
      </c>
      <c r="B11143" t="s">
        <v>662</v>
      </c>
      <c r="C11143" t="s">
        <v>523</v>
      </c>
      <c r="D11143" t="s">
        <v>530</v>
      </c>
      <c r="E11143" t="s">
        <v>517</v>
      </c>
      <c r="F11143" s="191">
        <v>45894</v>
      </c>
      <c r="G11143" t="s">
        <v>32</v>
      </c>
      <c r="H11143" s="192">
        <v>1433600</v>
      </c>
      <c r="I11143" t="s">
        <v>16</v>
      </c>
      <c r="J11143">
        <v>3584</v>
      </c>
      <c r="K11143"/>
      <c r="L11143">
        <v>2025</v>
      </c>
      <c r="M11143" t="s">
        <v>525</v>
      </c>
      <c r="N11143" t="s">
        <v>526</v>
      </c>
      <c r="O11143"/>
    </row>
    <row r="11144" spans="1:15" s="164" customFormat="1" ht="16" x14ac:dyDescent="0.2">
      <c r="A11144" t="s">
        <v>521</v>
      </c>
      <c r="B11144" t="s">
        <v>670</v>
      </c>
      <c r="C11144" t="s">
        <v>523</v>
      </c>
      <c r="D11144" t="s">
        <v>530</v>
      </c>
      <c r="E11144" t="s">
        <v>517</v>
      </c>
      <c r="F11144" s="191">
        <v>45894</v>
      </c>
      <c r="G11144" t="s">
        <v>36</v>
      </c>
      <c r="H11144" s="192">
        <v>444800</v>
      </c>
      <c r="I11144" t="s">
        <v>16</v>
      </c>
      <c r="J11144">
        <v>1112</v>
      </c>
      <c r="K11144"/>
      <c r="L11144">
        <v>2025</v>
      </c>
      <c r="M11144" t="s">
        <v>525</v>
      </c>
      <c r="N11144" t="s">
        <v>526</v>
      </c>
      <c r="O11144"/>
    </row>
    <row r="11145" spans="1:15" s="164" customFormat="1" ht="16" x14ac:dyDescent="0.2">
      <c r="A11145" t="s">
        <v>521</v>
      </c>
      <c r="B11145" t="s">
        <v>592</v>
      </c>
      <c r="C11145" t="s">
        <v>523</v>
      </c>
      <c r="D11145" t="s">
        <v>530</v>
      </c>
      <c r="E11145" t="s">
        <v>518</v>
      </c>
      <c r="F11145" s="191">
        <v>45894</v>
      </c>
      <c r="G11145" t="s">
        <v>24</v>
      </c>
      <c r="H11145" s="192">
        <v>22400</v>
      </c>
      <c r="I11145" t="s">
        <v>16</v>
      </c>
      <c r="J11145">
        <v>56</v>
      </c>
      <c r="K11145"/>
      <c r="L11145">
        <v>2025</v>
      </c>
      <c r="M11145" t="s">
        <v>525</v>
      </c>
      <c r="N11145" t="s">
        <v>526</v>
      </c>
      <c r="O11145"/>
    </row>
    <row r="11146" spans="1:15" s="164" customFormat="1" ht="16" x14ac:dyDescent="0.2">
      <c r="A11146" t="s">
        <v>521</v>
      </c>
      <c r="B11146" t="s">
        <v>592</v>
      </c>
      <c r="C11146" t="s">
        <v>523</v>
      </c>
      <c r="D11146" t="s">
        <v>530</v>
      </c>
      <c r="E11146" t="s">
        <v>517</v>
      </c>
      <c r="F11146" s="191">
        <v>45894</v>
      </c>
      <c r="G11146" t="s">
        <v>24</v>
      </c>
      <c r="H11146" s="192">
        <v>1747200</v>
      </c>
      <c r="I11146" t="s">
        <v>16</v>
      </c>
      <c r="J11146">
        <v>4368</v>
      </c>
      <c r="K11146"/>
      <c r="L11146">
        <v>2025</v>
      </c>
      <c r="M11146" t="s">
        <v>525</v>
      </c>
      <c r="N11146" t="s">
        <v>526</v>
      </c>
      <c r="O11146"/>
    </row>
    <row r="11147" spans="1:15" s="164" customFormat="1" ht="16" x14ac:dyDescent="0.2">
      <c r="A11147" t="s">
        <v>521</v>
      </c>
      <c r="B11147" t="s">
        <v>639</v>
      </c>
      <c r="C11147" t="s">
        <v>523</v>
      </c>
      <c r="D11147" t="s">
        <v>530</v>
      </c>
      <c r="E11147" t="s">
        <v>518</v>
      </c>
      <c r="F11147" s="191">
        <v>45894</v>
      </c>
      <c r="G11147" t="s">
        <v>29</v>
      </c>
      <c r="H11147" s="192">
        <v>134400</v>
      </c>
      <c r="I11147" t="s">
        <v>16</v>
      </c>
      <c r="J11147">
        <v>336</v>
      </c>
      <c r="K11147"/>
      <c r="L11147">
        <v>2025</v>
      </c>
      <c r="M11147" t="s">
        <v>525</v>
      </c>
      <c r="N11147" t="s">
        <v>526</v>
      </c>
      <c r="O11147"/>
    </row>
    <row r="11148" spans="1:15" s="164" customFormat="1" ht="16" x14ac:dyDescent="0.2">
      <c r="A11148" t="s">
        <v>521</v>
      </c>
      <c r="B11148" t="s">
        <v>639</v>
      </c>
      <c r="C11148" t="s">
        <v>523</v>
      </c>
      <c r="D11148" t="s">
        <v>524</v>
      </c>
      <c r="E11148" t="s">
        <v>519</v>
      </c>
      <c r="F11148" s="191">
        <v>45894</v>
      </c>
      <c r="G11148" t="s">
        <v>29</v>
      </c>
      <c r="H11148" s="192">
        <v>43350</v>
      </c>
      <c r="I11148" t="s">
        <v>16</v>
      </c>
      <c r="J11148">
        <v>510</v>
      </c>
      <c r="K11148"/>
      <c r="L11148">
        <v>2025</v>
      </c>
      <c r="M11148" t="s">
        <v>525</v>
      </c>
      <c r="N11148" t="s">
        <v>526</v>
      </c>
      <c r="O11148"/>
    </row>
    <row r="11149" spans="1:15" s="164" customFormat="1" ht="16" x14ac:dyDescent="0.2">
      <c r="A11149" t="s">
        <v>521</v>
      </c>
      <c r="B11149" t="s">
        <v>639</v>
      </c>
      <c r="C11149" t="s">
        <v>523</v>
      </c>
      <c r="D11149" t="s">
        <v>530</v>
      </c>
      <c r="E11149" t="s">
        <v>517</v>
      </c>
      <c r="F11149" s="191">
        <v>45894</v>
      </c>
      <c r="G11149" t="s">
        <v>29</v>
      </c>
      <c r="H11149" s="192">
        <v>3248000</v>
      </c>
      <c r="I11149" t="s">
        <v>16</v>
      </c>
      <c r="J11149">
        <v>8120</v>
      </c>
      <c r="K11149"/>
      <c r="L11149">
        <v>2025</v>
      </c>
      <c r="M11149" t="s">
        <v>525</v>
      </c>
      <c r="N11149" t="s">
        <v>526</v>
      </c>
      <c r="O11149"/>
    </row>
    <row r="11150" spans="1:15" s="164" customFormat="1" ht="16" x14ac:dyDescent="0.2">
      <c r="A11150" t="s">
        <v>521</v>
      </c>
      <c r="B11150" t="s">
        <v>688</v>
      </c>
      <c r="C11150" t="s">
        <v>523</v>
      </c>
      <c r="D11150" t="s">
        <v>530</v>
      </c>
      <c r="E11150" t="s">
        <v>518</v>
      </c>
      <c r="F11150" s="191">
        <v>45894</v>
      </c>
      <c r="G11150" t="s">
        <v>40</v>
      </c>
      <c r="H11150" s="192">
        <v>80000</v>
      </c>
      <c r="I11150" t="s">
        <v>16</v>
      </c>
      <c r="J11150"/>
      <c r="K11150"/>
      <c r="L11150">
        <v>2025</v>
      </c>
      <c r="M11150" t="s">
        <v>525</v>
      </c>
      <c r="N11150" t="s">
        <v>526</v>
      </c>
      <c r="O11150"/>
    </row>
    <row r="11151" spans="1:15" s="164" customFormat="1" ht="16" x14ac:dyDescent="0.2">
      <c r="A11151" t="s">
        <v>521</v>
      </c>
      <c r="B11151" t="s">
        <v>688</v>
      </c>
      <c r="C11151" t="s">
        <v>523</v>
      </c>
      <c r="D11151" t="s">
        <v>530</v>
      </c>
      <c r="E11151" t="s">
        <v>517</v>
      </c>
      <c r="F11151" s="191">
        <v>45894</v>
      </c>
      <c r="G11151" t="s">
        <v>40</v>
      </c>
      <c r="H11151" s="192">
        <v>960000</v>
      </c>
      <c r="I11151" t="s">
        <v>16</v>
      </c>
      <c r="J11151"/>
      <c r="K11151"/>
      <c r="L11151">
        <v>2025</v>
      </c>
      <c r="M11151" t="s">
        <v>525</v>
      </c>
      <c r="N11151" t="s">
        <v>526</v>
      </c>
      <c r="O11151"/>
    </row>
    <row r="11152" spans="1:15" s="164" customFormat="1" ht="16" x14ac:dyDescent="0.2">
      <c r="A11152" t="s">
        <v>521</v>
      </c>
      <c r="B11152" t="s">
        <v>831</v>
      </c>
      <c r="C11152" t="s">
        <v>523</v>
      </c>
      <c r="D11152" t="s">
        <v>530</v>
      </c>
      <c r="E11152" t="s">
        <v>517</v>
      </c>
      <c r="F11152" s="191">
        <v>45894</v>
      </c>
      <c r="G11152" t="s">
        <v>832</v>
      </c>
      <c r="H11152" s="192">
        <v>360000</v>
      </c>
      <c r="I11152" t="s">
        <v>16</v>
      </c>
      <c r="J11152"/>
      <c r="K11152"/>
      <c r="L11152">
        <v>2025</v>
      </c>
      <c r="M11152" t="s">
        <v>525</v>
      </c>
      <c r="N11152" t="s">
        <v>526</v>
      </c>
      <c r="O11152"/>
    </row>
    <row r="11153" spans="1:15" s="164" customFormat="1" ht="16" x14ac:dyDescent="0.2">
      <c r="A11153" t="s">
        <v>521</v>
      </c>
      <c r="B11153" t="s">
        <v>522</v>
      </c>
      <c r="C11153" t="s">
        <v>523</v>
      </c>
      <c r="D11153" t="s">
        <v>524</v>
      </c>
      <c r="E11153" t="s">
        <v>519</v>
      </c>
      <c r="F11153" s="191">
        <v>45894</v>
      </c>
      <c r="G11153" t="s">
        <v>19</v>
      </c>
      <c r="H11153" s="192">
        <v>425000</v>
      </c>
      <c r="I11153" t="s">
        <v>16</v>
      </c>
      <c r="J11153">
        <v>5000</v>
      </c>
      <c r="K11153"/>
      <c r="L11153">
        <v>2025</v>
      </c>
      <c r="M11153" t="s">
        <v>525</v>
      </c>
      <c r="N11153" t="s">
        <v>526</v>
      </c>
      <c r="O11153"/>
    </row>
    <row r="11154" spans="1:15" s="164" customFormat="1" ht="16" x14ac:dyDescent="0.2">
      <c r="A11154" t="s">
        <v>521</v>
      </c>
      <c r="B11154" t="s">
        <v>572</v>
      </c>
      <c r="C11154" t="s">
        <v>535</v>
      </c>
      <c r="D11154" t="s">
        <v>530</v>
      </c>
      <c r="E11154" t="s">
        <v>517</v>
      </c>
      <c r="F11154" s="191">
        <v>45894</v>
      </c>
      <c r="G11154" t="s">
        <v>573</v>
      </c>
      <c r="H11154" s="192">
        <v>160000</v>
      </c>
      <c r="I11154" t="s">
        <v>16</v>
      </c>
      <c r="J11154"/>
      <c r="K11154"/>
      <c r="L11154">
        <v>2025</v>
      </c>
      <c r="M11154" t="s">
        <v>525</v>
      </c>
      <c r="N11154" t="s">
        <v>526</v>
      </c>
      <c r="O11154"/>
    </row>
    <row r="11155" spans="1:15" s="164" customFormat="1" ht="16" x14ac:dyDescent="0.2">
      <c r="A11155" t="s">
        <v>521</v>
      </c>
      <c r="B11155" t="s">
        <v>572</v>
      </c>
      <c r="C11155" t="s">
        <v>523</v>
      </c>
      <c r="D11155" t="s">
        <v>530</v>
      </c>
      <c r="E11155" t="s">
        <v>517</v>
      </c>
      <c r="F11155" s="191">
        <v>45894</v>
      </c>
      <c r="G11155" t="s">
        <v>573</v>
      </c>
      <c r="H11155" s="192">
        <v>3040000</v>
      </c>
      <c r="I11155" t="s">
        <v>16</v>
      </c>
      <c r="J11155"/>
      <c r="K11155"/>
      <c r="L11155">
        <v>2025</v>
      </c>
      <c r="M11155" t="s">
        <v>525</v>
      </c>
      <c r="N11155" t="s">
        <v>526</v>
      </c>
      <c r="O11155"/>
    </row>
    <row r="11156" spans="1:15" s="164" customFormat="1" ht="16" x14ac:dyDescent="0.2">
      <c r="A11156" t="s">
        <v>521</v>
      </c>
      <c r="B11156" t="s">
        <v>572</v>
      </c>
      <c r="C11156" t="s">
        <v>535</v>
      </c>
      <c r="D11156" t="s">
        <v>530</v>
      </c>
      <c r="E11156" t="s">
        <v>518</v>
      </c>
      <c r="F11156" s="191">
        <v>45894</v>
      </c>
      <c r="G11156" t="s">
        <v>573</v>
      </c>
      <c r="H11156" s="192">
        <v>80000</v>
      </c>
      <c r="I11156" t="s">
        <v>16</v>
      </c>
      <c r="J11156"/>
      <c r="K11156"/>
      <c r="L11156">
        <v>2025</v>
      </c>
      <c r="M11156" t="s">
        <v>525</v>
      </c>
      <c r="N11156" t="s">
        <v>526</v>
      </c>
      <c r="O11156"/>
    </row>
    <row r="11157" spans="1:15" s="164" customFormat="1" ht="16" x14ac:dyDescent="0.2">
      <c r="A11157" t="s">
        <v>521</v>
      </c>
      <c r="B11157" t="s">
        <v>572</v>
      </c>
      <c r="C11157" t="s">
        <v>535</v>
      </c>
      <c r="D11157" t="s">
        <v>524</v>
      </c>
      <c r="E11157" t="s">
        <v>519</v>
      </c>
      <c r="F11157" s="191">
        <v>45894</v>
      </c>
      <c r="G11157" t="s">
        <v>573</v>
      </c>
      <c r="H11157" s="192">
        <v>225250</v>
      </c>
      <c r="I11157" t="s">
        <v>16</v>
      </c>
      <c r="J11157">
        <v>2650</v>
      </c>
      <c r="K11157"/>
      <c r="L11157">
        <v>2025</v>
      </c>
      <c r="M11157" t="s">
        <v>525</v>
      </c>
      <c r="N11157" t="s">
        <v>526</v>
      </c>
      <c r="O11157"/>
    </row>
    <row r="11158" spans="1:15" s="164" customFormat="1" ht="16" x14ac:dyDescent="0.2">
      <c r="A11158" t="s">
        <v>521</v>
      </c>
      <c r="B11158" t="s">
        <v>572</v>
      </c>
      <c r="C11158" t="s">
        <v>523</v>
      </c>
      <c r="D11158" t="s">
        <v>524</v>
      </c>
      <c r="E11158" t="s">
        <v>519</v>
      </c>
      <c r="F11158" s="191">
        <v>45894</v>
      </c>
      <c r="G11158" t="s">
        <v>573</v>
      </c>
      <c r="H11158" s="192">
        <v>1020000</v>
      </c>
      <c r="I11158" t="s">
        <v>16</v>
      </c>
      <c r="J11158">
        <v>12000</v>
      </c>
      <c r="K11158"/>
      <c r="L11158">
        <v>2025</v>
      </c>
      <c r="M11158" t="s">
        <v>525</v>
      </c>
      <c r="N11158" t="s">
        <v>526</v>
      </c>
      <c r="O11158"/>
    </row>
    <row r="11159" spans="1:15" s="164" customFormat="1" ht="16" x14ac:dyDescent="0.2">
      <c r="A11159" t="s">
        <v>521</v>
      </c>
      <c r="B11159" t="s">
        <v>670</v>
      </c>
      <c r="C11159" t="s">
        <v>523</v>
      </c>
      <c r="D11159" t="s">
        <v>524</v>
      </c>
      <c r="E11159" t="s">
        <v>519</v>
      </c>
      <c r="F11159" s="191">
        <v>45894</v>
      </c>
      <c r="G11159" t="s">
        <v>36</v>
      </c>
      <c r="H11159" s="192">
        <v>14450</v>
      </c>
      <c r="I11159" t="s">
        <v>16</v>
      </c>
      <c r="J11159">
        <v>170</v>
      </c>
      <c r="K11159"/>
      <c r="L11159">
        <v>2025</v>
      </c>
      <c r="M11159" t="s">
        <v>525</v>
      </c>
      <c r="N11159" t="s">
        <v>526</v>
      </c>
      <c r="O11159" t="s">
        <v>896</v>
      </c>
    </row>
    <row r="11160" spans="1:15" s="164" customFormat="1" ht="16" x14ac:dyDescent="0.2">
      <c r="A11160" t="s">
        <v>521</v>
      </c>
      <c r="B11160" t="s">
        <v>603</v>
      </c>
      <c r="C11160" t="s">
        <v>523</v>
      </c>
      <c r="D11160" t="s">
        <v>525</v>
      </c>
      <c r="E11160" t="s">
        <v>525</v>
      </c>
      <c r="F11160" s="191">
        <v>45895</v>
      </c>
      <c r="G11160" t="s">
        <v>604</v>
      </c>
      <c r="H11160" s="192">
        <v>3505</v>
      </c>
      <c r="I11160" t="s">
        <v>22</v>
      </c>
      <c r="J11160"/>
      <c r="K11160"/>
      <c r="L11160">
        <v>2024</v>
      </c>
      <c r="M11160" t="s">
        <v>525</v>
      </c>
      <c r="N11160" t="s">
        <v>569</v>
      </c>
      <c r="O11160"/>
    </row>
    <row r="11161" spans="1:15" s="164" customFormat="1" ht="16" x14ac:dyDescent="0.2">
      <c r="A11161" t="s">
        <v>521</v>
      </c>
      <c r="B11161" t="s">
        <v>522</v>
      </c>
      <c r="C11161" t="s">
        <v>523</v>
      </c>
      <c r="D11161" t="s">
        <v>524</v>
      </c>
      <c r="E11161" t="s">
        <v>519</v>
      </c>
      <c r="F11161" s="191">
        <v>45895</v>
      </c>
      <c r="G11161" t="s">
        <v>19</v>
      </c>
      <c r="H11161" s="192">
        <v>170000</v>
      </c>
      <c r="I11161" t="s">
        <v>16</v>
      </c>
      <c r="J11161">
        <v>2000</v>
      </c>
      <c r="K11161"/>
      <c r="L11161">
        <v>2025</v>
      </c>
      <c r="M11161" t="s">
        <v>525</v>
      </c>
      <c r="N11161" t="s">
        <v>526</v>
      </c>
      <c r="O11161"/>
    </row>
    <row r="11162" spans="1:15" s="164" customFormat="1" ht="16" x14ac:dyDescent="0.2">
      <c r="A11162" t="s">
        <v>521</v>
      </c>
      <c r="B11162" t="s">
        <v>647</v>
      </c>
      <c r="C11162" t="s">
        <v>523</v>
      </c>
      <c r="D11162" t="s">
        <v>525</v>
      </c>
      <c r="E11162" t="s">
        <v>525</v>
      </c>
      <c r="F11162" s="191">
        <v>45895</v>
      </c>
      <c r="G11162" t="s">
        <v>648</v>
      </c>
      <c r="H11162" s="192">
        <v>6501</v>
      </c>
      <c r="I11162" t="s">
        <v>16</v>
      </c>
      <c r="J11162"/>
      <c r="K11162"/>
      <c r="L11162">
        <v>2024</v>
      </c>
      <c r="M11162" t="s">
        <v>525</v>
      </c>
      <c r="N11162" t="s">
        <v>569</v>
      </c>
      <c r="O11162"/>
    </row>
    <row r="11163" spans="1:15" s="164" customFormat="1" ht="16" x14ac:dyDescent="0.2">
      <c r="A11163" t="s">
        <v>521</v>
      </c>
      <c r="B11163" t="s">
        <v>522</v>
      </c>
      <c r="C11163" t="s">
        <v>523</v>
      </c>
      <c r="D11163" t="s">
        <v>530</v>
      </c>
      <c r="E11163" t="s">
        <v>517</v>
      </c>
      <c r="F11163" s="191">
        <v>45895</v>
      </c>
      <c r="G11163" t="s">
        <v>19</v>
      </c>
      <c r="H11163" s="192">
        <v>200000</v>
      </c>
      <c r="I11163" t="s">
        <v>16</v>
      </c>
      <c r="J11163"/>
      <c r="K11163"/>
      <c r="L11163">
        <v>2025</v>
      </c>
      <c r="M11163" t="s">
        <v>525</v>
      </c>
      <c r="N11163" t="s">
        <v>526</v>
      </c>
      <c r="O11163"/>
    </row>
    <row r="11164" spans="1:15" s="164" customFormat="1" ht="16" x14ac:dyDescent="0.2">
      <c r="A11164" t="s">
        <v>521</v>
      </c>
      <c r="B11164" t="s">
        <v>577</v>
      </c>
      <c r="C11164" t="s">
        <v>523</v>
      </c>
      <c r="D11164" t="s">
        <v>525</v>
      </c>
      <c r="E11164" t="s">
        <v>525</v>
      </c>
      <c r="F11164" s="191">
        <v>45895</v>
      </c>
      <c r="G11164" t="s">
        <v>578</v>
      </c>
      <c r="H11164" s="192">
        <v>37022</v>
      </c>
      <c r="I11164" t="s">
        <v>16</v>
      </c>
      <c r="J11164"/>
      <c r="K11164"/>
      <c r="L11164">
        <v>2025</v>
      </c>
      <c r="M11164" t="s">
        <v>525</v>
      </c>
      <c r="N11164" t="s">
        <v>569</v>
      </c>
      <c r="O11164"/>
    </row>
    <row r="11165" spans="1:15" s="164" customFormat="1" ht="16" x14ac:dyDescent="0.2">
      <c r="A11165" t="s">
        <v>521</v>
      </c>
      <c r="B11165" t="s">
        <v>577</v>
      </c>
      <c r="C11165" t="s">
        <v>523</v>
      </c>
      <c r="D11165" t="s">
        <v>525</v>
      </c>
      <c r="E11165" t="s">
        <v>531</v>
      </c>
      <c r="F11165" s="191">
        <v>45895</v>
      </c>
      <c r="G11165" t="s">
        <v>580</v>
      </c>
      <c r="H11165" s="192">
        <v>462</v>
      </c>
      <c r="I11165" t="s">
        <v>16</v>
      </c>
      <c r="J11165"/>
      <c r="K11165"/>
      <c r="L11165">
        <v>2025</v>
      </c>
      <c r="M11165" t="s">
        <v>525</v>
      </c>
      <c r="N11165" t="s">
        <v>569</v>
      </c>
      <c r="O11165"/>
    </row>
    <row r="11166" spans="1:15" s="164" customFormat="1" ht="16" x14ac:dyDescent="0.2">
      <c r="A11166" t="s">
        <v>521</v>
      </c>
      <c r="B11166" t="s">
        <v>577</v>
      </c>
      <c r="C11166" t="s">
        <v>523</v>
      </c>
      <c r="D11166" t="s">
        <v>525</v>
      </c>
      <c r="E11166" t="s">
        <v>525</v>
      </c>
      <c r="F11166" s="191">
        <v>45895</v>
      </c>
      <c r="G11166" t="s">
        <v>582</v>
      </c>
      <c r="H11166" s="192">
        <v>1597</v>
      </c>
      <c r="I11166" t="s">
        <v>16</v>
      </c>
      <c r="J11166"/>
      <c r="K11166"/>
      <c r="L11166">
        <v>2025</v>
      </c>
      <c r="M11166" t="s">
        <v>525</v>
      </c>
      <c r="N11166" t="s">
        <v>569</v>
      </c>
      <c r="O11166"/>
    </row>
    <row r="11167" spans="1:15" s="164" customFormat="1" ht="16" x14ac:dyDescent="0.2">
      <c r="A11167" t="s">
        <v>521</v>
      </c>
      <c r="B11167" t="s">
        <v>647</v>
      </c>
      <c r="C11167" t="s">
        <v>523</v>
      </c>
      <c r="D11167" t="s">
        <v>525</v>
      </c>
      <c r="E11167" t="s">
        <v>519</v>
      </c>
      <c r="F11167" s="191">
        <v>45895</v>
      </c>
      <c r="G11167" t="s">
        <v>661</v>
      </c>
      <c r="H11167" s="192">
        <v>46101</v>
      </c>
      <c r="I11167" t="s">
        <v>16</v>
      </c>
      <c r="J11167"/>
      <c r="K11167"/>
      <c r="L11167">
        <v>2024</v>
      </c>
      <c r="M11167" t="s">
        <v>525</v>
      </c>
      <c r="N11167" t="s">
        <v>569</v>
      </c>
      <c r="O11167"/>
    </row>
    <row r="11168" spans="1:15" s="164" customFormat="1" ht="16" x14ac:dyDescent="0.2">
      <c r="A11168" t="s">
        <v>521</v>
      </c>
      <c r="B11168" t="s">
        <v>647</v>
      </c>
      <c r="C11168" t="s">
        <v>523</v>
      </c>
      <c r="D11168" t="s">
        <v>525</v>
      </c>
      <c r="E11168" t="s">
        <v>525</v>
      </c>
      <c r="F11168" s="191">
        <v>45895</v>
      </c>
      <c r="G11168" t="s">
        <v>649</v>
      </c>
      <c r="H11168" s="192">
        <v>160996</v>
      </c>
      <c r="I11168" t="s">
        <v>16</v>
      </c>
      <c r="J11168"/>
      <c r="K11168"/>
      <c r="L11168">
        <v>2024</v>
      </c>
      <c r="M11168" t="s">
        <v>525</v>
      </c>
      <c r="N11168" t="s">
        <v>569</v>
      </c>
      <c r="O11168"/>
    </row>
    <row r="11169" spans="1:15" s="164" customFormat="1" ht="16" x14ac:dyDescent="0.2">
      <c r="A11169" t="s">
        <v>521</v>
      </c>
      <c r="B11169" t="s">
        <v>647</v>
      </c>
      <c r="C11169" t="s">
        <v>523</v>
      </c>
      <c r="D11169" t="s">
        <v>525</v>
      </c>
      <c r="E11169" t="s">
        <v>525</v>
      </c>
      <c r="F11169" s="191">
        <v>45895</v>
      </c>
      <c r="G11169" t="s">
        <v>656</v>
      </c>
      <c r="H11169" s="192">
        <v>49896</v>
      </c>
      <c r="I11169" t="s">
        <v>16</v>
      </c>
      <c r="J11169"/>
      <c r="K11169"/>
      <c r="L11169">
        <v>2024</v>
      </c>
      <c r="M11169" t="s">
        <v>525</v>
      </c>
      <c r="N11169" t="s">
        <v>569</v>
      </c>
      <c r="O11169"/>
    </row>
    <row r="11170" spans="1:15" s="164" customFormat="1" ht="16" x14ac:dyDescent="0.2">
      <c r="A11170" t="s">
        <v>521</v>
      </c>
      <c r="B11170" t="s">
        <v>705</v>
      </c>
      <c r="C11170" t="s">
        <v>523</v>
      </c>
      <c r="D11170" t="s">
        <v>530</v>
      </c>
      <c r="E11170" t="s">
        <v>518</v>
      </c>
      <c r="F11170" s="191">
        <v>45895</v>
      </c>
      <c r="G11170" t="s">
        <v>42</v>
      </c>
      <c r="H11170" s="192">
        <v>156800</v>
      </c>
      <c r="I11170" t="s">
        <v>16</v>
      </c>
      <c r="J11170">
        <v>392</v>
      </c>
      <c r="K11170"/>
      <c r="L11170">
        <v>2025</v>
      </c>
      <c r="M11170" t="s">
        <v>525</v>
      </c>
      <c r="N11170" t="s">
        <v>526</v>
      </c>
      <c r="O11170"/>
    </row>
    <row r="11171" spans="1:15" s="164" customFormat="1" ht="16" x14ac:dyDescent="0.2">
      <c r="A11171" t="s">
        <v>521</v>
      </c>
      <c r="B11171" t="s">
        <v>705</v>
      </c>
      <c r="C11171" t="s">
        <v>523</v>
      </c>
      <c r="D11171" t="s">
        <v>530</v>
      </c>
      <c r="E11171" t="s">
        <v>517</v>
      </c>
      <c r="F11171" s="191">
        <v>45895</v>
      </c>
      <c r="G11171" t="s">
        <v>42</v>
      </c>
      <c r="H11171" s="192">
        <v>358400</v>
      </c>
      <c r="I11171" t="s">
        <v>16</v>
      </c>
      <c r="J11171">
        <v>896</v>
      </c>
      <c r="K11171"/>
      <c r="L11171">
        <v>2025</v>
      </c>
      <c r="M11171" t="s">
        <v>525</v>
      </c>
      <c r="N11171" t="s">
        <v>526</v>
      </c>
      <c r="O11171"/>
    </row>
    <row r="11172" spans="1:15" s="164" customFormat="1" ht="16" x14ac:dyDescent="0.2">
      <c r="A11172" t="s">
        <v>521</v>
      </c>
      <c r="B11172" t="s">
        <v>645</v>
      </c>
      <c r="C11172" t="s">
        <v>523</v>
      </c>
      <c r="D11172" t="s">
        <v>530</v>
      </c>
      <c r="E11172" t="s">
        <v>517</v>
      </c>
      <c r="F11172" s="191">
        <v>45895</v>
      </c>
      <c r="G11172" t="s">
        <v>30</v>
      </c>
      <c r="H11172" s="192">
        <v>851200</v>
      </c>
      <c r="I11172" t="s">
        <v>16</v>
      </c>
      <c r="J11172">
        <v>2128</v>
      </c>
      <c r="K11172"/>
      <c r="L11172">
        <v>2025</v>
      </c>
      <c r="M11172" t="s">
        <v>525</v>
      </c>
      <c r="N11172" t="s">
        <v>526</v>
      </c>
      <c r="O11172"/>
    </row>
    <row r="11173" spans="1:15" s="164" customFormat="1" ht="16" x14ac:dyDescent="0.2">
      <c r="A11173" t="s">
        <v>521</v>
      </c>
      <c r="B11173" t="s">
        <v>662</v>
      </c>
      <c r="C11173" t="s">
        <v>523</v>
      </c>
      <c r="D11173" t="s">
        <v>530</v>
      </c>
      <c r="E11173" t="s">
        <v>517</v>
      </c>
      <c r="F11173" s="191">
        <v>45895</v>
      </c>
      <c r="G11173" t="s">
        <v>32</v>
      </c>
      <c r="H11173" s="192">
        <v>1635200</v>
      </c>
      <c r="I11173" t="s">
        <v>16</v>
      </c>
      <c r="J11173">
        <v>4088</v>
      </c>
      <c r="K11173"/>
      <c r="L11173">
        <v>2025</v>
      </c>
      <c r="M11173" t="s">
        <v>525</v>
      </c>
      <c r="N11173" t="s">
        <v>526</v>
      </c>
      <c r="O11173"/>
    </row>
    <row r="11174" spans="1:15" s="164" customFormat="1" ht="16" x14ac:dyDescent="0.2">
      <c r="A11174" t="s">
        <v>521</v>
      </c>
      <c r="B11174" t="s">
        <v>670</v>
      </c>
      <c r="C11174" t="s">
        <v>523</v>
      </c>
      <c r="D11174" t="s">
        <v>524</v>
      </c>
      <c r="E11174" t="s">
        <v>519</v>
      </c>
      <c r="F11174" s="191">
        <v>45895</v>
      </c>
      <c r="G11174" t="s">
        <v>36</v>
      </c>
      <c r="H11174" s="192">
        <v>21675</v>
      </c>
      <c r="I11174" t="s">
        <v>16</v>
      </c>
      <c r="J11174">
        <v>255</v>
      </c>
      <c r="K11174"/>
      <c r="L11174">
        <v>2025</v>
      </c>
      <c r="M11174" t="s">
        <v>525</v>
      </c>
      <c r="N11174" t="s">
        <v>526</v>
      </c>
      <c r="O11174"/>
    </row>
    <row r="11175" spans="1:15" s="164" customFormat="1" ht="16" x14ac:dyDescent="0.2">
      <c r="A11175" t="s">
        <v>521</v>
      </c>
      <c r="B11175" t="s">
        <v>670</v>
      </c>
      <c r="C11175" t="s">
        <v>523</v>
      </c>
      <c r="D11175" t="s">
        <v>530</v>
      </c>
      <c r="E11175" t="s">
        <v>517</v>
      </c>
      <c r="F11175" s="191">
        <v>45895</v>
      </c>
      <c r="G11175" t="s">
        <v>36</v>
      </c>
      <c r="H11175" s="192">
        <v>492800</v>
      </c>
      <c r="I11175" t="s">
        <v>16</v>
      </c>
      <c r="J11175">
        <v>1232</v>
      </c>
      <c r="K11175"/>
      <c r="L11175">
        <v>2025</v>
      </c>
      <c r="M11175" t="s">
        <v>525</v>
      </c>
      <c r="N11175" t="s">
        <v>526</v>
      </c>
      <c r="O11175"/>
    </row>
    <row r="11176" spans="1:15" s="164" customFormat="1" ht="16" x14ac:dyDescent="0.2">
      <c r="A11176" t="s">
        <v>521</v>
      </c>
      <c r="B11176" t="s">
        <v>687</v>
      </c>
      <c r="C11176" t="s">
        <v>523</v>
      </c>
      <c r="D11176" t="s">
        <v>530</v>
      </c>
      <c r="E11176" t="s">
        <v>517</v>
      </c>
      <c r="F11176" s="191">
        <v>45895</v>
      </c>
      <c r="G11176" t="s">
        <v>39</v>
      </c>
      <c r="H11176" s="192">
        <v>67200</v>
      </c>
      <c r="I11176" t="s">
        <v>16</v>
      </c>
      <c r="J11176">
        <v>168</v>
      </c>
      <c r="K11176"/>
      <c r="L11176">
        <v>2025</v>
      </c>
      <c r="M11176" t="s">
        <v>525</v>
      </c>
      <c r="N11176" t="s">
        <v>526</v>
      </c>
      <c r="O11176"/>
    </row>
    <row r="11177" spans="1:15" s="164" customFormat="1" ht="16" x14ac:dyDescent="0.2">
      <c r="A11177" t="s">
        <v>521</v>
      </c>
      <c r="B11177" t="s">
        <v>667</v>
      </c>
      <c r="C11177" t="s">
        <v>523</v>
      </c>
      <c r="D11177" t="s">
        <v>530</v>
      </c>
      <c r="E11177" t="s">
        <v>518</v>
      </c>
      <c r="F11177" s="191">
        <v>45895</v>
      </c>
      <c r="G11177" t="s">
        <v>35</v>
      </c>
      <c r="H11177" s="192">
        <v>22400</v>
      </c>
      <c r="I11177" t="s">
        <v>16</v>
      </c>
      <c r="J11177">
        <v>56</v>
      </c>
      <c r="K11177"/>
      <c r="L11177">
        <v>2025</v>
      </c>
      <c r="M11177" t="s">
        <v>525</v>
      </c>
      <c r="N11177" t="s">
        <v>526</v>
      </c>
      <c r="O11177"/>
    </row>
    <row r="11178" spans="1:15" s="164" customFormat="1" ht="16" x14ac:dyDescent="0.2">
      <c r="A11178" t="s">
        <v>521</v>
      </c>
      <c r="B11178" t="s">
        <v>667</v>
      </c>
      <c r="C11178" t="s">
        <v>523</v>
      </c>
      <c r="D11178" t="s">
        <v>530</v>
      </c>
      <c r="E11178" t="s">
        <v>517</v>
      </c>
      <c r="F11178" s="191">
        <v>45895</v>
      </c>
      <c r="G11178" t="s">
        <v>35</v>
      </c>
      <c r="H11178" s="192">
        <v>896000</v>
      </c>
      <c r="I11178" t="s">
        <v>16</v>
      </c>
      <c r="J11178">
        <v>2240</v>
      </c>
      <c r="K11178"/>
      <c r="L11178">
        <v>2025</v>
      </c>
      <c r="M11178" t="s">
        <v>525</v>
      </c>
      <c r="N11178" t="s">
        <v>526</v>
      </c>
      <c r="O11178"/>
    </row>
    <row r="11179" spans="1:15" s="164" customFormat="1" ht="16" x14ac:dyDescent="0.2">
      <c r="A11179" t="s">
        <v>521</v>
      </c>
      <c r="B11179" t="s">
        <v>592</v>
      </c>
      <c r="C11179" t="s">
        <v>523</v>
      </c>
      <c r="D11179" t="s">
        <v>530</v>
      </c>
      <c r="E11179" t="s">
        <v>518</v>
      </c>
      <c r="F11179" s="191">
        <v>45895</v>
      </c>
      <c r="G11179" t="s">
        <v>24</v>
      </c>
      <c r="H11179" s="192">
        <v>11200</v>
      </c>
      <c r="I11179" t="s">
        <v>16</v>
      </c>
      <c r="J11179">
        <v>28</v>
      </c>
      <c r="K11179"/>
      <c r="L11179">
        <v>2025</v>
      </c>
      <c r="M11179" t="s">
        <v>525</v>
      </c>
      <c r="N11179" t="s">
        <v>526</v>
      </c>
      <c r="O11179"/>
    </row>
    <row r="11180" spans="1:15" s="164" customFormat="1" ht="16" x14ac:dyDescent="0.2">
      <c r="A11180" t="s">
        <v>521</v>
      </c>
      <c r="B11180" t="s">
        <v>592</v>
      </c>
      <c r="C11180" t="s">
        <v>523</v>
      </c>
      <c r="D11180" t="s">
        <v>530</v>
      </c>
      <c r="E11180" t="s">
        <v>517</v>
      </c>
      <c r="F11180" s="191">
        <v>45895</v>
      </c>
      <c r="G11180" t="s">
        <v>24</v>
      </c>
      <c r="H11180" s="192">
        <v>1993600</v>
      </c>
      <c r="I11180" t="s">
        <v>16</v>
      </c>
      <c r="J11180">
        <v>4984</v>
      </c>
      <c r="K11180"/>
      <c r="L11180">
        <v>2025</v>
      </c>
      <c r="M11180" t="s">
        <v>525</v>
      </c>
      <c r="N11180" t="s">
        <v>526</v>
      </c>
      <c r="O11180"/>
    </row>
    <row r="11181" spans="1:15" s="164" customFormat="1" ht="16" x14ac:dyDescent="0.2">
      <c r="A11181" t="s">
        <v>521</v>
      </c>
      <c r="B11181" t="s">
        <v>639</v>
      </c>
      <c r="C11181" t="s">
        <v>523</v>
      </c>
      <c r="D11181" t="s">
        <v>530</v>
      </c>
      <c r="E11181" t="s">
        <v>518</v>
      </c>
      <c r="F11181" s="191">
        <v>45895</v>
      </c>
      <c r="G11181" t="s">
        <v>29</v>
      </c>
      <c r="H11181" s="192">
        <v>134400</v>
      </c>
      <c r="I11181" t="s">
        <v>16</v>
      </c>
      <c r="J11181">
        <v>336</v>
      </c>
      <c r="K11181"/>
      <c r="L11181">
        <v>2025</v>
      </c>
      <c r="M11181" t="s">
        <v>525</v>
      </c>
      <c r="N11181" t="s">
        <v>526</v>
      </c>
      <c r="O11181"/>
    </row>
    <row r="11182" spans="1:15" s="164" customFormat="1" ht="16" x14ac:dyDescent="0.2">
      <c r="A11182" t="s">
        <v>521</v>
      </c>
      <c r="B11182" t="s">
        <v>639</v>
      </c>
      <c r="C11182" t="s">
        <v>523</v>
      </c>
      <c r="D11182" t="s">
        <v>524</v>
      </c>
      <c r="E11182" t="s">
        <v>519</v>
      </c>
      <c r="F11182" s="191">
        <v>45895</v>
      </c>
      <c r="G11182" t="s">
        <v>29</v>
      </c>
      <c r="H11182" s="192">
        <v>43350</v>
      </c>
      <c r="I11182" t="s">
        <v>16</v>
      </c>
      <c r="J11182">
        <v>510</v>
      </c>
      <c r="K11182"/>
      <c r="L11182">
        <v>2025</v>
      </c>
      <c r="M11182" t="s">
        <v>525</v>
      </c>
      <c r="N11182" t="s">
        <v>526</v>
      </c>
      <c r="O11182"/>
    </row>
    <row r="11183" spans="1:15" s="164" customFormat="1" ht="16" x14ac:dyDescent="0.2">
      <c r="A11183" t="s">
        <v>521</v>
      </c>
      <c r="B11183" t="s">
        <v>639</v>
      </c>
      <c r="C11183" t="s">
        <v>523</v>
      </c>
      <c r="D11183" t="s">
        <v>530</v>
      </c>
      <c r="E11183" t="s">
        <v>517</v>
      </c>
      <c r="F11183" s="191">
        <v>45895</v>
      </c>
      <c r="G11183" t="s">
        <v>29</v>
      </c>
      <c r="H11183" s="192">
        <v>3248000</v>
      </c>
      <c r="I11183" t="s">
        <v>16</v>
      </c>
      <c r="J11183">
        <v>8120</v>
      </c>
      <c r="K11183"/>
      <c r="L11183">
        <v>2025</v>
      </c>
      <c r="M11183" t="s">
        <v>525</v>
      </c>
      <c r="N11183" t="s">
        <v>526</v>
      </c>
      <c r="O11183"/>
    </row>
    <row r="11184" spans="1:15" s="164" customFormat="1" ht="16" x14ac:dyDescent="0.2">
      <c r="A11184" t="s">
        <v>521</v>
      </c>
      <c r="B11184" t="s">
        <v>662</v>
      </c>
      <c r="C11184" t="s">
        <v>523</v>
      </c>
      <c r="D11184" t="s">
        <v>530</v>
      </c>
      <c r="E11184" t="s">
        <v>518</v>
      </c>
      <c r="F11184" s="191">
        <v>45895</v>
      </c>
      <c r="G11184" t="s">
        <v>32</v>
      </c>
      <c r="H11184" s="192">
        <v>134400</v>
      </c>
      <c r="I11184" t="s">
        <v>16</v>
      </c>
      <c r="J11184">
        <v>336</v>
      </c>
      <c r="K11184"/>
      <c r="L11184">
        <v>2025</v>
      </c>
      <c r="M11184" t="s">
        <v>525</v>
      </c>
      <c r="N11184" t="s">
        <v>526</v>
      </c>
      <c r="O11184"/>
    </row>
    <row r="11185" spans="1:15" s="164" customFormat="1" ht="16" x14ac:dyDescent="0.2">
      <c r="A11185" t="s">
        <v>521</v>
      </c>
      <c r="B11185" t="s">
        <v>688</v>
      </c>
      <c r="C11185" t="s">
        <v>523</v>
      </c>
      <c r="D11185" t="s">
        <v>530</v>
      </c>
      <c r="E11185" t="s">
        <v>518</v>
      </c>
      <c r="F11185" s="191">
        <v>45895</v>
      </c>
      <c r="G11185" t="s">
        <v>40</v>
      </c>
      <c r="H11185" s="192">
        <v>200000</v>
      </c>
      <c r="I11185" t="s">
        <v>16</v>
      </c>
      <c r="J11185"/>
      <c r="K11185"/>
      <c r="L11185">
        <v>2025</v>
      </c>
      <c r="M11185" t="s">
        <v>525</v>
      </c>
      <c r="N11185" t="s">
        <v>526</v>
      </c>
      <c r="O11185"/>
    </row>
    <row r="11186" spans="1:15" s="164" customFormat="1" ht="16" x14ac:dyDescent="0.2">
      <c r="A11186" t="s">
        <v>521</v>
      </c>
      <c r="B11186" t="s">
        <v>688</v>
      </c>
      <c r="C11186" t="s">
        <v>523</v>
      </c>
      <c r="D11186" t="s">
        <v>530</v>
      </c>
      <c r="E11186" t="s">
        <v>517</v>
      </c>
      <c r="F11186" s="191">
        <v>45895</v>
      </c>
      <c r="G11186" t="s">
        <v>40</v>
      </c>
      <c r="H11186" s="192">
        <v>1600000</v>
      </c>
      <c r="I11186" t="s">
        <v>16</v>
      </c>
      <c r="J11186"/>
      <c r="K11186"/>
      <c r="L11186">
        <v>2025</v>
      </c>
      <c r="M11186" t="s">
        <v>525</v>
      </c>
      <c r="N11186" t="s">
        <v>526</v>
      </c>
      <c r="O11186"/>
    </row>
    <row r="11187" spans="1:15" s="164" customFormat="1" ht="16" x14ac:dyDescent="0.2">
      <c r="A11187" t="s">
        <v>521</v>
      </c>
      <c r="B11187" t="s">
        <v>831</v>
      </c>
      <c r="C11187" t="s">
        <v>523</v>
      </c>
      <c r="D11187" t="s">
        <v>530</v>
      </c>
      <c r="E11187" t="s">
        <v>517</v>
      </c>
      <c r="F11187" s="191">
        <v>45895</v>
      </c>
      <c r="G11187" t="s">
        <v>832</v>
      </c>
      <c r="H11187" s="192">
        <v>280000</v>
      </c>
      <c r="I11187" t="s">
        <v>16</v>
      </c>
      <c r="J11187"/>
      <c r="K11187"/>
      <c r="L11187">
        <v>2025</v>
      </c>
      <c r="M11187" t="s">
        <v>525</v>
      </c>
      <c r="N11187" t="s">
        <v>526</v>
      </c>
      <c r="O11187"/>
    </row>
    <row r="11188" spans="1:15" s="164" customFormat="1" ht="16" x14ac:dyDescent="0.2">
      <c r="A11188" t="s">
        <v>521</v>
      </c>
      <c r="B11188" t="s">
        <v>572</v>
      </c>
      <c r="C11188" t="s">
        <v>535</v>
      </c>
      <c r="D11188" t="s">
        <v>524</v>
      </c>
      <c r="E11188" t="s">
        <v>519</v>
      </c>
      <c r="F11188" s="191">
        <v>45895</v>
      </c>
      <c r="G11188" t="s">
        <v>573</v>
      </c>
      <c r="H11188" s="192">
        <v>178500</v>
      </c>
      <c r="I11188" t="s">
        <v>16</v>
      </c>
      <c r="J11188">
        <v>2100</v>
      </c>
      <c r="K11188"/>
      <c r="L11188">
        <v>2025</v>
      </c>
      <c r="M11188" t="s">
        <v>525</v>
      </c>
      <c r="N11188" t="s">
        <v>526</v>
      </c>
      <c r="O11188"/>
    </row>
    <row r="11189" spans="1:15" s="164" customFormat="1" ht="16" x14ac:dyDescent="0.2">
      <c r="A11189" t="s">
        <v>521</v>
      </c>
      <c r="B11189" t="s">
        <v>572</v>
      </c>
      <c r="C11189" t="s">
        <v>523</v>
      </c>
      <c r="D11189" t="s">
        <v>524</v>
      </c>
      <c r="E11189" t="s">
        <v>519</v>
      </c>
      <c r="F11189" s="191">
        <v>45895</v>
      </c>
      <c r="G11189" t="s">
        <v>573</v>
      </c>
      <c r="H11189" s="192">
        <v>595000</v>
      </c>
      <c r="I11189" t="s">
        <v>16</v>
      </c>
      <c r="J11189">
        <v>7000</v>
      </c>
      <c r="K11189"/>
      <c r="L11189">
        <v>2025</v>
      </c>
      <c r="M11189" t="s">
        <v>525</v>
      </c>
      <c r="N11189" t="s">
        <v>526</v>
      </c>
      <c r="O11189"/>
    </row>
    <row r="11190" spans="1:15" s="164" customFormat="1" ht="16" x14ac:dyDescent="0.2">
      <c r="A11190" t="s">
        <v>521</v>
      </c>
      <c r="B11190" t="s">
        <v>572</v>
      </c>
      <c r="C11190" t="s">
        <v>535</v>
      </c>
      <c r="D11190" t="s">
        <v>530</v>
      </c>
      <c r="E11190" t="s">
        <v>517</v>
      </c>
      <c r="F11190" s="191">
        <v>45895</v>
      </c>
      <c r="G11190" t="s">
        <v>573</v>
      </c>
      <c r="H11190" s="192">
        <v>200000</v>
      </c>
      <c r="I11190" t="s">
        <v>16</v>
      </c>
      <c r="J11190"/>
      <c r="K11190"/>
      <c r="L11190">
        <v>2025</v>
      </c>
      <c r="M11190" t="s">
        <v>525</v>
      </c>
      <c r="N11190" t="s">
        <v>526</v>
      </c>
      <c r="O11190"/>
    </row>
    <row r="11191" spans="1:15" s="164" customFormat="1" ht="16" x14ac:dyDescent="0.2">
      <c r="A11191" t="s">
        <v>521</v>
      </c>
      <c r="B11191" t="s">
        <v>572</v>
      </c>
      <c r="C11191" t="s">
        <v>523</v>
      </c>
      <c r="D11191" t="s">
        <v>530</v>
      </c>
      <c r="E11191" t="s">
        <v>517</v>
      </c>
      <c r="F11191" s="191">
        <v>45895</v>
      </c>
      <c r="G11191" t="s">
        <v>573</v>
      </c>
      <c r="H11191" s="192">
        <v>3200000</v>
      </c>
      <c r="I11191" t="s">
        <v>16</v>
      </c>
      <c r="J11191"/>
      <c r="K11191"/>
      <c r="L11191">
        <v>2025</v>
      </c>
      <c r="M11191" t="s">
        <v>525</v>
      </c>
      <c r="N11191" t="s">
        <v>526</v>
      </c>
      <c r="O11191"/>
    </row>
    <row r="11192" spans="1:15" s="164" customFormat="1" ht="16" x14ac:dyDescent="0.2">
      <c r="A11192" t="s">
        <v>521</v>
      </c>
      <c r="B11192" t="s">
        <v>572</v>
      </c>
      <c r="C11192" t="s">
        <v>535</v>
      </c>
      <c r="D11192" t="s">
        <v>530</v>
      </c>
      <c r="E11192" t="s">
        <v>518</v>
      </c>
      <c r="F11192" s="191">
        <v>45895</v>
      </c>
      <c r="G11192" t="s">
        <v>573</v>
      </c>
      <c r="H11192" s="192">
        <v>80000</v>
      </c>
      <c r="I11192" t="s">
        <v>16</v>
      </c>
      <c r="J11192"/>
      <c r="K11192"/>
      <c r="L11192">
        <v>2025</v>
      </c>
      <c r="M11192" t="s">
        <v>525</v>
      </c>
      <c r="N11192" t="s">
        <v>526</v>
      </c>
      <c r="O11192"/>
    </row>
    <row r="11193" spans="1:15" s="164" customFormat="1" ht="16" x14ac:dyDescent="0.2">
      <c r="A11193" t="s">
        <v>521</v>
      </c>
      <c r="B11193" t="s">
        <v>572</v>
      </c>
      <c r="C11193" t="s">
        <v>523</v>
      </c>
      <c r="D11193" t="s">
        <v>530</v>
      </c>
      <c r="E11193" t="s">
        <v>518</v>
      </c>
      <c r="F11193" s="191">
        <v>45895</v>
      </c>
      <c r="G11193" t="s">
        <v>573</v>
      </c>
      <c r="H11193" s="192">
        <v>40000</v>
      </c>
      <c r="I11193" t="s">
        <v>16</v>
      </c>
      <c r="J11193"/>
      <c r="K11193"/>
      <c r="L11193">
        <v>2025</v>
      </c>
      <c r="M11193" t="s">
        <v>525</v>
      </c>
      <c r="N11193" t="s">
        <v>526</v>
      </c>
      <c r="O11193"/>
    </row>
    <row r="11194" spans="1:15" s="164" customFormat="1" ht="16" x14ac:dyDescent="0.2">
      <c r="A11194" t="s">
        <v>521</v>
      </c>
      <c r="B11194" t="s">
        <v>667</v>
      </c>
      <c r="C11194" t="s">
        <v>523</v>
      </c>
      <c r="D11194" t="s">
        <v>530</v>
      </c>
      <c r="E11194" t="s">
        <v>517</v>
      </c>
      <c r="F11194" s="191">
        <v>45896</v>
      </c>
      <c r="G11194" t="s">
        <v>35</v>
      </c>
      <c r="H11194" s="192">
        <v>873600</v>
      </c>
      <c r="I11194" t="s">
        <v>16</v>
      </c>
      <c r="J11194">
        <v>2184</v>
      </c>
      <c r="K11194"/>
      <c r="L11194">
        <v>2025</v>
      </c>
      <c r="M11194" t="s">
        <v>525</v>
      </c>
      <c r="N11194" t="s">
        <v>526</v>
      </c>
      <c r="O11194"/>
    </row>
    <row r="11195" spans="1:15" s="164" customFormat="1" ht="16" x14ac:dyDescent="0.2">
      <c r="A11195" t="s">
        <v>521</v>
      </c>
      <c r="B11195" t="s">
        <v>705</v>
      </c>
      <c r="C11195" t="s">
        <v>523</v>
      </c>
      <c r="D11195" t="s">
        <v>530</v>
      </c>
      <c r="E11195" t="s">
        <v>518</v>
      </c>
      <c r="F11195" s="191">
        <v>45896</v>
      </c>
      <c r="G11195" t="s">
        <v>42</v>
      </c>
      <c r="H11195" s="192">
        <v>67200</v>
      </c>
      <c r="I11195" t="s">
        <v>16</v>
      </c>
      <c r="J11195">
        <v>168</v>
      </c>
      <c r="K11195"/>
      <c r="L11195">
        <v>2025</v>
      </c>
      <c r="M11195" t="s">
        <v>525</v>
      </c>
      <c r="N11195" t="s">
        <v>526</v>
      </c>
      <c r="O11195"/>
    </row>
    <row r="11196" spans="1:15" s="164" customFormat="1" ht="16" x14ac:dyDescent="0.2">
      <c r="A11196" t="s">
        <v>521</v>
      </c>
      <c r="B11196" t="s">
        <v>705</v>
      </c>
      <c r="C11196" t="s">
        <v>523</v>
      </c>
      <c r="D11196" t="s">
        <v>530</v>
      </c>
      <c r="E11196" t="s">
        <v>517</v>
      </c>
      <c r="F11196" s="191">
        <v>45896</v>
      </c>
      <c r="G11196" t="s">
        <v>42</v>
      </c>
      <c r="H11196" s="192">
        <v>246400</v>
      </c>
      <c r="I11196" t="s">
        <v>16</v>
      </c>
      <c r="J11196">
        <v>616</v>
      </c>
      <c r="K11196"/>
      <c r="L11196">
        <v>2025</v>
      </c>
      <c r="M11196" t="s">
        <v>525</v>
      </c>
      <c r="N11196" t="s">
        <v>526</v>
      </c>
      <c r="O11196"/>
    </row>
    <row r="11197" spans="1:15" s="164" customFormat="1" ht="16" x14ac:dyDescent="0.2">
      <c r="A11197" t="s">
        <v>521</v>
      </c>
      <c r="B11197" t="s">
        <v>645</v>
      </c>
      <c r="C11197" t="s">
        <v>523</v>
      </c>
      <c r="D11197" t="s">
        <v>530</v>
      </c>
      <c r="E11197" t="s">
        <v>517</v>
      </c>
      <c r="F11197" s="191">
        <v>45896</v>
      </c>
      <c r="G11197" t="s">
        <v>30</v>
      </c>
      <c r="H11197" s="192">
        <v>851200</v>
      </c>
      <c r="I11197" t="s">
        <v>16</v>
      </c>
      <c r="J11197">
        <v>2128</v>
      </c>
      <c r="K11197"/>
      <c r="L11197">
        <v>2025</v>
      </c>
      <c r="M11197" t="s">
        <v>525</v>
      </c>
      <c r="N11197" t="s">
        <v>526</v>
      </c>
      <c r="O11197"/>
    </row>
    <row r="11198" spans="1:15" s="164" customFormat="1" ht="16" x14ac:dyDescent="0.2">
      <c r="A11198" t="s">
        <v>521</v>
      </c>
      <c r="B11198" t="s">
        <v>662</v>
      </c>
      <c r="C11198" t="s">
        <v>523</v>
      </c>
      <c r="D11198" t="s">
        <v>530</v>
      </c>
      <c r="E11198" t="s">
        <v>518</v>
      </c>
      <c r="F11198" s="191">
        <v>45896</v>
      </c>
      <c r="G11198" t="s">
        <v>32</v>
      </c>
      <c r="H11198" s="192">
        <v>112000</v>
      </c>
      <c r="I11198" t="s">
        <v>16</v>
      </c>
      <c r="J11198">
        <v>280</v>
      </c>
      <c r="K11198"/>
      <c r="L11198">
        <v>2025</v>
      </c>
      <c r="M11198" t="s">
        <v>525</v>
      </c>
      <c r="N11198" t="s">
        <v>526</v>
      </c>
      <c r="O11198"/>
    </row>
    <row r="11199" spans="1:15" s="164" customFormat="1" ht="16" x14ac:dyDescent="0.2">
      <c r="A11199" t="s">
        <v>521</v>
      </c>
      <c r="B11199" t="s">
        <v>662</v>
      </c>
      <c r="C11199" t="s">
        <v>523</v>
      </c>
      <c r="D11199" t="s">
        <v>530</v>
      </c>
      <c r="E11199" t="s">
        <v>517</v>
      </c>
      <c r="F11199" s="191">
        <v>45896</v>
      </c>
      <c r="G11199" t="s">
        <v>32</v>
      </c>
      <c r="H11199" s="192">
        <v>761600</v>
      </c>
      <c r="I11199" t="s">
        <v>16</v>
      </c>
      <c r="J11199">
        <v>1904</v>
      </c>
      <c r="K11199"/>
      <c r="L11199">
        <v>2025</v>
      </c>
      <c r="M11199" t="s">
        <v>525</v>
      </c>
      <c r="N11199" t="s">
        <v>526</v>
      </c>
      <c r="O11199"/>
    </row>
    <row r="11200" spans="1:15" s="164" customFormat="1" ht="16" x14ac:dyDescent="0.2">
      <c r="A11200" t="s">
        <v>521</v>
      </c>
      <c r="B11200" t="s">
        <v>670</v>
      </c>
      <c r="C11200" t="s">
        <v>523</v>
      </c>
      <c r="D11200" t="s">
        <v>530</v>
      </c>
      <c r="E11200" t="s">
        <v>518</v>
      </c>
      <c r="F11200" s="191">
        <v>45896</v>
      </c>
      <c r="G11200" t="s">
        <v>36</v>
      </c>
      <c r="H11200" s="192">
        <v>44800</v>
      </c>
      <c r="I11200" t="s">
        <v>16</v>
      </c>
      <c r="J11200">
        <v>112</v>
      </c>
      <c r="K11200"/>
      <c r="L11200">
        <v>2025</v>
      </c>
      <c r="M11200" t="s">
        <v>525</v>
      </c>
      <c r="N11200" t="s">
        <v>526</v>
      </c>
      <c r="O11200"/>
    </row>
    <row r="11201" spans="1:15" s="164" customFormat="1" ht="16" x14ac:dyDescent="0.2">
      <c r="A11201" t="s">
        <v>521</v>
      </c>
      <c r="B11201" t="s">
        <v>670</v>
      </c>
      <c r="C11201" t="s">
        <v>523</v>
      </c>
      <c r="D11201" t="s">
        <v>530</v>
      </c>
      <c r="E11201" t="s">
        <v>517</v>
      </c>
      <c r="F11201" s="191">
        <v>45896</v>
      </c>
      <c r="G11201" t="s">
        <v>36</v>
      </c>
      <c r="H11201" s="192">
        <v>294400</v>
      </c>
      <c r="I11201" t="s">
        <v>16</v>
      </c>
      <c r="J11201">
        <v>736</v>
      </c>
      <c r="K11201"/>
      <c r="L11201">
        <v>2025</v>
      </c>
      <c r="M11201" t="s">
        <v>525</v>
      </c>
      <c r="N11201" t="s">
        <v>526</v>
      </c>
      <c r="O11201"/>
    </row>
    <row r="11202" spans="1:15" s="164" customFormat="1" ht="16" x14ac:dyDescent="0.2">
      <c r="A11202" t="s">
        <v>521</v>
      </c>
      <c r="B11202" t="s">
        <v>687</v>
      </c>
      <c r="C11202" t="s">
        <v>523</v>
      </c>
      <c r="D11202" t="s">
        <v>530</v>
      </c>
      <c r="E11202" t="s">
        <v>517</v>
      </c>
      <c r="F11202" s="191">
        <v>45896</v>
      </c>
      <c r="G11202" t="s">
        <v>39</v>
      </c>
      <c r="H11202" s="192">
        <v>67200</v>
      </c>
      <c r="I11202" t="s">
        <v>16</v>
      </c>
      <c r="J11202">
        <v>168</v>
      </c>
      <c r="K11202"/>
      <c r="L11202">
        <v>2025</v>
      </c>
      <c r="M11202" t="s">
        <v>525</v>
      </c>
      <c r="N11202" t="s">
        <v>526</v>
      </c>
      <c r="O11202"/>
    </row>
    <row r="11203" spans="1:15" s="164" customFormat="1" ht="16" x14ac:dyDescent="0.2">
      <c r="A11203" t="s">
        <v>521</v>
      </c>
      <c r="B11203" t="s">
        <v>667</v>
      </c>
      <c r="C11203" t="s">
        <v>523</v>
      </c>
      <c r="D11203" t="s">
        <v>530</v>
      </c>
      <c r="E11203" t="s">
        <v>518</v>
      </c>
      <c r="F11203" s="191">
        <v>45896</v>
      </c>
      <c r="G11203" t="s">
        <v>35</v>
      </c>
      <c r="H11203" s="192">
        <v>22400</v>
      </c>
      <c r="I11203" t="s">
        <v>16</v>
      </c>
      <c r="J11203">
        <v>56</v>
      </c>
      <c r="K11203"/>
      <c r="L11203">
        <v>2025</v>
      </c>
      <c r="M11203" t="s">
        <v>525</v>
      </c>
      <c r="N11203" t="s">
        <v>526</v>
      </c>
      <c r="O11203"/>
    </row>
    <row r="11204" spans="1:15" s="164" customFormat="1" ht="16" x14ac:dyDescent="0.2">
      <c r="A11204" t="s">
        <v>521</v>
      </c>
      <c r="B11204" t="s">
        <v>592</v>
      </c>
      <c r="C11204" t="s">
        <v>523</v>
      </c>
      <c r="D11204" t="s">
        <v>530</v>
      </c>
      <c r="E11204" t="s">
        <v>517</v>
      </c>
      <c r="F11204" s="191">
        <v>45896</v>
      </c>
      <c r="G11204" t="s">
        <v>24</v>
      </c>
      <c r="H11204" s="192">
        <v>2083200</v>
      </c>
      <c r="I11204" t="s">
        <v>16</v>
      </c>
      <c r="J11204">
        <v>5208</v>
      </c>
      <c r="K11204"/>
      <c r="L11204">
        <v>2025</v>
      </c>
      <c r="M11204" t="s">
        <v>525</v>
      </c>
      <c r="N11204" t="s">
        <v>526</v>
      </c>
      <c r="O11204"/>
    </row>
    <row r="11205" spans="1:15" s="164" customFormat="1" ht="16" x14ac:dyDescent="0.2">
      <c r="A11205" t="s">
        <v>521</v>
      </c>
      <c r="B11205" t="s">
        <v>639</v>
      </c>
      <c r="C11205" t="s">
        <v>523</v>
      </c>
      <c r="D11205" t="s">
        <v>530</v>
      </c>
      <c r="E11205" t="s">
        <v>518</v>
      </c>
      <c r="F11205" s="191">
        <v>45896</v>
      </c>
      <c r="G11205" t="s">
        <v>29</v>
      </c>
      <c r="H11205" s="192">
        <v>89600</v>
      </c>
      <c r="I11205" t="s">
        <v>16</v>
      </c>
      <c r="J11205">
        <v>224</v>
      </c>
      <c r="K11205"/>
      <c r="L11205">
        <v>2025</v>
      </c>
      <c r="M11205" t="s">
        <v>525</v>
      </c>
      <c r="N11205" t="s">
        <v>526</v>
      </c>
      <c r="O11205"/>
    </row>
    <row r="11206" spans="1:15" s="164" customFormat="1" ht="16" x14ac:dyDescent="0.2">
      <c r="A11206" t="s">
        <v>521</v>
      </c>
      <c r="B11206" t="s">
        <v>639</v>
      </c>
      <c r="C11206" t="s">
        <v>523</v>
      </c>
      <c r="D11206" t="s">
        <v>524</v>
      </c>
      <c r="E11206" t="s">
        <v>519</v>
      </c>
      <c r="F11206" s="191">
        <v>45896</v>
      </c>
      <c r="G11206" t="s">
        <v>29</v>
      </c>
      <c r="H11206" s="192">
        <v>21675</v>
      </c>
      <c r="I11206" t="s">
        <v>16</v>
      </c>
      <c r="J11206">
        <v>255</v>
      </c>
      <c r="K11206"/>
      <c r="L11206">
        <v>2025</v>
      </c>
      <c r="M11206" t="s">
        <v>525</v>
      </c>
      <c r="N11206" t="s">
        <v>526</v>
      </c>
      <c r="O11206"/>
    </row>
    <row r="11207" spans="1:15" s="164" customFormat="1" ht="16" x14ac:dyDescent="0.2">
      <c r="A11207" t="s">
        <v>521</v>
      </c>
      <c r="B11207" t="s">
        <v>639</v>
      </c>
      <c r="C11207" t="s">
        <v>523</v>
      </c>
      <c r="D11207" t="s">
        <v>530</v>
      </c>
      <c r="E11207" t="s">
        <v>517</v>
      </c>
      <c r="F11207" s="191">
        <v>45896</v>
      </c>
      <c r="G11207" t="s">
        <v>29</v>
      </c>
      <c r="H11207" s="192">
        <v>2598400</v>
      </c>
      <c r="I11207" t="s">
        <v>16</v>
      </c>
      <c r="J11207">
        <v>6496</v>
      </c>
      <c r="K11207"/>
      <c r="L11207">
        <v>2025</v>
      </c>
      <c r="M11207" t="s">
        <v>525</v>
      </c>
      <c r="N11207" t="s">
        <v>526</v>
      </c>
      <c r="O11207"/>
    </row>
    <row r="11208" spans="1:15" s="164" customFormat="1" ht="16" x14ac:dyDescent="0.2">
      <c r="A11208" t="s">
        <v>521</v>
      </c>
      <c r="B11208" t="s">
        <v>688</v>
      </c>
      <c r="C11208" t="s">
        <v>523</v>
      </c>
      <c r="D11208" t="s">
        <v>530</v>
      </c>
      <c r="E11208" t="s">
        <v>517</v>
      </c>
      <c r="F11208" s="191">
        <v>45896</v>
      </c>
      <c r="G11208" t="s">
        <v>40</v>
      </c>
      <c r="H11208" s="192">
        <v>1360000</v>
      </c>
      <c r="I11208" t="s">
        <v>16</v>
      </c>
      <c r="J11208"/>
      <c r="K11208"/>
      <c r="L11208">
        <v>2025</v>
      </c>
      <c r="M11208" t="s">
        <v>525</v>
      </c>
      <c r="N11208" t="s">
        <v>526</v>
      </c>
      <c r="O11208"/>
    </row>
    <row r="11209" spans="1:15" s="164" customFormat="1" ht="16" x14ac:dyDescent="0.2">
      <c r="A11209" t="s">
        <v>521</v>
      </c>
      <c r="B11209" t="s">
        <v>831</v>
      </c>
      <c r="C11209" t="s">
        <v>523</v>
      </c>
      <c r="D11209" t="s">
        <v>530</v>
      </c>
      <c r="E11209" t="s">
        <v>517</v>
      </c>
      <c r="F11209" s="191">
        <v>45896</v>
      </c>
      <c r="G11209" t="s">
        <v>832</v>
      </c>
      <c r="H11209" s="192">
        <v>240000</v>
      </c>
      <c r="I11209" t="s">
        <v>16</v>
      </c>
      <c r="J11209"/>
      <c r="K11209"/>
      <c r="L11209">
        <v>2025</v>
      </c>
      <c r="M11209" t="s">
        <v>525</v>
      </c>
      <c r="N11209" t="s">
        <v>526</v>
      </c>
      <c r="O11209"/>
    </row>
    <row r="11210" spans="1:15" s="164" customFormat="1" ht="16" x14ac:dyDescent="0.2">
      <c r="A11210" t="s">
        <v>521</v>
      </c>
      <c r="B11210" t="s">
        <v>572</v>
      </c>
      <c r="C11210" t="s">
        <v>523</v>
      </c>
      <c r="D11210" t="s">
        <v>524</v>
      </c>
      <c r="E11210" t="s">
        <v>519</v>
      </c>
      <c r="F11210" s="191">
        <v>45896</v>
      </c>
      <c r="G11210" t="s">
        <v>573</v>
      </c>
      <c r="H11210" s="192">
        <v>680000</v>
      </c>
      <c r="I11210" t="s">
        <v>16</v>
      </c>
      <c r="J11210">
        <v>8000</v>
      </c>
      <c r="K11210"/>
      <c r="L11210">
        <v>2025</v>
      </c>
      <c r="M11210" t="s">
        <v>525</v>
      </c>
      <c r="N11210" t="s">
        <v>526</v>
      </c>
      <c r="O11210"/>
    </row>
    <row r="11211" spans="1:15" s="164" customFormat="1" ht="16" x14ac:dyDescent="0.2">
      <c r="A11211" t="s">
        <v>521</v>
      </c>
      <c r="B11211" t="s">
        <v>572</v>
      </c>
      <c r="C11211" t="s">
        <v>535</v>
      </c>
      <c r="D11211" t="s">
        <v>530</v>
      </c>
      <c r="E11211" t="s">
        <v>517</v>
      </c>
      <c r="F11211" s="191">
        <v>45896</v>
      </c>
      <c r="G11211" t="s">
        <v>573</v>
      </c>
      <c r="H11211" s="192">
        <v>160000</v>
      </c>
      <c r="I11211" t="s">
        <v>16</v>
      </c>
      <c r="J11211"/>
      <c r="K11211"/>
      <c r="L11211">
        <v>2025</v>
      </c>
      <c r="M11211" t="s">
        <v>525</v>
      </c>
      <c r="N11211" t="s">
        <v>526</v>
      </c>
      <c r="O11211"/>
    </row>
    <row r="11212" spans="1:15" s="164" customFormat="1" ht="16" x14ac:dyDescent="0.2">
      <c r="A11212" t="s">
        <v>521</v>
      </c>
      <c r="B11212" t="s">
        <v>572</v>
      </c>
      <c r="C11212" t="s">
        <v>523</v>
      </c>
      <c r="D11212" t="s">
        <v>530</v>
      </c>
      <c r="E11212" t="s">
        <v>517</v>
      </c>
      <c r="F11212" s="191">
        <v>45896</v>
      </c>
      <c r="G11212" t="s">
        <v>573</v>
      </c>
      <c r="H11212" s="192">
        <v>2800000</v>
      </c>
      <c r="I11212" t="s">
        <v>16</v>
      </c>
      <c r="J11212"/>
      <c r="K11212"/>
      <c r="L11212">
        <v>2025</v>
      </c>
      <c r="M11212" t="s">
        <v>525</v>
      </c>
      <c r="N11212" t="s">
        <v>526</v>
      </c>
      <c r="O11212"/>
    </row>
    <row r="11213" spans="1:15" s="164" customFormat="1" ht="16" x14ac:dyDescent="0.2">
      <c r="A11213" t="s">
        <v>521</v>
      </c>
      <c r="B11213" t="s">
        <v>572</v>
      </c>
      <c r="C11213" t="s">
        <v>535</v>
      </c>
      <c r="D11213" t="s">
        <v>530</v>
      </c>
      <c r="E11213" t="s">
        <v>518</v>
      </c>
      <c r="F11213" s="191">
        <v>45896</v>
      </c>
      <c r="G11213" t="s">
        <v>573</v>
      </c>
      <c r="H11213" s="192">
        <v>80000</v>
      </c>
      <c r="I11213" t="s">
        <v>16</v>
      </c>
      <c r="J11213"/>
      <c r="K11213"/>
      <c r="L11213">
        <v>2025</v>
      </c>
      <c r="M11213" t="s">
        <v>525</v>
      </c>
      <c r="N11213" t="s">
        <v>526</v>
      </c>
      <c r="O11213"/>
    </row>
    <row r="11214" spans="1:15" s="164" customFormat="1" ht="16" x14ac:dyDescent="0.2">
      <c r="A11214" t="s">
        <v>521</v>
      </c>
      <c r="B11214" t="s">
        <v>572</v>
      </c>
      <c r="C11214" t="s">
        <v>535</v>
      </c>
      <c r="D11214" t="s">
        <v>524</v>
      </c>
      <c r="E11214" t="s">
        <v>519</v>
      </c>
      <c r="F11214" s="191">
        <v>45896</v>
      </c>
      <c r="G11214" t="s">
        <v>573</v>
      </c>
      <c r="H11214" s="192">
        <v>178500</v>
      </c>
      <c r="I11214" t="s">
        <v>16</v>
      </c>
      <c r="J11214">
        <v>2100</v>
      </c>
      <c r="K11214"/>
      <c r="L11214">
        <v>2025</v>
      </c>
      <c r="M11214" t="s">
        <v>525</v>
      </c>
      <c r="N11214" t="s">
        <v>526</v>
      </c>
      <c r="O11214"/>
    </row>
    <row r="11215" spans="1:15" s="164" customFormat="1" ht="16" x14ac:dyDescent="0.2">
      <c r="A11215" t="s">
        <v>521</v>
      </c>
      <c r="B11215" t="s">
        <v>647</v>
      </c>
      <c r="C11215" t="s">
        <v>523</v>
      </c>
      <c r="D11215" t="s">
        <v>525</v>
      </c>
      <c r="E11215" t="s">
        <v>525</v>
      </c>
      <c r="F11215" s="191">
        <v>45896</v>
      </c>
      <c r="G11215" t="s">
        <v>648</v>
      </c>
      <c r="H11215" s="192">
        <v>5038</v>
      </c>
      <c r="I11215" t="s">
        <v>16</v>
      </c>
      <c r="J11215"/>
      <c r="K11215"/>
      <c r="L11215">
        <v>2024</v>
      </c>
      <c r="M11215" t="s">
        <v>525</v>
      </c>
      <c r="N11215" t="s">
        <v>569</v>
      </c>
      <c r="O11215"/>
    </row>
    <row r="11216" spans="1:15" s="164" customFormat="1" ht="16" x14ac:dyDescent="0.2">
      <c r="A11216" t="s">
        <v>521</v>
      </c>
      <c r="B11216" t="s">
        <v>577</v>
      </c>
      <c r="C11216" t="s">
        <v>523</v>
      </c>
      <c r="D11216" t="s">
        <v>525</v>
      </c>
      <c r="E11216" t="s">
        <v>531</v>
      </c>
      <c r="F11216" s="191">
        <v>45896</v>
      </c>
      <c r="G11216" t="s">
        <v>580</v>
      </c>
      <c r="H11216" s="192">
        <v>99</v>
      </c>
      <c r="I11216" t="s">
        <v>16</v>
      </c>
      <c r="J11216"/>
      <c r="K11216"/>
      <c r="L11216">
        <v>2025</v>
      </c>
      <c r="M11216" t="s">
        <v>525</v>
      </c>
      <c r="N11216" t="s">
        <v>569</v>
      </c>
      <c r="O11216"/>
    </row>
    <row r="11217" spans="1:15" s="164" customFormat="1" ht="16" x14ac:dyDescent="0.2">
      <c r="A11217" t="s">
        <v>521</v>
      </c>
      <c r="B11217" t="s">
        <v>577</v>
      </c>
      <c r="C11217" t="s">
        <v>523</v>
      </c>
      <c r="D11217" t="s">
        <v>525</v>
      </c>
      <c r="E11217" t="s">
        <v>531</v>
      </c>
      <c r="F11217" s="191">
        <v>45896</v>
      </c>
      <c r="G11217" t="s">
        <v>583</v>
      </c>
      <c r="H11217" s="192">
        <v>87375</v>
      </c>
      <c r="I11217" t="s">
        <v>16</v>
      </c>
      <c r="J11217"/>
      <c r="K11217"/>
      <c r="L11217">
        <v>2025</v>
      </c>
      <c r="M11217" t="s">
        <v>525</v>
      </c>
      <c r="N11217" t="s">
        <v>569</v>
      </c>
      <c r="O11217"/>
    </row>
    <row r="11218" spans="1:15" s="164" customFormat="1" ht="16" x14ac:dyDescent="0.2">
      <c r="A11218" t="s">
        <v>521</v>
      </c>
      <c r="B11218" t="s">
        <v>577</v>
      </c>
      <c r="C11218" t="s">
        <v>523</v>
      </c>
      <c r="D11218" t="s">
        <v>525</v>
      </c>
      <c r="E11218" t="s">
        <v>531</v>
      </c>
      <c r="F11218" s="191">
        <v>45896</v>
      </c>
      <c r="G11218" t="s">
        <v>581</v>
      </c>
      <c r="H11218" s="192">
        <v>627</v>
      </c>
      <c r="I11218" t="s">
        <v>16</v>
      </c>
      <c r="J11218"/>
      <c r="K11218"/>
      <c r="L11218">
        <v>2025</v>
      </c>
      <c r="M11218" t="s">
        <v>525</v>
      </c>
      <c r="N11218" t="s">
        <v>569</v>
      </c>
      <c r="O11218"/>
    </row>
    <row r="11219" spans="1:15" s="164" customFormat="1" ht="16" x14ac:dyDescent="0.2">
      <c r="A11219" t="s">
        <v>521</v>
      </c>
      <c r="B11219" t="s">
        <v>577</v>
      </c>
      <c r="C11219" t="s">
        <v>523</v>
      </c>
      <c r="D11219" t="s">
        <v>525</v>
      </c>
      <c r="E11219" t="s">
        <v>525</v>
      </c>
      <c r="F11219" s="191">
        <v>45896</v>
      </c>
      <c r="G11219" t="s">
        <v>582</v>
      </c>
      <c r="H11219" s="192">
        <v>3190</v>
      </c>
      <c r="I11219" t="s">
        <v>16</v>
      </c>
      <c r="J11219"/>
      <c r="K11219"/>
      <c r="L11219">
        <v>2025</v>
      </c>
      <c r="M11219" t="s">
        <v>525</v>
      </c>
      <c r="N11219" t="s">
        <v>569</v>
      </c>
      <c r="O11219"/>
    </row>
    <row r="11220" spans="1:15" s="164" customFormat="1" ht="16" x14ac:dyDescent="0.2">
      <c r="A11220" t="s">
        <v>521</v>
      </c>
      <c r="B11220" t="s">
        <v>577</v>
      </c>
      <c r="C11220" t="s">
        <v>523</v>
      </c>
      <c r="D11220" t="s">
        <v>525</v>
      </c>
      <c r="E11220" t="s">
        <v>531</v>
      </c>
      <c r="F11220" s="191">
        <v>45896</v>
      </c>
      <c r="G11220" t="s">
        <v>582</v>
      </c>
      <c r="H11220" s="192">
        <v>4787</v>
      </c>
      <c r="I11220" t="s">
        <v>16</v>
      </c>
      <c r="J11220"/>
      <c r="K11220"/>
      <c r="L11220">
        <v>2025</v>
      </c>
      <c r="M11220" t="s">
        <v>525</v>
      </c>
      <c r="N11220" t="s">
        <v>569</v>
      </c>
      <c r="O11220"/>
    </row>
    <row r="11221" spans="1:15" s="164" customFormat="1" ht="16" x14ac:dyDescent="0.2">
      <c r="A11221" t="s">
        <v>521</v>
      </c>
      <c r="B11221" t="s">
        <v>647</v>
      </c>
      <c r="C11221" t="s">
        <v>523</v>
      </c>
      <c r="D11221" t="s">
        <v>525</v>
      </c>
      <c r="E11221" t="s">
        <v>519</v>
      </c>
      <c r="F11221" s="191">
        <v>45896</v>
      </c>
      <c r="G11221" t="s">
        <v>661</v>
      </c>
      <c r="H11221" s="192">
        <v>184404</v>
      </c>
      <c r="I11221" t="s">
        <v>16</v>
      </c>
      <c r="J11221"/>
      <c r="K11221"/>
      <c r="L11221">
        <v>2024</v>
      </c>
      <c r="M11221" t="s">
        <v>525</v>
      </c>
      <c r="N11221" t="s">
        <v>569</v>
      </c>
      <c r="O11221"/>
    </row>
    <row r="11222" spans="1:15" s="164" customFormat="1" ht="16" x14ac:dyDescent="0.2">
      <c r="A11222" t="s">
        <v>521</v>
      </c>
      <c r="B11222" t="s">
        <v>647</v>
      </c>
      <c r="C11222" t="s">
        <v>523</v>
      </c>
      <c r="D11222" t="s">
        <v>525</v>
      </c>
      <c r="E11222" t="s">
        <v>525</v>
      </c>
      <c r="F11222" s="191">
        <v>45896</v>
      </c>
      <c r="G11222" t="s">
        <v>649</v>
      </c>
      <c r="H11222" s="192">
        <v>114576</v>
      </c>
      <c r="I11222" t="s">
        <v>16</v>
      </c>
      <c r="J11222"/>
      <c r="K11222"/>
      <c r="L11222">
        <v>2024</v>
      </c>
      <c r="M11222" t="s">
        <v>525</v>
      </c>
      <c r="N11222" t="s">
        <v>569</v>
      </c>
      <c r="O11222"/>
    </row>
    <row r="11223" spans="1:15" s="164" customFormat="1" ht="16" x14ac:dyDescent="0.2">
      <c r="A11223" t="s">
        <v>521</v>
      </c>
      <c r="B11223" t="s">
        <v>647</v>
      </c>
      <c r="C11223" t="s">
        <v>523</v>
      </c>
      <c r="D11223" t="s">
        <v>525</v>
      </c>
      <c r="E11223" t="s">
        <v>531</v>
      </c>
      <c r="F11223" s="191">
        <v>45896</v>
      </c>
      <c r="G11223" t="s">
        <v>649</v>
      </c>
      <c r="H11223" s="192">
        <v>811492</v>
      </c>
      <c r="I11223" t="s">
        <v>16</v>
      </c>
      <c r="J11223"/>
      <c r="K11223"/>
      <c r="L11223">
        <v>2024</v>
      </c>
      <c r="M11223" t="s">
        <v>525</v>
      </c>
      <c r="N11223" t="s">
        <v>569</v>
      </c>
      <c r="O11223"/>
    </row>
    <row r="11224" spans="1:15" s="164" customFormat="1" ht="16" x14ac:dyDescent="0.2">
      <c r="A11224" t="s">
        <v>521</v>
      </c>
      <c r="B11224" t="s">
        <v>603</v>
      </c>
      <c r="C11224" t="s">
        <v>523</v>
      </c>
      <c r="D11224" t="s">
        <v>525</v>
      </c>
      <c r="E11224" t="s">
        <v>525</v>
      </c>
      <c r="F11224" s="191">
        <v>45896</v>
      </c>
      <c r="G11224" t="s">
        <v>604</v>
      </c>
      <c r="H11224" s="192">
        <v>9064</v>
      </c>
      <c r="I11224" t="s">
        <v>22</v>
      </c>
      <c r="J11224"/>
      <c r="K11224"/>
      <c r="L11224">
        <v>2024</v>
      </c>
      <c r="M11224" t="s">
        <v>525</v>
      </c>
      <c r="N11224" t="s">
        <v>569</v>
      </c>
      <c r="O11224"/>
    </row>
    <row r="11225" spans="1:15" s="164" customFormat="1" ht="16" x14ac:dyDescent="0.2">
      <c r="A11225" t="s">
        <v>521</v>
      </c>
      <c r="B11225" t="s">
        <v>647</v>
      </c>
      <c r="C11225" t="s">
        <v>523</v>
      </c>
      <c r="D11225" t="s">
        <v>525</v>
      </c>
      <c r="E11225" t="s">
        <v>525</v>
      </c>
      <c r="F11225" s="191">
        <v>45897</v>
      </c>
      <c r="G11225" t="s">
        <v>648</v>
      </c>
      <c r="H11225" s="192">
        <v>38911</v>
      </c>
      <c r="I11225" t="s">
        <v>16</v>
      </c>
      <c r="J11225"/>
      <c r="K11225"/>
      <c r="L11225">
        <v>2024</v>
      </c>
      <c r="M11225" t="s">
        <v>525</v>
      </c>
      <c r="N11225" t="s">
        <v>569</v>
      </c>
      <c r="O11225"/>
    </row>
    <row r="11226" spans="1:15" s="164" customFormat="1" ht="16" x14ac:dyDescent="0.2">
      <c r="A11226" t="s">
        <v>521</v>
      </c>
      <c r="B11226" t="s">
        <v>647</v>
      </c>
      <c r="C11226" t="s">
        <v>523</v>
      </c>
      <c r="D11226" t="s">
        <v>525</v>
      </c>
      <c r="E11226" t="s">
        <v>531</v>
      </c>
      <c r="F11226" s="191">
        <v>45897</v>
      </c>
      <c r="G11226" t="s">
        <v>648</v>
      </c>
      <c r="H11226" s="192">
        <v>39424</v>
      </c>
      <c r="I11226" t="s">
        <v>16</v>
      </c>
      <c r="J11226"/>
      <c r="K11226"/>
      <c r="L11226">
        <v>2024</v>
      </c>
      <c r="M11226" t="s">
        <v>525</v>
      </c>
      <c r="N11226" t="s">
        <v>569</v>
      </c>
      <c r="O11226"/>
    </row>
    <row r="11227" spans="1:15" s="164" customFormat="1" ht="16" x14ac:dyDescent="0.2">
      <c r="A11227" t="s">
        <v>521</v>
      </c>
      <c r="B11227" t="s">
        <v>577</v>
      </c>
      <c r="C11227" t="s">
        <v>523</v>
      </c>
      <c r="D11227" t="s">
        <v>525</v>
      </c>
      <c r="E11227" t="s">
        <v>531</v>
      </c>
      <c r="F11227" s="191">
        <v>45897</v>
      </c>
      <c r="G11227" t="s">
        <v>580</v>
      </c>
      <c r="H11227" s="192">
        <v>66</v>
      </c>
      <c r="I11227" t="s">
        <v>16</v>
      </c>
      <c r="J11227"/>
      <c r="K11227"/>
      <c r="L11227">
        <v>2025</v>
      </c>
      <c r="M11227" t="s">
        <v>525</v>
      </c>
      <c r="N11227" t="s">
        <v>569</v>
      </c>
      <c r="O11227"/>
    </row>
    <row r="11228" spans="1:15" s="164" customFormat="1" ht="16" x14ac:dyDescent="0.2">
      <c r="A11228" t="s">
        <v>521</v>
      </c>
      <c r="B11228" t="s">
        <v>647</v>
      </c>
      <c r="C11228" t="s">
        <v>523</v>
      </c>
      <c r="D11228" t="s">
        <v>525</v>
      </c>
      <c r="E11228" t="s">
        <v>519</v>
      </c>
      <c r="F11228" s="191">
        <v>45897</v>
      </c>
      <c r="G11228" t="s">
        <v>661</v>
      </c>
      <c r="H11228" s="192">
        <v>138303</v>
      </c>
      <c r="I11228" t="s">
        <v>16</v>
      </c>
      <c r="J11228"/>
      <c r="K11228"/>
      <c r="L11228">
        <v>2024</v>
      </c>
      <c r="M11228" t="s">
        <v>525</v>
      </c>
      <c r="N11228" t="s">
        <v>569</v>
      </c>
      <c r="O11228"/>
    </row>
    <row r="11229" spans="1:15" s="164" customFormat="1" ht="16" x14ac:dyDescent="0.2">
      <c r="A11229" t="s">
        <v>521</v>
      </c>
      <c r="B11229" t="s">
        <v>647</v>
      </c>
      <c r="C11229" t="s">
        <v>523</v>
      </c>
      <c r="D11229" t="s">
        <v>525</v>
      </c>
      <c r="E11229" t="s">
        <v>531</v>
      </c>
      <c r="F11229" s="191">
        <v>45897</v>
      </c>
      <c r="G11229" t="s">
        <v>661</v>
      </c>
      <c r="H11229" s="192">
        <v>708224</v>
      </c>
      <c r="I11229" t="s">
        <v>16</v>
      </c>
      <c r="J11229"/>
      <c r="K11229"/>
      <c r="L11229">
        <v>2024</v>
      </c>
      <c r="M11229" t="s">
        <v>525</v>
      </c>
      <c r="N11229" t="s">
        <v>569</v>
      </c>
      <c r="O11229"/>
    </row>
    <row r="11230" spans="1:15" s="164" customFormat="1" ht="16" x14ac:dyDescent="0.2">
      <c r="A11230" t="s">
        <v>521</v>
      </c>
      <c r="B11230" t="s">
        <v>647</v>
      </c>
      <c r="C11230" t="s">
        <v>523</v>
      </c>
      <c r="D11230" t="s">
        <v>525</v>
      </c>
      <c r="E11230" t="s">
        <v>525</v>
      </c>
      <c r="F11230" s="191">
        <v>45897</v>
      </c>
      <c r="G11230" t="s">
        <v>649</v>
      </c>
      <c r="H11230" s="192">
        <v>39250</v>
      </c>
      <c r="I11230" t="s">
        <v>16</v>
      </c>
      <c r="J11230"/>
      <c r="K11230"/>
      <c r="L11230">
        <v>2024</v>
      </c>
      <c r="M11230" t="s">
        <v>525</v>
      </c>
      <c r="N11230" t="s">
        <v>569</v>
      </c>
      <c r="O11230"/>
    </row>
    <row r="11231" spans="1:15" s="164" customFormat="1" ht="16" x14ac:dyDescent="0.2">
      <c r="A11231" t="s">
        <v>521</v>
      </c>
      <c r="B11231" t="s">
        <v>603</v>
      </c>
      <c r="C11231" t="s">
        <v>523</v>
      </c>
      <c r="D11231" t="s">
        <v>525</v>
      </c>
      <c r="E11231" t="s">
        <v>525</v>
      </c>
      <c r="F11231" s="191">
        <v>45897</v>
      </c>
      <c r="G11231" t="s">
        <v>604</v>
      </c>
      <c r="H11231" s="192">
        <v>6520</v>
      </c>
      <c r="I11231" t="s">
        <v>22</v>
      </c>
      <c r="J11231"/>
      <c r="K11231"/>
      <c r="L11231">
        <v>2024</v>
      </c>
      <c r="M11231" t="s">
        <v>525</v>
      </c>
      <c r="N11231" t="s">
        <v>569</v>
      </c>
      <c r="O11231"/>
    </row>
    <row r="11232" spans="1:15" s="164" customFormat="1" ht="16" x14ac:dyDescent="0.2">
      <c r="A11232" t="s">
        <v>521</v>
      </c>
      <c r="B11232" t="s">
        <v>688</v>
      </c>
      <c r="C11232" t="s">
        <v>523</v>
      </c>
      <c r="D11232" t="s">
        <v>530</v>
      </c>
      <c r="E11232" t="s">
        <v>518</v>
      </c>
      <c r="F11232" s="191">
        <v>45897</v>
      </c>
      <c r="G11232" t="s">
        <v>40</v>
      </c>
      <c r="H11232" s="192">
        <v>200000</v>
      </c>
      <c r="I11232" t="s">
        <v>16</v>
      </c>
      <c r="J11232"/>
      <c r="K11232"/>
      <c r="L11232">
        <v>2025</v>
      </c>
      <c r="M11232" t="s">
        <v>525</v>
      </c>
      <c r="N11232" t="s">
        <v>526</v>
      </c>
      <c r="O11232"/>
    </row>
    <row r="11233" spans="1:15" s="164" customFormat="1" ht="16" x14ac:dyDescent="0.2">
      <c r="A11233" t="s">
        <v>521</v>
      </c>
      <c r="B11233" t="s">
        <v>688</v>
      </c>
      <c r="C11233" t="s">
        <v>523</v>
      </c>
      <c r="D11233" t="s">
        <v>530</v>
      </c>
      <c r="E11233" t="s">
        <v>517</v>
      </c>
      <c r="F11233" s="191">
        <v>45897</v>
      </c>
      <c r="G11233" t="s">
        <v>40</v>
      </c>
      <c r="H11233" s="192">
        <v>920000</v>
      </c>
      <c r="I11233" t="s">
        <v>16</v>
      </c>
      <c r="J11233"/>
      <c r="K11233"/>
      <c r="L11233">
        <v>2025</v>
      </c>
      <c r="M11233" t="s">
        <v>525</v>
      </c>
      <c r="N11233" t="s">
        <v>526</v>
      </c>
      <c r="O11233"/>
    </row>
    <row r="11234" spans="1:15" s="164" customFormat="1" ht="16" x14ac:dyDescent="0.2">
      <c r="A11234" t="s">
        <v>521</v>
      </c>
      <c r="B11234" t="s">
        <v>831</v>
      </c>
      <c r="C11234" t="s">
        <v>523</v>
      </c>
      <c r="D11234" t="s">
        <v>530</v>
      </c>
      <c r="E11234" t="s">
        <v>517</v>
      </c>
      <c r="F11234" s="191">
        <v>45897</v>
      </c>
      <c r="G11234" t="s">
        <v>832</v>
      </c>
      <c r="H11234" s="192">
        <v>320000</v>
      </c>
      <c r="I11234" t="s">
        <v>16</v>
      </c>
      <c r="J11234"/>
      <c r="K11234"/>
      <c r="L11234">
        <v>2025</v>
      </c>
      <c r="M11234" t="s">
        <v>525</v>
      </c>
      <c r="N11234" t="s">
        <v>526</v>
      </c>
      <c r="O11234"/>
    </row>
    <row r="11235" spans="1:15" s="164" customFormat="1" ht="16" x14ac:dyDescent="0.2">
      <c r="A11235" t="s">
        <v>521</v>
      </c>
      <c r="B11235" t="s">
        <v>667</v>
      </c>
      <c r="C11235" t="s">
        <v>523</v>
      </c>
      <c r="D11235" t="s">
        <v>530</v>
      </c>
      <c r="E11235" t="s">
        <v>517</v>
      </c>
      <c r="F11235" s="191">
        <v>45897</v>
      </c>
      <c r="G11235" t="s">
        <v>35</v>
      </c>
      <c r="H11235" s="192">
        <v>985600</v>
      </c>
      <c r="I11235" t="s">
        <v>16</v>
      </c>
      <c r="J11235">
        <v>2464</v>
      </c>
      <c r="K11235"/>
      <c r="L11235">
        <v>2025</v>
      </c>
      <c r="M11235" t="s">
        <v>525</v>
      </c>
      <c r="N11235" t="s">
        <v>526</v>
      </c>
      <c r="O11235"/>
    </row>
    <row r="11236" spans="1:15" s="164" customFormat="1" ht="16" x14ac:dyDescent="0.2">
      <c r="A11236" t="s">
        <v>521</v>
      </c>
      <c r="B11236" t="s">
        <v>705</v>
      </c>
      <c r="C11236" t="s">
        <v>523</v>
      </c>
      <c r="D11236" t="s">
        <v>530</v>
      </c>
      <c r="E11236" t="s">
        <v>518</v>
      </c>
      <c r="F11236" s="191">
        <v>45897</v>
      </c>
      <c r="G11236" t="s">
        <v>42</v>
      </c>
      <c r="H11236" s="192">
        <v>44800</v>
      </c>
      <c r="I11236" t="s">
        <v>16</v>
      </c>
      <c r="J11236">
        <v>112</v>
      </c>
      <c r="K11236"/>
      <c r="L11236">
        <v>2025</v>
      </c>
      <c r="M11236" t="s">
        <v>525</v>
      </c>
      <c r="N11236" t="s">
        <v>526</v>
      </c>
      <c r="O11236"/>
    </row>
    <row r="11237" spans="1:15" s="164" customFormat="1" ht="16" x14ac:dyDescent="0.2">
      <c r="A11237" t="s">
        <v>521</v>
      </c>
      <c r="B11237" t="s">
        <v>705</v>
      </c>
      <c r="C11237" t="s">
        <v>523</v>
      </c>
      <c r="D11237" t="s">
        <v>530</v>
      </c>
      <c r="E11237" t="s">
        <v>517</v>
      </c>
      <c r="F11237" s="191">
        <v>45897</v>
      </c>
      <c r="G11237" t="s">
        <v>42</v>
      </c>
      <c r="H11237" s="192">
        <v>358400</v>
      </c>
      <c r="I11237" t="s">
        <v>16</v>
      </c>
      <c r="J11237">
        <v>896</v>
      </c>
      <c r="K11237"/>
      <c r="L11237">
        <v>2025</v>
      </c>
      <c r="M11237" t="s">
        <v>525</v>
      </c>
      <c r="N11237" t="s">
        <v>526</v>
      </c>
      <c r="O11237"/>
    </row>
    <row r="11238" spans="1:15" s="164" customFormat="1" ht="16" x14ac:dyDescent="0.2">
      <c r="A11238" t="s">
        <v>521</v>
      </c>
      <c r="B11238" t="s">
        <v>645</v>
      </c>
      <c r="C11238" t="s">
        <v>523</v>
      </c>
      <c r="D11238" t="s">
        <v>530</v>
      </c>
      <c r="E11238" t="s">
        <v>517</v>
      </c>
      <c r="F11238" s="191">
        <v>45897</v>
      </c>
      <c r="G11238" t="s">
        <v>30</v>
      </c>
      <c r="H11238" s="192">
        <v>963200</v>
      </c>
      <c r="I11238" t="s">
        <v>16</v>
      </c>
      <c r="J11238">
        <v>2408</v>
      </c>
      <c r="K11238"/>
      <c r="L11238">
        <v>2025</v>
      </c>
      <c r="M11238" t="s">
        <v>525</v>
      </c>
      <c r="N11238" t="s">
        <v>526</v>
      </c>
      <c r="O11238"/>
    </row>
    <row r="11239" spans="1:15" ht="16" x14ac:dyDescent="0.2">
      <c r="A11239" t="s">
        <v>521</v>
      </c>
      <c r="B11239" t="s">
        <v>662</v>
      </c>
      <c r="C11239" t="s">
        <v>523</v>
      </c>
      <c r="D11239" t="s">
        <v>530</v>
      </c>
      <c r="E11239" t="s">
        <v>518</v>
      </c>
      <c r="F11239" s="191">
        <v>45897</v>
      </c>
      <c r="G11239" t="s">
        <v>32</v>
      </c>
      <c r="H11239" s="192">
        <v>201600</v>
      </c>
      <c r="I11239" t="s">
        <v>16</v>
      </c>
      <c r="J11239">
        <v>504</v>
      </c>
      <c r="K11239"/>
      <c r="L11239">
        <v>2025</v>
      </c>
      <c r="M11239" t="s">
        <v>525</v>
      </c>
      <c r="N11239" t="s">
        <v>526</v>
      </c>
      <c r="O11239"/>
    </row>
    <row r="11240" spans="1:15" ht="16" x14ac:dyDescent="0.2">
      <c r="A11240" t="s">
        <v>521</v>
      </c>
      <c r="B11240" t="s">
        <v>662</v>
      </c>
      <c r="C11240" t="s">
        <v>523</v>
      </c>
      <c r="D11240" t="s">
        <v>530</v>
      </c>
      <c r="E11240" t="s">
        <v>517</v>
      </c>
      <c r="F11240" s="191">
        <v>45897</v>
      </c>
      <c r="G11240" t="s">
        <v>32</v>
      </c>
      <c r="H11240" s="192">
        <v>1612800</v>
      </c>
      <c r="I11240" t="s">
        <v>16</v>
      </c>
      <c r="J11240">
        <v>4032</v>
      </c>
      <c r="K11240"/>
      <c r="L11240">
        <v>2025</v>
      </c>
      <c r="M11240" t="s">
        <v>525</v>
      </c>
      <c r="N11240" t="s">
        <v>526</v>
      </c>
      <c r="O11240"/>
    </row>
    <row r="11241" spans="1:15" ht="16" x14ac:dyDescent="0.2">
      <c r="A11241" t="s">
        <v>521</v>
      </c>
      <c r="B11241" t="s">
        <v>670</v>
      </c>
      <c r="C11241" t="s">
        <v>523</v>
      </c>
      <c r="D11241" t="s">
        <v>524</v>
      </c>
      <c r="E11241" t="s">
        <v>519</v>
      </c>
      <c r="F11241" s="191">
        <v>45897</v>
      </c>
      <c r="G11241" t="s">
        <v>36</v>
      </c>
      <c r="H11241" s="192">
        <v>21675</v>
      </c>
      <c r="I11241" t="s">
        <v>16</v>
      </c>
      <c r="J11241">
        <v>255</v>
      </c>
      <c r="K11241"/>
      <c r="L11241">
        <v>2025</v>
      </c>
      <c r="M11241" t="s">
        <v>525</v>
      </c>
      <c r="N11241" t="s">
        <v>526</v>
      </c>
      <c r="O11241"/>
    </row>
    <row r="11242" spans="1:15" ht="16" x14ac:dyDescent="0.2">
      <c r="A11242" t="s">
        <v>521</v>
      </c>
      <c r="B11242" t="s">
        <v>670</v>
      </c>
      <c r="C11242" t="s">
        <v>523</v>
      </c>
      <c r="D11242" t="s">
        <v>530</v>
      </c>
      <c r="E11242" t="s">
        <v>517</v>
      </c>
      <c r="F11242" s="191">
        <v>45897</v>
      </c>
      <c r="G11242" t="s">
        <v>36</v>
      </c>
      <c r="H11242" s="192">
        <v>448000</v>
      </c>
      <c r="I11242" t="s">
        <v>16</v>
      </c>
      <c r="J11242">
        <v>1120</v>
      </c>
      <c r="K11242"/>
      <c r="L11242">
        <v>2025</v>
      </c>
      <c r="M11242" t="s">
        <v>525</v>
      </c>
      <c r="N11242" t="s">
        <v>526</v>
      </c>
      <c r="O11242"/>
    </row>
    <row r="11243" spans="1:15" ht="16" x14ac:dyDescent="0.2">
      <c r="A11243" t="s">
        <v>521</v>
      </c>
      <c r="B11243" t="s">
        <v>687</v>
      </c>
      <c r="C11243" t="s">
        <v>523</v>
      </c>
      <c r="D11243" t="s">
        <v>530</v>
      </c>
      <c r="E11243" t="s">
        <v>517</v>
      </c>
      <c r="F11243" s="191">
        <v>45897</v>
      </c>
      <c r="G11243" t="s">
        <v>39</v>
      </c>
      <c r="H11243" s="192">
        <v>67200</v>
      </c>
      <c r="I11243" t="s">
        <v>16</v>
      </c>
      <c r="J11243">
        <v>168</v>
      </c>
      <c r="K11243"/>
      <c r="L11243">
        <v>2025</v>
      </c>
      <c r="M11243" t="s">
        <v>525</v>
      </c>
      <c r="N11243" t="s">
        <v>526</v>
      </c>
      <c r="O11243"/>
    </row>
    <row r="11244" spans="1:15" ht="16" x14ac:dyDescent="0.2">
      <c r="A11244" t="s">
        <v>521</v>
      </c>
      <c r="B11244" t="s">
        <v>667</v>
      </c>
      <c r="C11244" t="s">
        <v>523</v>
      </c>
      <c r="D11244" t="s">
        <v>530</v>
      </c>
      <c r="E11244" t="s">
        <v>518</v>
      </c>
      <c r="F11244" s="191">
        <v>45897</v>
      </c>
      <c r="G11244" t="s">
        <v>35</v>
      </c>
      <c r="H11244" s="192">
        <v>67200</v>
      </c>
      <c r="I11244" t="s">
        <v>16</v>
      </c>
      <c r="J11244">
        <v>168</v>
      </c>
      <c r="K11244"/>
      <c r="L11244">
        <v>2025</v>
      </c>
      <c r="M11244" t="s">
        <v>525</v>
      </c>
      <c r="N11244" t="s">
        <v>526</v>
      </c>
      <c r="O11244"/>
    </row>
    <row r="11245" spans="1:15" ht="16" x14ac:dyDescent="0.2">
      <c r="A11245" t="s">
        <v>521</v>
      </c>
      <c r="B11245" t="s">
        <v>592</v>
      </c>
      <c r="C11245" t="s">
        <v>523</v>
      </c>
      <c r="D11245" t="s">
        <v>530</v>
      </c>
      <c r="E11245" t="s">
        <v>518</v>
      </c>
      <c r="F11245" s="191">
        <v>45897</v>
      </c>
      <c r="G11245" t="s">
        <v>24</v>
      </c>
      <c r="H11245" s="192">
        <v>22400</v>
      </c>
      <c r="I11245" t="s">
        <v>16</v>
      </c>
      <c r="J11245">
        <v>56</v>
      </c>
      <c r="K11245"/>
      <c r="L11245">
        <v>2025</v>
      </c>
      <c r="M11245" t="s">
        <v>525</v>
      </c>
      <c r="N11245" t="s">
        <v>526</v>
      </c>
      <c r="O11245"/>
    </row>
    <row r="11246" spans="1:15" ht="16" x14ac:dyDescent="0.2">
      <c r="A11246" t="s">
        <v>521</v>
      </c>
      <c r="B11246" t="s">
        <v>592</v>
      </c>
      <c r="C11246" t="s">
        <v>523</v>
      </c>
      <c r="D11246" t="s">
        <v>530</v>
      </c>
      <c r="E11246" t="s">
        <v>517</v>
      </c>
      <c r="F11246" s="191">
        <v>45897</v>
      </c>
      <c r="G11246" t="s">
        <v>24</v>
      </c>
      <c r="H11246" s="192">
        <v>1897600</v>
      </c>
      <c r="I11246" t="s">
        <v>16</v>
      </c>
      <c r="J11246">
        <v>4744</v>
      </c>
      <c r="K11246"/>
      <c r="L11246">
        <v>2025</v>
      </c>
      <c r="M11246" t="s">
        <v>525</v>
      </c>
      <c r="N11246" t="s">
        <v>526</v>
      </c>
      <c r="O11246"/>
    </row>
    <row r="11247" spans="1:15" ht="16" x14ac:dyDescent="0.2">
      <c r="A11247" t="s">
        <v>521</v>
      </c>
      <c r="B11247" t="s">
        <v>639</v>
      </c>
      <c r="C11247" t="s">
        <v>523</v>
      </c>
      <c r="D11247" t="s">
        <v>530</v>
      </c>
      <c r="E11247" t="s">
        <v>518</v>
      </c>
      <c r="F11247" s="191">
        <v>45897</v>
      </c>
      <c r="G11247" t="s">
        <v>29</v>
      </c>
      <c r="H11247" s="192">
        <v>89600</v>
      </c>
      <c r="I11247" t="s">
        <v>16</v>
      </c>
      <c r="J11247">
        <v>224</v>
      </c>
      <c r="K11247"/>
      <c r="L11247">
        <v>2025</v>
      </c>
      <c r="M11247" t="s">
        <v>525</v>
      </c>
      <c r="N11247" t="s">
        <v>526</v>
      </c>
      <c r="O11247"/>
    </row>
    <row r="11248" spans="1:15" ht="16" x14ac:dyDescent="0.2">
      <c r="A11248" t="s">
        <v>521</v>
      </c>
      <c r="B11248" t="s">
        <v>639</v>
      </c>
      <c r="C11248" t="s">
        <v>523</v>
      </c>
      <c r="D11248" t="s">
        <v>524</v>
      </c>
      <c r="E11248" t="s">
        <v>519</v>
      </c>
      <c r="F11248" s="191">
        <v>45897</v>
      </c>
      <c r="G11248" t="s">
        <v>29</v>
      </c>
      <c r="H11248" s="192">
        <v>43350</v>
      </c>
      <c r="I11248" t="s">
        <v>16</v>
      </c>
      <c r="J11248">
        <v>510</v>
      </c>
      <c r="K11248"/>
      <c r="L11248">
        <v>2025</v>
      </c>
      <c r="M11248" t="s">
        <v>525</v>
      </c>
      <c r="N11248" t="s">
        <v>526</v>
      </c>
      <c r="O11248"/>
    </row>
    <row r="11249" spans="1:15" ht="16" x14ac:dyDescent="0.2">
      <c r="A11249" t="s">
        <v>521</v>
      </c>
      <c r="B11249" t="s">
        <v>639</v>
      </c>
      <c r="C11249" t="s">
        <v>523</v>
      </c>
      <c r="D11249" t="s">
        <v>530</v>
      </c>
      <c r="E11249" t="s">
        <v>517</v>
      </c>
      <c r="F11249" s="191">
        <v>45897</v>
      </c>
      <c r="G11249" t="s">
        <v>29</v>
      </c>
      <c r="H11249" s="192">
        <v>2284800</v>
      </c>
      <c r="I11249" t="s">
        <v>16</v>
      </c>
      <c r="J11249">
        <v>5712</v>
      </c>
      <c r="K11249"/>
      <c r="L11249">
        <v>2025</v>
      </c>
      <c r="M11249" t="s">
        <v>525</v>
      </c>
      <c r="N11249" t="s">
        <v>526</v>
      </c>
      <c r="O11249"/>
    </row>
    <row r="11250" spans="1:15" ht="16" x14ac:dyDescent="0.2">
      <c r="A11250" t="s">
        <v>521</v>
      </c>
      <c r="B11250" t="s">
        <v>572</v>
      </c>
      <c r="C11250" t="s">
        <v>523</v>
      </c>
      <c r="D11250" t="s">
        <v>530</v>
      </c>
      <c r="E11250" t="s">
        <v>517</v>
      </c>
      <c r="F11250" s="191">
        <v>45897</v>
      </c>
      <c r="G11250" t="s">
        <v>573</v>
      </c>
      <c r="H11250" s="192">
        <v>3680000</v>
      </c>
      <c r="I11250" t="s">
        <v>16</v>
      </c>
      <c r="J11250"/>
      <c r="K11250"/>
      <c r="L11250">
        <v>2025</v>
      </c>
      <c r="M11250" t="s">
        <v>525</v>
      </c>
      <c r="N11250" t="s">
        <v>526</v>
      </c>
      <c r="O11250"/>
    </row>
    <row r="11251" spans="1:15" ht="16" x14ac:dyDescent="0.2">
      <c r="A11251" t="s">
        <v>521</v>
      </c>
      <c r="B11251" t="s">
        <v>572</v>
      </c>
      <c r="C11251" t="s">
        <v>535</v>
      </c>
      <c r="D11251" t="s">
        <v>524</v>
      </c>
      <c r="E11251" t="s">
        <v>519</v>
      </c>
      <c r="F11251" s="191">
        <v>45897</v>
      </c>
      <c r="G11251" t="s">
        <v>573</v>
      </c>
      <c r="H11251" s="192">
        <v>297500</v>
      </c>
      <c r="I11251" t="s">
        <v>16</v>
      </c>
      <c r="J11251">
        <v>3500</v>
      </c>
      <c r="K11251"/>
      <c r="L11251">
        <v>2025</v>
      </c>
      <c r="M11251" t="s">
        <v>525</v>
      </c>
      <c r="N11251" t="s">
        <v>526</v>
      </c>
      <c r="O11251"/>
    </row>
    <row r="11252" spans="1:15" ht="16" x14ac:dyDescent="0.2">
      <c r="A11252" t="s">
        <v>521</v>
      </c>
      <c r="B11252" t="s">
        <v>572</v>
      </c>
      <c r="C11252" t="s">
        <v>523</v>
      </c>
      <c r="D11252" t="s">
        <v>524</v>
      </c>
      <c r="E11252" t="s">
        <v>519</v>
      </c>
      <c r="F11252" s="191">
        <v>45897</v>
      </c>
      <c r="G11252" t="s">
        <v>573</v>
      </c>
      <c r="H11252" s="192">
        <v>510000</v>
      </c>
      <c r="I11252" t="s">
        <v>16</v>
      </c>
      <c r="J11252">
        <v>6000</v>
      </c>
      <c r="K11252"/>
      <c r="L11252">
        <v>2025</v>
      </c>
      <c r="M11252" t="s">
        <v>525</v>
      </c>
      <c r="N11252" t="s">
        <v>526</v>
      </c>
      <c r="O11252"/>
    </row>
    <row r="11253" spans="1:15" ht="16" x14ac:dyDescent="0.2">
      <c r="A11253" t="s">
        <v>521</v>
      </c>
      <c r="B11253" t="s">
        <v>572</v>
      </c>
      <c r="C11253" t="s">
        <v>535</v>
      </c>
      <c r="D11253" t="s">
        <v>530</v>
      </c>
      <c r="E11253" t="s">
        <v>517</v>
      </c>
      <c r="F11253" s="191">
        <v>45897</v>
      </c>
      <c r="G11253" t="s">
        <v>573</v>
      </c>
      <c r="H11253" s="192">
        <v>40000</v>
      </c>
      <c r="I11253" t="s">
        <v>16</v>
      </c>
      <c r="J11253"/>
      <c r="K11253"/>
      <c r="L11253">
        <v>2025</v>
      </c>
      <c r="M11253" t="s">
        <v>525</v>
      </c>
      <c r="N11253" t="s">
        <v>526</v>
      </c>
      <c r="O11253"/>
    </row>
    <row r="11254" spans="1:15" ht="16" x14ac:dyDescent="0.2">
      <c r="A11254" t="s">
        <v>521</v>
      </c>
      <c r="B11254" t="s">
        <v>522</v>
      </c>
      <c r="C11254" t="s">
        <v>523</v>
      </c>
      <c r="D11254" t="s">
        <v>530</v>
      </c>
      <c r="E11254" t="s">
        <v>517</v>
      </c>
      <c r="F11254" s="191">
        <v>45897</v>
      </c>
      <c r="G11254" t="s">
        <v>19</v>
      </c>
      <c r="H11254" s="192">
        <v>80000</v>
      </c>
      <c r="I11254" t="s">
        <v>16</v>
      </c>
      <c r="J11254"/>
      <c r="K11254"/>
      <c r="L11254">
        <v>2025</v>
      </c>
      <c r="M11254" t="s">
        <v>525</v>
      </c>
      <c r="N11254" t="s">
        <v>526</v>
      </c>
      <c r="O11254"/>
    </row>
    <row r="11255" spans="1:15" ht="16" x14ac:dyDescent="0.2">
      <c r="A11255" t="s">
        <v>521</v>
      </c>
      <c r="B11255" t="s">
        <v>603</v>
      </c>
      <c r="C11255" t="s">
        <v>523</v>
      </c>
      <c r="D11255" t="s">
        <v>525</v>
      </c>
      <c r="E11255" t="s">
        <v>525</v>
      </c>
      <c r="F11255" s="191">
        <v>45898</v>
      </c>
      <c r="G11255" t="s">
        <v>604</v>
      </c>
      <c r="H11255" s="192">
        <v>2915</v>
      </c>
      <c r="I11255" t="s">
        <v>22</v>
      </c>
      <c r="J11255"/>
      <c r="K11255"/>
      <c r="L11255">
        <v>2024</v>
      </c>
      <c r="M11255" t="s">
        <v>525</v>
      </c>
      <c r="N11255" t="s">
        <v>569</v>
      </c>
      <c r="O11255"/>
    </row>
    <row r="11256" spans="1:15" ht="16" x14ac:dyDescent="0.2">
      <c r="A11256" t="s">
        <v>521</v>
      </c>
      <c r="B11256" t="s">
        <v>572</v>
      </c>
      <c r="C11256" t="s">
        <v>535</v>
      </c>
      <c r="D11256" t="s">
        <v>530</v>
      </c>
      <c r="E11256" t="s">
        <v>517</v>
      </c>
      <c r="F11256" s="191">
        <v>45898</v>
      </c>
      <c r="G11256" t="s">
        <v>573</v>
      </c>
      <c r="H11256" s="192">
        <v>160000</v>
      </c>
      <c r="I11256" t="s">
        <v>16</v>
      </c>
      <c r="J11256"/>
      <c r="K11256"/>
      <c r="L11256">
        <v>2025</v>
      </c>
      <c r="M11256" t="s">
        <v>525</v>
      </c>
      <c r="N11256" t="s">
        <v>526</v>
      </c>
      <c r="O11256"/>
    </row>
    <row r="11257" spans="1:15" ht="16" x14ac:dyDescent="0.2">
      <c r="A11257" t="s">
        <v>521</v>
      </c>
      <c r="B11257" t="s">
        <v>647</v>
      </c>
      <c r="C11257" t="s">
        <v>523</v>
      </c>
      <c r="D11257" t="s">
        <v>525</v>
      </c>
      <c r="E11257" t="s">
        <v>525</v>
      </c>
      <c r="F11257" s="191">
        <v>45898</v>
      </c>
      <c r="G11257" t="s">
        <v>648</v>
      </c>
      <c r="H11257" s="192">
        <v>38016</v>
      </c>
      <c r="I11257" t="s">
        <v>16</v>
      </c>
      <c r="J11257"/>
      <c r="K11257"/>
      <c r="L11257">
        <v>2024</v>
      </c>
      <c r="M11257" t="s">
        <v>525</v>
      </c>
      <c r="N11257" t="s">
        <v>569</v>
      </c>
      <c r="O11257"/>
    </row>
    <row r="11258" spans="1:15" ht="16" x14ac:dyDescent="0.2">
      <c r="A11258" t="s">
        <v>521</v>
      </c>
      <c r="B11258" t="s">
        <v>572</v>
      </c>
      <c r="C11258" t="s">
        <v>523</v>
      </c>
      <c r="D11258" t="s">
        <v>530</v>
      </c>
      <c r="E11258" t="s">
        <v>517</v>
      </c>
      <c r="F11258" s="191">
        <v>45898</v>
      </c>
      <c r="G11258" t="s">
        <v>573</v>
      </c>
      <c r="H11258" s="192">
        <v>2520000</v>
      </c>
      <c r="I11258" t="s">
        <v>16</v>
      </c>
      <c r="J11258"/>
      <c r="K11258"/>
      <c r="L11258">
        <v>2025</v>
      </c>
      <c r="M11258" t="s">
        <v>525</v>
      </c>
      <c r="N11258" t="s">
        <v>526</v>
      </c>
      <c r="O11258"/>
    </row>
    <row r="11259" spans="1:15" ht="16" x14ac:dyDescent="0.2">
      <c r="A11259" t="s">
        <v>521</v>
      </c>
      <c r="B11259" t="s">
        <v>647</v>
      </c>
      <c r="C11259" t="s">
        <v>523</v>
      </c>
      <c r="D11259" t="s">
        <v>525</v>
      </c>
      <c r="E11259" t="s">
        <v>531</v>
      </c>
      <c r="F11259" s="191">
        <v>45898</v>
      </c>
      <c r="G11259" t="s">
        <v>648</v>
      </c>
      <c r="H11259" s="192">
        <v>153472</v>
      </c>
      <c r="I11259" t="s">
        <v>16</v>
      </c>
      <c r="J11259"/>
      <c r="K11259"/>
      <c r="L11259">
        <v>2024</v>
      </c>
      <c r="M11259" t="s">
        <v>525</v>
      </c>
      <c r="N11259" t="s">
        <v>569</v>
      </c>
      <c r="O11259"/>
    </row>
    <row r="11260" spans="1:15" ht="16" x14ac:dyDescent="0.2">
      <c r="A11260" t="s">
        <v>521</v>
      </c>
      <c r="B11260" t="s">
        <v>572</v>
      </c>
      <c r="C11260" t="s">
        <v>535</v>
      </c>
      <c r="D11260" t="s">
        <v>530</v>
      </c>
      <c r="E11260" t="s">
        <v>518</v>
      </c>
      <c r="F11260" s="191">
        <v>45898</v>
      </c>
      <c r="G11260" t="s">
        <v>573</v>
      </c>
      <c r="H11260" s="192">
        <v>80000</v>
      </c>
      <c r="I11260" t="s">
        <v>16</v>
      </c>
      <c r="J11260"/>
      <c r="K11260"/>
      <c r="L11260">
        <v>2025</v>
      </c>
      <c r="M11260" t="s">
        <v>525</v>
      </c>
      <c r="N11260" t="s">
        <v>526</v>
      </c>
      <c r="O11260"/>
    </row>
    <row r="11261" spans="1:15" ht="16" x14ac:dyDescent="0.2">
      <c r="A11261" t="s">
        <v>521</v>
      </c>
      <c r="B11261" t="s">
        <v>577</v>
      </c>
      <c r="C11261" t="s">
        <v>523</v>
      </c>
      <c r="D11261" t="s">
        <v>525</v>
      </c>
      <c r="E11261" t="s">
        <v>525</v>
      </c>
      <c r="F11261" s="191">
        <v>45898</v>
      </c>
      <c r="G11261" t="s">
        <v>578</v>
      </c>
      <c r="H11261" s="192">
        <v>2235</v>
      </c>
      <c r="I11261" t="s">
        <v>16</v>
      </c>
      <c r="J11261"/>
      <c r="K11261"/>
      <c r="L11261">
        <v>2025</v>
      </c>
      <c r="M11261" t="s">
        <v>525</v>
      </c>
      <c r="N11261" t="s">
        <v>569</v>
      </c>
      <c r="O11261"/>
    </row>
    <row r="11262" spans="1:15" ht="16" x14ac:dyDescent="0.2">
      <c r="A11262" t="s">
        <v>521</v>
      </c>
      <c r="B11262" t="s">
        <v>572</v>
      </c>
      <c r="C11262" t="s">
        <v>523</v>
      </c>
      <c r="D11262" t="s">
        <v>530</v>
      </c>
      <c r="E11262" t="s">
        <v>518</v>
      </c>
      <c r="F11262" s="191">
        <v>45898</v>
      </c>
      <c r="G11262" t="s">
        <v>573</v>
      </c>
      <c r="H11262" s="192">
        <v>80000</v>
      </c>
      <c r="I11262" t="s">
        <v>16</v>
      </c>
      <c r="J11262"/>
      <c r="K11262"/>
      <c r="L11262">
        <v>2025</v>
      </c>
      <c r="M11262" t="s">
        <v>525</v>
      </c>
      <c r="N11262" t="s">
        <v>526</v>
      </c>
      <c r="O11262"/>
    </row>
    <row r="11263" spans="1:15" ht="16" x14ac:dyDescent="0.2">
      <c r="A11263" t="s">
        <v>521</v>
      </c>
      <c r="B11263" t="s">
        <v>577</v>
      </c>
      <c r="C11263" t="s">
        <v>523</v>
      </c>
      <c r="D11263" t="s">
        <v>525</v>
      </c>
      <c r="E11263" t="s">
        <v>531</v>
      </c>
      <c r="F11263" s="191">
        <v>45898</v>
      </c>
      <c r="G11263" t="s">
        <v>578</v>
      </c>
      <c r="H11263" s="192">
        <v>42500</v>
      </c>
      <c r="I11263" t="s">
        <v>16</v>
      </c>
      <c r="J11263"/>
      <c r="K11263"/>
      <c r="L11263">
        <v>2025</v>
      </c>
      <c r="M11263" t="s">
        <v>525</v>
      </c>
      <c r="N11263" t="s">
        <v>569</v>
      </c>
      <c r="O11263"/>
    </row>
    <row r="11264" spans="1:15" ht="16" x14ac:dyDescent="0.2">
      <c r="A11264" t="s">
        <v>521</v>
      </c>
      <c r="B11264" t="s">
        <v>572</v>
      </c>
      <c r="C11264" t="s">
        <v>535</v>
      </c>
      <c r="D11264" t="s">
        <v>524</v>
      </c>
      <c r="E11264" t="s">
        <v>519</v>
      </c>
      <c r="F11264" s="191">
        <v>45898</v>
      </c>
      <c r="G11264" t="s">
        <v>573</v>
      </c>
      <c r="H11264" s="192">
        <v>382500</v>
      </c>
      <c r="I11264" t="s">
        <v>16</v>
      </c>
      <c r="J11264">
        <v>4500</v>
      </c>
      <c r="K11264"/>
      <c r="L11264">
        <v>2025</v>
      </c>
      <c r="M11264" t="s">
        <v>525</v>
      </c>
      <c r="N11264" t="s">
        <v>526</v>
      </c>
      <c r="O11264"/>
    </row>
    <row r="11265" spans="1:15" ht="16" x14ac:dyDescent="0.2">
      <c r="A11265" t="s">
        <v>521</v>
      </c>
      <c r="B11265" t="s">
        <v>577</v>
      </c>
      <c r="C11265" t="s">
        <v>523</v>
      </c>
      <c r="D11265" t="s">
        <v>525</v>
      </c>
      <c r="E11265" t="s">
        <v>531</v>
      </c>
      <c r="F11265" s="191">
        <v>45898</v>
      </c>
      <c r="G11265" t="s">
        <v>580</v>
      </c>
      <c r="H11265" s="192">
        <v>33</v>
      </c>
      <c r="I11265" t="s">
        <v>16</v>
      </c>
      <c r="J11265"/>
      <c r="K11265"/>
      <c r="L11265">
        <v>2025</v>
      </c>
      <c r="M11265" t="s">
        <v>525</v>
      </c>
      <c r="N11265" t="s">
        <v>569</v>
      </c>
      <c r="O11265"/>
    </row>
    <row r="11266" spans="1:15" ht="16" x14ac:dyDescent="0.2">
      <c r="A11266" t="s">
        <v>521</v>
      </c>
      <c r="B11266" t="s">
        <v>572</v>
      </c>
      <c r="C11266" t="s">
        <v>523</v>
      </c>
      <c r="D11266" t="s">
        <v>524</v>
      </c>
      <c r="E11266" t="s">
        <v>519</v>
      </c>
      <c r="F11266" s="191">
        <v>45898</v>
      </c>
      <c r="G11266" t="s">
        <v>573</v>
      </c>
      <c r="H11266" s="192">
        <v>680000</v>
      </c>
      <c r="I11266" t="s">
        <v>16</v>
      </c>
      <c r="J11266">
        <v>8000</v>
      </c>
      <c r="K11266"/>
      <c r="L11266">
        <v>2025</v>
      </c>
      <c r="M11266" t="s">
        <v>525</v>
      </c>
      <c r="N11266" t="s">
        <v>526</v>
      </c>
      <c r="O11266"/>
    </row>
    <row r="11267" spans="1:15" ht="16" x14ac:dyDescent="0.2">
      <c r="A11267" t="s">
        <v>521</v>
      </c>
      <c r="B11267" t="s">
        <v>577</v>
      </c>
      <c r="C11267" t="s">
        <v>523</v>
      </c>
      <c r="D11267" t="s">
        <v>525</v>
      </c>
      <c r="E11267" t="s">
        <v>531</v>
      </c>
      <c r="F11267" s="191">
        <v>45898</v>
      </c>
      <c r="G11267" t="s">
        <v>581</v>
      </c>
      <c r="H11267" s="192">
        <v>429</v>
      </c>
      <c r="I11267" t="s">
        <v>16</v>
      </c>
      <c r="J11267"/>
      <c r="K11267"/>
      <c r="L11267">
        <v>2025</v>
      </c>
      <c r="M11267" t="s">
        <v>525</v>
      </c>
      <c r="N11267" t="s">
        <v>569</v>
      </c>
      <c r="O11267"/>
    </row>
    <row r="11268" spans="1:15" ht="16" x14ac:dyDescent="0.2">
      <c r="A11268" t="s">
        <v>521</v>
      </c>
      <c r="B11268" t="s">
        <v>577</v>
      </c>
      <c r="C11268" t="s">
        <v>523</v>
      </c>
      <c r="D11268" t="s">
        <v>525</v>
      </c>
      <c r="E11268" t="s">
        <v>525</v>
      </c>
      <c r="F11268" s="191">
        <v>45898</v>
      </c>
      <c r="G11268" t="s">
        <v>582</v>
      </c>
      <c r="H11268" s="192">
        <v>27861</v>
      </c>
      <c r="I11268" t="s">
        <v>16</v>
      </c>
      <c r="J11268"/>
      <c r="K11268"/>
      <c r="L11268">
        <v>2025</v>
      </c>
      <c r="M11268" t="s">
        <v>525</v>
      </c>
      <c r="N11268" t="s">
        <v>569</v>
      </c>
      <c r="O11268"/>
    </row>
    <row r="11269" spans="1:15" ht="16" x14ac:dyDescent="0.2">
      <c r="A11269" t="s">
        <v>521</v>
      </c>
      <c r="B11269" t="s">
        <v>647</v>
      </c>
      <c r="C11269" t="s">
        <v>523</v>
      </c>
      <c r="D11269" t="s">
        <v>525</v>
      </c>
      <c r="E11269" t="s">
        <v>519</v>
      </c>
      <c r="F11269" s="191">
        <v>45898</v>
      </c>
      <c r="G11269" t="s">
        <v>661</v>
      </c>
      <c r="H11269" s="192">
        <v>138303</v>
      </c>
      <c r="I11269" t="s">
        <v>16</v>
      </c>
      <c r="J11269"/>
      <c r="K11269"/>
      <c r="L11269">
        <v>2024</v>
      </c>
      <c r="M11269" t="s">
        <v>525</v>
      </c>
      <c r="N11269" t="s">
        <v>569</v>
      </c>
      <c r="O11269"/>
    </row>
    <row r="11270" spans="1:15" ht="16" x14ac:dyDescent="0.2">
      <c r="A11270" t="s">
        <v>521</v>
      </c>
      <c r="B11270" t="s">
        <v>647</v>
      </c>
      <c r="C11270" t="s">
        <v>523</v>
      </c>
      <c r="D11270" t="s">
        <v>525</v>
      </c>
      <c r="E11270" t="s">
        <v>525</v>
      </c>
      <c r="F11270" s="191">
        <v>45898</v>
      </c>
      <c r="G11270" t="s">
        <v>649</v>
      </c>
      <c r="H11270" s="192">
        <v>80340</v>
      </c>
      <c r="I11270" t="s">
        <v>16</v>
      </c>
      <c r="J11270"/>
      <c r="K11270"/>
      <c r="L11270">
        <v>2024</v>
      </c>
      <c r="M11270" t="s">
        <v>525</v>
      </c>
      <c r="N11270" t="s">
        <v>569</v>
      </c>
      <c r="O11270"/>
    </row>
    <row r="11271" spans="1:15" ht="16" x14ac:dyDescent="0.2">
      <c r="A11271" t="s">
        <v>521</v>
      </c>
      <c r="B11271" t="s">
        <v>688</v>
      </c>
      <c r="C11271" t="s">
        <v>523</v>
      </c>
      <c r="D11271" t="s">
        <v>530</v>
      </c>
      <c r="E11271" t="s">
        <v>518</v>
      </c>
      <c r="F11271" s="191">
        <v>45898</v>
      </c>
      <c r="G11271" t="s">
        <v>40</v>
      </c>
      <c r="H11271" s="192">
        <v>200000</v>
      </c>
      <c r="I11271" t="s">
        <v>16</v>
      </c>
      <c r="J11271"/>
      <c r="K11271"/>
      <c r="L11271">
        <v>2025</v>
      </c>
      <c r="M11271" t="s">
        <v>525</v>
      </c>
      <c r="N11271" t="s">
        <v>526</v>
      </c>
      <c r="O11271"/>
    </row>
    <row r="11272" spans="1:15" ht="16" x14ac:dyDescent="0.2">
      <c r="A11272" t="s">
        <v>521</v>
      </c>
      <c r="B11272" t="s">
        <v>688</v>
      </c>
      <c r="C11272" t="s">
        <v>523</v>
      </c>
      <c r="D11272" t="s">
        <v>530</v>
      </c>
      <c r="E11272" t="s">
        <v>517</v>
      </c>
      <c r="F11272" s="191">
        <v>45898</v>
      </c>
      <c r="G11272" t="s">
        <v>40</v>
      </c>
      <c r="H11272" s="192">
        <v>1280000</v>
      </c>
      <c r="I11272" t="s">
        <v>16</v>
      </c>
      <c r="J11272"/>
      <c r="K11272"/>
      <c r="L11272">
        <v>2025</v>
      </c>
      <c r="M11272" t="s">
        <v>525</v>
      </c>
      <c r="N11272" t="s">
        <v>526</v>
      </c>
      <c r="O11272"/>
    </row>
    <row r="11273" spans="1:15" ht="16" x14ac:dyDescent="0.2">
      <c r="A11273" t="s">
        <v>521</v>
      </c>
      <c r="B11273" t="s">
        <v>592</v>
      </c>
      <c r="C11273" t="s">
        <v>523</v>
      </c>
      <c r="D11273" t="s">
        <v>530</v>
      </c>
      <c r="E11273" t="s">
        <v>518</v>
      </c>
      <c r="F11273" s="191">
        <v>45898</v>
      </c>
      <c r="G11273" t="s">
        <v>24</v>
      </c>
      <c r="H11273" s="192">
        <v>22400</v>
      </c>
      <c r="I11273" t="s">
        <v>16</v>
      </c>
      <c r="J11273">
        <v>56</v>
      </c>
      <c r="K11273"/>
      <c r="L11273">
        <v>2025</v>
      </c>
      <c r="M11273" t="s">
        <v>525</v>
      </c>
      <c r="N11273" t="s">
        <v>526</v>
      </c>
      <c r="O11273"/>
    </row>
    <row r="11274" spans="1:15" ht="16" x14ac:dyDescent="0.2">
      <c r="A11274" t="s">
        <v>521</v>
      </c>
      <c r="B11274" t="s">
        <v>592</v>
      </c>
      <c r="C11274" t="s">
        <v>523</v>
      </c>
      <c r="D11274" t="s">
        <v>530</v>
      </c>
      <c r="E11274" t="s">
        <v>517</v>
      </c>
      <c r="F11274" s="191">
        <v>45898</v>
      </c>
      <c r="G11274" t="s">
        <v>24</v>
      </c>
      <c r="H11274" s="192">
        <v>694400</v>
      </c>
      <c r="I11274" t="s">
        <v>16</v>
      </c>
      <c r="J11274">
        <v>1736</v>
      </c>
      <c r="K11274"/>
      <c r="L11274">
        <v>2025</v>
      </c>
      <c r="M11274" t="s">
        <v>525</v>
      </c>
      <c r="N11274" t="s">
        <v>526</v>
      </c>
      <c r="O11274"/>
    </row>
    <row r="11275" spans="1:15" ht="16" x14ac:dyDescent="0.2">
      <c r="A11275" t="s">
        <v>521</v>
      </c>
      <c r="B11275" t="s">
        <v>639</v>
      </c>
      <c r="C11275" t="s">
        <v>523</v>
      </c>
      <c r="D11275" t="s">
        <v>530</v>
      </c>
      <c r="E11275" t="s">
        <v>518</v>
      </c>
      <c r="F11275" s="191">
        <v>45898</v>
      </c>
      <c r="G11275" t="s">
        <v>29</v>
      </c>
      <c r="H11275" s="192">
        <v>156800</v>
      </c>
      <c r="I11275" t="s">
        <v>16</v>
      </c>
      <c r="J11275">
        <v>392</v>
      </c>
      <c r="K11275"/>
      <c r="L11275">
        <v>2025</v>
      </c>
      <c r="M11275" t="s">
        <v>525</v>
      </c>
      <c r="N11275" t="s">
        <v>526</v>
      </c>
      <c r="O11275"/>
    </row>
    <row r="11276" spans="1:15" ht="16" x14ac:dyDescent="0.2">
      <c r="A11276" t="s">
        <v>521</v>
      </c>
      <c r="B11276" t="s">
        <v>639</v>
      </c>
      <c r="C11276" t="s">
        <v>523</v>
      </c>
      <c r="D11276" t="s">
        <v>530</v>
      </c>
      <c r="E11276" t="s">
        <v>517</v>
      </c>
      <c r="F11276" s="191">
        <v>45898</v>
      </c>
      <c r="G11276" t="s">
        <v>29</v>
      </c>
      <c r="H11276" s="192">
        <v>2576000</v>
      </c>
      <c r="I11276" t="s">
        <v>16</v>
      </c>
      <c r="J11276">
        <v>6440</v>
      </c>
      <c r="K11276"/>
      <c r="L11276">
        <v>2025</v>
      </c>
      <c r="M11276" t="s">
        <v>525</v>
      </c>
      <c r="N11276" t="s">
        <v>526</v>
      </c>
      <c r="O11276"/>
    </row>
    <row r="11277" spans="1:15" ht="16" x14ac:dyDescent="0.2">
      <c r="A11277" t="s">
        <v>521</v>
      </c>
      <c r="B11277" t="s">
        <v>662</v>
      </c>
      <c r="C11277" t="s">
        <v>523</v>
      </c>
      <c r="D11277" t="s">
        <v>530</v>
      </c>
      <c r="E11277" t="s">
        <v>518</v>
      </c>
      <c r="F11277" s="191">
        <v>45898</v>
      </c>
      <c r="G11277" t="s">
        <v>32</v>
      </c>
      <c r="H11277" s="192">
        <v>67200</v>
      </c>
      <c r="I11277" t="s">
        <v>16</v>
      </c>
      <c r="J11277">
        <v>168</v>
      </c>
      <c r="K11277"/>
      <c r="L11277">
        <v>2025</v>
      </c>
      <c r="M11277" t="s">
        <v>525</v>
      </c>
      <c r="N11277" t="s">
        <v>526</v>
      </c>
      <c r="O11277"/>
    </row>
    <row r="11278" spans="1:15" ht="16" x14ac:dyDescent="0.2">
      <c r="A11278" t="s">
        <v>521</v>
      </c>
      <c r="B11278" t="s">
        <v>662</v>
      </c>
      <c r="C11278" t="s">
        <v>523</v>
      </c>
      <c r="D11278" t="s">
        <v>530</v>
      </c>
      <c r="E11278" t="s">
        <v>517</v>
      </c>
      <c r="F11278" s="191">
        <v>45898</v>
      </c>
      <c r="G11278" t="s">
        <v>32</v>
      </c>
      <c r="H11278" s="192">
        <v>940800</v>
      </c>
      <c r="I11278" t="s">
        <v>16</v>
      </c>
      <c r="J11278">
        <v>2352</v>
      </c>
      <c r="K11278"/>
      <c r="L11278">
        <v>2025</v>
      </c>
      <c r="M11278" t="s">
        <v>525</v>
      </c>
      <c r="N11278" t="s">
        <v>526</v>
      </c>
      <c r="O11278"/>
    </row>
    <row r="11279" spans="1:15" ht="16" x14ac:dyDescent="0.2">
      <c r="A11279" t="s">
        <v>521</v>
      </c>
      <c r="B11279" t="s">
        <v>670</v>
      </c>
      <c r="C11279" t="s">
        <v>523</v>
      </c>
      <c r="D11279" t="s">
        <v>530</v>
      </c>
      <c r="E11279" t="s">
        <v>518</v>
      </c>
      <c r="F11279" s="191">
        <v>45898</v>
      </c>
      <c r="G11279" t="s">
        <v>36</v>
      </c>
      <c r="H11279" s="192">
        <v>44800</v>
      </c>
      <c r="I11279" t="s">
        <v>16</v>
      </c>
      <c r="J11279">
        <v>112</v>
      </c>
      <c r="K11279"/>
      <c r="L11279">
        <v>2025</v>
      </c>
      <c r="M11279" t="s">
        <v>525</v>
      </c>
      <c r="N11279" t="s">
        <v>526</v>
      </c>
      <c r="O11279"/>
    </row>
    <row r="11280" spans="1:15" ht="16" x14ac:dyDescent="0.2">
      <c r="A11280" t="s">
        <v>521</v>
      </c>
      <c r="B11280" t="s">
        <v>670</v>
      </c>
      <c r="C11280" t="s">
        <v>523</v>
      </c>
      <c r="D11280" t="s">
        <v>530</v>
      </c>
      <c r="E11280" t="s">
        <v>517</v>
      </c>
      <c r="F11280" s="191">
        <v>45898</v>
      </c>
      <c r="G11280" t="s">
        <v>36</v>
      </c>
      <c r="H11280" s="192">
        <v>291200</v>
      </c>
      <c r="I11280" t="s">
        <v>16</v>
      </c>
      <c r="J11280">
        <v>728</v>
      </c>
      <c r="K11280"/>
      <c r="L11280">
        <v>2025</v>
      </c>
      <c r="M11280" t="s">
        <v>525</v>
      </c>
      <c r="N11280" t="s">
        <v>526</v>
      </c>
      <c r="O11280"/>
    </row>
    <row r="11281" spans="1:15" ht="16" x14ac:dyDescent="0.2">
      <c r="A11281" t="s">
        <v>521</v>
      </c>
      <c r="B11281" t="s">
        <v>687</v>
      </c>
      <c r="C11281" t="s">
        <v>523</v>
      </c>
      <c r="D11281" t="s">
        <v>530</v>
      </c>
      <c r="E11281" t="s">
        <v>517</v>
      </c>
      <c r="F11281" s="191">
        <v>45898</v>
      </c>
      <c r="G11281" t="s">
        <v>39</v>
      </c>
      <c r="H11281" s="192">
        <v>44800</v>
      </c>
      <c r="I11281" t="s">
        <v>16</v>
      </c>
      <c r="J11281">
        <v>112</v>
      </c>
      <c r="K11281"/>
      <c r="L11281">
        <v>2025</v>
      </c>
      <c r="M11281" t="s">
        <v>525</v>
      </c>
      <c r="N11281" t="s">
        <v>526</v>
      </c>
      <c r="O11281"/>
    </row>
    <row r="11282" spans="1:15" ht="16" x14ac:dyDescent="0.2">
      <c r="A11282" t="s">
        <v>521</v>
      </c>
      <c r="B11282" t="s">
        <v>667</v>
      </c>
      <c r="C11282" t="s">
        <v>523</v>
      </c>
      <c r="D11282" t="s">
        <v>530</v>
      </c>
      <c r="E11282" t="s">
        <v>518</v>
      </c>
      <c r="F11282" s="191">
        <v>45898</v>
      </c>
      <c r="G11282" t="s">
        <v>35</v>
      </c>
      <c r="H11282" s="192">
        <v>22400</v>
      </c>
      <c r="I11282" t="s">
        <v>16</v>
      </c>
      <c r="J11282">
        <v>56</v>
      </c>
      <c r="K11282"/>
      <c r="L11282">
        <v>2025</v>
      </c>
      <c r="M11282" t="s">
        <v>525</v>
      </c>
      <c r="N11282" t="s">
        <v>526</v>
      </c>
      <c r="O11282"/>
    </row>
    <row r="11283" spans="1:15" ht="16" x14ac:dyDescent="0.2">
      <c r="A11283" t="s">
        <v>521</v>
      </c>
      <c r="B11283" t="s">
        <v>667</v>
      </c>
      <c r="C11283" t="s">
        <v>523</v>
      </c>
      <c r="D11283" t="s">
        <v>530</v>
      </c>
      <c r="E11283" t="s">
        <v>517</v>
      </c>
      <c r="F11283" s="191">
        <v>45898</v>
      </c>
      <c r="G11283" t="s">
        <v>35</v>
      </c>
      <c r="H11283" s="192">
        <v>403200</v>
      </c>
      <c r="I11283" t="s">
        <v>16</v>
      </c>
      <c r="J11283">
        <v>1008</v>
      </c>
      <c r="K11283"/>
      <c r="L11283">
        <v>2025</v>
      </c>
      <c r="M11283" t="s">
        <v>525</v>
      </c>
      <c r="N11283" t="s">
        <v>526</v>
      </c>
      <c r="O11283"/>
    </row>
    <row r="11284" spans="1:15" ht="16" x14ac:dyDescent="0.2">
      <c r="A11284" t="s">
        <v>521</v>
      </c>
      <c r="B11284" t="s">
        <v>705</v>
      </c>
      <c r="C11284" t="s">
        <v>523</v>
      </c>
      <c r="D11284" t="s">
        <v>530</v>
      </c>
      <c r="E11284" t="s">
        <v>518</v>
      </c>
      <c r="F11284" s="191">
        <v>45898</v>
      </c>
      <c r="G11284" t="s">
        <v>42</v>
      </c>
      <c r="H11284" s="192">
        <v>44800</v>
      </c>
      <c r="I11284" t="s">
        <v>16</v>
      </c>
      <c r="J11284">
        <v>112</v>
      </c>
      <c r="K11284"/>
      <c r="L11284">
        <v>2025</v>
      </c>
      <c r="M11284" t="s">
        <v>525</v>
      </c>
      <c r="N11284" t="s">
        <v>526</v>
      </c>
      <c r="O11284"/>
    </row>
    <row r="11285" spans="1:15" ht="16" x14ac:dyDescent="0.2">
      <c r="A11285" t="s">
        <v>521</v>
      </c>
      <c r="B11285" t="s">
        <v>705</v>
      </c>
      <c r="C11285" t="s">
        <v>523</v>
      </c>
      <c r="D11285" t="s">
        <v>530</v>
      </c>
      <c r="E11285" t="s">
        <v>517</v>
      </c>
      <c r="F11285" s="191">
        <v>45898</v>
      </c>
      <c r="G11285" t="s">
        <v>42</v>
      </c>
      <c r="H11285" s="192">
        <v>268800</v>
      </c>
      <c r="I11285" t="s">
        <v>16</v>
      </c>
      <c r="J11285">
        <v>672</v>
      </c>
      <c r="K11285"/>
      <c r="L11285">
        <v>2025</v>
      </c>
      <c r="M11285" t="s">
        <v>525</v>
      </c>
      <c r="N11285" t="s">
        <v>526</v>
      </c>
      <c r="O11285"/>
    </row>
    <row r="11286" spans="1:15" ht="16" x14ac:dyDescent="0.2">
      <c r="A11286" t="s">
        <v>521</v>
      </c>
      <c r="B11286" t="s">
        <v>645</v>
      </c>
      <c r="C11286" t="s">
        <v>523</v>
      </c>
      <c r="D11286" t="s">
        <v>530</v>
      </c>
      <c r="E11286" t="s">
        <v>517</v>
      </c>
      <c r="F11286" s="191">
        <v>45898</v>
      </c>
      <c r="G11286" t="s">
        <v>30</v>
      </c>
      <c r="H11286" s="192">
        <v>492800</v>
      </c>
      <c r="I11286" t="s">
        <v>16</v>
      </c>
      <c r="J11286">
        <v>1232</v>
      </c>
      <c r="K11286"/>
      <c r="L11286">
        <v>2025</v>
      </c>
      <c r="M11286" t="s">
        <v>525</v>
      </c>
      <c r="N11286" t="s">
        <v>526</v>
      </c>
      <c r="O11286"/>
    </row>
    <row r="11287" spans="1:15" ht="16" x14ac:dyDescent="0.2">
      <c r="A11287" t="s">
        <v>521</v>
      </c>
      <c r="B11287" t="s">
        <v>639</v>
      </c>
      <c r="C11287" t="s">
        <v>523</v>
      </c>
      <c r="D11287" t="s">
        <v>524</v>
      </c>
      <c r="E11287" t="s">
        <v>519</v>
      </c>
      <c r="F11287" s="191">
        <v>45898</v>
      </c>
      <c r="G11287" t="s">
        <v>29</v>
      </c>
      <c r="H11287" s="192">
        <v>108375</v>
      </c>
      <c r="I11287" t="s">
        <v>16</v>
      </c>
      <c r="J11287">
        <v>1275</v>
      </c>
      <c r="K11287"/>
      <c r="L11287">
        <v>2025</v>
      </c>
      <c r="M11287" t="s">
        <v>525</v>
      </c>
      <c r="N11287" t="s">
        <v>526</v>
      </c>
      <c r="O11287"/>
    </row>
    <row r="11288" spans="1:15" ht="16" x14ac:dyDescent="0.2">
      <c r="A11288" t="s">
        <v>521</v>
      </c>
      <c r="B11288" t="s">
        <v>688</v>
      </c>
      <c r="C11288" t="s">
        <v>523</v>
      </c>
      <c r="D11288" t="s">
        <v>530</v>
      </c>
      <c r="E11288" t="s">
        <v>518</v>
      </c>
      <c r="F11288" s="191">
        <v>45899</v>
      </c>
      <c r="G11288" t="s">
        <v>40</v>
      </c>
      <c r="H11288" s="192">
        <v>120000</v>
      </c>
      <c r="I11288" t="s">
        <v>16</v>
      </c>
      <c r="J11288"/>
      <c r="K11288"/>
      <c r="L11288">
        <v>2025</v>
      </c>
      <c r="M11288" t="s">
        <v>525</v>
      </c>
      <c r="N11288" t="s">
        <v>526</v>
      </c>
      <c r="O11288"/>
    </row>
    <row r="11289" spans="1:15" ht="16" x14ac:dyDescent="0.2">
      <c r="A11289" t="s">
        <v>521</v>
      </c>
      <c r="B11289" t="s">
        <v>688</v>
      </c>
      <c r="C11289" t="s">
        <v>523</v>
      </c>
      <c r="D11289" t="s">
        <v>530</v>
      </c>
      <c r="E11289" t="s">
        <v>517</v>
      </c>
      <c r="F11289" s="191">
        <v>45899</v>
      </c>
      <c r="G11289" t="s">
        <v>40</v>
      </c>
      <c r="H11289" s="192">
        <v>920000</v>
      </c>
      <c r="I11289" t="s">
        <v>16</v>
      </c>
      <c r="J11289"/>
      <c r="K11289"/>
      <c r="L11289">
        <v>2025</v>
      </c>
      <c r="M11289" t="s">
        <v>525</v>
      </c>
      <c r="N11289" t="s">
        <v>526</v>
      </c>
      <c r="O11289"/>
    </row>
    <row r="11290" spans="1:15" ht="16" x14ac:dyDescent="0.2">
      <c r="A11290" t="s">
        <v>521</v>
      </c>
      <c r="B11290" t="s">
        <v>592</v>
      </c>
      <c r="C11290" t="s">
        <v>523</v>
      </c>
      <c r="D11290" t="s">
        <v>530</v>
      </c>
      <c r="E11290" t="s">
        <v>517</v>
      </c>
      <c r="F11290" s="191">
        <v>45899</v>
      </c>
      <c r="G11290" t="s">
        <v>24</v>
      </c>
      <c r="H11290" s="192">
        <v>716800</v>
      </c>
      <c r="I11290" t="s">
        <v>16</v>
      </c>
      <c r="J11290">
        <v>1792</v>
      </c>
      <c r="K11290"/>
      <c r="L11290">
        <v>2025</v>
      </c>
      <c r="M11290" t="s">
        <v>525</v>
      </c>
      <c r="N11290" t="s">
        <v>526</v>
      </c>
      <c r="O11290"/>
    </row>
    <row r="11291" spans="1:15" ht="16" x14ac:dyDescent="0.2">
      <c r="A11291" t="s">
        <v>521</v>
      </c>
      <c r="B11291" t="s">
        <v>639</v>
      </c>
      <c r="C11291" t="s">
        <v>523</v>
      </c>
      <c r="D11291" t="s">
        <v>530</v>
      </c>
      <c r="E11291" t="s">
        <v>518</v>
      </c>
      <c r="F11291" s="191">
        <v>45899</v>
      </c>
      <c r="G11291" t="s">
        <v>29</v>
      </c>
      <c r="H11291" s="192">
        <v>134400</v>
      </c>
      <c r="I11291" t="s">
        <v>16</v>
      </c>
      <c r="J11291">
        <v>336</v>
      </c>
      <c r="K11291"/>
      <c r="L11291">
        <v>2025</v>
      </c>
      <c r="M11291" t="s">
        <v>525</v>
      </c>
      <c r="N11291" t="s">
        <v>526</v>
      </c>
      <c r="O11291"/>
    </row>
    <row r="11292" spans="1:15" ht="16" x14ac:dyDescent="0.2">
      <c r="A11292" t="s">
        <v>521</v>
      </c>
      <c r="B11292" t="s">
        <v>639</v>
      </c>
      <c r="C11292" t="s">
        <v>523</v>
      </c>
      <c r="D11292" t="s">
        <v>530</v>
      </c>
      <c r="E11292" t="s">
        <v>517</v>
      </c>
      <c r="F11292" s="191">
        <v>45899</v>
      </c>
      <c r="G11292" t="s">
        <v>29</v>
      </c>
      <c r="H11292" s="192">
        <v>1904000</v>
      </c>
      <c r="I11292" t="s">
        <v>16</v>
      </c>
      <c r="J11292">
        <v>4760</v>
      </c>
      <c r="K11292"/>
      <c r="L11292">
        <v>2025</v>
      </c>
      <c r="M11292" t="s">
        <v>525</v>
      </c>
      <c r="N11292" t="s">
        <v>526</v>
      </c>
      <c r="O11292"/>
    </row>
    <row r="11293" spans="1:15" ht="16" x14ac:dyDescent="0.2">
      <c r="A11293" t="s">
        <v>521</v>
      </c>
      <c r="B11293" t="s">
        <v>662</v>
      </c>
      <c r="C11293" t="s">
        <v>523</v>
      </c>
      <c r="D11293" t="s">
        <v>530</v>
      </c>
      <c r="E11293" t="s">
        <v>518</v>
      </c>
      <c r="F11293" s="191">
        <v>45899</v>
      </c>
      <c r="G11293" t="s">
        <v>32</v>
      </c>
      <c r="H11293" s="192">
        <v>22400</v>
      </c>
      <c r="I11293" t="s">
        <v>16</v>
      </c>
      <c r="J11293">
        <v>56</v>
      </c>
      <c r="K11293"/>
      <c r="L11293">
        <v>2025</v>
      </c>
      <c r="M11293" t="s">
        <v>525</v>
      </c>
      <c r="N11293" t="s">
        <v>526</v>
      </c>
      <c r="O11293"/>
    </row>
    <row r="11294" spans="1:15" ht="16" x14ac:dyDescent="0.2">
      <c r="A11294" t="s">
        <v>521</v>
      </c>
      <c r="B11294" t="s">
        <v>662</v>
      </c>
      <c r="C11294" t="s">
        <v>523</v>
      </c>
      <c r="D11294" t="s">
        <v>530</v>
      </c>
      <c r="E11294" t="s">
        <v>517</v>
      </c>
      <c r="F11294" s="191">
        <v>45899</v>
      </c>
      <c r="G11294" t="s">
        <v>32</v>
      </c>
      <c r="H11294" s="192">
        <v>1097600</v>
      </c>
      <c r="I11294" t="s">
        <v>16</v>
      </c>
      <c r="J11294">
        <v>2744</v>
      </c>
      <c r="K11294"/>
      <c r="L11294">
        <v>2025</v>
      </c>
      <c r="M11294" t="s">
        <v>525</v>
      </c>
      <c r="N11294" t="s">
        <v>526</v>
      </c>
      <c r="O11294"/>
    </row>
    <row r="11295" spans="1:15" ht="16" x14ac:dyDescent="0.2">
      <c r="A11295" t="s">
        <v>521</v>
      </c>
      <c r="B11295" t="s">
        <v>670</v>
      </c>
      <c r="C11295" t="s">
        <v>523</v>
      </c>
      <c r="D11295" t="s">
        <v>530</v>
      </c>
      <c r="E11295" t="s">
        <v>518</v>
      </c>
      <c r="F11295" s="191">
        <v>45899</v>
      </c>
      <c r="G11295" t="s">
        <v>36</v>
      </c>
      <c r="H11295" s="192">
        <v>22400</v>
      </c>
      <c r="I11295" t="s">
        <v>16</v>
      </c>
      <c r="J11295">
        <v>56</v>
      </c>
      <c r="K11295"/>
      <c r="L11295">
        <v>2025</v>
      </c>
      <c r="M11295" t="s">
        <v>525</v>
      </c>
      <c r="N11295" t="s">
        <v>526</v>
      </c>
      <c r="O11295"/>
    </row>
    <row r="11296" spans="1:15" ht="16" x14ac:dyDescent="0.2">
      <c r="A11296" t="s">
        <v>521</v>
      </c>
      <c r="B11296" t="s">
        <v>670</v>
      </c>
      <c r="C11296" t="s">
        <v>523</v>
      </c>
      <c r="D11296" t="s">
        <v>530</v>
      </c>
      <c r="E11296" t="s">
        <v>517</v>
      </c>
      <c r="F11296" s="191">
        <v>45899</v>
      </c>
      <c r="G11296" t="s">
        <v>36</v>
      </c>
      <c r="H11296" s="192">
        <v>224000</v>
      </c>
      <c r="I11296" t="s">
        <v>16</v>
      </c>
      <c r="J11296">
        <v>560</v>
      </c>
      <c r="K11296"/>
      <c r="L11296">
        <v>2025</v>
      </c>
      <c r="M11296" t="s">
        <v>525</v>
      </c>
      <c r="N11296" t="s">
        <v>526</v>
      </c>
      <c r="O11296"/>
    </row>
    <row r="11297" spans="1:15" ht="16" x14ac:dyDescent="0.2">
      <c r="A11297" t="s">
        <v>521</v>
      </c>
      <c r="B11297" t="s">
        <v>687</v>
      </c>
      <c r="C11297" t="s">
        <v>523</v>
      </c>
      <c r="D11297" t="s">
        <v>530</v>
      </c>
      <c r="E11297" t="s">
        <v>517</v>
      </c>
      <c r="F11297" s="191">
        <v>45899</v>
      </c>
      <c r="G11297" t="s">
        <v>39</v>
      </c>
      <c r="H11297" s="192">
        <v>22400</v>
      </c>
      <c r="I11297" t="s">
        <v>16</v>
      </c>
      <c r="J11297">
        <v>56</v>
      </c>
      <c r="K11297"/>
      <c r="L11297">
        <v>2025</v>
      </c>
      <c r="M11297" t="s">
        <v>525</v>
      </c>
      <c r="N11297" t="s">
        <v>526</v>
      </c>
      <c r="O11297"/>
    </row>
    <row r="11298" spans="1:15" ht="16" x14ac:dyDescent="0.2">
      <c r="A11298" t="s">
        <v>521</v>
      </c>
      <c r="B11298" t="s">
        <v>667</v>
      </c>
      <c r="C11298" t="s">
        <v>523</v>
      </c>
      <c r="D11298" t="s">
        <v>530</v>
      </c>
      <c r="E11298" t="s">
        <v>518</v>
      </c>
      <c r="F11298" s="191">
        <v>45899</v>
      </c>
      <c r="G11298" t="s">
        <v>35</v>
      </c>
      <c r="H11298" s="192">
        <v>22400</v>
      </c>
      <c r="I11298" t="s">
        <v>16</v>
      </c>
      <c r="J11298">
        <v>56</v>
      </c>
      <c r="K11298"/>
      <c r="L11298">
        <v>2025</v>
      </c>
      <c r="M11298" t="s">
        <v>525</v>
      </c>
      <c r="N11298" t="s">
        <v>526</v>
      </c>
      <c r="O11298"/>
    </row>
    <row r="11299" spans="1:15" ht="16" x14ac:dyDescent="0.2">
      <c r="A11299" t="s">
        <v>521</v>
      </c>
      <c r="B11299" t="s">
        <v>667</v>
      </c>
      <c r="C11299" t="s">
        <v>523</v>
      </c>
      <c r="D11299" t="s">
        <v>530</v>
      </c>
      <c r="E11299" t="s">
        <v>517</v>
      </c>
      <c r="F11299" s="191">
        <v>45899</v>
      </c>
      <c r="G11299" t="s">
        <v>35</v>
      </c>
      <c r="H11299" s="192">
        <v>291200</v>
      </c>
      <c r="I11299" t="s">
        <v>16</v>
      </c>
      <c r="J11299">
        <v>728</v>
      </c>
      <c r="K11299"/>
      <c r="L11299">
        <v>2025</v>
      </c>
      <c r="M11299" t="s">
        <v>525</v>
      </c>
      <c r="N11299" t="s">
        <v>526</v>
      </c>
      <c r="O11299"/>
    </row>
    <row r="11300" spans="1:15" ht="16" x14ac:dyDescent="0.2">
      <c r="A11300" t="s">
        <v>521</v>
      </c>
      <c r="B11300" t="s">
        <v>705</v>
      </c>
      <c r="C11300" t="s">
        <v>523</v>
      </c>
      <c r="D11300" t="s">
        <v>530</v>
      </c>
      <c r="E11300" t="s">
        <v>517</v>
      </c>
      <c r="F11300" s="191">
        <v>45899</v>
      </c>
      <c r="G11300" t="s">
        <v>42</v>
      </c>
      <c r="H11300" s="192">
        <v>156800</v>
      </c>
      <c r="I11300" t="s">
        <v>16</v>
      </c>
      <c r="J11300">
        <v>392</v>
      </c>
      <c r="K11300"/>
      <c r="L11300">
        <v>2025</v>
      </c>
      <c r="M11300" t="s">
        <v>525</v>
      </c>
      <c r="N11300" t="s">
        <v>526</v>
      </c>
      <c r="O11300"/>
    </row>
    <row r="11301" spans="1:15" ht="16" x14ac:dyDescent="0.2">
      <c r="A11301" t="s">
        <v>521</v>
      </c>
      <c r="B11301" t="s">
        <v>645</v>
      </c>
      <c r="C11301" t="s">
        <v>523</v>
      </c>
      <c r="D11301" t="s">
        <v>530</v>
      </c>
      <c r="E11301" t="s">
        <v>517</v>
      </c>
      <c r="F11301" s="191">
        <v>45899</v>
      </c>
      <c r="G11301" t="s">
        <v>30</v>
      </c>
      <c r="H11301" s="192">
        <v>291200</v>
      </c>
      <c r="I11301" t="s">
        <v>16</v>
      </c>
      <c r="J11301">
        <v>728</v>
      </c>
      <c r="K11301"/>
      <c r="L11301">
        <v>2025</v>
      </c>
      <c r="M11301" t="s">
        <v>525</v>
      </c>
      <c r="N11301" t="s">
        <v>526</v>
      </c>
      <c r="O11301"/>
    </row>
    <row r="11302" spans="1:15" ht="16" x14ac:dyDescent="0.2">
      <c r="A11302" t="s">
        <v>521</v>
      </c>
      <c r="B11302" t="s">
        <v>639</v>
      </c>
      <c r="C11302" t="s">
        <v>523</v>
      </c>
      <c r="D11302" t="s">
        <v>524</v>
      </c>
      <c r="E11302" t="s">
        <v>519</v>
      </c>
      <c r="F11302" s="191">
        <v>45899</v>
      </c>
      <c r="G11302" t="s">
        <v>29</v>
      </c>
      <c r="H11302" s="192">
        <v>72250</v>
      </c>
      <c r="I11302" t="s">
        <v>16</v>
      </c>
      <c r="J11302">
        <v>850</v>
      </c>
      <c r="K11302"/>
      <c r="L11302">
        <v>2025</v>
      </c>
      <c r="M11302" t="s">
        <v>525</v>
      </c>
      <c r="N11302" t="s">
        <v>526</v>
      </c>
      <c r="O11302"/>
    </row>
    <row r="11303" spans="1:15" ht="16" x14ac:dyDescent="0.2">
      <c r="A11303" t="s">
        <v>521</v>
      </c>
      <c r="B11303" t="s">
        <v>572</v>
      </c>
      <c r="C11303" t="s">
        <v>535</v>
      </c>
      <c r="D11303" t="s">
        <v>530</v>
      </c>
      <c r="E11303" t="s">
        <v>518</v>
      </c>
      <c r="F11303" s="191">
        <v>45899</v>
      </c>
      <c r="G11303" t="s">
        <v>573</v>
      </c>
      <c r="H11303" s="192">
        <v>40000</v>
      </c>
      <c r="I11303" t="s">
        <v>16</v>
      </c>
      <c r="J11303"/>
      <c r="K11303"/>
      <c r="L11303">
        <v>2025</v>
      </c>
      <c r="M11303" t="s">
        <v>525</v>
      </c>
      <c r="N11303" t="s">
        <v>526</v>
      </c>
      <c r="O11303"/>
    </row>
    <row r="11304" spans="1:15" ht="16" x14ac:dyDescent="0.2">
      <c r="A11304" t="s">
        <v>521</v>
      </c>
      <c r="B11304" t="s">
        <v>572</v>
      </c>
      <c r="C11304" t="s">
        <v>535</v>
      </c>
      <c r="D11304" t="s">
        <v>530</v>
      </c>
      <c r="E11304" t="s">
        <v>517</v>
      </c>
      <c r="F11304" s="191">
        <v>45899</v>
      </c>
      <c r="G11304" t="s">
        <v>573</v>
      </c>
      <c r="H11304" s="192">
        <v>40000</v>
      </c>
      <c r="I11304" t="s">
        <v>16</v>
      </c>
      <c r="J11304"/>
      <c r="K11304"/>
      <c r="L11304">
        <v>2025</v>
      </c>
      <c r="M11304" t="s">
        <v>525</v>
      </c>
      <c r="N11304" t="s">
        <v>526</v>
      </c>
      <c r="O11304"/>
    </row>
    <row r="11305" spans="1:15" ht="16" x14ac:dyDescent="0.2">
      <c r="A11305" t="s">
        <v>521</v>
      </c>
      <c r="B11305" t="s">
        <v>572</v>
      </c>
      <c r="C11305" t="s">
        <v>523</v>
      </c>
      <c r="D11305" t="s">
        <v>530</v>
      </c>
      <c r="E11305" t="s">
        <v>517</v>
      </c>
      <c r="F11305" s="191">
        <v>45899</v>
      </c>
      <c r="G11305" t="s">
        <v>573</v>
      </c>
      <c r="H11305" s="192">
        <v>1960000</v>
      </c>
      <c r="I11305" t="s">
        <v>16</v>
      </c>
      <c r="J11305"/>
      <c r="K11305"/>
      <c r="L11305">
        <v>2025</v>
      </c>
      <c r="M11305" t="s">
        <v>525</v>
      </c>
      <c r="N11305" t="s">
        <v>526</v>
      </c>
      <c r="O11305"/>
    </row>
    <row r="11306" spans="1:15" ht="16" x14ac:dyDescent="0.2">
      <c r="A11306" t="s">
        <v>521</v>
      </c>
      <c r="B11306" t="s">
        <v>572</v>
      </c>
      <c r="C11306" t="s">
        <v>523</v>
      </c>
      <c r="D11306" t="s">
        <v>524</v>
      </c>
      <c r="E11306" t="s">
        <v>519</v>
      </c>
      <c r="F11306" s="191">
        <v>45899</v>
      </c>
      <c r="G11306" t="s">
        <v>573</v>
      </c>
      <c r="H11306" s="192">
        <v>552500</v>
      </c>
      <c r="I11306" t="s">
        <v>16</v>
      </c>
      <c r="J11306">
        <v>6500</v>
      </c>
      <c r="K11306"/>
      <c r="L11306">
        <v>2025</v>
      </c>
      <c r="M11306" t="s">
        <v>525</v>
      </c>
      <c r="N11306" t="s">
        <v>526</v>
      </c>
      <c r="O11306"/>
    </row>
    <row r="11307" spans="1:15" ht="16" x14ac:dyDescent="0.2">
      <c r="A11307" t="s">
        <v>521</v>
      </c>
      <c r="B11307" t="s">
        <v>645</v>
      </c>
      <c r="C11307" t="s">
        <v>523</v>
      </c>
      <c r="D11307" t="s">
        <v>530</v>
      </c>
      <c r="E11307" t="s">
        <v>517</v>
      </c>
      <c r="F11307" s="191">
        <v>45899</v>
      </c>
      <c r="G11307" t="s">
        <v>30</v>
      </c>
      <c r="H11307" s="192">
        <v>1576960</v>
      </c>
      <c r="I11307" t="s">
        <v>16</v>
      </c>
      <c r="J11307"/>
      <c r="K11307"/>
      <c r="L11307">
        <v>2025</v>
      </c>
      <c r="M11307" t="s">
        <v>525</v>
      </c>
      <c r="N11307" t="s">
        <v>526</v>
      </c>
      <c r="O11307" t="s">
        <v>937</v>
      </c>
    </row>
    <row r="11308" spans="1:15" ht="16" x14ac:dyDescent="0.2">
      <c r="A11308" t="s">
        <v>521</v>
      </c>
      <c r="B11308" t="s">
        <v>705</v>
      </c>
      <c r="C11308" t="s">
        <v>523</v>
      </c>
      <c r="D11308" t="s">
        <v>530</v>
      </c>
      <c r="E11308" t="s">
        <v>517</v>
      </c>
      <c r="F11308" s="191">
        <v>45899</v>
      </c>
      <c r="G11308" t="s">
        <v>42</v>
      </c>
      <c r="H11308" s="192">
        <v>630784</v>
      </c>
      <c r="I11308" t="s">
        <v>16</v>
      </c>
      <c r="J11308"/>
      <c r="K11308"/>
      <c r="L11308">
        <v>2025</v>
      </c>
      <c r="M11308" t="s">
        <v>525</v>
      </c>
      <c r="N11308" t="s">
        <v>526</v>
      </c>
      <c r="O11308" t="s">
        <v>937</v>
      </c>
    </row>
    <row r="11309" spans="1:15" ht="16" x14ac:dyDescent="0.2">
      <c r="A11309" t="s">
        <v>521</v>
      </c>
      <c r="B11309" t="s">
        <v>705</v>
      </c>
      <c r="C11309" t="s">
        <v>523</v>
      </c>
      <c r="D11309" t="s">
        <v>530</v>
      </c>
      <c r="E11309" t="s">
        <v>518</v>
      </c>
      <c r="F11309" s="191">
        <v>45899</v>
      </c>
      <c r="G11309" t="s">
        <v>42</v>
      </c>
      <c r="H11309" s="192">
        <v>136192</v>
      </c>
      <c r="I11309" t="s">
        <v>16</v>
      </c>
      <c r="J11309"/>
      <c r="K11309"/>
      <c r="L11309">
        <v>2025</v>
      </c>
      <c r="M11309" t="s">
        <v>525</v>
      </c>
      <c r="N11309" t="s">
        <v>526</v>
      </c>
      <c r="O11309" t="s">
        <v>937</v>
      </c>
    </row>
    <row r="11310" spans="1:15" ht="16" x14ac:dyDescent="0.2">
      <c r="A11310" t="s">
        <v>521</v>
      </c>
      <c r="B11310" t="s">
        <v>831</v>
      </c>
      <c r="C11310" t="s">
        <v>523</v>
      </c>
      <c r="D11310" t="s">
        <v>530</v>
      </c>
      <c r="E11310" t="s">
        <v>517</v>
      </c>
      <c r="F11310" s="191">
        <v>45899</v>
      </c>
      <c r="G11310" t="s">
        <v>832</v>
      </c>
      <c r="H11310" s="192">
        <v>473600</v>
      </c>
      <c r="I11310" t="s">
        <v>16</v>
      </c>
      <c r="J11310"/>
      <c r="K11310"/>
      <c r="L11310">
        <v>2025</v>
      </c>
      <c r="M11310" t="s">
        <v>525</v>
      </c>
      <c r="N11310" t="s">
        <v>526</v>
      </c>
      <c r="O11310" t="s">
        <v>937</v>
      </c>
    </row>
    <row r="11311" spans="1:15" ht="16" x14ac:dyDescent="0.2">
      <c r="A11311" t="s">
        <v>521</v>
      </c>
      <c r="B11311" t="s">
        <v>688</v>
      </c>
      <c r="C11311" t="s">
        <v>523</v>
      </c>
      <c r="D11311" t="s">
        <v>530</v>
      </c>
      <c r="E11311" t="s">
        <v>517</v>
      </c>
      <c r="F11311" s="191">
        <v>45899</v>
      </c>
      <c r="G11311" t="s">
        <v>40</v>
      </c>
      <c r="H11311" s="192">
        <v>2572800</v>
      </c>
      <c r="I11311" t="s">
        <v>16</v>
      </c>
      <c r="J11311"/>
      <c r="K11311"/>
      <c r="L11311">
        <v>2025</v>
      </c>
      <c r="M11311" t="s">
        <v>525</v>
      </c>
      <c r="N11311" t="s">
        <v>526</v>
      </c>
      <c r="O11311" t="s">
        <v>937</v>
      </c>
    </row>
    <row r="11312" spans="1:15" ht="16" x14ac:dyDescent="0.2">
      <c r="A11312" t="s">
        <v>521</v>
      </c>
      <c r="B11312" t="s">
        <v>688</v>
      </c>
      <c r="C11312" t="s">
        <v>523</v>
      </c>
      <c r="D11312" t="s">
        <v>530</v>
      </c>
      <c r="E11312" t="s">
        <v>518</v>
      </c>
      <c r="F11312" s="191">
        <v>45899</v>
      </c>
      <c r="G11312" t="s">
        <v>40</v>
      </c>
      <c r="H11312" s="192">
        <v>256000</v>
      </c>
      <c r="I11312" t="s">
        <v>16</v>
      </c>
      <c r="J11312"/>
      <c r="K11312"/>
      <c r="L11312">
        <v>2025</v>
      </c>
      <c r="M11312" t="s">
        <v>525</v>
      </c>
      <c r="N11312" t="s">
        <v>526</v>
      </c>
      <c r="O11312" t="s">
        <v>937</v>
      </c>
    </row>
    <row r="11313" spans="1:15" ht="16" x14ac:dyDescent="0.2">
      <c r="A11313" t="s">
        <v>521</v>
      </c>
      <c r="B11313" t="s">
        <v>667</v>
      </c>
      <c r="C11313" t="s">
        <v>523</v>
      </c>
      <c r="D11313" t="s">
        <v>530</v>
      </c>
      <c r="E11313" t="s">
        <v>517</v>
      </c>
      <c r="F11313" s="191">
        <v>45899</v>
      </c>
      <c r="G11313" t="s">
        <v>35</v>
      </c>
      <c r="H11313" s="192">
        <v>1684480</v>
      </c>
      <c r="I11313" t="s">
        <v>16</v>
      </c>
      <c r="J11313"/>
      <c r="K11313"/>
      <c r="L11313">
        <v>2025</v>
      </c>
      <c r="M11313" t="s">
        <v>525</v>
      </c>
      <c r="N11313" t="s">
        <v>526</v>
      </c>
      <c r="O11313" t="s">
        <v>937</v>
      </c>
    </row>
    <row r="11314" spans="1:15" ht="16" x14ac:dyDescent="0.2">
      <c r="A11314" t="s">
        <v>521</v>
      </c>
      <c r="B11314" t="s">
        <v>667</v>
      </c>
      <c r="C11314" t="s">
        <v>523</v>
      </c>
      <c r="D11314" t="s">
        <v>530</v>
      </c>
      <c r="E11314" t="s">
        <v>518</v>
      </c>
      <c r="F11314" s="191">
        <v>45899</v>
      </c>
      <c r="G11314" t="s">
        <v>35</v>
      </c>
      <c r="H11314" s="192">
        <v>64512</v>
      </c>
      <c r="I11314" t="s">
        <v>16</v>
      </c>
      <c r="J11314"/>
      <c r="K11314"/>
      <c r="L11314">
        <v>2025</v>
      </c>
      <c r="M11314" t="s">
        <v>525</v>
      </c>
      <c r="N11314" t="s">
        <v>526</v>
      </c>
      <c r="O11314" t="s">
        <v>937</v>
      </c>
    </row>
    <row r="11315" spans="1:15" ht="16" x14ac:dyDescent="0.2">
      <c r="A11315" t="s">
        <v>521</v>
      </c>
      <c r="B11315" t="s">
        <v>687</v>
      </c>
      <c r="C11315" t="s">
        <v>523</v>
      </c>
      <c r="D11315" t="s">
        <v>530</v>
      </c>
      <c r="E11315" t="s">
        <v>517</v>
      </c>
      <c r="F11315" s="191">
        <v>45899</v>
      </c>
      <c r="G11315" t="s">
        <v>39</v>
      </c>
      <c r="H11315" s="192">
        <v>100352</v>
      </c>
      <c r="I11315" t="s">
        <v>16</v>
      </c>
      <c r="J11315"/>
      <c r="K11315"/>
      <c r="L11315">
        <v>2025</v>
      </c>
      <c r="M11315" t="s">
        <v>525</v>
      </c>
      <c r="N11315" t="s">
        <v>526</v>
      </c>
      <c r="O11315" t="s">
        <v>937</v>
      </c>
    </row>
    <row r="11316" spans="1:15" ht="16" x14ac:dyDescent="0.2">
      <c r="A11316" t="s">
        <v>521</v>
      </c>
      <c r="B11316" t="s">
        <v>670</v>
      </c>
      <c r="C11316" t="s">
        <v>523</v>
      </c>
      <c r="D11316" t="s">
        <v>530</v>
      </c>
      <c r="E11316" t="s">
        <v>517</v>
      </c>
      <c r="F11316" s="191">
        <v>45899</v>
      </c>
      <c r="G11316" t="s">
        <v>36</v>
      </c>
      <c r="H11316" s="192">
        <v>809984</v>
      </c>
      <c r="I11316" t="s">
        <v>16</v>
      </c>
      <c r="J11316"/>
      <c r="K11316"/>
      <c r="L11316">
        <v>2025</v>
      </c>
      <c r="M11316" t="s">
        <v>525</v>
      </c>
      <c r="N11316" t="s">
        <v>526</v>
      </c>
      <c r="O11316" t="s">
        <v>937</v>
      </c>
    </row>
    <row r="11317" spans="1:15" ht="16" x14ac:dyDescent="0.2">
      <c r="A11317" t="s">
        <v>521</v>
      </c>
      <c r="B11317" t="s">
        <v>670</v>
      </c>
      <c r="C11317" t="s">
        <v>523</v>
      </c>
      <c r="D11317" t="s">
        <v>530</v>
      </c>
      <c r="E11317" t="s">
        <v>518</v>
      </c>
      <c r="F11317" s="191">
        <v>45899</v>
      </c>
      <c r="G11317" t="s">
        <v>36</v>
      </c>
      <c r="H11317" s="192">
        <v>35840</v>
      </c>
      <c r="I11317" t="s">
        <v>16</v>
      </c>
      <c r="J11317"/>
      <c r="K11317"/>
      <c r="L11317">
        <v>2025</v>
      </c>
      <c r="M11317" t="s">
        <v>525</v>
      </c>
      <c r="N11317" t="s">
        <v>526</v>
      </c>
      <c r="O11317" t="s">
        <v>937</v>
      </c>
    </row>
    <row r="11318" spans="1:15" ht="16" x14ac:dyDescent="0.2">
      <c r="A11318" t="s">
        <v>521</v>
      </c>
      <c r="B11318" t="s">
        <v>662</v>
      </c>
      <c r="C11318" t="s">
        <v>523</v>
      </c>
      <c r="D11318" t="s">
        <v>530</v>
      </c>
      <c r="E11318" t="s">
        <v>517</v>
      </c>
      <c r="F11318" s="191">
        <v>45899</v>
      </c>
      <c r="G11318" t="s">
        <v>32</v>
      </c>
      <c r="H11318" s="192">
        <v>2731008</v>
      </c>
      <c r="I11318" t="s">
        <v>16</v>
      </c>
      <c r="J11318"/>
      <c r="K11318"/>
      <c r="L11318">
        <v>2025</v>
      </c>
      <c r="M11318" t="s">
        <v>525</v>
      </c>
      <c r="N11318" t="s">
        <v>526</v>
      </c>
      <c r="O11318" t="s">
        <v>937</v>
      </c>
    </row>
    <row r="11319" spans="1:15" ht="16" x14ac:dyDescent="0.2">
      <c r="A11319" t="s">
        <v>521</v>
      </c>
      <c r="B11319" t="s">
        <v>662</v>
      </c>
      <c r="C11319" t="s">
        <v>523</v>
      </c>
      <c r="D11319" t="s">
        <v>530</v>
      </c>
      <c r="E11319" t="s">
        <v>518</v>
      </c>
      <c r="F11319" s="191">
        <v>45899</v>
      </c>
      <c r="G11319" t="s">
        <v>32</v>
      </c>
      <c r="H11319" s="192">
        <v>365568</v>
      </c>
      <c r="I11319" t="s">
        <v>16</v>
      </c>
      <c r="J11319"/>
      <c r="K11319"/>
      <c r="L11319">
        <v>2025</v>
      </c>
      <c r="M11319" t="s">
        <v>525</v>
      </c>
      <c r="N11319" t="s">
        <v>526</v>
      </c>
      <c r="O11319" t="s">
        <v>937</v>
      </c>
    </row>
    <row r="11320" spans="1:15" ht="16" x14ac:dyDescent="0.2">
      <c r="A11320" t="s">
        <v>521</v>
      </c>
      <c r="B11320" t="s">
        <v>639</v>
      </c>
      <c r="C11320" t="s">
        <v>523</v>
      </c>
      <c r="D11320" t="s">
        <v>530</v>
      </c>
      <c r="E11320" t="s">
        <v>517</v>
      </c>
      <c r="F11320" s="191">
        <v>45899</v>
      </c>
      <c r="G11320" t="s">
        <v>29</v>
      </c>
      <c r="H11320" s="192">
        <v>6135808</v>
      </c>
      <c r="I11320" t="s">
        <v>16</v>
      </c>
      <c r="J11320"/>
      <c r="K11320"/>
      <c r="L11320">
        <v>2025</v>
      </c>
      <c r="M11320" t="s">
        <v>525</v>
      </c>
      <c r="N11320" t="s">
        <v>526</v>
      </c>
      <c r="O11320" t="s">
        <v>937</v>
      </c>
    </row>
    <row r="11321" spans="1:15" ht="16" x14ac:dyDescent="0.2">
      <c r="A11321" t="s">
        <v>521</v>
      </c>
      <c r="B11321" t="s">
        <v>639</v>
      </c>
      <c r="C11321" t="s">
        <v>523</v>
      </c>
      <c r="D11321" t="s">
        <v>530</v>
      </c>
      <c r="E11321" t="s">
        <v>518</v>
      </c>
      <c r="F11321" s="191">
        <v>45899</v>
      </c>
      <c r="G11321" t="s">
        <v>29</v>
      </c>
      <c r="H11321" s="192">
        <v>265216</v>
      </c>
      <c r="I11321" t="s">
        <v>16</v>
      </c>
      <c r="J11321"/>
      <c r="K11321"/>
      <c r="L11321">
        <v>2025</v>
      </c>
      <c r="M11321" t="s">
        <v>525</v>
      </c>
      <c r="N11321" t="s">
        <v>526</v>
      </c>
      <c r="O11321" t="s">
        <v>937</v>
      </c>
    </row>
    <row r="11322" spans="1:15" ht="16" x14ac:dyDescent="0.2">
      <c r="A11322" t="s">
        <v>521</v>
      </c>
      <c r="B11322" t="s">
        <v>592</v>
      </c>
      <c r="C11322" t="s">
        <v>523</v>
      </c>
      <c r="D11322" t="s">
        <v>530</v>
      </c>
      <c r="E11322" t="s">
        <v>517</v>
      </c>
      <c r="F11322" s="191">
        <v>45899</v>
      </c>
      <c r="G11322" t="s">
        <v>24</v>
      </c>
      <c r="H11322" s="192">
        <v>3420672</v>
      </c>
      <c r="I11322" t="s">
        <v>16</v>
      </c>
      <c r="J11322"/>
      <c r="K11322"/>
      <c r="L11322">
        <v>2025</v>
      </c>
      <c r="M11322" t="s">
        <v>525</v>
      </c>
      <c r="N11322" t="s">
        <v>526</v>
      </c>
      <c r="O11322" t="s">
        <v>937</v>
      </c>
    </row>
    <row r="11323" spans="1:15" ht="16" x14ac:dyDescent="0.2">
      <c r="A11323" t="s">
        <v>521</v>
      </c>
      <c r="B11323" t="s">
        <v>592</v>
      </c>
      <c r="C11323" t="s">
        <v>523</v>
      </c>
      <c r="D11323" t="s">
        <v>530</v>
      </c>
      <c r="E11323" t="s">
        <v>518</v>
      </c>
      <c r="F11323" s="191">
        <v>45899</v>
      </c>
      <c r="G11323" t="s">
        <v>24</v>
      </c>
      <c r="H11323" s="192">
        <v>28672</v>
      </c>
      <c r="I11323" t="s">
        <v>16</v>
      </c>
      <c r="J11323"/>
      <c r="K11323"/>
      <c r="L11323">
        <v>2025</v>
      </c>
      <c r="M11323" t="s">
        <v>525</v>
      </c>
      <c r="N11323" t="s">
        <v>526</v>
      </c>
      <c r="O11323" t="s">
        <v>937</v>
      </c>
    </row>
    <row r="11324" spans="1:15" ht="16" x14ac:dyDescent="0.2">
      <c r="A11324" t="s">
        <v>521</v>
      </c>
      <c r="B11324" t="s">
        <v>522</v>
      </c>
      <c r="C11324" t="s">
        <v>523</v>
      </c>
      <c r="D11324" t="s">
        <v>530</v>
      </c>
      <c r="E11324" t="s">
        <v>517</v>
      </c>
      <c r="F11324" s="191">
        <v>45899</v>
      </c>
      <c r="G11324" t="s">
        <v>19</v>
      </c>
      <c r="H11324" s="192">
        <v>89600</v>
      </c>
      <c r="I11324" t="s">
        <v>16</v>
      </c>
      <c r="J11324"/>
      <c r="K11324"/>
      <c r="L11324">
        <v>2025</v>
      </c>
      <c r="M11324" t="s">
        <v>525</v>
      </c>
      <c r="N11324" t="s">
        <v>526</v>
      </c>
      <c r="O11324" t="s">
        <v>937</v>
      </c>
    </row>
    <row r="11325" spans="1:15" ht="16" x14ac:dyDescent="0.2">
      <c r="A11325" t="s">
        <v>521</v>
      </c>
      <c r="B11325" t="s">
        <v>572</v>
      </c>
      <c r="C11325" t="s">
        <v>523</v>
      </c>
      <c r="D11325" t="s">
        <v>530</v>
      </c>
      <c r="E11325" t="s">
        <v>517</v>
      </c>
      <c r="F11325" s="191">
        <v>45899</v>
      </c>
      <c r="G11325" t="s">
        <v>573</v>
      </c>
      <c r="H11325" s="192">
        <v>5747200</v>
      </c>
      <c r="I11325" t="s">
        <v>16</v>
      </c>
      <c r="J11325"/>
      <c r="K11325"/>
      <c r="L11325">
        <v>2025</v>
      </c>
      <c r="M11325" t="s">
        <v>525</v>
      </c>
      <c r="N11325" t="s">
        <v>526</v>
      </c>
      <c r="O11325" t="s">
        <v>937</v>
      </c>
    </row>
    <row r="11326" spans="1:15" ht="16" x14ac:dyDescent="0.2">
      <c r="A11326" t="s">
        <v>521</v>
      </c>
      <c r="B11326" t="s">
        <v>572</v>
      </c>
      <c r="C11326" t="s">
        <v>523</v>
      </c>
      <c r="D11326" t="s">
        <v>530</v>
      </c>
      <c r="E11326" t="s">
        <v>518</v>
      </c>
      <c r="F11326" s="191">
        <v>45899</v>
      </c>
      <c r="G11326" t="s">
        <v>573</v>
      </c>
      <c r="H11326" s="192">
        <v>153600</v>
      </c>
      <c r="I11326" t="s">
        <v>16</v>
      </c>
      <c r="J11326"/>
      <c r="K11326"/>
      <c r="L11326">
        <v>2025</v>
      </c>
      <c r="M11326" t="s">
        <v>525</v>
      </c>
      <c r="N11326" t="s">
        <v>526</v>
      </c>
      <c r="O11326" t="s">
        <v>937</v>
      </c>
    </row>
    <row r="11327" spans="1:15" ht="16" x14ac:dyDescent="0.2">
      <c r="A11327" t="s">
        <v>521</v>
      </c>
      <c r="B11327" t="s">
        <v>688</v>
      </c>
      <c r="C11327" t="s">
        <v>523</v>
      </c>
      <c r="D11327" t="s">
        <v>530</v>
      </c>
      <c r="E11327" t="s">
        <v>518</v>
      </c>
      <c r="F11327" s="191">
        <v>45900</v>
      </c>
      <c r="G11327" t="s">
        <v>40</v>
      </c>
      <c r="H11327" s="192">
        <v>120000</v>
      </c>
      <c r="I11327" t="s">
        <v>16</v>
      </c>
      <c r="J11327"/>
      <c r="K11327"/>
      <c r="L11327">
        <v>2025</v>
      </c>
      <c r="M11327" t="s">
        <v>525</v>
      </c>
      <c r="N11327" t="s">
        <v>526</v>
      </c>
      <c r="O11327"/>
    </row>
    <row r="11328" spans="1:15" ht="16" x14ac:dyDescent="0.2">
      <c r="A11328" t="s">
        <v>521</v>
      </c>
      <c r="B11328" t="s">
        <v>688</v>
      </c>
      <c r="C11328" t="s">
        <v>523</v>
      </c>
      <c r="D11328" t="s">
        <v>530</v>
      </c>
      <c r="E11328" t="s">
        <v>517</v>
      </c>
      <c r="F11328" s="191">
        <v>45900</v>
      </c>
      <c r="G11328" t="s">
        <v>40</v>
      </c>
      <c r="H11328" s="192">
        <v>480000</v>
      </c>
      <c r="I11328" t="s">
        <v>16</v>
      </c>
      <c r="J11328"/>
      <c r="K11328"/>
      <c r="L11328">
        <v>2025</v>
      </c>
      <c r="M11328" t="s">
        <v>525</v>
      </c>
      <c r="N11328" t="s">
        <v>526</v>
      </c>
      <c r="O11328"/>
    </row>
    <row r="11329" spans="1:15" ht="16" x14ac:dyDescent="0.2">
      <c r="A11329" t="s">
        <v>521</v>
      </c>
      <c r="B11329" t="s">
        <v>592</v>
      </c>
      <c r="C11329" t="s">
        <v>523</v>
      </c>
      <c r="D11329" t="s">
        <v>530</v>
      </c>
      <c r="E11329" t="s">
        <v>517</v>
      </c>
      <c r="F11329" s="191">
        <v>45900</v>
      </c>
      <c r="G11329" t="s">
        <v>24</v>
      </c>
      <c r="H11329" s="192">
        <v>291200</v>
      </c>
      <c r="I11329" t="s">
        <v>16</v>
      </c>
      <c r="J11329">
        <v>728</v>
      </c>
      <c r="K11329"/>
      <c r="L11329">
        <v>2025</v>
      </c>
      <c r="M11329" t="s">
        <v>525</v>
      </c>
      <c r="N11329" t="s">
        <v>526</v>
      </c>
      <c r="O11329"/>
    </row>
    <row r="11330" spans="1:15" ht="16" x14ac:dyDescent="0.2">
      <c r="A11330" t="s">
        <v>521</v>
      </c>
      <c r="B11330" t="s">
        <v>639</v>
      </c>
      <c r="C11330" t="s">
        <v>523</v>
      </c>
      <c r="D11330" t="s">
        <v>530</v>
      </c>
      <c r="E11330" t="s">
        <v>518</v>
      </c>
      <c r="F11330" s="191">
        <v>45900</v>
      </c>
      <c r="G11330" t="s">
        <v>29</v>
      </c>
      <c r="H11330" s="192">
        <v>112000</v>
      </c>
      <c r="I11330" t="s">
        <v>16</v>
      </c>
      <c r="J11330">
        <v>280</v>
      </c>
      <c r="K11330"/>
      <c r="L11330">
        <v>2025</v>
      </c>
      <c r="M11330" t="s">
        <v>525</v>
      </c>
      <c r="N11330" t="s">
        <v>526</v>
      </c>
      <c r="O11330"/>
    </row>
    <row r="11331" spans="1:15" ht="16" x14ac:dyDescent="0.2">
      <c r="A11331" t="s">
        <v>521</v>
      </c>
      <c r="B11331" t="s">
        <v>639</v>
      </c>
      <c r="C11331" t="s">
        <v>523</v>
      </c>
      <c r="D11331" t="s">
        <v>530</v>
      </c>
      <c r="E11331" t="s">
        <v>517</v>
      </c>
      <c r="F11331" s="191">
        <v>45900</v>
      </c>
      <c r="G11331" t="s">
        <v>29</v>
      </c>
      <c r="H11331" s="192">
        <v>963200</v>
      </c>
      <c r="I11331" t="s">
        <v>16</v>
      </c>
      <c r="J11331">
        <v>2408</v>
      </c>
      <c r="K11331"/>
      <c r="L11331">
        <v>2025</v>
      </c>
      <c r="M11331" t="s">
        <v>525</v>
      </c>
      <c r="N11331" t="s">
        <v>526</v>
      </c>
      <c r="O11331"/>
    </row>
    <row r="11332" spans="1:15" ht="16" x14ac:dyDescent="0.2">
      <c r="A11332" t="s">
        <v>521</v>
      </c>
      <c r="B11332" t="s">
        <v>662</v>
      </c>
      <c r="C11332" t="s">
        <v>523</v>
      </c>
      <c r="D11332" t="s">
        <v>530</v>
      </c>
      <c r="E11332" t="s">
        <v>518</v>
      </c>
      <c r="F11332" s="191">
        <v>45900</v>
      </c>
      <c r="G11332" t="s">
        <v>32</v>
      </c>
      <c r="H11332" s="192">
        <v>44800</v>
      </c>
      <c r="I11332" t="s">
        <v>16</v>
      </c>
      <c r="J11332">
        <v>112</v>
      </c>
      <c r="K11332"/>
      <c r="L11332">
        <v>2025</v>
      </c>
      <c r="M11332" t="s">
        <v>525</v>
      </c>
      <c r="N11332" t="s">
        <v>526</v>
      </c>
      <c r="O11332"/>
    </row>
    <row r="11333" spans="1:15" ht="16" x14ac:dyDescent="0.2">
      <c r="A11333" t="s">
        <v>521</v>
      </c>
      <c r="B11333" t="s">
        <v>662</v>
      </c>
      <c r="C11333" t="s">
        <v>523</v>
      </c>
      <c r="D11333" t="s">
        <v>530</v>
      </c>
      <c r="E11333" t="s">
        <v>517</v>
      </c>
      <c r="F11333" s="191">
        <v>45900</v>
      </c>
      <c r="G11333" t="s">
        <v>32</v>
      </c>
      <c r="H11333" s="192">
        <v>627200</v>
      </c>
      <c r="I11333" t="s">
        <v>16</v>
      </c>
      <c r="J11333">
        <v>1568</v>
      </c>
      <c r="K11333"/>
      <c r="L11333">
        <v>2025</v>
      </c>
      <c r="M11333" t="s">
        <v>525</v>
      </c>
      <c r="N11333" t="s">
        <v>526</v>
      </c>
      <c r="O11333"/>
    </row>
    <row r="11334" spans="1:15" ht="16" x14ac:dyDescent="0.2">
      <c r="A11334" t="s">
        <v>521</v>
      </c>
      <c r="B11334" t="s">
        <v>670</v>
      </c>
      <c r="C11334" t="s">
        <v>523</v>
      </c>
      <c r="D11334" t="s">
        <v>530</v>
      </c>
      <c r="E11334" t="s">
        <v>518</v>
      </c>
      <c r="F11334" s="191">
        <v>45900</v>
      </c>
      <c r="G11334" t="s">
        <v>36</v>
      </c>
      <c r="H11334" s="192">
        <v>22400</v>
      </c>
      <c r="I11334" t="s">
        <v>16</v>
      </c>
      <c r="J11334">
        <v>56</v>
      </c>
      <c r="K11334"/>
      <c r="L11334">
        <v>2025</v>
      </c>
      <c r="M11334" t="s">
        <v>525</v>
      </c>
      <c r="N11334" t="s">
        <v>526</v>
      </c>
      <c r="O11334"/>
    </row>
    <row r="11335" spans="1:15" ht="16" x14ac:dyDescent="0.2">
      <c r="A11335" t="s">
        <v>521</v>
      </c>
      <c r="B11335" t="s">
        <v>670</v>
      </c>
      <c r="C11335" t="s">
        <v>523</v>
      </c>
      <c r="D11335" t="s">
        <v>530</v>
      </c>
      <c r="E11335" t="s">
        <v>517</v>
      </c>
      <c r="F11335" s="191">
        <v>45900</v>
      </c>
      <c r="G11335" t="s">
        <v>36</v>
      </c>
      <c r="H11335" s="192">
        <v>89600</v>
      </c>
      <c r="I11335" t="s">
        <v>16</v>
      </c>
      <c r="J11335">
        <v>224</v>
      </c>
      <c r="K11335"/>
      <c r="L11335">
        <v>2025</v>
      </c>
      <c r="M11335" t="s">
        <v>525</v>
      </c>
      <c r="N11335" t="s">
        <v>526</v>
      </c>
      <c r="O11335"/>
    </row>
    <row r="11336" spans="1:15" ht="16" x14ac:dyDescent="0.2">
      <c r="A11336" t="s">
        <v>521</v>
      </c>
      <c r="B11336" t="s">
        <v>667</v>
      </c>
      <c r="C11336" t="s">
        <v>523</v>
      </c>
      <c r="D11336" t="s">
        <v>530</v>
      </c>
      <c r="E11336" t="s">
        <v>518</v>
      </c>
      <c r="F11336" s="191">
        <v>45900</v>
      </c>
      <c r="G11336" t="s">
        <v>35</v>
      </c>
      <c r="H11336" s="192">
        <v>22400</v>
      </c>
      <c r="I11336" t="s">
        <v>16</v>
      </c>
      <c r="J11336">
        <v>56</v>
      </c>
      <c r="K11336"/>
      <c r="L11336">
        <v>2025</v>
      </c>
      <c r="M11336" t="s">
        <v>525</v>
      </c>
      <c r="N11336" t="s">
        <v>526</v>
      </c>
      <c r="O11336"/>
    </row>
    <row r="11337" spans="1:15" ht="16" x14ac:dyDescent="0.2">
      <c r="A11337" t="s">
        <v>521</v>
      </c>
      <c r="B11337" t="s">
        <v>667</v>
      </c>
      <c r="C11337" t="s">
        <v>523</v>
      </c>
      <c r="D11337" t="s">
        <v>530</v>
      </c>
      <c r="E11337" t="s">
        <v>517</v>
      </c>
      <c r="F11337" s="191">
        <v>45900</v>
      </c>
      <c r="G11337" t="s">
        <v>35</v>
      </c>
      <c r="H11337" s="192">
        <v>201600</v>
      </c>
      <c r="I11337" t="s">
        <v>16</v>
      </c>
      <c r="J11337">
        <v>504</v>
      </c>
      <c r="K11337"/>
      <c r="L11337">
        <v>2025</v>
      </c>
      <c r="M11337" t="s">
        <v>525</v>
      </c>
      <c r="N11337" t="s">
        <v>526</v>
      </c>
      <c r="O11337"/>
    </row>
    <row r="11338" spans="1:15" ht="16" x14ac:dyDescent="0.2">
      <c r="A11338" t="s">
        <v>521</v>
      </c>
      <c r="B11338" t="s">
        <v>705</v>
      </c>
      <c r="C11338" t="s">
        <v>523</v>
      </c>
      <c r="D11338" t="s">
        <v>530</v>
      </c>
      <c r="E11338" t="s">
        <v>518</v>
      </c>
      <c r="F11338" s="191">
        <v>45900</v>
      </c>
      <c r="G11338" t="s">
        <v>42</v>
      </c>
      <c r="H11338" s="192">
        <v>22400</v>
      </c>
      <c r="I11338" t="s">
        <v>16</v>
      </c>
      <c r="J11338">
        <v>56</v>
      </c>
      <c r="K11338"/>
      <c r="L11338">
        <v>2025</v>
      </c>
      <c r="M11338" t="s">
        <v>525</v>
      </c>
      <c r="N11338" t="s">
        <v>526</v>
      </c>
      <c r="O11338"/>
    </row>
    <row r="11339" spans="1:15" ht="16" x14ac:dyDescent="0.2">
      <c r="A11339" t="s">
        <v>521</v>
      </c>
      <c r="B11339" t="s">
        <v>705</v>
      </c>
      <c r="C11339" t="s">
        <v>523</v>
      </c>
      <c r="D11339" t="s">
        <v>530</v>
      </c>
      <c r="E11339" t="s">
        <v>517</v>
      </c>
      <c r="F11339" s="191">
        <v>45900</v>
      </c>
      <c r="G11339" t="s">
        <v>42</v>
      </c>
      <c r="H11339" s="192">
        <v>156800</v>
      </c>
      <c r="I11339" t="s">
        <v>16</v>
      </c>
      <c r="J11339">
        <v>392</v>
      </c>
      <c r="K11339"/>
      <c r="L11339">
        <v>2025</v>
      </c>
      <c r="M11339" t="s">
        <v>525</v>
      </c>
      <c r="N11339" t="s">
        <v>526</v>
      </c>
      <c r="O11339"/>
    </row>
    <row r="11340" spans="1:15" ht="16" x14ac:dyDescent="0.2">
      <c r="A11340" t="s">
        <v>521</v>
      </c>
      <c r="B11340" t="s">
        <v>645</v>
      </c>
      <c r="C11340" t="s">
        <v>523</v>
      </c>
      <c r="D11340" t="s">
        <v>530</v>
      </c>
      <c r="E11340" t="s">
        <v>517</v>
      </c>
      <c r="F11340" s="191">
        <v>45900</v>
      </c>
      <c r="G11340" t="s">
        <v>30</v>
      </c>
      <c r="H11340" s="192">
        <v>246400</v>
      </c>
      <c r="I11340" t="s">
        <v>16</v>
      </c>
      <c r="J11340">
        <v>616</v>
      </c>
      <c r="K11340"/>
      <c r="L11340">
        <v>2025</v>
      </c>
      <c r="M11340" t="s">
        <v>525</v>
      </c>
      <c r="N11340" t="s">
        <v>526</v>
      </c>
      <c r="O11340"/>
    </row>
    <row r="11341" spans="1:15" ht="16" x14ac:dyDescent="0.2">
      <c r="A11341" t="s">
        <v>521</v>
      </c>
      <c r="B11341" t="s">
        <v>639</v>
      </c>
      <c r="C11341" t="s">
        <v>523</v>
      </c>
      <c r="D11341" t="s">
        <v>524</v>
      </c>
      <c r="E11341" t="s">
        <v>519</v>
      </c>
      <c r="F11341" s="191">
        <v>45900</v>
      </c>
      <c r="G11341" t="s">
        <v>29</v>
      </c>
      <c r="H11341" s="192">
        <v>50575</v>
      </c>
      <c r="I11341" t="s">
        <v>16</v>
      </c>
      <c r="J11341">
        <v>595</v>
      </c>
      <c r="K11341"/>
      <c r="L11341">
        <v>2025</v>
      </c>
      <c r="M11341" t="s">
        <v>525</v>
      </c>
      <c r="N11341" t="s">
        <v>526</v>
      </c>
      <c r="O11341"/>
    </row>
    <row r="11342" spans="1:15" ht="16" x14ac:dyDescent="0.2">
      <c r="A11342" t="s">
        <v>521</v>
      </c>
      <c r="B11342" t="s">
        <v>688</v>
      </c>
      <c r="C11342" t="s">
        <v>523</v>
      </c>
      <c r="D11342" t="s">
        <v>530</v>
      </c>
      <c r="E11342" t="s">
        <v>518</v>
      </c>
      <c r="F11342" s="191">
        <v>45901</v>
      </c>
      <c r="G11342" t="s">
        <v>40</v>
      </c>
      <c r="H11342" s="192">
        <v>320000</v>
      </c>
      <c r="I11342" t="s">
        <v>16</v>
      </c>
      <c r="J11342"/>
      <c r="K11342"/>
      <c r="L11342">
        <v>2025</v>
      </c>
      <c r="M11342" t="s">
        <v>525</v>
      </c>
      <c r="N11342" t="s">
        <v>526</v>
      </c>
      <c r="O11342"/>
    </row>
    <row r="11343" spans="1:15" ht="16" x14ac:dyDescent="0.2">
      <c r="A11343" t="s">
        <v>521</v>
      </c>
      <c r="B11343" t="s">
        <v>688</v>
      </c>
      <c r="C11343" t="s">
        <v>523</v>
      </c>
      <c r="D11343" t="s">
        <v>530</v>
      </c>
      <c r="E11343" t="s">
        <v>517</v>
      </c>
      <c r="F11343" s="191">
        <v>45901</v>
      </c>
      <c r="G11343" t="s">
        <v>40</v>
      </c>
      <c r="H11343" s="192">
        <v>720000</v>
      </c>
      <c r="I11343" t="s">
        <v>16</v>
      </c>
      <c r="J11343"/>
      <c r="K11343"/>
      <c r="L11343">
        <v>2025</v>
      </c>
      <c r="M11343" t="s">
        <v>525</v>
      </c>
      <c r="N11343" t="s">
        <v>526</v>
      </c>
      <c r="O11343"/>
    </row>
    <row r="11344" spans="1:15" ht="16" x14ac:dyDescent="0.2">
      <c r="A11344" t="s">
        <v>521</v>
      </c>
      <c r="B11344" t="s">
        <v>592</v>
      </c>
      <c r="C11344" t="s">
        <v>523</v>
      </c>
      <c r="D11344" t="s">
        <v>530</v>
      </c>
      <c r="E11344" t="s">
        <v>518</v>
      </c>
      <c r="F11344" s="191">
        <v>45901</v>
      </c>
      <c r="G11344" t="s">
        <v>24</v>
      </c>
      <c r="H11344" s="192">
        <v>22400</v>
      </c>
      <c r="I11344" t="s">
        <v>16</v>
      </c>
      <c r="J11344">
        <v>56</v>
      </c>
      <c r="K11344"/>
      <c r="L11344">
        <v>2025</v>
      </c>
      <c r="M11344" t="s">
        <v>525</v>
      </c>
      <c r="N11344" t="s">
        <v>526</v>
      </c>
      <c r="O11344"/>
    </row>
    <row r="11345" spans="1:15" ht="16" x14ac:dyDescent="0.2">
      <c r="A11345" t="s">
        <v>521</v>
      </c>
      <c r="B11345" t="s">
        <v>592</v>
      </c>
      <c r="C11345" t="s">
        <v>523</v>
      </c>
      <c r="D11345" t="s">
        <v>530</v>
      </c>
      <c r="E11345" t="s">
        <v>517</v>
      </c>
      <c r="F11345" s="191">
        <v>45901</v>
      </c>
      <c r="G11345" t="s">
        <v>24</v>
      </c>
      <c r="H11345" s="192">
        <v>649600</v>
      </c>
      <c r="I11345" t="s">
        <v>16</v>
      </c>
      <c r="J11345">
        <v>1624</v>
      </c>
      <c r="K11345"/>
      <c r="L11345">
        <v>2025</v>
      </c>
      <c r="M11345" t="s">
        <v>525</v>
      </c>
      <c r="N11345" t="s">
        <v>526</v>
      </c>
      <c r="O11345"/>
    </row>
    <row r="11346" spans="1:15" ht="16" x14ac:dyDescent="0.2">
      <c r="A11346" t="s">
        <v>521</v>
      </c>
      <c r="B11346" t="s">
        <v>639</v>
      </c>
      <c r="C11346" t="s">
        <v>523</v>
      </c>
      <c r="D11346" t="s">
        <v>530</v>
      </c>
      <c r="E11346" t="s">
        <v>518</v>
      </c>
      <c r="F11346" s="191">
        <v>45901</v>
      </c>
      <c r="G11346" t="s">
        <v>29</v>
      </c>
      <c r="H11346" s="192">
        <v>67200</v>
      </c>
      <c r="I11346" t="s">
        <v>16</v>
      </c>
      <c r="J11346">
        <v>168</v>
      </c>
      <c r="K11346"/>
      <c r="L11346">
        <v>2025</v>
      </c>
      <c r="M11346" t="s">
        <v>525</v>
      </c>
      <c r="N11346" t="s">
        <v>526</v>
      </c>
      <c r="O11346"/>
    </row>
    <row r="11347" spans="1:15" ht="16" x14ac:dyDescent="0.2">
      <c r="A11347" t="s">
        <v>521</v>
      </c>
      <c r="B11347" t="s">
        <v>639</v>
      </c>
      <c r="C11347" t="s">
        <v>523</v>
      </c>
      <c r="D11347" t="s">
        <v>530</v>
      </c>
      <c r="E11347" t="s">
        <v>517</v>
      </c>
      <c r="F11347" s="191">
        <v>45901</v>
      </c>
      <c r="G11347" t="s">
        <v>29</v>
      </c>
      <c r="H11347" s="192">
        <v>716800</v>
      </c>
      <c r="I11347" t="s">
        <v>16</v>
      </c>
      <c r="J11347">
        <v>1792</v>
      </c>
      <c r="K11347"/>
      <c r="L11347">
        <v>2025</v>
      </c>
      <c r="M11347" t="s">
        <v>525</v>
      </c>
      <c r="N11347" t="s">
        <v>526</v>
      </c>
      <c r="O11347"/>
    </row>
    <row r="11348" spans="1:15" ht="16" x14ac:dyDescent="0.2">
      <c r="A11348" t="s">
        <v>521</v>
      </c>
      <c r="B11348" t="s">
        <v>662</v>
      </c>
      <c r="C11348" t="s">
        <v>523</v>
      </c>
      <c r="D11348" t="s">
        <v>530</v>
      </c>
      <c r="E11348" t="s">
        <v>518</v>
      </c>
      <c r="F11348" s="191">
        <v>45901</v>
      </c>
      <c r="G11348" t="s">
        <v>32</v>
      </c>
      <c r="H11348" s="192">
        <v>22400</v>
      </c>
      <c r="I11348" t="s">
        <v>16</v>
      </c>
      <c r="J11348">
        <v>56</v>
      </c>
      <c r="K11348"/>
      <c r="L11348">
        <v>2025</v>
      </c>
      <c r="M11348" t="s">
        <v>525</v>
      </c>
      <c r="N11348" t="s">
        <v>526</v>
      </c>
      <c r="O11348"/>
    </row>
    <row r="11349" spans="1:15" ht="16" x14ac:dyDescent="0.2">
      <c r="A11349" t="s">
        <v>521</v>
      </c>
      <c r="B11349" t="s">
        <v>662</v>
      </c>
      <c r="C11349" t="s">
        <v>523</v>
      </c>
      <c r="D11349" t="s">
        <v>530</v>
      </c>
      <c r="E11349" t="s">
        <v>517</v>
      </c>
      <c r="F11349" s="191">
        <v>45901</v>
      </c>
      <c r="G11349" t="s">
        <v>32</v>
      </c>
      <c r="H11349" s="192">
        <v>806400</v>
      </c>
      <c r="I11349" t="s">
        <v>16</v>
      </c>
      <c r="J11349">
        <v>2016</v>
      </c>
      <c r="K11349"/>
      <c r="L11349">
        <v>2025</v>
      </c>
      <c r="M11349" t="s">
        <v>525</v>
      </c>
      <c r="N11349" t="s">
        <v>526</v>
      </c>
      <c r="O11349"/>
    </row>
    <row r="11350" spans="1:15" ht="16" x14ac:dyDescent="0.2">
      <c r="A11350" t="s">
        <v>521</v>
      </c>
      <c r="B11350" t="s">
        <v>670</v>
      </c>
      <c r="C11350" t="s">
        <v>523</v>
      </c>
      <c r="D11350" t="s">
        <v>530</v>
      </c>
      <c r="E11350" t="s">
        <v>517</v>
      </c>
      <c r="F11350" s="191">
        <v>45901</v>
      </c>
      <c r="G11350" t="s">
        <v>36</v>
      </c>
      <c r="H11350" s="192">
        <v>380800</v>
      </c>
      <c r="I11350" t="s">
        <v>16</v>
      </c>
      <c r="J11350">
        <v>952</v>
      </c>
      <c r="K11350"/>
      <c r="L11350">
        <v>2025</v>
      </c>
      <c r="M11350" t="s">
        <v>525</v>
      </c>
      <c r="N11350" t="s">
        <v>526</v>
      </c>
      <c r="O11350"/>
    </row>
    <row r="11351" spans="1:15" ht="16" x14ac:dyDescent="0.2">
      <c r="A11351" t="s">
        <v>521</v>
      </c>
      <c r="B11351" t="s">
        <v>667</v>
      </c>
      <c r="C11351" t="s">
        <v>523</v>
      </c>
      <c r="D11351" t="s">
        <v>530</v>
      </c>
      <c r="E11351" t="s">
        <v>518</v>
      </c>
      <c r="F11351" s="191">
        <v>45901</v>
      </c>
      <c r="G11351" t="s">
        <v>35</v>
      </c>
      <c r="H11351" s="192">
        <v>22400</v>
      </c>
      <c r="I11351" t="s">
        <v>16</v>
      </c>
      <c r="J11351">
        <v>56</v>
      </c>
      <c r="K11351"/>
      <c r="L11351">
        <v>2025</v>
      </c>
      <c r="M11351" t="s">
        <v>525</v>
      </c>
      <c r="N11351" t="s">
        <v>526</v>
      </c>
      <c r="O11351"/>
    </row>
    <row r="11352" spans="1:15" ht="16" x14ac:dyDescent="0.2">
      <c r="A11352" t="s">
        <v>521</v>
      </c>
      <c r="B11352" t="s">
        <v>667</v>
      </c>
      <c r="C11352" t="s">
        <v>523</v>
      </c>
      <c r="D11352" t="s">
        <v>530</v>
      </c>
      <c r="E11352" t="s">
        <v>517</v>
      </c>
      <c r="F11352" s="191">
        <v>45901</v>
      </c>
      <c r="G11352" t="s">
        <v>35</v>
      </c>
      <c r="H11352" s="192">
        <v>156800</v>
      </c>
      <c r="I11352" t="s">
        <v>16</v>
      </c>
      <c r="J11352">
        <v>392</v>
      </c>
      <c r="K11352"/>
      <c r="L11352">
        <v>2025</v>
      </c>
      <c r="M11352" t="s">
        <v>525</v>
      </c>
      <c r="N11352" t="s">
        <v>526</v>
      </c>
      <c r="O11352"/>
    </row>
    <row r="11353" spans="1:15" ht="16" x14ac:dyDescent="0.2">
      <c r="A11353" t="s">
        <v>521</v>
      </c>
      <c r="B11353" t="s">
        <v>705</v>
      </c>
      <c r="C11353" t="s">
        <v>523</v>
      </c>
      <c r="D11353" t="s">
        <v>530</v>
      </c>
      <c r="E11353" t="s">
        <v>518</v>
      </c>
      <c r="F11353" s="191">
        <v>45901</v>
      </c>
      <c r="G11353" t="s">
        <v>42</v>
      </c>
      <c r="H11353" s="192">
        <v>44800</v>
      </c>
      <c r="I11353" t="s">
        <v>16</v>
      </c>
      <c r="J11353">
        <v>112</v>
      </c>
      <c r="K11353"/>
      <c r="L11353">
        <v>2025</v>
      </c>
      <c r="M11353" t="s">
        <v>525</v>
      </c>
      <c r="N11353" t="s">
        <v>526</v>
      </c>
      <c r="O11353"/>
    </row>
    <row r="11354" spans="1:15" ht="16" x14ac:dyDescent="0.2">
      <c r="A11354" t="s">
        <v>521</v>
      </c>
      <c r="B11354" t="s">
        <v>705</v>
      </c>
      <c r="C11354" t="s">
        <v>523</v>
      </c>
      <c r="D11354" t="s">
        <v>530</v>
      </c>
      <c r="E11354" t="s">
        <v>517</v>
      </c>
      <c r="F11354" s="191">
        <v>45901</v>
      </c>
      <c r="G11354" t="s">
        <v>42</v>
      </c>
      <c r="H11354" s="192">
        <v>224000</v>
      </c>
      <c r="I11354" t="s">
        <v>16</v>
      </c>
      <c r="J11354">
        <v>560</v>
      </c>
      <c r="K11354"/>
      <c r="L11354">
        <v>2025</v>
      </c>
      <c r="M11354" t="s">
        <v>525</v>
      </c>
      <c r="N11354" t="s">
        <v>526</v>
      </c>
      <c r="O11354"/>
    </row>
    <row r="11355" spans="1:15" ht="16" x14ac:dyDescent="0.2">
      <c r="A11355" t="s">
        <v>521</v>
      </c>
      <c r="B11355" t="s">
        <v>645</v>
      </c>
      <c r="C11355" t="s">
        <v>523</v>
      </c>
      <c r="D11355" t="s">
        <v>530</v>
      </c>
      <c r="E11355" t="s">
        <v>517</v>
      </c>
      <c r="F11355" s="191">
        <v>45901</v>
      </c>
      <c r="G11355" t="s">
        <v>30</v>
      </c>
      <c r="H11355" s="192">
        <v>537600</v>
      </c>
      <c r="I11355" t="s">
        <v>16</v>
      </c>
      <c r="J11355">
        <v>1344</v>
      </c>
      <c r="K11355"/>
      <c r="L11355">
        <v>2025</v>
      </c>
      <c r="M11355" t="s">
        <v>525</v>
      </c>
      <c r="N11355" t="s">
        <v>526</v>
      </c>
      <c r="O11355"/>
    </row>
    <row r="11356" spans="1:15" ht="16" x14ac:dyDescent="0.2">
      <c r="A11356" t="s">
        <v>521</v>
      </c>
      <c r="B11356" t="s">
        <v>639</v>
      </c>
      <c r="C11356" t="s">
        <v>523</v>
      </c>
      <c r="D11356" t="s">
        <v>524</v>
      </c>
      <c r="E11356" t="s">
        <v>519</v>
      </c>
      <c r="F11356" s="191">
        <v>45901</v>
      </c>
      <c r="G11356" t="s">
        <v>29</v>
      </c>
      <c r="H11356" s="192">
        <v>36125</v>
      </c>
      <c r="I11356" t="s">
        <v>16</v>
      </c>
      <c r="J11356">
        <v>425</v>
      </c>
      <c r="K11356"/>
      <c r="L11356">
        <v>2025</v>
      </c>
      <c r="M11356" t="s">
        <v>525</v>
      </c>
      <c r="N11356" t="s">
        <v>526</v>
      </c>
      <c r="O11356"/>
    </row>
    <row r="11357" spans="1:15" ht="16" x14ac:dyDescent="0.2">
      <c r="A11357" t="s">
        <v>521</v>
      </c>
      <c r="B11357" t="s">
        <v>572</v>
      </c>
      <c r="C11357" t="s">
        <v>523</v>
      </c>
      <c r="D11357" t="s">
        <v>530</v>
      </c>
      <c r="E11357" t="s">
        <v>517</v>
      </c>
      <c r="F11357" s="191">
        <v>45901</v>
      </c>
      <c r="G11357" t="s">
        <v>573</v>
      </c>
      <c r="H11357" s="192">
        <v>1200000</v>
      </c>
      <c r="I11357" t="s">
        <v>16</v>
      </c>
      <c r="J11357"/>
      <c r="K11357"/>
      <c r="L11357">
        <v>2025</v>
      </c>
      <c r="M11357" t="s">
        <v>525</v>
      </c>
      <c r="N11357" t="s">
        <v>526</v>
      </c>
      <c r="O11357"/>
    </row>
    <row r="11358" spans="1:15" ht="16" x14ac:dyDescent="0.2">
      <c r="A11358" t="s">
        <v>521</v>
      </c>
      <c r="B11358" t="s">
        <v>572</v>
      </c>
      <c r="C11358" t="s">
        <v>535</v>
      </c>
      <c r="D11358" t="s">
        <v>524</v>
      </c>
      <c r="E11358" t="s">
        <v>519</v>
      </c>
      <c r="F11358" s="191">
        <v>45901</v>
      </c>
      <c r="G11358" t="s">
        <v>573</v>
      </c>
      <c r="H11358" s="192">
        <v>85000</v>
      </c>
      <c r="I11358" t="s">
        <v>16</v>
      </c>
      <c r="J11358">
        <v>1000</v>
      </c>
      <c r="K11358"/>
      <c r="L11358">
        <v>2025</v>
      </c>
      <c r="M11358" t="s">
        <v>525</v>
      </c>
      <c r="N11358" t="s">
        <v>526</v>
      </c>
      <c r="O11358"/>
    </row>
    <row r="11359" spans="1:15" ht="16" x14ac:dyDescent="0.2">
      <c r="A11359" t="s">
        <v>521</v>
      </c>
      <c r="B11359" t="s">
        <v>572</v>
      </c>
      <c r="C11359" t="s">
        <v>523</v>
      </c>
      <c r="D11359" t="s">
        <v>524</v>
      </c>
      <c r="E11359" t="s">
        <v>519</v>
      </c>
      <c r="F11359" s="191">
        <v>45901</v>
      </c>
      <c r="G11359" t="s">
        <v>573</v>
      </c>
      <c r="H11359" s="192">
        <v>255000</v>
      </c>
      <c r="I11359" t="s">
        <v>16</v>
      </c>
      <c r="J11359">
        <v>3000</v>
      </c>
      <c r="K11359"/>
      <c r="L11359">
        <v>2025</v>
      </c>
      <c r="M11359" t="s">
        <v>525</v>
      </c>
      <c r="N11359" t="s">
        <v>526</v>
      </c>
      <c r="O11359"/>
    </row>
    <row r="11360" spans="1:15" ht="16" x14ac:dyDescent="0.2">
      <c r="A11360" t="s">
        <v>521</v>
      </c>
      <c r="B11360" t="s">
        <v>647</v>
      </c>
      <c r="C11360" t="s">
        <v>523</v>
      </c>
      <c r="D11360" t="s">
        <v>525</v>
      </c>
      <c r="E11360" t="s">
        <v>525</v>
      </c>
      <c r="F11360" s="191">
        <v>45902</v>
      </c>
      <c r="G11360" t="s">
        <v>648</v>
      </c>
      <c r="H11360" s="192">
        <v>2941</v>
      </c>
      <c r="I11360" t="s">
        <v>16</v>
      </c>
      <c r="J11360"/>
      <c r="K11360"/>
      <c r="L11360">
        <v>2025</v>
      </c>
      <c r="M11360" t="s">
        <v>525</v>
      </c>
      <c r="N11360" t="s">
        <v>569</v>
      </c>
      <c r="O11360"/>
    </row>
    <row r="11361" spans="1:15" ht="16" x14ac:dyDescent="0.2">
      <c r="A11361" t="s">
        <v>521</v>
      </c>
      <c r="B11361" t="s">
        <v>577</v>
      </c>
      <c r="C11361" t="s">
        <v>523</v>
      </c>
      <c r="D11361" t="s">
        <v>525</v>
      </c>
      <c r="E11361" t="s">
        <v>531</v>
      </c>
      <c r="F11361" s="191">
        <v>45902</v>
      </c>
      <c r="G11361" t="s">
        <v>578</v>
      </c>
      <c r="H11361" s="192">
        <v>39118</v>
      </c>
      <c r="I11361" t="s">
        <v>16</v>
      </c>
      <c r="J11361"/>
      <c r="K11361"/>
      <c r="L11361">
        <v>2025</v>
      </c>
      <c r="M11361" t="s">
        <v>525</v>
      </c>
      <c r="N11361" t="s">
        <v>569</v>
      </c>
      <c r="O11361"/>
    </row>
    <row r="11362" spans="1:15" ht="16" x14ac:dyDescent="0.2">
      <c r="A11362" t="s">
        <v>521</v>
      </c>
      <c r="B11362" t="s">
        <v>577</v>
      </c>
      <c r="C11362" t="s">
        <v>523</v>
      </c>
      <c r="D11362" t="s">
        <v>525</v>
      </c>
      <c r="E11362" t="s">
        <v>525</v>
      </c>
      <c r="F11362" s="191">
        <v>45902</v>
      </c>
      <c r="G11362" t="s">
        <v>582</v>
      </c>
      <c r="H11362" s="192">
        <v>6387</v>
      </c>
      <c r="I11362" t="s">
        <v>16</v>
      </c>
      <c r="J11362"/>
      <c r="K11362"/>
      <c r="L11362">
        <v>2025</v>
      </c>
      <c r="M11362" t="s">
        <v>525</v>
      </c>
      <c r="N11362" t="s">
        <v>569</v>
      </c>
      <c r="O11362"/>
    </row>
    <row r="11363" spans="1:15" ht="16" x14ac:dyDescent="0.2">
      <c r="A11363" t="s">
        <v>521</v>
      </c>
      <c r="B11363" t="s">
        <v>577</v>
      </c>
      <c r="C11363" t="s">
        <v>523</v>
      </c>
      <c r="D11363" t="s">
        <v>525</v>
      </c>
      <c r="E11363" t="s">
        <v>531</v>
      </c>
      <c r="F11363" s="191">
        <v>45902</v>
      </c>
      <c r="G11363" t="s">
        <v>582</v>
      </c>
      <c r="H11363" s="192">
        <v>6387</v>
      </c>
      <c r="I11363" t="s">
        <v>16</v>
      </c>
      <c r="J11363"/>
      <c r="K11363"/>
      <c r="L11363">
        <v>2025</v>
      </c>
      <c r="M11363" t="s">
        <v>525</v>
      </c>
      <c r="N11363" t="s">
        <v>569</v>
      </c>
      <c r="O11363"/>
    </row>
    <row r="11364" spans="1:15" ht="16" x14ac:dyDescent="0.2">
      <c r="A11364" t="s">
        <v>521</v>
      </c>
      <c r="B11364" t="s">
        <v>647</v>
      </c>
      <c r="C11364" t="s">
        <v>523</v>
      </c>
      <c r="D11364" t="s">
        <v>525</v>
      </c>
      <c r="E11364" t="s">
        <v>519</v>
      </c>
      <c r="F11364" s="191">
        <v>45902</v>
      </c>
      <c r="G11364" t="s">
        <v>661</v>
      </c>
      <c r="H11364" s="192">
        <v>184404</v>
      </c>
      <c r="I11364" t="s">
        <v>16</v>
      </c>
      <c r="J11364"/>
      <c r="K11364"/>
      <c r="L11364">
        <v>2025</v>
      </c>
      <c r="M11364" t="s">
        <v>525</v>
      </c>
      <c r="N11364" t="s">
        <v>569</v>
      </c>
      <c r="O11364"/>
    </row>
    <row r="11365" spans="1:15" ht="16" x14ac:dyDescent="0.2">
      <c r="A11365" t="s">
        <v>521</v>
      </c>
      <c r="B11365" t="s">
        <v>647</v>
      </c>
      <c r="C11365" t="s">
        <v>523</v>
      </c>
      <c r="D11365" t="s">
        <v>525</v>
      </c>
      <c r="E11365" t="s">
        <v>531</v>
      </c>
      <c r="F11365" s="191">
        <v>45902</v>
      </c>
      <c r="G11365" t="s">
        <v>661</v>
      </c>
      <c r="H11365" s="192">
        <v>290752</v>
      </c>
      <c r="I11365" t="s">
        <v>16</v>
      </c>
      <c r="J11365"/>
      <c r="K11365"/>
      <c r="L11365">
        <v>2025</v>
      </c>
      <c r="M11365" t="s">
        <v>525</v>
      </c>
      <c r="N11365" t="s">
        <v>569</v>
      </c>
      <c r="O11365"/>
    </row>
    <row r="11366" spans="1:15" ht="16" x14ac:dyDescent="0.2">
      <c r="A11366" t="s">
        <v>521</v>
      </c>
      <c r="B11366" t="s">
        <v>647</v>
      </c>
      <c r="C11366" t="s">
        <v>523</v>
      </c>
      <c r="D11366" t="s">
        <v>525</v>
      </c>
      <c r="E11366" t="s">
        <v>525</v>
      </c>
      <c r="F11366" s="191">
        <v>45902</v>
      </c>
      <c r="G11366" t="s">
        <v>649</v>
      </c>
      <c r="H11366" s="192">
        <v>77561</v>
      </c>
      <c r="I11366" t="s">
        <v>16</v>
      </c>
      <c r="J11366"/>
      <c r="K11366"/>
      <c r="L11366">
        <v>2025</v>
      </c>
      <c r="M11366" t="s">
        <v>525</v>
      </c>
      <c r="N11366" t="s">
        <v>569</v>
      </c>
      <c r="O11366"/>
    </row>
    <row r="11367" spans="1:15" ht="16" x14ac:dyDescent="0.2">
      <c r="A11367" t="s">
        <v>521</v>
      </c>
      <c r="B11367" t="s">
        <v>603</v>
      </c>
      <c r="C11367" t="s">
        <v>523</v>
      </c>
      <c r="D11367" t="s">
        <v>525</v>
      </c>
      <c r="E11367" t="s">
        <v>525</v>
      </c>
      <c r="F11367" s="191">
        <v>45902</v>
      </c>
      <c r="G11367" t="s">
        <v>604</v>
      </c>
      <c r="H11367" s="192">
        <v>2652</v>
      </c>
      <c r="I11367" t="s">
        <v>22</v>
      </c>
      <c r="J11367"/>
      <c r="K11367"/>
      <c r="L11367">
        <v>2025</v>
      </c>
      <c r="M11367" t="s">
        <v>525</v>
      </c>
      <c r="N11367" t="s">
        <v>569</v>
      </c>
      <c r="O11367"/>
    </row>
    <row r="11368" spans="1:15" ht="16" x14ac:dyDescent="0.2">
      <c r="A11368" t="s">
        <v>521</v>
      </c>
      <c r="B11368" t="s">
        <v>688</v>
      </c>
      <c r="C11368" t="s">
        <v>523</v>
      </c>
      <c r="D11368" t="s">
        <v>530</v>
      </c>
      <c r="E11368" t="s">
        <v>518</v>
      </c>
      <c r="F11368" s="191">
        <v>45902</v>
      </c>
      <c r="G11368" t="s">
        <v>40</v>
      </c>
      <c r="H11368" s="192">
        <v>120000</v>
      </c>
      <c r="I11368" t="s">
        <v>16</v>
      </c>
      <c r="J11368"/>
      <c r="K11368"/>
      <c r="L11368">
        <v>2025</v>
      </c>
      <c r="M11368" t="s">
        <v>525</v>
      </c>
      <c r="N11368" t="s">
        <v>526</v>
      </c>
      <c r="O11368"/>
    </row>
    <row r="11369" spans="1:15" ht="16" x14ac:dyDescent="0.2">
      <c r="A11369" t="s">
        <v>521</v>
      </c>
      <c r="B11369" t="s">
        <v>688</v>
      </c>
      <c r="C11369" t="s">
        <v>523</v>
      </c>
      <c r="D11369" t="s">
        <v>530</v>
      </c>
      <c r="E11369" t="s">
        <v>517</v>
      </c>
      <c r="F11369" s="191">
        <v>45902</v>
      </c>
      <c r="G11369" t="s">
        <v>40</v>
      </c>
      <c r="H11369" s="192">
        <v>800000</v>
      </c>
      <c r="I11369" t="s">
        <v>16</v>
      </c>
      <c r="J11369"/>
      <c r="K11369"/>
      <c r="L11369">
        <v>2025</v>
      </c>
      <c r="M11369" t="s">
        <v>525</v>
      </c>
      <c r="N11369" t="s">
        <v>526</v>
      </c>
      <c r="O11369"/>
    </row>
    <row r="11370" spans="1:15" ht="16" x14ac:dyDescent="0.2">
      <c r="A11370" t="s">
        <v>521</v>
      </c>
      <c r="B11370" t="s">
        <v>667</v>
      </c>
      <c r="C11370" t="s">
        <v>523</v>
      </c>
      <c r="D11370" t="s">
        <v>530</v>
      </c>
      <c r="E11370" t="s">
        <v>517</v>
      </c>
      <c r="F11370" s="191">
        <v>45902</v>
      </c>
      <c r="G11370" t="s">
        <v>35</v>
      </c>
      <c r="H11370" s="192">
        <v>336000</v>
      </c>
      <c r="I11370" t="s">
        <v>16</v>
      </c>
      <c r="J11370">
        <v>840</v>
      </c>
      <c r="K11370"/>
      <c r="L11370">
        <v>2025</v>
      </c>
      <c r="M11370" t="s">
        <v>525</v>
      </c>
      <c r="N11370" t="s">
        <v>526</v>
      </c>
      <c r="O11370"/>
    </row>
    <row r="11371" spans="1:15" ht="16" x14ac:dyDescent="0.2">
      <c r="A11371" t="s">
        <v>521</v>
      </c>
      <c r="B11371" t="s">
        <v>705</v>
      </c>
      <c r="C11371" t="s">
        <v>523</v>
      </c>
      <c r="D11371" t="s">
        <v>530</v>
      </c>
      <c r="E11371" t="s">
        <v>517</v>
      </c>
      <c r="F11371" s="191">
        <v>45902</v>
      </c>
      <c r="G11371" t="s">
        <v>42</v>
      </c>
      <c r="H11371" s="192">
        <v>224000</v>
      </c>
      <c r="I11371" t="s">
        <v>16</v>
      </c>
      <c r="J11371">
        <v>560</v>
      </c>
      <c r="K11371"/>
      <c r="L11371">
        <v>2025</v>
      </c>
      <c r="M11371" t="s">
        <v>525</v>
      </c>
      <c r="N11371" t="s">
        <v>526</v>
      </c>
      <c r="O11371"/>
    </row>
    <row r="11372" spans="1:15" ht="16" x14ac:dyDescent="0.2">
      <c r="A11372" t="s">
        <v>521</v>
      </c>
      <c r="B11372" t="s">
        <v>645</v>
      </c>
      <c r="C11372" t="s">
        <v>523</v>
      </c>
      <c r="D11372" t="s">
        <v>530</v>
      </c>
      <c r="E11372" t="s">
        <v>517</v>
      </c>
      <c r="F11372" s="191">
        <v>45902</v>
      </c>
      <c r="G11372" t="s">
        <v>30</v>
      </c>
      <c r="H11372" s="192">
        <v>403200</v>
      </c>
      <c r="I11372" t="s">
        <v>16</v>
      </c>
      <c r="J11372">
        <v>1008</v>
      </c>
      <c r="K11372"/>
      <c r="L11372">
        <v>2025</v>
      </c>
      <c r="M11372" t="s">
        <v>525</v>
      </c>
      <c r="N11372" t="s">
        <v>526</v>
      </c>
      <c r="O11372"/>
    </row>
    <row r="11373" spans="1:15" ht="16" x14ac:dyDescent="0.2">
      <c r="A11373" t="s">
        <v>521</v>
      </c>
      <c r="B11373" t="s">
        <v>662</v>
      </c>
      <c r="C11373" t="s">
        <v>523</v>
      </c>
      <c r="D11373" t="s">
        <v>530</v>
      </c>
      <c r="E11373" t="s">
        <v>518</v>
      </c>
      <c r="F11373" s="191">
        <v>45902</v>
      </c>
      <c r="G11373" t="s">
        <v>32</v>
      </c>
      <c r="H11373" s="192">
        <v>44800</v>
      </c>
      <c r="I11373" t="s">
        <v>16</v>
      </c>
      <c r="J11373">
        <v>112</v>
      </c>
      <c r="K11373"/>
      <c r="L11373">
        <v>2025</v>
      </c>
      <c r="M11373" t="s">
        <v>525</v>
      </c>
      <c r="N11373" t="s">
        <v>526</v>
      </c>
      <c r="O11373"/>
    </row>
    <row r="11374" spans="1:15" ht="16" x14ac:dyDescent="0.2">
      <c r="A11374" t="s">
        <v>521</v>
      </c>
      <c r="B11374" t="s">
        <v>662</v>
      </c>
      <c r="C11374" t="s">
        <v>523</v>
      </c>
      <c r="D11374" t="s">
        <v>530</v>
      </c>
      <c r="E11374" t="s">
        <v>517</v>
      </c>
      <c r="F11374" s="191">
        <v>45902</v>
      </c>
      <c r="G11374" t="s">
        <v>32</v>
      </c>
      <c r="H11374" s="192">
        <v>761600</v>
      </c>
      <c r="I11374" t="s">
        <v>16</v>
      </c>
      <c r="J11374">
        <v>1904</v>
      </c>
      <c r="K11374"/>
      <c r="L11374">
        <v>2025</v>
      </c>
      <c r="M11374" t="s">
        <v>525</v>
      </c>
      <c r="N11374" t="s">
        <v>526</v>
      </c>
      <c r="O11374"/>
    </row>
    <row r="11375" spans="1:15" ht="16" x14ac:dyDescent="0.2">
      <c r="A11375" t="s">
        <v>521</v>
      </c>
      <c r="B11375" t="s">
        <v>670</v>
      </c>
      <c r="C11375" t="s">
        <v>523</v>
      </c>
      <c r="D11375" t="s">
        <v>524</v>
      </c>
      <c r="E11375" t="s">
        <v>519</v>
      </c>
      <c r="F11375" s="191">
        <v>45902</v>
      </c>
      <c r="G11375" t="s">
        <v>36</v>
      </c>
      <c r="H11375" s="192">
        <v>7225</v>
      </c>
      <c r="I11375" t="s">
        <v>16</v>
      </c>
      <c r="J11375">
        <v>85</v>
      </c>
      <c r="K11375"/>
      <c r="L11375">
        <v>2025</v>
      </c>
      <c r="M11375" t="s">
        <v>525</v>
      </c>
      <c r="N11375" t="s">
        <v>526</v>
      </c>
      <c r="O11375"/>
    </row>
    <row r="11376" spans="1:15" ht="16" x14ac:dyDescent="0.2">
      <c r="A11376" t="s">
        <v>521</v>
      </c>
      <c r="B11376" t="s">
        <v>670</v>
      </c>
      <c r="C11376" t="s">
        <v>523</v>
      </c>
      <c r="D11376" t="s">
        <v>530</v>
      </c>
      <c r="E11376" t="s">
        <v>517</v>
      </c>
      <c r="F11376" s="191">
        <v>45902</v>
      </c>
      <c r="G11376" t="s">
        <v>36</v>
      </c>
      <c r="H11376" s="192">
        <v>156800</v>
      </c>
      <c r="I11376" t="s">
        <v>16</v>
      </c>
      <c r="J11376">
        <v>392</v>
      </c>
      <c r="K11376"/>
      <c r="L11376">
        <v>2025</v>
      </c>
      <c r="M11376" t="s">
        <v>525</v>
      </c>
      <c r="N11376" t="s">
        <v>526</v>
      </c>
      <c r="O11376"/>
    </row>
    <row r="11377" spans="1:15" ht="16" x14ac:dyDescent="0.2">
      <c r="A11377" t="s">
        <v>521</v>
      </c>
      <c r="B11377" t="s">
        <v>687</v>
      </c>
      <c r="C11377" t="s">
        <v>523</v>
      </c>
      <c r="D11377" t="s">
        <v>530</v>
      </c>
      <c r="E11377" t="s">
        <v>517</v>
      </c>
      <c r="F11377" s="191">
        <v>45902</v>
      </c>
      <c r="G11377" t="s">
        <v>39</v>
      </c>
      <c r="H11377" s="192">
        <v>22400</v>
      </c>
      <c r="I11377" t="s">
        <v>16</v>
      </c>
      <c r="J11377">
        <v>56</v>
      </c>
      <c r="K11377"/>
      <c r="L11377">
        <v>2025</v>
      </c>
      <c r="M11377" t="s">
        <v>525</v>
      </c>
      <c r="N11377" t="s">
        <v>526</v>
      </c>
      <c r="O11377"/>
    </row>
    <row r="11378" spans="1:15" ht="16" x14ac:dyDescent="0.2">
      <c r="A11378" t="s">
        <v>521</v>
      </c>
      <c r="B11378" t="s">
        <v>667</v>
      </c>
      <c r="C11378" t="s">
        <v>523</v>
      </c>
      <c r="D11378" t="s">
        <v>530</v>
      </c>
      <c r="E11378" t="s">
        <v>518</v>
      </c>
      <c r="F11378" s="191">
        <v>45902</v>
      </c>
      <c r="G11378" t="s">
        <v>35</v>
      </c>
      <c r="H11378" s="192">
        <v>22400</v>
      </c>
      <c r="I11378" t="s">
        <v>16</v>
      </c>
      <c r="J11378">
        <v>56</v>
      </c>
      <c r="K11378"/>
      <c r="L11378">
        <v>2025</v>
      </c>
      <c r="M11378" t="s">
        <v>525</v>
      </c>
      <c r="N11378" t="s">
        <v>526</v>
      </c>
      <c r="O11378"/>
    </row>
    <row r="11379" spans="1:15" ht="16" x14ac:dyDescent="0.2">
      <c r="A11379" t="s">
        <v>521</v>
      </c>
      <c r="B11379" t="s">
        <v>592</v>
      </c>
      <c r="C11379" t="s">
        <v>523</v>
      </c>
      <c r="D11379" t="s">
        <v>530</v>
      </c>
      <c r="E11379" t="s">
        <v>517</v>
      </c>
      <c r="F11379" s="191">
        <v>45902</v>
      </c>
      <c r="G11379" t="s">
        <v>24</v>
      </c>
      <c r="H11379" s="192">
        <v>1232000</v>
      </c>
      <c r="I11379" t="s">
        <v>16</v>
      </c>
      <c r="J11379">
        <v>3080</v>
      </c>
      <c r="K11379"/>
      <c r="L11379">
        <v>2025</v>
      </c>
      <c r="M11379" t="s">
        <v>525</v>
      </c>
      <c r="N11379" t="s">
        <v>526</v>
      </c>
      <c r="O11379"/>
    </row>
    <row r="11380" spans="1:15" ht="16" x14ac:dyDescent="0.2">
      <c r="A11380" t="s">
        <v>521</v>
      </c>
      <c r="B11380" t="s">
        <v>639</v>
      </c>
      <c r="C11380" t="s">
        <v>523</v>
      </c>
      <c r="D11380" t="s">
        <v>530</v>
      </c>
      <c r="E11380" t="s">
        <v>518</v>
      </c>
      <c r="F11380" s="191">
        <v>45902</v>
      </c>
      <c r="G11380" t="s">
        <v>29</v>
      </c>
      <c r="H11380" s="192">
        <v>67200</v>
      </c>
      <c r="I11380" t="s">
        <v>16</v>
      </c>
      <c r="J11380">
        <v>168</v>
      </c>
      <c r="K11380"/>
      <c r="L11380">
        <v>2025</v>
      </c>
      <c r="M11380" t="s">
        <v>525</v>
      </c>
      <c r="N11380" t="s">
        <v>526</v>
      </c>
      <c r="O11380"/>
    </row>
    <row r="11381" spans="1:15" ht="16" x14ac:dyDescent="0.2">
      <c r="A11381" t="s">
        <v>521</v>
      </c>
      <c r="B11381" t="s">
        <v>639</v>
      </c>
      <c r="C11381" t="s">
        <v>523</v>
      </c>
      <c r="D11381" t="s">
        <v>524</v>
      </c>
      <c r="E11381" t="s">
        <v>519</v>
      </c>
      <c r="F11381" s="191">
        <v>45902</v>
      </c>
      <c r="G11381" t="s">
        <v>29</v>
      </c>
      <c r="H11381" s="192">
        <v>36125</v>
      </c>
      <c r="I11381" t="s">
        <v>16</v>
      </c>
      <c r="J11381">
        <v>425</v>
      </c>
      <c r="K11381"/>
      <c r="L11381">
        <v>2025</v>
      </c>
      <c r="M11381" t="s">
        <v>525</v>
      </c>
      <c r="N11381" t="s">
        <v>526</v>
      </c>
      <c r="O11381"/>
    </row>
    <row r="11382" spans="1:15" ht="16" x14ac:dyDescent="0.2">
      <c r="A11382" t="s">
        <v>521</v>
      </c>
      <c r="B11382" t="s">
        <v>639</v>
      </c>
      <c r="C11382" t="s">
        <v>523</v>
      </c>
      <c r="D11382" t="s">
        <v>530</v>
      </c>
      <c r="E11382" t="s">
        <v>517</v>
      </c>
      <c r="F11382" s="191">
        <v>45902</v>
      </c>
      <c r="G11382" t="s">
        <v>29</v>
      </c>
      <c r="H11382" s="192">
        <v>1321600</v>
      </c>
      <c r="I11382" t="s">
        <v>16</v>
      </c>
      <c r="J11382">
        <v>3304</v>
      </c>
      <c r="K11382"/>
      <c r="L11382">
        <v>2025</v>
      </c>
      <c r="M11382" t="s">
        <v>525</v>
      </c>
      <c r="N11382" t="s">
        <v>526</v>
      </c>
      <c r="O11382"/>
    </row>
    <row r="11383" spans="1:15" ht="16" x14ac:dyDescent="0.2">
      <c r="A11383" t="s">
        <v>521</v>
      </c>
      <c r="B11383" t="s">
        <v>572</v>
      </c>
      <c r="C11383" t="s">
        <v>523</v>
      </c>
      <c r="D11383" t="s">
        <v>530</v>
      </c>
      <c r="E11383" t="s">
        <v>518</v>
      </c>
      <c r="F11383" s="191">
        <v>45902</v>
      </c>
      <c r="G11383" t="s">
        <v>573</v>
      </c>
      <c r="H11383" s="192">
        <v>162400</v>
      </c>
      <c r="I11383" t="s">
        <v>16</v>
      </c>
      <c r="J11383">
        <v>406</v>
      </c>
      <c r="K11383"/>
      <c r="L11383">
        <v>2025</v>
      </c>
      <c r="M11383" t="s">
        <v>525</v>
      </c>
      <c r="N11383" t="s">
        <v>526</v>
      </c>
      <c r="O11383"/>
    </row>
    <row r="11384" spans="1:15" ht="16" x14ac:dyDescent="0.2">
      <c r="A11384" t="s">
        <v>521</v>
      </c>
      <c r="B11384" t="s">
        <v>572</v>
      </c>
      <c r="C11384" t="s">
        <v>535</v>
      </c>
      <c r="D11384" t="s">
        <v>524</v>
      </c>
      <c r="E11384" t="s">
        <v>519</v>
      </c>
      <c r="F11384" s="191">
        <v>45902</v>
      </c>
      <c r="G11384" t="s">
        <v>573</v>
      </c>
      <c r="H11384" s="192">
        <v>408000</v>
      </c>
      <c r="I11384" t="s">
        <v>16</v>
      </c>
      <c r="J11384">
        <v>4800</v>
      </c>
      <c r="K11384"/>
      <c r="L11384">
        <v>2025</v>
      </c>
      <c r="M11384" t="s">
        <v>525</v>
      </c>
      <c r="N11384" t="s">
        <v>526</v>
      </c>
      <c r="O11384"/>
    </row>
    <row r="11385" spans="1:15" ht="16" x14ac:dyDescent="0.2">
      <c r="A11385" t="s">
        <v>521</v>
      </c>
      <c r="B11385" t="s">
        <v>572</v>
      </c>
      <c r="C11385" t="s">
        <v>523</v>
      </c>
      <c r="D11385" t="s">
        <v>530</v>
      </c>
      <c r="E11385" t="s">
        <v>517</v>
      </c>
      <c r="F11385" s="191">
        <v>45902</v>
      </c>
      <c r="G11385" t="s">
        <v>573</v>
      </c>
      <c r="H11385" s="192">
        <v>2760000</v>
      </c>
      <c r="I11385" t="s">
        <v>16</v>
      </c>
      <c r="J11385">
        <v>6900</v>
      </c>
      <c r="K11385"/>
      <c r="L11385">
        <v>2025</v>
      </c>
      <c r="M11385" t="s">
        <v>525</v>
      </c>
      <c r="N11385" t="s">
        <v>526</v>
      </c>
      <c r="O11385"/>
    </row>
    <row r="11386" spans="1:15" ht="16" x14ac:dyDescent="0.2">
      <c r="A11386" t="s">
        <v>521</v>
      </c>
      <c r="B11386" t="s">
        <v>645</v>
      </c>
      <c r="C11386" t="s">
        <v>523</v>
      </c>
      <c r="D11386" t="s">
        <v>530</v>
      </c>
      <c r="E11386" t="s">
        <v>517</v>
      </c>
      <c r="F11386" s="191">
        <v>45902</v>
      </c>
      <c r="G11386" t="s">
        <v>30</v>
      </c>
      <c r="H11386" s="192">
        <v>44800</v>
      </c>
      <c r="I11386" t="s">
        <v>16</v>
      </c>
      <c r="J11386">
        <v>112</v>
      </c>
      <c r="K11386"/>
      <c r="L11386">
        <v>2025</v>
      </c>
      <c r="M11386" t="s">
        <v>525</v>
      </c>
      <c r="N11386" t="s">
        <v>526</v>
      </c>
      <c r="O11386" t="s">
        <v>902</v>
      </c>
    </row>
    <row r="11387" spans="1:15" ht="16" x14ac:dyDescent="0.2">
      <c r="A11387" t="s">
        <v>521</v>
      </c>
      <c r="B11387" t="s">
        <v>688</v>
      </c>
      <c r="C11387" t="s">
        <v>523</v>
      </c>
      <c r="D11387" t="s">
        <v>530</v>
      </c>
      <c r="E11387" t="s">
        <v>518</v>
      </c>
      <c r="F11387" s="191">
        <v>45903</v>
      </c>
      <c r="G11387" t="s">
        <v>40</v>
      </c>
      <c r="H11387" s="192">
        <v>80000</v>
      </c>
      <c r="I11387" t="s">
        <v>16</v>
      </c>
      <c r="J11387"/>
      <c r="K11387"/>
      <c r="L11387">
        <v>2025</v>
      </c>
      <c r="M11387" t="s">
        <v>525</v>
      </c>
      <c r="N11387" t="s">
        <v>526</v>
      </c>
      <c r="O11387"/>
    </row>
    <row r="11388" spans="1:15" ht="16" x14ac:dyDescent="0.2">
      <c r="A11388" t="s">
        <v>521</v>
      </c>
      <c r="B11388" t="s">
        <v>572</v>
      </c>
      <c r="C11388" t="s">
        <v>523</v>
      </c>
      <c r="D11388" t="s">
        <v>530</v>
      </c>
      <c r="E11388" t="s">
        <v>517</v>
      </c>
      <c r="F11388" s="191">
        <v>45903</v>
      </c>
      <c r="G11388" t="s">
        <v>573</v>
      </c>
      <c r="H11388" s="192">
        <v>3160000</v>
      </c>
      <c r="I11388" t="s">
        <v>16</v>
      </c>
      <c r="J11388">
        <v>7900</v>
      </c>
      <c r="K11388"/>
      <c r="L11388">
        <v>2025</v>
      </c>
      <c r="M11388" t="s">
        <v>525</v>
      </c>
      <c r="N11388" t="s">
        <v>526</v>
      </c>
      <c r="O11388"/>
    </row>
    <row r="11389" spans="1:15" ht="16" x14ac:dyDescent="0.2">
      <c r="A11389" t="s">
        <v>521</v>
      </c>
      <c r="B11389" t="s">
        <v>688</v>
      </c>
      <c r="C11389" t="s">
        <v>523</v>
      </c>
      <c r="D11389" t="s">
        <v>530</v>
      </c>
      <c r="E11389" t="s">
        <v>517</v>
      </c>
      <c r="F11389" s="191">
        <v>45903</v>
      </c>
      <c r="G11389" t="s">
        <v>40</v>
      </c>
      <c r="H11389" s="192">
        <v>880000</v>
      </c>
      <c r="I11389" t="s">
        <v>16</v>
      </c>
      <c r="J11389"/>
      <c r="K11389"/>
      <c r="L11389">
        <v>2025</v>
      </c>
      <c r="M11389" t="s">
        <v>525</v>
      </c>
      <c r="N11389" t="s">
        <v>526</v>
      </c>
      <c r="O11389"/>
    </row>
    <row r="11390" spans="1:15" ht="16" x14ac:dyDescent="0.2">
      <c r="A11390" t="s">
        <v>521</v>
      </c>
      <c r="B11390" t="s">
        <v>572</v>
      </c>
      <c r="C11390" t="s">
        <v>523</v>
      </c>
      <c r="D11390" t="s">
        <v>530</v>
      </c>
      <c r="E11390" t="s">
        <v>518</v>
      </c>
      <c r="F11390" s="191">
        <v>45903</v>
      </c>
      <c r="G11390" t="s">
        <v>573</v>
      </c>
      <c r="H11390" s="192">
        <v>400000</v>
      </c>
      <c r="I11390" t="s">
        <v>16</v>
      </c>
      <c r="J11390">
        <v>1000</v>
      </c>
      <c r="K11390"/>
      <c r="L11390">
        <v>2025</v>
      </c>
      <c r="M11390" t="s">
        <v>525</v>
      </c>
      <c r="N11390" t="s">
        <v>526</v>
      </c>
      <c r="O11390"/>
    </row>
    <row r="11391" spans="1:15" ht="16" x14ac:dyDescent="0.2">
      <c r="A11391" t="s">
        <v>521</v>
      </c>
      <c r="B11391" t="s">
        <v>687</v>
      </c>
      <c r="C11391" t="s">
        <v>523</v>
      </c>
      <c r="D11391" t="s">
        <v>530</v>
      </c>
      <c r="E11391" t="s">
        <v>517</v>
      </c>
      <c r="F11391" s="191">
        <v>45903</v>
      </c>
      <c r="G11391" t="s">
        <v>39</v>
      </c>
      <c r="H11391" s="192">
        <v>67200</v>
      </c>
      <c r="I11391" t="s">
        <v>16</v>
      </c>
      <c r="J11391">
        <v>168</v>
      </c>
      <c r="K11391"/>
      <c r="L11391">
        <v>2025</v>
      </c>
      <c r="M11391" t="s">
        <v>525</v>
      </c>
      <c r="N11391" t="s">
        <v>526</v>
      </c>
      <c r="O11391"/>
    </row>
    <row r="11392" spans="1:15" ht="16" x14ac:dyDescent="0.2">
      <c r="A11392" t="s">
        <v>521</v>
      </c>
      <c r="B11392" t="s">
        <v>572</v>
      </c>
      <c r="C11392" t="s">
        <v>535</v>
      </c>
      <c r="D11392" t="s">
        <v>524</v>
      </c>
      <c r="E11392" t="s">
        <v>519</v>
      </c>
      <c r="F11392" s="191">
        <v>45903</v>
      </c>
      <c r="G11392" t="s">
        <v>573</v>
      </c>
      <c r="H11392" s="192">
        <v>255000</v>
      </c>
      <c r="I11392" t="s">
        <v>16</v>
      </c>
      <c r="J11392">
        <v>3000</v>
      </c>
      <c r="K11392"/>
      <c r="L11392">
        <v>2025</v>
      </c>
      <c r="M11392" t="s">
        <v>525</v>
      </c>
      <c r="N11392" t="s">
        <v>526</v>
      </c>
      <c r="O11392"/>
    </row>
    <row r="11393" spans="1:15" ht="16" x14ac:dyDescent="0.2">
      <c r="A11393" t="s">
        <v>521</v>
      </c>
      <c r="B11393" t="s">
        <v>667</v>
      </c>
      <c r="C11393" t="s">
        <v>523</v>
      </c>
      <c r="D11393" t="s">
        <v>530</v>
      </c>
      <c r="E11393" t="s">
        <v>518</v>
      </c>
      <c r="F11393" s="191">
        <v>45903</v>
      </c>
      <c r="G11393" t="s">
        <v>35</v>
      </c>
      <c r="H11393" s="192">
        <v>22400</v>
      </c>
      <c r="I11393" t="s">
        <v>16</v>
      </c>
      <c r="J11393">
        <v>56</v>
      </c>
      <c r="K11393"/>
      <c r="L11393">
        <v>2025</v>
      </c>
      <c r="M11393" t="s">
        <v>525</v>
      </c>
      <c r="N11393" t="s">
        <v>526</v>
      </c>
      <c r="O11393"/>
    </row>
    <row r="11394" spans="1:15" ht="16" x14ac:dyDescent="0.2">
      <c r="A11394" t="s">
        <v>521</v>
      </c>
      <c r="B11394" t="s">
        <v>572</v>
      </c>
      <c r="C11394" t="s">
        <v>523</v>
      </c>
      <c r="D11394" t="s">
        <v>524</v>
      </c>
      <c r="E11394" t="s">
        <v>519</v>
      </c>
      <c r="F11394" s="191">
        <v>45903</v>
      </c>
      <c r="G11394" t="s">
        <v>573</v>
      </c>
      <c r="H11394" s="192">
        <v>560000</v>
      </c>
      <c r="I11394" t="s">
        <v>16</v>
      </c>
      <c r="J11394">
        <v>6589</v>
      </c>
      <c r="K11394"/>
      <c r="L11394">
        <v>2025</v>
      </c>
      <c r="M11394" t="s">
        <v>525</v>
      </c>
      <c r="N11394" t="s">
        <v>526</v>
      </c>
      <c r="O11394"/>
    </row>
    <row r="11395" spans="1:15" ht="16" x14ac:dyDescent="0.2">
      <c r="A11395" t="s">
        <v>521</v>
      </c>
      <c r="B11395" t="s">
        <v>667</v>
      </c>
      <c r="C11395" t="s">
        <v>523</v>
      </c>
      <c r="D11395" t="s">
        <v>530</v>
      </c>
      <c r="E11395" t="s">
        <v>517</v>
      </c>
      <c r="F11395" s="191">
        <v>45903</v>
      </c>
      <c r="G11395" t="s">
        <v>35</v>
      </c>
      <c r="H11395" s="192">
        <v>201600</v>
      </c>
      <c r="I11395" t="s">
        <v>16</v>
      </c>
      <c r="J11395">
        <v>504</v>
      </c>
      <c r="K11395"/>
      <c r="L11395">
        <v>2025</v>
      </c>
      <c r="M11395" t="s">
        <v>525</v>
      </c>
      <c r="N11395" t="s">
        <v>526</v>
      </c>
      <c r="O11395"/>
    </row>
    <row r="11396" spans="1:15" ht="16" x14ac:dyDescent="0.2">
      <c r="A11396" t="s">
        <v>521</v>
      </c>
      <c r="B11396" t="s">
        <v>647</v>
      </c>
      <c r="C11396" t="s">
        <v>523</v>
      </c>
      <c r="D11396" t="s">
        <v>525</v>
      </c>
      <c r="E11396" t="s">
        <v>525</v>
      </c>
      <c r="F11396" s="191">
        <v>45903</v>
      </c>
      <c r="G11396" t="s">
        <v>648</v>
      </c>
      <c r="H11396" s="192">
        <v>63615</v>
      </c>
      <c r="I11396" t="s">
        <v>16</v>
      </c>
      <c r="J11396"/>
      <c r="K11396"/>
      <c r="L11396">
        <v>2025</v>
      </c>
      <c r="M11396" t="s">
        <v>525</v>
      </c>
      <c r="N11396" t="s">
        <v>569</v>
      </c>
      <c r="O11396"/>
    </row>
    <row r="11397" spans="1:15" ht="16" x14ac:dyDescent="0.2">
      <c r="A11397" t="s">
        <v>521</v>
      </c>
      <c r="B11397" t="s">
        <v>705</v>
      </c>
      <c r="C11397" t="s">
        <v>523</v>
      </c>
      <c r="D11397" t="s">
        <v>530</v>
      </c>
      <c r="E11397" t="s">
        <v>518</v>
      </c>
      <c r="F11397" s="191">
        <v>45903</v>
      </c>
      <c r="G11397" t="s">
        <v>42</v>
      </c>
      <c r="H11397" s="192">
        <v>44800</v>
      </c>
      <c r="I11397" t="s">
        <v>16</v>
      </c>
      <c r="J11397">
        <v>112</v>
      </c>
      <c r="K11397"/>
      <c r="L11397">
        <v>2025</v>
      </c>
      <c r="M11397" t="s">
        <v>525</v>
      </c>
      <c r="N11397" t="s">
        <v>526</v>
      </c>
      <c r="O11397"/>
    </row>
    <row r="11398" spans="1:15" ht="16" x14ac:dyDescent="0.2">
      <c r="A11398" t="s">
        <v>521</v>
      </c>
      <c r="B11398" t="s">
        <v>647</v>
      </c>
      <c r="C11398" t="s">
        <v>523</v>
      </c>
      <c r="D11398" t="s">
        <v>525</v>
      </c>
      <c r="E11398" t="s">
        <v>531</v>
      </c>
      <c r="F11398" s="191">
        <v>45903</v>
      </c>
      <c r="G11398" t="s">
        <v>648</v>
      </c>
      <c r="H11398" s="192">
        <v>233728</v>
      </c>
      <c r="I11398" t="s">
        <v>16</v>
      </c>
      <c r="J11398"/>
      <c r="K11398"/>
      <c r="L11398">
        <v>2025</v>
      </c>
      <c r="M11398" t="s">
        <v>525</v>
      </c>
      <c r="N11398" t="s">
        <v>569</v>
      </c>
      <c r="O11398"/>
    </row>
    <row r="11399" spans="1:15" ht="16" x14ac:dyDescent="0.2">
      <c r="A11399" t="s">
        <v>521</v>
      </c>
      <c r="B11399" t="s">
        <v>705</v>
      </c>
      <c r="C11399" t="s">
        <v>523</v>
      </c>
      <c r="D11399" t="s">
        <v>530</v>
      </c>
      <c r="E11399" t="s">
        <v>517</v>
      </c>
      <c r="F11399" s="191">
        <v>45903</v>
      </c>
      <c r="G11399" t="s">
        <v>42</v>
      </c>
      <c r="H11399" s="192">
        <v>134400</v>
      </c>
      <c r="I11399" t="s">
        <v>16</v>
      </c>
      <c r="J11399">
        <v>336</v>
      </c>
      <c r="K11399"/>
      <c r="L11399">
        <v>2025</v>
      </c>
      <c r="M11399" t="s">
        <v>525</v>
      </c>
      <c r="N11399" t="s">
        <v>526</v>
      </c>
      <c r="O11399"/>
    </row>
    <row r="11400" spans="1:15" ht="16" x14ac:dyDescent="0.2">
      <c r="A11400" t="s">
        <v>521</v>
      </c>
      <c r="B11400" t="s">
        <v>577</v>
      </c>
      <c r="C11400" t="s">
        <v>523</v>
      </c>
      <c r="D11400" t="s">
        <v>525</v>
      </c>
      <c r="E11400" t="s">
        <v>525</v>
      </c>
      <c r="F11400" s="191">
        <v>45903</v>
      </c>
      <c r="G11400" t="s">
        <v>578</v>
      </c>
      <c r="H11400" s="192">
        <v>2215</v>
      </c>
      <c r="I11400" t="s">
        <v>16</v>
      </c>
      <c r="J11400"/>
      <c r="K11400"/>
      <c r="L11400">
        <v>2025</v>
      </c>
      <c r="M11400" t="s">
        <v>525</v>
      </c>
      <c r="N11400" t="s">
        <v>569</v>
      </c>
      <c r="O11400"/>
    </row>
    <row r="11401" spans="1:15" ht="16" x14ac:dyDescent="0.2">
      <c r="A11401" t="s">
        <v>521</v>
      </c>
      <c r="B11401" t="s">
        <v>645</v>
      </c>
      <c r="C11401" t="s">
        <v>523</v>
      </c>
      <c r="D11401" t="s">
        <v>530</v>
      </c>
      <c r="E11401" t="s">
        <v>517</v>
      </c>
      <c r="F11401" s="191">
        <v>45903</v>
      </c>
      <c r="G11401" t="s">
        <v>30</v>
      </c>
      <c r="H11401" s="192">
        <v>425600</v>
      </c>
      <c r="I11401" t="s">
        <v>16</v>
      </c>
      <c r="J11401">
        <v>1064</v>
      </c>
      <c r="K11401"/>
      <c r="L11401">
        <v>2025</v>
      </c>
      <c r="M11401" t="s">
        <v>525</v>
      </c>
      <c r="N11401" t="s">
        <v>526</v>
      </c>
      <c r="O11401"/>
    </row>
    <row r="11402" spans="1:15" ht="16" x14ac:dyDescent="0.2">
      <c r="A11402" t="s">
        <v>521</v>
      </c>
      <c r="B11402" t="s">
        <v>577</v>
      </c>
      <c r="C11402" t="s">
        <v>523</v>
      </c>
      <c r="D11402" t="s">
        <v>525</v>
      </c>
      <c r="E11402" t="s">
        <v>531</v>
      </c>
      <c r="F11402" s="191">
        <v>45903</v>
      </c>
      <c r="G11402" t="s">
        <v>580</v>
      </c>
      <c r="H11402" s="192">
        <v>66</v>
      </c>
      <c r="I11402" t="s">
        <v>16</v>
      </c>
      <c r="J11402"/>
      <c r="K11402"/>
      <c r="L11402">
        <v>2025</v>
      </c>
      <c r="M11402" t="s">
        <v>525</v>
      </c>
      <c r="N11402" t="s">
        <v>569</v>
      </c>
      <c r="O11402"/>
    </row>
    <row r="11403" spans="1:15" ht="16" x14ac:dyDescent="0.2">
      <c r="A11403" t="s">
        <v>521</v>
      </c>
      <c r="B11403" t="s">
        <v>639</v>
      </c>
      <c r="C11403" t="s">
        <v>523</v>
      </c>
      <c r="D11403" t="s">
        <v>530</v>
      </c>
      <c r="E11403" t="s">
        <v>517</v>
      </c>
      <c r="F11403" s="191">
        <v>45903</v>
      </c>
      <c r="G11403" t="s">
        <v>29</v>
      </c>
      <c r="H11403" s="192">
        <v>1747200</v>
      </c>
      <c r="I11403" t="s">
        <v>16</v>
      </c>
      <c r="J11403">
        <v>4368</v>
      </c>
      <c r="K11403"/>
      <c r="L11403">
        <v>2025</v>
      </c>
      <c r="M11403" t="s">
        <v>525</v>
      </c>
      <c r="N11403" t="s">
        <v>526</v>
      </c>
      <c r="O11403"/>
    </row>
    <row r="11404" spans="1:15" ht="16" x14ac:dyDescent="0.2">
      <c r="A11404" t="s">
        <v>521</v>
      </c>
      <c r="B11404" t="s">
        <v>577</v>
      </c>
      <c r="C11404" t="s">
        <v>523</v>
      </c>
      <c r="D11404" t="s">
        <v>525</v>
      </c>
      <c r="E11404" t="s">
        <v>531</v>
      </c>
      <c r="F11404" s="191">
        <v>45903</v>
      </c>
      <c r="G11404" t="s">
        <v>582</v>
      </c>
      <c r="H11404" s="192">
        <v>3333</v>
      </c>
      <c r="I11404" t="s">
        <v>16</v>
      </c>
      <c r="J11404"/>
      <c r="K11404"/>
      <c r="L11404">
        <v>2025</v>
      </c>
      <c r="M11404" t="s">
        <v>525</v>
      </c>
      <c r="N11404" t="s">
        <v>569</v>
      </c>
      <c r="O11404"/>
    </row>
    <row r="11405" spans="1:15" ht="16" x14ac:dyDescent="0.2">
      <c r="A11405" t="s">
        <v>521</v>
      </c>
      <c r="B11405" t="s">
        <v>662</v>
      </c>
      <c r="C11405" t="s">
        <v>523</v>
      </c>
      <c r="D11405" t="s">
        <v>530</v>
      </c>
      <c r="E11405" t="s">
        <v>518</v>
      </c>
      <c r="F11405" s="191">
        <v>45903</v>
      </c>
      <c r="G11405" t="s">
        <v>32</v>
      </c>
      <c r="H11405" s="192">
        <v>22400</v>
      </c>
      <c r="I11405" t="s">
        <v>16</v>
      </c>
      <c r="J11405">
        <v>56</v>
      </c>
      <c r="K11405"/>
      <c r="L11405">
        <v>2025</v>
      </c>
      <c r="M11405" t="s">
        <v>525</v>
      </c>
      <c r="N11405" t="s">
        <v>526</v>
      </c>
      <c r="O11405"/>
    </row>
    <row r="11406" spans="1:15" ht="16" x14ac:dyDescent="0.2">
      <c r="A11406" t="s">
        <v>521</v>
      </c>
      <c r="B11406" t="s">
        <v>647</v>
      </c>
      <c r="C11406" t="s">
        <v>523</v>
      </c>
      <c r="D11406" t="s">
        <v>525</v>
      </c>
      <c r="E11406" t="s">
        <v>519</v>
      </c>
      <c r="F11406" s="191">
        <v>45903</v>
      </c>
      <c r="G11406" t="s">
        <v>661</v>
      </c>
      <c r="H11406" s="192">
        <v>92202</v>
      </c>
      <c r="I11406" t="s">
        <v>16</v>
      </c>
      <c r="J11406"/>
      <c r="K11406"/>
      <c r="L11406">
        <v>2025</v>
      </c>
      <c r="M11406" t="s">
        <v>525</v>
      </c>
      <c r="N11406" t="s">
        <v>569</v>
      </c>
      <c r="O11406"/>
    </row>
    <row r="11407" spans="1:15" ht="16" x14ac:dyDescent="0.2">
      <c r="A11407" t="s">
        <v>521</v>
      </c>
      <c r="B11407" t="s">
        <v>662</v>
      </c>
      <c r="C11407" t="s">
        <v>523</v>
      </c>
      <c r="D11407" t="s">
        <v>530</v>
      </c>
      <c r="E11407" t="s">
        <v>517</v>
      </c>
      <c r="F11407" s="191">
        <v>45903</v>
      </c>
      <c r="G11407" t="s">
        <v>32</v>
      </c>
      <c r="H11407" s="192">
        <v>694400</v>
      </c>
      <c r="I11407" t="s">
        <v>16</v>
      </c>
      <c r="J11407">
        <v>1736</v>
      </c>
      <c r="K11407"/>
      <c r="L11407">
        <v>2025</v>
      </c>
      <c r="M11407" t="s">
        <v>525</v>
      </c>
      <c r="N11407" t="s">
        <v>526</v>
      </c>
      <c r="O11407"/>
    </row>
    <row r="11408" spans="1:15" ht="16" x14ac:dyDescent="0.2">
      <c r="A11408" t="s">
        <v>521</v>
      </c>
      <c r="B11408" t="s">
        <v>647</v>
      </c>
      <c r="C11408" t="s">
        <v>523</v>
      </c>
      <c r="D11408" t="s">
        <v>525</v>
      </c>
      <c r="E11408" t="s">
        <v>531</v>
      </c>
      <c r="F11408" s="191">
        <v>45903</v>
      </c>
      <c r="G11408" t="s">
        <v>649</v>
      </c>
      <c r="H11408" s="192">
        <v>82808</v>
      </c>
      <c r="I11408" t="s">
        <v>16</v>
      </c>
      <c r="J11408"/>
      <c r="K11408"/>
      <c r="L11408">
        <v>2025</v>
      </c>
      <c r="M11408" t="s">
        <v>525</v>
      </c>
      <c r="N11408" t="s">
        <v>569</v>
      </c>
      <c r="O11408"/>
    </row>
    <row r="11409" spans="1:15" ht="16" x14ac:dyDescent="0.2">
      <c r="A11409" t="s">
        <v>521</v>
      </c>
      <c r="B11409" t="s">
        <v>670</v>
      </c>
      <c r="C11409" t="s">
        <v>523</v>
      </c>
      <c r="D11409" t="s">
        <v>530</v>
      </c>
      <c r="E11409" t="s">
        <v>518</v>
      </c>
      <c r="F11409" s="191">
        <v>45903</v>
      </c>
      <c r="G11409" t="s">
        <v>36</v>
      </c>
      <c r="H11409" s="192">
        <v>22400</v>
      </c>
      <c r="I11409" t="s">
        <v>16</v>
      </c>
      <c r="J11409">
        <v>56</v>
      </c>
      <c r="K11409"/>
      <c r="L11409">
        <v>2025</v>
      </c>
      <c r="M11409" t="s">
        <v>525</v>
      </c>
      <c r="N11409" t="s">
        <v>526</v>
      </c>
      <c r="O11409"/>
    </row>
    <row r="11410" spans="1:15" ht="16" x14ac:dyDescent="0.2">
      <c r="A11410" t="s">
        <v>521</v>
      </c>
      <c r="B11410" t="s">
        <v>670</v>
      </c>
      <c r="C11410" t="s">
        <v>523</v>
      </c>
      <c r="D11410" t="s">
        <v>530</v>
      </c>
      <c r="E11410" t="s">
        <v>517</v>
      </c>
      <c r="F11410" s="191">
        <v>45903</v>
      </c>
      <c r="G11410" t="s">
        <v>36</v>
      </c>
      <c r="H11410" s="192">
        <v>22400</v>
      </c>
      <c r="I11410" t="s">
        <v>16</v>
      </c>
      <c r="J11410">
        <v>56</v>
      </c>
      <c r="K11410"/>
      <c r="L11410">
        <v>2025</v>
      </c>
      <c r="M11410" t="s">
        <v>525</v>
      </c>
      <c r="N11410" t="s">
        <v>526</v>
      </c>
      <c r="O11410" t="s">
        <v>910</v>
      </c>
    </row>
    <row r="11411" spans="1:15" ht="16" x14ac:dyDescent="0.2">
      <c r="A11411" t="s">
        <v>521</v>
      </c>
      <c r="B11411" t="s">
        <v>670</v>
      </c>
      <c r="C11411" t="s">
        <v>523</v>
      </c>
      <c r="D11411" t="s">
        <v>524</v>
      </c>
      <c r="E11411" t="s">
        <v>519</v>
      </c>
      <c r="F11411" s="191">
        <v>45903</v>
      </c>
      <c r="G11411" t="s">
        <v>36</v>
      </c>
      <c r="H11411" s="192">
        <v>7225</v>
      </c>
      <c r="I11411" t="s">
        <v>16</v>
      </c>
      <c r="J11411">
        <v>85</v>
      </c>
      <c r="K11411"/>
      <c r="L11411">
        <v>2025</v>
      </c>
      <c r="M11411" t="s">
        <v>525</v>
      </c>
      <c r="N11411" t="s">
        <v>526</v>
      </c>
      <c r="O11411"/>
    </row>
    <row r="11412" spans="1:15" ht="16" x14ac:dyDescent="0.2">
      <c r="A11412" t="s">
        <v>521</v>
      </c>
      <c r="B11412" t="s">
        <v>670</v>
      </c>
      <c r="C11412" t="s">
        <v>523</v>
      </c>
      <c r="D11412" t="s">
        <v>530</v>
      </c>
      <c r="E11412" t="s">
        <v>517</v>
      </c>
      <c r="F11412" s="191">
        <v>45903</v>
      </c>
      <c r="G11412" t="s">
        <v>36</v>
      </c>
      <c r="H11412" s="192">
        <v>224000</v>
      </c>
      <c r="I11412" t="s">
        <v>16</v>
      </c>
      <c r="J11412">
        <v>560</v>
      </c>
      <c r="K11412"/>
      <c r="L11412">
        <v>2025</v>
      </c>
      <c r="M11412" t="s">
        <v>525</v>
      </c>
      <c r="N11412" t="s">
        <v>526</v>
      </c>
      <c r="O11412"/>
    </row>
    <row r="11413" spans="1:15" ht="16" x14ac:dyDescent="0.2">
      <c r="A11413" t="s">
        <v>521</v>
      </c>
      <c r="B11413" t="s">
        <v>592</v>
      </c>
      <c r="C11413" t="s">
        <v>523</v>
      </c>
      <c r="D11413" t="s">
        <v>530</v>
      </c>
      <c r="E11413" t="s">
        <v>518</v>
      </c>
      <c r="F11413" s="191">
        <v>45903</v>
      </c>
      <c r="G11413" t="s">
        <v>24</v>
      </c>
      <c r="H11413" s="192">
        <v>22400</v>
      </c>
      <c r="I11413" t="s">
        <v>16</v>
      </c>
      <c r="J11413">
        <v>56</v>
      </c>
      <c r="K11413"/>
      <c r="L11413">
        <v>2025</v>
      </c>
      <c r="M11413" t="s">
        <v>525</v>
      </c>
      <c r="N11413" t="s">
        <v>526</v>
      </c>
      <c r="O11413"/>
    </row>
    <row r="11414" spans="1:15" ht="16" x14ac:dyDescent="0.2">
      <c r="A11414" t="s">
        <v>521</v>
      </c>
      <c r="B11414" t="s">
        <v>592</v>
      </c>
      <c r="C11414" t="s">
        <v>523</v>
      </c>
      <c r="D11414" t="s">
        <v>530</v>
      </c>
      <c r="E11414" t="s">
        <v>517</v>
      </c>
      <c r="F11414" s="191">
        <v>45903</v>
      </c>
      <c r="G11414" t="s">
        <v>24</v>
      </c>
      <c r="H11414" s="192">
        <v>1276800</v>
      </c>
      <c r="I11414" t="s">
        <v>16</v>
      </c>
      <c r="J11414">
        <v>3192</v>
      </c>
      <c r="K11414"/>
      <c r="L11414">
        <v>2025</v>
      </c>
      <c r="M11414" t="s">
        <v>525</v>
      </c>
      <c r="N11414" t="s">
        <v>526</v>
      </c>
      <c r="O11414"/>
    </row>
    <row r="11415" spans="1:15" ht="16" x14ac:dyDescent="0.2">
      <c r="A11415" t="s">
        <v>521</v>
      </c>
      <c r="B11415" t="s">
        <v>639</v>
      </c>
      <c r="C11415" t="s">
        <v>523</v>
      </c>
      <c r="D11415" t="s">
        <v>530</v>
      </c>
      <c r="E11415" t="s">
        <v>518</v>
      </c>
      <c r="F11415" s="191">
        <v>45903</v>
      </c>
      <c r="G11415" t="s">
        <v>29</v>
      </c>
      <c r="H11415" s="192">
        <v>134400</v>
      </c>
      <c r="I11415" t="s">
        <v>16</v>
      </c>
      <c r="J11415">
        <v>336</v>
      </c>
      <c r="K11415"/>
      <c r="L11415">
        <v>2025</v>
      </c>
      <c r="M11415" t="s">
        <v>525</v>
      </c>
      <c r="N11415" t="s">
        <v>526</v>
      </c>
      <c r="O11415"/>
    </row>
    <row r="11416" spans="1:15" ht="16" x14ac:dyDescent="0.2">
      <c r="A11416" t="s">
        <v>521</v>
      </c>
      <c r="B11416" t="s">
        <v>639</v>
      </c>
      <c r="C11416" t="s">
        <v>523</v>
      </c>
      <c r="D11416" t="s">
        <v>530</v>
      </c>
      <c r="E11416" t="s">
        <v>519</v>
      </c>
      <c r="F11416" s="191">
        <v>45903</v>
      </c>
      <c r="G11416" t="s">
        <v>29</v>
      </c>
      <c r="H11416" s="192">
        <v>170000</v>
      </c>
      <c r="I11416" t="s">
        <v>16</v>
      </c>
      <c r="J11416">
        <v>425</v>
      </c>
      <c r="K11416"/>
      <c r="L11416">
        <v>2025</v>
      </c>
      <c r="M11416" t="s">
        <v>525</v>
      </c>
      <c r="N11416" t="s">
        <v>526</v>
      </c>
      <c r="O11416"/>
    </row>
    <row r="11417" spans="1:15" ht="16" x14ac:dyDescent="0.2">
      <c r="A11417" t="s">
        <v>521</v>
      </c>
      <c r="B11417" t="s">
        <v>688</v>
      </c>
      <c r="C11417" t="s">
        <v>523</v>
      </c>
      <c r="D11417" t="s">
        <v>530</v>
      </c>
      <c r="E11417" t="s">
        <v>518</v>
      </c>
      <c r="F11417" s="191">
        <v>45904</v>
      </c>
      <c r="G11417" t="s">
        <v>40</v>
      </c>
      <c r="H11417" s="192">
        <v>120000</v>
      </c>
      <c r="I11417" t="s">
        <v>16</v>
      </c>
      <c r="J11417"/>
      <c r="K11417"/>
      <c r="L11417">
        <v>2025</v>
      </c>
      <c r="M11417" t="s">
        <v>525</v>
      </c>
      <c r="N11417" t="s">
        <v>526</v>
      </c>
      <c r="O11417"/>
    </row>
    <row r="11418" spans="1:15" ht="16" x14ac:dyDescent="0.2">
      <c r="A11418" t="s">
        <v>521</v>
      </c>
      <c r="B11418" t="s">
        <v>572</v>
      </c>
      <c r="C11418" t="s">
        <v>523</v>
      </c>
      <c r="D11418" t="s">
        <v>530</v>
      </c>
      <c r="E11418" t="s">
        <v>517</v>
      </c>
      <c r="F11418" s="191">
        <v>45904</v>
      </c>
      <c r="G11418" t="s">
        <v>573</v>
      </c>
      <c r="H11418" s="192">
        <v>2960000</v>
      </c>
      <c r="I11418" t="s">
        <v>16</v>
      </c>
      <c r="J11418">
        <v>7400</v>
      </c>
      <c r="K11418"/>
      <c r="L11418">
        <v>2025</v>
      </c>
      <c r="M11418" t="s">
        <v>525</v>
      </c>
      <c r="N11418" t="s">
        <v>526</v>
      </c>
      <c r="O11418"/>
    </row>
    <row r="11419" spans="1:15" ht="16" x14ac:dyDescent="0.2">
      <c r="A11419" t="s">
        <v>521</v>
      </c>
      <c r="B11419" t="s">
        <v>688</v>
      </c>
      <c r="C11419" t="s">
        <v>523</v>
      </c>
      <c r="D11419" t="s">
        <v>530</v>
      </c>
      <c r="E11419" t="s">
        <v>517</v>
      </c>
      <c r="F11419" s="191">
        <v>45904</v>
      </c>
      <c r="G11419" t="s">
        <v>40</v>
      </c>
      <c r="H11419" s="192">
        <v>880000</v>
      </c>
      <c r="I11419" t="s">
        <v>16</v>
      </c>
      <c r="J11419"/>
      <c r="K11419"/>
      <c r="L11419">
        <v>2025</v>
      </c>
      <c r="M11419" t="s">
        <v>525</v>
      </c>
      <c r="N11419" t="s">
        <v>526</v>
      </c>
      <c r="O11419"/>
    </row>
    <row r="11420" spans="1:15" ht="16" x14ac:dyDescent="0.2">
      <c r="A11420" t="s">
        <v>521</v>
      </c>
      <c r="B11420" t="s">
        <v>572</v>
      </c>
      <c r="C11420" t="s">
        <v>523</v>
      </c>
      <c r="D11420" t="s">
        <v>530</v>
      </c>
      <c r="E11420" t="s">
        <v>518</v>
      </c>
      <c r="F11420" s="191">
        <v>45904</v>
      </c>
      <c r="G11420" t="s">
        <v>573</v>
      </c>
      <c r="H11420" s="192">
        <v>400000</v>
      </c>
      <c r="I11420" t="s">
        <v>16</v>
      </c>
      <c r="J11420">
        <v>1000</v>
      </c>
      <c r="K11420"/>
      <c r="L11420">
        <v>2025</v>
      </c>
      <c r="M11420" t="s">
        <v>525</v>
      </c>
      <c r="N11420" t="s">
        <v>526</v>
      </c>
      <c r="O11420"/>
    </row>
    <row r="11421" spans="1:15" ht="16" x14ac:dyDescent="0.2">
      <c r="A11421" t="s">
        <v>521</v>
      </c>
      <c r="B11421" t="s">
        <v>705</v>
      </c>
      <c r="C11421" t="s">
        <v>523</v>
      </c>
      <c r="D11421" t="s">
        <v>530</v>
      </c>
      <c r="E11421" t="s">
        <v>518</v>
      </c>
      <c r="F11421" s="191">
        <v>45904</v>
      </c>
      <c r="G11421" t="s">
        <v>42</v>
      </c>
      <c r="H11421" s="192">
        <v>22400</v>
      </c>
      <c r="I11421" t="s">
        <v>16</v>
      </c>
      <c r="J11421">
        <v>56</v>
      </c>
      <c r="K11421"/>
      <c r="L11421">
        <v>2025</v>
      </c>
      <c r="M11421" t="s">
        <v>525</v>
      </c>
      <c r="N11421" t="s">
        <v>526</v>
      </c>
      <c r="O11421"/>
    </row>
    <row r="11422" spans="1:15" ht="16" x14ac:dyDescent="0.2">
      <c r="A11422" t="s">
        <v>521</v>
      </c>
      <c r="B11422" t="s">
        <v>572</v>
      </c>
      <c r="C11422" t="s">
        <v>535</v>
      </c>
      <c r="D11422" t="s">
        <v>524</v>
      </c>
      <c r="E11422" t="s">
        <v>519</v>
      </c>
      <c r="F11422" s="191">
        <v>45904</v>
      </c>
      <c r="G11422" t="s">
        <v>573</v>
      </c>
      <c r="H11422" s="192">
        <v>467925</v>
      </c>
      <c r="I11422" t="s">
        <v>16</v>
      </c>
      <c r="J11422">
        <v>5505</v>
      </c>
      <c r="K11422"/>
      <c r="L11422">
        <v>2025</v>
      </c>
      <c r="M11422" t="s">
        <v>525</v>
      </c>
      <c r="N11422" t="s">
        <v>526</v>
      </c>
      <c r="O11422"/>
    </row>
    <row r="11423" spans="1:15" ht="16" x14ac:dyDescent="0.2">
      <c r="A11423" t="s">
        <v>521</v>
      </c>
      <c r="B11423" t="s">
        <v>705</v>
      </c>
      <c r="C11423" t="s">
        <v>523</v>
      </c>
      <c r="D11423" t="s">
        <v>530</v>
      </c>
      <c r="E11423" t="s">
        <v>517</v>
      </c>
      <c r="F11423" s="191">
        <v>45904</v>
      </c>
      <c r="G11423" t="s">
        <v>42</v>
      </c>
      <c r="H11423" s="192">
        <v>179200</v>
      </c>
      <c r="I11423" t="s">
        <v>16</v>
      </c>
      <c r="J11423">
        <v>448</v>
      </c>
      <c r="K11423"/>
      <c r="L11423">
        <v>2025</v>
      </c>
      <c r="M11423" t="s">
        <v>525</v>
      </c>
      <c r="N11423" t="s">
        <v>526</v>
      </c>
      <c r="O11423"/>
    </row>
    <row r="11424" spans="1:15" ht="16" x14ac:dyDescent="0.2">
      <c r="A11424" t="s">
        <v>521</v>
      </c>
      <c r="B11424" t="s">
        <v>572</v>
      </c>
      <c r="C11424" t="s">
        <v>523</v>
      </c>
      <c r="D11424" t="s">
        <v>524</v>
      </c>
      <c r="E11424" t="s">
        <v>519</v>
      </c>
      <c r="F11424" s="191">
        <v>45904</v>
      </c>
      <c r="G11424" t="s">
        <v>573</v>
      </c>
      <c r="H11424" s="192">
        <v>544500</v>
      </c>
      <c r="I11424" t="s">
        <v>16</v>
      </c>
      <c r="J11424">
        <v>6406</v>
      </c>
      <c r="K11424"/>
      <c r="L11424">
        <v>2025</v>
      </c>
      <c r="M11424" t="s">
        <v>525</v>
      </c>
      <c r="N11424" t="s">
        <v>526</v>
      </c>
      <c r="O11424"/>
    </row>
    <row r="11425" spans="1:15" ht="16" x14ac:dyDescent="0.2">
      <c r="A11425" t="s">
        <v>521</v>
      </c>
      <c r="B11425" t="s">
        <v>645</v>
      </c>
      <c r="C11425" t="s">
        <v>523</v>
      </c>
      <c r="D11425" t="s">
        <v>530</v>
      </c>
      <c r="E11425" t="s">
        <v>517</v>
      </c>
      <c r="F11425" s="191">
        <v>45904</v>
      </c>
      <c r="G11425" t="s">
        <v>30</v>
      </c>
      <c r="H11425" s="192">
        <v>425600</v>
      </c>
      <c r="I11425" t="s">
        <v>16</v>
      </c>
      <c r="J11425">
        <v>1064</v>
      </c>
      <c r="K11425"/>
      <c r="L11425">
        <v>2025</v>
      </c>
      <c r="M11425" t="s">
        <v>525</v>
      </c>
      <c r="N11425" t="s">
        <v>526</v>
      </c>
      <c r="O11425"/>
    </row>
    <row r="11426" spans="1:15" ht="16" x14ac:dyDescent="0.2">
      <c r="A11426" t="s">
        <v>521</v>
      </c>
      <c r="B11426" t="s">
        <v>572</v>
      </c>
      <c r="C11426" t="s">
        <v>535</v>
      </c>
      <c r="D11426" t="s">
        <v>530</v>
      </c>
      <c r="E11426" t="s">
        <v>517</v>
      </c>
      <c r="F11426" s="191">
        <v>45904</v>
      </c>
      <c r="G11426" t="s">
        <v>573</v>
      </c>
      <c r="H11426" s="192">
        <v>49600</v>
      </c>
      <c r="I11426" t="s">
        <v>16</v>
      </c>
      <c r="J11426">
        <v>124</v>
      </c>
      <c r="K11426"/>
      <c r="L11426">
        <v>2025</v>
      </c>
      <c r="M11426" t="s">
        <v>525</v>
      </c>
      <c r="N11426" t="s">
        <v>526</v>
      </c>
      <c r="O11426"/>
    </row>
    <row r="11427" spans="1:15" ht="16" x14ac:dyDescent="0.2">
      <c r="A11427" t="s">
        <v>521</v>
      </c>
      <c r="B11427" t="s">
        <v>662</v>
      </c>
      <c r="C11427" t="s">
        <v>523</v>
      </c>
      <c r="D11427" t="s">
        <v>530</v>
      </c>
      <c r="E11427" t="s">
        <v>518</v>
      </c>
      <c r="F11427" s="191">
        <v>45904</v>
      </c>
      <c r="G11427" t="s">
        <v>32</v>
      </c>
      <c r="H11427" s="192">
        <v>44800</v>
      </c>
      <c r="I11427" t="s">
        <v>16</v>
      </c>
      <c r="J11427">
        <v>112</v>
      </c>
      <c r="K11427"/>
      <c r="L11427">
        <v>2025</v>
      </c>
      <c r="M11427" t="s">
        <v>525</v>
      </c>
      <c r="N11427" t="s">
        <v>526</v>
      </c>
      <c r="O11427"/>
    </row>
    <row r="11428" spans="1:15" ht="16" x14ac:dyDescent="0.2">
      <c r="A11428" t="s">
        <v>521</v>
      </c>
      <c r="B11428" t="s">
        <v>662</v>
      </c>
      <c r="C11428" t="s">
        <v>523</v>
      </c>
      <c r="D11428" t="s">
        <v>530</v>
      </c>
      <c r="E11428" t="s">
        <v>517</v>
      </c>
      <c r="F11428" s="191">
        <v>45904</v>
      </c>
      <c r="G11428" t="s">
        <v>32</v>
      </c>
      <c r="H11428" s="192">
        <v>649600</v>
      </c>
      <c r="I11428" t="s">
        <v>16</v>
      </c>
      <c r="J11428">
        <v>1624</v>
      </c>
      <c r="K11428"/>
      <c r="L11428">
        <v>2025</v>
      </c>
      <c r="M11428" t="s">
        <v>525</v>
      </c>
      <c r="N11428" t="s">
        <v>526</v>
      </c>
      <c r="O11428"/>
    </row>
    <row r="11429" spans="1:15" ht="16" x14ac:dyDescent="0.2">
      <c r="A11429" t="s">
        <v>521</v>
      </c>
      <c r="B11429" t="s">
        <v>670</v>
      </c>
      <c r="C11429" t="s">
        <v>523</v>
      </c>
      <c r="D11429" t="s">
        <v>530</v>
      </c>
      <c r="E11429" t="s">
        <v>517</v>
      </c>
      <c r="F11429" s="191">
        <v>45904</v>
      </c>
      <c r="G11429" t="s">
        <v>36</v>
      </c>
      <c r="H11429" s="192">
        <v>179200</v>
      </c>
      <c r="I11429" t="s">
        <v>16</v>
      </c>
      <c r="J11429">
        <v>448</v>
      </c>
      <c r="K11429"/>
      <c r="L11429">
        <v>2025</v>
      </c>
      <c r="M11429" t="s">
        <v>525</v>
      </c>
      <c r="N11429" t="s">
        <v>526</v>
      </c>
      <c r="O11429"/>
    </row>
    <row r="11430" spans="1:15" ht="16" x14ac:dyDescent="0.2">
      <c r="A11430" t="s">
        <v>521</v>
      </c>
      <c r="B11430" t="s">
        <v>687</v>
      </c>
      <c r="C11430" t="s">
        <v>523</v>
      </c>
      <c r="D11430" t="s">
        <v>530</v>
      </c>
      <c r="E11430" t="s">
        <v>518</v>
      </c>
      <c r="F11430" s="191">
        <v>45904</v>
      </c>
      <c r="G11430" t="s">
        <v>39</v>
      </c>
      <c r="H11430" s="192">
        <v>22400</v>
      </c>
      <c r="I11430" t="s">
        <v>16</v>
      </c>
      <c r="J11430">
        <v>56</v>
      </c>
      <c r="K11430"/>
      <c r="L11430">
        <v>2025</v>
      </c>
      <c r="M11430" t="s">
        <v>525</v>
      </c>
      <c r="N11430" t="s">
        <v>526</v>
      </c>
      <c r="O11430"/>
    </row>
    <row r="11431" spans="1:15" ht="16" x14ac:dyDescent="0.2">
      <c r="A11431" t="s">
        <v>521</v>
      </c>
      <c r="B11431" t="s">
        <v>687</v>
      </c>
      <c r="C11431" t="s">
        <v>523</v>
      </c>
      <c r="D11431" t="s">
        <v>530</v>
      </c>
      <c r="E11431" t="s">
        <v>517</v>
      </c>
      <c r="F11431" s="191">
        <v>45904</v>
      </c>
      <c r="G11431" t="s">
        <v>39</v>
      </c>
      <c r="H11431" s="192">
        <v>112000</v>
      </c>
      <c r="I11431" t="s">
        <v>16</v>
      </c>
      <c r="J11431">
        <v>280</v>
      </c>
      <c r="K11431"/>
      <c r="L11431">
        <v>2025</v>
      </c>
      <c r="M11431" t="s">
        <v>525</v>
      </c>
      <c r="N11431" t="s">
        <v>526</v>
      </c>
      <c r="O11431"/>
    </row>
    <row r="11432" spans="1:15" ht="16" x14ac:dyDescent="0.2">
      <c r="A11432" t="s">
        <v>521</v>
      </c>
      <c r="B11432" t="s">
        <v>667</v>
      </c>
      <c r="C11432" t="s">
        <v>523</v>
      </c>
      <c r="D11432" t="s">
        <v>530</v>
      </c>
      <c r="E11432" t="s">
        <v>517</v>
      </c>
      <c r="F11432" s="191">
        <v>45904</v>
      </c>
      <c r="G11432" t="s">
        <v>35</v>
      </c>
      <c r="H11432" s="192">
        <v>246400</v>
      </c>
      <c r="I11432" t="s">
        <v>16</v>
      </c>
      <c r="J11432">
        <v>616</v>
      </c>
      <c r="K11432"/>
      <c r="L11432">
        <v>2025</v>
      </c>
      <c r="M11432" t="s">
        <v>525</v>
      </c>
      <c r="N11432" t="s">
        <v>526</v>
      </c>
      <c r="O11432"/>
    </row>
    <row r="11433" spans="1:15" ht="16" x14ac:dyDescent="0.2">
      <c r="A11433" t="s">
        <v>521</v>
      </c>
      <c r="B11433" t="s">
        <v>592</v>
      </c>
      <c r="C11433" t="s">
        <v>523</v>
      </c>
      <c r="D11433" t="s">
        <v>524</v>
      </c>
      <c r="E11433" t="s">
        <v>519</v>
      </c>
      <c r="F11433" s="191">
        <v>45904</v>
      </c>
      <c r="G11433" t="s">
        <v>24</v>
      </c>
      <c r="H11433" s="192">
        <v>7225</v>
      </c>
      <c r="I11433" t="s">
        <v>16</v>
      </c>
      <c r="J11433">
        <v>85</v>
      </c>
      <c r="K11433"/>
      <c r="L11433">
        <v>2025</v>
      </c>
      <c r="M11433" t="s">
        <v>525</v>
      </c>
      <c r="N11433" t="s">
        <v>526</v>
      </c>
      <c r="O11433"/>
    </row>
    <row r="11434" spans="1:15" ht="16" x14ac:dyDescent="0.2">
      <c r="A11434" t="s">
        <v>521</v>
      </c>
      <c r="B11434" t="s">
        <v>592</v>
      </c>
      <c r="C11434" t="s">
        <v>523</v>
      </c>
      <c r="D11434" t="s">
        <v>530</v>
      </c>
      <c r="E11434" t="s">
        <v>517</v>
      </c>
      <c r="F11434" s="191">
        <v>45904</v>
      </c>
      <c r="G11434" t="s">
        <v>24</v>
      </c>
      <c r="H11434" s="192">
        <v>1052800</v>
      </c>
      <c r="I11434" t="s">
        <v>16</v>
      </c>
      <c r="J11434">
        <v>2632</v>
      </c>
      <c r="K11434"/>
      <c r="L11434">
        <v>2025</v>
      </c>
      <c r="M11434" t="s">
        <v>525</v>
      </c>
      <c r="N11434" t="s">
        <v>526</v>
      </c>
      <c r="O11434"/>
    </row>
    <row r="11435" spans="1:15" ht="16" x14ac:dyDescent="0.2">
      <c r="A11435" t="s">
        <v>521</v>
      </c>
      <c r="B11435" t="s">
        <v>639</v>
      </c>
      <c r="C11435" t="s">
        <v>523</v>
      </c>
      <c r="D11435" t="s">
        <v>530</v>
      </c>
      <c r="E11435" t="s">
        <v>518</v>
      </c>
      <c r="F11435" s="191">
        <v>45904</v>
      </c>
      <c r="G11435" t="s">
        <v>29</v>
      </c>
      <c r="H11435" s="192">
        <v>156800</v>
      </c>
      <c r="I11435" t="s">
        <v>16</v>
      </c>
      <c r="J11435">
        <v>392</v>
      </c>
      <c r="K11435"/>
      <c r="L11435">
        <v>2025</v>
      </c>
      <c r="M11435" t="s">
        <v>525</v>
      </c>
      <c r="N11435" t="s">
        <v>526</v>
      </c>
      <c r="O11435"/>
    </row>
    <row r="11436" spans="1:15" ht="16" x14ac:dyDescent="0.2">
      <c r="A11436" t="s">
        <v>521</v>
      </c>
      <c r="B11436" t="s">
        <v>639</v>
      </c>
      <c r="C11436" t="s">
        <v>523</v>
      </c>
      <c r="D11436" t="s">
        <v>530</v>
      </c>
      <c r="E11436" t="s">
        <v>519</v>
      </c>
      <c r="F11436" s="191">
        <v>45904</v>
      </c>
      <c r="G11436" t="s">
        <v>29</v>
      </c>
      <c r="H11436" s="192">
        <v>170000</v>
      </c>
      <c r="I11436" t="s">
        <v>16</v>
      </c>
      <c r="J11436">
        <v>425</v>
      </c>
      <c r="K11436"/>
      <c r="L11436">
        <v>2025</v>
      </c>
      <c r="M11436" t="s">
        <v>525</v>
      </c>
      <c r="N11436" t="s">
        <v>526</v>
      </c>
      <c r="O11436"/>
    </row>
    <row r="11437" spans="1:15" ht="16" x14ac:dyDescent="0.2">
      <c r="A11437" t="s">
        <v>521</v>
      </c>
      <c r="B11437" t="s">
        <v>639</v>
      </c>
      <c r="C11437" t="s">
        <v>523</v>
      </c>
      <c r="D11437" t="s">
        <v>530</v>
      </c>
      <c r="E11437" t="s">
        <v>517</v>
      </c>
      <c r="F11437" s="191">
        <v>45904</v>
      </c>
      <c r="G11437" t="s">
        <v>29</v>
      </c>
      <c r="H11437" s="192">
        <v>1142400</v>
      </c>
      <c r="I11437" t="s">
        <v>16</v>
      </c>
      <c r="J11437">
        <v>2856</v>
      </c>
      <c r="K11437"/>
      <c r="L11437">
        <v>2025</v>
      </c>
      <c r="M11437" t="s">
        <v>525</v>
      </c>
      <c r="N11437" t="s">
        <v>526</v>
      </c>
      <c r="O11437"/>
    </row>
    <row r="11438" spans="1:15" ht="16" x14ac:dyDescent="0.2">
      <c r="A11438" t="s">
        <v>521</v>
      </c>
      <c r="B11438" t="s">
        <v>647</v>
      </c>
      <c r="C11438" t="s">
        <v>523</v>
      </c>
      <c r="D11438" t="s">
        <v>525</v>
      </c>
      <c r="E11438" t="s">
        <v>525</v>
      </c>
      <c r="F11438" s="191">
        <v>45904</v>
      </c>
      <c r="G11438" t="s">
        <v>648</v>
      </c>
      <c r="H11438" s="192">
        <v>128955</v>
      </c>
      <c r="I11438" t="s">
        <v>16</v>
      </c>
      <c r="J11438"/>
      <c r="K11438"/>
      <c r="L11438">
        <v>2025</v>
      </c>
      <c r="M11438" t="s">
        <v>525</v>
      </c>
      <c r="N11438" t="s">
        <v>569</v>
      </c>
      <c r="O11438"/>
    </row>
    <row r="11439" spans="1:15" ht="16" x14ac:dyDescent="0.2">
      <c r="A11439" t="s">
        <v>521</v>
      </c>
      <c r="B11439" t="s">
        <v>577</v>
      </c>
      <c r="C11439" t="s">
        <v>523</v>
      </c>
      <c r="D11439" t="s">
        <v>525</v>
      </c>
      <c r="E11439" t="s">
        <v>531</v>
      </c>
      <c r="F11439" s="191">
        <v>45904</v>
      </c>
      <c r="G11439" t="s">
        <v>578</v>
      </c>
      <c r="H11439" s="192">
        <v>42500</v>
      </c>
      <c r="I11439" t="s">
        <v>16</v>
      </c>
      <c r="J11439"/>
      <c r="K11439"/>
      <c r="L11439">
        <v>2025</v>
      </c>
      <c r="M11439" t="s">
        <v>525</v>
      </c>
      <c r="N11439" t="s">
        <v>569</v>
      </c>
      <c r="O11439"/>
    </row>
    <row r="11440" spans="1:15" ht="16" x14ac:dyDescent="0.2">
      <c r="A11440" t="s">
        <v>521</v>
      </c>
      <c r="B11440" t="s">
        <v>577</v>
      </c>
      <c r="C11440" t="s">
        <v>523</v>
      </c>
      <c r="D11440" t="s">
        <v>525</v>
      </c>
      <c r="E11440" t="s">
        <v>531</v>
      </c>
      <c r="F11440" s="191">
        <v>45904</v>
      </c>
      <c r="G11440" t="s">
        <v>580</v>
      </c>
      <c r="H11440" s="192">
        <v>330</v>
      </c>
      <c r="I11440" t="s">
        <v>16</v>
      </c>
      <c r="J11440"/>
      <c r="K11440"/>
      <c r="L11440">
        <v>2025</v>
      </c>
      <c r="M11440" t="s">
        <v>525</v>
      </c>
      <c r="N11440" t="s">
        <v>569</v>
      </c>
      <c r="O11440"/>
    </row>
    <row r="11441" spans="1:15" ht="16" x14ac:dyDescent="0.2">
      <c r="A11441" t="s">
        <v>521</v>
      </c>
      <c r="B11441" t="s">
        <v>577</v>
      </c>
      <c r="C11441" t="s">
        <v>523</v>
      </c>
      <c r="D11441" t="s">
        <v>525</v>
      </c>
      <c r="E11441" t="s">
        <v>531</v>
      </c>
      <c r="F11441" s="191">
        <v>45904</v>
      </c>
      <c r="G11441" t="s">
        <v>582</v>
      </c>
      <c r="H11441" s="192">
        <v>27981</v>
      </c>
      <c r="I11441" t="s">
        <v>16</v>
      </c>
      <c r="J11441"/>
      <c r="K11441"/>
      <c r="L11441">
        <v>2025</v>
      </c>
      <c r="M11441" t="s">
        <v>525</v>
      </c>
      <c r="N11441" t="s">
        <v>569</v>
      </c>
      <c r="O11441"/>
    </row>
    <row r="11442" spans="1:15" ht="16" x14ac:dyDescent="0.2">
      <c r="A11442" t="s">
        <v>521</v>
      </c>
      <c r="B11442" t="s">
        <v>647</v>
      </c>
      <c r="C11442" t="s">
        <v>523</v>
      </c>
      <c r="D11442" t="s">
        <v>525</v>
      </c>
      <c r="E11442" t="s">
        <v>519</v>
      </c>
      <c r="F11442" s="191">
        <v>45904</v>
      </c>
      <c r="G11442" t="s">
        <v>661</v>
      </c>
      <c r="H11442" s="192">
        <v>138303</v>
      </c>
      <c r="I11442" t="s">
        <v>16</v>
      </c>
      <c r="J11442"/>
      <c r="K11442"/>
      <c r="L11442">
        <v>2025</v>
      </c>
      <c r="M11442" t="s">
        <v>525</v>
      </c>
      <c r="N11442" t="s">
        <v>569</v>
      </c>
      <c r="O11442"/>
    </row>
    <row r="11443" spans="1:15" ht="16" x14ac:dyDescent="0.2">
      <c r="A11443" t="s">
        <v>521</v>
      </c>
      <c r="B11443" t="s">
        <v>647</v>
      </c>
      <c r="C11443" t="s">
        <v>523</v>
      </c>
      <c r="D11443" t="s">
        <v>525</v>
      </c>
      <c r="E11443" t="s">
        <v>531</v>
      </c>
      <c r="F11443" s="191">
        <v>45904</v>
      </c>
      <c r="G11443" t="s">
        <v>661</v>
      </c>
      <c r="H11443" s="192">
        <v>235136</v>
      </c>
      <c r="I11443" t="s">
        <v>16</v>
      </c>
      <c r="J11443"/>
      <c r="K11443"/>
      <c r="L11443">
        <v>2025</v>
      </c>
      <c r="M11443" t="s">
        <v>525</v>
      </c>
      <c r="N11443" t="s">
        <v>569</v>
      </c>
      <c r="O11443"/>
    </row>
    <row r="11444" spans="1:15" ht="16" x14ac:dyDescent="0.2">
      <c r="A11444" t="s">
        <v>521</v>
      </c>
      <c r="B11444" t="s">
        <v>647</v>
      </c>
      <c r="C11444" t="s">
        <v>523</v>
      </c>
      <c r="D11444" t="s">
        <v>525</v>
      </c>
      <c r="E11444" t="s">
        <v>525</v>
      </c>
      <c r="F11444" s="191">
        <v>45904</v>
      </c>
      <c r="G11444" t="s">
        <v>649</v>
      </c>
      <c r="H11444" s="192">
        <v>226664</v>
      </c>
      <c r="I11444" t="s">
        <v>16</v>
      </c>
      <c r="J11444"/>
      <c r="K11444"/>
      <c r="L11444">
        <v>2025</v>
      </c>
      <c r="M11444" t="s">
        <v>525</v>
      </c>
      <c r="N11444" t="s">
        <v>569</v>
      </c>
      <c r="O11444"/>
    </row>
    <row r="11445" spans="1:15" ht="16" x14ac:dyDescent="0.2">
      <c r="A11445" t="s">
        <v>521</v>
      </c>
      <c r="B11445" t="s">
        <v>603</v>
      </c>
      <c r="C11445" t="s">
        <v>523</v>
      </c>
      <c r="D11445" t="s">
        <v>525</v>
      </c>
      <c r="E11445" t="s">
        <v>525</v>
      </c>
      <c r="F11445" s="191">
        <v>45904</v>
      </c>
      <c r="G11445" t="s">
        <v>604</v>
      </c>
      <c r="H11445" s="192">
        <v>7704</v>
      </c>
      <c r="I11445" t="s">
        <v>22</v>
      </c>
      <c r="J11445"/>
      <c r="K11445"/>
      <c r="L11445">
        <v>2025</v>
      </c>
      <c r="M11445" t="s">
        <v>525</v>
      </c>
      <c r="N11445" t="s">
        <v>569</v>
      </c>
      <c r="O11445"/>
    </row>
    <row r="11446" spans="1:15" ht="16" x14ac:dyDescent="0.2">
      <c r="A11446" t="s">
        <v>521</v>
      </c>
      <c r="B11446" t="s">
        <v>688</v>
      </c>
      <c r="C11446" t="s">
        <v>523</v>
      </c>
      <c r="D11446" t="s">
        <v>530</v>
      </c>
      <c r="E11446" t="s">
        <v>518</v>
      </c>
      <c r="F11446" s="191">
        <v>45905</v>
      </c>
      <c r="G11446" t="s">
        <v>40</v>
      </c>
      <c r="H11446" s="192">
        <v>120000</v>
      </c>
      <c r="I11446" t="s">
        <v>16</v>
      </c>
      <c r="J11446"/>
      <c r="K11446"/>
      <c r="L11446">
        <v>2025</v>
      </c>
      <c r="M11446" t="s">
        <v>525</v>
      </c>
      <c r="N11446" t="s">
        <v>526</v>
      </c>
      <c r="O11446"/>
    </row>
    <row r="11447" spans="1:15" ht="16" x14ac:dyDescent="0.2">
      <c r="A11447" t="s">
        <v>521</v>
      </c>
      <c r="B11447" t="s">
        <v>688</v>
      </c>
      <c r="C11447" t="s">
        <v>523</v>
      </c>
      <c r="D11447" t="s">
        <v>530</v>
      </c>
      <c r="E11447" t="s">
        <v>517</v>
      </c>
      <c r="F11447" s="191">
        <v>45905</v>
      </c>
      <c r="G11447" t="s">
        <v>40</v>
      </c>
      <c r="H11447" s="192">
        <v>1640000</v>
      </c>
      <c r="I11447" t="s">
        <v>16</v>
      </c>
      <c r="J11447"/>
      <c r="K11447"/>
      <c r="L11447">
        <v>2025</v>
      </c>
      <c r="M11447" t="s">
        <v>525</v>
      </c>
      <c r="N11447" t="s">
        <v>526</v>
      </c>
      <c r="O11447"/>
    </row>
    <row r="11448" spans="1:15" ht="16" x14ac:dyDescent="0.2">
      <c r="A11448" t="s">
        <v>521</v>
      </c>
      <c r="B11448" t="s">
        <v>687</v>
      </c>
      <c r="C11448" t="s">
        <v>523</v>
      </c>
      <c r="D11448" t="s">
        <v>530</v>
      </c>
      <c r="E11448" t="s">
        <v>517</v>
      </c>
      <c r="F11448" s="191">
        <v>45905</v>
      </c>
      <c r="G11448" t="s">
        <v>39</v>
      </c>
      <c r="H11448" s="192">
        <v>112000</v>
      </c>
      <c r="I11448" t="s">
        <v>16</v>
      </c>
      <c r="J11448">
        <v>280</v>
      </c>
      <c r="K11448"/>
      <c r="L11448">
        <v>2025</v>
      </c>
      <c r="M11448" t="s">
        <v>525</v>
      </c>
      <c r="N11448" t="s">
        <v>526</v>
      </c>
      <c r="O11448"/>
    </row>
    <row r="11449" spans="1:15" ht="16" x14ac:dyDescent="0.2">
      <c r="A11449" t="s">
        <v>521</v>
      </c>
      <c r="B11449" t="s">
        <v>667</v>
      </c>
      <c r="C11449" t="s">
        <v>523</v>
      </c>
      <c r="D11449" t="s">
        <v>530</v>
      </c>
      <c r="E11449" t="s">
        <v>517</v>
      </c>
      <c r="F11449" s="191">
        <v>45905</v>
      </c>
      <c r="G11449" t="s">
        <v>35</v>
      </c>
      <c r="H11449" s="192">
        <v>313600</v>
      </c>
      <c r="I11449" t="s">
        <v>16</v>
      </c>
      <c r="J11449">
        <v>784</v>
      </c>
      <c r="K11449"/>
      <c r="L11449">
        <v>2025</v>
      </c>
      <c r="M11449" t="s">
        <v>525</v>
      </c>
      <c r="N11449" t="s">
        <v>526</v>
      </c>
      <c r="O11449"/>
    </row>
    <row r="11450" spans="1:15" ht="16" x14ac:dyDescent="0.2">
      <c r="A11450" t="s">
        <v>521</v>
      </c>
      <c r="B11450" t="s">
        <v>705</v>
      </c>
      <c r="C11450" t="s">
        <v>523</v>
      </c>
      <c r="D11450" t="s">
        <v>530</v>
      </c>
      <c r="E11450" t="s">
        <v>517</v>
      </c>
      <c r="F11450" s="191">
        <v>45905</v>
      </c>
      <c r="G11450" t="s">
        <v>42</v>
      </c>
      <c r="H11450" s="192">
        <v>112000</v>
      </c>
      <c r="I11450" t="s">
        <v>16</v>
      </c>
      <c r="J11450">
        <v>280</v>
      </c>
      <c r="K11450"/>
      <c r="L11450">
        <v>2025</v>
      </c>
      <c r="M11450" t="s">
        <v>525</v>
      </c>
      <c r="N11450" t="s">
        <v>526</v>
      </c>
      <c r="O11450"/>
    </row>
    <row r="11451" spans="1:15" ht="16" x14ac:dyDescent="0.2">
      <c r="A11451" t="s">
        <v>521</v>
      </c>
      <c r="B11451" t="s">
        <v>645</v>
      </c>
      <c r="C11451" t="s">
        <v>523</v>
      </c>
      <c r="D11451" t="s">
        <v>530</v>
      </c>
      <c r="E11451" t="s">
        <v>517</v>
      </c>
      <c r="F11451" s="191">
        <v>45905</v>
      </c>
      <c r="G11451" t="s">
        <v>30</v>
      </c>
      <c r="H11451" s="192">
        <v>179200</v>
      </c>
      <c r="I11451" t="s">
        <v>16</v>
      </c>
      <c r="J11451">
        <v>448</v>
      </c>
      <c r="K11451"/>
      <c r="L11451">
        <v>2025</v>
      </c>
      <c r="M11451" t="s">
        <v>525</v>
      </c>
      <c r="N11451" t="s">
        <v>526</v>
      </c>
      <c r="O11451"/>
    </row>
    <row r="11452" spans="1:15" ht="16" x14ac:dyDescent="0.2">
      <c r="A11452" t="s">
        <v>521</v>
      </c>
      <c r="B11452" t="s">
        <v>639</v>
      </c>
      <c r="C11452" t="s">
        <v>523</v>
      </c>
      <c r="D11452" t="s">
        <v>530</v>
      </c>
      <c r="E11452" t="s">
        <v>518</v>
      </c>
      <c r="F11452" s="191">
        <v>45905</v>
      </c>
      <c r="G11452" t="s">
        <v>29</v>
      </c>
      <c r="H11452" s="192">
        <v>112000</v>
      </c>
      <c r="I11452" t="s">
        <v>16</v>
      </c>
      <c r="J11452">
        <v>280</v>
      </c>
      <c r="K11452"/>
      <c r="L11452">
        <v>2025</v>
      </c>
      <c r="M11452" t="s">
        <v>525</v>
      </c>
      <c r="N11452" t="s">
        <v>526</v>
      </c>
      <c r="O11452"/>
    </row>
    <row r="11453" spans="1:15" ht="16" x14ac:dyDescent="0.2">
      <c r="A11453" t="s">
        <v>521</v>
      </c>
      <c r="B11453" t="s">
        <v>639</v>
      </c>
      <c r="C11453" t="s">
        <v>523</v>
      </c>
      <c r="D11453" t="s">
        <v>524</v>
      </c>
      <c r="E11453" t="s">
        <v>519</v>
      </c>
      <c r="F11453" s="191">
        <v>45905</v>
      </c>
      <c r="G11453" t="s">
        <v>29</v>
      </c>
      <c r="H11453" s="192">
        <v>28900</v>
      </c>
      <c r="I11453" t="s">
        <v>16</v>
      </c>
      <c r="J11453">
        <v>340</v>
      </c>
      <c r="K11453"/>
      <c r="L11453">
        <v>2025</v>
      </c>
      <c r="M11453" t="s">
        <v>525</v>
      </c>
      <c r="N11453" t="s">
        <v>526</v>
      </c>
      <c r="O11453"/>
    </row>
    <row r="11454" spans="1:15" ht="16" x14ac:dyDescent="0.2">
      <c r="A11454" t="s">
        <v>521</v>
      </c>
      <c r="B11454" t="s">
        <v>639</v>
      </c>
      <c r="C11454" t="s">
        <v>523</v>
      </c>
      <c r="D11454" t="s">
        <v>530</v>
      </c>
      <c r="E11454" t="s">
        <v>517</v>
      </c>
      <c r="F11454" s="191">
        <v>45905</v>
      </c>
      <c r="G11454" t="s">
        <v>29</v>
      </c>
      <c r="H11454" s="192">
        <v>1254400</v>
      </c>
      <c r="I11454" t="s">
        <v>16</v>
      </c>
      <c r="J11454">
        <v>3136</v>
      </c>
      <c r="K11454"/>
      <c r="L11454">
        <v>2025</v>
      </c>
      <c r="M11454" t="s">
        <v>525</v>
      </c>
      <c r="N11454" t="s">
        <v>526</v>
      </c>
      <c r="O11454"/>
    </row>
    <row r="11455" spans="1:15" ht="16" x14ac:dyDescent="0.2">
      <c r="A11455" t="s">
        <v>521</v>
      </c>
      <c r="B11455" t="s">
        <v>662</v>
      </c>
      <c r="C11455" t="s">
        <v>523</v>
      </c>
      <c r="D11455" t="s">
        <v>530</v>
      </c>
      <c r="E11455" t="s">
        <v>518</v>
      </c>
      <c r="F11455" s="191">
        <v>45905</v>
      </c>
      <c r="G11455" t="s">
        <v>32</v>
      </c>
      <c r="H11455" s="192">
        <v>22400</v>
      </c>
      <c r="I11455" t="s">
        <v>16</v>
      </c>
      <c r="J11455">
        <v>56</v>
      </c>
      <c r="K11455"/>
      <c r="L11455">
        <v>2025</v>
      </c>
      <c r="M11455" t="s">
        <v>525</v>
      </c>
      <c r="N11455" t="s">
        <v>526</v>
      </c>
      <c r="O11455"/>
    </row>
    <row r="11456" spans="1:15" ht="16" x14ac:dyDescent="0.2">
      <c r="A11456" t="s">
        <v>521</v>
      </c>
      <c r="B11456" t="s">
        <v>662</v>
      </c>
      <c r="C11456" t="s">
        <v>523</v>
      </c>
      <c r="D11456" t="s">
        <v>530</v>
      </c>
      <c r="E11456" t="s">
        <v>517</v>
      </c>
      <c r="F11456" s="191">
        <v>45905</v>
      </c>
      <c r="G11456" t="s">
        <v>32</v>
      </c>
      <c r="H11456" s="192">
        <v>672000</v>
      </c>
      <c r="I11456" t="s">
        <v>16</v>
      </c>
      <c r="J11456">
        <v>1680</v>
      </c>
      <c r="K11456"/>
      <c r="L11456">
        <v>2025</v>
      </c>
      <c r="M11456" t="s">
        <v>525</v>
      </c>
      <c r="N11456" t="s">
        <v>526</v>
      </c>
      <c r="O11456"/>
    </row>
    <row r="11457" spans="1:15" ht="16" x14ac:dyDescent="0.2">
      <c r="A11457" t="s">
        <v>521</v>
      </c>
      <c r="B11457" t="s">
        <v>670</v>
      </c>
      <c r="C11457" t="s">
        <v>523</v>
      </c>
      <c r="D11457" t="s">
        <v>530</v>
      </c>
      <c r="E11457" t="s">
        <v>517</v>
      </c>
      <c r="F11457" s="191">
        <v>45905</v>
      </c>
      <c r="G11457" t="s">
        <v>36</v>
      </c>
      <c r="H11457" s="192">
        <v>201600</v>
      </c>
      <c r="I11457" t="s">
        <v>16</v>
      </c>
      <c r="J11457">
        <v>504</v>
      </c>
      <c r="K11457"/>
      <c r="L11457">
        <v>2025</v>
      </c>
      <c r="M11457" t="s">
        <v>525</v>
      </c>
      <c r="N11457" t="s">
        <v>526</v>
      </c>
      <c r="O11457"/>
    </row>
    <row r="11458" spans="1:15" ht="16" x14ac:dyDescent="0.2">
      <c r="A11458" t="s">
        <v>521</v>
      </c>
      <c r="B11458" t="s">
        <v>592</v>
      </c>
      <c r="C11458" t="s">
        <v>523</v>
      </c>
      <c r="D11458" t="s">
        <v>530</v>
      </c>
      <c r="E11458" t="s">
        <v>518</v>
      </c>
      <c r="F11458" s="191">
        <v>45905</v>
      </c>
      <c r="G11458" t="s">
        <v>24</v>
      </c>
      <c r="H11458" s="192">
        <v>56000</v>
      </c>
      <c r="I11458" t="s">
        <v>16</v>
      </c>
      <c r="J11458">
        <v>140</v>
      </c>
      <c r="K11458"/>
      <c r="L11458">
        <v>2025</v>
      </c>
      <c r="M11458" t="s">
        <v>525</v>
      </c>
      <c r="N11458" t="s">
        <v>526</v>
      </c>
      <c r="O11458"/>
    </row>
    <row r="11459" spans="1:15" ht="16" x14ac:dyDescent="0.2">
      <c r="A11459" t="s">
        <v>521</v>
      </c>
      <c r="B11459" t="s">
        <v>592</v>
      </c>
      <c r="C11459" t="s">
        <v>523</v>
      </c>
      <c r="D11459" t="s">
        <v>530</v>
      </c>
      <c r="E11459" t="s">
        <v>517</v>
      </c>
      <c r="F11459" s="191">
        <v>45905</v>
      </c>
      <c r="G11459" t="s">
        <v>24</v>
      </c>
      <c r="H11459" s="192">
        <v>716800</v>
      </c>
      <c r="I11459" t="s">
        <v>16</v>
      </c>
      <c r="J11459">
        <v>1792</v>
      </c>
      <c r="K11459"/>
      <c r="L11459">
        <v>2025</v>
      </c>
      <c r="M11459" t="s">
        <v>525</v>
      </c>
      <c r="N11459" t="s">
        <v>526</v>
      </c>
      <c r="O11459"/>
    </row>
    <row r="11460" spans="1:15" ht="16" x14ac:dyDescent="0.2">
      <c r="A11460" t="s">
        <v>521</v>
      </c>
      <c r="B11460" t="s">
        <v>572</v>
      </c>
      <c r="C11460" t="s">
        <v>523</v>
      </c>
      <c r="D11460" t="s">
        <v>530</v>
      </c>
      <c r="E11460" t="s">
        <v>518</v>
      </c>
      <c r="F11460" s="191">
        <v>45905</v>
      </c>
      <c r="G11460" t="s">
        <v>573</v>
      </c>
      <c r="H11460" s="192">
        <v>40000</v>
      </c>
      <c r="I11460" t="s">
        <v>16</v>
      </c>
      <c r="J11460">
        <v>100</v>
      </c>
      <c r="K11460"/>
      <c r="L11460">
        <v>2025</v>
      </c>
      <c r="M11460" t="s">
        <v>525</v>
      </c>
      <c r="N11460" t="s">
        <v>526</v>
      </c>
      <c r="O11460"/>
    </row>
    <row r="11461" spans="1:15" ht="16" x14ac:dyDescent="0.2">
      <c r="A11461" t="s">
        <v>521</v>
      </c>
      <c r="B11461" t="s">
        <v>572</v>
      </c>
      <c r="C11461" t="s">
        <v>523</v>
      </c>
      <c r="D11461" t="s">
        <v>530</v>
      </c>
      <c r="E11461" t="s">
        <v>517</v>
      </c>
      <c r="F11461" s="191">
        <v>45905</v>
      </c>
      <c r="G11461" t="s">
        <v>573</v>
      </c>
      <c r="H11461" s="192">
        <v>2880000</v>
      </c>
      <c r="I11461" t="s">
        <v>16</v>
      </c>
      <c r="J11461">
        <v>7200</v>
      </c>
      <c r="K11461"/>
      <c r="L11461">
        <v>2025</v>
      </c>
      <c r="M11461" t="s">
        <v>525</v>
      </c>
      <c r="N11461" t="s">
        <v>526</v>
      </c>
      <c r="O11461"/>
    </row>
    <row r="11462" spans="1:15" ht="16" x14ac:dyDescent="0.2">
      <c r="A11462" t="s">
        <v>521</v>
      </c>
      <c r="B11462" t="s">
        <v>572</v>
      </c>
      <c r="C11462" t="s">
        <v>535</v>
      </c>
      <c r="D11462" t="s">
        <v>524</v>
      </c>
      <c r="E11462" t="s">
        <v>519</v>
      </c>
      <c r="F11462" s="191">
        <v>45905</v>
      </c>
      <c r="G11462" t="s">
        <v>573</v>
      </c>
      <c r="H11462" s="192">
        <v>127500</v>
      </c>
      <c r="I11462" t="s">
        <v>16</v>
      </c>
      <c r="J11462">
        <v>1500</v>
      </c>
      <c r="K11462"/>
      <c r="L11462">
        <v>2025</v>
      </c>
      <c r="M11462" t="s">
        <v>525</v>
      </c>
      <c r="N11462" t="s">
        <v>526</v>
      </c>
      <c r="O11462"/>
    </row>
    <row r="11463" spans="1:15" ht="16" x14ac:dyDescent="0.2">
      <c r="A11463" t="s">
        <v>521</v>
      </c>
      <c r="B11463" t="s">
        <v>572</v>
      </c>
      <c r="C11463" t="s">
        <v>523</v>
      </c>
      <c r="D11463" t="s">
        <v>524</v>
      </c>
      <c r="E11463" t="s">
        <v>519</v>
      </c>
      <c r="F11463" s="191">
        <v>45905</v>
      </c>
      <c r="G11463" t="s">
        <v>573</v>
      </c>
      <c r="H11463" s="192">
        <v>385000</v>
      </c>
      <c r="I11463" t="s">
        <v>16</v>
      </c>
      <c r="J11463">
        <v>4530</v>
      </c>
      <c r="K11463"/>
      <c r="L11463">
        <v>2025</v>
      </c>
      <c r="M11463" t="s">
        <v>525</v>
      </c>
      <c r="N11463" t="s">
        <v>526</v>
      </c>
      <c r="O11463"/>
    </row>
    <row r="11464" spans="1:15" ht="16" x14ac:dyDescent="0.2">
      <c r="A11464" t="s">
        <v>521</v>
      </c>
      <c r="B11464" t="s">
        <v>603</v>
      </c>
      <c r="C11464" t="s">
        <v>523</v>
      </c>
      <c r="D11464" t="s">
        <v>525</v>
      </c>
      <c r="E11464" t="s">
        <v>525</v>
      </c>
      <c r="F11464" s="191">
        <v>45905</v>
      </c>
      <c r="G11464" t="s">
        <v>604</v>
      </c>
      <c r="H11464" s="192">
        <v>3533</v>
      </c>
      <c r="I11464" t="s">
        <v>22</v>
      </c>
      <c r="J11464"/>
      <c r="K11464"/>
      <c r="L11464">
        <v>2025</v>
      </c>
      <c r="M11464" t="s">
        <v>525</v>
      </c>
      <c r="N11464" t="s">
        <v>569</v>
      </c>
      <c r="O11464"/>
    </row>
    <row r="11465" spans="1:15" ht="16" x14ac:dyDescent="0.2">
      <c r="A11465" t="s">
        <v>521</v>
      </c>
      <c r="B11465" t="s">
        <v>647</v>
      </c>
      <c r="C11465" t="s">
        <v>523</v>
      </c>
      <c r="D11465" t="s">
        <v>525</v>
      </c>
      <c r="E11465" t="s">
        <v>525</v>
      </c>
      <c r="F11465" s="191">
        <v>45905</v>
      </c>
      <c r="G11465" t="s">
        <v>648</v>
      </c>
      <c r="H11465" s="192">
        <v>115126</v>
      </c>
      <c r="I11465" t="s">
        <v>16</v>
      </c>
      <c r="J11465"/>
      <c r="K11465"/>
      <c r="L11465">
        <v>2025</v>
      </c>
      <c r="M11465" t="s">
        <v>525</v>
      </c>
      <c r="N11465" t="s">
        <v>569</v>
      </c>
      <c r="O11465"/>
    </row>
    <row r="11466" spans="1:15" ht="16" x14ac:dyDescent="0.2">
      <c r="A11466" t="s">
        <v>521</v>
      </c>
      <c r="B11466" t="s">
        <v>647</v>
      </c>
      <c r="C11466" t="s">
        <v>523</v>
      </c>
      <c r="D11466" t="s">
        <v>525</v>
      </c>
      <c r="E11466" t="s">
        <v>531</v>
      </c>
      <c r="F11466" s="191">
        <v>45905</v>
      </c>
      <c r="G11466" t="s">
        <v>648</v>
      </c>
      <c r="H11466" s="192">
        <v>116864</v>
      </c>
      <c r="I11466" t="s">
        <v>16</v>
      </c>
      <c r="J11466"/>
      <c r="K11466"/>
      <c r="L11466">
        <v>2025</v>
      </c>
      <c r="M11466" t="s">
        <v>525</v>
      </c>
      <c r="N11466" t="s">
        <v>569</v>
      </c>
      <c r="O11466"/>
    </row>
    <row r="11467" spans="1:15" ht="16" x14ac:dyDescent="0.2">
      <c r="A11467" t="s">
        <v>521</v>
      </c>
      <c r="B11467" t="s">
        <v>577</v>
      </c>
      <c r="C11467" t="s">
        <v>523</v>
      </c>
      <c r="D11467" t="s">
        <v>525</v>
      </c>
      <c r="E11467" t="s">
        <v>531</v>
      </c>
      <c r="F11467" s="191">
        <v>45905</v>
      </c>
      <c r="G11467" t="s">
        <v>578</v>
      </c>
      <c r="H11467" s="192">
        <v>39118</v>
      </c>
      <c r="I11467" t="s">
        <v>16</v>
      </c>
      <c r="J11467"/>
      <c r="K11467"/>
      <c r="L11467">
        <v>2025</v>
      </c>
      <c r="M11467" t="s">
        <v>525</v>
      </c>
      <c r="N11467" t="s">
        <v>569</v>
      </c>
      <c r="O11467"/>
    </row>
    <row r="11468" spans="1:15" ht="16" x14ac:dyDescent="0.2">
      <c r="A11468" t="s">
        <v>521</v>
      </c>
      <c r="B11468" t="s">
        <v>577</v>
      </c>
      <c r="C11468" t="s">
        <v>523</v>
      </c>
      <c r="D11468" t="s">
        <v>525</v>
      </c>
      <c r="E11468" t="s">
        <v>531</v>
      </c>
      <c r="F11468" s="191">
        <v>45905</v>
      </c>
      <c r="G11468" t="s">
        <v>580</v>
      </c>
      <c r="H11468" s="192">
        <v>66</v>
      </c>
      <c r="I11468" t="s">
        <v>16</v>
      </c>
      <c r="J11468"/>
      <c r="K11468"/>
      <c r="L11468">
        <v>2025</v>
      </c>
      <c r="M11468" t="s">
        <v>525</v>
      </c>
      <c r="N11468" t="s">
        <v>569</v>
      </c>
      <c r="O11468"/>
    </row>
    <row r="11469" spans="1:15" ht="16" x14ac:dyDescent="0.2">
      <c r="A11469" t="s">
        <v>521</v>
      </c>
      <c r="B11469" t="s">
        <v>647</v>
      </c>
      <c r="C11469" t="s">
        <v>523</v>
      </c>
      <c r="D11469" t="s">
        <v>525</v>
      </c>
      <c r="E11469" t="s">
        <v>519</v>
      </c>
      <c r="F11469" s="191">
        <v>45905</v>
      </c>
      <c r="G11469" t="s">
        <v>661</v>
      </c>
      <c r="H11469" s="192">
        <v>92202</v>
      </c>
      <c r="I11469" t="s">
        <v>16</v>
      </c>
      <c r="J11469"/>
      <c r="K11469"/>
      <c r="L11469">
        <v>2025</v>
      </c>
      <c r="M11469" t="s">
        <v>525</v>
      </c>
      <c r="N11469" t="s">
        <v>569</v>
      </c>
      <c r="O11469"/>
    </row>
    <row r="11470" spans="1:15" ht="16" x14ac:dyDescent="0.2">
      <c r="A11470" t="s">
        <v>521</v>
      </c>
      <c r="B11470" t="s">
        <v>647</v>
      </c>
      <c r="C11470" t="s">
        <v>523</v>
      </c>
      <c r="D11470" t="s">
        <v>525</v>
      </c>
      <c r="E11470" t="s">
        <v>531</v>
      </c>
      <c r="F11470" s="191">
        <v>45905</v>
      </c>
      <c r="G11470" t="s">
        <v>661</v>
      </c>
      <c r="H11470" s="192">
        <v>563200</v>
      </c>
      <c r="I11470" t="s">
        <v>16</v>
      </c>
      <c r="J11470"/>
      <c r="K11470"/>
      <c r="L11470">
        <v>2025</v>
      </c>
      <c r="M11470" t="s">
        <v>525</v>
      </c>
      <c r="N11470" t="s">
        <v>569</v>
      </c>
      <c r="O11470"/>
    </row>
    <row r="11471" spans="1:15" ht="16" x14ac:dyDescent="0.2">
      <c r="A11471" t="s">
        <v>521</v>
      </c>
      <c r="B11471" t="s">
        <v>592</v>
      </c>
      <c r="C11471" t="s">
        <v>523</v>
      </c>
      <c r="D11471" t="s">
        <v>530</v>
      </c>
      <c r="E11471" t="s">
        <v>517</v>
      </c>
      <c r="F11471" s="191">
        <v>45905</v>
      </c>
      <c r="G11471" t="s">
        <v>24</v>
      </c>
      <c r="H11471" s="192">
        <v>67200</v>
      </c>
      <c r="I11471" t="s">
        <v>16</v>
      </c>
      <c r="J11471">
        <v>168</v>
      </c>
      <c r="K11471"/>
      <c r="L11471">
        <v>2025</v>
      </c>
      <c r="M11471" t="s">
        <v>525</v>
      </c>
      <c r="N11471" t="s">
        <v>526</v>
      </c>
      <c r="O11471" t="s">
        <v>911</v>
      </c>
    </row>
    <row r="11472" spans="1:15" ht="16" x14ac:dyDescent="0.2">
      <c r="A11472" t="s">
        <v>521</v>
      </c>
      <c r="B11472" t="s">
        <v>688</v>
      </c>
      <c r="C11472" t="s">
        <v>523</v>
      </c>
      <c r="D11472" t="s">
        <v>530</v>
      </c>
      <c r="E11472" t="s">
        <v>518</v>
      </c>
      <c r="F11472" s="191">
        <v>45906</v>
      </c>
      <c r="G11472" t="s">
        <v>40</v>
      </c>
      <c r="H11472" s="192">
        <v>160000</v>
      </c>
      <c r="I11472" t="s">
        <v>16</v>
      </c>
      <c r="J11472"/>
      <c r="K11472"/>
      <c r="L11472">
        <v>2025</v>
      </c>
      <c r="M11472" t="s">
        <v>525</v>
      </c>
      <c r="N11472" t="s">
        <v>526</v>
      </c>
      <c r="O11472"/>
    </row>
    <row r="11473" spans="1:15" ht="16" x14ac:dyDescent="0.2">
      <c r="A11473" t="s">
        <v>521</v>
      </c>
      <c r="B11473" t="s">
        <v>592</v>
      </c>
      <c r="C11473" t="s">
        <v>523</v>
      </c>
      <c r="D11473" t="s">
        <v>530</v>
      </c>
      <c r="E11473" t="s">
        <v>517</v>
      </c>
      <c r="F11473" s="191">
        <v>45906</v>
      </c>
      <c r="G11473" t="s">
        <v>24</v>
      </c>
      <c r="H11473" s="192">
        <v>89600</v>
      </c>
      <c r="I11473" t="s">
        <v>16</v>
      </c>
      <c r="J11473">
        <v>224</v>
      </c>
      <c r="K11473"/>
      <c r="L11473">
        <v>2025</v>
      </c>
      <c r="M11473" t="s">
        <v>525</v>
      </c>
      <c r="N11473" t="s">
        <v>526</v>
      </c>
      <c r="O11473" t="s">
        <v>912</v>
      </c>
    </row>
    <row r="11474" spans="1:15" ht="16" x14ac:dyDescent="0.2">
      <c r="A11474" t="s">
        <v>521</v>
      </c>
      <c r="B11474" t="s">
        <v>688</v>
      </c>
      <c r="C11474" t="s">
        <v>523</v>
      </c>
      <c r="D11474" t="s">
        <v>530</v>
      </c>
      <c r="E11474" t="s">
        <v>517</v>
      </c>
      <c r="F11474" s="191">
        <v>45906</v>
      </c>
      <c r="G11474" t="s">
        <v>40</v>
      </c>
      <c r="H11474" s="192">
        <v>1080000</v>
      </c>
      <c r="I11474" t="s">
        <v>16</v>
      </c>
      <c r="J11474"/>
      <c r="K11474"/>
      <c r="L11474">
        <v>2025</v>
      </c>
      <c r="M11474" t="s">
        <v>525</v>
      </c>
      <c r="N11474" t="s">
        <v>526</v>
      </c>
      <c r="O11474"/>
    </row>
    <row r="11475" spans="1:15" ht="16" x14ac:dyDescent="0.2">
      <c r="A11475" t="s">
        <v>521</v>
      </c>
      <c r="B11475" t="s">
        <v>645</v>
      </c>
      <c r="C11475" t="s">
        <v>523</v>
      </c>
      <c r="D11475" t="s">
        <v>530</v>
      </c>
      <c r="E11475" t="s">
        <v>517</v>
      </c>
      <c r="F11475" s="191">
        <v>45906</v>
      </c>
      <c r="G11475" t="s">
        <v>30</v>
      </c>
      <c r="H11475" s="192">
        <v>781312</v>
      </c>
      <c r="I11475" t="s">
        <v>16</v>
      </c>
      <c r="J11475"/>
      <c r="K11475"/>
      <c r="L11475">
        <v>2025</v>
      </c>
      <c r="M11475" t="s">
        <v>525</v>
      </c>
      <c r="N11475" t="s">
        <v>526</v>
      </c>
      <c r="O11475" t="s">
        <v>937</v>
      </c>
    </row>
    <row r="11476" spans="1:15" ht="16" x14ac:dyDescent="0.2">
      <c r="A11476" t="s">
        <v>521</v>
      </c>
      <c r="B11476" t="s">
        <v>662</v>
      </c>
      <c r="C11476" t="s">
        <v>523</v>
      </c>
      <c r="D11476" t="s">
        <v>530</v>
      </c>
      <c r="E11476" t="s">
        <v>517</v>
      </c>
      <c r="F11476" s="191">
        <v>45906</v>
      </c>
      <c r="G11476" t="s">
        <v>32</v>
      </c>
      <c r="H11476" s="192">
        <v>604800</v>
      </c>
      <c r="I11476" t="s">
        <v>16</v>
      </c>
      <c r="J11476">
        <v>1512</v>
      </c>
      <c r="K11476"/>
      <c r="L11476">
        <v>2025</v>
      </c>
      <c r="M11476" t="s">
        <v>525</v>
      </c>
      <c r="N11476" t="s">
        <v>526</v>
      </c>
      <c r="O11476"/>
    </row>
    <row r="11477" spans="1:15" ht="16" x14ac:dyDescent="0.2">
      <c r="A11477" t="s">
        <v>521</v>
      </c>
      <c r="B11477" t="s">
        <v>705</v>
      </c>
      <c r="C11477" t="s">
        <v>523</v>
      </c>
      <c r="D11477" t="s">
        <v>530</v>
      </c>
      <c r="E11477" t="s">
        <v>517</v>
      </c>
      <c r="F11477" s="191">
        <v>45906</v>
      </c>
      <c r="G11477" t="s">
        <v>42</v>
      </c>
      <c r="H11477" s="192">
        <v>365568</v>
      </c>
      <c r="I11477" t="s">
        <v>16</v>
      </c>
      <c r="J11477"/>
      <c r="K11477"/>
      <c r="L11477">
        <v>2025</v>
      </c>
      <c r="M11477" t="s">
        <v>525</v>
      </c>
      <c r="N11477" t="s">
        <v>526</v>
      </c>
      <c r="O11477" t="s">
        <v>937</v>
      </c>
    </row>
    <row r="11478" spans="1:15" ht="16" x14ac:dyDescent="0.2">
      <c r="A11478" t="s">
        <v>521</v>
      </c>
      <c r="B11478" t="s">
        <v>670</v>
      </c>
      <c r="C11478" t="s">
        <v>523</v>
      </c>
      <c r="D11478" t="s">
        <v>530</v>
      </c>
      <c r="E11478" t="s">
        <v>517</v>
      </c>
      <c r="F11478" s="191">
        <v>45906</v>
      </c>
      <c r="G11478" t="s">
        <v>36</v>
      </c>
      <c r="H11478" s="192">
        <v>134400</v>
      </c>
      <c r="I11478" t="s">
        <v>16</v>
      </c>
      <c r="J11478">
        <v>336</v>
      </c>
      <c r="K11478"/>
      <c r="L11478">
        <v>2025</v>
      </c>
      <c r="M11478" t="s">
        <v>525</v>
      </c>
      <c r="N11478" t="s">
        <v>526</v>
      </c>
      <c r="O11478"/>
    </row>
    <row r="11479" spans="1:15" ht="16" x14ac:dyDescent="0.2">
      <c r="A11479" t="s">
        <v>521</v>
      </c>
      <c r="B11479" t="s">
        <v>705</v>
      </c>
      <c r="C11479" t="s">
        <v>523</v>
      </c>
      <c r="D11479" t="s">
        <v>530</v>
      </c>
      <c r="E11479" t="s">
        <v>518</v>
      </c>
      <c r="F11479" s="191">
        <v>45906</v>
      </c>
      <c r="G11479" t="s">
        <v>42</v>
      </c>
      <c r="H11479" s="192">
        <v>43008</v>
      </c>
      <c r="I11479" t="s">
        <v>16</v>
      </c>
      <c r="J11479"/>
      <c r="K11479"/>
      <c r="L11479">
        <v>2025</v>
      </c>
      <c r="M11479" t="s">
        <v>525</v>
      </c>
      <c r="N11479" t="s">
        <v>526</v>
      </c>
      <c r="O11479" t="s">
        <v>937</v>
      </c>
    </row>
    <row r="11480" spans="1:15" ht="16" x14ac:dyDescent="0.2">
      <c r="A11480" t="s">
        <v>521</v>
      </c>
      <c r="B11480" t="s">
        <v>687</v>
      </c>
      <c r="C11480" t="s">
        <v>523</v>
      </c>
      <c r="D11480" t="s">
        <v>530</v>
      </c>
      <c r="E11480" t="s">
        <v>517</v>
      </c>
      <c r="F11480" s="191">
        <v>45906</v>
      </c>
      <c r="G11480" t="s">
        <v>39</v>
      </c>
      <c r="H11480" s="192">
        <v>44800</v>
      </c>
      <c r="I11480" t="s">
        <v>16</v>
      </c>
      <c r="J11480">
        <v>112</v>
      </c>
      <c r="K11480"/>
      <c r="L11480">
        <v>2025</v>
      </c>
      <c r="M11480" t="s">
        <v>525</v>
      </c>
      <c r="N11480" t="s">
        <v>526</v>
      </c>
      <c r="O11480"/>
    </row>
    <row r="11481" spans="1:15" ht="16" x14ac:dyDescent="0.2">
      <c r="A11481" t="s">
        <v>521</v>
      </c>
      <c r="B11481" t="s">
        <v>688</v>
      </c>
      <c r="C11481" t="s">
        <v>523</v>
      </c>
      <c r="D11481" t="s">
        <v>530</v>
      </c>
      <c r="E11481" t="s">
        <v>517</v>
      </c>
      <c r="F11481" s="191">
        <v>45906</v>
      </c>
      <c r="G11481" t="s">
        <v>40</v>
      </c>
      <c r="H11481" s="192">
        <v>2073600</v>
      </c>
      <c r="I11481" t="s">
        <v>16</v>
      </c>
      <c r="J11481"/>
      <c r="K11481"/>
      <c r="L11481">
        <v>2025</v>
      </c>
      <c r="M11481" t="s">
        <v>525</v>
      </c>
      <c r="N11481" t="s">
        <v>526</v>
      </c>
      <c r="O11481" t="s">
        <v>937</v>
      </c>
    </row>
    <row r="11482" spans="1:15" ht="16" x14ac:dyDescent="0.2">
      <c r="A11482" t="s">
        <v>521</v>
      </c>
      <c r="B11482" t="s">
        <v>667</v>
      </c>
      <c r="C11482" t="s">
        <v>523</v>
      </c>
      <c r="D11482" t="s">
        <v>530</v>
      </c>
      <c r="E11482" t="s">
        <v>517</v>
      </c>
      <c r="F11482" s="191">
        <v>45906</v>
      </c>
      <c r="G11482" t="s">
        <v>35</v>
      </c>
      <c r="H11482" s="192">
        <v>201600</v>
      </c>
      <c r="I11482" t="s">
        <v>16</v>
      </c>
      <c r="J11482">
        <v>504</v>
      </c>
      <c r="K11482"/>
      <c r="L11482">
        <v>2025</v>
      </c>
      <c r="M11482" t="s">
        <v>525</v>
      </c>
      <c r="N11482" t="s">
        <v>526</v>
      </c>
      <c r="O11482"/>
    </row>
    <row r="11483" spans="1:15" ht="16" x14ac:dyDescent="0.2">
      <c r="A11483" t="s">
        <v>521</v>
      </c>
      <c r="B11483" t="s">
        <v>688</v>
      </c>
      <c r="C11483" t="s">
        <v>523</v>
      </c>
      <c r="D11483" t="s">
        <v>530</v>
      </c>
      <c r="E11483" t="s">
        <v>518</v>
      </c>
      <c r="F11483" s="191">
        <v>45906</v>
      </c>
      <c r="G11483" t="s">
        <v>40</v>
      </c>
      <c r="H11483" s="192">
        <v>332800</v>
      </c>
      <c r="I11483" t="s">
        <v>16</v>
      </c>
      <c r="J11483"/>
      <c r="K11483"/>
      <c r="L11483">
        <v>2025</v>
      </c>
      <c r="M11483" t="s">
        <v>525</v>
      </c>
      <c r="N11483" t="s">
        <v>526</v>
      </c>
      <c r="O11483" t="s">
        <v>937</v>
      </c>
    </row>
    <row r="11484" spans="1:15" ht="16" x14ac:dyDescent="0.2">
      <c r="A11484" t="s">
        <v>521</v>
      </c>
      <c r="B11484" t="s">
        <v>705</v>
      </c>
      <c r="C11484" t="s">
        <v>523</v>
      </c>
      <c r="D11484" t="s">
        <v>530</v>
      </c>
      <c r="E11484" t="s">
        <v>517</v>
      </c>
      <c r="F11484" s="191">
        <v>45906</v>
      </c>
      <c r="G11484" t="s">
        <v>42</v>
      </c>
      <c r="H11484" s="192">
        <v>112000</v>
      </c>
      <c r="I11484" t="s">
        <v>16</v>
      </c>
      <c r="J11484">
        <v>280</v>
      </c>
      <c r="K11484"/>
      <c r="L11484">
        <v>2025</v>
      </c>
      <c r="M11484" t="s">
        <v>525</v>
      </c>
      <c r="N11484" t="s">
        <v>526</v>
      </c>
      <c r="O11484"/>
    </row>
    <row r="11485" spans="1:15" ht="16" x14ac:dyDescent="0.2">
      <c r="A11485" t="s">
        <v>521</v>
      </c>
      <c r="B11485" t="s">
        <v>667</v>
      </c>
      <c r="C11485" t="s">
        <v>523</v>
      </c>
      <c r="D11485" t="s">
        <v>530</v>
      </c>
      <c r="E11485" t="s">
        <v>517</v>
      </c>
      <c r="F11485" s="191">
        <v>45906</v>
      </c>
      <c r="G11485" t="s">
        <v>35</v>
      </c>
      <c r="H11485" s="192">
        <v>465920</v>
      </c>
      <c r="I11485" t="s">
        <v>16</v>
      </c>
      <c r="J11485"/>
      <c r="K11485"/>
      <c r="L11485">
        <v>2025</v>
      </c>
      <c r="M11485" t="s">
        <v>525</v>
      </c>
      <c r="N11485" t="s">
        <v>526</v>
      </c>
      <c r="O11485" t="s">
        <v>937</v>
      </c>
    </row>
    <row r="11486" spans="1:15" ht="16" x14ac:dyDescent="0.2">
      <c r="A11486" t="s">
        <v>521</v>
      </c>
      <c r="B11486" t="s">
        <v>645</v>
      </c>
      <c r="C11486" t="s">
        <v>523</v>
      </c>
      <c r="D11486" t="s">
        <v>530</v>
      </c>
      <c r="E11486" t="s">
        <v>517</v>
      </c>
      <c r="F11486" s="191">
        <v>45906</v>
      </c>
      <c r="G11486" t="s">
        <v>30</v>
      </c>
      <c r="H11486" s="192">
        <v>179200</v>
      </c>
      <c r="I11486" t="s">
        <v>16</v>
      </c>
      <c r="J11486">
        <v>448</v>
      </c>
      <c r="K11486"/>
      <c r="L11486">
        <v>2025</v>
      </c>
      <c r="M11486" t="s">
        <v>525</v>
      </c>
      <c r="N11486" t="s">
        <v>526</v>
      </c>
      <c r="O11486"/>
    </row>
    <row r="11487" spans="1:15" ht="16" x14ac:dyDescent="0.2">
      <c r="A11487" t="s">
        <v>521</v>
      </c>
      <c r="B11487" t="s">
        <v>667</v>
      </c>
      <c r="C11487" t="s">
        <v>523</v>
      </c>
      <c r="D11487" t="s">
        <v>530</v>
      </c>
      <c r="E11487" t="s">
        <v>518</v>
      </c>
      <c r="F11487" s="191">
        <v>45906</v>
      </c>
      <c r="G11487" t="s">
        <v>35</v>
      </c>
      <c r="H11487" s="192">
        <v>28672</v>
      </c>
      <c r="I11487" t="s">
        <v>16</v>
      </c>
      <c r="J11487"/>
      <c r="K11487"/>
      <c r="L11487">
        <v>2025</v>
      </c>
      <c r="M11487" t="s">
        <v>525</v>
      </c>
      <c r="N11487" t="s">
        <v>526</v>
      </c>
      <c r="O11487" t="s">
        <v>937</v>
      </c>
    </row>
    <row r="11488" spans="1:15" ht="16" x14ac:dyDescent="0.2">
      <c r="A11488" t="s">
        <v>521</v>
      </c>
      <c r="B11488" t="s">
        <v>592</v>
      </c>
      <c r="C11488" t="s">
        <v>523</v>
      </c>
      <c r="D11488" t="s">
        <v>530</v>
      </c>
      <c r="E11488" t="s">
        <v>517</v>
      </c>
      <c r="F11488" s="191">
        <v>45906</v>
      </c>
      <c r="G11488" t="s">
        <v>24</v>
      </c>
      <c r="H11488" s="192">
        <v>649600</v>
      </c>
      <c r="I11488" t="s">
        <v>16</v>
      </c>
      <c r="J11488">
        <v>1624</v>
      </c>
      <c r="K11488"/>
      <c r="L11488">
        <v>2025</v>
      </c>
      <c r="M11488" t="s">
        <v>525</v>
      </c>
      <c r="N11488" t="s">
        <v>526</v>
      </c>
      <c r="O11488"/>
    </row>
    <row r="11489" spans="1:15" ht="16" x14ac:dyDescent="0.2">
      <c r="A11489" t="s">
        <v>521</v>
      </c>
      <c r="B11489" t="s">
        <v>687</v>
      </c>
      <c r="C11489" t="s">
        <v>523</v>
      </c>
      <c r="D11489" t="s">
        <v>530</v>
      </c>
      <c r="E11489" t="s">
        <v>517</v>
      </c>
      <c r="F11489" s="191">
        <v>45906</v>
      </c>
      <c r="G11489" t="s">
        <v>39</v>
      </c>
      <c r="H11489" s="192">
        <v>114688</v>
      </c>
      <c r="I11489" t="s">
        <v>16</v>
      </c>
      <c r="J11489"/>
      <c r="K11489"/>
      <c r="L11489">
        <v>2025</v>
      </c>
      <c r="M11489" t="s">
        <v>525</v>
      </c>
      <c r="N11489" t="s">
        <v>526</v>
      </c>
      <c r="O11489" t="s">
        <v>937</v>
      </c>
    </row>
    <row r="11490" spans="1:15" ht="16" x14ac:dyDescent="0.2">
      <c r="A11490" t="s">
        <v>521</v>
      </c>
      <c r="B11490" t="s">
        <v>639</v>
      </c>
      <c r="C11490" t="s">
        <v>523</v>
      </c>
      <c r="D11490" t="s">
        <v>530</v>
      </c>
      <c r="E11490" t="s">
        <v>518</v>
      </c>
      <c r="F11490" s="191">
        <v>45906</v>
      </c>
      <c r="G11490" t="s">
        <v>29</v>
      </c>
      <c r="H11490" s="192">
        <v>67200</v>
      </c>
      <c r="I11490" t="s">
        <v>16</v>
      </c>
      <c r="J11490">
        <v>168</v>
      </c>
      <c r="K11490"/>
      <c r="L11490">
        <v>2025</v>
      </c>
      <c r="M11490" t="s">
        <v>525</v>
      </c>
      <c r="N11490" t="s">
        <v>526</v>
      </c>
      <c r="O11490"/>
    </row>
    <row r="11491" spans="1:15" ht="16" x14ac:dyDescent="0.2">
      <c r="A11491" t="s">
        <v>521</v>
      </c>
      <c r="B11491" t="s">
        <v>687</v>
      </c>
      <c r="C11491" t="s">
        <v>523</v>
      </c>
      <c r="D11491" t="s">
        <v>530</v>
      </c>
      <c r="E11491" t="s">
        <v>518</v>
      </c>
      <c r="F11491" s="191">
        <v>45906</v>
      </c>
      <c r="G11491" t="s">
        <v>39</v>
      </c>
      <c r="H11491" s="192">
        <v>7168</v>
      </c>
      <c r="I11491" t="s">
        <v>16</v>
      </c>
      <c r="J11491"/>
      <c r="K11491"/>
      <c r="L11491">
        <v>2025</v>
      </c>
      <c r="M11491" t="s">
        <v>525</v>
      </c>
      <c r="N11491" t="s">
        <v>526</v>
      </c>
      <c r="O11491" t="s">
        <v>937</v>
      </c>
    </row>
    <row r="11492" spans="1:15" ht="16" x14ac:dyDescent="0.2">
      <c r="A11492" t="s">
        <v>521</v>
      </c>
      <c r="B11492" t="s">
        <v>639</v>
      </c>
      <c r="C11492" t="s">
        <v>523</v>
      </c>
      <c r="D11492" t="s">
        <v>524</v>
      </c>
      <c r="E11492" t="s">
        <v>519</v>
      </c>
      <c r="F11492" s="191">
        <v>45906</v>
      </c>
      <c r="G11492" t="s">
        <v>29</v>
      </c>
      <c r="H11492" s="192">
        <v>14450</v>
      </c>
      <c r="I11492" t="s">
        <v>16</v>
      </c>
      <c r="J11492">
        <v>170</v>
      </c>
      <c r="K11492"/>
      <c r="L11492">
        <v>2025</v>
      </c>
      <c r="M11492" t="s">
        <v>525</v>
      </c>
      <c r="N11492" t="s">
        <v>526</v>
      </c>
      <c r="O11492"/>
    </row>
    <row r="11493" spans="1:15" ht="16" x14ac:dyDescent="0.2">
      <c r="A11493" t="s">
        <v>521</v>
      </c>
      <c r="B11493" t="s">
        <v>670</v>
      </c>
      <c r="C11493" t="s">
        <v>523</v>
      </c>
      <c r="D11493" t="s">
        <v>530</v>
      </c>
      <c r="E11493" t="s">
        <v>517</v>
      </c>
      <c r="F11493" s="191">
        <v>45906</v>
      </c>
      <c r="G11493" t="s">
        <v>36</v>
      </c>
      <c r="H11493" s="192">
        <v>451584</v>
      </c>
      <c r="I11493" t="s">
        <v>16</v>
      </c>
      <c r="J11493"/>
      <c r="K11493"/>
      <c r="L11493">
        <v>2025</v>
      </c>
      <c r="M11493" t="s">
        <v>525</v>
      </c>
      <c r="N11493" t="s">
        <v>526</v>
      </c>
      <c r="O11493" t="s">
        <v>937</v>
      </c>
    </row>
    <row r="11494" spans="1:15" ht="16" x14ac:dyDescent="0.2">
      <c r="A11494" t="s">
        <v>521</v>
      </c>
      <c r="B11494" t="s">
        <v>639</v>
      </c>
      <c r="C11494" t="s">
        <v>523</v>
      </c>
      <c r="D11494" t="s">
        <v>530</v>
      </c>
      <c r="E11494" t="s">
        <v>517</v>
      </c>
      <c r="F11494" s="191">
        <v>45906</v>
      </c>
      <c r="G11494" t="s">
        <v>29</v>
      </c>
      <c r="H11494" s="192">
        <v>851200</v>
      </c>
      <c r="I11494" t="s">
        <v>16</v>
      </c>
      <c r="J11494">
        <v>2128</v>
      </c>
      <c r="K11494"/>
      <c r="L11494">
        <v>2025</v>
      </c>
      <c r="M11494" t="s">
        <v>525</v>
      </c>
      <c r="N11494" t="s">
        <v>526</v>
      </c>
      <c r="O11494"/>
    </row>
    <row r="11495" spans="1:15" ht="16" x14ac:dyDescent="0.2">
      <c r="A11495" t="s">
        <v>521</v>
      </c>
      <c r="B11495" t="s">
        <v>670</v>
      </c>
      <c r="C11495" t="s">
        <v>523</v>
      </c>
      <c r="D11495" t="s">
        <v>530</v>
      </c>
      <c r="E11495" t="s">
        <v>518</v>
      </c>
      <c r="F11495" s="191">
        <v>45906</v>
      </c>
      <c r="G11495" t="s">
        <v>36</v>
      </c>
      <c r="H11495" s="192">
        <v>7168</v>
      </c>
      <c r="I11495" t="s">
        <v>16</v>
      </c>
      <c r="J11495"/>
      <c r="K11495"/>
      <c r="L11495">
        <v>2025</v>
      </c>
      <c r="M11495" t="s">
        <v>525</v>
      </c>
      <c r="N11495" t="s">
        <v>526</v>
      </c>
      <c r="O11495" t="s">
        <v>937</v>
      </c>
    </row>
    <row r="11496" spans="1:15" ht="16" x14ac:dyDescent="0.2">
      <c r="A11496" t="s">
        <v>521</v>
      </c>
      <c r="B11496" t="s">
        <v>662</v>
      </c>
      <c r="C11496" t="s">
        <v>523</v>
      </c>
      <c r="D11496" t="s">
        <v>530</v>
      </c>
      <c r="E11496" t="s">
        <v>518</v>
      </c>
      <c r="F11496" s="191">
        <v>45906</v>
      </c>
      <c r="G11496" t="s">
        <v>32</v>
      </c>
      <c r="H11496" s="192">
        <v>22400</v>
      </c>
      <c r="I11496" t="s">
        <v>16</v>
      </c>
      <c r="J11496">
        <v>56</v>
      </c>
      <c r="K11496"/>
      <c r="L11496">
        <v>2025</v>
      </c>
      <c r="M11496" t="s">
        <v>525</v>
      </c>
      <c r="N11496" t="s">
        <v>526</v>
      </c>
      <c r="O11496"/>
    </row>
    <row r="11497" spans="1:15" ht="16" x14ac:dyDescent="0.2">
      <c r="A11497" t="s">
        <v>521</v>
      </c>
      <c r="B11497" t="s">
        <v>662</v>
      </c>
      <c r="C11497" t="s">
        <v>523</v>
      </c>
      <c r="D11497" t="s">
        <v>530</v>
      </c>
      <c r="E11497" t="s">
        <v>517</v>
      </c>
      <c r="F11497" s="191">
        <v>45906</v>
      </c>
      <c r="G11497" t="s">
        <v>32</v>
      </c>
      <c r="H11497" s="192">
        <v>1541120</v>
      </c>
      <c r="I11497" t="s">
        <v>16</v>
      </c>
      <c r="J11497"/>
      <c r="K11497"/>
      <c r="L11497">
        <v>2025</v>
      </c>
      <c r="M11497" t="s">
        <v>525</v>
      </c>
      <c r="N11497" t="s">
        <v>526</v>
      </c>
      <c r="O11497" t="s">
        <v>937</v>
      </c>
    </row>
    <row r="11498" spans="1:15" ht="16" x14ac:dyDescent="0.2">
      <c r="A11498" t="s">
        <v>521</v>
      </c>
      <c r="B11498" t="s">
        <v>572</v>
      </c>
      <c r="C11498" t="s">
        <v>523</v>
      </c>
      <c r="D11498" t="s">
        <v>530</v>
      </c>
      <c r="E11498" t="s">
        <v>517</v>
      </c>
      <c r="F11498" s="191">
        <v>45906</v>
      </c>
      <c r="G11498" t="s">
        <v>573</v>
      </c>
      <c r="H11498" s="192">
        <v>160000</v>
      </c>
      <c r="I11498" t="s">
        <v>16</v>
      </c>
      <c r="J11498">
        <v>400</v>
      </c>
      <c r="K11498"/>
      <c r="L11498">
        <v>2025</v>
      </c>
      <c r="M11498" t="s">
        <v>525</v>
      </c>
      <c r="N11498" t="s">
        <v>526</v>
      </c>
      <c r="O11498"/>
    </row>
    <row r="11499" spans="1:15" ht="16" x14ac:dyDescent="0.2">
      <c r="A11499" t="s">
        <v>521</v>
      </c>
      <c r="B11499" t="s">
        <v>662</v>
      </c>
      <c r="C11499" t="s">
        <v>523</v>
      </c>
      <c r="D11499" t="s">
        <v>530</v>
      </c>
      <c r="E11499" t="s">
        <v>518</v>
      </c>
      <c r="F11499" s="191">
        <v>45906</v>
      </c>
      <c r="G11499" t="s">
        <v>32</v>
      </c>
      <c r="H11499" s="192">
        <v>71680</v>
      </c>
      <c r="I11499" t="s">
        <v>16</v>
      </c>
      <c r="J11499"/>
      <c r="K11499"/>
      <c r="L11499">
        <v>2025</v>
      </c>
      <c r="M11499" t="s">
        <v>525</v>
      </c>
      <c r="N11499" t="s">
        <v>526</v>
      </c>
      <c r="O11499" t="s">
        <v>937</v>
      </c>
    </row>
    <row r="11500" spans="1:15" ht="16" x14ac:dyDescent="0.2">
      <c r="A11500" t="s">
        <v>521</v>
      </c>
      <c r="B11500" t="s">
        <v>572</v>
      </c>
      <c r="C11500" t="s">
        <v>523</v>
      </c>
      <c r="D11500" t="s">
        <v>524</v>
      </c>
      <c r="E11500" t="s">
        <v>519</v>
      </c>
      <c r="F11500" s="191">
        <v>45906</v>
      </c>
      <c r="G11500" t="s">
        <v>573</v>
      </c>
      <c r="H11500" s="192">
        <v>51000</v>
      </c>
      <c r="I11500" t="s">
        <v>16</v>
      </c>
      <c r="J11500">
        <v>600</v>
      </c>
      <c r="K11500"/>
      <c r="L11500">
        <v>2025</v>
      </c>
      <c r="M11500" t="s">
        <v>525</v>
      </c>
      <c r="N11500" t="s">
        <v>526</v>
      </c>
      <c r="O11500"/>
    </row>
    <row r="11501" spans="1:15" ht="16" x14ac:dyDescent="0.2">
      <c r="A11501" t="s">
        <v>521</v>
      </c>
      <c r="B11501" t="s">
        <v>639</v>
      </c>
      <c r="C11501" t="s">
        <v>523</v>
      </c>
      <c r="D11501" t="s">
        <v>530</v>
      </c>
      <c r="E11501" t="s">
        <v>517</v>
      </c>
      <c r="F11501" s="191">
        <v>45906</v>
      </c>
      <c r="G11501" t="s">
        <v>29</v>
      </c>
      <c r="H11501" s="192">
        <v>2558976</v>
      </c>
      <c r="I11501" t="s">
        <v>16</v>
      </c>
      <c r="J11501"/>
      <c r="K11501"/>
      <c r="L11501">
        <v>2025</v>
      </c>
      <c r="M11501" t="s">
        <v>525</v>
      </c>
      <c r="N11501" t="s">
        <v>526</v>
      </c>
      <c r="O11501" t="s">
        <v>937</v>
      </c>
    </row>
    <row r="11502" spans="1:15" ht="16" x14ac:dyDescent="0.2">
      <c r="A11502" t="s">
        <v>521</v>
      </c>
      <c r="B11502" t="s">
        <v>639</v>
      </c>
      <c r="C11502" t="s">
        <v>523</v>
      </c>
      <c r="D11502" t="s">
        <v>530</v>
      </c>
      <c r="E11502" t="s">
        <v>518</v>
      </c>
      <c r="F11502" s="191">
        <v>45906</v>
      </c>
      <c r="G11502" t="s">
        <v>29</v>
      </c>
      <c r="H11502" s="192">
        <v>229376</v>
      </c>
      <c r="I11502" t="s">
        <v>16</v>
      </c>
      <c r="J11502"/>
      <c r="K11502"/>
      <c r="L11502">
        <v>2025</v>
      </c>
      <c r="M11502" t="s">
        <v>525</v>
      </c>
      <c r="N11502" t="s">
        <v>526</v>
      </c>
      <c r="O11502" t="s">
        <v>937</v>
      </c>
    </row>
    <row r="11503" spans="1:15" ht="16" x14ac:dyDescent="0.2">
      <c r="A11503" t="s">
        <v>521</v>
      </c>
      <c r="B11503" t="s">
        <v>639</v>
      </c>
      <c r="C11503" t="s">
        <v>523</v>
      </c>
      <c r="D11503" t="s">
        <v>530</v>
      </c>
      <c r="E11503" t="s">
        <v>519</v>
      </c>
      <c r="F11503" s="191">
        <v>45906</v>
      </c>
      <c r="G11503" t="s">
        <v>29</v>
      </c>
      <c r="H11503" s="192">
        <v>108800</v>
      </c>
      <c r="I11503" t="s">
        <v>16</v>
      </c>
      <c r="J11503"/>
      <c r="K11503"/>
      <c r="L11503">
        <v>2025</v>
      </c>
      <c r="M11503" t="s">
        <v>525</v>
      </c>
      <c r="N11503" t="s">
        <v>526</v>
      </c>
      <c r="O11503" t="s">
        <v>937</v>
      </c>
    </row>
    <row r="11504" spans="1:15" ht="16" x14ac:dyDescent="0.2">
      <c r="A11504" t="s">
        <v>521</v>
      </c>
      <c r="B11504" t="s">
        <v>592</v>
      </c>
      <c r="C11504" t="s">
        <v>523</v>
      </c>
      <c r="D11504" t="s">
        <v>530</v>
      </c>
      <c r="E11504" t="s">
        <v>517</v>
      </c>
      <c r="F11504" s="191">
        <v>45906</v>
      </c>
      <c r="G11504" t="s">
        <v>24</v>
      </c>
      <c r="H11504" s="192">
        <v>1928192</v>
      </c>
      <c r="I11504" t="s">
        <v>16</v>
      </c>
      <c r="J11504"/>
      <c r="K11504"/>
      <c r="L11504">
        <v>2025</v>
      </c>
      <c r="M11504" t="s">
        <v>525</v>
      </c>
      <c r="N11504" t="s">
        <v>526</v>
      </c>
      <c r="O11504" t="s">
        <v>937</v>
      </c>
    </row>
    <row r="11505" spans="1:15" ht="16" x14ac:dyDescent="0.2">
      <c r="A11505" t="s">
        <v>521</v>
      </c>
      <c r="B11505" t="s">
        <v>592</v>
      </c>
      <c r="C11505" t="s">
        <v>523</v>
      </c>
      <c r="D11505" t="s">
        <v>530</v>
      </c>
      <c r="E11505" t="s">
        <v>518</v>
      </c>
      <c r="F11505" s="191">
        <v>45906</v>
      </c>
      <c r="G11505" t="s">
        <v>24</v>
      </c>
      <c r="H11505" s="192">
        <v>32256</v>
      </c>
      <c r="I11505" t="s">
        <v>16</v>
      </c>
      <c r="J11505"/>
      <c r="K11505"/>
      <c r="L11505">
        <v>2025</v>
      </c>
      <c r="M11505" t="s">
        <v>525</v>
      </c>
      <c r="N11505" t="s">
        <v>526</v>
      </c>
      <c r="O11505" t="s">
        <v>937</v>
      </c>
    </row>
    <row r="11506" spans="1:15" ht="16" x14ac:dyDescent="0.2">
      <c r="A11506" t="s">
        <v>521</v>
      </c>
      <c r="B11506" t="s">
        <v>572</v>
      </c>
      <c r="C11506" t="s">
        <v>523</v>
      </c>
      <c r="D11506" t="s">
        <v>530</v>
      </c>
      <c r="E11506" t="s">
        <v>517</v>
      </c>
      <c r="F11506" s="191">
        <v>45906</v>
      </c>
      <c r="G11506" t="s">
        <v>573</v>
      </c>
      <c r="H11506" s="192">
        <v>4214272</v>
      </c>
      <c r="I11506" t="s">
        <v>16</v>
      </c>
      <c r="J11506"/>
      <c r="K11506"/>
      <c r="L11506">
        <v>2025</v>
      </c>
      <c r="M11506" t="s">
        <v>525</v>
      </c>
      <c r="N11506" t="s">
        <v>526</v>
      </c>
      <c r="O11506" t="s">
        <v>937</v>
      </c>
    </row>
    <row r="11507" spans="1:15" ht="16" x14ac:dyDescent="0.2">
      <c r="A11507" t="s">
        <v>521</v>
      </c>
      <c r="B11507" t="s">
        <v>572</v>
      </c>
      <c r="C11507" t="s">
        <v>523</v>
      </c>
      <c r="D11507" t="s">
        <v>530</v>
      </c>
      <c r="E11507" t="s">
        <v>518</v>
      </c>
      <c r="F11507" s="191">
        <v>45906</v>
      </c>
      <c r="G11507" t="s">
        <v>573</v>
      </c>
      <c r="H11507" s="192">
        <v>320768</v>
      </c>
      <c r="I11507" t="s">
        <v>16</v>
      </c>
      <c r="J11507"/>
      <c r="K11507"/>
      <c r="L11507">
        <v>2025</v>
      </c>
      <c r="M11507" t="s">
        <v>525</v>
      </c>
      <c r="N11507" t="s">
        <v>526</v>
      </c>
      <c r="O11507" t="s">
        <v>937</v>
      </c>
    </row>
    <row r="11508" spans="1:15" ht="16" x14ac:dyDescent="0.2">
      <c r="A11508" t="s">
        <v>521</v>
      </c>
      <c r="B11508" t="s">
        <v>688</v>
      </c>
      <c r="C11508" t="s">
        <v>523</v>
      </c>
      <c r="D11508" t="s">
        <v>530</v>
      </c>
      <c r="E11508" t="s">
        <v>518</v>
      </c>
      <c r="F11508" s="191">
        <v>45907</v>
      </c>
      <c r="G11508" t="s">
        <v>40</v>
      </c>
      <c r="H11508" s="192">
        <v>40000</v>
      </c>
      <c r="I11508" t="s">
        <v>16</v>
      </c>
      <c r="J11508"/>
      <c r="K11508"/>
      <c r="L11508">
        <v>2025</v>
      </c>
      <c r="M11508" t="s">
        <v>525</v>
      </c>
      <c r="N11508" t="s">
        <v>526</v>
      </c>
      <c r="O11508"/>
    </row>
    <row r="11509" spans="1:15" ht="16" x14ac:dyDescent="0.2">
      <c r="A11509" t="s">
        <v>521</v>
      </c>
      <c r="B11509" t="s">
        <v>688</v>
      </c>
      <c r="C11509" t="s">
        <v>523</v>
      </c>
      <c r="D11509" t="s">
        <v>530</v>
      </c>
      <c r="E11509" t="s">
        <v>517</v>
      </c>
      <c r="F11509" s="191">
        <v>45907</v>
      </c>
      <c r="G11509" t="s">
        <v>40</v>
      </c>
      <c r="H11509" s="192">
        <v>560000</v>
      </c>
      <c r="I11509" t="s">
        <v>16</v>
      </c>
      <c r="J11509"/>
      <c r="K11509"/>
      <c r="L11509">
        <v>2025</v>
      </c>
      <c r="M11509" t="s">
        <v>525</v>
      </c>
      <c r="N11509" t="s">
        <v>526</v>
      </c>
      <c r="O11509"/>
    </row>
    <row r="11510" spans="1:15" ht="16" x14ac:dyDescent="0.2">
      <c r="A11510" t="s">
        <v>521</v>
      </c>
      <c r="B11510" t="s">
        <v>662</v>
      </c>
      <c r="C11510" t="s">
        <v>523</v>
      </c>
      <c r="D11510" t="s">
        <v>530</v>
      </c>
      <c r="E11510" t="s">
        <v>517</v>
      </c>
      <c r="F11510" s="191">
        <v>45907</v>
      </c>
      <c r="G11510" t="s">
        <v>32</v>
      </c>
      <c r="H11510" s="192">
        <v>627200</v>
      </c>
      <c r="I11510" t="s">
        <v>16</v>
      </c>
      <c r="J11510">
        <v>1568</v>
      </c>
      <c r="K11510"/>
      <c r="L11510">
        <v>2025</v>
      </c>
      <c r="M11510" t="s">
        <v>525</v>
      </c>
      <c r="N11510" t="s">
        <v>526</v>
      </c>
      <c r="O11510"/>
    </row>
    <row r="11511" spans="1:15" ht="16" x14ac:dyDescent="0.2">
      <c r="A11511" t="s">
        <v>521</v>
      </c>
      <c r="B11511" t="s">
        <v>670</v>
      </c>
      <c r="C11511" t="s">
        <v>523</v>
      </c>
      <c r="D11511" t="s">
        <v>530</v>
      </c>
      <c r="E11511" t="s">
        <v>517</v>
      </c>
      <c r="F11511" s="191">
        <v>45907</v>
      </c>
      <c r="G11511" t="s">
        <v>36</v>
      </c>
      <c r="H11511" s="192">
        <v>44800</v>
      </c>
      <c r="I11511" t="s">
        <v>16</v>
      </c>
      <c r="J11511">
        <v>112</v>
      </c>
      <c r="K11511"/>
      <c r="L11511">
        <v>2025</v>
      </c>
      <c r="M11511" t="s">
        <v>525</v>
      </c>
      <c r="N11511" t="s">
        <v>526</v>
      </c>
      <c r="O11511"/>
    </row>
    <row r="11512" spans="1:15" ht="16" x14ac:dyDescent="0.2">
      <c r="A11512" t="s">
        <v>521</v>
      </c>
      <c r="B11512" t="s">
        <v>667</v>
      </c>
      <c r="C11512" t="s">
        <v>523</v>
      </c>
      <c r="D11512" t="s">
        <v>530</v>
      </c>
      <c r="E11512" t="s">
        <v>517</v>
      </c>
      <c r="F11512" s="191">
        <v>45907</v>
      </c>
      <c r="G11512" t="s">
        <v>35</v>
      </c>
      <c r="H11512" s="192">
        <v>134400</v>
      </c>
      <c r="I11512" t="s">
        <v>16</v>
      </c>
      <c r="J11512">
        <v>336</v>
      </c>
      <c r="K11512"/>
      <c r="L11512">
        <v>2025</v>
      </c>
      <c r="M11512" t="s">
        <v>525</v>
      </c>
      <c r="N11512" t="s">
        <v>526</v>
      </c>
      <c r="O11512"/>
    </row>
    <row r="11513" spans="1:15" ht="16" x14ac:dyDescent="0.2">
      <c r="A11513" t="s">
        <v>521</v>
      </c>
      <c r="B11513" t="s">
        <v>705</v>
      </c>
      <c r="C11513" t="s">
        <v>523</v>
      </c>
      <c r="D11513" t="s">
        <v>530</v>
      </c>
      <c r="E11513" t="s">
        <v>517</v>
      </c>
      <c r="F11513" s="191">
        <v>45907</v>
      </c>
      <c r="G11513" t="s">
        <v>42</v>
      </c>
      <c r="H11513" s="192">
        <v>112000</v>
      </c>
      <c r="I11513" t="s">
        <v>16</v>
      </c>
      <c r="J11513">
        <v>280</v>
      </c>
      <c r="K11513"/>
      <c r="L11513">
        <v>2025</v>
      </c>
      <c r="M11513" t="s">
        <v>525</v>
      </c>
      <c r="N11513" t="s">
        <v>526</v>
      </c>
      <c r="O11513"/>
    </row>
    <row r="11514" spans="1:15" ht="16" x14ac:dyDescent="0.2">
      <c r="A11514" t="s">
        <v>521</v>
      </c>
      <c r="B11514" t="s">
        <v>645</v>
      </c>
      <c r="C11514" t="s">
        <v>523</v>
      </c>
      <c r="D11514" t="s">
        <v>530</v>
      </c>
      <c r="E11514" t="s">
        <v>517</v>
      </c>
      <c r="F11514" s="191">
        <v>45907</v>
      </c>
      <c r="G11514" t="s">
        <v>30</v>
      </c>
      <c r="H11514" s="192">
        <v>156800</v>
      </c>
      <c r="I11514" t="s">
        <v>16</v>
      </c>
      <c r="J11514">
        <v>392</v>
      </c>
      <c r="K11514"/>
      <c r="L11514">
        <v>2025</v>
      </c>
      <c r="M11514" t="s">
        <v>525</v>
      </c>
      <c r="N11514" t="s">
        <v>526</v>
      </c>
      <c r="O11514"/>
    </row>
    <row r="11515" spans="1:15" ht="16" x14ac:dyDescent="0.2">
      <c r="A11515" t="s">
        <v>521</v>
      </c>
      <c r="B11515" t="s">
        <v>592</v>
      </c>
      <c r="C11515" t="s">
        <v>523</v>
      </c>
      <c r="D11515" t="s">
        <v>524</v>
      </c>
      <c r="E11515" t="s">
        <v>519</v>
      </c>
      <c r="F11515" s="191">
        <v>45907</v>
      </c>
      <c r="G11515" t="s">
        <v>24</v>
      </c>
      <c r="H11515" s="192">
        <v>14450</v>
      </c>
      <c r="I11515" t="s">
        <v>16</v>
      </c>
      <c r="J11515">
        <v>170</v>
      </c>
      <c r="K11515"/>
      <c r="L11515">
        <v>2025</v>
      </c>
      <c r="M11515" t="s">
        <v>525</v>
      </c>
      <c r="N11515" t="s">
        <v>526</v>
      </c>
      <c r="O11515"/>
    </row>
    <row r="11516" spans="1:15" ht="16" x14ac:dyDescent="0.2">
      <c r="A11516" t="s">
        <v>521</v>
      </c>
      <c r="B11516" t="s">
        <v>592</v>
      </c>
      <c r="C11516" t="s">
        <v>523</v>
      </c>
      <c r="D11516" t="s">
        <v>530</v>
      </c>
      <c r="E11516" t="s">
        <v>517</v>
      </c>
      <c r="F11516" s="191">
        <v>45907</v>
      </c>
      <c r="G11516" t="s">
        <v>24</v>
      </c>
      <c r="H11516" s="192">
        <v>694400</v>
      </c>
      <c r="I11516" t="s">
        <v>16</v>
      </c>
      <c r="J11516">
        <v>1736</v>
      </c>
      <c r="K11516"/>
      <c r="L11516">
        <v>2025</v>
      </c>
      <c r="M11516" t="s">
        <v>525</v>
      </c>
      <c r="N11516" t="s">
        <v>526</v>
      </c>
      <c r="O11516"/>
    </row>
    <row r="11517" spans="1:15" ht="16" x14ac:dyDescent="0.2">
      <c r="A11517" t="s">
        <v>521</v>
      </c>
      <c r="B11517" t="s">
        <v>639</v>
      </c>
      <c r="C11517" t="s">
        <v>523</v>
      </c>
      <c r="D11517" t="s">
        <v>530</v>
      </c>
      <c r="E11517" t="s">
        <v>518</v>
      </c>
      <c r="F11517" s="191">
        <v>45907</v>
      </c>
      <c r="G11517" t="s">
        <v>29</v>
      </c>
      <c r="H11517" s="192">
        <v>44800</v>
      </c>
      <c r="I11517" t="s">
        <v>16</v>
      </c>
      <c r="J11517">
        <v>112</v>
      </c>
      <c r="K11517"/>
      <c r="L11517">
        <v>2025</v>
      </c>
      <c r="M11517" t="s">
        <v>525</v>
      </c>
      <c r="N11517" t="s">
        <v>526</v>
      </c>
      <c r="O11517"/>
    </row>
    <row r="11518" spans="1:15" ht="16" x14ac:dyDescent="0.2">
      <c r="A11518" t="s">
        <v>521</v>
      </c>
      <c r="B11518" t="s">
        <v>639</v>
      </c>
      <c r="C11518" t="s">
        <v>523</v>
      </c>
      <c r="D11518" t="s">
        <v>524</v>
      </c>
      <c r="E11518" t="s">
        <v>519</v>
      </c>
      <c r="F11518" s="191">
        <v>45907</v>
      </c>
      <c r="G11518" t="s">
        <v>29</v>
      </c>
      <c r="H11518" s="192">
        <v>14450</v>
      </c>
      <c r="I11518" t="s">
        <v>16</v>
      </c>
      <c r="J11518">
        <v>170</v>
      </c>
      <c r="K11518"/>
      <c r="L11518">
        <v>2025</v>
      </c>
      <c r="M11518" t="s">
        <v>525</v>
      </c>
      <c r="N11518" t="s">
        <v>526</v>
      </c>
      <c r="O11518"/>
    </row>
    <row r="11519" spans="1:15" ht="16" x14ac:dyDescent="0.2">
      <c r="A11519" t="s">
        <v>521</v>
      </c>
      <c r="B11519" t="s">
        <v>639</v>
      </c>
      <c r="C11519" t="s">
        <v>523</v>
      </c>
      <c r="D11519" t="s">
        <v>530</v>
      </c>
      <c r="E11519" t="s">
        <v>517</v>
      </c>
      <c r="F11519" s="191">
        <v>45907</v>
      </c>
      <c r="G11519" t="s">
        <v>29</v>
      </c>
      <c r="H11519" s="192">
        <v>716800</v>
      </c>
      <c r="I11519" t="s">
        <v>16</v>
      </c>
      <c r="J11519">
        <v>1792</v>
      </c>
      <c r="K11519"/>
      <c r="L11519">
        <v>2025</v>
      </c>
      <c r="M11519" t="s">
        <v>525</v>
      </c>
      <c r="N11519" t="s">
        <v>526</v>
      </c>
      <c r="O11519"/>
    </row>
    <row r="11520" spans="1:15" ht="16" x14ac:dyDescent="0.2">
      <c r="A11520" t="s">
        <v>521</v>
      </c>
      <c r="B11520" t="s">
        <v>662</v>
      </c>
      <c r="C11520" t="s">
        <v>523</v>
      </c>
      <c r="D11520" t="s">
        <v>530</v>
      </c>
      <c r="E11520" t="s">
        <v>518</v>
      </c>
      <c r="F11520" s="191">
        <v>45907</v>
      </c>
      <c r="G11520" t="s">
        <v>32</v>
      </c>
      <c r="H11520" s="192">
        <v>22400</v>
      </c>
      <c r="I11520" t="s">
        <v>16</v>
      </c>
      <c r="J11520">
        <v>56</v>
      </c>
      <c r="K11520"/>
      <c r="L11520">
        <v>2025</v>
      </c>
      <c r="M11520" t="s">
        <v>525</v>
      </c>
      <c r="N11520" t="s">
        <v>526</v>
      </c>
      <c r="O11520"/>
    </row>
    <row r="11521" spans="1:15" ht="16" x14ac:dyDescent="0.2">
      <c r="A11521" t="s">
        <v>521</v>
      </c>
      <c r="B11521" t="s">
        <v>592</v>
      </c>
      <c r="C11521" t="s">
        <v>523</v>
      </c>
      <c r="D11521" t="s">
        <v>530</v>
      </c>
      <c r="E11521" t="s">
        <v>517</v>
      </c>
      <c r="F11521" s="191">
        <v>45907</v>
      </c>
      <c r="G11521" t="s">
        <v>24</v>
      </c>
      <c r="H11521" s="192">
        <v>44800</v>
      </c>
      <c r="I11521" t="s">
        <v>16</v>
      </c>
      <c r="J11521">
        <v>112</v>
      </c>
      <c r="K11521"/>
      <c r="L11521">
        <v>2025</v>
      </c>
      <c r="M11521" t="s">
        <v>525</v>
      </c>
      <c r="N11521" t="s">
        <v>526</v>
      </c>
      <c r="O11521" t="s">
        <v>913</v>
      </c>
    </row>
    <row r="11522" spans="1:15" ht="16" x14ac:dyDescent="0.2">
      <c r="A11522" t="s">
        <v>521</v>
      </c>
      <c r="B11522" t="s">
        <v>647</v>
      </c>
      <c r="C11522" t="s">
        <v>523</v>
      </c>
      <c r="D11522" t="s">
        <v>525</v>
      </c>
      <c r="E11522" t="s">
        <v>525</v>
      </c>
      <c r="F11522" s="191">
        <v>45908</v>
      </c>
      <c r="G11522" t="s">
        <v>648</v>
      </c>
      <c r="H11522" s="192">
        <v>24367</v>
      </c>
      <c r="I11522" t="s">
        <v>16</v>
      </c>
      <c r="J11522"/>
      <c r="K11522"/>
      <c r="L11522">
        <v>2025</v>
      </c>
      <c r="M11522" t="s">
        <v>525</v>
      </c>
      <c r="N11522" t="s">
        <v>569</v>
      </c>
      <c r="O11522"/>
    </row>
    <row r="11523" spans="1:15" ht="16" x14ac:dyDescent="0.2">
      <c r="A11523" t="s">
        <v>521</v>
      </c>
      <c r="B11523" t="s">
        <v>647</v>
      </c>
      <c r="C11523" t="s">
        <v>523</v>
      </c>
      <c r="D11523" t="s">
        <v>525</v>
      </c>
      <c r="E11523" t="s">
        <v>531</v>
      </c>
      <c r="F11523" s="191">
        <v>45908</v>
      </c>
      <c r="G11523" t="s">
        <v>648</v>
      </c>
      <c r="H11523" s="192">
        <v>77440</v>
      </c>
      <c r="I11523" t="s">
        <v>16</v>
      </c>
      <c r="J11523"/>
      <c r="K11523"/>
      <c r="L11523">
        <v>2025</v>
      </c>
      <c r="M11523" t="s">
        <v>525</v>
      </c>
      <c r="N11523" t="s">
        <v>569</v>
      </c>
      <c r="O11523"/>
    </row>
    <row r="11524" spans="1:15" ht="16" x14ac:dyDescent="0.2">
      <c r="A11524" t="s">
        <v>521</v>
      </c>
      <c r="B11524" t="s">
        <v>577</v>
      </c>
      <c r="C11524" t="s">
        <v>523</v>
      </c>
      <c r="D11524" t="s">
        <v>525</v>
      </c>
      <c r="E11524" t="s">
        <v>525</v>
      </c>
      <c r="F11524" s="191">
        <v>45908</v>
      </c>
      <c r="G11524" t="s">
        <v>578</v>
      </c>
      <c r="H11524" s="192">
        <v>43100</v>
      </c>
      <c r="I11524" t="s">
        <v>16</v>
      </c>
      <c r="J11524"/>
      <c r="K11524"/>
      <c r="L11524">
        <v>2025</v>
      </c>
      <c r="M11524" t="s">
        <v>525</v>
      </c>
      <c r="N11524" t="s">
        <v>569</v>
      </c>
      <c r="O11524"/>
    </row>
    <row r="11525" spans="1:15" ht="16" x14ac:dyDescent="0.2">
      <c r="A11525" t="s">
        <v>521</v>
      </c>
      <c r="B11525" t="s">
        <v>577</v>
      </c>
      <c r="C11525" t="s">
        <v>523</v>
      </c>
      <c r="D11525" t="s">
        <v>525</v>
      </c>
      <c r="E11525" t="s">
        <v>531</v>
      </c>
      <c r="F11525" s="191">
        <v>45908</v>
      </c>
      <c r="G11525" t="s">
        <v>578</v>
      </c>
      <c r="H11525" s="192">
        <v>33530</v>
      </c>
      <c r="I11525" t="s">
        <v>16</v>
      </c>
      <c r="J11525"/>
      <c r="K11525"/>
      <c r="L11525">
        <v>2025</v>
      </c>
      <c r="M11525" t="s">
        <v>525</v>
      </c>
      <c r="N11525" t="s">
        <v>569</v>
      </c>
      <c r="O11525"/>
    </row>
    <row r="11526" spans="1:15" ht="16" x14ac:dyDescent="0.2">
      <c r="A11526" t="s">
        <v>521</v>
      </c>
      <c r="B11526" t="s">
        <v>577</v>
      </c>
      <c r="C11526" t="s">
        <v>535</v>
      </c>
      <c r="D11526" t="s">
        <v>525</v>
      </c>
      <c r="E11526" t="s">
        <v>531</v>
      </c>
      <c r="F11526" s="191">
        <v>45908</v>
      </c>
      <c r="G11526" t="s">
        <v>580</v>
      </c>
      <c r="H11526" s="192">
        <v>114</v>
      </c>
      <c r="I11526" t="s">
        <v>16</v>
      </c>
      <c r="J11526"/>
      <c r="K11526"/>
      <c r="L11526">
        <v>2025</v>
      </c>
      <c r="M11526" t="s">
        <v>525</v>
      </c>
      <c r="N11526" t="s">
        <v>569</v>
      </c>
      <c r="O11526"/>
    </row>
    <row r="11527" spans="1:15" ht="16" x14ac:dyDescent="0.2">
      <c r="A11527" t="s">
        <v>521</v>
      </c>
      <c r="B11527" t="s">
        <v>577</v>
      </c>
      <c r="C11527" t="s">
        <v>523</v>
      </c>
      <c r="D11527" t="s">
        <v>525</v>
      </c>
      <c r="E11527" t="s">
        <v>531</v>
      </c>
      <c r="F11527" s="191">
        <v>45908</v>
      </c>
      <c r="G11527" t="s">
        <v>581</v>
      </c>
      <c r="H11527" s="192">
        <v>264</v>
      </c>
      <c r="I11527" t="s">
        <v>16</v>
      </c>
      <c r="J11527"/>
      <c r="K11527"/>
      <c r="L11527">
        <v>2025</v>
      </c>
      <c r="M11527" t="s">
        <v>525</v>
      </c>
      <c r="N11527" t="s">
        <v>569</v>
      </c>
      <c r="O11527"/>
    </row>
    <row r="11528" spans="1:15" ht="16" x14ac:dyDescent="0.2">
      <c r="A11528" t="s">
        <v>521</v>
      </c>
      <c r="B11528" t="s">
        <v>577</v>
      </c>
      <c r="C11528" t="s">
        <v>523</v>
      </c>
      <c r="D11528" t="s">
        <v>525</v>
      </c>
      <c r="E11528" t="s">
        <v>531</v>
      </c>
      <c r="F11528" s="191">
        <v>45908</v>
      </c>
      <c r="G11528" t="s">
        <v>579</v>
      </c>
      <c r="H11528" s="192">
        <v>2794</v>
      </c>
      <c r="I11528" t="s">
        <v>16</v>
      </c>
      <c r="J11528"/>
      <c r="K11528"/>
      <c r="L11528">
        <v>2025</v>
      </c>
      <c r="M11528" t="s">
        <v>525</v>
      </c>
      <c r="N11528" t="s">
        <v>569</v>
      </c>
      <c r="O11528"/>
    </row>
    <row r="11529" spans="1:15" ht="16" x14ac:dyDescent="0.2">
      <c r="A11529" t="s">
        <v>521</v>
      </c>
      <c r="B11529" t="s">
        <v>577</v>
      </c>
      <c r="C11529" t="s">
        <v>523</v>
      </c>
      <c r="D11529" t="s">
        <v>525</v>
      </c>
      <c r="E11529" t="s">
        <v>531</v>
      </c>
      <c r="F11529" s="191">
        <v>45908</v>
      </c>
      <c r="G11529" t="s">
        <v>582</v>
      </c>
      <c r="H11529" s="192">
        <v>2297</v>
      </c>
      <c r="I11529" t="s">
        <v>16</v>
      </c>
      <c r="J11529"/>
      <c r="K11529"/>
      <c r="L11529">
        <v>2025</v>
      </c>
      <c r="M11529" t="s">
        <v>525</v>
      </c>
      <c r="N11529" t="s">
        <v>569</v>
      </c>
      <c r="O11529"/>
    </row>
    <row r="11530" spans="1:15" ht="16" x14ac:dyDescent="0.2">
      <c r="A11530" t="s">
        <v>521</v>
      </c>
      <c r="B11530" t="s">
        <v>647</v>
      </c>
      <c r="C11530" t="s">
        <v>523</v>
      </c>
      <c r="D11530" t="s">
        <v>525</v>
      </c>
      <c r="E11530" t="s">
        <v>519</v>
      </c>
      <c r="F11530" s="191">
        <v>45908</v>
      </c>
      <c r="G11530" t="s">
        <v>661</v>
      </c>
      <c r="H11530" s="192">
        <v>184404</v>
      </c>
      <c r="I11530" t="s">
        <v>16</v>
      </c>
      <c r="J11530"/>
      <c r="K11530"/>
      <c r="L11530">
        <v>2025</v>
      </c>
      <c r="M11530" t="s">
        <v>525</v>
      </c>
      <c r="N11530" t="s">
        <v>569</v>
      </c>
      <c r="O11530"/>
    </row>
    <row r="11531" spans="1:15" ht="16" x14ac:dyDescent="0.2">
      <c r="A11531" t="s">
        <v>521</v>
      </c>
      <c r="B11531" t="s">
        <v>662</v>
      </c>
      <c r="C11531" t="s">
        <v>523</v>
      </c>
      <c r="D11531" t="s">
        <v>530</v>
      </c>
      <c r="E11531" t="s">
        <v>517</v>
      </c>
      <c r="F11531" s="191">
        <v>45908</v>
      </c>
      <c r="G11531" t="s">
        <v>32</v>
      </c>
      <c r="H11531" s="192">
        <v>604800</v>
      </c>
      <c r="I11531" t="s">
        <v>16</v>
      </c>
      <c r="J11531">
        <v>1512</v>
      </c>
      <c r="K11531"/>
      <c r="L11531">
        <v>2025</v>
      </c>
      <c r="M11531" t="s">
        <v>525</v>
      </c>
      <c r="N11531" t="s">
        <v>526</v>
      </c>
      <c r="O11531"/>
    </row>
    <row r="11532" spans="1:15" ht="16" x14ac:dyDescent="0.2">
      <c r="A11532" t="s">
        <v>521</v>
      </c>
      <c r="B11532" t="s">
        <v>670</v>
      </c>
      <c r="C11532" t="s">
        <v>523</v>
      </c>
      <c r="D11532" t="s">
        <v>530</v>
      </c>
      <c r="E11532" t="s">
        <v>517</v>
      </c>
      <c r="F11532" s="191">
        <v>45908</v>
      </c>
      <c r="G11532" t="s">
        <v>36</v>
      </c>
      <c r="H11532" s="192">
        <v>112000</v>
      </c>
      <c r="I11532" t="s">
        <v>16</v>
      </c>
      <c r="J11532">
        <v>280</v>
      </c>
      <c r="K11532"/>
      <c r="L11532">
        <v>2025</v>
      </c>
      <c r="M11532" t="s">
        <v>525</v>
      </c>
      <c r="N11532" t="s">
        <v>526</v>
      </c>
      <c r="O11532"/>
    </row>
    <row r="11533" spans="1:15" ht="16" x14ac:dyDescent="0.2">
      <c r="A11533" t="s">
        <v>521</v>
      </c>
      <c r="B11533" t="s">
        <v>687</v>
      </c>
      <c r="C11533" t="s">
        <v>523</v>
      </c>
      <c r="D11533" t="s">
        <v>530</v>
      </c>
      <c r="E11533" t="s">
        <v>517</v>
      </c>
      <c r="F11533" s="191">
        <v>45908</v>
      </c>
      <c r="G11533" t="s">
        <v>39</v>
      </c>
      <c r="H11533" s="192">
        <v>44800</v>
      </c>
      <c r="I11533" t="s">
        <v>16</v>
      </c>
      <c r="J11533">
        <v>112</v>
      </c>
      <c r="K11533"/>
      <c r="L11533">
        <v>2025</v>
      </c>
      <c r="M11533" t="s">
        <v>525</v>
      </c>
      <c r="N11533" t="s">
        <v>526</v>
      </c>
      <c r="O11533"/>
    </row>
    <row r="11534" spans="1:15" ht="16" x14ac:dyDescent="0.2">
      <c r="A11534" t="s">
        <v>521</v>
      </c>
      <c r="B11534" t="s">
        <v>667</v>
      </c>
      <c r="C11534" t="s">
        <v>523</v>
      </c>
      <c r="D11534" t="s">
        <v>530</v>
      </c>
      <c r="E11534" t="s">
        <v>518</v>
      </c>
      <c r="F11534" s="191">
        <v>45908</v>
      </c>
      <c r="G11534" t="s">
        <v>35</v>
      </c>
      <c r="H11534" s="192">
        <v>89600</v>
      </c>
      <c r="I11534" t="s">
        <v>16</v>
      </c>
      <c r="J11534">
        <v>224</v>
      </c>
      <c r="K11534"/>
      <c r="L11534">
        <v>2025</v>
      </c>
      <c r="M11534" t="s">
        <v>525</v>
      </c>
      <c r="N11534" t="s">
        <v>526</v>
      </c>
      <c r="O11534"/>
    </row>
    <row r="11535" spans="1:15" ht="16" x14ac:dyDescent="0.2">
      <c r="A11535" t="s">
        <v>521</v>
      </c>
      <c r="B11535" t="s">
        <v>705</v>
      </c>
      <c r="C11535" t="s">
        <v>523</v>
      </c>
      <c r="D11535" t="s">
        <v>530</v>
      </c>
      <c r="E11535" t="s">
        <v>517</v>
      </c>
      <c r="F11535" s="191">
        <v>45908</v>
      </c>
      <c r="G11535" t="s">
        <v>42</v>
      </c>
      <c r="H11535" s="192">
        <v>112000</v>
      </c>
      <c r="I11535" t="s">
        <v>16</v>
      </c>
      <c r="J11535">
        <v>280</v>
      </c>
      <c r="K11535"/>
      <c r="L11535">
        <v>2025</v>
      </c>
      <c r="M11535" t="s">
        <v>525</v>
      </c>
      <c r="N11535" t="s">
        <v>526</v>
      </c>
      <c r="O11535"/>
    </row>
    <row r="11536" spans="1:15" ht="16" x14ac:dyDescent="0.2">
      <c r="A11536" t="s">
        <v>521</v>
      </c>
      <c r="B11536" t="s">
        <v>645</v>
      </c>
      <c r="C11536" t="s">
        <v>523</v>
      </c>
      <c r="D11536" t="s">
        <v>530</v>
      </c>
      <c r="E11536" t="s">
        <v>517</v>
      </c>
      <c r="F11536" s="191">
        <v>45908</v>
      </c>
      <c r="G11536" t="s">
        <v>30</v>
      </c>
      <c r="H11536" s="192">
        <v>313600</v>
      </c>
      <c r="I11536" t="s">
        <v>16</v>
      </c>
      <c r="J11536">
        <v>784</v>
      </c>
      <c r="K11536"/>
      <c r="L11536">
        <v>2025</v>
      </c>
      <c r="M11536" t="s">
        <v>525</v>
      </c>
      <c r="N11536" t="s">
        <v>526</v>
      </c>
      <c r="O11536"/>
    </row>
    <row r="11537" spans="1:15" ht="16" x14ac:dyDescent="0.2">
      <c r="A11537" t="s">
        <v>521</v>
      </c>
      <c r="B11537" t="s">
        <v>592</v>
      </c>
      <c r="C11537" t="s">
        <v>523</v>
      </c>
      <c r="D11537" t="s">
        <v>530</v>
      </c>
      <c r="E11537" t="s">
        <v>517</v>
      </c>
      <c r="F11537" s="191">
        <v>45908</v>
      </c>
      <c r="G11537" t="s">
        <v>24</v>
      </c>
      <c r="H11537" s="192">
        <v>672000</v>
      </c>
      <c r="I11537" t="s">
        <v>16</v>
      </c>
      <c r="J11537">
        <v>1680</v>
      </c>
      <c r="K11537"/>
      <c r="L11537">
        <v>2025</v>
      </c>
      <c r="M11537" t="s">
        <v>525</v>
      </c>
      <c r="N11537" t="s">
        <v>526</v>
      </c>
      <c r="O11537"/>
    </row>
    <row r="11538" spans="1:15" ht="16" x14ac:dyDescent="0.2">
      <c r="A11538" t="s">
        <v>521</v>
      </c>
      <c r="B11538" t="s">
        <v>639</v>
      </c>
      <c r="C11538" t="s">
        <v>523</v>
      </c>
      <c r="D11538" t="s">
        <v>530</v>
      </c>
      <c r="E11538" t="s">
        <v>518</v>
      </c>
      <c r="F11538" s="191">
        <v>45908</v>
      </c>
      <c r="G11538" t="s">
        <v>29</v>
      </c>
      <c r="H11538" s="192">
        <v>44800</v>
      </c>
      <c r="I11538" t="s">
        <v>16</v>
      </c>
      <c r="J11538">
        <v>112</v>
      </c>
      <c r="K11538"/>
      <c r="L11538">
        <v>2025</v>
      </c>
      <c r="M11538" t="s">
        <v>525</v>
      </c>
      <c r="N11538" t="s">
        <v>526</v>
      </c>
      <c r="O11538"/>
    </row>
    <row r="11539" spans="1:15" ht="16" x14ac:dyDescent="0.2">
      <c r="A11539" t="s">
        <v>521</v>
      </c>
      <c r="B11539" t="s">
        <v>639</v>
      </c>
      <c r="C11539" t="s">
        <v>523</v>
      </c>
      <c r="D11539" t="s">
        <v>524</v>
      </c>
      <c r="E11539" t="s">
        <v>519</v>
      </c>
      <c r="F11539" s="191">
        <v>45908</v>
      </c>
      <c r="G11539" t="s">
        <v>29</v>
      </c>
      <c r="H11539" s="192">
        <v>14450</v>
      </c>
      <c r="I11539" t="s">
        <v>16</v>
      </c>
      <c r="J11539">
        <v>170</v>
      </c>
      <c r="K11539"/>
      <c r="L11539">
        <v>2025</v>
      </c>
      <c r="M11539" t="s">
        <v>525</v>
      </c>
      <c r="N11539" t="s">
        <v>526</v>
      </c>
      <c r="O11539"/>
    </row>
    <row r="11540" spans="1:15" ht="16" x14ac:dyDescent="0.2">
      <c r="A11540" t="s">
        <v>521</v>
      </c>
      <c r="B11540" t="s">
        <v>639</v>
      </c>
      <c r="C11540" t="s">
        <v>523</v>
      </c>
      <c r="D11540" t="s">
        <v>530</v>
      </c>
      <c r="E11540" t="s">
        <v>517</v>
      </c>
      <c r="F11540" s="191">
        <v>45908</v>
      </c>
      <c r="G11540" t="s">
        <v>29</v>
      </c>
      <c r="H11540" s="192">
        <v>672000</v>
      </c>
      <c r="I11540" t="s">
        <v>16</v>
      </c>
      <c r="J11540">
        <v>1680</v>
      </c>
      <c r="K11540"/>
      <c r="L11540">
        <v>2025</v>
      </c>
      <c r="M11540" t="s">
        <v>525</v>
      </c>
      <c r="N11540" t="s">
        <v>526</v>
      </c>
      <c r="O11540"/>
    </row>
    <row r="11541" spans="1:15" ht="16" x14ac:dyDescent="0.2">
      <c r="A11541" t="s">
        <v>521</v>
      </c>
      <c r="B11541" t="s">
        <v>662</v>
      </c>
      <c r="C11541" t="s">
        <v>523</v>
      </c>
      <c r="D11541" t="s">
        <v>530</v>
      </c>
      <c r="E11541" t="s">
        <v>518</v>
      </c>
      <c r="F11541" s="191">
        <v>45908</v>
      </c>
      <c r="G11541" t="s">
        <v>32</v>
      </c>
      <c r="H11541" s="192">
        <v>22400</v>
      </c>
      <c r="I11541" t="s">
        <v>16</v>
      </c>
      <c r="J11541">
        <v>56</v>
      </c>
      <c r="K11541"/>
      <c r="L11541">
        <v>2025</v>
      </c>
      <c r="M11541" t="s">
        <v>525</v>
      </c>
      <c r="N11541" t="s">
        <v>526</v>
      </c>
      <c r="O11541"/>
    </row>
    <row r="11542" spans="1:15" ht="16" x14ac:dyDescent="0.2">
      <c r="A11542" t="s">
        <v>521</v>
      </c>
      <c r="B11542" t="s">
        <v>688</v>
      </c>
      <c r="C11542" t="s">
        <v>523</v>
      </c>
      <c r="D11542" t="s">
        <v>530</v>
      </c>
      <c r="E11542" t="s">
        <v>518</v>
      </c>
      <c r="F11542" s="191">
        <v>45908</v>
      </c>
      <c r="G11542" t="s">
        <v>40</v>
      </c>
      <c r="H11542" s="192">
        <v>160000</v>
      </c>
      <c r="I11542" t="s">
        <v>16</v>
      </c>
      <c r="J11542"/>
      <c r="K11542"/>
      <c r="L11542">
        <v>2025</v>
      </c>
      <c r="M11542" t="s">
        <v>525</v>
      </c>
      <c r="N11542" t="s">
        <v>526</v>
      </c>
      <c r="O11542"/>
    </row>
    <row r="11543" spans="1:15" ht="16" x14ac:dyDescent="0.2">
      <c r="A11543" t="s">
        <v>521</v>
      </c>
      <c r="B11543" t="s">
        <v>688</v>
      </c>
      <c r="C11543" t="s">
        <v>523</v>
      </c>
      <c r="D11543" t="s">
        <v>530</v>
      </c>
      <c r="E11543" t="s">
        <v>517</v>
      </c>
      <c r="F11543" s="191">
        <v>45908</v>
      </c>
      <c r="G11543" t="s">
        <v>40</v>
      </c>
      <c r="H11543" s="192">
        <v>1120000</v>
      </c>
      <c r="I11543" t="s">
        <v>16</v>
      </c>
      <c r="J11543"/>
      <c r="K11543"/>
      <c r="L11543">
        <v>2025</v>
      </c>
      <c r="M11543" t="s">
        <v>525</v>
      </c>
      <c r="N11543" t="s">
        <v>526</v>
      </c>
      <c r="O11543"/>
    </row>
    <row r="11544" spans="1:15" ht="16" x14ac:dyDescent="0.2">
      <c r="A11544" t="s">
        <v>521</v>
      </c>
      <c r="B11544" t="s">
        <v>572</v>
      </c>
      <c r="C11544" t="s">
        <v>523</v>
      </c>
      <c r="D11544" t="s">
        <v>524</v>
      </c>
      <c r="E11544" t="s">
        <v>519</v>
      </c>
      <c r="F11544" s="191">
        <v>45908</v>
      </c>
      <c r="G11544" t="s">
        <v>573</v>
      </c>
      <c r="H11544" s="192">
        <v>413500</v>
      </c>
      <c r="I11544" t="s">
        <v>16</v>
      </c>
      <c r="J11544">
        <v>4865</v>
      </c>
      <c r="K11544"/>
      <c r="L11544">
        <v>2025</v>
      </c>
      <c r="M11544" t="s">
        <v>525</v>
      </c>
      <c r="N11544" t="s">
        <v>526</v>
      </c>
      <c r="O11544"/>
    </row>
    <row r="11545" spans="1:15" ht="16" x14ac:dyDescent="0.2">
      <c r="A11545" t="s">
        <v>521</v>
      </c>
      <c r="B11545" t="s">
        <v>572</v>
      </c>
      <c r="C11545" t="s">
        <v>535</v>
      </c>
      <c r="D11545" t="s">
        <v>530</v>
      </c>
      <c r="E11545" t="s">
        <v>517</v>
      </c>
      <c r="F11545" s="191">
        <v>45908</v>
      </c>
      <c r="G11545" t="s">
        <v>573</v>
      </c>
      <c r="H11545" s="192">
        <v>40000</v>
      </c>
      <c r="I11545" t="s">
        <v>16</v>
      </c>
      <c r="J11545">
        <v>100</v>
      </c>
      <c r="K11545"/>
      <c r="L11545">
        <v>2025</v>
      </c>
      <c r="M11545" t="s">
        <v>525</v>
      </c>
      <c r="N11545" t="s">
        <v>526</v>
      </c>
      <c r="O11545"/>
    </row>
    <row r="11546" spans="1:15" ht="16" x14ac:dyDescent="0.2">
      <c r="A11546" t="s">
        <v>521</v>
      </c>
      <c r="B11546" t="s">
        <v>572</v>
      </c>
      <c r="C11546" t="s">
        <v>523</v>
      </c>
      <c r="D11546" t="s">
        <v>530</v>
      </c>
      <c r="E11546" t="s">
        <v>517</v>
      </c>
      <c r="F11546" s="191">
        <v>45908</v>
      </c>
      <c r="G11546" t="s">
        <v>573</v>
      </c>
      <c r="H11546" s="192">
        <v>2160000</v>
      </c>
      <c r="I11546" t="s">
        <v>16</v>
      </c>
      <c r="J11546">
        <v>5400</v>
      </c>
      <c r="K11546"/>
      <c r="L11546">
        <v>2025</v>
      </c>
      <c r="M11546" t="s">
        <v>525</v>
      </c>
      <c r="N11546" t="s">
        <v>526</v>
      </c>
      <c r="O11546"/>
    </row>
    <row r="11547" spans="1:15" ht="16" x14ac:dyDescent="0.2">
      <c r="A11547" t="s">
        <v>521</v>
      </c>
      <c r="B11547" t="s">
        <v>572</v>
      </c>
      <c r="C11547" t="s">
        <v>523</v>
      </c>
      <c r="D11547" t="s">
        <v>530</v>
      </c>
      <c r="E11547" t="s">
        <v>518</v>
      </c>
      <c r="F11547" s="191">
        <v>45908</v>
      </c>
      <c r="G11547" t="s">
        <v>573</v>
      </c>
      <c r="H11547" s="192">
        <v>12000</v>
      </c>
      <c r="I11547" t="s">
        <v>16</v>
      </c>
      <c r="J11547">
        <v>30</v>
      </c>
      <c r="K11547"/>
      <c r="L11547">
        <v>2025</v>
      </c>
      <c r="M11547" t="s">
        <v>525</v>
      </c>
      <c r="N11547" t="s">
        <v>526</v>
      </c>
      <c r="O11547"/>
    </row>
    <row r="11548" spans="1:15" ht="16" x14ac:dyDescent="0.2">
      <c r="A11548" t="s">
        <v>521</v>
      </c>
      <c r="B11548" t="s">
        <v>647</v>
      </c>
      <c r="C11548" t="s">
        <v>523</v>
      </c>
      <c r="D11548" t="s">
        <v>525</v>
      </c>
      <c r="E11548" t="s">
        <v>525</v>
      </c>
      <c r="F11548" s="191">
        <v>45909</v>
      </c>
      <c r="G11548" t="s">
        <v>648</v>
      </c>
      <c r="H11548" s="192">
        <v>2218</v>
      </c>
      <c r="I11548" t="s">
        <v>16</v>
      </c>
      <c r="J11548"/>
      <c r="K11548"/>
      <c r="L11548">
        <v>2025</v>
      </c>
      <c r="M11548" t="s">
        <v>525</v>
      </c>
      <c r="N11548" t="s">
        <v>569</v>
      </c>
      <c r="O11548"/>
    </row>
    <row r="11549" spans="1:15" ht="16" x14ac:dyDescent="0.2">
      <c r="A11549" t="s">
        <v>521</v>
      </c>
      <c r="B11549" t="s">
        <v>577</v>
      </c>
      <c r="C11549" t="s">
        <v>523</v>
      </c>
      <c r="D11549" t="s">
        <v>525</v>
      </c>
      <c r="E11549" t="s">
        <v>525</v>
      </c>
      <c r="F11549" s="191">
        <v>45909</v>
      </c>
      <c r="G11549" t="s">
        <v>582</v>
      </c>
      <c r="H11549" s="192">
        <v>3192</v>
      </c>
      <c r="I11549" t="s">
        <v>16</v>
      </c>
      <c r="J11549"/>
      <c r="K11549"/>
      <c r="L11549">
        <v>2025</v>
      </c>
      <c r="M11549" t="s">
        <v>525</v>
      </c>
      <c r="N11549" t="s">
        <v>569</v>
      </c>
      <c r="O11549"/>
    </row>
    <row r="11550" spans="1:15" ht="16" x14ac:dyDescent="0.2">
      <c r="A11550" t="s">
        <v>521</v>
      </c>
      <c r="B11550" t="s">
        <v>577</v>
      </c>
      <c r="C11550" t="s">
        <v>523</v>
      </c>
      <c r="D11550" t="s">
        <v>525</v>
      </c>
      <c r="E11550" t="s">
        <v>531</v>
      </c>
      <c r="F11550" s="191">
        <v>45909</v>
      </c>
      <c r="G11550" t="s">
        <v>582</v>
      </c>
      <c r="H11550" s="192">
        <v>7984</v>
      </c>
      <c r="I11550" t="s">
        <v>16</v>
      </c>
      <c r="J11550"/>
      <c r="K11550"/>
      <c r="L11550">
        <v>2025</v>
      </c>
      <c r="M11550" t="s">
        <v>525</v>
      </c>
      <c r="N11550" t="s">
        <v>569</v>
      </c>
      <c r="O11550"/>
    </row>
    <row r="11551" spans="1:15" ht="16" x14ac:dyDescent="0.2">
      <c r="A11551" t="s">
        <v>521</v>
      </c>
      <c r="B11551" t="s">
        <v>647</v>
      </c>
      <c r="C11551" t="s">
        <v>523</v>
      </c>
      <c r="D11551" t="s">
        <v>525</v>
      </c>
      <c r="E11551" t="s">
        <v>519</v>
      </c>
      <c r="F11551" s="191">
        <v>45909</v>
      </c>
      <c r="G11551" t="s">
        <v>658</v>
      </c>
      <c r="H11551" s="192">
        <v>46101</v>
      </c>
      <c r="I11551" t="s">
        <v>16</v>
      </c>
      <c r="J11551"/>
      <c r="K11551"/>
      <c r="L11551">
        <v>2025</v>
      </c>
      <c r="M11551" t="s">
        <v>525</v>
      </c>
      <c r="N11551" t="s">
        <v>569</v>
      </c>
      <c r="O11551"/>
    </row>
    <row r="11552" spans="1:15" ht="16" x14ac:dyDescent="0.2">
      <c r="A11552" t="s">
        <v>521</v>
      </c>
      <c r="B11552" t="s">
        <v>647</v>
      </c>
      <c r="C11552" t="s">
        <v>523</v>
      </c>
      <c r="D11552" t="s">
        <v>525</v>
      </c>
      <c r="E11552" t="s">
        <v>519</v>
      </c>
      <c r="F11552" s="191">
        <v>45909</v>
      </c>
      <c r="G11552" t="s">
        <v>661</v>
      </c>
      <c r="H11552" s="192">
        <v>184404</v>
      </c>
      <c r="I11552" t="s">
        <v>16</v>
      </c>
      <c r="J11552"/>
      <c r="K11552"/>
      <c r="L11552">
        <v>2025</v>
      </c>
      <c r="M11552" t="s">
        <v>525</v>
      </c>
      <c r="N11552" t="s">
        <v>569</v>
      </c>
      <c r="O11552"/>
    </row>
    <row r="11553" spans="1:15" ht="16" x14ac:dyDescent="0.2">
      <c r="A11553" t="s">
        <v>521</v>
      </c>
      <c r="B11553" t="s">
        <v>647</v>
      </c>
      <c r="C11553" t="s">
        <v>523</v>
      </c>
      <c r="D11553" t="s">
        <v>525</v>
      </c>
      <c r="E11553" t="s">
        <v>531</v>
      </c>
      <c r="F11553" s="191">
        <v>45909</v>
      </c>
      <c r="G11553" t="s">
        <v>656</v>
      </c>
      <c r="H11553" s="192">
        <v>116237</v>
      </c>
      <c r="I11553" t="s">
        <v>16</v>
      </c>
      <c r="J11553"/>
      <c r="K11553"/>
      <c r="L11553">
        <v>2025</v>
      </c>
      <c r="M11553" t="s">
        <v>525</v>
      </c>
      <c r="N11553" t="s">
        <v>569</v>
      </c>
      <c r="O11553"/>
    </row>
    <row r="11554" spans="1:15" ht="16" x14ac:dyDescent="0.2">
      <c r="A11554" t="s">
        <v>521</v>
      </c>
      <c r="B11554" t="s">
        <v>667</v>
      </c>
      <c r="C11554" t="s">
        <v>523</v>
      </c>
      <c r="D11554" t="s">
        <v>530</v>
      </c>
      <c r="E11554" t="s">
        <v>517</v>
      </c>
      <c r="F11554" s="191">
        <v>45909</v>
      </c>
      <c r="G11554" t="s">
        <v>35</v>
      </c>
      <c r="H11554" s="192">
        <v>67200</v>
      </c>
      <c r="I11554" t="s">
        <v>16</v>
      </c>
      <c r="J11554">
        <v>168</v>
      </c>
      <c r="K11554"/>
      <c r="L11554">
        <v>2025</v>
      </c>
      <c r="M11554" t="s">
        <v>525</v>
      </c>
      <c r="N11554" t="s">
        <v>526</v>
      </c>
      <c r="O11554"/>
    </row>
    <row r="11555" spans="1:15" ht="16" x14ac:dyDescent="0.2">
      <c r="A11555" t="s">
        <v>521</v>
      </c>
      <c r="B11555" t="s">
        <v>705</v>
      </c>
      <c r="C11555" t="s">
        <v>523</v>
      </c>
      <c r="D11555" t="s">
        <v>530</v>
      </c>
      <c r="E11555" t="s">
        <v>518</v>
      </c>
      <c r="F11555" s="191">
        <v>45909</v>
      </c>
      <c r="G11555" t="s">
        <v>42</v>
      </c>
      <c r="H11555" s="192">
        <v>22400</v>
      </c>
      <c r="I11555" t="s">
        <v>16</v>
      </c>
      <c r="J11555">
        <v>56</v>
      </c>
      <c r="K11555"/>
      <c r="L11555">
        <v>2025</v>
      </c>
      <c r="M11555" t="s">
        <v>525</v>
      </c>
      <c r="N11555" t="s">
        <v>526</v>
      </c>
      <c r="O11555"/>
    </row>
    <row r="11556" spans="1:15" ht="16" x14ac:dyDescent="0.2">
      <c r="A11556" t="s">
        <v>521</v>
      </c>
      <c r="B11556" t="s">
        <v>705</v>
      </c>
      <c r="C11556" t="s">
        <v>523</v>
      </c>
      <c r="D11556" t="s">
        <v>530</v>
      </c>
      <c r="E11556" t="s">
        <v>517</v>
      </c>
      <c r="F11556" s="191">
        <v>45909</v>
      </c>
      <c r="G11556" t="s">
        <v>42</v>
      </c>
      <c r="H11556" s="192">
        <v>112000</v>
      </c>
      <c r="I11556" t="s">
        <v>16</v>
      </c>
      <c r="J11556">
        <v>280</v>
      </c>
      <c r="K11556"/>
      <c r="L11556">
        <v>2025</v>
      </c>
      <c r="M11556" t="s">
        <v>525</v>
      </c>
      <c r="N11556" t="s">
        <v>526</v>
      </c>
      <c r="O11556"/>
    </row>
    <row r="11557" spans="1:15" ht="16" x14ac:dyDescent="0.2">
      <c r="A11557" t="s">
        <v>521</v>
      </c>
      <c r="B11557" t="s">
        <v>645</v>
      </c>
      <c r="C11557" t="s">
        <v>523</v>
      </c>
      <c r="D11557" t="s">
        <v>530</v>
      </c>
      <c r="E11557" t="s">
        <v>517</v>
      </c>
      <c r="F11557" s="191">
        <v>45909</v>
      </c>
      <c r="G11557" t="s">
        <v>30</v>
      </c>
      <c r="H11557" s="192">
        <v>2016000</v>
      </c>
      <c r="I11557" t="s">
        <v>16</v>
      </c>
      <c r="J11557">
        <v>5040</v>
      </c>
      <c r="K11557"/>
      <c r="L11557">
        <v>2025</v>
      </c>
      <c r="M11557" t="s">
        <v>525</v>
      </c>
      <c r="N11557" t="s">
        <v>526</v>
      </c>
      <c r="O11557"/>
    </row>
    <row r="11558" spans="1:15" ht="16" x14ac:dyDescent="0.2">
      <c r="A11558" t="s">
        <v>521</v>
      </c>
      <c r="B11558" t="s">
        <v>639</v>
      </c>
      <c r="C11558" t="s">
        <v>523</v>
      </c>
      <c r="D11558" t="s">
        <v>530</v>
      </c>
      <c r="E11558" t="s">
        <v>518</v>
      </c>
      <c r="F11558" s="191">
        <v>45909</v>
      </c>
      <c r="G11558" t="s">
        <v>29</v>
      </c>
      <c r="H11558" s="192">
        <v>56400</v>
      </c>
      <c r="I11558" t="s">
        <v>16</v>
      </c>
      <c r="J11558">
        <v>141</v>
      </c>
      <c r="K11558"/>
      <c r="L11558">
        <v>2025</v>
      </c>
      <c r="M11558" t="s">
        <v>525</v>
      </c>
      <c r="N11558" t="s">
        <v>526</v>
      </c>
      <c r="O11558"/>
    </row>
    <row r="11559" spans="1:15" ht="16" x14ac:dyDescent="0.2">
      <c r="A11559" t="s">
        <v>521</v>
      </c>
      <c r="B11559" t="s">
        <v>639</v>
      </c>
      <c r="C11559" t="s">
        <v>523</v>
      </c>
      <c r="D11559" t="s">
        <v>530</v>
      </c>
      <c r="E11559" t="s">
        <v>517</v>
      </c>
      <c r="F11559" s="191">
        <v>45909</v>
      </c>
      <c r="G11559" t="s">
        <v>29</v>
      </c>
      <c r="H11559" s="192">
        <v>515200</v>
      </c>
      <c r="I11559" t="s">
        <v>16</v>
      </c>
      <c r="J11559">
        <v>1288</v>
      </c>
      <c r="K11559"/>
      <c r="L11559">
        <v>2025</v>
      </c>
      <c r="M11559" t="s">
        <v>525</v>
      </c>
      <c r="N11559" t="s">
        <v>526</v>
      </c>
      <c r="O11559"/>
    </row>
    <row r="11560" spans="1:15" ht="16" x14ac:dyDescent="0.2">
      <c r="A11560" t="s">
        <v>521</v>
      </c>
      <c r="B11560" t="s">
        <v>662</v>
      </c>
      <c r="C11560" t="s">
        <v>523</v>
      </c>
      <c r="D11560" t="s">
        <v>530</v>
      </c>
      <c r="E11560" t="s">
        <v>518</v>
      </c>
      <c r="F11560" s="191">
        <v>45909</v>
      </c>
      <c r="G11560" t="s">
        <v>32</v>
      </c>
      <c r="H11560" s="192">
        <v>22400</v>
      </c>
      <c r="I11560" t="s">
        <v>16</v>
      </c>
      <c r="J11560">
        <v>56</v>
      </c>
      <c r="K11560"/>
      <c r="L11560">
        <v>2025</v>
      </c>
      <c r="M11560" t="s">
        <v>525</v>
      </c>
      <c r="N11560" t="s">
        <v>526</v>
      </c>
      <c r="O11560"/>
    </row>
    <row r="11561" spans="1:15" ht="16" x14ac:dyDescent="0.2">
      <c r="A11561" t="s">
        <v>521</v>
      </c>
      <c r="B11561" t="s">
        <v>662</v>
      </c>
      <c r="C11561" t="s">
        <v>523</v>
      </c>
      <c r="D11561" t="s">
        <v>530</v>
      </c>
      <c r="E11561" t="s">
        <v>517</v>
      </c>
      <c r="F11561" s="191">
        <v>45909</v>
      </c>
      <c r="G11561" t="s">
        <v>32</v>
      </c>
      <c r="H11561" s="192">
        <v>784000</v>
      </c>
      <c r="I11561" t="s">
        <v>16</v>
      </c>
      <c r="J11561">
        <v>1960</v>
      </c>
      <c r="K11561"/>
      <c r="L11561">
        <v>2025</v>
      </c>
      <c r="M11561" t="s">
        <v>525</v>
      </c>
      <c r="N11561" t="s">
        <v>526</v>
      </c>
      <c r="O11561"/>
    </row>
    <row r="11562" spans="1:15" ht="16" x14ac:dyDescent="0.2">
      <c r="A11562" t="s">
        <v>521</v>
      </c>
      <c r="B11562" t="s">
        <v>670</v>
      </c>
      <c r="C11562" t="s">
        <v>523</v>
      </c>
      <c r="D11562" t="s">
        <v>530</v>
      </c>
      <c r="E11562" t="s">
        <v>517</v>
      </c>
      <c r="F11562" s="191">
        <v>45909</v>
      </c>
      <c r="G11562" t="s">
        <v>36</v>
      </c>
      <c r="H11562" s="192">
        <v>156800</v>
      </c>
      <c r="I11562" t="s">
        <v>16</v>
      </c>
      <c r="J11562">
        <v>392</v>
      </c>
      <c r="K11562"/>
      <c r="L11562">
        <v>2025</v>
      </c>
      <c r="M11562" t="s">
        <v>525</v>
      </c>
      <c r="N11562" t="s">
        <v>526</v>
      </c>
      <c r="O11562"/>
    </row>
    <row r="11563" spans="1:15" ht="16" x14ac:dyDescent="0.2">
      <c r="A11563" t="s">
        <v>521</v>
      </c>
      <c r="B11563" t="s">
        <v>687</v>
      </c>
      <c r="C11563" t="s">
        <v>523</v>
      </c>
      <c r="D11563" t="s">
        <v>530</v>
      </c>
      <c r="E11563" t="s">
        <v>517</v>
      </c>
      <c r="F11563" s="191">
        <v>45909</v>
      </c>
      <c r="G11563" t="s">
        <v>39</v>
      </c>
      <c r="H11563" s="192">
        <v>44800</v>
      </c>
      <c r="I11563" t="s">
        <v>16</v>
      </c>
      <c r="J11563">
        <v>112</v>
      </c>
      <c r="K11563"/>
      <c r="L11563">
        <v>2025</v>
      </c>
      <c r="M11563" t="s">
        <v>525</v>
      </c>
      <c r="N11563" t="s">
        <v>526</v>
      </c>
      <c r="O11563"/>
    </row>
    <row r="11564" spans="1:15" ht="16" x14ac:dyDescent="0.2">
      <c r="A11564" t="s">
        <v>521</v>
      </c>
      <c r="B11564" t="s">
        <v>592</v>
      </c>
      <c r="C11564" t="s">
        <v>523</v>
      </c>
      <c r="D11564" t="s">
        <v>524</v>
      </c>
      <c r="E11564" t="s">
        <v>519</v>
      </c>
      <c r="F11564" s="191">
        <v>45909</v>
      </c>
      <c r="G11564" t="s">
        <v>24</v>
      </c>
      <c r="H11564" s="192">
        <v>3655</v>
      </c>
      <c r="I11564" t="s">
        <v>16</v>
      </c>
      <c r="J11564">
        <v>43</v>
      </c>
      <c r="K11564"/>
      <c r="L11564">
        <v>2025</v>
      </c>
      <c r="M11564" t="s">
        <v>525</v>
      </c>
      <c r="N11564" t="s">
        <v>526</v>
      </c>
      <c r="O11564"/>
    </row>
    <row r="11565" spans="1:15" ht="16" x14ac:dyDescent="0.2">
      <c r="A11565" t="s">
        <v>521</v>
      </c>
      <c r="B11565" t="s">
        <v>592</v>
      </c>
      <c r="C11565" t="s">
        <v>523</v>
      </c>
      <c r="D11565" t="s">
        <v>530</v>
      </c>
      <c r="E11565" t="s">
        <v>517</v>
      </c>
      <c r="F11565" s="191">
        <v>45909</v>
      </c>
      <c r="G11565" t="s">
        <v>24</v>
      </c>
      <c r="H11565" s="192">
        <v>604800</v>
      </c>
      <c r="I11565" t="s">
        <v>16</v>
      </c>
      <c r="J11565">
        <v>1512</v>
      </c>
      <c r="K11565"/>
      <c r="L11565">
        <v>2025</v>
      </c>
      <c r="M11565" t="s">
        <v>525</v>
      </c>
      <c r="N11565" t="s">
        <v>526</v>
      </c>
      <c r="O11565"/>
    </row>
    <row r="11566" spans="1:15" ht="16" x14ac:dyDescent="0.2">
      <c r="A11566" t="s">
        <v>521</v>
      </c>
      <c r="B11566" t="s">
        <v>688</v>
      </c>
      <c r="C11566" t="s">
        <v>523</v>
      </c>
      <c r="D11566" t="s">
        <v>530</v>
      </c>
      <c r="E11566" t="s">
        <v>518</v>
      </c>
      <c r="F11566" s="191">
        <v>45909</v>
      </c>
      <c r="G11566" t="s">
        <v>40</v>
      </c>
      <c r="H11566" s="192">
        <v>80000</v>
      </c>
      <c r="I11566" t="s">
        <v>16</v>
      </c>
      <c r="J11566"/>
      <c r="K11566"/>
      <c r="L11566">
        <v>2025</v>
      </c>
      <c r="M11566" t="s">
        <v>525</v>
      </c>
      <c r="N11566" t="s">
        <v>526</v>
      </c>
      <c r="O11566"/>
    </row>
    <row r="11567" spans="1:15" ht="16" x14ac:dyDescent="0.2">
      <c r="A11567" t="s">
        <v>521</v>
      </c>
      <c r="B11567" t="s">
        <v>688</v>
      </c>
      <c r="C11567" t="s">
        <v>523</v>
      </c>
      <c r="D11567" t="s">
        <v>530</v>
      </c>
      <c r="E11567" t="s">
        <v>517</v>
      </c>
      <c r="F11567" s="191">
        <v>45909</v>
      </c>
      <c r="G11567" t="s">
        <v>40</v>
      </c>
      <c r="H11567" s="192">
        <v>1280000</v>
      </c>
      <c r="I11567" t="s">
        <v>16</v>
      </c>
      <c r="J11567"/>
      <c r="K11567"/>
      <c r="L11567">
        <v>2025</v>
      </c>
      <c r="M11567" t="s">
        <v>525</v>
      </c>
      <c r="N11567" t="s">
        <v>526</v>
      </c>
      <c r="O11567"/>
    </row>
    <row r="11568" spans="1:15" ht="16" x14ac:dyDescent="0.2">
      <c r="A11568" t="s">
        <v>521</v>
      </c>
      <c r="B11568" t="s">
        <v>572</v>
      </c>
      <c r="C11568" t="s">
        <v>523</v>
      </c>
      <c r="D11568" t="s">
        <v>524</v>
      </c>
      <c r="E11568" t="s">
        <v>519</v>
      </c>
      <c r="F11568" s="191">
        <v>45909</v>
      </c>
      <c r="G11568" t="s">
        <v>573</v>
      </c>
      <c r="H11568" s="192">
        <v>279500</v>
      </c>
      <c r="I11568" t="s">
        <v>16</v>
      </c>
      <c r="J11568">
        <v>3289</v>
      </c>
      <c r="K11568"/>
      <c r="L11568">
        <v>2025</v>
      </c>
      <c r="M11568" t="s">
        <v>525</v>
      </c>
      <c r="N11568" t="s">
        <v>526</v>
      </c>
      <c r="O11568"/>
    </row>
    <row r="11569" spans="1:15" ht="16" x14ac:dyDescent="0.2">
      <c r="A11569" t="s">
        <v>521</v>
      </c>
      <c r="B11569" t="s">
        <v>572</v>
      </c>
      <c r="C11569" t="s">
        <v>535</v>
      </c>
      <c r="D11569" t="s">
        <v>530</v>
      </c>
      <c r="E11569" t="s">
        <v>517</v>
      </c>
      <c r="F11569" s="191">
        <v>45909</v>
      </c>
      <c r="G11569" t="s">
        <v>573</v>
      </c>
      <c r="H11569" s="192">
        <v>40000</v>
      </c>
      <c r="I11569" t="s">
        <v>16</v>
      </c>
      <c r="J11569">
        <v>100</v>
      </c>
      <c r="K11569"/>
      <c r="L11569">
        <v>2025</v>
      </c>
      <c r="M11569" t="s">
        <v>525</v>
      </c>
      <c r="N11569" t="s">
        <v>526</v>
      </c>
      <c r="O11569"/>
    </row>
    <row r="11570" spans="1:15" ht="16" x14ac:dyDescent="0.2">
      <c r="A11570" t="s">
        <v>521</v>
      </c>
      <c r="B11570" t="s">
        <v>572</v>
      </c>
      <c r="C11570" t="s">
        <v>523</v>
      </c>
      <c r="D11570" t="s">
        <v>530</v>
      </c>
      <c r="E11570" t="s">
        <v>517</v>
      </c>
      <c r="F11570" s="191">
        <v>45909</v>
      </c>
      <c r="G11570" t="s">
        <v>573</v>
      </c>
      <c r="H11570" s="192">
        <v>2680000</v>
      </c>
      <c r="I11570" t="s">
        <v>16</v>
      </c>
      <c r="J11570">
        <v>6700</v>
      </c>
      <c r="K11570"/>
      <c r="L11570">
        <v>2025</v>
      </c>
      <c r="M11570" t="s">
        <v>525</v>
      </c>
      <c r="N11570" t="s">
        <v>526</v>
      </c>
      <c r="O11570"/>
    </row>
    <row r="11571" spans="1:15" ht="16" x14ac:dyDescent="0.2">
      <c r="A11571" t="s">
        <v>521</v>
      </c>
      <c r="B11571" t="s">
        <v>572</v>
      </c>
      <c r="C11571" t="s">
        <v>523</v>
      </c>
      <c r="D11571" t="s">
        <v>530</v>
      </c>
      <c r="E11571" t="s">
        <v>518</v>
      </c>
      <c r="F11571" s="191">
        <v>45909</v>
      </c>
      <c r="G11571" t="s">
        <v>573</v>
      </c>
      <c r="H11571" s="192">
        <v>40000</v>
      </c>
      <c r="I11571" t="s">
        <v>16</v>
      </c>
      <c r="J11571">
        <v>100</v>
      </c>
      <c r="K11571"/>
      <c r="L11571">
        <v>2025</v>
      </c>
      <c r="M11571" t="s">
        <v>525</v>
      </c>
      <c r="N11571" t="s">
        <v>526</v>
      </c>
      <c r="O11571"/>
    </row>
    <row r="11572" spans="1:15" ht="16" x14ac:dyDescent="0.2">
      <c r="A11572" t="s">
        <v>521</v>
      </c>
      <c r="B11572" t="s">
        <v>572</v>
      </c>
      <c r="C11572" t="s">
        <v>535</v>
      </c>
      <c r="D11572" t="s">
        <v>524</v>
      </c>
      <c r="E11572" t="s">
        <v>519</v>
      </c>
      <c r="F11572" s="191">
        <v>45909</v>
      </c>
      <c r="G11572" t="s">
        <v>573</v>
      </c>
      <c r="H11572" s="192">
        <v>297500</v>
      </c>
      <c r="I11572" t="s">
        <v>16</v>
      </c>
      <c r="J11572">
        <v>3500</v>
      </c>
      <c r="K11572"/>
      <c r="L11572">
        <v>2025</v>
      </c>
      <c r="M11572" t="s">
        <v>525</v>
      </c>
      <c r="N11572" t="s">
        <v>526</v>
      </c>
      <c r="O11572"/>
    </row>
    <row r="11573" spans="1:15" ht="16" x14ac:dyDescent="0.2">
      <c r="A11573" t="s">
        <v>521</v>
      </c>
      <c r="B11573" t="s">
        <v>647</v>
      </c>
      <c r="C11573" t="s">
        <v>523</v>
      </c>
      <c r="D11573" t="s">
        <v>525</v>
      </c>
      <c r="E11573" t="s">
        <v>525</v>
      </c>
      <c r="F11573" s="191">
        <v>45910</v>
      </c>
      <c r="G11573" t="s">
        <v>648</v>
      </c>
      <c r="H11573" s="192">
        <v>163704</v>
      </c>
      <c r="I11573" t="s">
        <v>16</v>
      </c>
      <c r="J11573"/>
      <c r="K11573"/>
      <c r="L11573">
        <v>2025</v>
      </c>
      <c r="M11573" t="s">
        <v>525</v>
      </c>
      <c r="N11573" t="s">
        <v>569</v>
      </c>
      <c r="O11573"/>
    </row>
    <row r="11574" spans="1:15" ht="16" x14ac:dyDescent="0.2">
      <c r="A11574" t="s">
        <v>521</v>
      </c>
      <c r="B11574" t="s">
        <v>705</v>
      </c>
      <c r="C11574" t="s">
        <v>523</v>
      </c>
      <c r="D11574" t="s">
        <v>530</v>
      </c>
      <c r="E11574" t="s">
        <v>518</v>
      </c>
      <c r="F11574" s="191">
        <v>45910</v>
      </c>
      <c r="G11574" t="s">
        <v>42</v>
      </c>
      <c r="H11574" s="192">
        <v>44800</v>
      </c>
      <c r="I11574" t="s">
        <v>16</v>
      </c>
      <c r="J11574">
        <v>112</v>
      </c>
      <c r="K11574"/>
      <c r="L11574">
        <v>2025</v>
      </c>
      <c r="M11574" t="s">
        <v>525</v>
      </c>
      <c r="N11574" t="s">
        <v>526</v>
      </c>
      <c r="O11574" t="s">
        <v>914</v>
      </c>
    </row>
    <row r="11575" spans="1:15" ht="16" x14ac:dyDescent="0.2">
      <c r="A11575" t="s">
        <v>521</v>
      </c>
      <c r="B11575" t="s">
        <v>647</v>
      </c>
      <c r="C11575" t="s">
        <v>523</v>
      </c>
      <c r="D11575" t="s">
        <v>525</v>
      </c>
      <c r="E11575" t="s">
        <v>531</v>
      </c>
      <c r="F11575" s="191">
        <v>45910</v>
      </c>
      <c r="G11575" t="s">
        <v>648</v>
      </c>
      <c r="H11575" s="192">
        <v>38016</v>
      </c>
      <c r="I11575" t="s">
        <v>16</v>
      </c>
      <c r="J11575"/>
      <c r="K11575"/>
      <c r="L11575">
        <v>2025</v>
      </c>
      <c r="M11575" t="s">
        <v>525</v>
      </c>
      <c r="N11575" t="s">
        <v>569</v>
      </c>
      <c r="O11575"/>
    </row>
    <row r="11576" spans="1:15" ht="16" x14ac:dyDescent="0.2">
      <c r="A11576" t="s">
        <v>521</v>
      </c>
      <c r="B11576" t="s">
        <v>705</v>
      </c>
      <c r="C11576" t="s">
        <v>523</v>
      </c>
      <c r="D11576" t="s">
        <v>530</v>
      </c>
      <c r="E11576" t="s">
        <v>517</v>
      </c>
      <c r="F11576" s="191">
        <v>45910</v>
      </c>
      <c r="G11576" t="s">
        <v>42</v>
      </c>
      <c r="H11576" s="192">
        <v>89600</v>
      </c>
      <c r="I11576" t="s">
        <v>16</v>
      </c>
      <c r="J11576">
        <v>224</v>
      </c>
      <c r="K11576"/>
      <c r="L11576">
        <v>2025</v>
      </c>
      <c r="M11576" t="s">
        <v>525</v>
      </c>
      <c r="N11576" t="s">
        <v>526</v>
      </c>
      <c r="O11576" t="s">
        <v>914</v>
      </c>
    </row>
    <row r="11577" spans="1:15" ht="16" x14ac:dyDescent="0.2">
      <c r="A11577" t="s">
        <v>521</v>
      </c>
      <c r="B11577" t="s">
        <v>577</v>
      </c>
      <c r="C11577" t="s">
        <v>523</v>
      </c>
      <c r="D11577" t="s">
        <v>525</v>
      </c>
      <c r="E11577" t="s">
        <v>525</v>
      </c>
      <c r="F11577" s="191">
        <v>45910</v>
      </c>
      <c r="G11577" t="s">
        <v>578</v>
      </c>
      <c r="H11577" s="192">
        <v>42862</v>
      </c>
      <c r="I11577" t="s">
        <v>16</v>
      </c>
      <c r="J11577"/>
      <c r="K11577"/>
      <c r="L11577">
        <v>2025</v>
      </c>
      <c r="M11577" t="s">
        <v>525</v>
      </c>
      <c r="N11577" t="s">
        <v>569</v>
      </c>
      <c r="O11577"/>
    </row>
    <row r="11578" spans="1:15" ht="16" x14ac:dyDescent="0.2">
      <c r="A11578" t="s">
        <v>521</v>
      </c>
      <c r="B11578" t="s">
        <v>670</v>
      </c>
      <c r="C11578" t="s">
        <v>523</v>
      </c>
      <c r="D11578" t="s">
        <v>530</v>
      </c>
      <c r="E11578" t="s">
        <v>517</v>
      </c>
      <c r="F11578" s="191">
        <v>45910</v>
      </c>
      <c r="G11578" t="s">
        <v>36</v>
      </c>
      <c r="H11578" s="192">
        <v>-44800</v>
      </c>
      <c r="I11578" t="s">
        <v>16</v>
      </c>
      <c r="J11578">
        <v>-112</v>
      </c>
      <c r="K11578"/>
      <c r="L11578">
        <v>2025</v>
      </c>
      <c r="M11578" t="s">
        <v>525</v>
      </c>
      <c r="N11578" t="s">
        <v>526</v>
      </c>
      <c r="O11578" t="s">
        <v>915</v>
      </c>
    </row>
    <row r="11579" spans="1:15" ht="16" x14ac:dyDescent="0.2">
      <c r="A11579" t="s">
        <v>521</v>
      </c>
      <c r="B11579" t="s">
        <v>577</v>
      </c>
      <c r="C11579" t="s">
        <v>523</v>
      </c>
      <c r="D11579" t="s">
        <v>525</v>
      </c>
      <c r="E11579" t="s">
        <v>531</v>
      </c>
      <c r="F11579" s="191">
        <v>45910</v>
      </c>
      <c r="G11579" t="s">
        <v>580</v>
      </c>
      <c r="H11579" s="192">
        <v>363</v>
      </c>
      <c r="I11579" t="s">
        <v>16</v>
      </c>
      <c r="J11579"/>
      <c r="K11579"/>
      <c r="L11579">
        <v>2025</v>
      </c>
      <c r="M11579" t="s">
        <v>525</v>
      </c>
      <c r="N11579" t="s">
        <v>569</v>
      </c>
      <c r="O11579"/>
    </row>
    <row r="11580" spans="1:15" ht="16" x14ac:dyDescent="0.2">
      <c r="A11580" t="s">
        <v>521</v>
      </c>
      <c r="B11580" t="s">
        <v>577</v>
      </c>
      <c r="C11580" t="s">
        <v>523</v>
      </c>
      <c r="D11580" t="s">
        <v>525</v>
      </c>
      <c r="E11580" t="s">
        <v>531</v>
      </c>
      <c r="F11580" s="191">
        <v>45910</v>
      </c>
      <c r="G11580" t="s">
        <v>583</v>
      </c>
      <c r="H11580" s="192">
        <v>37721</v>
      </c>
      <c r="I11580" t="s">
        <v>16</v>
      </c>
      <c r="J11580"/>
      <c r="K11580"/>
      <c r="L11580">
        <v>2025</v>
      </c>
      <c r="M11580" t="s">
        <v>525</v>
      </c>
      <c r="N11580" t="s">
        <v>569</v>
      </c>
      <c r="O11580"/>
    </row>
    <row r="11581" spans="1:15" ht="16" x14ac:dyDescent="0.2">
      <c r="A11581" t="s">
        <v>521</v>
      </c>
      <c r="B11581" t="s">
        <v>577</v>
      </c>
      <c r="C11581" t="s">
        <v>523</v>
      </c>
      <c r="D11581" t="s">
        <v>525</v>
      </c>
      <c r="E11581" t="s">
        <v>525</v>
      </c>
      <c r="F11581" s="191">
        <v>45910</v>
      </c>
      <c r="G11581" t="s">
        <v>582</v>
      </c>
      <c r="H11581" s="192">
        <v>1597</v>
      </c>
      <c r="I11581" t="s">
        <v>16</v>
      </c>
      <c r="J11581"/>
      <c r="K11581"/>
      <c r="L11581">
        <v>2025</v>
      </c>
      <c r="M11581" t="s">
        <v>525</v>
      </c>
      <c r="N11581" t="s">
        <v>569</v>
      </c>
      <c r="O11581"/>
    </row>
    <row r="11582" spans="1:15" ht="16" x14ac:dyDescent="0.2">
      <c r="A11582" t="s">
        <v>521</v>
      </c>
      <c r="B11582" t="s">
        <v>577</v>
      </c>
      <c r="C11582" t="s">
        <v>523</v>
      </c>
      <c r="D11582" t="s">
        <v>525</v>
      </c>
      <c r="E11582" t="s">
        <v>531</v>
      </c>
      <c r="F11582" s="191">
        <v>45910</v>
      </c>
      <c r="G11582" t="s">
        <v>582</v>
      </c>
      <c r="H11582" s="192">
        <v>799</v>
      </c>
      <c r="I11582" t="s">
        <v>16</v>
      </c>
      <c r="J11582"/>
      <c r="K11582"/>
      <c r="L11582">
        <v>2025</v>
      </c>
      <c r="M11582" t="s">
        <v>525</v>
      </c>
      <c r="N11582" t="s">
        <v>569</v>
      </c>
      <c r="O11582"/>
    </row>
    <row r="11583" spans="1:15" ht="16" x14ac:dyDescent="0.2">
      <c r="A11583" t="s">
        <v>521</v>
      </c>
      <c r="B11583" t="s">
        <v>647</v>
      </c>
      <c r="C11583" t="s">
        <v>523</v>
      </c>
      <c r="D11583" t="s">
        <v>525</v>
      </c>
      <c r="E11583" t="s">
        <v>519</v>
      </c>
      <c r="F11583" s="191">
        <v>45910</v>
      </c>
      <c r="G11583" t="s">
        <v>661</v>
      </c>
      <c r="H11583" s="192">
        <v>184404</v>
      </c>
      <c r="I11583" t="s">
        <v>16</v>
      </c>
      <c r="J11583"/>
      <c r="K11583"/>
      <c r="L11583">
        <v>2025</v>
      </c>
      <c r="M11583" t="s">
        <v>525</v>
      </c>
      <c r="N11583" t="s">
        <v>569</v>
      </c>
      <c r="O11583"/>
    </row>
    <row r="11584" spans="1:15" ht="16" x14ac:dyDescent="0.2">
      <c r="A11584" t="s">
        <v>521</v>
      </c>
      <c r="B11584" t="s">
        <v>647</v>
      </c>
      <c r="C11584" t="s">
        <v>523</v>
      </c>
      <c r="D11584" t="s">
        <v>525</v>
      </c>
      <c r="E11584" t="s">
        <v>525</v>
      </c>
      <c r="F11584" s="191">
        <v>45910</v>
      </c>
      <c r="G11584" t="s">
        <v>649</v>
      </c>
      <c r="H11584" s="192">
        <v>310431</v>
      </c>
      <c r="I11584" t="s">
        <v>16</v>
      </c>
      <c r="J11584"/>
      <c r="K11584"/>
      <c r="L11584">
        <v>2025</v>
      </c>
      <c r="M11584" t="s">
        <v>525</v>
      </c>
      <c r="N11584" t="s">
        <v>569</v>
      </c>
      <c r="O11584"/>
    </row>
    <row r="11585" spans="1:15" ht="16" x14ac:dyDescent="0.2">
      <c r="A11585" t="s">
        <v>521</v>
      </c>
      <c r="B11585" t="s">
        <v>662</v>
      </c>
      <c r="C11585" t="s">
        <v>523</v>
      </c>
      <c r="D11585" t="s">
        <v>524</v>
      </c>
      <c r="E11585" t="s">
        <v>519</v>
      </c>
      <c r="F11585" s="191">
        <v>45910</v>
      </c>
      <c r="G11585" t="s">
        <v>32</v>
      </c>
      <c r="H11585" s="192">
        <v>7225</v>
      </c>
      <c r="I11585" t="s">
        <v>16</v>
      </c>
      <c r="J11585">
        <v>85</v>
      </c>
      <c r="K11585"/>
      <c r="L11585">
        <v>2025</v>
      </c>
      <c r="M11585" t="s">
        <v>525</v>
      </c>
      <c r="N11585" t="s">
        <v>526</v>
      </c>
      <c r="O11585"/>
    </row>
    <row r="11586" spans="1:15" ht="16" x14ac:dyDescent="0.2">
      <c r="A11586" t="s">
        <v>521</v>
      </c>
      <c r="B11586" t="s">
        <v>662</v>
      </c>
      <c r="C11586" t="s">
        <v>523</v>
      </c>
      <c r="D11586" t="s">
        <v>530</v>
      </c>
      <c r="E11586" t="s">
        <v>517</v>
      </c>
      <c r="F11586" s="191">
        <v>45910</v>
      </c>
      <c r="G11586" t="s">
        <v>32</v>
      </c>
      <c r="H11586" s="192">
        <v>627200</v>
      </c>
      <c r="I11586" t="s">
        <v>16</v>
      </c>
      <c r="J11586">
        <v>1568</v>
      </c>
      <c r="K11586"/>
      <c r="L11586">
        <v>2025</v>
      </c>
      <c r="M11586" t="s">
        <v>525</v>
      </c>
      <c r="N11586" t="s">
        <v>526</v>
      </c>
      <c r="O11586"/>
    </row>
    <row r="11587" spans="1:15" ht="16" x14ac:dyDescent="0.2">
      <c r="A11587" t="s">
        <v>521</v>
      </c>
      <c r="B11587" t="s">
        <v>670</v>
      </c>
      <c r="C11587" t="s">
        <v>523</v>
      </c>
      <c r="D11587" t="s">
        <v>530</v>
      </c>
      <c r="E11587" t="s">
        <v>517</v>
      </c>
      <c r="F11587" s="191">
        <v>45910</v>
      </c>
      <c r="G11587" t="s">
        <v>36</v>
      </c>
      <c r="H11587" s="192">
        <v>156800</v>
      </c>
      <c r="I11587" t="s">
        <v>16</v>
      </c>
      <c r="J11587">
        <v>392</v>
      </c>
      <c r="K11587"/>
      <c r="L11587">
        <v>2025</v>
      </c>
      <c r="M11587" t="s">
        <v>525</v>
      </c>
      <c r="N11587" t="s">
        <v>526</v>
      </c>
      <c r="O11587"/>
    </row>
    <row r="11588" spans="1:15" ht="16" x14ac:dyDescent="0.2">
      <c r="A11588" t="s">
        <v>521</v>
      </c>
      <c r="B11588" t="s">
        <v>687</v>
      </c>
      <c r="C11588" t="s">
        <v>523</v>
      </c>
      <c r="D11588" t="s">
        <v>530</v>
      </c>
      <c r="E11588" t="s">
        <v>517</v>
      </c>
      <c r="F11588" s="191">
        <v>45910</v>
      </c>
      <c r="G11588" t="s">
        <v>39</v>
      </c>
      <c r="H11588" s="192">
        <v>112000</v>
      </c>
      <c r="I11588" t="s">
        <v>16</v>
      </c>
      <c r="J11588">
        <v>280</v>
      </c>
      <c r="K11588"/>
      <c r="L11588">
        <v>2025</v>
      </c>
      <c r="M11588" t="s">
        <v>525</v>
      </c>
      <c r="N11588" t="s">
        <v>526</v>
      </c>
      <c r="O11588"/>
    </row>
    <row r="11589" spans="1:15" ht="16" x14ac:dyDescent="0.2">
      <c r="A11589" t="s">
        <v>521</v>
      </c>
      <c r="B11589" t="s">
        <v>667</v>
      </c>
      <c r="C11589" t="s">
        <v>523</v>
      </c>
      <c r="D11589" t="s">
        <v>530</v>
      </c>
      <c r="E11589" t="s">
        <v>517</v>
      </c>
      <c r="F11589" s="191">
        <v>45910</v>
      </c>
      <c r="G11589" t="s">
        <v>35</v>
      </c>
      <c r="H11589" s="192">
        <v>156800</v>
      </c>
      <c r="I11589" t="s">
        <v>16</v>
      </c>
      <c r="J11589">
        <v>392</v>
      </c>
      <c r="K11589"/>
      <c r="L11589">
        <v>2025</v>
      </c>
      <c r="M11589" t="s">
        <v>525</v>
      </c>
      <c r="N11589" t="s">
        <v>526</v>
      </c>
      <c r="O11589"/>
    </row>
    <row r="11590" spans="1:15" ht="16" x14ac:dyDescent="0.2">
      <c r="A11590" t="s">
        <v>521</v>
      </c>
      <c r="B11590" t="s">
        <v>645</v>
      </c>
      <c r="C11590" t="s">
        <v>523</v>
      </c>
      <c r="D11590" t="s">
        <v>530</v>
      </c>
      <c r="E11590" t="s">
        <v>517</v>
      </c>
      <c r="F11590" s="191">
        <v>45910</v>
      </c>
      <c r="G11590" t="s">
        <v>30</v>
      </c>
      <c r="H11590" s="192">
        <v>179200</v>
      </c>
      <c r="I11590" t="s">
        <v>16</v>
      </c>
      <c r="J11590">
        <v>448</v>
      </c>
      <c r="K11590"/>
      <c r="L11590">
        <v>2025</v>
      </c>
      <c r="M11590" t="s">
        <v>525</v>
      </c>
      <c r="N11590" t="s">
        <v>526</v>
      </c>
      <c r="O11590"/>
    </row>
    <row r="11591" spans="1:15" ht="16" x14ac:dyDescent="0.2">
      <c r="A11591" t="s">
        <v>521</v>
      </c>
      <c r="B11591" t="s">
        <v>592</v>
      </c>
      <c r="C11591" t="s">
        <v>523</v>
      </c>
      <c r="D11591" t="s">
        <v>530</v>
      </c>
      <c r="E11591" t="s">
        <v>518</v>
      </c>
      <c r="F11591" s="191">
        <v>45910</v>
      </c>
      <c r="G11591" t="s">
        <v>24</v>
      </c>
      <c r="H11591" s="192">
        <v>11200</v>
      </c>
      <c r="I11591" t="s">
        <v>16</v>
      </c>
      <c r="J11591">
        <v>28</v>
      </c>
      <c r="K11591"/>
      <c r="L11591">
        <v>2025</v>
      </c>
      <c r="M11591" t="s">
        <v>525</v>
      </c>
      <c r="N11591" t="s">
        <v>526</v>
      </c>
      <c r="O11591"/>
    </row>
    <row r="11592" spans="1:15" ht="16" x14ac:dyDescent="0.2">
      <c r="A11592" t="s">
        <v>521</v>
      </c>
      <c r="B11592" t="s">
        <v>592</v>
      </c>
      <c r="C11592" t="s">
        <v>523</v>
      </c>
      <c r="D11592" t="s">
        <v>530</v>
      </c>
      <c r="E11592" t="s">
        <v>517</v>
      </c>
      <c r="F11592" s="191">
        <v>45910</v>
      </c>
      <c r="G11592" t="s">
        <v>24</v>
      </c>
      <c r="H11592" s="192">
        <v>481600</v>
      </c>
      <c r="I11592" t="s">
        <v>16</v>
      </c>
      <c r="J11592">
        <v>1204</v>
      </c>
      <c r="K11592"/>
      <c r="L11592">
        <v>2025</v>
      </c>
      <c r="M11592" t="s">
        <v>525</v>
      </c>
      <c r="N11592" t="s">
        <v>526</v>
      </c>
      <c r="O11592"/>
    </row>
    <row r="11593" spans="1:15" ht="16" x14ac:dyDescent="0.2">
      <c r="A11593" t="s">
        <v>521</v>
      </c>
      <c r="B11593" t="s">
        <v>639</v>
      </c>
      <c r="C11593" t="s">
        <v>523</v>
      </c>
      <c r="D11593" t="s">
        <v>530</v>
      </c>
      <c r="E11593" t="s">
        <v>518</v>
      </c>
      <c r="F11593" s="191">
        <v>45910</v>
      </c>
      <c r="G11593" t="s">
        <v>29</v>
      </c>
      <c r="H11593" s="192">
        <v>44800</v>
      </c>
      <c r="I11593" t="s">
        <v>16</v>
      </c>
      <c r="J11593">
        <v>112</v>
      </c>
      <c r="K11593"/>
      <c r="L11593">
        <v>2025</v>
      </c>
      <c r="M11593" t="s">
        <v>525</v>
      </c>
      <c r="N11593" t="s">
        <v>526</v>
      </c>
      <c r="O11593"/>
    </row>
    <row r="11594" spans="1:15" ht="16" x14ac:dyDescent="0.2">
      <c r="A11594" t="s">
        <v>521</v>
      </c>
      <c r="B11594" t="s">
        <v>639</v>
      </c>
      <c r="C11594" t="s">
        <v>523</v>
      </c>
      <c r="D11594" t="s">
        <v>524</v>
      </c>
      <c r="E11594" t="s">
        <v>519</v>
      </c>
      <c r="F11594" s="191">
        <v>45910</v>
      </c>
      <c r="G11594" t="s">
        <v>29</v>
      </c>
      <c r="H11594" s="192">
        <v>7225</v>
      </c>
      <c r="I11594" t="s">
        <v>16</v>
      </c>
      <c r="J11594">
        <v>85</v>
      </c>
      <c r="K11594"/>
      <c r="L11594">
        <v>2025</v>
      </c>
      <c r="M11594" t="s">
        <v>525</v>
      </c>
      <c r="N11594" t="s">
        <v>526</v>
      </c>
      <c r="O11594"/>
    </row>
    <row r="11595" spans="1:15" ht="16" x14ac:dyDescent="0.2">
      <c r="A11595" t="s">
        <v>521</v>
      </c>
      <c r="B11595" t="s">
        <v>639</v>
      </c>
      <c r="C11595" t="s">
        <v>523</v>
      </c>
      <c r="D11595" t="s">
        <v>530</v>
      </c>
      <c r="E11595" t="s">
        <v>517</v>
      </c>
      <c r="F11595" s="191">
        <v>45910</v>
      </c>
      <c r="G11595" t="s">
        <v>29</v>
      </c>
      <c r="H11595" s="192">
        <v>560000</v>
      </c>
      <c r="I11595" t="s">
        <v>16</v>
      </c>
      <c r="J11595">
        <v>1400</v>
      </c>
      <c r="K11595"/>
      <c r="L11595">
        <v>2025</v>
      </c>
      <c r="M11595" t="s">
        <v>525</v>
      </c>
      <c r="N11595" t="s">
        <v>526</v>
      </c>
      <c r="O11595"/>
    </row>
    <row r="11596" spans="1:15" ht="16" x14ac:dyDescent="0.2">
      <c r="A11596" t="s">
        <v>521</v>
      </c>
      <c r="B11596" t="s">
        <v>662</v>
      </c>
      <c r="C11596" t="s">
        <v>523</v>
      </c>
      <c r="D11596" t="s">
        <v>530</v>
      </c>
      <c r="E11596" t="s">
        <v>518</v>
      </c>
      <c r="F11596" s="191">
        <v>45910</v>
      </c>
      <c r="G11596" t="s">
        <v>32</v>
      </c>
      <c r="H11596" s="192">
        <v>44800</v>
      </c>
      <c r="I11596" t="s">
        <v>16</v>
      </c>
      <c r="J11596">
        <v>112</v>
      </c>
      <c r="K11596"/>
      <c r="L11596">
        <v>2025</v>
      </c>
      <c r="M11596" t="s">
        <v>525</v>
      </c>
      <c r="N11596" t="s">
        <v>526</v>
      </c>
      <c r="O11596"/>
    </row>
    <row r="11597" spans="1:15" ht="16" x14ac:dyDescent="0.2">
      <c r="A11597" t="s">
        <v>521</v>
      </c>
      <c r="B11597" t="s">
        <v>688</v>
      </c>
      <c r="C11597" t="s">
        <v>523</v>
      </c>
      <c r="D11597" t="s">
        <v>530</v>
      </c>
      <c r="E11597" t="s">
        <v>518</v>
      </c>
      <c r="F11597" s="191">
        <v>45910</v>
      </c>
      <c r="G11597" t="s">
        <v>40</v>
      </c>
      <c r="H11597" s="192">
        <v>80000</v>
      </c>
      <c r="I11597" t="s">
        <v>16</v>
      </c>
      <c r="J11597"/>
      <c r="K11597"/>
      <c r="L11597">
        <v>2025</v>
      </c>
      <c r="M11597" t="s">
        <v>525</v>
      </c>
      <c r="N11597" t="s">
        <v>526</v>
      </c>
      <c r="O11597"/>
    </row>
    <row r="11598" spans="1:15" ht="16" x14ac:dyDescent="0.2">
      <c r="A11598" t="s">
        <v>521</v>
      </c>
      <c r="B11598" t="s">
        <v>688</v>
      </c>
      <c r="C11598" t="s">
        <v>523</v>
      </c>
      <c r="D11598" t="s">
        <v>530</v>
      </c>
      <c r="E11598" t="s">
        <v>517</v>
      </c>
      <c r="F11598" s="191">
        <v>45910</v>
      </c>
      <c r="G11598" t="s">
        <v>40</v>
      </c>
      <c r="H11598" s="192">
        <v>920000</v>
      </c>
      <c r="I11598" t="s">
        <v>16</v>
      </c>
      <c r="J11598"/>
      <c r="K11598"/>
      <c r="L11598">
        <v>2025</v>
      </c>
      <c r="M11598" t="s">
        <v>525</v>
      </c>
      <c r="N11598" t="s">
        <v>526</v>
      </c>
      <c r="O11598"/>
    </row>
    <row r="11599" spans="1:15" ht="16" x14ac:dyDescent="0.2">
      <c r="A11599" t="s">
        <v>521</v>
      </c>
      <c r="B11599" t="s">
        <v>572</v>
      </c>
      <c r="C11599" t="s">
        <v>535</v>
      </c>
      <c r="D11599" t="s">
        <v>524</v>
      </c>
      <c r="E11599" t="s">
        <v>519</v>
      </c>
      <c r="F11599" s="191">
        <v>45910</v>
      </c>
      <c r="G11599" t="s">
        <v>573</v>
      </c>
      <c r="H11599" s="192">
        <v>446250</v>
      </c>
      <c r="I11599" t="s">
        <v>16</v>
      </c>
      <c r="J11599">
        <v>5250</v>
      </c>
      <c r="K11599"/>
      <c r="L11599">
        <v>2025</v>
      </c>
      <c r="M11599" t="s">
        <v>525</v>
      </c>
      <c r="N11599" t="s">
        <v>526</v>
      </c>
      <c r="O11599"/>
    </row>
    <row r="11600" spans="1:15" ht="16" x14ac:dyDescent="0.2">
      <c r="A11600" t="s">
        <v>521</v>
      </c>
      <c r="B11600" t="s">
        <v>572</v>
      </c>
      <c r="C11600" t="s">
        <v>523</v>
      </c>
      <c r="D11600" t="s">
        <v>524</v>
      </c>
      <c r="E11600" t="s">
        <v>519</v>
      </c>
      <c r="F11600" s="191">
        <v>45910</v>
      </c>
      <c r="G11600" t="s">
        <v>573</v>
      </c>
      <c r="H11600" s="192">
        <v>949000</v>
      </c>
      <c r="I11600" t="s">
        <v>16</v>
      </c>
      <c r="J11600">
        <v>11165</v>
      </c>
      <c r="K11600"/>
      <c r="L11600">
        <v>2025</v>
      </c>
      <c r="M11600" t="s">
        <v>525</v>
      </c>
      <c r="N11600" t="s">
        <v>526</v>
      </c>
      <c r="O11600"/>
    </row>
    <row r="11601" spans="1:15" ht="16" x14ac:dyDescent="0.2">
      <c r="A11601" t="s">
        <v>521</v>
      </c>
      <c r="B11601" t="s">
        <v>572</v>
      </c>
      <c r="C11601" t="s">
        <v>535</v>
      </c>
      <c r="D11601" t="s">
        <v>530</v>
      </c>
      <c r="E11601" t="s">
        <v>517</v>
      </c>
      <c r="F11601" s="191">
        <v>45910</v>
      </c>
      <c r="G11601" t="s">
        <v>573</v>
      </c>
      <c r="H11601" s="192">
        <v>64000</v>
      </c>
      <c r="I11601" t="s">
        <v>16</v>
      </c>
      <c r="J11601">
        <v>160</v>
      </c>
      <c r="K11601"/>
      <c r="L11601">
        <v>2025</v>
      </c>
      <c r="M11601" t="s">
        <v>525</v>
      </c>
      <c r="N11601" t="s">
        <v>526</v>
      </c>
      <c r="O11601"/>
    </row>
    <row r="11602" spans="1:15" ht="16" x14ac:dyDescent="0.2">
      <c r="A11602" t="s">
        <v>521</v>
      </c>
      <c r="B11602" t="s">
        <v>572</v>
      </c>
      <c r="C11602" t="s">
        <v>523</v>
      </c>
      <c r="D11602" t="s">
        <v>530</v>
      </c>
      <c r="E11602" t="s">
        <v>517</v>
      </c>
      <c r="F11602" s="191">
        <v>45910</v>
      </c>
      <c r="G11602" t="s">
        <v>573</v>
      </c>
      <c r="H11602" s="192">
        <v>2240000</v>
      </c>
      <c r="I11602" t="s">
        <v>16</v>
      </c>
      <c r="J11602">
        <v>5600</v>
      </c>
      <c r="K11602"/>
      <c r="L11602">
        <v>2025</v>
      </c>
      <c r="M11602" t="s">
        <v>525</v>
      </c>
      <c r="N11602" t="s">
        <v>526</v>
      </c>
      <c r="O11602"/>
    </row>
    <row r="11603" spans="1:15" ht="16" x14ac:dyDescent="0.2">
      <c r="A11603" t="s">
        <v>521</v>
      </c>
      <c r="B11603" t="s">
        <v>572</v>
      </c>
      <c r="C11603" t="s">
        <v>523</v>
      </c>
      <c r="D11603" t="s">
        <v>530</v>
      </c>
      <c r="E11603" t="s">
        <v>518</v>
      </c>
      <c r="F11603" s="191">
        <v>45910</v>
      </c>
      <c r="G11603" t="s">
        <v>573</v>
      </c>
      <c r="H11603" s="192">
        <v>80000</v>
      </c>
      <c r="I11603" t="s">
        <v>16</v>
      </c>
      <c r="J11603">
        <v>200</v>
      </c>
      <c r="K11603"/>
      <c r="L11603">
        <v>2025</v>
      </c>
      <c r="M11603" t="s">
        <v>525</v>
      </c>
      <c r="N11603" t="s">
        <v>526</v>
      </c>
      <c r="O11603"/>
    </row>
    <row r="11604" spans="1:15" ht="16" x14ac:dyDescent="0.2">
      <c r="A11604" t="s">
        <v>521</v>
      </c>
      <c r="B11604" t="s">
        <v>647</v>
      </c>
      <c r="C11604" t="s">
        <v>523</v>
      </c>
      <c r="D11604" t="s">
        <v>525</v>
      </c>
      <c r="E11604" t="s">
        <v>525</v>
      </c>
      <c r="F11604" s="191">
        <v>45911</v>
      </c>
      <c r="G11604" t="s">
        <v>648</v>
      </c>
      <c r="H11604" s="192">
        <v>44064</v>
      </c>
      <c r="I11604" t="s">
        <v>16</v>
      </c>
      <c r="J11604"/>
      <c r="K11604"/>
      <c r="L11604">
        <v>2025</v>
      </c>
      <c r="M11604" t="s">
        <v>525</v>
      </c>
      <c r="N11604" t="s">
        <v>569</v>
      </c>
      <c r="O11604"/>
    </row>
    <row r="11605" spans="1:15" ht="16" x14ac:dyDescent="0.2">
      <c r="A11605" t="s">
        <v>521</v>
      </c>
      <c r="B11605" t="s">
        <v>647</v>
      </c>
      <c r="C11605" t="s">
        <v>523</v>
      </c>
      <c r="D11605" t="s">
        <v>525</v>
      </c>
      <c r="E11605" t="s">
        <v>531</v>
      </c>
      <c r="F11605" s="191">
        <v>45911</v>
      </c>
      <c r="G11605" t="s">
        <v>648</v>
      </c>
      <c r="H11605" s="192">
        <v>80256</v>
      </c>
      <c r="I11605" t="s">
        <v>16</v>
      </c>
      <c r="J11605"/>
      <c r="K11605"/>
      <c r="L11605">
        <v>2025</v>
      </c>
      <c r="M11605" t="s">
        <v>525</v>
      </c>
      <c r="N11605" t="s">
        <v>569</v>
      </c>
      <c r="O11605"/>
    </row>
    <row r="11606" spans="1:15" ht="16" x14ac:dyDescent="0.2">
      <c r="A11606" t="s">
        <v>521</v>
      </c>
      <c r="B11606" t="s">
        <v>577</v>
      </c>
      <c r="C11606" t="s">
        <v>523</v>
      </c>
      <c r="D11606" t="s">
        <v>525</v>
      </c>
      <c r="E11606" t="s">
        <v>525</v>
      </c>
      <c r="F11606" s="191">
        <v>45911</v>
      </c>
      <c r="G11606" t="s">
        <v>578</v>
      </c>
      <c r="H11606" s="192">
        <v>42496</v>
      </c>
      <c r="I11606" t="s">
        <v>16</v>
      </c>
      <c r="J11606"/>
      <c r="K11606"/>
      <c r="L11606">
        <v>2025</v>
      </c>
      <c r="M11606" t="s">
        <v>525</v>
      </c>
      <c r="N11606" t="s">
        <v>569</v>
      </c>
      <c r="O11606"/>
    </row>
    <row r="11607" spans="1:15" ht="16" x14ac:dyDescent="0.2">
      <c r="A11607" t="s">
        <v>521</v>
      </c>
      <c r="B11607" t="s">
        <v>577</v>
      </c>
      <c r="C11607" t="s">
        <v>523</v>
      </c>
      <c r="D11607" t="s">
        <v>525</v>
      </c>
      <c r="E11607" t="s">
        <v>531</v>
      </c>
      <c r="F11607" s="191">
        <v>45911</v>
      </c>
      <c r="G11607" t="s">
        <v>580</v>
      </c>
      <c r="H11607" s="192">
        <v>231</v>
      </c>
      <c r="I11607" t="s">
        <v>16</v>
      </c>
      <c r="J11607"/>
      <c r="K11607"/>
      <c r="L11607">
        <v>2025</v>
      </c>
      <c r="M11607" t="s">
        <v>525</v>
      </c>
      <c r="N11607" t="s">
        <v>569</v>
      </c>
      <c r="O11607"/>
    </row>
    <row r="11608" spans="1:15" ht="16" x14ac:dyDescent="0.2">
      <c r="A11608" t="s">
        <v>521</v>
      </c>
      <c r="B11608" t="s">
        <v>577</v>
      </c>
      <c r="C11608" t="s">
        <v>523</v>
      </c>
      <c r="D11608" t="s">
        <v>525</v>
      </c>
      <c r="E11608" t="s">
        <v>531</v>
      </c>
      <c r="F11608" s="191">
        <v>45911</v>
      </c>
      <c r="G11608" t="s">
        <v>583</v>
      </c>
      <c r="H11608" s="192">
        <v>33530</v>
      </c>
      <c r="I11608" t="s">
        <v>16</v>
      </c>
      <c r="J11608"/>
      <c r="K11608"/>
      <c r="L11608">
        <v>2025</v>
      </c>
      <c r="M11608" t="s">
        <v>525</v>
      </c>
      <c r="N11608" t="s">
        <v>569</v>
      </c>
      <c r="O11608"/>
    </row>
    <row r="11609" spans="1:15" ht="16" x14ac:dyDescent="0.2">
      <c r="A11609" t="s">
        <v>521</v>
      </c>
      <c r="B11609" t="s">
        <v>577</v>
      </c>
      <c r="C11609" t="s">
        <v>523</v>
      </c>
      <c r="D11609" t="s">
        <v>525</v>
      </c>
      <c r="E11609" t="s">
        <v>531</v>
      </c>
      <c r="F11609" s="191">
        <v>45911</v>
      </c>
      <c r="G11609" t="s">
        <v>581</v>
      </c>
      <c r="H11609" s="192">
        <v>330</v>
      </c>
      <c r="I11609" t="s">
        <v>16</v>
      </c>
      <c r="J11609"/>
      <c r="K11609"/>
      <c r="L11609">
        <v>2025</v>
      </c>
      <c r="M11609" t="s">
        <v>525</v>
      </c>
      <c r="N11609" t="s">
        <v>569</v>
      </c>
      <c r="O11609"/>
    </row>
    <row r="11610" spans="1:15" ht="16" x14ac:dyDescent="0.2">
      <c r="A11610" t="s">
        <v>521</v>
      </c>
      <c r="B11610" t="s">
        <v>577</v>
      </c>
      <c r="C11610" t="s">
        <v>523</v>
      </c>
      <c r="D11610" t="s">
        <v>525</v>
      </c>
      <c r="E11610" t="s">
        <v>531</v>
      </c>
      <c r="F11610" s="191">
        <v>45911</v>
      </c>
      <c r="G11610" t="s">
        <v>582</v>
      </c>
      <c r="H11610" s="192">
        <v>72049</v>
      </c>
      <c r="I11610" t="s">
        <v>16</v>
      </c>
      <c r="J11610"/>
      <c r="K11610"/>
      <c r="L11610">
        <v>2025</v>
      </c>
      <c r="M11610" t="s">
        <v>525</v>
      </c>
      <c r="N11610" t="s">
        <v>569</v>
      </c>
      <c r="O11610"/>
    </row>
    <row r="11611" spans="1:15" ht="16" x14ac:dyDescent="0.2">
      <c r="A11611" t="s">
        <v>521</v>
      </c>
      <c r="B11611" t="s">
        <v>647</v>
      </c>
      <c r="C11611" t="s">
        <v>523</v>
      </c>
      <c r="D11611" t="s">
        <v>525</v>
      </c>
      <c r="E11611" t="s">
        <v>519</v>
      </c>
      <c r="F11611" s="191">
        <v>45911</v>
      </c>
      <c r="G11611" t="s">
        <v>661</v>
      </c>
      <c r="H11611" s="192">
        <v>184404</v>
      </c>
      <c r="I11611" t="s">
        <v>16</v>
      </c>
      <c r="J11611"/>
      <c r="K11611"/>
      <c r="L11611">
        <v>2025</v>
      </c>
      <c r="M11611" t="s">
        <v>525</v>
      </c>
      <c r="N11611" t="s">
        <v>569</v>
      </c>
      <c r="O11611"/>
    </row>
    <row r="11612" spans="1:15" ht="16" x14ac:dyDescent="0.2">
      <c r="A11612" t="s">
        <v>521</v>
      </c>
      <c r="B11612" t="s">
        <v>647</v>
      </c>
      <c r="C11612" t="s">
        <v>523</v>
      </c>
      <c r="D11612" t="s">
        <v>525</v>
      </c>
      <c r="E11612" t="s">
        <v>525</v>
      </c>
      <c r="F11612" s="191">
        <v>45911</v>
      </c>
      <c r="G11612" t="s">
        <v>649</v>
      </c>
      <c r="H11612" s="192">
        <v>1001649</v>
      </c>
      <c r="I11612" t="s">
        <v>16</v>
      </c>
      <c r="J11612"/>
      <c r="K11612"/>
      <c r="L11612">
        <v>2025</v>
      </c>
      <c r="M11612" t="s">
        <v>525</v>
      </c>
      <c r="N11612" t="s">
        <v>569</v>
      </c>
      <c r="O11612"/>
    </row>
    <row r="11613" spans="1:15" ht="16" x14ac:dyDescent="0.2">
      <c r="A11613" t="s">
        <v>521</v>
      </c>
      <c r="B11613" t="s">
        <v>603</v>
      </c>
      <c r="C11613" t="s">
        <v>523</v>
      </c>
      <c r="D11613" t="s">
        <v>525</v>
      </c>
      <c r="E11613" t="s">
        <v>525</v>
      </c>
      <c r="F11613" s="191">
        <v>45911</v>
      </c>
      <c r="G11613" t="s">
        <v>604</v>
      </c>
      <c r="H11613" s="192">
        <v>13770</v>
      </c>
      <c r="I11613" t="s">
        <v>22</v>
      </c>
      <c r="J11613"/>
      <c r="K11613"/>
      <c r="L11613">
        <v>2025</v>
      </c>
      <c r="M11613" t="s">
        <v>525</v>
      </c>
      <c r="N11613" t="s">
        <v>569</v>
      </c>
      <c r="O11613"/>
    </row>
    <row r="11614" spans="1:15" ht="16" x14ac:dyDescent="0.2">
      <c r="A11614" t="s">
        <v>521</v>
      </c>
      <c r="B11614" t="s">
        <v>705</v>
      </c>
      <c r="C11614" t="s">
        <v>523</v>
      </c>
      <c r="D11614" t="s">
        <v>530</v>
      </c>
      <c r="E11614" t="s">
        <v>518</v>
      </c>
      <c r="F11614" s="191">
        <v>45911</v>
      </c>
      <c r="G11614" t="s">
        <v>42</v>
      </c>
      <c r="H11614" s="192">
        <v>22400</v>
      </c>
      <c r="I11614" t="s">
        <v>16</v>
      </c>
      <c r="J11614">
        <v>56</v>
      </c>
      <c r="K11614"/>
      <c r="L11614">
        <v>2025</v>
      </c>
      <c r="M11614" t="s">
        <v>525</v>
      </c>
      <c r="N11614" t="s">
        <v>526</v>
      </c>
      <c r="O11614"/>
    </row>
    <row r="11615" spans="1:15" ht="16" x14ac:dyDescent="0.2">
      <c r="A11615" t="s">
        <v>521</v>
      </c>
      <c r="B11615" t="s">
        <v>705</v>
      </c>
      <c r="C11615" t="s">
        <v>523</v>
      </c>
      <c r="D11615" t="s">
        <v>530</v>
      </c>
      <c r="E11615" t="s">
        <v>517</v>
      </c>
      <c r="F11615" s="191">
        <v>45911</v>
      </c>
      <c r="G11615" t="s">
        <v>42</v>
      </c>
      <c r="H11615" s="192">
        <v>89600</v>
      </c>
      <c r="I11615" t="s">
        <v>16</v>
      </c>
      <c r="J11615">
        <v>224</v>
      </c>
      <c r="K11615"/>
      <c r="L11615">
        <v>2025</v>
      </c>
      <c r="M11615" t="s">
        <v>525</v>
      </c>
      <c r="N11615" t="s">
        <v>526</v>
      </c>
      <c r="O11615"/>
    </row>
    <row r="11616" spans="1:15" ht="16" x14ac:dyDescent="0.2">
      <c r="A11616" t="s">
        <v>521</v>
      </c>
      <c r="B11616" t="s">
        <v>645</v>
      </c>
      <c r="C11616" t="s">
        <v>523</v>
      </c>
      <c r="D11616" t="s">
        <v>530</v>
      </c>
      <c r="E11616" t="s">
        <v>518</v>
      </c>
      <c r="F11616" s="191">
        <v>45911</v>
      </c>
      <c r="G11616" t="s">
        <v>30</v>
      </c>
      <c r="H11616" s="192">
        <v>22400</v>
      </c>
      <c r="I11616" t="s">
        <v>16</v>
      </c>
      <c r="J11616">
        <v>56</v>
      </c>
      <c r="K11616"/>
      <c r="L11616">
        <v>2025</v>
      </c>
      <c r="M11616" t="s">
        <v>525</v>
      </c>
      <c r="N11616" t="s">
        <v>526</v>
      </c>
      <c r="O11616"/>
    </row>
    <row r="11617" spans="1:15" ht="16" x14ac:dyDescent="0.2">
      <c r="A11617" t="s">
        <v>521</v>
      </c>
      <c r="B11617" t="s">
        <v>645</v>
      </c>
      <c r="C11617" t="s">
        <v>523</v>
      </c>
      <c r="D11617" t="s">
        <v>530</v>
      </c>
      <c r="E11617" t="s">
        <v>517</v>
      </c>
      <c r="F11617" s="191">
        <v>45911</v>
      </c>
      <c r="G11617" t="s">
        <v>30</v>
      </c>
      <c r="H11617" s="192">
        <v>246400</v>
      </c>
      <c r="I11617" t="s">
        <v>16</v>
      </c>
      <c r="J11617">
        <v>616</v>
      </c>
      <c r="K11617"/>
      <c r="L11617">
        <v>2025</v>
      </c>
      <c r="M11617" t="s">
        <v>525</v>
      </c>
      <c r="N11617" t="s">
        <v>526</v>
      </c>
      <c r="O11617"/>
    </row>
    <row r="11618" spans="1:15" ht="16" x14ac:dyDescent="0.2">
      <c r="A11618" t="s">
        <v>521</v>
      </c>
      <c r="B11618" t="s">
        <v>662</v>
      </c>
      <c r="C11618" t="s">
        <v>523</v>
      </c>
      <c r="D11618" t="s">
        <v>530</v>
      </c>
      <c r="E11618" t="s">
        <v>518</v>
      </c>
      <c r="F11618" s="191">
        <v>45911</v>
      </c>
      <c r="G11618" t="s">
        <v>32</v>
      </c>
      <c r="H11618" s="192">
        <v>44800</v>
      </c>
      <c r="I11618" t="s">
        <v>16</v>
      </c>
      <c r="J11618">
        <v>112</v>
      </c>
      <c r="K11618"/>
      <c r="L11618">
        <v>2025</v>
      </c>
      <c r="M11618" t="s">
        <v>525</v>
      </c>
      <c r="N11618" t="s">
        <v>526</v>
      </c>
      <c r="O11618"/>
    </row>
    <row r="11619" spans="1:15" ht="16" x14ac:dyDescent="0.2">
      <c r="A11619" t="s">
        <v>521</v>
      </c>
      <c r="B11619" t="s">
        <v>662</v>
      </c>
      <c r="C11619" t="s">
        <v>523</v>
      </c>
      <c r="D11619" t="s">
        <v>530</v>
      </c>
      <c r="E11619" t="s">
        <v>519</v>
      </c>
      <c r="F11619" s="191">
        <v>45911</v>
      </c>
      <c r="G11619" t="s">
        <v>32</v>
      </c>
      <c r="H11619" s="192">
        <v>68000</v>
      </c>
      <c r="I11619" t="s">
        <v>16</v>
      </c>
      <c r="J11619">
        <v>170</v>
      </c>
      <c r="K11619"/>
      <c r="L11619">
        <v>2025</v>
      </c>
      <c r="M11619" t="s">
        <v>525</v>
      </c>
      <c r="N11619" t="s">
        <v>526</v>
      </c>
      <c r="O11619"/>
    </row>
    <row r="11620" spans="1:15" ht="16" x14ac:dyDescent="0.2">
      <c r="A11620" t="s">
        <v>521</v>
      </c>
      <c r="B11620" t="s">
        <v>662</v>
      </c>
      <c r="C11620" t="s">
        <v>523</v>
      </c>
      <c r="D11620" t="s">
        <v>530</v>
      </c>
      <c r="E11620" t="s">
        <v>517</v>
      </c>
      <c r="F11620" s="191">
        <v>45911</v>
      </c>
      <c r="G11620" t="s">
        <v>32</v>
      </c>
      <c r="H11620" s="192">
        <v>851200</v>
      </c>
      <c r="I11620" t="s">
        <v>16</v>
      </c>
      <c r="J11620">
        <v>2128</v>
      </c>
      <c r="K11620"/>
      <c r="L11620">
        <v>2025</v>
      </c>
      <c r="M11620" t="s">
        <v>525</v>
      </c>
      <c r="N11620" t="s">
        <v>526</v>
      </c>
      <c r="O11620"/>
    </row>
    <row r="11621" spans="1:15" ht="16" x14ac:dyDescent="0.2">
      <c r="A11621" t="s">
        <v>521</v>
      </c>
      <c r="B11621" t="s">
        <v>670</v>
      </c>
      <c r="C11621" t="s">
        <v>523</v>
      </c>
      <c r="D11621" t="s">
        <v>530</v>
      </c>
      <c r="E11621" t="s">
        <v>517</v>
      </c>
      <c r="F11621" s="191">
        <v>45911</v>
      </c>
      <c r="G11621" t="s">
        <v>36</v>
      </c>
      <c r="H11621" s="192">
        <v>156800</v>
      </c>
      <c r="I11621" t="s">
        <v>16</v>
      </c>
      <c r="J11621">
        <v>392</v>
      </c>
      <c r="K11621"/>
      <c r="L11621">
        <v>2025</v>
      </c>
      <c r="M11621" t="s">
        <v>525</v>
      </c>
      <c r="N11621" t="s">
        <v>526</v>
      </c>
      <c r="O11621"/>
    </row>
    <row r="11622" spans="1:15" ht="16" x14ac:dyDescent="0.2">
      <c r="A11622" t="s">
        <v>521</v>
      </c>
      <c r="B11622" t="s">
        <v>687</v>
      </c>
      <c r="C11622" t="s">
        <v>523</v>
      </c>
      <c r="D11622" t="s">
        <v>530</v>
      </c>
      <c r="E11622" t="s">
        <v>517</v>
      </c>
      <c r="F11622" s="191">
        <v>45911</v>
      </c>
      <c r="G11622" t="s">
        <v>39</v>
      </c>
      <c r="H11622" s="192">
        <v>44800</v>
      </c>
      <c r="I11622" t="s">
        <v>16</v>
      </c>
      <c r="J11622">
        <v>112</v>
      </c>
      <c r="K11622"/>
      <c r="L11622">
        <v>2025</v>
      </c>
      <c r="M11622" t="s">
        <v>525</v>
      </c>
      <c r="N11622" t="s">
        <v>526</v>
      </c>
      <c r="O11622"/>
    </row>
    <row r="11623" spans="1:15" ht="16" x14ac:dyDescent="0.2">
      <c r="A11623" t="s">
        <v>521</v>
      </c>
      <c r="B11623" t="s">
        <v>667</v>
      </c>
      <c r="C11623" t="s">
        <v>523</v>
      </c>
      <c r="D11623" t="s">
        <v>530</v>
      </c>
      <c r="E11623" t="s">
        <v>517</v>
      </c>
      <c r="F11623" s="191">
        <v>45911</v>
      </c>
      <c r="G11623" t="s">
        <v>35</v>
      </c>
      <c r="H11623" s="192">
        <v>134400</v>
      </c>
      <c r="I11623" t="s">
        <v>16</v>
      </c>
      <c r="J11623">
        <v>336</v>
      </c>
      <c r="K11623"/>
      <c r="L11623">
        <v>2025</v>
      </c>
      <c r="M11623" t="s">
        <v>525</v>
      </c>
      <c r="N11623" t="s">
        <v>526</v>
      </c>
      <c r="O11623"/>
    </row>
    <row r="11624" spans="1:15" ht="16" x14ac:dyDescent="0.2">
      <c r="A11624" t="s">
        <v>521</v>
      </c>
      <c r="B11624" t="s">
        <v>592</v>
      </c>
      <c r="C11624" t="s">
        <v>523</v>
      </c>
      <c r="D11624" t="s">
        <v>530</v>
      </c>
      <c r="E11624" t="s">
        <v>518</v>
      </c>
      <c r="F11624" s="191">
        <v>45911</v>
      </c>
      <c r="G11624" t="s">
        <v>24</v>
      </c>
      <c r="H11624" s="192">
        <v>22400</v>
      </c>
      <c r="I11624" t="s">
        <v>16</v>
      </c>
      <c r="J11624">
        <v>56</v>
      </c>
      <c r="K11624"/>
      <c r="L11624">
        <v>2025</v>
      </c>
      <c r="M11624" t="s">
        <v>525</v>
      </c>
      <c r="N11624" t="s">
        <v>526</v>
      </c>
      <c r="O11624"/>
    </row>
    <row r="11625" spans="1:15" ht="16" x14ac:dyDescent="0.2">
      <c r="A11625" t="s">
        <v>521</v>
      </c>
      <c r="B11625" t="s">
        <v>592</v>
      </c>
      <c r="C11625" t="s">
        <v>523</v>
      </c>
      <c r="D11625" t="s">
        <v>530</v>
      </c>
      <c r="E11625" t="s">
        <v>517</v>
      </c>
      <c r="F11625" s="191">
        <v>45911</v>
      </c>
      <c r="G11625" t="s">
        <v>24</v>
      </c>
      <c r="H11625" s="192">
        <v>750400</v>
      </c>
      <c r="I11625" t="s">
        <v>16</v>
      </c>
      <c r="J11625">
        <v>1876</v>
      </c>
      <c r="K11625"/>
      <c r="L11625">
        <v>2025</v>
      </c>
      <c r="M11625" t="s">
        <v>525</v>
      </c>
      <c r="N11625" t="s">
        <v>526</v>
      </c>
      <c r="O11625"/>
    </row>
    <row r="11626" spans="1:15" ht="16" x14ac:dyDescent="0.2">
      <c r="A11626" t="s">
        <v>521</v>
      </c>
      <c r="B11626" t="s">
        <v>639</v>
      </c>
      <c r="C11626" t="s">
        <v>523</v>
      </c>
      <c r="D11626" t="s">
        <v>530</v>
      </c>
      <c r="E11626" t="s">
        <v>518</v>
      </c>
      <c r="F11626" s="191">
        <v>45911</v>
      </c>
      <c r="G11626" t="s">
        <v>29</v>
      </c>
      <c r="H11626" s="192">
        <v>44800</v>
      </c>
      <c r="I11626" t="s">
        <v>16</v>
      </c>
      <c r="J11626">
        <v>112</v>
      </c>
      <c r="K11626"/>
      <c r="L11626">
        <v>2025</v>
      </c>
      <c r="M11626" t="s">
        <v>525</v>
      </c>
      <c r="N11626" t="s">
        <v>526</v>
      </c>
      <c r="O11626"/>
    </row>
    <row r="11627" spans="1:15" ht="16" x14ac:dyDescent="0.2">
      <c r="A11627" t="s">
        <v>521</v>
      </c>
      <c r="B11627" t="s">
        <v>639</v>
      </c>
      <c r="C11627" t="s">
        <v>523</v>
      </c>
      <c r="D11627" t="s">
        <v>524</v>
      </c>
      <c r="E11627" t="s">
        <v>519</v>
      </c>
      <c r="F11627" s="191">
        <v>45911</v>
      </c>
      <c r="G11627" t="s">
        <v>29</v>
      </c>
      <c r="H11627" s="192">
        <v>21675</v>
      </c>
      <c r="I11627" t="s">
        <v>16</v>
      </c>
      <c r="J11627">
        <v>255</v>
      </c>
      <c r="K11627"/>
      <c r="L11627">
        <v>2025</v>
      </c>
      <c r="M11627" t="s">
        <v>525</v>
      </c>
      <c r="N11627" t="s">
        <v>526</v>
      </c>
      <c r="O11627"/>
    </row>
    <row r="11628" spans="1:15" ht="16" x14ac:dyDescent="0.2">
      <c r="A11628" t="s">
        <v>521</v>
      </c>
      <c r="B11628" t="s">
        <v>639</v>
      </c>
      <c r="C11628" t="s">
        <v>523</v>
      </c>
      <c r="D11628" t="s">
        <v>530</v>
      </c>
      <c r="E11628" t="s">
        <v>517</v>
      </c>
      <c r="F11628" s="191">
        <v>45911</v>
      </c>
      <c r="G11628" t="s">
        <v>29</v>
      </c>
      <c r="H11628" s="192">
        <v>761600</v>
      </c>
      <c r="I11628" t="s">
        <v>16</v>
      </c>
      <c r="J11628">
        <v>1904</v>
      </c>
      <c r="K11628"/>
      <c r="L11628">
        <v>2025</v>
      </c>
      <c r="M11628" t="s">
        <v>525</v>
      </c>
      <c r="N11628" t="s">
        <v>526</v>
      </c>
      <c r="O11628"/>
    </row>
    <row r="11629" spans="1:15" ht="16" x14ac:dyDescent="0.2">
      <c r="A11629" t="s">
        <v>521</v>
      </c>
      <c r="B11629" t="s">
        <v>688</v>
      </c>
      <c r="C11629" t="s">
        <v>523</v>
      </c>
      <c r="D11629" t="s">
        <v>530</v>
      </c>
      <c r="E11629" t="s">
        <v>518</v>
      </c>
      <c r="F11629" s="191">
        <v>45911</v>
      </c>
      <c r="G11629" t="s">
        <v>40</v>
      </c>
      <c r="H11629" s="192">
        <v>120000</v>
      </c>
      <c r="I11629" t="s">
        <v>16</v>
      </c>
      <c r="J11629"/>
      <c r="K11629"/>
      <c r="L11629">
        <v>2025</v>
      </c>
      <c r="M11629" t="s">
        <v>525</v>
      </c>
      <c r="N11629" t="s">
        <v>526</v>
      </c>
      <c r="O11629"/>
    </row>
    <row r="11630" spans="1:15" ht="16" x14ac:dyDescent="0.2">
      <c r="A11630" t="s">
        <v>521</v>
      </c>
      <c r="B11630" t="s">
        <v>688</v>
      </c>
      <c r="C11630" t="s">
        <v>523</v>
      </c>
      <c r="D11630" t="s">
        <v>530</v>
      </c>
      <c r="E11630" t="s">
        <v>517</v>
      </c>
      <c r="F11630" s="191">
        <v>45911</v>
      </c>
      <c r="G11630" t="s">
        <v>40</v>
      </c>
      <c r="H11630" s="192">
        <v>1040000</v>
      </c>
      <c r="I11630" t="s">
        <v>16</v>
      </c>
      <c r="J11630"/>
      <c r="K11630"/>
      <c r="L11630">
        <v>2025</v>
      </c>
      <c r="M11630" t="s">
        <v>525</v>
      </c>
      <c r="N11630" t="s">
        <v>526</v>
      </c>
      <c r="O11630"/>
    </row>
    <row r="11631" spans="1:15" ht="16" x14ac:dyDescent="0.2">
      <c r="A11631" t="s">
        <v>521</v>
      </c>
      <c r="B11631" t="s">
        <v>572</v>
      </c>
      <c r="C11631" t="s">
        <v>523</v>
      </c>
      <c r="D11631" t="s">
        <v>530</v>
      </c>
      <c r="E11631" t="s">
        <v>517</v>
      </c>
      <c r="F11631" s="191">
        <v>45911</v>
      </c>
      <c r="G11631" t="s">
        <v>573</v>
      </c>
      <c r="H11631" s="192">
        <v>2540000</v>
      </c>
      <c r="I11631" t="s">
        <v>16</v>
      </c>
      <c r="J11631">
        <v>6350</v>
      </c>
      <c r="K11631"/>
      <c r="L11631">
        <v>2025</v>
      </c>
      <c r="M11631" t="s">
        <v>525</v>
      </c>
      <c r="N11631" t="s">
        <v>526</v>
      </c>
      <c r="O11631"/>
    </row>
    <row r="11632" spans="1:15" ht="16" x14ac:dyDescent="0.2">
      <c r="A11632" t="s">
        <v>521</v>
      </c>
      <c r="B11632" t="s">
        <v>572</v>
      </c>
      <c r="C11632" t="s">
        <v>523</v>
      </c>
      <c r="D11632" t="s">
        <v>530</v>
      </c>
      <c r="E11632" t="s">
        <v>518</v>
      </c>
      <c r="F11632" s="191">
        <v>45911</v>
      </c>
      <c r="G11632" t="s">
        <v>573</v>
      </c>
      <c r="H11632" s="192">
        <v>80000</v>
      </c>
      <c r="I11632" t="s">
        <v>16</v>
      </c>
      <c r="J11632">
        <v>200</v>
      </c>
      <c r="K11632"/>
      <c r="L11632">
        <v>2025</v>
      </c>
      <c r="M11632" t="s">
        <v>525</v>
      </c>
      <c r="N11632" t="s">
        <v>526</v>
      </c>
      <c r="O11632"/>
    </row>
    <row r="11633" spans="1:15" ht="16" x14ac:dyDescent="0.2">
      <c r="A11633" t="s">
        <v>521</v>
      </c>
      <c r="B11633" t="s">
        <v>572</v>
      </c>
      <c r="C11633" t="s">
        <v>535</v>
      </c>
      <c r="D11633" t="s">
        <v>524</v>
      </c>
      <c r="E11633" t="s">
        <v>519</v>
      </c>
      <c r="F11633" s="191">
        <v>45911</v>
      </c>
      <c r="G11633" t="s">
        <v>573</v>
      </c>
      <c r="H11633" s="192">
        <v>212500</v>
      </c>
      <c r="I11633" t="s">
        <v>16</v>
      </c>
      <c r="J11633">
        <v>2500</v>
      </c>
      <c r="K11633"/>
      <c r="L11633">
        <v>2025</v>
      </c>
      <c r="M11633" t="s">
        <v>525</v>
      </c>
      <c r="N11633" t="s">
        <v>526</v>
      </c>
      <c r="O11633"/>
    </row>
    <row r="11634" spans="1:15" ht="16" x14ac:dyDescent="0.2">
      <c r="A11634" t="s">
        <v>521</v>
      </c>
      <c r="B11634" t="s">
        <v>572</v>
      </c>
      <c r="C11634" t="s">
        <v>523</v>
      </c>
      <c r="D11634" t="s">
        <v>524</v>
      </c>
      <c r="E11634" t="s">
        <v>519</v>
      </c>
      <c r="F11634" s="191">
        <v>45911</v>
      </c>
      <c r="G11634" t="s">
        <v>573</v>
      </c>
      <c r="H11634" s="192">
        <v>520000</v>
      </c>
      <c r="I11634" t="s">
        <v>16</v>
      </c>
      <c r="J11634">
        <v>6118</v>
      </c>
      <c r="K11634"/>
      <c r="L11634">
        <v>2025</v>
      </c>
      <c r="M11634" t="s">
        <v>525</v>
      </c>
      <c r="N11634" t="s">
        <v>526</v>
      </c>
      <c r="O11634"/>
    </row>
    <row r="11635" spans="1:15" ht="16" x14ac:dyDescent="0.2">
      <c r="A11635" t="s">
        <v>521</v>
      </c>
      <c r="B11635" t="s">
        <v>688</v>
      </c>
      <c r="C11635" t="s">
        <v>523</v>
      </c>
      <c r="D11635" t="s">
        <v>530</v>
      </c>
      <c r="E11635" t="s">
        <v>518</v>
      </c>
      <c r="F11635" s="191">
        <v>45912</v>
      </c>
      <c r="G11635" t="s">
        <v>40</v>
      </c>
      <c r="H11635" s="192">
        <v>40000</v>
      </c>
      <c r="I11635" t="s">
        <v>16</v>
      </c>
      <c r="J11635"/>
      <c r="K11635"/>
      <c r="L11635">
        <v>2025</v>
      </c>
      <c r="M11635" t="s">
        <v>525</v>
      </c>
      <c r="N11635" t="s">
        <v>526</v>
      </c>
      <c r="O11635"/>
    </row>
    <row r="11636" spans="1:15" ht="16" x14ac:dyDescent="0.2">
      <c r="A11636" t="s">
        <v>521</v>
      </c>
      <c r="B11636" t="s">
        <v>603</v>
      </c>
      <c r="C11636" t="s">
        <v>523</v>
      </c>
      <c r="D11636" t="s">
        <v>525</v>
      </c>
      <c r="E11636" t="s">
        <v>525</v>
      </c>
      <c r="F11636" s="191">
        <v>45912</v>
      </c>
      <c r="G11636" t="s">
        <v>604</v>
      </c>
      <c r="H11636" s="192">
        <v>2735</v>
      </c>
      <c r="I11636" t="s">
        <v>22</v>
      </c>
      <c r="J11636"/>
      <c r="K11636"/>
      <c r="L11636">
        <v>2025</v>
      </c>
      <c r="M11636" t="s">
        <v>525</v>
      </c>
      <c r="N11636" t="s">
        <v>569</v>
      </c>
      <c r="O11636"/>
    </row>
    <row r="11637" spans="1:15" ht="16" x14ac:dyDescent="0.2">
      <c r="A11637" t="s">
        <v>521</v>
      </c>
      <c r="B11637" t="s">
        <v>688</v>
      </c>
      <c r="C11637" t="s">
        <v>523</v>
      </c>
      <c r="D11637" t="s">
        <v>530</v>
      </c>
      <c r="E11637" t="s">
        <v>517</v>
      </c>
      <c r="F11637" s="191">
        <v>45912</v>
      </c>
      <c r="G11637" t="s">
        <v>40</v>
      </c>
      <c r="H11637" s="192">
        <v>760000</v>
      </c>
      <c r="I11637" t="s">
        <v>16</v>
      </c>
      <c r="J11637"/>
      <c r="K11637"/>
      <c r="L11637">
        <v>2025</v>
      </c>
      <c r="M11637" t="s">
        <v>525</v>
      </c>
      <c r="N11637" t="s">
        <v>526</v>
      </c>
      <c r="O11637"/>
    </row>
    <row r="11638" spans="1:15" ht="16" x14ac:dyDescent="0.2">
      <c r="A11638" t="s">
        <v>521</v>
      </c>
      <c r="B11638" t="s">
        <v>639</v>
      </c>
      <c r="C11638" t="s">
        <v>523</v>
      </c>
      <c r="D11638" t="s">
        <v>530</v>
      </c>
      <c r="E11638" t="s">
        <v>517</v>
      </c>
      <c r="F11638" s="191">
        <v>45912</v>
      </c>
      <c r="G11638" t="s">
        <v>29</v>
      </c>
      <c r="H11638" s="192">
        <v>918400</v>
      </c>
      <c r="I11638" t="s">
        <v>16</v>
      </c>
      <c r="J11638">
        <v>2296</v>
      </c>
      <c r="K11638"/>
      <c r="L11638">
        <v>2025</v>
      </c>
      <c r="M11638" t="s">
        <v>525</v>
      </c>
      <c r="N11638" t="s">
        <v>526</v>
      </c>
      <c r="O11638"/>
    </row>
    <row r="11639" spans="1:15" ht="16" x14ac:dyDescent="0.2">
      <c r="A11639" t="s">
        <v>521</v>
      </c>
      <c r="B11639" t="s">
        <v>647</v>
      </c>
      <c r="C11639" t="s">
        <v>523</v>
      </c>
      <c r="D11639" t="s">
        <v>525</v>
      </c>
      <c r="E11639" t="s">
        <v>525</v>
      </c>
      <c r="F11639" s="191">
        <v>45912</v>
      </c>
      <c r="G11639" t="s">
        <v>648</v>
      </c>
      <c r="H11639" s="192">
        <v>53722</v>
      </c>
      <c r="I11639" t="s">
        <v>16</v>
      </c>
      <c r="J11639"/>
      <c r="K11639"/>
      <c r="L11639">
        <v>2025</v>
      </c>
      <c r="M11639" t="s">
        <v>525</v>
      </c>
      <c r="N11639" t="s">
        <v>569</v>
      </c>
      <c r="O11639"/>
    </row>
    <row r="11640" spans="1:15" ht="16" x14ac:dyDescent="0.2">
      <c r="A11640" t="s">
        <v>521</v>
      </c>
      <c r="B11640" t="s">
        <v>662</v>
      </c>
      <c r="C11640" t="s">
        <v>523</v>
      </c>
      <c r="D11640" t="s">
        <v>530</v>
      </c>
      <c r="E11640" t="s">
        <v>517</v>
      </c>
      <c r="F11640" s="191">
        <v>45912</v>
      </c>
      <c r="G11640" t="s">
        <v>32</v>
      </c>
      <c r="H11640" s="192">
        <v>1008000</v>
      </c>
      <c r="I11640" t="s">
        <v>16</v>
      </c>
      <c r="J11640">
        <v>2520</v>
      </c>
      <c r="K11640"/>
      <c r="L11640">
        <v>2025</v>
      </c>
      <c r="M11640" t="s">
        <v>525</v>
      </c>
      <c r="N11640" t="s">
        <v>526</v>
      </c>
      <c r="O11640"/>
    </row>
    <row r="11641" spans="1:15" ht="16" x14ac:dyDescent="0.2">
      <c r="A11641" t="s">
        <v>521</v>
      </c>
      <c r="B11641" t="s">
        <v>647</v>
      </c>
      <c r="C11641" t="s">
        <v>523</v>
      </c>
      <c r="D11641" t="s">
        <v>525</v>
      </c>
      <c r="E11641" t="s">
        <v>531</v>
      </c>
      <c r="F11641" s="191">
        <v>45912</v>
      </c>
      <c r="G11641" t="s">
        <v>648</v>
      </c>
      <c r="H11641" s="192">
        <v>38016</v>
      </c>
      <c r="I11641" t="s">
        <v>16</v>
      </c>
      <c r="J11641"/>
      <c r="K11641"/>
      <c r="L11641">
        <v>2025</v>
      </c>
      <c r="M11641" t="s">
        <v>525</v>
      </c>
      <c r="N11641" t="s">
        <v>569</v>
      </c>
      <c r="O11641"/>
    </row>
    <row r="11642" spans="1:15" ht="16" x14ac:dyDescent="0.2">
      <c r="A11642" t="s">
        <v>521</v>
      </c>
      <c r="B11642" t="s">
        <v>670</v>
      </c>
      <c r="C11642" t="s">
        <v>523</v>
      </c>
      <c r="D11642" t="s">
        <v>530</v>
      </c>
      <c r="E11642" t="s">
        <v>517</v>
      </c>
      <c r="F11642" s="191">
        <v>45912</v>
      </c>
      <c r="G11642" t="s">
        <v>36</v>
      </c>
      <c r="H11642" s="192">
        <v>156800</v>
      </c>
      <c r="I11642" t="s">
        <v>16</v>
      </c>
      <c r="J11642">
        <v>392</v>
      </c>
      <c r="K11642"/>
      <c r="L11642">
        <v>2025</v>
      </c>
      <c r="M11642" t="s">
        <v>525</v>
      </c>
      <c r="N11642" t="s">
        <v>526</v>
      </c>
      <c r="O11642"/>
    </row>
    <row r="11643" spans="1:15" ht="16" x14ac:dyDescent="0.2">
      <c r="A11643" t="s">
        <v>521</v>
      </c>
      <c r="B11643" t="s">
        <v>577</v>
      </c>
      <c r="C11643" t="s">
        <v>535</v>
      </c>
      <c r="D11643" t="s">
        <v>525</v>
      </c>
      <c r="E11643" t="s">
        <v>531</v>
      </c>
      <c r="F11643" s="191">
        <v>45912</v>
      </c>
      <c r="G11643" t="s">
        <v>580</v>
      </c>
      <c r="H11643" s="192">
        <v>156</v>
      </c>
      <c r="I11643" t="s">
        <v>16</v>
      </c>
      <c r="J11643"/>
      <c r="K11643"/>
      <c r="L11643">
        <v>2025</v>
      </c>
      <c r="M11643" t="s">
        <v>525</v>
      </c>
      <c r="N11643" t="s">
        <v>569</v>
      </c>
      <c r="O11643"/>
    </row>
    <row r="11644" spans="1:15" ht="16" x14ac:dyDescent="0.2">
      <c r="A11644" t="s">
        <v>521</v>
      </c>
      <c r="B11644" t="s">
        <v>687</v>
      </c>
      <c r="C11644" t="s">
        <v>523</v>
      </c>
      <c r="D11644" t="s">
        <v>530</v>
      </c>
      <c r="E11644" t="s">
        <v>517</v>
      </c>
      <c r="F11644" s="191">
        <v>45912</v>
      </c>
      <c r="G11644" t="s">
        <v>39</v>
      </c>
      <c r="H11644" s="192">
        <v>112000</v>
      </c>
      <c r="I11644" t="s">
        <v>16</v>
      </c>
      <c r="J11644">
        <v>280</v>
      </c>
      <c r="K11644"/>
      <c r="L11644">
        <v>2025</v>
      </c>
      <c r="M11644" t="s">
        <v>525</v>
      </c>
      <c r="N11644" t="s">
        <v>526</v>
      </c>
      <c r="O11644"/>
    </row>
    <row r="11645" spans="1:15" ht="16" x14ac:dyDescent="0.2">
      <c r="A11645" t="s">
        <v>521</v>
      </c>
      <c r="B11645" t="s">
        <v>577</v>
      </c>
      <c r="C11645" t="s">
        <v>523</v>
      </c>
      <c r="D11645" t="s">
        <v>525</v>
      </c>
      <c r="E11645" t="s">
        <v>531</v>
      </c>
      <c r="F11645" s="191">
        <v>45912</v>
      </c>
      <c r="G11645" t="s">
        <v>580</v>
      </c>
      <c r="H11645" s="192">
        <v>33</v>
      </c>
      <c r="I11645" t="s">
        <v>16</v>
      </c>
      <c r="J11645"/>
      <c r="K11645"/>
      <c r="L11645">
        <v>2025</v>
      </c>
      <c r="M11645" t="s">
        <v>525</v>
      </c>
      <c r="N11645" t="s">
        <v>569</v>
      </c>
      <c r="O11645"/>
    </row>
    <row r="11646" spans="1:15" ht="16" x14ac:dyDescent="0.2">
      <c r="A11646" t="s">
        <v>521</v>
      </c>
      <c r="B11646" t="s">
        <v>645</v>
      </c>
      <c r="C11646" t="s">
        <v>523</v>
      </c>
      <c r="D11646" t="s">
        <v>530</v>
      </c>
      <c r="E11646" t="s">
        <v>517</v>
      </c>
      <c r="F11646" s="191">
        <v>45912</v>
      </c>
      <c r="G11646" t="s">
        <v>30</v>
      </c>
      <c r="H11646" s="192">
        <v>134400</v>
      </c>
      <c r="I11646" t="s">
        <v>16</v>
      </c>
      <c r="J11646">
        <v>336</v>
      </c>
      <c r="K11646"/>
      <c r="L11646">
        <v>2025</v>
      </c>
      <c r="M11646" t="s">
        <v>525</v>
      </c>
      <c r="N11646" t="s">
        <v>526</v>
      </c>
      <c r="O11646"/>
    </row>
    <row r="11647" spans="1:15" ht="16" x14ac:dyDescent="0.2">
      <c r="A11647" t="s">
        <v>521</v>
      </c>
      <c r="B11647" t="s">
        <v>577</v>
      </c>
      <c r="C11647" t="s">
        <v>523</v>
      </c>
      <c r="D11647" t="s">
        <v>525</v>
      </c>
      <c r="E11647" t="s">
        <v>531</v>
      </c>
      <c r="F11647" s="191">
        <v>45912</v>
      </c>
      <c r="G11647" t="s">
        <v>583</v>
      </c>
      <c r="H11647" s="192">
        <v>33530</v>
      </c>
      <c r="I11647" t="s">
        <v>16</v>
      </c>
      <c r="J11647"/>
      <c r="K11647"/>
      <c r="L11647">
        <v>2025</v>
      </c>
      <c r="M11647" t="s">
        <v>525</v>
      </c>
      <c r="N11647" t="s">
        <v>569</v>
      </c>
      <c r="O11647"/>
    </row>
    <row r="11648" spans="1:15" ht="16" x14ac:dyDescent="0.2">
      <c r="A11648" t="s">
        <v>521</v>
      </c>
      <c r="B11648" t="s">
        <v>592</v>
      </c>
      <c r="C11648" t="s">
        <v>523</v>
      </c>
      <c r="D11648" t="s">
        <v>530</v>
      </c>
      <c r="E11648" t="s">
        <v>517</v>
      </c>
      <c r="F11648" s="191">
        <v>45912</v>
      </c>
      <c r="G11648" t="s">
        <v>24</v>
      </c>
      <c r="H11648" s="192">
        <v>380800</v>
      </c>
      <c r="I11648" t="s">
        <v>16</v>
      </c>
      <c r="J11648">
        <v>952</v>
      </c>
      <c r="K11648"/>
      <c r="L11648">
        <v>2025</v>
      </c>
      <c r="M11648" t="s">
        <v>525</v>
      </c>
      <c r="N11648" t="s">
        <v>526</v>
      </c>
      <c r="O11648"/>
    </row>
    <row r="11649" spans="1:15" ht="16" x14ac:dyDescent="0.2">
      <c r="A11649" t="s">
        <v>521</v>
      </c>
      <c r="B11649" t="s">
        <v>577</v>
      </c>
      <c r="C11649" t="s">
        <v>523</v>
      </c>
      <c r="D11649" t="s">
        <v>525</v>
      </c>
      <c r="E11649" t="s">
        <v>531</v>
      </c>
      <c r="F11649" s="191">
        <v>45912</v>
      </c>
      <c r="G11649" t="s">
        <v>581</v>
      </c>
      <c r="H11649" s="192">
        <v>264</v>
      </c>
      <c r="I11649" t="s">
        <v>16</v>
      </c>
      <c r="J11649"/>
      <c r="K11649"/>
      <c r="L11649">
        <v>2025</v>
      </c>
      <c r="M11649" t="s">
        <v>525</v>
      </c>
      <c r="N11649" t="s">
        <v>569</v>
      </c>
      <c r="O11649"/>
    </row>
    <row r="11650" spans="1:15" ht="16" x14ac:dyDescent="0.2">
      <c r="A11650" t="s">
        <v>521</v>
      </c>
      <c r="B11650" t="s">
        <v>639</v>
      </c>
      <c r="C11650" t="s">
        <v>523</v>
      </c>
      <c r="D11650" t="s">
        <v>530</v>
      </c>
      <c r="E11650" t="s">
        <v>518</v>
      </c>
      <c r="F11650" s="191">
        <v>45912</v>
      </c>
      <c r="G11650" t="s">
        <v>29</v>
      </c>
      <c r="H11650" s="192">
        <v>67200</v>
      </c>
      <c r="I11650" t="s">
        <v>16</v>
      </c>
      <c r="J11650">
        <v>168</v>
      </c>
      <c r="K11650"/>
      <c r="L11650">
        <v>2025</v>
      </c>
      <c r="M11650" t="s">
        <v>525</v>
      </c>
      <c r="N11650" t="s">
        <v>526</v>
      </c>
      <c r="O11650"/>
    </row>
    <row r="11651" spans="1:15" ht="16" x14ac:dyDescent="0.2">
      <c r="A11651" t="s">
        <v>521</v>
      </c>
      <c r="B11651" t="s">
        <v>647</v>
      </c>
      <c r="C11651" t="s">
        <v>523</v>
      </c>
      <c r="D11651" t="s">
        <v>525</v>
      </c>
      <c r="E11651" t="s">
        <v>519</v>
      </c>
      <c r="F11651" s="191">
        <v>45912</v>
      </c>
      <c r="G11651" t="s">
        <v>661</v>
      </c>
      <c r="H11651" s="192">
        <v>184404</v>
      </c>
      <c r="I11651" t="s">
        <v>16</v>
      </c>
      <c r="J11651"/>
      <c r="K11651"/>
      <c r="L11651">
        <v>2025</v>
      </c>
      <c r="M11651" t="s">
        <v>525</v>
      </c>
      <c r="N11651" t="s">
        <v>569</v>
      </c>
      <c r="O11651"/>
    </row>
    <row r="11652" spans="1:15" ht="16" x14ac:dyDescent="0.2">
      <c r="A11652" t="s">
        <v>521</v>
      </c>
      <c r="B11652" t="s">
        <v>639</v>
      </c>
      <c r="C11652" t="s">
        <v>523</v>
      </c>
      <c r="D11652" t="s">
        <v>530</v>
      </c>
      <c r="E11652" t="s">
        <v>519</v>
      </c>
      <c r="F11652" s="191">
        <v>45912</v>
      </c>
      <c r="G11652" t="s">
        <v>29</v>
      </c>
      <c r="H11652" s="192">
        <v>136000</v>
      </c>
      <c r="I11652" t="s">
        <v>16</v>
      </c>
      <c r="J11652">
        <v>340</v>
      </c>
      <c r="K11652"/>
      <c r="L11652">
        <v>2025</v>
      </c>
      <c r="M11652" t="s">
        <v>525</v>
      </c>
      <c r="N11652" t="s">
        <v>526</v>
      </c>
      <c r="O11652"/>
    </row>
    <row r="11653" spans="1:15" ht="16" x14ac:dyDescent="0.2">
      <c r="A11653" t="s">
        <v>521</v>
      </c>
      <c r="B11653" t="s">
        <v>647</v>
      </c>
      <c r="C11653" t="s">
        <v>523</v>
      </c>
      <c r="D11653" t="s">
        <v>525</v>
      </c>
      <c r="E11653" t="s">
        <v>525</v>
      </c>
      <c r="F11653" s="191">
        <v>45912</v>
      </c>
      <c r="G11653" t="s">
        <v>649</v>
      </c>
      <c r="H11653" s="192">
        <v>228169</v>
      </c>
      <c r="I11653" t="s">
        <v>16</v>
      </c>
      <c r="J11653"/>
      <c r="K11653"/>
      <c r="L11653">
        <v>2025</v>
      </c>
      <c r="M11653" t="s">
        <v>525</v>
      </c>
      <c r="N11653" t="s">
        <v>569</v>
      </c>
      <c r="O11653"/>
    </row>
    <row r="11654" spans="1:15" ht="16" x14ac:dyDescent="0.2">
      <c r="A11654" t="s">
        <v>521</v>
      </c>
      <c r="B11654" t="s">
        <v>572</v>
      </c>
      <c r="C11654" t="s">
        <v>535</v>
      </c>
      <c r="D11654" t="s">
        <v>530</v>
      </c>
      <c r="E11654" t="s">
        <v>525</v>
      </c>
      <c r="F11654" s="191">
        <v>45912</v>
      </c>
      <c r="G11654" t="s">
        <v>573</v>
      </c>
      <c r="H11654" s="192">
        <v>13200</v>
      </c>
      <c r="I11654" t="s">
        <v>16</v>
      </c>
      <c r="J11654">
        <v>33</v>
      </c>
      <c r="K11654"/>
      <c r="L11654">
        <v>2025</v>
      </c>
      <c r="M11654" t="s">
        <v>525</v>
      </c>
      <c r="N11654" t="s">
        <v>526</v>
      </c>
      <c r="O11654"/>
    </row>
    <row r="11655" spans="1:15" ht="16" x14ac:dyDescent="0.2">
      <c r="A11655" t="s">
        <v>521</v>
      </c>
      <c r="B11655" t="s">
        <v>647</v>
      </c>
      <c r="C11655" t="s">
        <v>523</v>
      </c>
      <c r="D11655" t="s">
        <v>525</v>
      </c>
      <c r="E11655" t="s">
        <v>531</v>
      </c>
      <c r="F11655" s="191">
        <v>45912</v>
      </c>
      <c r="G11655" t="s">
        <v>656</v>
      </c>
      <c r="H11655" s="192">
        <v>59913</v>
      </c>
      <c r="I11655" t="s">
        <v>16</v>
      </c>
      <c r="J11655"/>
      <c r="K11655"/>
      <c r="L11655">
        <v>2025</v>
      </c>
      <c r="M11655" t="s">
        <v>525</v>
      </c>
      <c r="N11655" t="s">
        <v>569</v>
      </c>
      <c r="O11655"/>
    </row>
    <row r="11656" spans="1:15" ht="16" x14ac:dyDescent="0.2">
      <c r="A11656" t="s">
        <v>521</v>
      </c>
      <c r="B11656" t="s">
        <v>572</v>
      </c>
      <c r="C11656" t="s">
        <v>523</v>
      </c>
      <c r="D11656" t="s">
        <v>530</v>
      </c>
      <c r="E11656" t="s">
        <v>518</v>
      </c>
      <c r="F11656" s="191">
        <v>45912</v>
      </c>
      <c r="G11656" t="s">
        <v>573</v>
      </c>
      <c r="H11656" s="192">
        <v>12000</v>
      </c>
      <c r="I11656" t="s">
        <v>16</v>
      </c>
      <c r="J11656">
        <v>30</v>
      </c>
      <c r="K11656"/>
      <c r="L11656">
        <v>2025</v>
      </c>
      <c r="M11656" t="s">
        <v>525</v>
      </c>
      <c r="N11656" t="s">
        <v>526</v>
      </c>
      <c r="O11656"/>
    </row>
    <row r="11657" spans="1:15" ht="16" x14ac:dyDescent="0.2">
      <c r="A11657" t="s">
        <v>521</v>
      </c>
      <c r="B11657" t="s">
        <v>572</v>
      </c>
      <c r="C11657" t="s">
        <v>535</v>
      </c>
      <c r="D11657" t="s">
        <v>524</v>
      </c>
      <c r="E11657" t="s">
        <v>519</v>
      </c>
      <c r="F11657" s="191">
        <v>45912</v>
      </c>
      <c r="G11657" t="s">
        <v>573</v>
      </c>
      <c r="H11657" s="192">
        <v>331500</v>
      </c>
      <c r="I11657" t="s">
        <v>16</v>
      </c>
      <c r="J11657">
        <v>3900</v>
      </c>
      <c r="K11657"/>
      <c r="L11657">
        <v>2025</v>
      </c>
      <c r="M11657" t="s">
        <v>525</v>
      </c>
      <c r="N11657" t="s">
        <v>526</v>
      </c>
      <c r="O11657"/>
    </row>
    <row r="11658" spans="1:15" ht="16" x14ac:dyDescent="0.2">
      <c r="A11658" t="s">
        <v>521</v>
      </c>
      <c r="B11658" t="s">
        <v>572</v>
      </c>
      <c r="C11658" t="s">
        <v>523</v>
      </c>
      <c r="D11658" t="s">
        <v>524</v>
      </c>
      <c r="E11658" t="s">
        <v>519</v>
      </c>
      <c r="F11658" s="191">
        <v>45912</v>
      </c>
      <c r="G11658" t="s">
        <v>573</v>
      </c>
      <c r="H11658" s="192">
        <v>1700000</v>
      </c>
      <c r="I11658" t="s">
        <v>16</v>
      </c>
      <c r="J11658">
        <v>20000</v>
      </c>
      <c r="K11658"/>
      <c r="L11658">
        <v>2025</v>
      </c>
      <c r="M11658" t="s">
        <v>525</v>
      </c>
      <c r="N11658" t="s">
        <v>526</v>
      </c>
      <c r="O11658"/>
    </row>
    <row r="11659" spans="1:15" ht="16" x14ac:dyDescent="0.2">
      <c r="A11659" t="s">
        <v>521</v>
      </c>
      <c r="B11659" t="s">
        <v>572</v>
      </c>
      <c r="C11659" t="s">
        <v>523</v>
      </c>
      <c r="D11659" t="s">
        <v>530</v>
      </c>
      <c r="E11659" t="s">
        <v>517</v>
      </c>
      <c r="F11659" s="191">
        <v>45912</v>
      </c>
      <c r="G11659" t="s">
        <v>573</v>
      </c>
      <c r="H11659" s="192">
        <v>1400000</v>
      </c>
      <c r="I11659" t="s">
        <v>16</v>
      </c>
      <c r="J11659"/>
      <c r="K11659"/>
      <c r="L11659">
        <v>2025</v>
      </c>
      <c r="M11659" t="s">
        <v>525</v>
      </c>
      <c r="N11659" t="s">
        <v>526</v>
      </c>
      <c r="O11659"/>
    </row>
    <row r="11660" spans="1:15" ht="16" x14ac:dyDescent="0.2">
      <c r="A11660" t="s">
        <v>521</v>
      </c>
      <c r="B11660" t="s">
        <v>592</v>
      </c>
      <c r="C11660" t="s">
        <v>523</v>
      </c>
      <c r="D11660" t="s">
        <v>530</v>
      </c>
      <c r="E11660" t="s">
        <v>517</v>
      </c>
      <c r="F11660" s="191">
        <v>45912</v>
      </c>
      <c r="G11660" t="s">
        <v>24</v>
      </c>
      <c r="H11660" s="192">
        <v>134400</v>
      </c>
      <c r="I11660" t="s">
        <v>16</v>
      </c>
      <c r="J11660">
        <v>336</v>
      </c>
      <c r="K11660"/>
      <c r="L11660">
        <v>2025</v>
      </c>
      <c r="M11660" t="s">
        <v>525</v>
      </c>
      <c r="N11660" t="s">
        <v>526</v>
      </c>
      <c r="O11660" t="s">
        <v>916</v>
      </c>
    </row>
    <row r="11661" spans="1:15" ht="16" x14ac:dyDescent="0.2">
      <c r="A11661" t="s">
        <v>521</v>
      </c>
      <c r="B11661" t="s">
        <v>667</v>
      </c>
      <c r="C11661" t="s">
        <v>523</v>
      </c>
      <c r="D11661" t="s">
        <v>530</v>
      </c>
      <c r="E11661" t="s">
        <v>517</v>
      </c>
      <c r="F11661" s="191">
        <v>45912</v>
      </c>
      <c r="G11661" t="s">
        <v>35</v>
      </c>
      <c r="H11661" s="192">
        <v>201600</v>
      </c>
      <c r="I11661" t="s">
        <v>16</v>
      </c>
      <c r="J11661">
        <v>504</v>
      </c>
      <c r="K11661"/>
      <c r="L11661">
        <v>2025</v>
      </c>
      <c r="M11661" t="s">
        <v>525</v>
      </c>
      <c r="N11661" t="s">
        <v>526</v>
      </c>
      <c r="O11661" t="s">
        <v>916</v>
      </c>
    </row>
    <row r="11662" spans="1:15" ht="16" x14ac:dyDescent="0.2">
      <c r="A11662" t="s">
        <v>521</v>
      </c>
      <c r="B11662" t="s">
        <v>645</v>
      </c>
      <c r="C11662" t="s">
        <v>523</v>
      </c>
      <c r="D11662" t="s">
        <v>530</v>
      </c>
      <c r="E11662" t="s">
        <v>517</v>
      </c>
      <c r="F11662" s="191">
        <v>45912</v>
      </c>
      <c r="G11662" t="s">
        <v>30</v>
      </c>
      <c r="H11662" s="192">
        <v>89600</v>
      </c>
      <c r="I11662" t="s">
        <v>16</v>
      </c>
      <c r="J11662">
        <v>224</v>
      </c>
      <c r="K11662"/>
      <c r="L11662">
        <v>2025</v>
      </c>
      <c r="M11662" t="s">
        <v>525</v>
      </c>
      <c r="N11662" t="s">
        <v>526</v>
      </c>
      <c r="O11662" t="s">
        <v>916</v>
      </c>
    </row>
    <row r="11663" spans="1:15" ht="16" x14ac:dyDescent="0.2">
      <c r="A11663" t="s">
        <v>521</v>
      </c>
      <c r="B11663" t="s">
        <v>688</v>
      </c>
      <c r="C11663" t="s">
        <v>523</v>
      </c>
      <c r="D11663" t="s">
        <v>530</v>
      </c>
      <c r="E11663" t="s">
        <v>518</v>
      </c>
      <c r="F11663" s="191">
        <v>45913</v>
      </c>
      <c r="G11663" t="s">
        <v>40</v>
      </c>
      <c r="H11663" s="192">
        <v>80000</v>
      </c>
      <c r="I11663" t="s">
        <v>16</v>
      </c>
      <c r="J11663"/>
      <c r="K11663"/>
      <c r="L11663">
        <v>2025</v>
      </c>
      <c r="M11663" t="s">
        <v>525</v>
      </c>
      <c r="N11663" t="s">
        <v>526</v>
      </c>
      <c r="O11663"/>
    </row>
    <row r="11664" spans="1:15" ht="16" x14ac:dyDescent="0.2">
      <c r="A11664" t="s">
        <v>521</v>
      </c>
      <c r="B11664" t="s">
        <v>688</v>
      </c>
      <c r="C11664" t="s">
        <v>523</v>
      </c>
      <c r="D11664" t="s">
        <v>530</v>
      </c>
      <c r="E11664" t="s">
        <v>517</v>
      </c>
      <c r="F11664" s="191">
        <v>45913</v>
      </c>
      <c r="G11664" t="s">
        <v>40</v>
      </c>
      <c r="H11664" s="192">
        <v>680000</v>
      </c>
      <c r="I11664" t="s">
        <v>16</v>
      </c>
      <c r="J11664"/>
      <c r="K11664"/>
      <c r="L11664">
        <v>2025</v>
      </c>
      <c r="M11664" t="s">
        <v>525</v>
      </c>
      <c r="N11664" t="s">
        <v>526</v>
      </c>
      <c r="O11664"/>
    </row>
    <row r="11665" spans="1:15" ht="16" x14ac:dyDescent="0.2">
      <c r="A11665" t="s">
        <v>521</v>
      </c>
      <c r="B11665" t="s">
        <v>639</v>
      </c>
      <c r="C11665" t="s">
        <v>523</v>
      </c>
      <c r="D11665" t="s">
        <v>530</v>
      </c>
      <c r="E11665" t="s">
        <v>517</v>
      </c>
      <c r="F11665" s="191">
        <v>45913</v>
      </c>
      <c r="G11665" t="s">
        <v>29</v>
      </c>
      <c r="H11665" s="192">
        <v>672000</v>
      </c>
      <c r="I11665" t="s">
        <v>16</v>
      </c>
      <c r="J11665">
        <v>1680</v>
      </c>
      <c r="K11665"/>
      <c r="L11665">
        <v>2025</v>
      </c>
      <c r="M11665" t="s">
        <v>525</v>
      </c>
      <c r="N11665" t="s">
        <v>526</v>
      </c>
      <c r="O11665"/>
    </row>
    <row r="11666" spans="1:15" ht="16" x14ac:dyDescent="0.2">
      <c r="A11666" t="s">
        <v>521</v>
      </c>
      <c r="B11666" t="s">
        <v>662</v>
      </c>
      <c r="C11666" t="s">
        <v>523</v>
      </c>
      <c r="D11666" t="s">
        <v>530</v>
      </c>
      <c r="E11666" t="s">
        <v>518</v>
      </c>
      <c r="F11666" s="191">
        <v>45913</v>
      </c>
      <c r="G11666" t="s">
        <v>32</v>
      </c>
      <c r="H11666" s="192">
        <v>44800</v>
      </c>
      <c r="I11666" t="s">
        <v>16</v>
      </c>
      <c r="J11666">
        <v>112</v>
      </c>
      <c r="K11666"/>
      <c r="L11666">
        <v>2025</v>
      </c>
      <c r="M11666" t="s">
        <v>525</v>
      </c>
      <c r="N11666" t="s">
        <v>526</v>
      </c>
      <c r="O11666"/>
    </row>
    <row r="11667" spans="1:15" ht="16" x14ac:dyDescent="0.2">
      <c r="A11667" t="s">
        <v>521</v>
      </c>
      <c r="B11667" t="s">
        <v>662</v>
      </c>
      <c r="C11667" t="s">
        <v>523</v>
      </c>
      <c r="D11667" t="s">
        <v>530</v>
      </c>
      <c r="E11667" t="s">
        <v>517</v>
      </c>
      <c r="F11667" s="191">
        <v>45913</v>
      </c>
      <c r="G11667" t="s">
        <v>32</v>
      </c>
      <c r="H11667" s="192">
        <v>896000</v>
      </c>
      <c r="I11667" t="s">
        <v>16</v>
      </c>
      <c r="J11667">
        <v>2240</v>
      </c>
      <c r="K11667"/>
      <c r="L11667">
        <v>2025</v>
      </c>
      <c r="M11667" t="s">
        <v>525</v>
      </c>
      <c r="N11667" t="s">
        <v>526</v>
      </c>
      <c r="O11667"/>
    </row>
    <row r="11668" spans="1:15" ht="16" x14ac:dyDescent="0.2">
      <c r="A11668" t="s">
        <v>521</v>
      </c>
      <c r="B11668" t="s">
        <v>670</v>
      </c>
      <c r="C11668" t="s">
        <v>523</v>
      </c>
      <c r="D11668" t="s">
        <v>530</v>
      </c>
      <c r="E11668" t="s">
        <v>517</v>
      </c>
      <c r="F11668" s="191">
        <v>45913</v>
      </c>
      <c r="G11668" t="s">
        <v>36</v>
      </c>
      <c r="H11668" s="192">
        <v>112000</v>
      </c>
      <c r="I11668" t="s">
        <v>16</v>
      </c>
      <c r="J11668">
        <v>280</v>
      </c>
      <c r="K11668"/>
      <c r="L11668">
        <v>2025</v>
      </c>
      <c r="M11668" t="s">
        <v>525</v>
      </c>
      <c r="N11668" t="s">
        <v>526</v>
      </c>
      <c r="O11668"/>
    </row>
    <row r="11669" spans="1:15" ht="16" x14ac:dyDescent="0.2">
      <c r="A11669" t="s">
        <v>521</v>
      </c>
      <c r="B11669" t="s">
        <v>687</v>
      </c>
      <c r="C11669" t="s">
        <v>523</v>
      </c>
      <c r="D11669" t="s">
        <v>530</v>
      </c>
      <c r="E11669" t="s">
        <v>517</v>
      </c>
      <c r="F11669" s="191">
        <v>45913</v>
      </c>
      <c r="G11669" t="s">
        <v>39</v>
      </c>
      <c r="H11669" s="192">
        <v>67200</v>
      </c>
      <c r="I11669" t="s">
        <v>16</v>
      </c>
      <c r="J11669">
        <v>168</v>
      </c>
      <c r="K11669"/>
      <c r="L11669">
        <v>2025</v>
      </c>
      <c r="M11669" t="s">
        <v>525</v>
      </c>
      <c r="N11669" t="s">
        <v>526</v>
      </c>
      <c r="O11669"/>
    </row>
    <row r="11670" spans="1:15" ht="16" x14ac:dyDescent="0.2">
      <c r="A11670" t="s">
        <v>521</v>
      </c>
      <c r="B11670" t="s">
        <v>645</v>
      </c>
      <c r="C11670" t="s">
        <v>523</v>
      </c>
      <c r="D11670" t="s">
        <v>530</v>
      </c>
      <c r="E11670" t="s">
        <v>517</v>
      </c>
      <c r="F11670" s="191">
        <v>45913</v>
      </c>
      <c r="G11670" t="s">
        <v>30</v>
      </c>
      <c r="H11670" s="192">
        <v>112000</v>
      </c>
      <c r="I11670" t="s">
        <v>16</v>
      </c>
      <c r="J11670">
        <v>280</v>
      </c>
      <c r="K11670"/>
      <c r="L11670">
        <v>2025</v>
      </c>
      <c r="M11670" t="s">
        <v>525</v>
      </c>
      <c r="N11670" t="s">
        <v>526</v>
      </c>
      <c r="O11670"/>
    </row>
    <row r="11671" spans="1:15" ht="16" x14ac:dyDescent="0.2">
      <c r="A11671" t="s">
        <v>521</v>
      </c>
      <c r="B11671" t="s">
        <v>592</v>
      </c>
      <c r="C11671" t="s">
        <v>523</v>
      </c>
      <c r="D11671" t="s">
        <v>530</v>
      </c>
      <c r="E11671" t="s">
        <v>517</v>
      </c>
      <c r="F11671" s="191">
        <v>45913</v>
      </c>
      <c r="G11671" t="s">
        <v>24</v>
      </c>
      <c r="H11671" s="192">
        <v>481600</v>
      </c>
      <c r="I11671" t="s">
        <v>16</v>
      </c>
      <c r="J11671">
        <v>1204</v>
      </c>
      <c r="K11671"/>
      <c r="L11671">
        <v>2025</v>
      </c>
      <c r="M11671" t="s">
        <v>525</v>
      </c>
      <c r="N11671" t="s">
        <v>526</v>
      </c>
      <c r="O11671"/>
    </row>
    <row r="11672" spans="1:15" ht="16" x14ac:dyDescent="0.2">
      <c r="A11672" t="s">
        <v>521</v>
      </c>
      <c r="B11672" t="s">
        <v>639</v>
      </c>
      <c r="C11672" t="s">
        <v>523</v>
      </c>
      <c r="D11672" t="s">
        <v>530</v>
      </c>
      <c r="E11672" t="s">
        <v>518</v>
      </c>
      <c r="F11672" s="191">
        <v>45913</v>
      </c>
      <c r="G11672" t="s">
        <v>29</v>
      </c>
      <c r="H11672" s="192">
        <v>44800</v>
      </c>
      <c r="I11672" t="s">
        <v>16</v>
      </c>
      <c r="J11672">
        <v>112</v>
      </c>
      <c r="K11672"/>
      <c r="L11672">
        <v>2025</v>
      </c>
      <c r="M11672" t="s">
        <v>525</v>
      </c>
      <c r="N11672" t="s">
        <v>526</v>
      </c>
      <c r="O11672"/>
    </row>
    <row r="11673" spans="1:15" ht="16" x14ac:dyDescent="0.2">
      <c r="A11673" t="s">
        <v>521</v>
      </c>
      <c r="B11673" t="s">
        <v>639</v>
      </c>
      <c r="C11673" t="s">
        <v>523</v>
      </c>
      <c r="D11673" t="s">
        <v>530</v>
      </c>
      <c r="E11673" t="s">
        <v>519</v>
      </c>
      <c r="F11673" s="191">
        <v>45913</v>
      </c>
      <c r="G11673" t="s">
        <v>29</v>
      </c>
      <c r="H11673" s="192">
        <v>102000</v>
      </c>
      <c r="I11673" t="s">
        <v>16</v>
      </c>
      <c r="J11673">
        <v>255</v>
      </c>
      <c r="K11673"/>
      <c r="L11673">
        <v>2025</v>
      </c>
      <c r="M11673" t="s">
        <v>525</v>
      </c>
      <c r="N11673" t="s">
        <v>526</v>
      </c>
      <c r="O11673"/>
    </row>
    <row r="11674" spans="1:15" ht="16" x14ac:dyDescent="0.2">
      <c r="A11674" t="s">
        <v>521</v>
      </c>
      <c r="B11674" t="s">
        <v>572</v>
      </c>
      <c r="C11674" t="s">
        <v>523</v>
      </c>
      <c r="D11674" t="s">
        <v>530</v>
      </c>
      <c r="E11674" t="s">
        <v>517</v>
      </c>
      <c r="F11674" s="191">
        <v>45913</v>
      </c>
      <c r="G11674" t="s">
        <v>573</v>
      </c>
      <c r="H11674" s="192">
        <v>800000</v>
      </c>
      <c r="I11674" t="s">
        <v>16</v>
      </c>
      <c r="J11674"/>
      <c r="K11674"/>
      <c r="L11674">
        <v>2025</v>
      </c>
      <c r="M11674" t="s">
        <v>525</v>
      </c>
      <c r="N11674" t="s">
        <v>526</v>
      </c>
      <c r="O11674"/>
    </row>
    <row r="11675" spans="1:15" ht="16" x14ac:dyDescent="0.2">
      <c r="A11675" t="s">
        <v>521</v>
      </c>
      <c r="B11675" t="s">
        <v>572</v>
      </c>
      <c r="C11675" t="s">
        <v>523</v>
      </c>
      <c r="D11675" t="s">
        <v>524</v>
      </c>
      <c r="E11675" t="s">
        <v>519</v>
      </c>
      <c r="F11675" s="191">
        <v>45913</v>
      </c>
      <c r="G11675" t="s">
        <v>573</v>
      </c>
      <c r="H11675" s="192">
        <v>212500</v>
      </c>
      <c r="I11675" t="s">
        <v>16</v>
      </c>
      <c r="J11675">
        <v>2500</v>
      </c>
      <c r="K11675"/>
      <c r="L11675">
        <v>2025</v>
      </c>
      <c r="M11675" t="s">
        <v>525</v>
      </c>
      <c r="N11675" t="s">
        <v>526</v>
      </c>
      <c r="O11675"/>
    </row>
    <row r="11676" spans="1:15" ht="16" x14ac:dyDescent="0.2">
      <c r="A11676" t="s">
        <v>521</v>
      </c>
      <c r="B11676" t="s">
        <v>592</v>
      </c>
      <c r="C11676" t="s">
        <v>523</v>
      </c>
      <c r="D11676" t="s">
        <v>530</v>
      </c>
      <c r="E11676" t="s">
        <v>517</v>
      </c>
      <c r="F11676" s="191">
        <v>45913</v>
      </c>
      <c r="G11676" t="s">
        <v>24</v>
      </c>
      <c r="H11676" s="192">
        <v>201600</v>
      </c>
      <c r="I11676" t="s">
        <v>16</v>
      </c>
      <c r="J11676">
        <v>504</v>
      </c>
      <c r="K11676"/>
      <c r="L11676">
        <v>2025</v>
      </c>
      <c r="M11676" t="s">
        <v>525</v>
      </c>
      <c r="N11676" t="s">
        <v>526</v>
      </c>
      <c r="O11676" t="s">
        <v>917</v>
      </c>
    </row>
    <row r="11677" spans="1:15" ht="16" x14ac:dyDescent="0.2">
      <c r="A11677" t="s">
        <v>521</v>
      </c>
      <c r="B11677" t="s">
        <v>645</v>
      </c>
      <c r="C11677" t="s">
        <v>523</v>
      </c>
      <c r="D11677" t="s">
        <v>530</v>
      </c>
      <c r="E11677" t="s">
        <v>517</v>
      </c>
      <c r="F11677" s="191">
        <v>45913</v>
      </c>
      <c r="G11677" t="s">
        <v>30</v>
      </c>
      <c r="H11677" s="192">
        <v>1039360</v>
      </c>
      <c r="I11677" t="s">
        <v>16</v>
      </c>
      <c r="J11677"/>
      <c r="K11677"/>
      <c r="L11677">
        <v>2025</v>
      </c>
      <c r="M11677" t="s">
        <v>525</v>
      </c>
      <c r="N11677" t="s">
        <v>526</v>
      </c>
      <c r="O11677" t="s">
        <v>937</v>
      </c>
    </row>
    <row r="11678" spans="1:15" ht="16" x14ac:dyDescent="0.2">
      <c r="A11678" t="s">
        <v>521</v>
      </c>
      <c r="B11678" t="s">
        <v>645</v>
      </c>
      <c r="C11678" t="s">
        <v>523</v>
      </c>
      <c r="D11678" t="s">
        <v>530</v>
      </c>
      <c r="E11678" t="s">
        <v>518</v>
      </c>
      <c r="F11678" s="191">
        <v>45913</v>
      </c>
      <c r="G11678" t="s">
        <v>30</v>
      </c>
      <c r="H11678" s="192">
        <v>7168</v>
      </c>
      <c r="I11678" t="s">
        <v>16</v>
      </c>
      <c r="J11678"/>
      <c r="K11678"/>
      <c r="L11678">
        <v>2025</v>
      </c>
      <c r="M11678" t="s">
        <v>525</v>
      </c>
      <c r="N11678" t="s">
        <v>526</v>
      </c>
      <c r="O11678" t="s">
        <v>937</v>
      </c>
    </row>
    <row r="11679" spans="1:15" ht="16" x14ac:dyDescent="0.2">
      <c r="A11679" t="s">
        <v>521</v>
      </c>
      <c r="B11679" t="s">
        <v>705</v>
      </c>
      <c r="C11679" t="s">
        <v>523</v>
      </c>
      <c r="D11679" t="s">
        <v>530</v>
      </c>
      <c r="E11679" t="s">
        <v>517</v>
      </c>
      <c r="F11679" s="191">
        <v>45913</v>
      </c>
      <c r="G11679" t="s">
        <v>42</v>
      </c>
      <c r="H11679" s="192">
        <v>164864</v>
      </c>
      <c r="I11679" t="s">
        <v>16</v>
      </c>
      <c r="J11679"/>
      <c r="K11679"/>
      <c r="L11679">
        <v>2025</v>
      </c>
      <c r="M11679" t="s">
        <v>525</v>
      </c>
      <c r="N11679" t="s">
        <v>526</v>
      </c>
      <c r="O11679" t="s">
        <v>937</v>
      </c>
    </row>
    <row r="11680" spans="1:15" ht="16" x14ac:dyDescent="0.2">
      <c r="A11680" t="s">
        <v>521</v>
      </c>
      <c r="B11680" t="s">
        <v>705</v>
      </c>
      <c r="C11680" t="s">
        <v>523</v>
      </c>
      <c r="D11680" t="s">
        <v>530</v>
      </c>
      <c r="E11680" t="s">
        <v>518</v>
      </c>
      <c r="F11680" s="191">
        <v>45913</v>
      </c>
      <c r="G11680" t="s">
        <v>42</v>
      </c>
      <c r="H11680" s="192">
        <v>28672</v>
      </c>
      <c r="I11680" t="s">
        <v>16</v>
      </c>
      <c r="J11680"/>
      <c r="K11680"/>
      <c r="L11680">
        <v>2025</v>
      </c>
      <c r="M11680" t="s">
        <v>525</v>
      </c>
      <c r="N11680" t="s">
        <v>526</v>
      </c>
      <c r="O11680" t="s">
        <v>937</v>
      </c>
    </row>
    <row r="11681" spans="1:15" ht="16" x14ac:dyDescent="0.2">
      <c r="A11681" t="s">
        <v>521</v>
      </c>
      <c r="B11681" t="s">
        <v>688</v>
      </c>
      <c r="C11681" t="s">
        <v>523</v>
      </c>
      <c r="D11681" t="s">
        <v>530</v>
      </c>
      <c r="E11681" t="s">
        <v>517</v>
      </c>
      <c r="F11681" s="191">
        <v>45913</v>
      </c>
      <c r="G11681" t="s">
        <v>40</v>
      </c>
      <c r="H11681" s="192">
        <v>2035200</v>
      </c>
      <c r="I11681" t="s">
        <v>16</v>
      </c>
      <c r="J11681"/>
      <c r="K11681"/>
      <c r="L11681">
        <v>2025</v>
      </c>
      <c r="M11681" t="s">
        <v>525</v>
      </c>
      <c r="N11681" t="s">
        <v>526</v>
      </c>
      <c r="O11681" t="s">
        <v>937</v>
      </c>
    </row>
    <row r="11682" spans="1:15" ht="16" x14ac:dyDescent="0.2">
      <c r="A11682" t="s">
        <v>521</v>
      </c>
      <c r="B11682" t="s">
        <v>688</v>
      </c>
      <c r="C11682" t="s">
        <v>523</v>
      </c>
      <c r="D11682" t="s">
        <v>530</v>
      </c>
      <c r="E11682" t="s">
        <v>518</v>
      </c>
      <c r="F11682" s="191">
        <v>45913</v>
      </c>
      <c r="G11682" t="s">
        <v>40</v>
      </c>
      <c r="H11682" s="192">
        <v>192000</v>
      </c>
      <c r="I11682" t="s">
        <v>16</v>
      </c>
      <c r="J11682"/>
      <c r="K11682"/>
      <c r="L11682">
        <v>2025</v>
      </c>
      <c r="M11682" t="s">
        <v>525</v>
      </c>
      <c r="N11682" t="s">
        <v>526</v>
      </c>
      <c r="O11682" t="s">
        <v>937</v>
      </c>
    </row>
    <row r="11683" spans="1:15" ht="16" x14ac:dyDescent="0.2">
      <c r="A11683" t="s">
        <v>521</v>
      </c>
      <c r="B11683" t="s">
        <v>667</v>
      </c>
      <c r="C11683" t="s">
        <v>523</v>
      </c>
      <c r="D11683" t="s">
        <v>530</v>
      </c>
      <c r="E11683" t="s">
        <v>517</v>
      </c>
      <c r="F11683" s="191">
        <v>45913</v>
      </c>
      <c r="G11683" t="s">
        <v>35</v>
      </c>
      <c r="H11683" s="192">
        <v>222208</v>
      </c>
      <c r="I11683" t="s">
        <v>16</v>
      </c>
      <c r="J11683"/>
      <c r="K11683"/>
      <c r="L11683">
        <v>2025</v>
      </c>
      <c r="M11683" t="s">
        <v>525</v>
      </c>
      <c r="N11683" t="s">
        <v>526</v>
      </c>
      <c r="O11683" t="s">
        <v>937</v>
      </c>
    </row>
    <row r="11684" spans="1:15" ht="16" x14ac:dyDescent="0.2">
      <c r="A11684" t="s">
        <v>521</v>
      </c>
      <c r="B11684" t="s">
        <v>667</v>
      </c>
      <c r="C11684" t="s">
        <v>523</v>
      </c>
      <c r="D11684" t="s">
        <v>530</v>
      </c>
      <c r="E11684" t="s">
        <v>518</v>
      </c>
      <c r="F11684" s="191">
        <v>45913</v>
      </c>
      <c r="G11684" t="s">
        <v>35</v>
      </c>
      <c r="H11684" s="192">
        <v>28672</v>
      </c>
      <c r="I11684" t="s">
        <v>16</v>
      </c>
      <c r="J11684"/>
      <c r="K11684"/>
      <c r="L11684">
        <v>2025</v>
      </c>
      <c r="M11684" t="s">
        <v>525</v>
      </c>
      <c r="N11684" t="s">
        <v>526</v>
      </c>
      <c r="O11684" t="s">
        <v>937</v>
      </c>
    </row>
    <row r="11685" spans="1:15" ht="16" x14ac:dyDescent="0.2">
      <c r="A11685" t="s">
        <v>521</v>
      </c>
      <c r="B11685" t="s">
        <v>687</v>
      </c>
      <c r="C11685" t="s">
        <v>523</v>
      </c>
      <c r="D11685" t="s">
        <v>530</v>
      </c>
      <c r="E11685" t="s">
        <v>517</v>
      </c>
      <c r="F11685" s="191">
        <v>45913</v>
      </c>
      <c r="G11685" t="s">
        <v>39</v>
      </c>
      <c r="H11685" s="192">
        <v>136192</v>
      </c>
      <c r="I11685" t="s">
        <v>16</v>
      </c>
      <c r="J11685"/>
      <c r="K11685"/>
      <c r="L11685">
        <v>2025</v>
      </c>
      <c r="M11685" t="s">
        <v>525</v>
      </c>
      <c r="N11685" t="s">
        <v>526</v>
      </c>
      <c r="O11685" t="s">
        <v>937</v>
      </c>
    </row>
    <row r="11686" spans="1:15" ht="16" x14ac:dyDescent="0.2">
      <c r="A11686" t="s">
        <v>521</v>
      </c>
      <c r="B11686" t="s">
        <v>670</v>
      </c>
      <c r="C11686" t="s">
        <v>523</v>
      </c>
      <c r="D11686" t="s">
        <v>530</v>
      </c>
      <c r="E11686" t="s">
        <v>517</v>
      </c>
      <c r="F11686" s="191">
        <v>45913</v>
      </c>
      <c r="G11686" t="s">
        <v>36</v>
      </c>
      <c r="H11686" s="192">
        <v>272384</v>
      </c>
      <c r="I11686" t="s">
        <v>16</v>
      </c>
      <c r="J11686"/>
      <c r="K11686"/>
      <c r="L11686">
        <v>2025</v>
      </c>
      <c r="M11686" t="s">
        <v>525</v>
      </c>
      <c r="N11686" t="s">
        <v>526</v>
      </c>
      <c r="O11686" t="s">
        <v>937</v>
      </c>
    </row>
    <row r="11687" spans="1:15" ht="16" x14ac:dyDescent="0.2">
      <c r="A11687" t="s">
        <v>521</v>
      </c>
      <c r="B11687" t="s">
        <v>662</v>
      </c>
      <c r="C11687" t="s">
        <v>523</v>
      </c>
      <c r="D11687" t="s">
        <v>530</v>
      </c>
      <c r="E11687" t="s">
        <v>517</v>
      </c>
      <c r="F11687" s="191">
        <v>45913</v>
      </c>
      <c r="G11687" t="s">
        <v>32</v>
      </c>
      <c r="H11687" s="192">
        <v>1727488</v>
      </c>
      <c r="I11687" t="s">
        <v>16</v>
      </c>
      <c r="J11687"/>
      <c r="K11687"/>
      <c r="L11687">
        <v>2025</v>
      </c>
      <c r="M11687" t="s">
        <v>525</v>
      </c>
      <c r="N11687" t="s">
        <v>526</v>
      </c>
      <c r="O11687" t="s">
        <v>937</v>
      </c>
    </row>
    <row r="11688" spans="1:15" ht="16" x14ac:dyDescent="0.2">
      <c r="A11688" t="s">
        <v>521</v>
      </c>
      <c r="B11688" t="s">
        <v>662</v>
      </c>
      <c r="C11688" t="s">
        <v>523</v>
      </c>
      <c r="D11688" t="s">
        <v>530</v>
      </c>
      <c r="E11688" t="s">
        <v>519</v>
      </c>
      <c r="F11688" s="191">
        <v>45913</v>
      </c>
      <c r="G11688" t="s">
        <v>32</v>
      </c>
      <c r="H11688" s="192">
        <v>21760</v>
      </c>
      <c r="I11688" t="s">
        <v>16</v>
      </c>
      <c r="J11688"/>
      <c r="K11688"/>
      <c r="L11688">
        <v>2025</v>
      </c>
      <c r="M11688" t="s">
        <v>525</v>
      </c>
      <c r="N11688" t="s">
        <v>526</v>
      </c>
      <c r="O11688" t="s">
        <v>937</v>
      </c>
    </row>
    <row r="11689" spans="1:15" ht="16" x14ac:dyDescent="0.2">
      <c r="A11689" t="s">
        <v>521</v>
      </c>
      <c r="B11689" t="s">
        <v>662</v>
      </c>
      <c r="C11689" t="s">
        <v>523</v>
      </c>
      <c r="D11689" t="s">
        <v>530</v>
      </c>
      <c r="E11689" t="s">
        <v>518</v>
      </c>
      <c r="F11689" s="191">
        <v>45913</v>
      </c>
      <c r="G11689" t="s">
        <v>32</v>
      </c>
      <c r="H11689" s="192">
        <v>64512</v>
      </c>
      <c r="I11689" t="s">
        <v>16</v>
      </c>
      <c r="J11689"/>
      <c r="K11689"/>
      <c r="L11689">
        <v>2025</v>
      </c>
      <c r="M11689" t="s">
        <v>525</v>
      </c>
      <c r="N11689" t="s">
        <v>526</v>
      </c>
      <c r="O11689" t="s">
        <v>937</v>
      </c>
    </row>
    <row r="11690" spans="1:15" ht="16" x14ac:dyDescent="0.2">
      <c r="A11690" t="s">
        <v>521</v>
      </c>
      <c r="B11690" t="s">
        <v>639</v>
      </c>
      <c r="C11690" t="s">
        <v>523</v>
      </c>
      <c r="D11690" t="s">
        <v>530</v>
      </c>
      <c r="E11690" t="s">
        <v>517</v>
      </c>
      <c r="F11690" s="191">
        <v>45913</v>
      </c>
      <c r="G11690" t="s">
        <v>29</v>
      </c>
      <c r="H11690" s="192">
        <v>1541120</v>
      </c>
      <c r="I11690" t="s">
        <v>16</v>
      </c>
      <c r="J11690"/>
      <c r="K11690"/>
      <c r="L11690">
        <v>2025</v>
      </c>
      <c r="M11690" t="s">
        <v>525</v>
      </c>
      <c r="N11690" t="s">
        <v>526</v>
      </c>
      <c r="O11690" t="s">
        <v>937</v>
      </c>
    </row>
    <row r="11691" spans="1:15" ht="16" x14ac:dyDescent="0.2">
      <c r="A11691" t="s">
        <v>521</v>
      </c>
      <c r="B11691" t="s">
        <v>639</v>
      </c>
      <c r="C11691" t="s">
        <v>523</v>
      </c>
      <c r="D11691" t="s">
        <v>530</v>
      </c>
      <c r="E11691" t="s">
        <v>518</v>
      </c>
      <c r="F11691" s="191">
        <v>45913</v>
      </c>
      <c r="G11691" t="s">
        <v>29</v>
      </c>
      <c r="H11691" s="192">
        <v>111232</v>
      </c>
      <c r="I11691" t="s">
        <v>16</v>
      </c>
      <c r="J11691"/>
      <c r="K11691"/>
      <c r="L11691">
        <v>2025</v>
      </c>
      <c r="M11691" t="s">
        <v>525</v>
      </c>
      <c r="N11691" t="s">
        <v>526</v>
      </c>
      <c r="O11691" t="s">
        <v>937</v>
      </c>
    </row>
    <row r="11692" spans="1:15" ht="16" x14ac:dyDescent="0.2">
      <c r="A11692" t="s">
        <v>521</v>
      </c>
      <c r="B11692" t="s">
        <v>639</v>
      </c>
      <c r="C11692" t="s">
        <v>523</v>
      </c>
      <c r="D11692" t="s">
        <v>530</v>
      </c>
      <c r="E11692" t="s">
        <v>519</v>
      </c>
      <c r="F11692" s="191">
        <v>45913</v>
      </c>
      <c r="G11692" t="s">
        <v>29</v>
      </c>
      <c r="H11692" s="192">
        <v>76160</v>
      </c>
      <c r="I11692" t="s">
        <v>16</v>
      </c>
      <c r="J11692"/>
      <c r="K11692"/>
      <c r="L11692">
        <v>2025</v>
      </c>
      <c r="M11692" t="s">
        <v>525</v>
      </c>
      <c r="N11692" t="s">
        <v>526</v>
      </c>
      <c r="O11692" t="s">
        <v>937</v>
      </c>
    </row>
    <row r="11693" spans="1:15" ht="16" x14ac:dyDescent="0.2">
      <c r="A11693" t="s">
        <v>521</v>
      </c>
      <c r="B11693" t="s">
        <v>592</v>
      </c>
      <c r="C11693" t="s">
        <v>523</v>
      </c>
      <c r="D11693" t="s">
        <v>530</v>
      </c>
      <c r="E11693" t="s">
        <v>517</v>
      </c>
      <c r="F11693" s="191">
        <v>45913</v>
      </c>
      <c r="G11693" t="s">
        <v>24</v>
      </c>
      <c r="H11693" s="192">
        <v>1422848</v>
      </c>
      <c r="I11693" t="s">
        <v>16</v>
      </c>
      <c r="J11693"/>
      <c r="K11693"/>
      <c r="L11693">
        <v>2025</v>
      </c>
      <c r="M11693" t="s">
        <v>525</v>
      </c>
      <c r="N11693" t="s">
        <v>526</v>
      </c>
      <c r="O11693" t="s">
        <v>937</v>
      </c>
    </row>
    <row r="11694" spans="1:15" ht="16" x14ac:dyDescent="0.2">
      <c r="A11694" t="s">
        <v>521</v>
      </c>
      <c r="B11694" t="s">
        <v>592</v>
      </c>
      <c r="C11694" t="s">
        <v>523</v>
      </c>
      <c r="D11694" t="s">
        <v>530</v>
      </c>
      <c r="E11694" t="s">
        <v>518</v>
      </c>
      <c r="F11694" s="191">
        <v>45913</v>
      </c>
      <c r="G11694" t="s">
        <v>24</v>
      </c>
      <c r="H11694" s="192">
        <v>10752</v>
      </c>
      <c r="I11694" t="s">
        <v>16</v>
      </c>
      <c r="J11694"/>
      <c r="K11694"/>
      <c r="L11694">
        <v>2025</v>
      </c>
      <c r="M11694" t="s">
        <v>525</v>
      </c>
      <c r="N11694" t="s">
        <v>526</v>
      </c>
      <c r="O11694" t="s">
        <v>937</v>
      </c>
    </row>
    <row r="11695" spans="1:15" ht="16" x14ac:dyDescent="0.2">
      <c r="A11695" t="s">
        <v>521</v>
      </c>
      <c r="B11695" t="s">
        <v>572</v>
      </c>
      <c r="C11695" t="s">
        <v>523</v>
      </c>
      <c r="D11695" t="s">
        <v>530</v>
      </c>
      <c r="E11695" t="s">
        <v>517</v>
      </c>
      <c r="F11695" s="191">
        <v>45913</v>
      </c>
      <c r="G11695" t="s">
        <v>573</v>
      </c>
      <c r="H11695" s="192">
        <v>3828480</v>
      </c>
      <c r="I11695" t="s">
        <v>16</v>
      </c>
      <c r="J11695"/>
      <c r="K11695"/>
      <c r="L11695">
        <v>2025</v>
      </c>
      <c r="M11695" t="s">
        <v>525</v>
      </c>
      <c r="N11695" t="s">
        <v>526</v>
      </c>
      <c r="O11695" t="s">
        <v>937</v>
      </c>
    </row>
    <row r="11696" spans="1:15" ht="16" x14ac:dyDescent="0.2">
      <c r="A11696" t="s">
        <v>521</v>
      </c>
      <c r="B11696" t="s">
        <v>572</v>
      </c>
      <c r="C11696" t="s">
        <v>523</v>
      </c>
      <c r="D11696" t="s">
        <v>530</v>
      </c>
      <c r="E11696" t="s">
        <v>518</v>
      </c>
      <c r="F11696" s="191">
        <v>45913</v>
      </c>
      <c r="G11696" t="s">
        <v>573</v>
      </c>
      <c r="H11696" s="192">
        <v>71680</v>
      </c>
      <c r="I11696" t="s">
        <v>16</v>
      </c>
      <c r="J11696"/>
      <c r="K11696"/>
      <c r="L11696">
        <v>2025</v>
      </c>
      <c r="M11696" t="s">
        <v>525</v>
      </c>
      <c r="N11696" t="s">
        <v>526</v>
      </c>
      <c r="O11696" t="s">
        <v>937</v>
      </c>
    </row>
    <row r="11697" spans="1:15" ht="16" x14ac:dyDescent="0.2">
      <c r="A11697" t="s">
        <v>521</v>
      </c>
      <c r="B11697" t="s">
        <v>688</v>
      </c>
      <c r="C11697" t="s">
        <v>523</v>
      </c>
      <c r="D11697" t="s">
        <v>530</v>
      </c>
      <c r="E11697" t="s">
        <v>517</v>
      </c>
      <c r="F11697" s="191">
        <v>45914</v>
      </c>
      <c r="G11697" t="s">
        <v>40</v>
      </c>
      <c r="H11697" s="192">
        <v>560000</v>
      </c>
      <c r="I11697" t="s">
        <v>16</v>
      </c>
      <c r="J11697"/>
      <c r="K11697"/>
      <c r="L11697">
        <v>2025</v>
      </c>
      <c r="M11697" t="s">
        <v>525</v>
      </c>
      <c r="N11697" t="s">
        <v>526</v>
      </c>
      <c r="O11697"/>
    </row>
    <row r="11698" spans="1:15" ht="16" x14ac:dyDescent="0.2">
      <c r="A11698" t="s">
        <v>521</v>
      </c>
      <c r="B11698" t="s">
        <v>662</v>
      </c>
      <c r="C11698" t="s">
        <v>523</v>
      </c>
      <c r="D11698" t="s">
        <v>530</v>
      </c>
      <c r="E11698" t="s">
        <v>517</v>
      </c>
      <c r="F11698" s="191">
        <v>45914</v>
      </c>
      <c r="G11698" t="s">
        <v>32</v>
      </c>
      <c r="H11698" s="192">
        <v>761600</v>
      </c>
      <c r="I11698" t="s">
        <v>16</v>
      </c>
      <c r="J11698">
        <v>1904</v>
      </c>
      <c r="K11698"/>
      <c r="L11698">
        <v>2025</v>
      </c>
      <c r="M11698" t="s">
        <v>525</v>
      </c>
      <c r="N11698" t="s">
        <v>526</v>
      </c>
      <c r="O11698"/>
    </row>
    <row r="11699" spans="1:15" ht="16" x14ac:dyDescent="0.2">
      <c r="A11699" t="s">
        <v>521</v>
      </c>
      <c r="B11699" t="s">
        <v>670</v>
      </c>
      <c r="C11699" t="s">
        <v>523</v>
      </c>
      <c r="D11699" t="s">
        <v>530</v>
      </c>
      <c r="E11699" t="s">
        <v>517</v>
      </c>
      <c r="F11699" s="191">
        <v>45914</v>
      </c>
      <c r="G11699" t="s">
        <v>36</v>
      </c>
      <c r="H11699" s="192">
        <v>112000</v>
      </c>
      <c r="I11699" t="s">
        <v>16</v>
      </c>
      <c r="J11699">
        <v>280</v>
      </c>
      <c r="K11699"/>
      <c r="L11699">
        <v>2025</v>
      </c>
      <c r="M11699" t="s">
        <v>525</v>
      </c>
      <c r="N11699" t="s">
        <v>526</v>
      </c>
      <c r="O11699"/>
    </row>
    <row r="11700" spans="1:15" ht="16" x14ac:dyDescent="0.2">
      <c r="A11700" t="s">
        <v>521</v>
      </c>
      <c r="B11700" t="s">
        <v>645</v>
      </c>
      <c r="C11700" t="s">
        <v>523</v>
      </c>
      <c r="D11700" t="s">
        <v>530</v>
      </c>
      <c r="E11700" t="s">
        <v>517</v>
      </c>
      <c r="F11700" s="191">
        <v>45914</v>
      </c>
      <c r="G11700" t="s">
        <v>30</v>
      </c>
      <c r="H11700" s="192">
        <v>89600</v>
      </c>
      <c r="I11700" t="s">
        <v>16</v>
      </c>
      <c r="J11700">
        <v>224</v>
      </c>
      <c r="K11700"/>
      <c r="L11700">
        <v>2025</v>
      </c>
      <c r="M11700" t="s">
        <v>525</v>
      </c>
      <c r="N11700" t="s">
        <v>526</v>
      </c>
      <c r="O11700"/>
    </row>
    <row r="11701" spans="1:15" ht="16" x14ac:dyDescent="0.2">
      <c r="A11701" t="s">
        <v>521</v>
      </c>
      <c r="B11701" t="s">
        <v>592</v>
      </c>
      <c r="C11701" t="s">
        <v>523</v>
      </c>
      <c r="D11701" t="s">
        <v>524</v>
      </c>
      <c r="E11701" t="s">
        <v>519</v>
      </c>
      <c r="F11701" s="191">
        <v>45914</v>
      </c>
      <c r="G11701" t="s">
        <v>24</v>
      </c>
      <c r="H11701" s="192">
        <v>14450</v>
      </c>
      <c r="I11701" t="s">
        <v>16</v>
      </c>
      <c r="J11701">
        <v>170</v>
      </c>
      <c r="K11701"/>
      <c r="L11701">
        <v>2025</v>
      </c>
      <c r="M11701" t="s">
        <v>525</v>
      </c>
      <c r="N11701" t="s">
        <v>526</v>
      </c>
      <c r="O11701"/>
    </row>
    <row r="11702" spans="1:15" ht="16" x14ac:dyDescent="0.2">
      <c r="A11702" t="s">
        <v>521</v>
      </c>
      <c r="B11702" t="s">
        <v>592</v>
      </c>
      <c r="C11702" t="s">
        <v>523</v>
      </c>
      <c r="D11702" t="s">
        <v>530</v>
      </c>
      <c r="E11702" t="s">
        <v>517</v>
      </c>
      <c r="F11702" s="191">
        <v>45914</v>
      </c>
      <c r="G11702" t="s">
        <v>24</v>
      </c>
      <c r="H11702" s="192">
        <v>201600</v>
      </c>
      <c r="I11702" t="s">
        <v>16</v>
      </c>
      <c r="J11702">
        <v>504</v>
      </c>
      <c r="K11702"/>
      <c r="L11702">
        <v>2025</v>
      </c>
      <c r="M11702" t="s">
        <v>525</v>
      </c>
      <c r="N11702" t="s">
        <v>526</v>
      </c>
      <c r="O11702"/>
    </row>
    <row r="11703" spans="1:15" ht="16" x14ac:dyDescent="0.2">
      <c r="A11703" t="s">
        <v>521</v>
      </c>
      <c r="B11703" t="s">
        <v>639</v>
      </c>
      <c r="C11703" t="s">
        <v>523</v>
      </c>
      <c r="D11703" t="s">
        <v>530</v>
      </c>
      <c r="E11703" t="s">
        <v>518</v>
      </c>
      <c r="F11703" s="191">
        <v>45914</v>
      </c>
      <c r="G11703" t="s">
        <v>29</v>
      </c>
      <c r="H11703" s="192">
        <v>44800</v>
      </c>
      <c r="I11703" t="s">
        <v>16</v>
      </c>
      <c r="J11703">
        <v>112</v>
      </c>
      <c r="K11703"/>
      <c r="L11703">
        <v>2025</v>
      </c>
      <c r="M11703" t="s">
        <v>525</v>
      </c>
      <c r="N11703" t="s">
        <v>526</v>
      </c>
      <c r="O11703"/>
    </row>
    <row r="11704" spans="1:15" ht="16" x14ac:dyDescent="0.2">
      <c r="A11704" t="s">
        <v>521</v>
      </c>
      <c r="B11704" t="s">
        <v>639</v>
      </c>
      <c r="C11704" t="s">
        <v>523</v>
      </c>
      <c r="D11704" t="s">
        <v>530</v>
      </c>
      <c r="E11704" t="s">
        <v>519</v>
      </c>
      <c r="F11704" s="191">
        <v>45914</v>
      </c>
      <c r="G11704" t="s">
        <v>29</v>
      </c>
      <c r="H11704" s="192">
        <v>68000</v>
      </c>
      <c r="I11704" t="s">
        <v>16</v>
      </c>
      <c r="J11704">
        <v>170</v>
      </c>
      <c r="K11704"/>
      <c r="L11704">
        <v>2025</v>
      </c>
      <c r="M11704" t="s">
        <v>525</v>
      </c>
      <c r="N11704" t="s">
        <v>526</v>
      </c>
      <c r="O11704"/>
    </row>
    <row r="11705" spans="1:15" ht="16" x14ac:dyDescent="0.2">
      <c r="A11705" t="s">
        <v>521</v>
      </c>
      <c r="B11705" t="s">
        <v>639</v>
      </c>
      <c r="C11705" t="s">
        <v>523</v>
      </c>
      <c r="D11705" t="s">
        <v>530</v>
      </c>
      <c r="E11705" t="s">
        <v>517</v>
      </c>
      <c r="F11705" s="191">
        <v>45914</v>
      </c>
      <c r="G11705" t="s">
        <v>29</v>
      </c>
      <c r="H11705" s="192">
        <v>627200</v>
      </c>
      <c r="I11705" t="s">
        <v>16</v>
      </c>
      <c r="J11705">
        <v>1568</v>
      </c>
      <c r="K11705"/>
      <c r="L11705">
        <v>2025</v>
      </c>
      <c r="M11705" t="s">
        <v>525</v>
      </c>
      <c r="N11705" t="s">
        <v>526</v>
      </c>
      <c r="O11705"/>
    </row>
    <row r="11706" spans="1:15" ht="16" x14ac:dyDescent="0.2">
      <c r="A11706" t="s">
        <v>521</v>
      </c>
      <c r="B11706" t="s">
        <v>662</v>
      </c>
      <c r="C11706" t="s">
        <v>523</v>
      </c>
      <c r="D11706" t="s">
        <v>530</v>
      </c>
      <c r="E11706" t="s">
        <v>518</v>
      </c>
      <c r="F11706" s="191">
        <v>45914</v>
      </c>
      <c r="G11706" t="s">
        <v>32</v>
      </c>
      <c r="H11706" s="192">
        <v>44800</v>
      </c>
      <c r="I11706" t="s">
        <v>16</v>
      </c>
      <c r="J11706">
        <v>112</v>
      </c>
      <c r="K11706"/>
      <c r="L11706">
        <v>2025</v>
      </c>
      <c r="M11706" t="s">
        <v>525</v>
      </c>
      <c r="N11706" t="s">
        <v>526</v>
      </c>
      <c r="O11706"/>
    </row>
    <row r="11707" spans="1:15" ht="16" x14ac:dyDescent="0.2">
      <c r="A11707" t="s">
        <v>521</v>
      </c>
      <c r="B11707" t="s">
        <v>592</v>
      </c>
      <c r="C11707" t="s">
        <v>523</v>
      </c>
      <c r="D11707" t="s">
        <v>530</v>
      </c>
      <c r="E11707" t="s">
        <v>517</v>
      </c>
      <c r="F11707" s="191">
        <v>45914</v>
      </c>
      <c r="G11707" t="s">
        <v>24</v>
      </c>
      <c r="H11707" s="192">
        <v>156800</v>
      </c>
      <c r="I11707" t="s">
        <v>16</v>
      </c>
      <c r="J11707">
        <v>392</v>
      </c>
      <c r="K11707"/>
      <c r="L11707">
        <v>2025</v>
      </c>
      <c r="M11707" t="s">
        <v>525</v>
      </c>
      <c r="N11707" t="s">
        <v>526</v>
      </c>
      <c r="O11707" t="s">
        <v>918</v>
      </c>
    </row>
    <row r="11708" spans="1:15" ht="16" x14ac:dyDescent="0.2">
      <c r="A11708" t="s">
        <v>521</v>
      </c>
      <c r="B11708" t="s">
        <v>667</v>
      </c>
      <c r="C11708" t="s">
        <v>523</v>
      </c>
      <c r="D11708" t="s">
        <v>530</v>
      </c>
      <c r="E11708" t="s">
        <v>517</v>
      </c>
      <c r="F11708" s="191">
        <v>45914</v>
      </c>
      <c r="G11708" t="s">
        <v>35</v>
      </c>
      <c r="H11708" s="192">
        <v>170000</v>
      </c>
      <c r="I11708" t="s">
        <v>16</v>
      </c>
      <c r="J11708">
        <v>425</v>
      </c>
      <c r="K11708"/>
      <c r="L11708">
        <v>2025</v>
      </c>
      <c r="M11708" t="s">
        <v>525</v>
      </c>
      <c r="N11708" t="s">
        <v>526</v>
      </c>
      <c r="O11708" t="s">
        <v>918</v>
      </c>
    </row>
    <row r="11709" spans="1:15" ht="16" x14ac:dyDescent="0.2">
      <c r="A11709" t="s">
        <v>521</v>
      </c>
      <c r="B11709" t="s">
        <v>645</v>
      </c>
      <c r="C11709" t="s">
        <v>523</v>
      </c>
      <c r="D11709" t="s">
        <v>530</v>
      </c>
      <c r="E11709" t="s">
        <v>517</v>
      </c>
      <c r="F11709" s="191">
        <v>45914</v>
      </c>
      <c r="G11709" t="s">
        <v>30</v>
      </c>
      <c r="H11709" s="192">
        <v>89600</v>
      </c>
      <c r="I11709" t="s">
        <v>16</v>
      </c>
      <c r="J11709">
        <v>224</v>
      </c>
      <c r="K11709"/>
      <c r="L11709">
        <v>2025</v>
      </c>
      <c r="M11709" t="s">
        <v>525</v>
      </c>
      <c r="N11709" t="s">
        <v>526</v>
      </c>
      <c r="O11709" t="s">
        <v>918</v>
      </c>
    </row>
    <row r="11710" spans="1:15" ht="16" x14ac:dyDescent="0.2">
      <c r="A11710" t="s">
        <v>521</v>
      </c>
      <c r="B11710" t="s">
        <v>647</v>
      </c>
      <c r="C11710" t="s">
        <v>523</v>
      </c>
      <c r="D11710" t="s">
        <v>525</v>
      </c>
      <c r="E11710" t="s">
        <v>525</v>
      </c>
      <c r="F11710" s="191">
        <v>45915</v>
      </c>
      <c r="G11710" t="s">
        <v>648</v>
      </c>
      <c r="H11710" s="192">
        <v>8855</v>
      </c>
      <c r="I11710" t="s">
        <v>16</v>
      </c>
      <c r="J11710"/>
      <c r="K11710"/>
      <c r="L11710">
        <v>2025</v>
      </c>
      <c r="M11710" t="s">
        <v>525</v>
      </c>
      <c r="N11710" t="s">
        <v>569</v>
      </c>
      <c r="O11710"/>
    </row>
    <row r="11711" spans="1:15" ht="16" x14ac:dyDescent="0.2">
      <c r="A11711" t="s">
        <v>521</v>
      </c>
      <c r="B11711" t="s">
        <v>688</v>
      </c>
      <c r="C11711" t="s">
        <v>523</v>
      </c>
      <c r="D11711" t="s">
        <v>530</v>
      </c>
      <c r="E11711" t="s">
        <v>518</v>
      </c>
      <c r="F11711" s="191">
        <v>45915</v>
      </c>
      <c r="G11711" t="s">
        <v>40</v>
      </c>
      <c r="H11711" s="192">
        <v>120000</v>
      </c>
      <c r="I11711" t="s">
        <v>16</v>
      </c>
      <c r="J11711"/>
      <c r="K11711"/>
      <c r="L11711">
        <v>2025</v>
      </c>
      <c r="M11711" t="s">
        <v>525</v>
      </c>
      <c r="N11711" t="s">
        <v>526</v>
      </c>
      <c r="O11711"/>
    </row>
    <row r="11712" spans="1:15" ht="16" x14ac:dyDescent="0.2">
      <c r="A11712" t="s">
        <v>521</v>
      </c>
      <c r="B11712" t="s">
        <v>647</v>
      </c>
      <c r="C11712" t="s">
        <v>523</v>
      </c>
      <c r="D11712" t="s">
        <v>525</v>
      </c>
      <c r="E11712" t="s">
        <v>531</v>
      </c>
      <c r="F11712" s="191">
        <v>45915</v>
      </c>
      <c r="G11712" t="s">
        <v>648</v>
      </c>
      <c r="H11712" s="192">
        <v>50688</v>
      </c>
      <c r="I11712" t="s">
        <v>16</v>
      </c>
      <c r="J11712"/>
      <c r="K11712"/>
      <c r="L11712">
        <v>2025</v>
      </c>
      <c r="M11712" t="s">
        <v>525</v>
      </c>
      <c r="N11712" t="s">
        <v>569</v>
      </c>
      <c r="O11712"/>
    </row>
    <row r="11713" spans="1:15" ht="16" x14ac:dyDescent="0.2">
      <c r="A11713" t="s">
        <v>521</v>
      </c>
      <c r="B11713" t="s">
        <v>688</v>
      </c>
      <c r="C11713" t="s">
        <v>523</v>
      </c>
      <c r="D11713" t="s">
        <v>530</v>
      </c>
      <c r="E11713" t="s">
        <v>517</v>
      </c>
      <c r="F11713" s="191">
        <v>45915</v>
      </c>
      <c r="G11713" t="s">
        <v>40</v>
      </c>
      <c r="H11713" s="192">
        <v>960000</v>
      </c>
      <c r="I11713" t="s">
        <v>16</v>
      </c>
      <c r="J11713"/>
      <c r="K11713"/>
      <c r="L11713">
        <v>2025</v>
      </c>
      <c r="M11713" t="s">
        <v>525</v>
      </c>
      <c r="N11713" t="s">
        <v>526</v>
      </c>
      <c r="O11713"/>
    </row>
    <row r="11714" spans="1:15" ht="16" x14ac:dyDescent="0.2">
      <c r="A11714" t="s">
        <v>521</v>
      </c>
      <c r="B11714" t="s">
        <v>577</v>
      </c>
      <c r="C11714" t="s">
        <v>523</v>
      </c>
      <c r="D11714" t="s">
        <v>525</v>
      </c>
      <c r="E11714" t="s">
        <v>525</v>
      </c>
      <c r="F11714" s="191">
        <v>45915</v>
      </c>
      <c r="G11714" t="s">
        <v>578</v>
      </c>
      <c r="H11714" s="192">
        <v>41987</v>
      </c>
      <c r="I11714" t="s">
        <v>16</v>
      </c>
      <c r="J11714"/>
      <c r="K11714"/>
      <c r="L11714">
        <v>2025</v>
      </c>
      <c r="M11714" t="s">
        <v>525</v>
      </c>
      <c r="N11714" t="s">
        <v>569</v>
      </c>
      <c r="O11714"/>
    </row>
    <row r="11715" spans="1:15" ht="16" x14ac:dyDescent="0.2">
      <c r="A11715" t="s">
        <v>521</v>
      </c>
      <c r="B11715" t="s">
        <v>662</v>
      </c>
      <c r="C11715" t="s">
        <v>523</v>
      </c>
      <c r="D11715" t="s">
        <v>530</v>
      </c>
      <c r="E11715" t="s">
        <v>518</v>
      </c>
      <c r="F11715" s="191">
        <v>45915</v>
      </c>
      <c r="G11715" t="s">
        <v>32</v>
      </c>
      <c r="H11715" s="192">
        <v>44800</v>
      </c>
      <c r="I11715" t="s">
        <v>16</v>
      </c>
      <c r="J11715">
        <v>112</v>
      </c>
      <c r="K11715"/>
      <c r="L11715">
        <v>2025</v>
      </c>
      <c r="M11715" t="s">
        <v>525</v>
      </c>
      <c r="N11715" t="s">
        <v>526</v>
      </c>
      <c r="O11715"/>
    </row>
    <row r="11716" spans="1:15" ht="16" x14ac:dyDescent="0.2">
      <c r="A11716" t="s">
        <v>521</v>
      </c>
      <c r="B11716" t="s">
        <v>577</v>
      </c>
      <c r="C11716" t="s">
        <v>523</v>
      </c>
      <c r="D11716" t="s">
        <v>525</v>
      </c>
      <c r="E11716" t="s">
        <v>531</v>
      </c>
      <c r="F11716" s="191">
        <v>45915</v>
      </c>
      <c r="G11716" t="s">
        <v>582</v>
      </c>
      <c r="H11716" s="192">
        <v>5093</v>
      </c>
      <c r="I11716" t="s">
        <v>16</v>
      </c>
      <c r="J11716"/>
      <c r="K11716"/>
      <c r="L11716">
        <v>2025</v>
      </c>
      <c r="M11716" t="s">
        <v>525</v>
      </c>
      <c r="N11716" t="s">
        <v>569</v>
      </c>
      <c r="O11716"/>
    </row>
    <row r="11717" spans="1:15" ht="16" x14ac:dyDescent="0.2">
      <c r="A11717" t="s">
        <v>521</v>
      </c>
      <c r="B11717" t="s">
        <v>662</v>
      </c>
      <c r="C11717" t="s">
        <v>523</v>
      </c>
      <c r="D11717" t="s">
        <v>530</v>
      </c>
      <c r="E11717" t="s">
        <v>517</v>
      </c>
      <c r="F11717" s="191">
        <v>45915</v>
      </c>
      <c r="G11717" t="s">
        <v>32</v>
      </c>
      <c r="H11717" s="192">
        <v>1276800</v>
      </c>
      <c r="I11717" t="s">
        <v>16</v>
      </c>
      <c r="J11717">
        <v>3192</v>
      </c>
      <c r="K11717"/>
      <c r="L11717">
        <v>2025</v>
      </c>
      <c r="M11717" t="s">
        <v>525</v>
      </c>
      <c r="N11717" t="s">
        <v>526</v>
      </c>
      <c r="O11717"/>
    </row>
    <row r="11718" spans="1:15" ht="16" x14ac:dyDescent="0.2">
      <c r="A11718" t="s">
        <v>521</v>
      </c>
      <c r="B11718" t="s">
        <v>647</v>
      </c>
      <c r="C11718" t="s">
        <v>523</v>
      </c>
      <c r="D11718" t="s">
        <v>525</v>
      </c>
      <c r="E11718" t="s">
        <v>519</v>
      </c>
      <c r="F11718" s="191">
        <v>45915</v>
      </c>
      <c r="G11718" t="s">
        <v>657</v>
      </c>
      <c r="H11718" s="192">
        <v>92202</v>
      </c>
      <c r="I11718" t="s">
        <v>16</v>
      </c>
      <c r="J11718"/>
      <c r="K11718"/>
      <c r="L11718">
        <v>2025</v>
      </c>
      <c r="M11718" t="s">
        <v>525</v>
      </c>
      <c r="N11718" t="s">
        <v>569</v>
      </c>
      <c r="O11718"/>
    </row>
    <row r="11719" spans="1:15" ht="16" x14ac:dyDescent="0.2">
      <c r="A11719" t="s">
        <v>521</v>
      </c>
      <c r="B11719" t="s">
        <v>670</v>
      </c>
      <c r="C11719" t="s">
        <v>523</v>
      </c>
      <c r="D11719" t="s">
        <v>530</v>
      </c>
      <c r="E11719" t="s">
        <v>517</v>
      </c>
      <c r="F11719" s="191">
        <v>45915</v>
      </c>
      <c r="G11719" t="s">
        <v>36</v>
      </c>
      <c r="H11719" s="192">
        <v>179200</v>
      </c>
      <c r="I11719" t="s">
        <v>16</v>
      </c>
      <c r="J11719">
        <v>448</v>
      </c>
      <c r="K11719"/>
      <c r="L11719">
        <v>2025</v>
      </c>
      <c r="M11719" t="s">
        <v>525</v>
      </c>
      <c r="N11719" t="s">
        <v>526</v>
      </c>
      <c r="O11719"/>
    </row>
    <row r="11720" spans="1:15" ht="16" x14ac:dyDescent="0.2">
      <c r="A11720" t="s">
        <v>521</v>
      </c>
      <c r="B11720" t="s">
        <v>647</v>
      </c>
      <c r="C11720" t="s">
        <v>523</v>
      </c>
      <c r="D11720" t="s">
        <v>525</v>
      </c>
      <c r="E11720" t="s">
        <v>519</v>
      </c>
      <c r="F11720" s="191">
        <v>45915</v>
      </c>
      <c r="G11720" t="s">
        <v>661</v>
      </c>
      <c r="H11720" s="192">
        <v>184404</v>
      </c>
      <c r="I11720" t="s">
        <v>16</v>
      </c>
      <c r="J11720"/>
      <c r="K11720"/>
      <c r="L11720">
        <v>2025</v>
      </c>
      <c r="M11720" t="s">
        <v>525</v>
      </c>
      <c r="N11720" t="s">
        <v>569</v>
      </c>
      <c r="O11720"/>
    </row>
    <row r="11721" spans="1:15" ht="16" x14ac:dyDescent="0.2">
      <c r="A11721" t="s">
        <v>521</v>
      </c>
      <c r="B11721" t="s">
        <v>687</v>
      </c>
      <c r="C11721" t="s">
        <v>523</v>
      </c>
      <c r="D11721" t="s">
        <v>530</v>
      </c>
      <c r="E11721" t="s">
        <v>517</v>
      </c>
      <c r="F11721" s="191">
        <v>45915</v>
      </c>
      <c r="G11721" t="s">
        <v>39</v>
      </c>
      <c r="H11721" s="192">
        <v>67200</v>
      </c>
      <c r="I11721" t="s">
        <v>16</v>
      </c>
      <c r="J11721">
        <v>168</v>
      </c>
      <c r="K11721"/>
      <c r="L11721">
        <v>2025</v>
      </c>
      <c r="M11721" t="s">
        <v>525</v>
      </c>
      <c r="N11721" t="s">
        <v>526</v>
      </c>
      <c r="O11721"/>
    </row>
    <row r="11722" spans="1:15" ht="16" x14ac:dyDescent="0.2">
      <c r="A11722" t="s">
        <v>521</v>
      </c>
      <c r="B11722" t="s">
        <v>647</v>
      </c>
      <c r="C11722" t="s">
        <v>523</v>
      </c>
      <c r="D11722" t="s">
        <v>525</v>
      </c>
      <c r="E11722" t="s">
        <v>531</v>
      </c>
      <c r="F11722" s="191">
        <v>45915</v>
      </c>
      <c r="G11722" t="s">
        <v>661</v>
      </c>
      <c r="H11722" s="192">
        <v>161920</v>
      </c>
      <c r="I11722" t="s">
        <v>16</v>
      </c>
      <c r="J11722"/>
      <c r="K11722"/>
      <c r="L11722">
        <v>2025</v>
      </c>
      <c r="M11722" t="s">
        <v>525</v>
      </c>
      <c r="N11722" t="s">
        <v>569</v>
      </c>
      <c r="O11722"/>
    </row>
    <row r="11723" spans="1:15" ht="16" x14ac:dyDescent="0.2">
      <c r="A11723" t="s">
        <v>521</v>
      </c>
      <c r="B11723" t="s">
        <v>667</v>
      </c>
      <c r="C11723" t="s">
        <v>523</v>
      </c>
      <c r="D11723" t="s">
        <v>530</v>
      </c>
      <c r="E11723" t="s">
        <v>517</v>
      </c>
      <c r="F11723" s="191">
        <v>45915</v>
      </c>
      <c r="G11723" t="s">
        <v>35</v>
      </c>
      <c r="H11723" s="192">
        <v>224000</v>
      </c>
      <c r="I11723" t="s">
        <v>16</v>
      </c>
      <c r="J11723">
        <v>560</v>
      </c>
      <c r="K11723"/>
      <c r="L11723">
        <v>2025</v>
      </c>
      <c r="M11723" t="s">
        <v>525</v>
      </c>
      <c r="N11723" t="s">
        <v>526</v>
      </c>
      <c r="O11723"/>
    </row>
    <row r="11724" spans="1:15" ht="16" x14ac:dyDescent="0.2">
      <c r="A11724" t="s">
        <v>521</v>
      </c>
      <c r="B11724" t="s">
        <v>647</v>
      </c>
      <c r="C11724" t="s">
        <v>523</v>
      </c>
      <c r="D11724" t="s">
        <v>525</v>
      </c>
      <c r="E11724" t="s">
        <v>525</v>
      </c>
      <c r="F11724" s="191">
        <v>45915</v>
      </c>
      <c r="G11724" t="s">
        <v>649</v>
      </c>
      <c r="H11724" s="192">
        <v>77854</v>
      </c>
      <c r="I11724" t="s">
        <v>16</v>
      </c>
      <c r="J11724"/>
      <c r="K11724"/>
      <c r="L11724">
        <v>2025</v>
      </c>
      <c r="M11724" t="s">
        <v>525</v>
      </c>
      <c r="N11724" t="s">
        <v>569</v>
      </c>
      <c r="O11724"/>
    </row>
    <row r="11725" spans="1:15" ht="16" x14ac:dyDescent="0.2">
      <c r="A11725" t="s">
        <v>521</v>
      </c>
      <c r="B11725" t="s">
        <v>645</v>
      </c>
      <c r="C11725" t="s">
        <v>523</v>
      </c>
      <c r="D11725" t="s">
        <v>530</v>
      </c>
      <c r="E11725" t="s">
        <v>517</v>
      </c>
      <c r="F11725" s="191">
        <v>45915</v>
      </c>
      <c r="G11725" t="s">
        <v>30</v>
      </c>
      <c r="H11725" s="192">
        <v>201600</v>
      </c>
      <c r="I11725" t="s">
        <v>16</v>
      </c>
      <c r="J11725">
        <v>504</v>
      </c>
      <c r="K11725"/>
      <c r="L11725">
        <v>2025</v>
      </c>
      <c r="M11725" t="s">
        <v>525</v>
      </c>
      <c r="N11725" t="s">
        <v>526</v>
      </c>
      <c r="O11725"/>
    </row>
    <row r="11726" spans="1:15" ht="16" x14ac:dyDescent="0.2">
      <c r="A11726" t="s">
        <v>521</v>
      </c>
      <c r="B11726" t="s">
        <v>647</v>
      </c>
      <c r="C11726" t="s">
        <v>523</v>
      </c>
      <c r="D11726" t="s">
        <v>525</v>
      </c>
      <c r="E11726" t="s">
        <v>531</v>
      </c>
      <c r="F11726" s="191">
        <v>45915</v>
      </c>
      <c r="G11726" t="s">
        <v>649</v>
      </c>
      <c r="H11726" s="192">
        <v>905872</v>
      </c>
      <c r="I11726" t="s">
        <v>16</v>
      </c>
      <c r="J11726"/>
      <c r="K11726"/>
      <c r="L11726">
        <v>2025</v>
      </c>
      <c r="M11726" t="s">
        <v>525</v>
      </c>
      <c r="N11726" t="s">
        <v>569</v>
      </c>
      <c r="O11726"/>
    </row>
    <row r="11727" spans="1:15" ht="16" x14ac:dyDescent="0.2">
      <c r="A11727" t="s">
        <v>521</v>
      </c>
      <c r="B11727" t="s">
        <v>592</v>
      </c>
      <c r="C11727" t="s">
        <v>523</v>
      </c>
      <c r="D11727" t="s">
        <v>530</v>
      </c>
      <c r="E11727" t="s">
        <v>518</v>
      </c>
      <c r="F11727" s="191">
        <v>45915</v>
      </c>
      <c r="G11727" t="s">
        <v>24</v>
      </c>
      <c r="H11727" s="192">
        <v>22400</v>
      </c>
      <c r="I11727" t="s">
        <v>16</v>
      </c>
      <c r="J11727">
        <v>56</v>
      </c>
      <c r="K11727"/>
      <c r="L11727">
        <v>2025</v>
      </c>
      <c r="M11727" t="s">
        <v>525</v>
      </c>
      <c r="N11727" t="s">
        <v>526</v>
      </c>
      <c r="O11727"/>
    </row>
    <row r="11728" spans="1:15" ht="16" x14ac:dyDescent="0.2">
      <c r="A11728" t="s">
        <v>521</v>
      </c>
      <c r="B11728" t="s">
        <v>647</v>
      </c>
      <c r="C11728" t="s">
        <v>523</v>
      </c>
      <c r="D11728" t="s">
        <v>525</v>
      </c>
      <c r="E11728" t="s">
        <v>531</v>
      </c>
      <c r="F11728" s="191">
        <v>45915</v>
      </c>
      <c r="G11728" t="s">
        <v>656</v>
      </c>
      <c r="H11728" s="192">
        <v>58518</v>
      </c>
      <c r="I11728" t="s">
        <v>16</v>
      </c>
      <c r="J11728"/>
      <c r="K11728"/>
      <c r="L11728">
        <v>2025</v>
      </c>
      <c r="M11728" t="s">
        <v>525</v>
      </c>
      <c r="N11728" t="s">
        <v>569</v>
      </c>
      <c r="O11728"/>
    </row>
    <row r="11729" spans="1:15" ht="16" x14ac:dyDescent="0.2">
      <c r="A11729" t="s">
        <v>521</v>
      </c>
      <c r="B11729" t="s">
        <v>592</v>
      </c>
      <c r="C11729" t="s">
        <v>523</v>
      </c>
      <c r="D11729" t="s">
        <v>530</v>
      </c>
      <c r="E11729" t="s">
        <v>517</v>
      </c>
      <c r="F11729" s="191">
        <v>45915</v>
      </c>
      <c r="G11729" t="s">
        <v>24</v>
      </c>
      <c r="H11729" s="192">
        <v>593600</v>
      </c>
      <c r="I11729" t="s">
        <v>16</v>
      </c>
      <c r="J11729">
        <v>1484</v>
      </c>
      <c r="K11729"/>
      <c r="L11729">
        <v>2025</v>
      </c>
      <c r="M11729" t="s">
        <v>525</v>
      </c>
      <c r="N11729" t="s">
        <v>526</v>
      </c>
      <c r="O11729"/>
    </row>
    <row r="11730" spans="1:15" ht="16" x14ac:dyDescent="0.2">
      <c r="A11730" t="s">
        <v>521</v>
      </c>
      <c r="B11730" t="s">
        <v>609</v>
      </c>
      <c r="C11730" t="s">
        <v>523</v>
      </c>
      <c r="D11730" t="s">
        <v>530</v>
      </c>
      <c r="E11730" t="s">
        <v>517</v>
      </c>
      <c r="F11730" s="191">
        <v>45915</v>
      </c>
      <c r="G11730" t="s">
        <v>25</v>
      </c>
      <c r="H11730" s="192">
        <v>1200</v>
      </c>
      <c r="I11730" t="s">
        <v>16</v>
      </c>
      <c r="J11730"/>
      <c r="K11730"/>
      <c r="L11730">
        <v>2025</v>
      </c>
      <c r="M11730" t="s">
        <v>525</v>
      </c>
      <c r="N11730" t="s">
        <v>526</v>
      </c>
      <c r="O11730"/>
    </row>
    <row r="11731" spans="1:15" ht="16" x14ac:dyDescent="0.2">
      <c r="A11731" t="s">
        <v>521</v>
      </c>
      <c r="B11731" t="s">
        <v>639</v>
      </c>
      <c r="C11731" t="s">
        <v>523</v>
      </c>
      <c r="D11731" t="s">
        <v>530</v>
      </c>
      <c r="E11731" t="s">
        <v>518</v>
      </c>
      <c r="F11731" s="191">
        <v>45915</v>
      </c>
      <c r="G11731" t="s">
        <v>29</v>
      </c>
      <c r="H11731" s="192">
        <v>44800</v>
      </c>
      <c r="I11731" t="s">
        <v>16</v>
      </c>
      <c r="J11731">
        <v>112</v>
      </c>
      <c r="K11731"/>
      <c r="L11731">
        <v>2025</v>
      </c>
      <c r="M11731" t="s">
        <v>525</v>
      </c>
      <c r="N11731" t="s">
        <v>526</v>
      </c>
      <c r="O11731"/>
    </row>
    <row r="11732" spans="1:15" ht="16" x14ac:dyDescent="0.2">
      <c r="A11732" t="s">
        <v>521</v>
      </c>
      <c r="B11732" t="s">
        <v>639</v>
      </c>
      <c r="C11732" t="s">
        <v>523</v>
      </c>
      <c r="D11732" t="s">
        <v>530</v>
      </c>
      <c r="E11732" t="s">
        <v>519</v>
      </c>
      <c r="F11732" s="191">
        <v>45915</v>
      </c>
      <c r="G11732" t="s">
        <v>29</v>
      </c>
      <c r="H11732" s="192">
        <v>102000</v>
      </c>
      <c r="I11732" t="s">
        <v>16</v>
      </c>
      <c r="J11732">
        <v>255</v>
      </c>
      <c r="K11732"/>
      <c r="L11732">
        <v>2025</v>
      </c>
      <c r="M11732" t="s">
        <v>525</v>
      </c>
      <c r="N11732" t="s">
        <v>526</v>
      </c>
      <c r="O11732"/>
    </row>
    <row r="11733" spans="1:15" ht="16" x14ac:dyDescent="0.2">
      <c r="A11733" t="s">
        <v>521</v>
      </c>
      <c r="B11733" t="s">
        <v>639</v>
      </c>
      <c r="C11733" t="s">
        <v>523</v>
      </c>
      <c r="D11733" t="s">
        <v>530</v>
      </c>
      <c r="E11733" t="s">
        <v>517</v>
      </c>
      <c r="F11733" s="191">
        <v>45915</v>
      </c>
      <c r="G11733" t="s">
        <v>29</v>
      </c>
      <c r="H11733" s="192">
        <v>716800</v>
      </c>
      <c r="I11733" t="s">
        <v>16</v>
      </c>
      <c r="J11733">
        <v>1792</v>
      </c>
      <c r="K11733"/>
      <c r="L11733">
        <v>2025</v>
      </c>
      <c r="M11733" t="s">
        <v>525</v>
      </c>
      <c r="N11733" t="s">
        <v>526</v>
      </c>
      <c r="O11733"/>
    </row>
    <row r="11734" spans="1:15" ht="16" x14ac:dyDescent="0.2">
      <c r="A11734" t="s">
        <v>521</v>
      </c>
      <c r="B11734" t="s">
        <v>572</v>
      </c>
      <c r="C11734" t="s">
        <v>523</v>
      </c>
      <c r="D11734" t="s">
        <v>524</v>
      </c>
      <c r="E11734" t="s">
        <v>519</v>
      </c>
      <c r="F11734" s="191">
        <v>45915</v>
      </c>
      <c r="G11734" t="s">
        <v>573</v>
      </c>
      <c r="H11734" s="192">
        <v>1870000</v>
      </c>
      <c r="I11734" t="s">
        <v>16</v>
      </c>
      <c r="J11734">
        <v>22000</v>
      </c>
      <c r="K11734"/>
      <c r="L11734">
        <v>2025</v>
      </c>
      <c r="M11734" t="s">
        <v>525</v>
      </c>
      <c r="N11734" t="s">
        <v>526</v>
      </c>
      <c r="O11734"/>
    </row>
    <row r="11735" spans="1:15" ht="16" x14ac:dyDescent="0.2">
      <c r="A11735" t="s">
        <v>521</v>
      </c>
      <c r="B11735" t="s">
        <v>572</v>
      </c>
      <c r="C11735" t="s">
        <v>535</v>
      </c>
      <c r="D11735" t="s">
        <v>530</v>
      </c>
      <c r="E11735" t="s">
        <v>517</v>
      </c>
      <c r="F11735" s="191">
        <v>45915</v>
      </c>
      <c r="G11735" t="s">
        <v>573</v>
      </c>
      <c r="H11735" s="192">
        <v>14000</v>
      </c>
      <c r="I11735" t="s">
        <v>16</v>
      </c>
      <c r="J11735">
        <v>35</v>
      </c>
      <c r="K11735"/>
      <c r="L11735">
        <v>2025</v>
      </c>
      <c r="M11735" t="s">
        <v>525</v>
      </c>
      <c r="N11735" t="s">
        <v>526</v>
      </c>
      <c r="O11735"/>
    </row>
    <row r="11736" spans="1:15" ht="16" x14ac:dyDescent="0.2">
      <c r="A11736" t="s">
        <v>521</v>
      </c>
      <c r="B11736" t="s">
        <v>572</v>
      </c>
      <c r="C11736" t="s">
        <v>523</v>
      </c>
      <c r="D11736" t="s">
        <v>530</v>
      </c>
      <c r="E11736" t="s">
        <v>517</v>
      </c>
      <c r="F11736" s="191">
        <v>45915</v>
      </c>
      <c r="G11736" t="s">
        <v>573</v>
      </c>
      <c r="H11736" s="192">
        <v>1920000</v>
      </c>
      <c r="I11736" t="s">
        <v>16</v>
      </c>
      <c r="J11736"/>
      <c r="K11736"/>
      <c r="L11736">
        <v>2025</v>
      </c>
      <c r="M11736" t="s">
        <v>525</v>
      </c>
      <c r="N11736" t="s">
        <v>526</v>
      </c>
      <c r="O11736"/>
    </row>
    <row r="11737" spans="1:15" ht="16" x14ac:dyDescent="0.2">
      <c r="A11737" t="s">
        <v>521</v>
      </c>
      <c r="B11737" t="s">
        <v>572</v>
      </c>
      <c r="C11737" t="s">
        <v>523</v>
      </c>
      <c r="D11737" t="s">
        <v>530</v>
      </c>
      <c r="E11737" t="s">
        <v>518</v>
      </c>
      <c r="F11737" s="191">
        <v>45915</v>
      </c>
      <c r="G11737" t="s">
        <v>573</v>
      </c>
      <c r="H11737" s="192">
        <v>40000</v>
      </c>
      <c r="I11737" t="s">
        <v>16</v>
      </c>
      <c r="J11737"/>
      <c r="K11737"/>
      <c r="L11737">
        <v>2025</v>
      </c>
      <c r="M11737" t="s">
        <v>525</v>
      </c>
      <c r="N11737" t="s">
        <v>526</v>
      </c>
      <c r="O11737"/>
    </row>
    <row r="11738" spans="1:15" ht="16" x14ac:dyDescent="0.2">
      <c r="A11738" t="s">
        <v>521</v>
      </c>
      <c r="B11738" t="s">
        <v>572</v>
      </c>
      <c r="C11738" t="s">
        <v>535</v>
      </c>
      <c r="D11738" t="s">
        <v>524</v>
      </c>
      <c r="E11738" t="s">
        <v>519</v>
      </c>
      <c r="F11738" s="191">
        <v>45915</v>
      </c>
      <c r="G11738" t="s">
        <v>573</v>
      </c>
      <c r="H11738" s="192">
        <v>357000</v>
      </c>
      <c r="I11738" t="s">
        <v>16</v>
      </c>
      <c r="J11738">
        <v>4200</v>
      </c>
      <c r="K11738"/>
      <c r="L11738">
        <v>2025</v>
      </c>
      <c r="M11738" t="s">
        <v>525</v>
      </c>
      <c r="N11738" t="s">
        <v>526</v>
      </c>
      <c r="O11738"/>
    </row>
    <row r="11739" spans="1:15" ht="16" x14ac:dyDescent="0.2">
      <c r="A11739" t="s">
        <v>521</v>
      </c>
      <c r="B11739" t="s">
        <v>670</v>
      </c>
      <c r="C11739" t="s">
        <v>523</v>
      </c>
      <c r="D11739" t="s">
        <v>530</v>
      </c>
      <c r="E11739" t="s">
        <v>517</v>
      </c>
      <c r="F11739" s="191">
        <v>45915</v>
      </c>
      <c r="G11739" t="s">
        <v>36</v>
      </c>
      <c r="H11739" s="192">
        <v>44800</v>
      </c>
      <c r="I11739" t="s">
        <v>16</v>
      </c>
      <c r="J11739">
        <v>112</v>
      </c>
      <c r="K11739"/>
      <c r="L11739">
        <v>2025</v>
      </c>
      <c r="M11739" t="s">
        <v>525</v>
      </c>
      <c r="N11739" t="s">
        <v>526</v>
      </c>
      <c r="O11739" t="s">
        <v>919</v>
      </c>
    </row>
    <row r="11740" spans="1:15" ht="16" x14ac:dyDescent="0.2">
      <c r="A11740" t="s">
        <v>521</v>
      </c>
      <c r="B11740" t="s">
        <v>603</v>
      </c>
      <c r="C11740" t="s">
        <v>523</v>
      </c>
      <c r="D11740" t="s">
        <v>525</v>
      </c>
      <c r="E11740" t="s">
        <v>525</v>
      </c>
      <c r="F11740" s="191">
        <v>45916</v>
      </c>
      <c r="G11740" t="s">
        <v>604</v>
      </c>
      <c r="H11740" s="192">
        <v>2009</v>
      </c>
      <c r="I11740" t="s">
        <v>22</v>
      </c>
      <c r="J11740"/>
      <c r="K11740"/>
      <c r="L11740">
        <v>2025</v>
      </c>
      <c r="M11740" t="s">
        <v>525</v>
      </c>
      <c r="N11740" t="s">
        <v>569</v>
      </c>
      <c r="O11740"/>
    </row>
    <row r="11741" spans="1:15" ht="16" x14ac:dyDescent="0.2">
      <c r="A11741" t="s">
        <v>521</v>
      </c>
      <c r="B11741" t="s">
        <v>647</v>
      </c>
      <c r="C11741" t="s">
        <v>523</v>
      </c>
      <c r="D11741" t="s">
        <v>525</v>
      </c>
      <c r="E11741" t="s">
        <v>525</v>
      </c>
      <c r="F11741" s="191">
        <v>45916</v>
      </c>
      <c r="G11741" t="s">
        <v>648</v>
      </c>
      <c r="H11741" s="192">
        <v>275695</v>
      </c>
      <c r="I11741" t="s">
        <v>16</v>
      </c>
      <c r="J11741"/>
      <c r="K11741"/>
      <c r="L11741">
        <v>2025</v>
      </c>
      <c r="M11741" t="s">
        <v>525</v>
      </c>
      <c r="N11741" t="s">
        <v>569</v>
      </c>
      <c r="O11741"/>
    </row>
    <row r="11742" spans="1:15" ht="16" x14ac:dyDescent="0.2">
      <c r="A11742" t="s">
        <v>521</v>
      </c>
      <c r="B11742" t="s">
        <v>647</v>
      </c>
      <c r="C11742" t="s">
        <v>523</v>
      </c>
      <c r="D11742" t="s">
        <v>525</v>
      </c>
      <c r="E11742" t="s">
        <v>531</v>
      </c>
      <c r="F11742" s="191">
        <v>45916</v>
      </c>
      <c r="G11742" t="s">
        <v>648</v>
      </c>
      <c r="H11742" s="192">
        <v>9856</v>
      </c>
      <c r="I11742" t="s">
        <v>16</v>
      </c>
      <c r="J11742"/>
      <c r="K11742"/>
      <c r="L11742">
        <v>2025</v>
      </c>
      <c r="M11742" t="s">
        <v>525</v>
      </c>
      <c r="N11742" t="s">
        <v>569</v>
      </c>
      <c r="O11742"/>
    </row>
    <row r="11743" spans="1:15" ht="16" x14ac:dyDescent="0.2">
      <c r="A11743" t="s">
        <v>521</v>
      </c>
      <c r="B11743" t="s">
        <v>577</v>
      </c>
      <c r="C11743" t="s">
        <v>523</v>
      </c>
      <c r="D11743" t="s">
        <v>525</v>
      </c>
      <c r="E11743" t="s">
        <v>531</v>
      </c>
      <c r="F11743" s="191">
        <v>45916</v>
      </c>
      <c r="G11743" t="s">
        <v>580</v>
      </c>
      <c r="H11743" s="192">
        <v>297</v>
      </c>
      <c r="I11743" t="s">
        <v>16</v>
      </c>
      <c r="J11743"/>
      <c r="K11743"/>
      <c r="L11743">
        <v>2025</v>
      </c>
      <c r="M11743" t="s">
        <v>525</v>
      </c>
      <c r="N11743" t="s">
        <v>569</v>
      </c>
      <c r="O11743"/>
    </row>
    <row r="11744" spans="1:15" ht="16" x14ac:dyDescent="0.2">
      <c r="A11744" t="s">
        <v>521</v>
      </c>
      <c r="B11744" t="s">
        <v>577</v>
      </c>
      <c r="C11744" t="s">
        <v>523</v>
      </c>
      <c r="D11744" t="s">
        <v>525</v>
      </c>
      <c r="E11744" t="s">
        <v>525</v>
      </c>
      <c r="F11744" s="191">
        <v>45916</v>
      </c>
      <c r="G11744" t="s">
        <v>582</v>
      </c>
      <c r="H11744" s="192">
        <v>673</v>
      </c>
      <c r="I11744" t="s">
        <v>16</v>
      </c>
      <c r="J11744"/>
      <c r="K11744"/>
      <c r="L11744">
        <v>2025</v>
      </c>
      <c r="M11744" t="s">
        <v>525</v>
      </c>
      <c r="N11744" t="s">
        <v>569</v>
      </c>
      <c r="O11744"/>
    </row>
    <row r="11745" spans="1:15" ht="16" x14ac:dyDescent="0.2">
      <c r="A11745" t="s">
        <v>521</v>
      </c>
      <c r="B11745" t="s">
        <v>577</v>
      </c>
      <c r="C11745" t="s">
        <v>523</v>
      </c>
      <c r="D11745" t="s">
        <v>525</v>
      </c>
      <c r="E11745" t="s">
        <v>531</v>
      </c>
      <c r="F11745" s="191">
        <v>45916</v>
      </c>
      <c r="G11745" t="s">
        <v>582</v>
      </c>
      <c r="H11745" s="192">
        <v>1217</v>
      </c>
      <c r="I11745" t="s">
        <v>16</v>
      </c>
      <c r="J11745"/>
      <c r="K11745"/>
      <c r="L11745">
        <v>2025</v>
      </c>
      <c r="M11745" t="s">
        <v>525</v>
      </c>
      <c r="N11745" t="s">
        <v>569</v>
      </c>
      <c r="O11745"/>
    </row>
    <row r="11746" spans="1:15" ht="16" x14ac:dyDescent="0.2">
      <c r="A11746" t="s">
        <v>521</v>
      </c>
      <c r="B11746" t="s">
        <v>647</v>
      </c>
      <c r="C11746" t="s">
        <v>523</v>
      </c>
      <c r="D11746" t="s">
        <v>525</v>
      </c>
      <c r="E11746" t="s">
        <v>519</v>
      </c>
      <c r="F11746" s="191">
        <v>45916</v>
      </c>
      <c r="G11746" t="s">
        <v>661</v>
      </c>
      <c r="H11746" s="192">
        <v>138303</v>
      </c>
      <c r="I11746" t="s">
        <v>16</v>
      </c>
      <c r="J11746"/>
      <c r="K11746"/>
      <c r="L11746">
        <v>2025</v>
      </c>
      <c r="M11746" t="s">
        <v>525</v>
      </c>
      <c r="N11746" t="s">
        <v>569</v>
      </c>
      <c r="O11746"/>
    </row>
    <row r="11747" spans="1:15" ht="16" x14ac:dyDescent="0.2">
      <c r="A11747" t="s">
        <v>521</v>
      </c>
      <c r="B11747" t="s">
        <v>647</v>
      </c>
      <c r="C11747" t="s">
        <v>523</v>
      </c>
      <c r="D11747" t="s">
        <v>525</v>
      </c>
      <c r="E11747" t="s">
        <v>531</v>
      </c>
      <c r="F11747" s="191">
        <v>45916</v>
      </c>
      <c r="G11747" t="s">
        <v>661</v>
      </c>
      <c r="H11747" s="192">
        <v>311168</v>
      </c>
      <c r="I11747" t="s">
        <v>16</v>
      </c>
      <c r="J11747"/>
      <c r="K11747"/>
      <c r="L11747">
        <v>2025</v>
      </c>
      <c r="M11747" t="s">
        <v>525</v>
      </c>
      <c r="N11747" t="s">
        <v>569</v>
      </c>
      <c r="O11747"/>
    </row>
    <row r="11748" spans="1:15" ht="16" x14ac:dyDescent="0.2">
      <c r="A11748" t="s">
        <v>521</v>
      </c>
      <c r="B11748" t="s">
        <v>647</v>
      </c>
      <c r="C11748" t="s">
        <v>523</v>
      </c>
      <c r="D11748" t="s">
        <v>525</v>
      </c>
      <c r="E11748" t="s">
        <v>525</v>
      </c>
      <c r="F11748" s="191">
        <v>45916</v>
      </c>
      <c r="G11748" t="s">
        <v>649</v>
      </c>
      <c r="H11748" s="192">
        <v>77706</v>
      </c>
      <c r="I11748" t="s">
        <v>16</v>
      </c>
      <c r="J11748"/>
      <c r="K11748"/>
      <c r="L11748">
        <v>2025</v>
      </c>
      <c r="M11748" t="s">
        <v>525</v>
      </c>
      <c r="N11748" t="s">
        <v>569</v>
      </c>
      <c r="O11748"/>
    </row>
    <row r="11749" spans="1:15" ht="16" x14ac:dyDescent="0.2">
      <c r="A11749" t="s">
        <v>521</v>
      </c>
      <c r="B11749" t="s">
        <v>647</v>
      </c>
      <c r="C11749" t="s">
        <v>523</v>
      </c>
      <c r="D11749" t="s">
        <v>525</v>
      </c>
      <c r="E11749" t="s">
        <v>531</v>
      </c>
      <c r="F11749" s="191">
        <v>45916</v>
      </c>
      <c r="G11749" t="s">
        <v>656</v>
      </c>
      <c r="H11749" s="192">
        <v>59356</v>
      </c>
      <c r="I11749" t="s">
        <v>16</v>
      </c>
      <c r="J11749"/>
      <c r="K11749"/>
      <c r="L11749">
        <v>2025</v>
      </c>
      <c r="M11749" t="s">
        <v>525</v>
      </c>
      <c r="N11749" t="s">
        <v>569</v>
      </c>
      <c r="O11749"/>
    </row>
    <row r="11750" spans="1:15" ht="16" x14ac:dyDescent="0.2">
      <c r="A11750" t="s">
        <v>521</v>
      </c>
      <c r="B11750" t="s">
        <v>662</v>
      </c>
      <c r="C11750" t="s">
        <v>523</v>
      </c>
      <c r="D11750" t="s">
        <v>530</v>
      </c>
      <c r="E11750" t="s">
        <v>517</v>
      </c>
      <c r="F11750" s="191">
        <v>45916</v>
      </c>
      <c r="G11750" t="s">
        <v>32</v>
      </c>
      <c r="H11750" s="192">
        <v>985600</v>
      </c>
      <c r="I11750" t="s">
        <v>16</v>
      </c>
      <c r="J11750">
        <v>2464</v>
      </c>
      <c r="K11750"/>
      <c r="L11750">
        <v>2025</v>
      </c>
      <c r="M11750" t="s">
        <v>525</v>
      </c>
      <c r="N11750" t="s">
        <v>526</v>
      </c>
      <c r="O11750"/>
    </row>
    <row r="11751" spans="1:15" ht="16" x14ac:dyDescent="0.2">
      <c r="A11751" t="s">
        <v>521</v>
      </c>
      <c r="B11751" t="s">
        <v>670</v>
      </c>
      <c r="C11751" t="s">
        <v>523</v>
      </c>
      <c r="D11751" t="s">
        <v>530</v>
      </c>
      <c r="E11751" t="s">
        <v>517</v>
      </c>
      <c r="F11751" s="191">
        <v>45916</v>
      </c>
      <c r="G11751" t="s">
        <v>36</v>
      </c>
      <c r="H11751" s="192">
        <v>179200</v>
      </c>
      <c r="I11751" t="s">
        <v>16</v>
      </c>
      <c r="J11751">
        <v>448</v>
      </c>
      <c r="K11751"/>
      <c r="L11751">
        <v>2025</v>
      </c>
      <c r="M11751" t="s">
        <v>525</v>
      </c>
      <c r="N11751" t="s">
        <v>526</v>
      </c>
      <c r="O11751"/>
    </row>
    <row r="11752" spans="1:15" ht="16" x14ac:dyDescent="0.2">
      <c r="A11752" t="s">
        <v>521</v>
      </c>
      <c r="B11752" t="s">
        <v>687</v>
      </c>
      <c r="C11752" t="s">
        <v>523</v>
      </c>
      <c r="D11752" t="s">
        <v>530</v>
      </c>
      <c r="E11752" t="s">
        <v>517</v>
      </c>
      <c r="F11752" s="191">
        <v>45916</v>
      </c>
      <c r="G11752" t="s">
        <v>39</v>
      </c>
      <c r="H11752" s="192">
        <v>44800</v>
      </c>
      <c r="I11752" t="s">
        <v>16</v>
      </c>
      <c r="J11752">
        <v>112</v>
      </c>
      <c r="K11752"/>
      <c r="L11752">
        <v>2025</v>
      </c>
      <c r="M11752" t="s">
        <v>525</v>
      </c>
      <c r="N11752" t="s">
        <v>526</v>
      </c>
      <c r="O11752"/>
    </row>
    <row r="11753" spans="1:15" ht="16" x14ac:dyDescent="0.2">
      <c r="A11753" t="s">
        <v>521</v>
      </c>
      <c r="B11753" t="s">
        <v>645</v>
      </c>
      <c r="C11753" t="s">
        <v>523</v>
      </c>
      <c r="D11753" t="s">
        <v>530</v>
      </c>
      <c r="E11753" t="s">
        <v>517</v>
      </c>
      <c r="F11753" s="191">
        <v>45916</v>
      </c>
      <c r="G11753" t="s">
        <v>30</v>
      </c>
      <c r="H11753" s="192">
        <v>425600</v>
      </c>
      <c r="I11753" t="s">
        <v>16</v>
      </c>
      <c r="J11753">
        <v>1064</v>
      </c>
      <c r="K11753"/>
      <c r="L11753">
        <v>2025</v>
      </c>
      <c r="M11753" t="s">
        <v>525</v>
      </c>
      <c r="N11753" t="s">
        <v>526</v>
      </c>
      <c r="O11753"/>
    </row>
    <row r="11754" spans="1:15" ht="16" x14ac:dyDescent="0.2">
      <c r="A11754" t="s">
        <v>521</v>
      </c>
      <c r="B11754" t="s">
        <v>592</v>
      </c>
      <c r="C11754" t="s">
        <v>523</v>
      </c>
      <c r="D11754" t="s">
        <v>524</v>
      </c>
      <c r="E11754" t="s">
        <v>519</v>
      </c>
      <c r="F11754" s="191">
        <v>45916</v>
      </c>
      <c r="G11754" t="s">
        <v>24</v>
      </c>
      <c r="H11754" s="192">
        <v>14450</v>
      </c>
      <c r="I11754" t="s">
        <v>16</v>
      </c>
      <c r="J11754">
        <v>170</v>
      </c>
      <c r="K11754"/>
      <c r="L11754">
        <v>2025</v>
      </c>
      <c r="M11754" t="s">
        <v>525</v>
      </c>
      <c r="N11754" t="s">
        <v>526</v>
      </c>
      <c r="O11754"/>
    </row>
    <row r="11755" spans="1:15" ht="16" x14ac:dyDescent="0.2">
      <c r="A11755" t="s">
        <v>521</v>
      </c>
      <c r="B11755" t="s">
        <v>592</v>
      </c>
      <c r="C11755" t="s">
        <v>523</v>
      </c>
      <c r="D11755" t="s">
        <v>530</v>
      </c>
      <c r="E11755" t="s">
        <v>517</v>
      </c>
      <c r="F11755" s="191">
        <v>45916</v>
      </c>
      <c r="G11755" t="s">
        <v>24</v>
      </c>
      <c r="H11755" s="192">
        <v>716800</v>
      </c>
      <c r="I11755" t="s">
        <v>16</v>
      </c>
      <c r="J11755">
        <v>1792</v>
      </c>
      <c r="K11755"/>
      <c r="L11755">
        <v>2025</v>
      </c>
      <c r="M11755" t="s">
        <v>525</v>
      </c>
      <c r="N11755" t="s">
        <v>526</v>
      </c>
      <c r="O11755"/>
    </row>
    <row r="11756" spans="1:15" ht="16" x14ac:dyDescent="0.2">
      <c r="A11756" t="s">
        <v>521</v>
      </c>
      <c r="B11756" t="s">
        <v>639</v>
      </c>
      <c r="C11756" t="s">
        <v>523</v>
      </c>
      <c r="D11756" t="s">
        <v>530</v>
      </c>
      <c r="E11756" t="s">
        <v>518</v>
      </c>
      <c r="F11756" s="191">
        <v>45916</v>
      </c>
      <c r="G11756" t="s">
        <v>29</v>
      </c>
      <c r="H11756" s="192">
        <v>89600</v>
      </c>
      <c r="I11756" t="s">
        <v>16</v>
      </c>
      <c r="J11756">
        <v>224</v>
      </c>
      <c r="K11756"/>
      <c r="L11756">
        <v>2025</v>
      </c>
      <c r="M11756" t="s">
        <v>525</v>
      </c>
      <c r="N11756" t="s">
        <v>526</v>
      </c>
      <c r="O11756"/>
    </row>
    <row r="11757" spans="1:15" ht="16" x14ac:dyDescent="0.2">
      <c r="A11757" t="s">
        <v>521</v>
      </c>
      <c r="B11757" t="s">
        <v>639</v>
      </c>
      <c r="C11757" t="s">
        <v>523</v>
      </c>
      <c r="D11757" t="s">
        <v>530</v>
      </c>
      <c r="E11757" t="s">
        <v>519</v>
      </c>
      <c r="F11757" s="191">
        <v>45916</v>
      </c>
      <c r="G11757" t="s">
        <v>29</v>
      </c>
      <c r="H11757" s="192">
        <v>170000</v>
      </c>
      <c r="I11757" t="s">
        <v>16</v>
      </c>
      <c r="J11757">
        <v>425</v>
      </c>
      <c r="K11757"/>
      <c r="L11757">
        <v>2025</v>
      </c>
      <c r="M11757" t="s">
        <v>525</v>
      </c>
      <c r="N11757" t="s">
        <v>526</v>
      </c>
      <c r="O11757"/>
    </row>
    <row r="11758" spans="1:15" ht="16" x14ac:dyDescent="0.2">
      <c r="A11758" t="s">
        <v>521</v>
      </c>
      <c r="B11758" t="s">
        <v>639</v>
      </c>
      <c r="C11758" t="s">
        <v>523</v>
      </c>
      <c r="D11758" t="s">
        <v>530</v>
      </c>
      <c r="E11758" t="s">
        <v>517</v>
      </c>
      <c r="F11758" s="191">
        <v>45916</v>
      </c>
      <c r="G11758" t="s">
        <v>29</v>
      </c>
      <c r="H11758" s="192">
        <v>1030400</v>
      </c>
      <c r="I11758" t="s">
        <v>16</v>
      </c>
      <c r="J11758">
        <v>2576</v>
      </c>
      <c r="K11758"/>
      <c r="L11758">
        <v>2025</v>
      </c>
      <c r="M11758" t="s">
        <v>525</v>
      </c>
      <c r="N11758" t="s">
        <v>526</v>
      </c>
      <c r="O11758"/>
    </row>
    <row r="11759" spans="1:15" ht="16" x14ac:dyDescent="0.2">
      <c r="A11759" t="s">
        <v>521</v>
      </c>
      <c r="B11759" t="s">
        <v>662</v>
      </c>
      <c r="C11759" t="s">
        <v>523</v>
      </c>
      <c r="D11759" t="s">
        <v>530</v>
      </c>
      <c r="E11759" t="s">
        <v>518</v>
      </c>
      <c r="F11759" s="191">
        <v>45916</v>
      </c>
      <c r="G11759" t="s">
        <v>32</v>
      </c>
      <c r="H11759" s="192">
        <v>44800</v>
      </c>
      <c r="I11759" t="s">
        <v>16</v>
      </c>
      <c r="J11759">
        <v>112</v>
      </c>
      <c r="K11759"/>
      <c r="L11759">
        <v>2025</v>
      </c>
      <c r="M11759" t="s">
        <v>525</v>
      </c>
      <c r="N11759" t="s">
        <v>526</v>
      </c>
      <c r="O11759"/>
    </row>
    <row r="11760" spans="1:15" ht="16" x14ac:dyDescent="0.2">
      <c r="A11760" t="s">
        <v>521</v>
      </c>
      <c r="B11760" t="s">
        <v>688</v>
      </c>
      <c r="C11760" t="s">
        <v>523</v>
      </c>
      <c r="D11760" t="s">
        <v>530</v>
      </c>
      <c r="E11760" t="s">
        <v>517</v>
      </c>
      <c r="F11760" s="191">
        <v>45916</v>
      </c>
      <c r="G11760" t="s">
        <v>40</v>
      </c>
      <c r="H11760" s="192">
        <v>1080000</v>
      </c>
      <c r="I11760" t="s">
        <v>16</v>
      </c>
      <c r="J11760"/>
      <c r="K11760"/>
      <c r="L11760">
        <v>2025</v>
      </c>
      <c r="M11760" t="s">
        <v>525</v>
      </c>
      <c r="N11760" t="s">
        <v>526</v>
      </c>
      <c r="O11760"/>
    </row>
    <row r="11761" spans="1:15" ht="16" x14ac:dyDescent="0.2">
      <c r="A11761" t="s">
        <v>521</v>
      </c>
      <c r="B11761" t="s">
        <v>572</v>
      </c>
      <c r="C11761" t="s">
        <v>523</v>
      </c>
      <c r="D11761" t="s">
        <v>530</v>
      </c>
      <c r="E11761" t="s">
        <v>518</v>
      </c>
      <c r="F11761" s="191">
        <v>45916</v>
      </c>
      <c r="G11761" t="s">
        <v>573</v>
      </c>
      <c r="H11761" s="192">
        <v>60000</v>
      </c>
      <c r="I11761" t="s">
        <v>16</v>
      </c>
      <c r="J11761"/>
      <c r="K11761"/>
      <c r="L11761">
        <v>2025</v>
      </c>
      <c r="M11761" t="s">
        <v>525</v>
      </c>
      <c r="N11761" t="s">
        <v>526</v>
      </c>
      <c r="O11761"/>
    </row>
    <row r="11762" spans="1:15" ht="16" x14ac:dyDescent="0.2">
      <c r="A11762" t="s">
        <v>521</v>
      </c>
      <c r="B11762" t="s">
        <v>572</v>
      </c>
      <c r="C11762" t="s">
        <v>523</v>
      </c>
      <c r="D11762" t="s">
        <v>524</v>
      </c>
      <c r="E11762" t="s">
        <v>519</v>
      </c>
      <c r="F11762" s="191">
        <v>45916</v>
      </c>
      <c r="G11762" t="s">
        <v>573</v>
      </c>
      <c r="H11762" s="192">
        <v>1190000</v>
      </c>
      <c r="I11762" t="s">
        <v>16</v>
      </c>
      <c r="J11762">
        <v>14000</v>
      </c>
      <c r="K11762"/>
      <c r="L11762">
        <v>2025</v>
      </c>
      <c r="M11762" t="s">
        <v>525</v>
      </c>
      <c r="N11762" t="s">
        <v>526</v>
      </c>
      <c r="O11762"/>
    </row>
    <row r="11763" spans="1:15" ht="16" x14ac:dyDescent="0.2">
      <c r="A11763" t="s">
        <v>521</v>
      </c>
      <c r="B11763" t="s">
        <v>572</v>
      </c>
      <c r="C11763" t="s">
        <v>523</v>
      </c>
      <c r="D11763" t="s">
        <v>530</v>
      </c>
      <c r="E11763" t="s">
        <v>517</v>
      </c>
      <c r="F11763" s="191">
        <v>45916</v>
      </c>
      <c r="G11763" t="s">
        <v>573</v>
      </c>
      <c r="H11763" s="192">
        <v>2520000</v>
      </c>
      <c r="I11763" t="s">
        <v>16</v>
      </c>
      <c r="J11763"/>
      <c r="K11763"/>
      <c r="L11763">
        <v>2025</v>
      </c>
      <c r="M11763" t="s">
        <v>525</v>
      </c>
      <c r="N11763" t="s">
        <v>526</v>
      </c>
      <c r="O11763"/>
    </row>
    <row r="11764" spans="1:15" ht="16" x14ac:dyDescent="0.2">
      <c r="A11764" t="s">
        <v>521</v>
      </c>
      <c r="B11764" t="s">
        <v>572</v>
      </c>
      <c r="C11764" t="s">
        <v>523</v>
      </c>
      <c r="D11764" t="s">
        <v>524</v>
      </c>
      <c r="E11764" t="s">
        <v>517</v>
      </c>
      <c r="F11764" s="191">
        <v>45916</v>
      </c>
      <c r="G11764" t="s">
        <v>573</v>
      </c>
      <c r="H11764" s="192">
        <v>6800</v>
      </c>
      <c r="I11764" t="s">
        <v>16</v>
      </c>
      <c r="J11764">
        <v>80</v>
      </c>
      <c r="K11764"/>
      <c r="L11764">
        <v>2025</v>
      </c>
      <c r="M11764" t="s">
        <v>525</v>
      </c>
      <c r="N11764" t="s">
        <v>526</v>
      </c>
      <c r="O11764"/>
    </row>
    <row r="11765" spans="1:15" ht="16" x14ac:dyDescent="0.2">
      <c r="A11765" t="s">
        <v>521</v>
      </c>
      <c r="B11765" t="s">
        <v>645</v>
      </c>
      <c r="C11765" t="s">
        <v>523</v>
      </c>
      <c r="D11765" t="s">
        <v>530</v>
      </c>
      <c r="E11765" t="s">
        <v>517</v>
      </c>
      <c r="F11765" s="191">
        <v>45917</v>
      </c>
      <c r="G11765" t="s">
        <v>30</v>
      </c>
      <c r="H11765" s="192">
        <v>112000</v>
      </c>
      <c r="I11765" t="s">
        <v>16</v>
      </c>
      <c r="J11765">
        <v>280</v>
      </c>
      <c r="K11765"/>
      <c r="L11765">
        <v>2025</v>
      </c>
      <c r="M11765" t="s">
        <v>525</v>
      </c>
      <c r="N11765" t="s">
        <v>526</v>
      </c>
      <c r="O11765"/>
    </row>
    <row r="11766" spans="1:15" ht="16" x14ac:dyDescent="0.2">
      <c r="A11766" t="s">
        <v>521</v>
      </c>
      <c r="B11766" t="s">
        <v>662</v>
      </c>
      <c r="C11766" t="s">
        <v>523</v>
      </c>
      <c r="D11766" t="s">
        <v>530</v>
      </c>
      <c r="E11766" t="s">
        <v>525</v>
      </c>
      <c r="F11766" s="191">
        <v>45917</v>
      </c>
      <c r="G11766" t="s">
        <v>32</v>
      </c>
      <c r="H11766" s="192">
        <v>470400</v>
      </c>
      <c r="I11766" t="s">
        <v>16</v>
      </c>
      <c r="J11766">
        <v>1176</v>
      </c>
      <c r="K11766"/>
      <c r="L11766">
        <v>2025</v>
      </c>
      <c r="M11766" t="s">
        <v>525</v>
      </c>
      <c r="N11766" t="s">
        <v>526</v>
      </c>
      <c r="O11766"/>
    </row>
    <row r="11767" spans="1:15" ht="16" x14ac:dyDescent="0.2">
      <c r="A11767" t="s">
        <v>521</v>
      </c>
      <c r="B11767" t="s">
        <v>639</v>
      </c>
      <c r="C11767" t="s">
        <v>523</v>
      </c>
      <c r="D11767" t="s">
        <v>530</v>
      </c>
      <c r="E11767" t="s">
        <v>525</v>
      </c>
      <c r="F11767" s="191">
        <v>45917</v>
      </c>
      <c r="G11767" t="s">
        <v>29</v>
      </c>
      <c r="H11767" s="192">
        <v>2576000</v>
      </c>
      <c r="I11767" t="s">
        <v>16</v>
      </c>
      <c r="J11767">
        <v>6440</v>
      </c>
      <c r="K11767"/>
      <c r="L11767">
        <v>2025</v>
      </c>
      <c r="M11767" t="s">
        <v>525</v>
      </c>
      <c r="N11767" t="s">
        <v>526</v>
      </c>
      <c r="O11767"/>
    </row>
    <row r="11768" spans="1:15" ht="16" x14ac:dyDescent="0.2">
      <c r="A11768" t="s">
        <v>521</v>
      </c>
      <c r="B11768" t="s">
        <v>639</v>
      </c>
      <c r="C11768" t="s">
        <v>523</v>
      </c>
      <c r="D11768" t="s">
        <v>530</v>
      </c>
      <c r="E11768" t="s">
        <v>519</v>
      </c>
      <c r="F11768" s="191">
        <v>45917</v>
      </c>
      <c r="G11768" t="s">
        <v>29</v>
      </c>
      <c r="H11768" s="192">
        <v>22400</v>
      </c>
      <c r="I11768" t="s">
        <v>16</v>
      </c>
      <c r="J11768">
        <v>56</v>
      </c>
      <c r="K11768"/>
      <c r="L11768">
        <v>2025</v>
      </c>
      <c r="M11768" t="s">
        <v>525</v>
      </c>
      <c r="N11768" t="s">
        <v>526</v>
      </c>
      <c r="O11768"/>
    </row>
    <row r="11769" spans="1:15" ht="16" x14ac:dyDescent="0.2">
      <c r="A11769" t="s">
        <v>521</v>
      </c>
      <c r="B11769" t="s">
        <v>667</v>
      </c>
      <c r="C11769" t="s">
        <v>523</v>
      </c>
      <c r="D11769" t="s">
        <v>530</v>
      </c>
      <c r="E11769" t="s">
        <v>525</v>
      </c>
      <c r="F11769" s="191">
        <v>45917</v>
      </c>
      <c r="G11769" t="s">
        <v>34</v>
      </c>
      <c r="H11769" s="192">
        <v>358400</v>
      </c>
      <c r="I11769" t="s">
        <v>16</v>
      </c>
      <c r="J11769">
        <v>896</v>
      </c>
      <c r="K11769"/>
      <c r="L11769">
        <v>2025</v>
      </c>
      <c r="M11769" t="s">
        <v>525</v>
      </c>
      <c r="N11769" t="s">
        <v>526</v>
      </c>
      <c r="O11769"/>
    </row>
    <row r="11770" spans="1:15" ht="16" x14ac:dyDescent="0.2">
      <c r="A11770" t="s">
        <v>521</v>
      </c>
      <c r="B11770" t="s">
        <v>670</v>
      </c>
      <c r="C11770" t="s">
        <v>523</v>
      </c>
      <c r="D11770" t="s">
        <v>530</v>
      </c>
      <c r="E11770" t="s">
        <v>517</v>
      </c>
      <c r="F11770" s="191">
        <v>45917</v>
      </c>
      <c r="G11770" t="s">
        <v>36</v>
      </c>
      <c r="H11770" s="192">
        <v>224000</v>
      </c>
      <c r="I11770" t="s">
        <v>16</v>
      </c>
      <c r="J11770">
        <v>560</v>
      </c>
      <c r="K11770"/>
      <c r="L11770">
        <v>2025</v>
      </c>
      <c r="M11770" t="s">
        <v>525</v>
      </c>
      <c r="N11770" t="s">
        <v>526</v>
      </c>
      <c r="O11770"/>
    </row>
    <row r="11771" spans="1:15" ht="16" x14ac:dyDescent="0.2">
      <c r="A11771" t="s">
        <v>521</v>
      </c>
      <c r="B11771" t="s">
        <v>687</v>
      </c>
      <c r="C11771" t="s">
        <v>523</v>
      </c>
      <c r="D11771" t="s">
        <v>530</v>
      </c>
      <c r="E11771" t="s">
        <v>517</v>
      </c>
      <c r="F11771" s="191">
        <v>45917</v>
      </c>
      <c r="G11771" t="s">
        <v>39</v>
      </c>
      <c r="H11771" s="192">
        <v>67200</v>
      </c>
      <c r="I11771" t="s">
        <v>16</v>
      </c>
      <c r="J11771">
        <v>168</v>
      </c>
      <c r="K11771"/>
      <c r="L11771">
        <v>2025</v>
      </c>
      <c r="M11771" t="s">
        <v>525</v>
      </c>
      <c r="N11771" t="s">
        <v>526</v>
      </c>
      <c r="O11771"/>
    </row>
    <row r="11772" spans="1:15" ht="16" x14ac:dyDescent="0.2">
      <c r="A11772" t="s">
        <v>521</v>
      </c>
      <c r="B11772" t="s">
        <v>592</v>
      </c>
      <c r="C11772" t="s">
        <v>523</v>
      </c>
      <c r="D11772" t="s">
        <v>530</v>
      </c>
      <c r="E11772" t="s">
        <v>517</v>
      </c>
      <c r="F11772" s="191">
        <v>45917</v>
      </c>
      <c r="G11772" t="s">
        <v>24</v>
      </c>
      <c r="H11772" s="192">
        <v>224000</v>
      </c>
      <c r="I11772" t="s">
        <v>16</v>
      </c>
      <c r="J11772">
        <v>560</v>
      </c>
      <c r="K11772"/>
      <c r="L11772">
        <v>2025</v>
      </c>
      <c r="M11772" t="s">
        <v>525</v>
      </c>
      <c r="N11772" t="s">
        <v>526</v>
      </c>
      <c r="O11772"/>
    </row>
    <row r="11773" spans="1:15" ht="16" x14ac:dyDescent="0.2">
      <c r="A11773" t="s">
        <v>521</v>
      </c>
      <c r="B11773" t="s">
        <v>705</v>
      </c>
      <c r="C11773" t="s">
        <v>523</v>
      </c>
      <c r="D11773" t="s">
        <v>530</v>
      </c>
      <c r="E11773" t="s">
        <v>517</v>
      </c>
      <c r="F11773" s="191">
        <v>45917</v>
      </c>
      <c r="G11773" t="s">
        <v>42</v>
      </c>
      <c r="H11773" s="192">
        <v>44800</v>
      </c>
      <c r="I11773" t="s">
        <v>16</v>
      </c>
      <c r="J11773">
        <v>112</v>
      </c>
      <c r="K11773"/>
      <c r="L11773">
        <v>2025</v>
      </c>
      <c r="M11773" t="s">
        <v>525</v>
      </c>
      <c r="N11773" t="s">
        <v>526</v>
      </c>
      <c r="O11773"/>
    </row>
    <row r="11774" spans="1:15" ht="16" x14ac:dyDescent="0.2">
      <c r="A11774" t="s">
        <v>521</v>
      </c>
      <c r="B11774" t="s">
        <v>647</v>
      </c>
      <c r="C11774" t="s">
        <v>523</v>
      </c>
      <c r="D11774" t="s">
        <v>525</v>
      </c>
      <c r="E11774" t="s">
        <v>525</v>
      </c>
      <c r="F11774" s="191">
        <v>45917</v>
      </c>
      <c r="G11774" t="s">
        <v>648</v>
      </c>
      <c r="H11774" s="192">
        <v>47067</v>
      </c>
      <c r="I11774" t="s">
        <v>16</v>
      </c>
      <c r="J11774"/>
      <c r="K11774"/>
      <c r="L11774">
        <v>2025</v>
      </c>
      <c r="M11774" t="s">
        <v>525</v>
      </c>
      <c r="N11774" t="s">
        <v>569</v>
      </c>
      <c r="O11774"/>
    </row>
    <row r="11775" spans="1:15" ht="16" x14ac:dyDescent="0.2">
      <c r="A11775" t="s">
        <v>521</v>
      </c>
      <c r="B11775" t="s">
        <v>647</v>
      </c>
      <c r="C11775" t="s">
        <v>523</v>
      </c>
      <c r="D11775" t="s">
        <v>525</v>
      </c>
      <c r="E11775" t="s">
        <v>531</v>
      </c>
      <c r="F11775" s="191">
        <v>45917</v>
      </c>
      <c r="G11775" t="s">
        <v>648</v>
      </c>
      <c r="H11775" s="192">
        <v>11827</v>
      </c>
      <c r="I11775" t="s">
        <v>16</v>
      </c>
      <c r="J11775"/>
      <c r="K11775"/>
      <c r="L11775">
        <v>2025</v>
      </c>
      <c r="M11775" t="s">
        <v>525</v>
      </c>
      <c r="N11775" t="s">
        <v>569</v>
      </c>
      <c r="O11775"/>
    </row>
    <row r="11776" spans="1:15" ht="16" x14ac:dyDescent="0.2">
      <c r="A11776" t="s">
        <v>521</v>
      </c>
      <c r="B11776" t="s">
        <v>577</v>
      </c>
      <c r="C11776" t="s">
        <v>523</v>
      </c>
      <c r="D11776" t="s">
        <v>525</v>
      </c>
      <c r="E11776" t="s">
        <v>531</v>
      </c>
      <c r="F11776" s="191">
        <v>45917</v>
      </c>
      <c r="G11776" t="s">
        <v>580</v>
      </c>
      <c r="H11776" s="192">
        <v>132</v>
      </c>
      <c r="I11776" t="s">
        <v>16</v>
      </c>
      <c r="J11776"/>
      <c r="K11776"/>
      <c r="L11776">
        <v>2025</v>
      </c>
      <c r="M11776" t="s">
        <v>525</v>
      </c>
      <c r="N11776" t="s">
        <v>569</v>
      </c>
      <c r="O11776"/>
    </row>
    <row r="11777" spans="1:15" ht="16" x14ac:dyDescent="0.2">
      <c r="A11777" t="s">
        <v>521</v>
      </c>
      <c r="B11777" t="s">
        <v>577</v>
      </c>
      <c r="C11777" t="s">
        <v>523</v>
      </c>
      <c r="D11777" t="s">
        <v>525</v>
      </c>
      <c r="E11777" t="s">
        <v>531</v>
      </c>
      <c r="F11777" s="191">
        <v>45917</v>
      </c>
      <c r="G11777" t="s">
        <v>581</v>
      </c>
      <c r="H11777" s="192">
        <v>198</v>
      </c>
      <c r="I11777" t="s">
        <v>16</v>
      </c>
      <c r="J11777"/>
      <c r="K11777"/>
      <c r="L11777">
        <v>2025</v>
      </c>
      <c r="M11777" t="s">
        <v>525</v>
      </c>
      <c r="N11777" t="s">
        <v>569</v>
      </c>
      <c r="O11777"/>
    </row>
    <row r="11778" spans="1:15" ht="16" x14ac:dyDescent="0.2">
      <c r="A11778" t="s">
        <v>521</v>
      </c>
      <c r="B11778" t="s">
        <v>577</v>
      </c>
      <c r="C11778" t="s">
        <v>523</v>
      </c>
      <c r="D11778" t="s">
        <v>525</v>
      </c>
      <c r="E11778" t="s">
        <v>531</v>
      </c>
      <c r="F11778" s="191">
        <v>45917</v>
      </c>
      <c r="G11778" t="s">
        <v>582</v>
      </c>
      <c r="H11778" s="192">
        <v>1762</v>
      </c>
      <c r="I11778" t="s">
        <v>16</v>
      </c>
      <c r="J11778"/>
      <c r="K11778"/>
      <c r="L11778">
        <v>2025</v>
      </c>
      <c r="M11778" t="s">
        <v>525</v>
      </c>
      <c r="N11778" t="s">
        <v>569</v>
      </c>
      <c r="O11778"/>
    </row>
    <row r="11779" spans="1:15" ht="16" x14ac:dyDescent="0.2">
      <c r="A11779" t="s">
        <v>521</v>
      </c>
      <c r="B11779" t="s">
        <v>647</v>
      </c>
      <c r="C11779" t="s">
        <v>523</v>
      </c>
      <c r="D11779" t="s">
        <v>525</v>
      </c>
      <c r="E11779" t="s">
        <v>531</v>
      </c>
      <c r="F11779" s="191">
        <v>45917</v>
      </c>
      <c r="G11779" t="s">
        <v>651</v>
      </c>
      <c r="H11779" s="192">
        <v>237600</v>
      </c>
      <c r="I11779" t="s">
        <v>16</v>
      </c>
      <c r="J11779"/>
      <c r="K11779"/>
      <c r="L11779">
        <v>2025</v>
      </c>
      <c r="M11779" t="s">
        <v>525</v>
      </c>
      <c r="N11779" t="s">
        <v>569</v>
      </c>
      <c r="O11779"/>
    </row>
    <row r="11780" spans="1:15" ht="16" x14ac:dyDescent="0.2">
      <c r="A11780" t="s">
        <v>521</v>
      </c>
      <c r="B11780" t="s">
        <v>647</v>
      </c>
      <c r="C11780" t="s">
        <v>523</v>
      </c>
      <c r="D11780" t="s">
        <v>525</v>
      </c>
      <c r="E11780" t="s">
        <v>519</v>
      </c>
      <c r="F11780" s="191">
        <v>45917</v>
      </c>
      <c r="G11780" t="s">
        <v>661</v>
      </c>
      <c r="H11780" s="192">
        <v>92202</v>
      </c>
      <c r="I11780" t="s">
        <v>16</v>
      </c>
      <c r="J11780"/>
      <c r="K11780"/>
      <c r="L11780">
        <v>2025</v>
      </c>
      <c r="M11780" t="s">
        <v>525</v>
      </c>
      <c r="N11780" t="s">
        <v>569</v>
      </c>
      <c r="O11780"/>
    </row>
    <row r="11781" spans="1:15" ht="16" x14ac:dyDescent="0.2">
      <c r="A11781" t="s">
        <v>521</v>
      </c>
      <c r="B11781" t="s">
        <v>647</v>
      </c>
      <c r="C11781" t="s">
        <v>523</v>
      </c>
      <c r="D11781" t="s">
        <v>525</v>
      </c>
      <c r="E11781" t="s">
        <v>531</v>
      </c>
      <c r="F11781" s="191">
        <v>45917</v>
      </c>
      <c r="G11781" t="s">
        <v>661</v>
      </c>
      <c r="H11781" s="192">
        <v>31680</v>
      </c>
      <c r="I11781" t="s">
        <v>16</v>
      </c>
      <c r="J11781"/>
      <c r="K11781"/>
      <c r="L11781">
        <v>2025</v>
      </c>
      <c r="M11781" t="s">
        <v>525</v>
      </c>
      <c r="N11781" t="s">
        <v>569</v>
      </c>
      <c r="O11781"/>
    </row>
    <row r="11782" spans="1:15" ht="16" x14ac:dyDescent="0.2">
      <c r="A11782" t="s">
        <v>521</v>
      </c>
      <c r="B11782" t="s">
        <v>647</v>
      </c>
      <c r="C11782" t="s">
        <v>523</v>
      </c>
      <c r="D11782" t="s">
        <v>525</v>
      </c>
      <c r="E11782" t="s">
        <v>525</v>
      </c>
      <c r="F11782" s="191">
        <v>45917</v>
      </c>
      <c r="G11782" t="s">
        <v>649</v>
      </c>
      <c r="H11782" s="192">
        <v>81719</v>
      </c>
      <c r="I11782" t="s">
        <v>16</v>
      </c>
      <c r="J11782"/>
      <c r="K11782"/>
      <c r="L11782">
        <v>2025</v>
      </c>
      <c r="M11782" t="s">
        <v>525</v>
      </c>
      <c r="N11782" t="s">
        <v>569</v>
      </c>
      <c r="O11782"/>
    </row>
    <row r="11783" spans="1:15" ht="16" x14ac:dyDescent="0.2">
      <c r="A11783" t="s">
        <v>521</v>
      </c>
      <c r="B11783" t="s">
        <v>647</v>
      </c>
      <c r="C11783" t="s">
        <v>523</v>
      </c>
      <c r="D11783" t="s">
        <v>525</v>
      </c>
      <c r="E11783" t="s">
        <v>531</v>
      </c>
      <c r="F11783" s="191">
        <v>45917</v>
      </c>
      <c r="G11783" t="s">
        <v>652</v>
      </c>
      <c r="H11783" s="192">
        <v>711040</v>
      </c>
      <c r="I11783" t="s">
        <v>16</v>
      </c>
      <c r="J11783"/>
      <c r="K11783"/>
      <c r="L11783">
        <v>2025</v>
      </c>
      <c r="M11783" t="s">
        <v>525</v>
      </c>
      <c r="N11783" t="s">
        <v>569</v>
      </c>
      <c r="O11783"/>
    </row>
    <row r="11784" spans="1:15" ht="16" x14ac:dyDescent="0.2">
      <c r="A11784" t="s">
        <v>521</v>
      </c>
      <c r="B11784" t="s">
        <v>647</v>
      </c>
      <c r="C11784" t="s">
        <v>523</v>
      </c>
      <c r="D11784" t="s">
        <v>525</v>
      </c>
      <c r="E11784" t="s">
        <v>531</v>
      </c>
      <c r="F11784" s="191">
        <v>45917</v>
      </c>
      <c r="G11784" t="s">
        <v>656</v>
      </c>
      <c r="H11784" s="192">
        <v>117014</v>
      </c>
      <c r="I11784" t="s">
        <v>16</v>
      </c>
      <c r="J11784"/>
      <c r="K11784"/>
      <c r="L11784">
        <v>2025</v>
      </c>
      <c r="M11784" t="s">
        <v>525</v>
      </c>
      <c r="N11784" t="s">
        <v>569</v>
      </c>
      <c r="O11784"/>
    </row>
    <row r="11785" spans="1:15" ht="16" x14ac:dyDescent="0.2">
      <c r="A11785" t="s">
        <v>521</v>
      </c>
      <c r="B11785" t="s">
        <v>688</v>
      </c>
      <c r="C11785" t="s">
        <v>523</v>
      </c>
      <c r="D11785" t="s">
        <v>530</v>
      </c>
      <c r="E11785" t="s">
        <v>518</v>
      </c>
      <c r="F11785" s="191">
        <v>45917</v>
      </c>
      <c r="G11785" t="s">
        <v>40</v>
      </c>
      <c r="H11785" s="192">
        <v>40000</v>
      </c>
      <c r="I11785" t="s">
        <v>16</v>
      </c>
      <c r="J11785"/>
      <c r="K11785"/>
      <c r="L11785">
        <v>2025</v>
      </c>
      <c r="M11785" t="s">
        <v>525</v>
      </c>
      <c r="N11785" t="s">
        <v>526</v>
      </c>
      <c r="O11785"/>
    </row>
    <row r="11786" spans="1:15" ht="16" x14ac:dyDescent="0.2">
      <c r="A11786" t="s">
        <v>521</v>
      </c>
      <c r="B11786" t="s">
        <v>688</v>
      </c>
      <c r="C11786" t="s">
        <v>523</v>
      </c>
      <c r="D11786" t="s">
        <v>530</v>
      </c>
      <c r="E11786" t="s">
        <v>517</v>
      </c>
      <c r="F11786" s="191">
        <v>45917</v>
      </c>
      <c r="G11786" t="s">
        <v>40</v>
      </c>
      <c r="H11786" s="192">
        <v>600000</v>
      </c>
      <c r="I11786" t="s">
        <v>16</v>
      </c>
      <c r="J11786"/>
      <c r="K11786"/>
      <c r="L11786">
        <v>2025</v>
      </c>
      <c r="M11786" t="s">
        <v>525</v>
      </c>
      <c r="N11786" t="s">
        <v>526</v>
      </c>
      <c r="O11786"/>
    </row>
    <row r="11787" spans="1:15" ht="16" x14ac:dyDescent="0.2">
      <c r="A11787" t="s">
        <v>521</v>
      </c>
      <c r="B11787" t="s">
        <v>572</v>
      </c>
      <c r="C11787" t="s">
        <v>523</v>
      </c>
      <c r="D11787" t="s">
        <v>530</v>
      </c>
      <c r="E11787" t="s">
        <v>517</v>
      </c>
      <c r="F11787" s="191">
        <v>45917</v>
      </c>
      <c r="G11787" t="s">
        <v>573</v>
      </c>
      <c r="H11787" s="192">
        <v>2760000</v>
      </c>
      <c r="I11787" t="s">
        <v>16</v>
      </c>
      <c r="J11787"/>
      <c r="K11787"/>
      <c r="L11787">
        <v>2025</v>
      </c>
      <c r="M11787" t="s">
        <v>525</v>
      </c>
      <c r="N11787" t="s">
        <v>526</v>
      </c>
      <c r="O11787"/>
    </row>
    <row r="11788" spans="1:15" ht="16" x14ac:dyDescent="0.2">
      <c r="A11788" t="s">
        <v>521</v>
      </c>
      <c r="B11788" t="s">
        <v>572</v>
      </c>
      <c r="C11788" t="s">
        <v>523</v>
      </c>
      <c r="D11788" t="s">
        <v>524</v>
      </c>
      <c r="E11788" t="s">
        <v>519</v>
      </c>
      <c r="F11788" s="191">
        <v>45917</v>
      </c>
      <c r="G11788" t="s">
        <v>573</v>
      </c>
      <c r="H11788" s="192">
        <v>2975000</v>
      </c>
      <c r="I11788" t="s">
        <v>16</v>
      </c>
      <c r="J11788">
        <v>35000</v>
      </c>
      <c r="K11788"/>
      <c r="L11788">
        <v>2025</v>
      </c>
      <c r="M11788" t="s">
        <v>525</v>
      </c>
      <c r="N11788" t="s">
        <v>526</v>
      </c>
      <c r="O11788"/>
    </row>
    <row r="11789" spans="1:15" ht="16" x14ac:dyDescent="0.2">
      <c r="A11789" t="s">
        <v>521</v>
      </c>
      <c r="B11789" t="s">
        <v>592</v>
      </c>
      <c r="C11789" t="s">
        <v>523</v>
      </c>
      <c r="D11789" t="s">
        <v>530</v>
      </c>
      <c r="E11789" t="s">
        <v>517</v>
      </c>
      <c r="F11789" s="191">
        <v>45917</v>
      </c>
      <c r="G11789" t="s">
        <v>24</v>
      </c>
      <c r="H11789" s="192">
        <v>179200</v>
      </c>
      <c r="I11789" t="s">
        <v>16</v>
      </c>
      <c r="J11789">
        <v>448</v>
      </c>
      <c r="K11789"/>
      <c r="L11789">
        <v>2025</v>
      </c>
      <c r="M11789" t="s">
        <v>525</v>
      </c>
      <c r="N11789" t="s">
        <v>526</v>
      </c>
      <c r="O11789" t="s">
        <v>920</v>
      </c>
    </row>
    <row r="11790" spans="1:15" ht="16" x14ac:dyDescent="0.2">
      <c r="A11790" t="s">
        <v>521</v>
      </c>
      <c r="B11790" t="s">
        <v>662</v>
      </c>
      <c r="C11790" t="s">
        <v>523</v>
      </c>
      <c r="D11790" t="s">
        <v>530</v>
      </c>
      <c r="E11790" t="s">
        <v>518</v>
      </c>
      <c r="F11790" s="191">
        <v>45918</v>
      </c>
      <c r="G11790" t="s">
        <v>32</v>
      </c>
      <c r="H11790" s="192">
        <v>44800</v>
      </c>
      <c r="I11790" t="s">
        <v>16</v>
      </c>
      <c r="J11790">
        <v>112</v>
      </c>
      <c r="K11790"/>
      <c r="L11790">
        <v>2025</v>
      </c>
      <c r="M11790" t="s">
        <v>525</v>
      </c>
      <c r="N11790" t="s">
        <v>526</v>
      </c>
      <c r="O11790"/>
    </row>
    <row r="11791" spans="1:15" ht="16" x14ac:dyDescent="0.2">
      <c r="A11791" t="s">
        <v>521</v>
      </c>
      <c r="B11791" t="s">
        <v>647</v>
      </c>
      <c r="C11791" t="s">
        <v>523</v>
      </c>
      <c r="D11791" t="s">
        <v>525</v>
      </c>
      <c r="E11791" t="s">
        <v>525</v>
      </c>
      <c r="F11791" s="191">
        <v>45918</v>
      </c>
      <c r="G11791" t="s">
        <v>648</v>
      </c>
      <c r="H11791" s="192">
        <v>55048</v>
      </c>
      <c r="I11791" t="s">
        <v>16</v>
      </c>
      <c r="J11791"/>
      <c r="K11791"/>
      <c r="L11791">
        <v>2025</v>
      </c>
      <c r="M11791" t="s">
        <v>525</v>
      </c>
      <c r="N11791" t="s">
        <v>569</v>
      </c>
      <c r="O11791"/>
    </row>
    <row r="11792" spans="1:15" ht="16" x14ac:dyDescent="0.2">
      <c r="A11792" t="s">
        <v>521</v>
      </c>
      <c r="B11792" t="s">
        <v>662</v>
      </c>
      <c r="C11792" t="s">
        <v>523</v>
      </c>
      <c r="D11792" t="s">
        <v>530</v>
      </c>
      <c r="E11792" t="s">
        <v>517</v>
      </c>
      <c r="F11792" s="191">
        <v>45918</v>
      </c>
      <c r="G11792" t="s">
        <v>32</v>
      </c>
      <c r="H11792" s="192">
        <v>1097600</v>
      </c>
      <c r="I11792" t="s">
        <v>16</v>
      </c>
      <c r="J11792">
        <v>2744</v>
      </c>
      <c r="K11792"/>
      <c r="L11792">
        <v>2025</v>
      </c>
      <c r="M11792" t="s">
        <v>525</v>
      </c>
      <c r="N11792" t="s">
        <v>526</v>
      </c>
      <c r="O11792"/>
    </row>
    <row r="11793" spans="1:15" ht="16" x14ac:dyDescent="0.2">
      <c r="A11793" t="s">
        <v>521</v>
      </c>
      <c r="B11793" t="s">
        <v>647</v>
      </c>
      <c r="C11793" t="s">
        <v>523</v>
      </c>
      <c r="D11793" t="s">
        <v>525</v>
      </c>
      <c r="E11793" t="s">
        <v>531</v>
      </c>
      <c r="F11793" s="191">
        <v>45918</v>
      </c>
      <c r="G11793" t="s">
        <v>648</v>
      </c>
      <c r="H11793" s="192">
        <v>114048</v>
      </c>
      <c r="I11793" t="s">
        <v>16</v>
      </c>
      <c r="J11793"/>
      <c r="K11793"/>
      <c r="L11793">
        <v>2025</v>
      </c>
      <c r="M11793" t="s">
        <v>525</v>
      </c>
      <c r="N11793" t="s">
        <v>569</v>
      </c>
      <c r="O11793"/>
    </row>
    <row r="11794" spans="1:15" ht="16" x14ac:dyDescent="0.2">
      <c r="A11794" t="s">
        <v>521</v>
      </c>
      <c r="B11794" t="s">
        <v>670</v>
      </c>
      <c r="C11794" t="s">
        <v>523</v>
      </c>
      <c r="D11794" t="s">
        <v>530</v>
      </c>
      <c r="E11794" t="s">
        <v>517</v>
      </c>
      <c r="F11794" s="191">
        <v>45918</v>
      </c>
      <c r="G11794" t="s">
        <v>36</v>
      </c>
      <c r="H11794" s="192">
        <v>179200</v>
      </c>
      <c r="I11794" t="s">
        <v>16</v>
      </c>
      <c r="J11794">
        <v>448</v>
      </c>
      <c r="K11794"/>
      <c r="L11794">
        <v>2025</v>
      </c>
      <c r="M11794" t="s">
        <v>525</v>
      </c>
      <c r="N11794" t="s">
        <v>526</v>
      </c>
      <c r="O11794"/>
    </row>
    <row r="11795" spans="1:15" ht="16" x14ac:dyDescent="0.2">
      <c r="A11795" t="s">
        <v>521</v>
      </c>
      <c r="B11795" t="s">
        <v>577</v>
      </c>
      <c r="C11795" t="s">
        <v>523</v>
      </c>
      <c r="D11795" t="s">
        <v>525</v>
      </c>
      <c r="E11795" t="s">
        <v>531</v>
      </c>
      <c r="F11795" s="191">
        <v>45918</v>
      </c>
      <c r="G11795" t="s">
        <v>580</v>
      </c>
      <c r="H11795" s="192">
        <v>132</v>
      </c>
      <c r="I11795" t="s">
        <v>16</v>
      </c>
      <c r="J11795"/>
      <c r="K11795"/>
      <c r="L11795">
        <v>2025</v>
      </c>
      <c r="M11795" t="s">
        <v>525</v>
      </c>
      <c r="N11795" t="s">
        <v>569</v>
      </c>
      <c r="O11795"/>
    </row>
    <row r="11796" spans="1:15" ht="16" x14ac:dyDescent="0.2">
      <c r="A11796" t="s">
        <v>521</v>
      </c>
      <c r="B11796" t="s">
        <v>687</v>
      </c>
      <c r="C11796" t="s">
        <v>523</v>
      </c>
      <c r="D11796" t="s">
        <v>530</v>
      </c>
      <c r="E11796" t="s">
        <v>517</v>
      </c>
      <c r="F11796" s="191">
        <v>45918</v>
      </c>
      <c r="G11796" t="s">
        <v>39</v>
      </c>
      <c r="H11796" s="192">
        <v>67200</v>
      </c>
      <c r="I11796" t="s">
        <v>16</v>
      </c>
      <c r="J11796">
        <v>168</v>
      </c>
      <c r="K11796"/>
      <c r="L11796">
        <v>2025</v>
      </c>
      <c r="M11796" t="s">
        <v>525</v>
      </c>
      <c r="N11796" t="s">
        <v>526</v>
      </c>
      <c r="O11796"/>
    </row>
    <row r="11797" spans="1:15" ht="16" x14ac:dyDescent="0.2">
      <c r="A11797" t="s">
        <v>521</v>
      </c>
      <c r="B11797" t="s">
        <v>647</v>
      </c>
      <c r="C11797" t="s">
        <v>523</v>
      </c>
      <c r="D11797" t="s">
        <v>525</v>
      </c>
      <c r="E11797" t="s">
        <v>519</v>
      </c>
      <c r="F11797" s="191">
        <v>45918</v>
      </c>
      <c r="G11797" t="s">
        <v>661</v>
      </c>
      <c r="H11797" s="192">
        <v>92202</v>
      </c>
      <c r="I11797" t="s">
        <v>16</v>
      </c>
      <c r="J11797"/>
      <c r="K11797"/>
      <c r="L11797">
        <v>2025</v>
      </c>
      <c r="M11797" t="s">
        <v>525</v>
      </c>
      <c r="N11797" t="s">
        <v>569</v>
      </c>
      <c r="O11797"/>
    </row>
    <row r="11798" spans="1:15" ht="16" x14ac:dyDescent="0.2">
      <c r="A11798" t="s">
        <v>521</v>
      </c>
      <c r="B11798" t="s">
        <v>667</v>
      </c>
      <c r="C11798" t="s">
        <v>523</v>
      </c>
      <c r="D11798" t="s">
        <v>530</v>
      </c>
      <c r="E11798" t="s">
        <v>517</v>
      </c>
      <c r="F11798" s="191">
        <v>45918</v>
      </c>
      <c r="G11798" t="s">
        <v>35</v>
      </c>
      <c r="H11798" s="192">
        <v>44800</v>
      </c>
      <c r="I11798" t="s">
        <v>16</v>
      </c>
      <c r="J11798">
        <v>112</v>
      </c>
      <c r="K11798"/>
      <c r="L11798">
        <v>2025</v>
      </c>
      <c r="M11798" t="s">
        <v>525</v>
      </c>
      <c r="N11798" t="s">
        <v>526</v>
      </c>
      <c r="O11798"/>
    </row>
    <row r="11799" spans="1:15" ht="16" x14ac:dyDescent="0.2">
      <c r="A11799" t="s">
        <v>521</v>
      </c>
      <c r="B11799" t="s">
        <v>647</v>
      </c>
      <c r="C11799" t="s">
        <v>523</v>
      </c>
      <c r="D11799" t="s">
        <v>525</v>
      </c>
      <c r="E11799" t="s">
        <v>531</v>
      </c>
      <c r="F11799" s="191">
        <v>45918</v>
      </c>
      <c r="G11799" t="s">
        <v>661</v>
      </c>
      <c r="H11799" s="192">
        <v>421696</v>
      </c>
      <c r="I11799" t="s">
        <v>16</v>
      </c>
      <c r="J11799"/>
      <c r="K11799"/>
      <c r="L11799">
        <v>2025</v>
      </c>
      <c r="M11799" t="s">
        <v>525</v>
      </c>
      <c r="N11799" t="s">
        <v>569</v>
      </c>
      <c r="O11799"/>
    </row>
    <row r="11800" spans="1:15" ht="16" x14ac:dyDescent="0.2">
      <c r="A11800" t="s">
        <v>521</v>
      </c>
      <c r="B11800" t="s">
        <v>645</v>
      </c>
      <c r="C11800" t="s">
        <v>523</v>
      </c>
      <c r="D11800" t="s">
        <v>530</v>
      </c>
      <c r="E11800" t="s">
        <v>517</v>
      </c>
      <c r="F11800" s="191">
        <v>45918</v>
      </c>
      <c r="G11800" t="s">
        <v>30</v>
      </c>
      <c r="H11800" s="192">
        <v>44800</v>
      </c>
      <c r="I11800" t="s">
        <v>16</v>
      </c>
      <c r="J11800">
        <v>112</v>
      </c>
      <c r="K11800"/>
      <c r="L11800">
        <v>2025</v>
      </c>
      <c r="M11800" t="s">
        <v>525</v>
      </c>
      <c r="N11800" t="s">
        <v>526</v>
      </c>
      <c r="O11800"/>
    </row>
    <row r="11801" spans="1:15" ht="16" x14ac:dyDescent="0.2">
      <c r="A11801" t="s">
        <v>521</v>
      </c>
      <c r="B11801" t="s">
        <v>647</v>
      </c>
      <c r="C11801" t="s">
        <v>523</v>
      </c>
      <c r="D11801" t="s">
        <v>525</v>
      </c>
      <c r="E11801" t="s">
        <v>531</v>
      </c>
      <c r="F11801" s="191">
        <v>45918</v>
      </c>
      <c r="G11801" t="s">
        <v>656</v>
      </c>
      <c r="H11801" s="192">
        <v>58857</v>
      </c>
      <c r="I11801" t="s">
        <v>16</v>
      </c>
      <c r="J11801"/>
      <c r="K11801"/>
      <c r="L11801">
        <v>2025</v>
      </c>
      <c r="M11801" t="s">
        <v>525</v>
      </c>
      <c r="N11801" t="s">
        <v>569</v>
      </c>
      <c r="O11801"/>
    </row>
    <row r="11802" spans="1:15" ht="16" x14ac:dyDescent="0.2">
      <c r="A11802" t="s">
        <v>521</v>
      </c>
      <c r="B11802" t="s">
        <v>592</v>
      </c>
      <c r="C11802" t="s">
        <v>523</v>
      </c>
      <c r="D11802" t="s">
        <v>530</v>
      </c>
      <c r="E11802" t="s">
        <v>517</v>
      </c>
      <c r="F11802" s="191">
        <v>45918</v>
      </c>
      <c r="G11802" t="s">
        <v>24</v>
      </c>
      <c r="H11802" s="192">
        <v>403200</v>
      </c>
      <c r="I11802" t="s">
        <v>16</v>
      </c>
      <c r="J11802">
        <v>1008</v>
      </c>
      <c r="K11802"/>
      <c r="L11802">
        <v>2025</v>
      </c>
      <c r="M11802" t="s">
        <v>525</v>
      </c>
      <c r="N11802" t="s">
        <v>526</v>
      </c>
      <c r="O11802"/>
    </row>
    <row r="11803" spans="1:15" ht="16" x14ac:dyDescent="0.2">
      <c r="A11803" t="s">
        <v>521</v>
      </c>
      <c r="B11803" t="s">
        <v>572</v>
      </c>
      <c r="C11803" t="s">
        <v>523</v>
      </c>
      <c r="D11803" t="s">
        <v>530</v>
      </c>
      <c r="E11803" t="s">
        <v>517</v>
      </c>
      <c r="F11803" s="191">
        <v>45918</v>
      </c>
      <c r="G11803" t="s">
        <v>573</v>
      </c>
      <c r="H11803" s="192">
        <v>2000000</v>
      </c>
      <c r="I11803" t="s">
        <v>16</v>
      </c>
      <c r="J11803"/>
      <c r="K11803"/>
      <c r="L11803">
        <v>2025</v>
      </c>
      <c r="M11803" t="s">
        <v>525</v>
      </c>
      <c r="N11803" t="s">
        <v>526</v>
      </c>
      <c r="O11803"/>
    </row>
    <row r="11804" spans="1:15" ht="16" x14ac:dyDescent="0.2">
      <c r="A11804" t="s">
        <v>521</v>
      </c>
      <c r="B11804" t="s">
        <v>639</v>
      </c>
      <c r="C11804" t="s">
        <v>523</v>
      </c>
      <c r="D11804" t="s">
        <v>530</v>
      </c>
      <c r="E11804" t="s">
        <v>518</v>
      </c>
      <c r="F11804" s="191">
        <v>45918</v>
      </c>
      <c r="G11804" t="s">
        <v>29</v>
      </c>
      <c r="H11804" s="192">
        <v>44800</v>
      </c>
      <c r="I11804" t="s">
        <v>16</v>
      </c>
      <c r="J11804">
        <v>112</v>
      </c>
      <c r="K11804"/>
      <c r="L11804">
        <v>2025</v>
      </c>
      <c r="M11804" t="s">
        <v>525</v>
      </c>
      <c r="N11804" t="s">
        <v>526</v>
      </c>
      <c r="O11804"/>
    </row>
    <row r="11805" spans="1:15" ht="16" x14ac:dyDescent="0.2">
      <c r="A11805" t="s">
        <v>521</v>
      </c>
      <c r="B11805" t="s">
        <v>572</v>
      </c>
      <c r="C11805" t="s">
        <v>523</v>
      </c>
      <c r="D11805" t="s">
        <v>530</v>
      </c>
      <c r="E11805" t="s">
        <v>518</v>
      </c>
      <c r="F11805" s="191">
        <v>45918</v>
      </c>
      <c r="G11805" t="s">
        <v>573</v>
      </c>
      <c r="H11805" s="192">
        <v>40000</v>
      </c>
      <c r="I11805" t="s">
        <v>16</v>
      </c>
      <c r="J11805"/>
      <c r="K11805"/>
      <c r="L11805">
        <v>2025</v>
      </c>
      <c r="M11805" t="s">
        <v>525</v>
      </c>
      <c r="N11805" t="s">
        <v>526</v>
      </c>
      <c r="O11805"/>
    </row>
    <row r="11806" spans="1:15" ht="16" x14ac:dyDescent="0.2">
      <c r="A11806" t="s">
        <v>521</v>
      </c>
      <c r="B11806" t="s">
        <v>639</v>
      </c>
      <c r="C11806" t="s">
        <v>523</v>
      </c>
      <c r="D11806" t="s">
        <v>530</v>
      </c>
      <c r="E11806" t="s">
        <v>519</v>
      </c>
      <c r="F11806" s="191">
        <v>45918</v>
      </c>
      <c r="G11806" t="s">
        <v>29</v>
      </c>
      <c r="H11806" s="192">
        <v>102000</v>
      </c>
      <c r="I11806" t="s">
        <v>16</v>
      </c>
      <c r="J11806">
        <v>255</v>
      </c>
      <c r="K11806"/>
      <c r="L11806">
        <v>2025</v>
      </c>
      <c r="M11806" t="s">
        <v>525</v>
      </c>
      <c r="N11806" t="s">
        <v>526</v>
      </c>
      <c r="O11806"/>
    </row>
    <row r="11807" spans="1:15" ht="16" x14ac:dyDescent="0.2">
      <c r="A11807" t="s">
        <v>521</v>
      </c>
      <c r="B11807" t="s">
        <v>572</v>
      </c>
      <c r="C11807" t="s">
        <v>535</v>
      </c>
      <c r="D11807" t="s">
        <v>530</v>
      </c>
      <c r="E11807" t="s">
        <v>517</v>
      </c>
      <c r="F11807" s="191">
        <v>45918</v>
      </c>
      <c r="G11807" t="s">
        <v>573</v>
      </c>
      <c r="H11807" s="192">
        <v>80000</v>
      </c>
      <c r="I11807" t="s">
        <v>16</v>
      </c>
      <c r="J11807"/>
      <c r="K11807"/>
      <c r="L11807">
        <v>2025</v>
      </c>
      <c r="M11807" t="s">
        <v>525</v>
      </c>
      <c r="N11807" t="s">
        <v>526</v>
      </c>
      <c r="O11807"/>
    </row>
    <row r="11808" spans="1:15" ht="16" x14ac:dyDescent="0.2">
      <c r="A11808" t="s">
        <v>521</v>
      </c>
      <c r="B11808" t="s">
        <v>639</v>
      </c>
      <c r="C11808" t="s">
        <v>523</v>
      </c>
      <c r="D11808" t="s">
        <v>530</v>
      </c>
      <c r="E11808" t="s">
        <v>517</v>
      </c>
      <c r="F11808" s="191">
        <v>45918</v>
      </c>
      <c r="G11808" t="s">
        <v>29</v>
      </c>
      <c r="H11808" s="192">
        <v>672000</v>
      </c>
      <c r="I11808" t="s">
        <v>16</v>
      </c>
      <c r="J11808">
        <v>1680</v>
      </c>
      <c r="K11808"/>
      <c r="L11808">
        <v>2025</v>
      </c>
      <c r="M11808" t="s">
        <v>525</v>
      </c>
      <c r="N11808" t="s">
        <v>526</v>
      </c>
      <c r="O11808"/>
    </row>
    <row r="11809" spans="1:15" ht="16" x14ac:dyDescent="0.2">
      <c r="A11809" t="s">
        <v>521</v>
      </c>
      <c r="B11809" t="s">
        <v>572</v>
      </c>
      <c r="C11809" t="s">
        <v>523</v>
      </c>
      <c r="D11809" t="s">
        <v>524</v>
      </c>
      <c r="E11809" t="s">
        <v>517</v>
      </c>
      <c r="F11809" s="191">
        <v>45918</v>
      </c>
      <c r="G11809" t="s">
        <v>573</v>
      </c>
      <c r="H11809" s="192">
        <v>119000</v>
      </c>
      <c r="I11809" t="s">
        <v>16</v>
      </c>
      <c r="J11809">
        <v>1400</v>
      </c>
      <c r="K11809"/>
      <c r="L11809">
        <v>2025</v>
      </c>
      <c r="M11809" t="s">
        <v>525</v>
      </c>
      <c r="N11809" t="s">
        <v>526</v>
      </c>
      <c r="O11809"/>
    </row>
    <row r="11810" spans="1:15" ht="16" x14ac:dyDescent="0.2">
      <c r="A11810" t="s">
        <v>521</v>
      </c>
      <c r="B11810" t="s">
        <v>688</v>
      </c>
      <c r="C11810" t="s">
        <v>523</v>
      </c>
      <c r="D11810" t="s">
        <v>530</v>
      </c>
      <c r="E11810" t="s">
        <v>518</v>
      </c>
      <c r="F11810" s="191">
        <v>45918</v>
      </c>
      <c r="G11810" t="s">
        <v>40</v>
      </c>
      <c r="H11810" s="192">
        <v>40000</v>
      </c>
      <c r="I11810" t="s">
        <v>16</v>
      </c>
      <c r="J11810"/>
      <c r="K11810"/>
      <c r="L11810">
        <v>2025</v>
      </c>
      <c r="M11810" t="s">
        <v>525</v>
      </c>
      <c r="N11810" t="s">
        <v>526</v>
      </c>
      <c r="O11810"/>
    </row>
    <row r="11811" spans="1:15" ht="16" x14ac:dyDescent="0.2">
      <c r="A11811" t="s">
        <v>521</v>
      </c>
      <c r="B11811" t="s">
        <v>572</v>
      </c>
      <c r="C11811" t="s">
        <v>523</v>
      </c>
      <c r="D11811" t="s">
        <v>524</v>
      </c>
      <c r="E11811" t="s">
        <v>519</v>
      </c>
      <c r="F11811" s="191">
        <v>45918</v>
      </c>
      <c r="G11811" t="s">
        <v>574</v>
      </c>
      <c r="H11811" s="192">
        <v>1232500</v>
      </c>
      <c r="I11811" t="s">
        <v>16</v>
      </c>
      <c r="J11811">
        <v>14500</v>
      </c>
      <c r="K11811"/>
      <c r="L11811">
        <v>2025</v>
      </c>
      <c r="M11811" t="s">
        <v>525</v>
      </c>
      <c r="N11811" t="s">
        <v>526</v>
      </c>
      <c r="O11811"/>
    </row>
    <row r="11812" spans="1:15" ht="16" x14ac:dyDescent="0.2">
      <c r="A11812" t="s">
        <v>521</v>
      </c>
      <c r="B11812" t="s">
        <v>688</v>
      </c>
      <c r="C11812" t="s">
        <v>523</v>
      </c>
      <c r="D11812" t="s">
        <v>530</v>
      </c>
      <c r="E11812" t="s">
        <v>517</v>
      </c>
      <c r="F11812" s="191">
        <v>45918</v>
      </c>
      <c r="G11812" t="s">
        <v>40</v>
      </c>
      <c r="H11812" s="192">
        <v>600000</v>
      </c>
      <c r="I11812" t="s">
        <v>16</v>
      </c>
      <c r="J11812"/>
      <c r="K11812"/>
      <c r="L11812">
        <v>2025</v>
      </c>
      <c r="M11812" t="s">
        <v>525</v>
      </c>
      <c r="N11812" t="s">
        <v>526</v>
      </c>
      <c r="O11812"/>
    </row>
    <row r="11813" spans="1:15" ht="16" x14ac:dyDescent="0.2">
      <c r="A11813" t="s">
        <v>521</v>
      </c>
      <c r="B11813" t="s">
        <v>705</v>
      </c>
      <c r="C11813" t="s">
        <v>523</v>
      </c>
      <c r="D11813" t="s">
        <v>530</v>
      </c>
      <c r="E11813" t="s">
        <v>518</v>
      </c>
      <c r="F11813" s="191">
        <v>45918</v>
      </c>
      <c r="G11813" t="s">
        <v>42</v>
      </c>
      <c r="H11813" s="192">
        <v>22400</v>
      </c>
      <c r="I11813" t="s">
        <v>16</v>
      </c>
      <c r="J11813">
        <v>56</v>
      </c>
      <c r="K11813"/>
      <c r="L11813">
        <v>2025</v>
      </c>
      <c r="M11813" t="s">
        <v>525</v>
      </c>
      <c r="N11813" t="s">
        <v>526</v>
      </c>
      <c r="O11813" t="s">
        <v>921</v>
      </c>
    </row>
    <row r="11814" spans="1:15" ht="16" x14ac:dyDescent="0.2">
      <c r="A11814" t="s">
        <v>521</v>
      </c>
      <c r="B11814" t="s">
        <v>647</v>
      </c>
      <c r="C11814" t="s">
        <v>523</v>
      </c>
      <c r="D11814" t="s">
        <v>525</v>
      </c>
      <c r="E11814" t="s">
        <v>525</v>
      </c>
      <c r="F11814" s="191">
        <v>45919</v>
      </c>
      <c r="G11814" t="s">
        <v>648</v>
      </c>
      <c r="H11814" s="192">
        <v>50688</v>
      </c>
      <c r="I11814" t="s">
        <v>16</v>
      </c>
      <c r="J11814"/>
      <c r="K11814"/>
      <c r="L11814">
        <v>2025</v>
      </c>
      <c r="M11814" t="s">
        <v>525</v>
      </c>
      <c r="N11814" t="s">
        <v>569</v>
      </c>
      <c r="O11814"/>
    </row>
    <row r="11815" spans="1:15" ht="16" x14ac:dyDescent="0.2">
      <c r="A11815" t="s">
        <v>521</v>
      </c>
      <c r="B11815" t="s">
        <v>647</v>
      </c>
      <c r="C11815" t="s">
        <v>523</v>
      </c>
      <c r="D11815" t="s">
        <v>525</v>
      </c>
      <c r="E11815" t="s">
        <v>531</v>
      </c>
      <c r="F11815" s="191">
        <v>45919</v>
      </c>
      <c r="G11815" t="s">
        <v>648</v>
      </c>
      <c r="H11815" s="192">
        <v>183790</v>
      </c>
      <c r="I11815" t="s">
        <v>16</v>
      </c>
      <c r="J11815"/>
      <c r="K11815"/>
      <c r="L11815">
        <v>2025</v>
      </c>
      <c r="M11815" t="s">
        <v>525</v>
      </c>
      <c r="N11815" t="s">
        <v>569</v>
      </c>
      <c r="O11815"/>
    </row>
    <row r="11816" spans="1:15" ht="16" x14ac:dyDescent="0.2">
      <c r="A11816" t="s">
        <v>521</v>
      </c>
      <c r="B11816" t="s">
        <v>577</v>
      </c>
      <c r="C11816" t="s">
        <v>535</v>
      </c>
      <c r="D11816" t="s">
        <v>525</v>
      </c>
      <c r="E11816" t="s">
        <v>531</v>
      </c>
      <c r="F11816" s="191">
        <v>45919</v>
      </c>
      <c r="G11816" t="s">
        <v>580</v>
      </c>
      <c r="H11816" s="192">
        <v>24</v>
      </c>
      <c r="I11816" t="s">
        <v>16</v>
      </c>
      <c r="J11816"/>
      <c r="K11816"/>
      <c r="L11816">
        <v>2025</v>
      </c>
      <c r="M11816" t="s">
        <v>525</v>
      </c>
      <c r="N11816" t="s">
        <v>569</v>
      </c>
      <c r="O11816"/>
    </row>
    <row r="11817" spans="1:15" ht="16" x14ac:dyDescent="0.2">
      <c r="A11817" t="s">
        <v>521</v>
      </c>
      <c r="B11817" t="s">
        <v>577</v>
      </c>
      <c r="C11817" t="s">
        <v>523</v>
      </c>
      <c r="D11817" t="s">
        <v>525</v>
      </c>
      <c r="E11817" t="s">
        <v>531</v>
      </c>
      <c r="F11817" s="191">
        <v>45919</v>
      </c>
      <c r="G11817" t="s">
        <v>580</v>
      </c>
      <c r="H11817" s="192">
        <v>33</v>
      </c>
      <c r="I11817" t="s">
        <v>16</v>
      </c>
      <c r="J11817"/>
      <c r="K11817"/>
      <c r="L11817">
        <v>2025</v>
      </c>
      <c r="M11817" t="s">
        <v>525</v>
      </c>
      <c r="N11817" t="s">
        <v>569</v>
      </c>
      <c r="O11817"/>
    </row>
    <row r="11818" spans="1:15" ht="16" x14ac:dyDescent="0.2">
      <c r="A11818" t="s">
        <v>521</v>
      </c>
      <c r="B11818" t="s">
        <v>577</v>
      </c>
      <c r="C11818" t="s">
        <v>523</v>
      </c>
      <c r="D11818" t="s">
        <v>525</v>
      </c>
      <c r="E11818" t="s">
        <v>531</v>
      </c>
      <c r="F11818" s="191">
        <v>45919</v>
      </c>
      <c r="G11818" t="s">
        <v>581</v>
      </c>
      <c r="H11818" s="192">
        <v>198</v>
      </c>
      <c r="I11818" t="s">
        <v>16</v>
      </c>
      <c r="J11818"/>
      <c r="K11818"/>
      <c r="L11818">
        <v>2025</v>
      </c>
      <c r="M11818" t="s">
        <v>525</v>
      </c>
      <c r="N11818" t="s">
        <v>569</v>
      </c>
      <c r="O11818"/>
    </row>
    <row r="11819" spans="1:15" ht="16" x14ac:dyDescent="0.2">
      <c r="A11819" t="s">
        <v>521</v>
      </c>
      <c r="B11819" t="s">
        <v>577</v>
      </c>
      <c r="C11819" t="s">
        <v>523</v>
      </c>
      <c r="D11819" t="s">
        <v>525</v>
      </c>
      <c r="E11819" t="s">
        <v>525</v>
      </c>
      <c r="F11819" s="191">
        <v>45919</v>
      </c>
      <c r="G11819" t="s">
        <v>579</v>
      </c>
      <c r="H11819" s="192">
        <v>3069</v>
      </c>
      <c r="I11819" t="s">
        <v>16</v>
      </c>
      <c r="J11819"/>
      <c r="K11819"/>
      <c r="L11819">
        <v>2025</v>
      </c>
      <c r="M11819" t="s">
        <v>525</v>
      </c>
      <c r="N11819" t="s">
        <v>569</v>
      </c>
      <c r="O11819"/>
    </row>
    <row r="11820" spans="1:15" ht="16" x14ac:dyDescent="0.2">
      <c r="A11820" t="s">
        <v>521</v>
      </c>
      <c r="B11820" t="s">
        <v>577</v>
      </c>
      <c r="C11820" t="s">
        <v>523</v>
      </c>
      <c r="D11820" t="s">
        <v>525</v>
      </c>
      <c r="E11820" t="s">
        <v>531</v>
      </c>
      <c r="F11820" s="191">
        <v>45919</v>
      </c>
      <c r="G11820" t="s">
        <v>582</v>
      </c>
      <c r="H11820" s="192">
        <v>812</v>
      </c>
      <c r="I11820" t="s">
        <v>16</v>
      </c>
      <c r="J11820"/>
      <c r="K11820"/>
      <c r="L11820">
        <v>2025</v>
      </c>
      <c r="M11820" t="s">
        <v>525</v>
      </c>
      <c r="N11820" t="s">
        <v>569</v>
      </c>
      <c r="O11820"/>
    </row>
    <row r="11821" spans="1:15" ht="16" x14ac:dyDescent="0.2">
      <c r="A11821" t="s">
        <v>521</v>
      </c>
      <c r="B11821" t="s">
        <v>647</v>
      </c>
      <c r="C11821" t="s">
        <v>523</v>
      </c>
      <c r="D11821" t="s">
        <v>525</v>
      </c>
      <c r="E11821" t="s">
        <v>519</v>
      </c>
      <c r="F11821" s="191">
        <v>45919</v>
      </c>
      <c r="G11821" t="s">
        <v>661</v>
      </c>
      <c r="H11821" s="192">
        <v>46101</v>
      </c>
      <c r="I11821" t="s">
        <v>16</v>
      </c>
      <c r="J11821"/>
      <c r="K11821"/>
      <c r="L11821">
        <v>2025</v>
      </c>
      <c r="M11821" t="s">
        <v>525</v>
      </c>
      <c r="N11821" t="s">
        <v>569</v>
      </c>
      <c r="O11821"/>
    </row>
    <row r="11822" spans="1:15" ht="16" x14ac:dyDescent="0.2">
      <c r="A11822" t="s">
        <v>521</v>
      </c>
      <c r="B11822" t="s">
        <v>647</v>
      </c>
      <c r="C11822" t="s">
        <v>523</v>
      </c>
      <c r="D11822" t="s">
        <v>525</v>
      </c>
      <c r="E11822" t="s">
        <v>531</v>
      </c>
      <c r="F11822" s="191">
        <v>45919</v>
      </c>
      <c r="G11822" t="s">
        <v>661</v>
      </c>
      <c r="H11822" s="192">
        <v>152064</v>
      </c>
      <c r="I11822" t="s">
        <v>16</v>
      </c>
      <c r="J11822"/>
      <c r="K11822"/>
      <c r="L11822">
        <v>2025</v>
      </c>
      <c r="M11822" t="s">
        <v>525</v>
      </c>
      <c r="N11822" t="s">
        <v>569</v>
      </c>
      <c r="O11822"/>
    </row>
    <row r="11823" spans="1:15" ht="16" x14ac:dyDescent="0.2">
      <c r="A11823" t="s">
        <v>521</v>
      </c>
      <c r="B11823" t="s">
        <v>647</v>
      </c>
      <c r="C11823" t="s">
        <v>523</v>
      </c>
      <c r="D11823" t="s">
        <v>525</v>
      </c>
      <c r="E11823" t="s">
        <v>531</v>
      </c>
      <c r="F11823" s="191">
        <v>45919</v>
      </c>
      <c r="G11823" t="s">
        <v>656</v>
      </c>
      <c r="H11823" s="192">
        <v>58100</v>
      </c>
      <c r="I11823" t="s">
        <v>16</v>
      </c>
      <c r="J11823"/>
      <c r="K11823"/>
      <c r="L11823">
        <v>2025</v>
      </c>
      <c r="M11823" t="s">
        <v>525</v>
      </c>
      <c r="N11823" t="s">
        <v>569</v>
      </c>
      <c r="O11823"/>
    </row>
    <row r="11824" spans="1:15" ht="16" x14ac:dyDescent="0.2">
      <c r="A11824" t="s">
        <v>521</v>
      </c>
      <c r="B11824" t="s">
        <v>603</v>
      </c>
      <c r="C11824" t="s">
        <v>523</v>
      </c>
      <c r="D11824" t="s">
        <v>525</v>
      </c>
      <c r="E11824" t="s">
        <v>525</v>
      </c>
      <c r="F11824" s="191">
        <v>45919</v>
      </c>
      <c r="G11824" t="s">
        <v>604</v>
      </c>
      <c r="H11824" s="192">
        <v>14368</v>
      </c>
      <c r="I11824" t="s">
        <v>22</v>
      </c>
      <c r="J11824"/>
      <c r="K11824"/>
      <c r="L11824">
        <v>2025</v>
      </c>
      <c r="M11824" t="s">
        <v>525</v>
      </c>
      <c r="N11824" t="s">
        <v>569</v>
      </c>
      <c r="O11824"/>
    </row>
    <row r="11825" spans="1:15" ht="16" x14ac:dyDescent="0.2">
      <c r="A11825" t="s">
        <v>521</v>
      </c>
      <c r="B11825" t="s">
        <v>688</v>
      </c>
      <c r="C11825" t="s">
        <v>523</v>
      </c>
      <c r="D11825" t="s">
        <v>530</v>
      </c>
      <c r="E11825" t="s">
        <v>517</v>
      </c>
      <c r="F11825" s="191">
        <v>45919</v>
      </c>
      <c r="G11825" t="s">
        <v>40</v>
      </c>
      <c r="H11825" s="192">
        <v>600000</v>
      </c>
      <c r="I11825" t="s">
        <v>16</v>
      </c>
      <c r="J11825"/>
      <c r="K11825"/>
      <c r="L11825">
        <v>2025</v>
      </c>
      <c r="M11825" t="s">
        <v>525</v>
      </c>
      <c r="N11825" t="s">
        <v>526</v>
      </c>
      <c r="O11825"/>
    </row>
    <row r="11826" spans="1:15" ht="16" x14ac:dyDescent="0.2">
      <c r="A11826" t="s">
        <v>521</v>
      </c>
      <c r="B11826" t="s">
        <v>639</v>
      </c>
      <c r="C11826" t="s">
        <v>523</v>
      </c>
      <c r="D11826" t="s">
        <v>530</v>
      </c>
      <c r="E11826" t="s">
        <v>517</v>
      </c>
      <c r="F11826" s="191">
        <v>45919</v>
      </c>
      <c r="G11826" t="s">
        <v>29</v>
      </c>
      <c r="H11826" s="192">
        <v>537600</v>
      </c>
      <c r="I11826" t="s">
        <v>16</v>
      </c>
      <c r="J11826">
        <v>1344</v>
      </c>
      <c r="K11826"/>
      <c r="L11826">
        <v>2025</v>
      </c>
      <c r="M11826" t="s">
        <v>525</v>
      </c>
      <c r="N11826" t="s">
        <v>526</v>
      </c>
      <c r="O11826"/>
    </row>
    <row r="11827" spans="1:15" ht="16" x14ac:dyDescent="0.2">
      <c r="A11827" t="s">
        <v>521</v>
      </c>
      <c r="B11827" t="s">
        <v>662</v>
      </c>
      <c r="C11827" t="s">
        <v>523</v>
      </c>
      <c r="D11827" t="s">
        <v>530</v>
      </c>
      <c r="E11827" t="s">
        <v>518</v>
      </c>
      <c r="F11827" s="191">
        <v>45919</v>
      </c>
      <c r="G11827" t="s">
        <v>32</v>
      </c>
      <c r="H11827" s="192">
        <v>67200</v>
      </c>
      <c r="I11827" t="s">
        <v>16</v>
      </c>
      <c r="J11827">
        <v>168</v>
      </c>
      <c r="K11827"/>
      <c r="L11827">
        <v>2025</v>
      </c>
      <c r="M11827" t="s">
        <v>525</v>
      </c>
      <c r="N11827" t="s">
        <v>526</v>
      </c>
      <c r="O11827"/>
    </row>
    <row r="11828" spans="1:15" ht="16" x14ac:dyDescent="0.2">
      <c r="A11828" t="s">
        <v>521</v>
      </c>
      <c r="B11828" t="s">
        <v>662</v>
      </c>
      <c r="C11828" t="s">
        <v>523</v>
      </c>
      <c r="D11828" t="s">
        <v>530</v>
      </c>
      <c r="E11828" t="s">
        <v>517</v>
      </c>
      <c r="F11828" s="191">
        <v>45919</v>
      </c>
      <c r="G11828" t="s">
        <v>32</v>
      </c>
      <c r="H11828" s="192">
        <v>896000</v>
      </c>
      <c r="I11828" t="s">
        <v>16</v>
      </c>
      <c r="J11828">
        <v>2240</v>
      </c>
      <c r="K11828"/>
      <c r="L11828">
        <v>2025</v>
      </c>
      <c r="M11828" t="s">
        <v>525</v>
      </c>
      <c r="N11828" t="s">
        <v>526</v>
      </c>
      <c r="O11828"/>
    </row>
    <row r="11829" spans="1:15" ht="16" x14ac:dyDescent="0.2">
      <c r="A11829" t="s">
        <v>521</v>
      </c>
      <c r="B11829" t="s">
        <v>667</v>
      </c>
      <c r="C11829" t="s">
        <v>523</v>
      </c>
      <c r="D11829" t="s">
        <v>530</v>
      </c>
      <c r="E11829" t="s">
        <v>517</v>
      </c>
      <c r="F11829" s="191">
        <v>45919</v>
      </c>
      <c r="G11829" t="s">
        <v>34</v>
      </c>
      <c r="H11829" s="192">
        <v>22400</v>
      </c>
      <c r="I11829" t="s">
        <v>16</v>
      </c>
      <c r="J11829">
        <v>56</v>
      </c>
      <c r="K11829"/>
      <c r="L11829">
        <v>2025</v>
      </c>
      <c r="M11829" t="s">
        <v>525</v>
      </c>
      <c r="N11829" t="s">
        <v>526</v>
      </c>
      <c r="O11829"/>
    </row>
    <row r="11830" spans="1:15" ht="16" x14ac:dyDescent="0.2">
      <c r="A11830" t="s">
        <v>521</v>
      </c>
      <c r="B11830" t="s">
        <v>670</v>
      </c>
      <c r="C11830" t="s">
        <v>523</v>
      </c>
      <c r="D11830" t="s">
        <v>530</v>
      </c>
      <c r="E11830" t="s">
        <v>517</v>
      </c>
      <c r="F11830" s="191">
        <v>45919</v>
      </c>
      <c r="G11830" t="s">
        <v>36</v>
      </c>
      <c r="H11830" s="192">
        <v>89600</v>
      </c>
      <c r="I11830" t="s">
        <v>16</v>
      </c>
      <c r="J11830">
        <v>224</v>
      </c>
      <c r="K11830"/>
      <c r="L11830">
        <v>2025</v>
      </c>
      <c r="M11830" t="s">
        <v>525</v>
      </c>
      <c r="N11830" t="s">
        <v>526</v>
      </c>
      <c r="O11830"/>
    </row>
    <row r="11831" spans="1:15" ht="16" x14ac:dyDescent="0.2">
      <c r="A11831" t="s">
        <v>521</v>
      </c>
      <c r="B11831" t="s">
        <v>687</v>
      </c>
      <c r="C11831" t="s">
        <v>523</v>
      </c>
      <c r="D11831" t="s">
        <v>530</v>
      </c>
      <c r="E11831" t="s">
        <v>517</v>
      </c>
      <c r="F11831" s="191">
        <v>45919</v>
      </c>
      <c r="G11831" t="s">
        <v>39</v>
      </c>
      <c r="H11831" s="192">
        <v>44800</v>
      </c>
      <c r="I11831" t="s">
        <v>16</v>
      </c>
      <c r="J11831">
        <v>112</v>
      </c>
      <c r="K11831"/>
      <c r="L11831">
        <v>2025</v>
      </c>
      <c r="M11831" t="s">
        <v>525</v>
      </c>
      <c r="N11831" t="s">
        <v>526</v>
      </c>
      <c r="O11831"/>
    </row>
    <row r="11832" spans="1:15" ht="16" x14ac:dyDescent="0.2">
      <c r="A11832" t="s">
        <v>521</v>
      </c>
      <c r="B11832" t="s">
        <v>592</v>
      </c>
      <c r="C11832" t="s">
        <v>523</v>
      </c>
      <c r="D11832" t="s">
        <v>530</v>
      </c>
      <c r="E11832" t="s">
        <v>517</v>
      </c>
      <c r="F11832" s="191">
        <v>45919</v>
      </c>
      <c r="G11832" t="s">
        <v>24</v>
      </c>
      <c r="H11832" s="192">
        <v>65600</v>
      </c>
      <c r="I11832" t="s">
        <v>16</v>
      </c>
      <c r="J11832">
        <v>164</v>
      </c>
      <c r="K11832"/>
      <c r="L11832">
        <v>2025</v>
      </c>
      <c r="M11832" t="s">
        <v>525</v>
      </c>
      <c r="N11832" t="s">
        <v>526</v>
      </c>
      <c r="O11832"/>
    </row>
    <row r="11833" spans="1:15" ht="16" x14ac:dyDescent="0.2">
      <c r="A11833" t="s">
        <v>521</v>
      </c>
      <c r="B11833" t="s">
        <v>639</v>
      </c>
      <c r="C11833" t="s">
        <v>523</v>
      </c>
      <c r="D11833" t="s">
        <v>530</v>
      </c>
      <c r="E11833" t="s">
        <v>518</v>
      </c>
      <c r="F11833" s="191">
        <v>45919</v>
      </c>
      <c r="G11833" t="s">
        <v>29</v>
      </c>
      <c r="H11833" s="192">
        <v>22400</v>
      </c>
      <c r="I11833" t="s">
        <v>16</v>
      </c>
      <c r="J11833">
        <v>56</v>
      </c>
      <c r="K11833"/>
      <c r="L11833">
        <v>2025</v>
      </c>
      <c r="M11833" t="s">
        <v>525</v>
      </c>
      <c r="N11833" t="s">
        <v>526</v>
      </c>
      <c r="O11833"/>
    </row>
    <row r="11834" spans="1:15" ht="16" x14ac:dyDescent="0.2">
      <c r="A11834" t="s">
        <v>521</v>
      </c>
      <c r="B11834" t="s">
        <v>705</v>
      </c>
      <c r="C11834" t="s">
        <v>523</v>
      </c>
      <c r="D11834" t="s">
        <v>530</v>
      </c>
      <c r="E11834" t="s">
        <v>517</v>
      </c>
      <c r="F11834" s="191">
        <v>45919</v>
      </c>
      <c r="G11834" t="s">
        <v>42</v>
      </c>
      <c r="H11834" s="192">
        <v>44800</v>
      </c>
      <c r="I11834" t="s">
        <v>16</v>
      </c>
      <c r="J11834">
        <v>112</v>
      </c>
      <c r="K11834"/>
      <c r="L11834">
        <v>2025</v>
      </c>
      <c r="M11834" t="s">
        <v>525</v>
      </c>
      <c r="N11834" t="s">
        <v>526</v>
      </c>
      <c r="O11834"/>
    </row>
    <row r="11835" spans="1:15" ht="16" x14ac:dyDescent="0.2">
      <c r="A11835" t="s">
        <v>521</v>
      </c>
      <c r="B11835" t="s">
        <v>645</v>
      </c>
      <c r="C11835" t="s">
        <v>523</v>
      </c>
      <c r="D11835" t="s">
        <v>530</v>
      </c>
      <c r="E11835" t="s">
        <v>517</v>
      </c>
      <c r="F11835" s="191">
        <v>45919</v>
      </c>
      <c r="G11835" t="s">
        <v>30</v>
      </c>
      <c r="H11835" s="192">
        <v>593600</v>
      </c>
      <c r="I11835" t="s">
        <v>16</v>
      </c>
      <c r="J11835">
        <v>1484</v>
      </c>
      <c r="K11835"/>
      <c r="L11835">
        <v>2025</v>
      </c>
      <c r="M11835" t="s">
        <v>525</v>
      </c>
      <c r="N11835" t="s">
        <v>526</v>
      </c>
      <c r="O11835"/>
    </row>
    <row r="11836" spans="1:15" ht="16" x14ac:dyDescent="0.2">
      <c r="A11836" t="s">
        <v>521</v>
      </c>
      <c r="B11836" t="s">
        <v>639</v>
      </c>
      <c r="C11836" t="s">
        <v>523</v>
      </c>
      <c r="D11836" t="s">
        <v>524</v>
      </c>
      <c r="E11836" t="s">
        <v>519</v>
      </c>
      <c r="F11836" s="191">
        <v>45919</v>
      </c>
      <c r="G11836" t="s">
        <v>29</v>
      </c>
      <c r="H11836" s="192">
        <v>14450</v>
      </c>
      <c r="I11836" t="s">
        <v>16</v>
      </c>
      <c r="J11836">
        <v>170</v>
      </c>
      <c r="K11836"/>
      <c r="L11836">
        <v>2025</v>
      </c>
      <c r="M11836" t="s">
        <v>525</v>
      </c>
      <c r="N11836" t="s">
        <v>526</v>
      </c>
      <c r="O11836"/>
    </row>
    <row r="11837" spans="1:15" ht="16" x14ac:dyDescent="0.2">
      <c r="A11837" t="s">
        <v>521</v>
      </c>
      <c r="B11837" t="s">
        <v>572</v>
      </c>
      <c r="C11837" t="s">
        <v>535</v>
      </c>
      <c r="D11837" t="s">
        <v>530</v>
      </c>
      <c r="E11837" t="s">
        <v>517</v>
      </c>
      <c r="F11837" s="191">
        <v>45919</v>
      </c>
      <c r="G11837" t="s">
        <v>573</v>
      </c>
      <c r="H11837" s="192">
        <v>80000</v>
      </c>
      <c r="I11837" t="s">
        <v>16</v>
      </c>
      <c r="J11837"/>
      <c r="K11837"/>
      <c r="L11837">
        <v>2025</v>
      </c>
      <c r="M11837" t="s">
        <v>525</v>
      </c>
      <c r="N11837" t="s">
        <v>526</v>
      </c>
      <c r="O11837"/>
    </row>
    <row r="11838" spans="1:15" ht="16" x14ac:dyDescent="0.2">
      <c r="A11838" t="s">
        <v>521</v>
      </c>
      <c r="B11838" t="s">
        <v>572</v>
      </c>
      <c r="C11838" t="s">
        <v>523</v>
      </c>
      <c r="D11838" t="s">
        <v>530</v>
      </c>
      <c r="E11838" t="s">
        <v>517</v>
      </c>
      <c r="F11838" s="191">
        <v>45919</v>
      </c>
      <c r="G11838" t="s">
        <v>573</v>
      </c>
      <c r="H11838" s="192">
        <v>1480000</v>
      </c>
      <c r="I11838" t="s">
        <v>16</v>
      </c>
      <c r="J11838"/>
      <c r="K11838"/>
      <c r="L11838">
        <v>2025</v>
      </c>
      <c r="M11838" t="s">
        <v>525</v>
      </c>
      <c r="N11838" t="s">
        <v>526</v>
      </c>
      <c r="O11838"/>
    </row>
    <row r="11839" spans="1:15" ht="16" x14ac:dyDescent="0.2">
      <c r="A11839" t="s">
        <v>521</v>
      </c>
      <c r="B11839" t="s">
        <v>572</v>
      </c>
      <c r="C11839" t="s">
        <v>523</v>
      </c>
      <c r="D11839" t="s">
        <v>530</v>
      </c>
      <c r="E11839" t="s">
        <v>518</v>
      </c>
      <c r="F11839" s="191">
        <v>45919</v>
      </c>
      <c r="G11839" t="s">
        <v>573</v>
      </c>
      <c r="H11839" s="192">
        <v>40000</v>
      </c>
      <c r="I11839" t="s">
        <v>16</v>
      </c>
      <c r="J11839"/>
      <c r="K11839"/>
      <c r="L11839">
        <v>2025</v>
      </c>
      <c r="M11839" t="s">
        <v>525</v>
      </c>
      <c r="N11839" t="s">
        <v>526</v>
      </c>
      <c r="O11839"/>
    </row>
    <row r="11840" spans="1:15" ht="16" x14ac:dyDescent="0.2">
      <c r="A11840" t="s">
        <v>521</v>
      </c>
      <c r="B11840" t="s">
        <v>572</v>
      </c>
      <c r="C11840" t="s">
        <v>523</v>
      </c>
      <c r="D11840" t="s">
        <v>524</v>
      </c>
      <c r="E11840" t="s">
        <v>519</v>
      </c>
      <c r="F11840" s="191">
        <v>45919</v>
      </c>
      <c r="G11840" t="s">
        <v>573</v>
      </c>
      <c r="H11840" s="192">
        <v>1870000</v>
      </c>
      <c r="I11840" t="s">
        <v>16</v>
      </c>
      <c r="J11840">
        <v>22000</v>
      </c>
      <c r="K11840"/>
      <c r="L11840">
        <v>2025</v>
      </c>
      <c r="M11840" t="s">
        <v>525</v>
      </c>
      <c r="N11840" t="s">
        <v>526</v>
      </c>
      <c r="O11840"/>
    </row>
    <row r="11841" spans="1:15" ht="16" x14ac:dyDescent="0.2">
      <c r="A11841" t="s">
        <v>521</v>
      </c>
      <c r="B11841" t="s">
        <v>572</v>
      </c>
      <c r="C11841" t="s">
        <v>523</v>
      </c>
      <c r="D11841" t="s">
        <v>524</v>
      </c>
      <c r="E11841" t="s">
        <v>517</v>
      </c>
      <c r="F11841" s="191">
        <v>45919</v>
      </c>
      <c r="G11841" t="s">
        <v>573</v>
      </c>
      <c r="H11841" s="192">
        <v>289000</v>
      </c>
      <c r="I11841" t="s">
        <v>16</v>
      </c>
      <c r="J11841">
        <v>3400</v>
      </c>
      <c r="K11841"/>
      <c r="L11841">
        <v>2025</v>
      </c>
      <c r="M11841" t="s">
        <v>525</v>
      </c>
      <c r="N11841" t="s">
        <v>526</v>
      </c>
      <c r="O11841"/>
    </row>
    <row r="11842" spans="1:15" ht="16" x14ac:dyDescent="0.2">
      <c r="A11842" t="s">
        <v>521</v>
      </c>
      <c r="B11842" t="s">
        <v>670</v>
      </c>
      <c r="C11842" t="s">
        <v>523</v>
      </c>
      <c r="D11842" t="s">
        <v>530</v>
      </c>
      <c r="E11842" t="s">
        <v>517</v>
      </c>
      <c r="F11842" s="191">
        <v>45919</v>
      </c>
      <c r="G11842" t="s">
        <v>36</v>
      </c>
      <c r="H11842" s="192">
        <v>112000</v>
      </c>
      <c r="I11842" t="s">
        <v>16</v>
      </c>
      <c r="J11842">
        <v>280</v>
      </c>
      <c r="K11842"/>
      <c r="L11842">
        <v>2025</v>
      </c>
      <c r="M11842" t="s">
        <v>525</v>
      </c>
      <c r="N11842" t="s">
        <v>526</v>
      </c>
      <c r="O11842" t="s">
        <v>922</v>
      </c>
    </row>
    <row r="11843" spans="1:15" ht="16" x14ac:dyDescent="0.2">
      <c r="A11843" t="s">
        <v>521</v>
      </c>
      <c r="B11843" t="s">
        <v>592</v>
      </c>
      <c r="C11843" t="s">
        <v>523</v>
      </c>
      <c r="D11843" t="s">
        <v>530</v>
      </c>
      <c r="E11843" t="s">
        <v>517</v>
      </c>
      <c r="F11843" s="191">
        <v>45919</v>
      </c>
      <c r="G11843" t="s">
        <v>24</v>
      </c>
      <c r="H11843" s="192">
        <v>-336000</v>
      </c>
      <c r="I11843" t="s">
        <v>16</v>
      </c>
      <c r="J11843">
        <v>-840</v>
      </c>
      <c r="K11843"/>
      <c r="L11843">
        <v>2025</v>
      </c>
      <c r="M11843" t="s">
        <v>525</v>
      </c>
      <c r="N11843" t="s">
        <v>526</v>
      </c>
      <c r="O11843" t="s">
        <v>923</v>
      </c>
    </row>
    <row r="11844" spans="1:15" ht="16" x14ac:dyDescent="0.2">
      <c r="A11844" t="s">
        <v>521</v>
      </c>
      <c r="B11844" t="s">
        <v>645</v>
      </c>
      <c r="C11844" t="s">
        <v>523</v>
      </c>
      <c r="D11844" t="s">
        <v>530</v>
      </c>
      <c r="E11844" t="s">
        <v>517</v>
      </c>
      <c r="F11844" s="191">
        <v>45919</v>
      </c>
      <c r="G11844" t="s">
        <v>30</v>
      </c>
      <c r="H11844" s="192">
        <v>-246400</v>
      </c>
      <c r="I11844" t="s">
        <v>16</v>
      </c>
      <c r="J11844">
        <v>-616</v>
      </c>
      <c r="K11844"/>
      <c r="L11844">
        <v>2025</v>
      </c>
      <c r="M11844" t="s">
        <v>525</v>
      </c>
      <c r="N11844" t="s">
        <v>526</v>
      </c>
      <c r="O11844" t="s">
        <v>923</v>
      </c>
    </row>
    <row r="11845" spans="1:15" ht="16" x14ac:dyDescent="0.2">
      <c r="A11845" t="s">
        <v>521</v>
      </c>
      <c r="B11845" t="s">
        <v>592</v>
      </c>
      <c r="C11845" t="s">
        <v>523</v>
      </c>
      <c r="D11845" t="s">
        <v>530</v>
      </c>
      <c r="E11845" t="s">
        <v>517</v>
      </c>
      <c r="F11845" s="191">
        <v>45919</v>
      </c>
      <c r="G11845" t="s">
        <v>24</v>
      </c>
      <c r="H11845" s="192">
        <v>89600</v>
      </c>
      <c r="I11845" t="s">
        <v>16</v>
      </c>
      <c r="J11845">
        <v>224</v>
      </c>
      <c r="K11845"/>
      <c r="L11845">
        <v>2025</v>
      </c>
      <c r="M11845" t="s">
        <v>525</v>
      </c>
      <c r="N11845" t="s">
        <v>526</v>
      </c>
      <c r="O11845" t="s">
        <v>924</v>
      </c>
    </row>
    <row r="11846" spans="1:15" ht="16" x14ac:dyDescent="0.2">
      <c r="A11846" t="s">
        <v>521</v>
      </c>
      <c r="B11846" t="s">
        <v>688</v>
      </c>
      <c r="C11846" t="s">
        <v>523</v>
      </c>
      <c r="D11846" t="s">
        <v>530</v>
      </c>
      <c r="E11846" t="s">
        <v>517</v>
      </c>
      <c r="F11846" s="191">
        <v>45920</v>
      </c>
      <c r="G11846" t="s">
        <v>40</v>
      </c>
      <c r="H11846" s="192">
        <v>560000</v>
      </c>
      <c r="I11846" t="s">
        <v>16</v>
      </c>
      <c r="J11846"/>
      <c r="K11846"/>
      <c r="L11846">
        <v>2025</v>
      </c>
      <c r="M11846" t="s">
        <v>525</v>
      </c>
      <c r="N11846" t="s">
        <v>526</v>
      </c>
      <c r="O11846"/>
    </row>
    <row r="11847" spans="1:15" ht="16" x14ac:dyDescent="0.2">
      <c r="A11847" t="s">
        <v>521</v>
      </c>
      <c r="B11847" t="s">
        <v>670</v>
      </c>
      <c r="C11847" t="s">
        <v>523</v>
      </c>
      <c r="D11847" t="s">
        <v>530</v>
      </c>
      <c r="E11847" t="s">
        <v>517</v>
      </c>
      <c r="F11847" s="191">
        <v>45920</v>
      </c>
      <c r="G11847" t="s">
        <v>36</v>
      </c>
      <c r="H11847" s="192">
        <v>112000</v>
      </c>
      <c r="I11847" t="s">
        <v>16</v>
      </c>
      <c r="J11847">
        <v>280</v>
      </c>
      <c r="K11847"/>
      <c r="L11847">
        <v>2025</v>
      </c>
      <c r="M11847" t="s">
        <v>525</v>
      </c>
      <c r="N11847" t="s">
        <v>526</v>
      </c>
      <c r="O11847" t="s">
        <v>925</v>
      </c>
    </row>
    <row r="11848" spans="1:15" ht="16" x14ac:dyDescent="0.2">
      <c r="A11848" t="s">
        <v>521</v>
      </c>
      <c r="B11848" t="s">
        <v>592</v>
      </c>
      <c r="C11848" t="s">
        <v>523</v>
      </c>
      <c r="D11848" t="s">
        <v>530</v>
      </c>
      <c r="E11848" t="s">
        <v>517</v>
      </c>
      <c r="F11848" s="191">
        <v>45920</v>
      </c>
      <c r="G11848" t="s">
        <v>24</v>
      </c>
      <c r="H11848" s="192">
        <v>593600</v>
      </c>
      <c r="I11848" t="s">
        <v>16</v>
      </c>
      <c r="J11848">
        <v>1484</v>
      </c>
      <c r="K11848"/>
      <c r="L11848">
        <v>2025</v>
      </c>
      <c r="M11848" t="s">
        <v>525</v>
      </c>
      <c r="N11848" t="s">
        <v>526</v>
      </c>
      <c r="O11848"/>
    </row>
    <row r="11849" spans="1:15" ht="16" x14ac:dyDescent="0.2">
      <c r="A11849" t="s">
        <v>521</v>
      </c>
      <c r="B11849" t="s">
        <v>592</v>
      </c>
      <c r="C11849" t="s">
        <v>523</v>
      </c>
      <c r="D11849" t="s">
        <v>530</v>
      </c>
      <c r="E11849" t="s">
        <v>517</v>
      </c>
      <c r="F11849" s="191">
        <v>45920</v>
      </c>
      <c r="G11849" t="s">
        <v>24</v>
      </c>
      <c r="H11849" s="192">
        <v>-358400</v>
      </c>
      <c r="I11849" t="s">
        <v>16</v>
      </c>
      <c r="J11849">
        <v>-896</v>
      </c>
      <c r="K11849"/>
      <c r="L11849">
        <v>2025</v>
      </c>
      <c r="M11849" t="s">
        <v>525</v>
      </c>
      <c r="N11849" t="s">
        <v>526</v>
      </c>
      <c r="O11849" t="s">
        <v>923</v>
      </c>
    </row>
    <row r="11850" spans="1:15" ht="16" x14ac:dyDescent="0.2">
      <c r="A11850" t="s">
        <v>521</v>
      </c>
      <c r="B11850" t="s">
        <v>639</v>
      </c>
      <c r="C11850" t="s">
        <v>523</v>
      </c>
      <c r="D11850" t="s">
        <v>530</v>
      </c>
      <c r="E11850" t="s">
        <v>518</v>
      </c>
      <c r="F11850" s="191">
        <v>45920</v>
      </c>
      <c r="G11850" t="s">
        <v>29</v>
      </c>
      <c r="H11850" s="192">
        <v>22400</v>
      </c>
      <c r="I11850" t="s">
        <v>16</v>
      </c>
      <c r="J11850">
        <v>56</v>
      </c>
      <c r="K11850"/>
      <c r="L11850">
        <v>2025</v>
      </c>
      <c r="M11850" t="s">
        <v>525</v>
      </c>
      <c r="N11850" t="s">
        <v>526</v>
      </c>
      <c r="O11850"/>
    </row>
    <row r="11851" spans="1:15" ht="16" x14ac:dyDescent="0.2">
      <c r="A11851" t="s">
        <v>521</v>
      </c>
      <c r="B11851" t="s">
        <v>645</v>
      </c>
      <c r="C11851" t="s">
        <v>523</v>
      </c>
      <c r="D11851" t="s">
        <v>530</v>
      </c>
      <c r="E11851" t="s">
        <v>517</v>
      </c>
      <c r="F11851" s="191">
        <v>45920</v>
      </c>
      <c r="G11851" t="s">
        <v>30</v>
      </c>
      <c r="H11851" s="192">
        <v>-89600</v>
      </c>
      <c r="I11851" t="s">
        <v>16</v>
      </c>
      <c r="J11851">
        <v>-224</v>
      </c>
      <c r="K11851"/>
      <c r="L11851">
        <v>2025</v>
      </c>
      <c r="M11851" t="s">
        <v>525</v>
      </c>
      <c r="N11851" t="s">
        <v>526</v>
      </c>
      <c r="O11851" t="s">
        <v>923</v>
      </c>
    </row>
    <row r="11852" spans="1:15" ht="16" x14ac:dyDescent="0.2">
      <c r="A11852" t="s">
        <v>521</v>
      </c>
      <c r="B11852" t="s">
        <v>639</v>
      </c>
      <c r="C11852" t="s">
        <v>523</v>
      </c>
      <c r="D11852" t="s">
        <v>530</v>
      </c>
      <c r="E11852" t="s">
        <v>517</v>
      </c>
      <c r="F11852" s="191">
        <v>45920</v>
      </c>
      <c r="G11852" t="s">
        <v>29</v>
      </c>
      <c r="H11852" s="192">
        <v>403200</v>
      </c>
      <c r="I11852" t="s">
        <v>16</v>
      </c>
      <c r="J11852">
        <v>1008</v>
      </c>
      <c r="K11852"/>
      <c r="L11852">
        <v>2025</v>
      </c>
      <c r="M11852" t="s">
        <v>525</v>
      </c>
      <c r="N11852" t="s">
        <v>526</v>
      </c>
      <c r="O11852"/>
    </row>
    <row r="11853" spans="1:15" ht="16" x14ac:dyDescent="0.2">
      <c r="A11853" t="s">
        <v>521</v>
      </c>
      <c r="B11853" t="s">
        <v>592</v>
      </c>
      <c r="C11853" t="s">
        <v>523</v>
      </c>
      <c r="D11853" t="s">
        <v>530</v>
      </c>
      <c r="E11853" t="s">
        <v>517</v>
      </c>
      <c r="F11853" s="191">
        <v>45920</v>
      </c>
      <c r="G11853" t="s">
        <v>24</v>
      </c>
      <c r="H11853" s="192">
        <v>89600</v>
      </c>
      <c r="I11853" t="s">
        <v>16</v>
      </c>
      <c r="J11853">
        <v>224</v>
      </c>
      <c r="K11853"/>
      <c r="L11853">
        <v>2025</v>
      </c>
      <c r="M11853" t="s">
        <v>525</v>
      </c>
      <c r="N11853" t="s">
        <v>526</v>
      </c>
      <c r="O11853" t="s">
        <v>926</v>
      </c>
    </row>
    <row r="11854" spans="1:15" ht="16" x14ac:dyDescent="0.2">
      <c r="A11854" t="s">
        <v>521</v>
      </c>
      <c r="B11854" t="s">
        <v>662</v>
      </c>
      <c r="C11854" t="s">
        <v>523</v>
      </c>
      <c r="D11854" t="s">
        <v>530</v>
      </c>
      <c r="E11854" t="s">
        <v>518</v>
      </c>
      <c r="F11854" s="191">
        <v>45920</v>
      </c>
      <c r="G11854" t="s">
        <v>32</v>
      </c>
      <c r="H11854" s="192">
        <v>67200</v>
      </c>
      <c r="I11854" t="s">
        <v>16</v>
      </c>
      <c r="J11854">
        <v>168</v>
      </c>
      <c r="K11854"/>
      <c r="L11854">
        <v>2025</v>
      </c>
      <c r="M11854" t="s">
        <v>525</v>
      </c>
      <c r="N11854" t="s">
        <v>526</v>
      </c>
      <c r="O11854"/>
    </row>
    <row r="11855" spans="1:15" ht="16" x14ac:dyDescent="0.2">
      <c r="A11855" t="s">
        <v>521</v>
      </c>
      <c r="B11855" t="s">
        <v>645</v>
      </c>
      <c r="C11855" t="s">
        <v>523</v>
      </c>
      <c r="D11855" t="s">
        <v>530</v>
      </c>
      <c r="E11855" t="s">
        <v>517</v>
      </c>
      <c r="F11855" s="191">
        <v>45920</v>
      </c>
      <c r="G11855" t="s">
        <v>30</v>
      </c>
      <c r="H11855" s="192">
        <v>455168</v>
      </c>
      <c r="I11855" t="s">
        <v>16</v>
      </c>
      <c r="J11855"/>
      <c r="K11855"/>
      <c r="L11855">
        <v>2025</v>
      </c>
      <c r="M11855" t="s">
        <v>525</v>
      </c>
      <c r="N11855" t="s">
        <v>526</v>
      </c>
      <c r="O11855" t="s">
        <v>937</v>
      </c>
    </row>
    <row r="11856" spans="1:15" ht="16" x14ac:dyDescent="0.2">
      <c r="A11856" t="s">
        <v>521</v>
      </c>
      <c r="B11856" t="s">
        <v>662</v>
      </c>
      <c r="C11856" t="s">
        <v>523</v>
      </c>
      <c r="D11856" t="s">
        <v>530</v>
      </c>
      <c r="E11856" t="s">
        <v>517</v>
      </c>
      <c r="F11856" s="191">
        <v>45920</v>
      </c>
      <c r="G11856" t="s">
        <v>32</v>
      </c>
      <c r="H11856" s="192">
        <v>851200</v>
      </c>
      <c r="I11856" t="s">
        <v>16</v>
      </c>
      <c r="J11856">
        <v>2128</v>
      </c>
      <c r="K11856"/>
      <c r="L11856">
        <v>2025</v>
      </c>
      <c r="M11856" t="s">
        <v>525</v>
      </c>
      <c r="N11856" t="s">
        <v>526</v>
      </c>
      <c r="O11856"/>
    </row>
    <row r="11857" spans="1:15" ht="16" x14ac:dyDescent="0.2">
      <c r="A11857" t="s">
        <v>521</v>
      </c>
      <c r="B11857" t="s">
        <v>705</v>
      </c>
      <c r="C11857" t="s">
        <v>523</v>
      </c>
      <c r="D11857" t="s">
        <v>530</v>
      </c>
      <c r="E11857" t="s">
        <v>517</v>
      </c>
      <c r="F11857" s="191">
        <v>45920</v>
      </c>
      <c r="G11857" t="s">
        <v>42</v>
      </c>
      <c r="H11857" s="192">
        <v>35840</v>
      </c>
      <c r="I11857" t="s">
        <v>16</v>
      </c>
      <c r="J11857"/>
      <c r="K11857"/>
      <c r="L11857">
        <v>2025</v>
      </c>
      <c r="M11857" t="s">
        <v>525</v>
      </c>
      <c r="N11857" t="s">
        <v>526</v>
      </c>
      <c r="O11857" t="s">
        <v>937</v>
      </c>
    </row>
    <row r="11858" spans="1:15" ht="16" x14ac:dyDescent="0.2">
      <c r="A11858" t="s">
        <v>521</v>
      </c>
      <c r="B11858" t="s">
        <v>667</v>
      </c>
      <c r="C11858" t="s">
        <v>523</v>
      </c>
      <c r="D11858" t="s">
        <v>530</v>
      </c>
      <c r="E11858" t="s">
        <v>517</v>
      </c>
      <c r="F11858" s="191">
        <v>45920</v>
      </c>
      <c r="G11858" t="s">
        <v>34</v>
      </c>
      <c r="H11858" s="192">
        <v>89600</v>
      </c>
      <c r="I11858" t="s">
        <v>16</v>
      </c>
      <c r="J11858">
        <v>224</v>
      </c>
      <c r="K11858"/>
      <c r="L11858">
        <v>2025</v>
      </c>
      <c r="M11858" t="s">
        <v>525</v>
      </c>
      <c r="N11858" t="s">
        <v>526</v>
      </c>
      <c r="O11858"/>
    </row>
    <row r="11859" spans="1:15" ht="16" x14ac:dyDescent="0.2">
      <c r="A11859" t="s">
        <v>521</v>
      </c>
      <c r="B11859" t="s">
        <v>688</v>
      </c>
      <c r="C11859" t="s">
        <v>523</v>
      </c>
      <c r="D11859" t="s">
        <v>530</v>
      </c>
      <c r="E11859" t="s">
        <v>517</v>
      </c>
      <c r="F11859" s="191">
        <v>45920</v>
      </c>
      <c r="G11859" t="s">
        <v>40</v>
      </c>
      <c r="H11859" s="192">
        <v>1651200</v>
      </c>
      <c r="I11859" t="s">
        <v>16</v>
      </c>
      <c r="J11859"/>
      <c r="K11859"/>
      <c r="L11859">
        <v>2025</v>
      </c>
      <c r="M11859" t="s">
        <v>525</v>
      </c>
      <c r="N11859" t="s">
        <v>526</v>
      </c>
      <c r="O11859" t="s">
        <v>937</v>
      </c>
    </row>
    <row r="11860" spans="1:15" ht="16" x14ac:dyDescent="0.2">
      <c r="A11860" t="s">
        <v>521</v>
      </c>
      <c r="B11860" t="s">
        <v>687</v>
      </c>
      <c r="C11860" t="s">
        <v>523</v>
      </c>
      <c r="D11860" t="s">
        <v>530</v>
      </c>
      <c r="E11860" t="s">
        <v>517</v>
      </c>
      <c r="F11860" s="191">
        <v>45920</v>
      </c>
      <c r="G11860" t="s">
        <v>39</v>
      </c>
      <c r="H11860" s="192">
        <v>89600</v>
      </c>
      <c r="I11860" t="s">
        <v>16</v>
      </c>
      <c r="J11860">
        <v>224</v>
      </c>
      <c r="K11860"/>
      <c r="L11860">
        <v>2025</v>
      </c>
      <c r="M11860" t="s">
        <v>525</v>
      </c>
      <c r="N11860" t="s">
        <v>526</v>
      </c>
      <c r="O11860"/>
    </row>
    <row r="11861" spans="1:15" ht="16" x14ac:dyDescent="0.2">
      <c r="A11861" t="s">
        <v>521</v>
      </c>
      <c r="B11861" t="s">
        <v>687</v>
      </c>
      <c r="C11861" t="s">
        <v>523</v>
      </c>
      <c r="D11861" t="s">
        <v>530</v>
      </c>
      <c r="E11861" t="s">
        <v>517</v>
      </c>
      <c r="F11861" s="191">
        <v>45920</v>
      </c>
      <c r="G11861" t="s">
        <v>39</v>
      </c>
      <c r="H11861" s="192">
        <v>121856</v>
      </c>
      <c r="I11861" t="s">
        <v>16</v>
      </c>
      <c r="J11861"/>
      <c r="K11861"/>
      <c r="L11861">
        <v>2025</v>
      </c>
      <c r="M11861" t="s">
        <v>525</v>
      </c>
      <c r="N11861" t="s">
        <v>526</v>
      </c>
      <c r="O11861" t="s">
        <v>937</v>
      </c>
    </row>
    <row r="11862" spans="1:15" ht="16" x14ac:dyDescent="0.2">
      <c r="A11862" t="s">
        <v>521</v>
      </c>
      <c r="B11862" t="s">
        <v>645</v>
      </c>
      <c r="C11862" t="s">
        <v>523</v>
      </c>
      <c r="D11862" t="s">
        <v>530</v>
      </c>
      <c r="E11862" t="s">
        <v>517</v>
      </c>
      <c r="F11862" s="191">
        <v>45920</v>
      </c>
      <c r="G11862" t="s">
        <v>30</v>
      </c>
      <c r="H11862" s="192">
        <v>201600</v>
      </c>
      <c r="I11862" t="s">
        <v>16</v>
      </c>
      <c r="J11862">
        <v>504</v>
      </c>
      <c r="K11862"/>
      <c r="L11862">
        <v>2025</v>
      </c>
      <c r="M11862" t="s">
        <v>525</v>
      </c>
      <c r="N11862" t="s">
        <v>526</v>
      </c>
      <c r="O11862"/>
    </row>
    <row r="11863" spans="1:15" ht="16" x14ac:dyDescent="0.2">
      <c r="A11863" t="s">
        <v>521</v>
      </c>
      <c r="B11863" t="s">
        <v>670</v>
      </c>
      <c r="C11863" t="s">
        <v>523</v>
      </c>
      <c r="D11863" t="s">
        <v>530</v>
      </c>
      <c r="E11863" t="s">
        <v>517</v>
      </c>
      <c r="F11863" s="191">
        <v>45920</v>
      </c>
      <c r="G11863" t="s">
        <v>36</v>
      </c>
      <c r="H11863" s="192">
        <v>394240</v>
      </c>
      <c r="I11863" t="s">
        <v>16</v>
      </c>
      <c r="J11863"/>
      <c r="K11863"/>
      <c r="L11863">
        <v>2025</v>
      </c>
      <c r="M11863" t="s">
        <v>525</v>
      </c>
      <c r="N11863" t="s">
        <v>526</v>
      </c>
      <c r="O11863" t="s">
        <v>937</v>
      </c>
    </row>
    <row r="11864" spans="1:15" ht="16" x14ac:dyDescent="0.2">
      <c r="A11864" t="s">
        <v>521</v>
      </c>
      <c r="B11864" t="s">
        <v>592</v>
      </c>
      <c r="C11864" t="s">
        <v>523</v>
      </c>
      <c r="D11864" t="s">
        <v>524</v>
      </c>
      <c r="E11864" t="s">
        <v>519</v>
      </c>
      <c r="F11864" s="191">
        <v>45920</v>
      </c>
      <c r="G11864" t="s">
        <v>24</v>
      </c>
      <c r="H11864" s="192">
        <v>14450</v>
      </c>
      <c r="I11864" t="s">
        <v>16</v>
      </c>
      <c r="J11864">
        <v>170</v>
      </c>
      <c r="K11864"/>
      <c r="L11864">
        <v>2025</v>
      </c>
      <c r="M11864" t="s">
        <v>525</v>
      </c>
      <c r="N11864" t="s">
        <v>526</v>
      </c>
      <c r="O11864"/>
    </row>
    <row r="11865" spans="1:15" ht="16" x14ac:dyDescent="0.2">
      <c r="A11865" t="s">
        <v>521</v>
      </c>
      <c r="B11865" t="s">
        <v>667</v>
      </c>
      <c r="C11865" t="s">
        <v>523</v>
      </c>
      <c r="D11865" t="s">
        <v>530</v>
      </c>
      <c r="E11865" t="s">
        <v>517</v>
      </c>
      <c r="F11865" s="191">
        <v>45920</v>
      </c>
      <c r="G11865" t="s">
        <v>34</v>
      </c>
      <c r="H11865" s="192">
        <v>290944</v>
      </c>
      <c r="I11865" t="s">
        <v>16</v>
      </c>
      <c r="J11865"/>
      <c r="K11865"/>
      <c r="L11865">
        <v>2025</v>
      </c>
      <c r="M11865" t="s">
        <v>525</v>
      </c>
      <c r="N11865" t="s">
        <v>526</v>
      </c>
      <c r="O11865" t="s">
        <v>937</v>
      </c>
    </row>
    <row r="11866" spans="1:15" ht="16" x14ac:dyDescent="0.2">
      <c r="A11866" t="s">
        <v>521</v>
      </c>
      <c r="B11866" t="s">
        <v>639</v>
      </c>
      <c r="C11866" t="s">
        <v>523</v>
      </c>
      <c r="D11866" t="s">
        <v>524</v>
      </c>
      <c r="E11866" t="s">
        <v>519</v>
      </c>
      <c r="F11866" s="191">
        <v>45920</v>
      </c>
      <c r="G11866" t="s">
        <v>29</v>
      </c>
      <c r="H11866" s="192">
        <v>7225</v>
      </c>
      <c r="I11866" t="s">
        <v>16</v>
      </c>
      <c r="J11866">
        <v>85</v>
      </c>
      <c r="K11866"/>
      <c r="L11866">
        <v>2025</v>
      </c>
      <c r="M11866" t="s">
        <v>525</v>
      </c>
      <c r="N11866" t="s">
        <v>526</v>
      </c>
      <c r="O11866"/>
    </row>
    <row r="11867" spans="1:15" ht="16" x14ac:dyDescent="0.2">
      <c r="A11867" t="s">
        <v>521</v>
      </c>
      <c r="B11867" t="s">
        <v>662</v>
      </c>
      <c r="C11867" t="s">
        <v>523</v>
      </c>
      <c r="D11867" t="s">
        <v>530</v>
      </c>
      <c r="E11867" t="s">
        <v>517</v>
      </c>
      <c r="F11867" s="191">
        <v>45920</v>
      </c>
      <c r="G11867" t="s">
        <v>32</v>
      </c>
      <c r="H11867" s="192">
        <v>2128896</v>
      </c>
      <c r="I11867" t="s">
        <v>16</v>
      </c>
      <c r="J11867"/>
      <c r="K11867"/>
      <c r="L11867">
        <v>2025</v>
      </c>
      <c r="M11867" t="s">
        <v>525</v>
      </c>
      <c r="N11867" t="s">
        <v>526</v>
      </c>
      <c r="O11867" t="s">
        <v>937</v>
      </c>
    </row>
    <row r="11868" spans="1:15" ht="16" x14ac:dyDescent="0.2">
      <c r="A11868" t="s">
        <v>521</v>
      </c>
      <c r="B11868" t="s">
        <v>572</v>
      </c>
      <c r="C11868" t="s">
        <v>523</v>
      </c>
      <c r="D11868" t="s">
        <v>530</v>
      </c>
      <c r="E11868" t="s">
        <v>517</v>
      </c>
      <c r="F11868" s="191">
        <v>45920</v>
      </c>
      <c r="G11868" t="s">
        <v>573</v>
      </c>
      <c r="H11868" s="192">
        <v>1400000</v>
      </c>
      <c r="I11868" t="s">
        <v>16</v>
      </c>
      <c r="J11868"/>
      <c r="K11868"/>
      <c r="L11868">
        <v>2025</v>
      </c>
      <c r="M11868" t="s">
        <v>525</v>
      </c>
      <c r="N11868" t="s">
        <v>526</v>
      </c>
      <c r="O11868"/>
    </row>
    <row r="11869" spans="1:15" ht="16" x14ac:dyDescent="0.2">
      <c r="A11869" t="s">
        <v>521</v>
      </c>
      <c r="B11869" t="s">
        <v>639</v>
      </c>
      <c r="C11869" t="s">
        <v>523</v>
      </c>
      <c r="D11869" t="s">
        <v>530</v>
      </c>
      <c r="E11869" t="s">
        <v>517</v>
      </c>
      <c r="F11869" s="191">
        <v>45920</v>
      </c>
      <c r="G11869" t="s">
        <v>29</v>
      </c>
      <c r="H11869" s="192">
        <v>2334848</v>
      </c>
      <c r="I11869" t="s">
        <v>16</v>
      </c>
      <c r="J11869"/>
      <c r="K11869"/>
      <c r="L11869">
        <v>2025</v>
      </c>
      <c r="M11869" t="s">
        <v>525</v>
      </c>
      <c r="N11869" t="s">
        <v>526</v>
      </c>
      <c r="O11869" t="s">
        <v>937</v>
      </c>
    </row>
    <row r="11870" spans="1:15" ht="16" x14ac:dyDescent="0.2">
      <c r="A11870" t="s">
        <v>521</v>
      </c>
      <c r="B11870" t="s">
        <v>572</v>
      </c>
      <c r="C11870" t="s">
        <v>523</v>
      </c>
      <c r="D11870" t="s">
        <v>524</v>
      </c>
      <c r="E11870" t="s">
        <v>517</v>
      </c>
      <c r="F11870" s="191">
        <v>45920</v>
      </c>
      <c r="G11870" t="s">
        <v>573</v>
      </c>
      <c r="H11870" s="192">
        <v>212500</v>
      </c>
      <c r="I11870" t="s">
        <v>16</v>
      </c>
      <c r="J11870">
        <v>2500</v>
      </c>
      <c r="K11870"/>
      <c r="L11870">
        <v>2025</v>
      </c>
      <c r="M11870" t="s">
        <v>525</v>
      </c>
      <c r="N11870" t="s">
        <v>526</v>
      </c>
      <c r="O11870"/>
    </row>
    <row r="11871" spans="1:15" ht="16" x14ac:dyDescent="0.2">
      <c r="A11871" t="s">
        <v>521</v>
      </c>
      <c r="B11871" t="s">
        <v>609</v>
      </c>
      <c r="C11871" t="s">
        <v>523</v>
      </c>
      <c r="D11871" t="s">
        <v>530</v>
      </c>
      <c r="E11871" t="s">
        <v>517</v>
      </c>
      <c r="F11871" s="191">
        <v>45920</v>
      </c>
      <c r="G11871" t="s">
        <v>25</v>
      </c>
      <c r="H11871" s="192">
        <v>384</v>
      </c>
      <c r="I11871" t="s">
        <v>16</v>
      </c>
      <c r="J11871"/>
      <c r="K11871"/>
      <c r="L11871">
        <v>2025</v>
      </c>
      <c r="M11871" t="s">
        <v>525</v>
      </c>
      <c r="N11871" t="s">
        <v>526</v>
      </c>
      <c r="O11871" t="s">
        <v>937</v>
      </c>
    </row>
    <row r="11872" spans="1:15" ht="16" x14ac:dyDescent="0.2">
      <c r="A11872" t="s">
        <v>521</v>
      </c>
      <c r="B11872" t="s">
        <v>572</v>
      </c>
      <c r="C11872" t="s">
        <v>523</v>
      </c>
      <c r="D11872" t="s">
        <v>524</v>
      </c>
      <c r="E11872" t="s">
        <v>519</v>
      </c>
      <c r="F11872" s="191">
        <v>45920</v>
      </c>
      <c r="G11872" t="s">
        <v>573</v>
      </c>
      <c r="H11872" s="192">
        <v>1275000</v>
      </c>
      <c r="I11872" t="s">
        <v>16</v>
      </c>
      <c r="J11872">
        <v>15000</v>
      </c>
      <c r="K11872"/>
      <c r="L11872">
        <v>2025</v>
      </c>
      <c r="M11872" t="s">
        <v>525</v>
      </c>
      <c r="N11872" t="s">
        <v>526</v>
      </c>
      <c r="O11872"/>
    </row>
    <row r="11873" spans="1:15" ht="16" x14ac:dyDescent="0.2">
      <c r="A11873" t="s">
        <v>521</v>
      </c>
      <c r="B11873" t="s">
        <v>592</v>
      </c>
      <c r="C11873" t="s">
        <v>523</v>
      </c>
      <c r="D11873" t="s">
        <v>530</v>
      </c>
      <c r="E11873" t="s">
        <v>517</v>
      </c>
      <c r="F11873" s="191">
        <v>45920</v>
      </c>
      <c r="G11873" t="s">
        <v>24</v>
      </c>
      <c r="H11873" s="192">
        <v>845312</v>
      </c>
      <c r="I11873" t="s">
        <v>16</v>
      </c>
      <c r="J11873"/>
      <c r="K11873"/>
      <c r="L11873">
        <v>2025</v>
      </c>
      <c r="M11873" t="s">
        <v>525</v>
      </c>
      <c r="N11873" t="s">
        <v>526</v>
      </c>
      <c r="O11873" t="s">
        <v>937</v>
      </c>
    </row>
    <row r="11874" spans="1:15" ht="16" x14ac:dyDescent="0.2">
      <c r="A11874" t="s">
        <v>521</v>
      </c>
      <c r="B11874" t="s">
        <v>572</v>
      </c>
      <c r="C11874" t="s">
        <v>523</v>
      </c>
      <c r="D11874" t="s">
        <v>530</v>
      </c>
      <c r="E11874" t="s">
        <v>517</v>
      </c>
      <c r="F11874" s="191">
        <v>45920</v>
      </c>
      <c r="G11874" t="s">
        <v>573</v>
      </c>
      <c r="H11874" s="192">
        <v>3978880</v>
      </c>
      <c r="I11874" t="s">
        <v>16</v>
      </c>
      <c r="J11874"/>
      <c r="K11874"/>
      <c r="L11874">
        <v>2025</v>
      </c>
      <c r="M11874" t="s">
        <v>525</v>
      </c>
      <c r="N11874" t="s">
        <v>526</v>
      </c>
      <c r="O11874" t="s">
        <v>937</v>
      </c>
    </row>
    <row r="11875" spans="1:15" ht="16" x14ac:dyDescent="0.2">
      <c r="A11875" t="s">
        <v>521</v>
      </c>
      <c r="B11875" t="s">
        <v>688</v>
      </c>
      <c r="C11875" t="s">
        <v>523</v>
      </c>
      <c r="D11875" t="s">
        <v>530</v>
      </c>
      <c r="E11875" t="s">
        <v>517</v>
      </c>
      <c r="F11875" s="191">
        <v>45921</v>
      </c>
      <c r="G11875" t="s">
        <v>40</v>
      </c>
      <c r="H11875" s="192">
        <v>240000</v>
      </c>
      <c r="I11875" t="s">
        <v>16</v>
      </c>
      <c r="J11875"/>
      <c r="K11875"/>
      <c r="L11875">
        <v>2025</v>
      </c>
      <c r="M11875" t="s">
        <v>525</v>
      </c>
      <c r="N11875" t="s">
        <v>526</v>
      </c>
      <c r="O11875"/>
    </row>
    <row r="11876" spans="1:15" ht="16" x14ac:dyDescent="0.2">
      <c r="A11876" t="s">
        <v>521</v>
      </c>
      <c r="B11876" t="s">
        <v>592</v>
      </c>
      <c r="C11876" t="s">
        <v>523</v>
      </c>
      <c r="D11876" t="s">
        <v>530</v>
      </c>
      <c r="E11876" t="s">
        <v>517</v>
      </c>
      <c r="F11876" s="191">
        <v>45921</v>
      </c>
      <c r="G11876" t="s">
        <v>24</v>
      </c>
      <c r="H11876" s="192">
        <v>537600</v>
      </c>
      <c r="I11876" t="s">
        <v>16</v>
      </c>
      <c r="J11876">
        <v>1344</v>
      </c>
      <c r="K11876"/>
      <c r="L11876">
        <v>2025</v>
      </c>
      <c r="M11876" t="s">
        <v>525</v>
      </c>
      <c r="N11876" t="s">
        <v>526</v>
      </c>
      <c r="O11876"/>
    </row>
    <row r="11877" spans="1:15" ht="16" x14ac:dyDescent="0.2">
      <c r="A11877" t="s">
        <v>521</v>
      </c>
      <c r="B11877" t="s">
        <v>639</v>
      </c>
      <c r="C11877" t="s">
        <v>523</v>
      </c>
      <c r="D11877" t="s">
        <v>530</v>
      </c>
      <c r="E11877" t="s">
        <v>517</v>
      </c>
      <c r="F11877" s="191">
        <v>45921</v>
      </c>
      <c r="G11877" t="s">
        <v>29</v>
      </c>
      <c r="H11877" s="192">
        <v>179200</v>
      </c>
      <c r="I11877" t="s">
        <v>16</v>
      </c>
      <c r="J11877">
        <v>448</v>
      </c>
      <c r="K11877"/>
      <c r="L11877">
        <v>2025</v>
      </c>
      <c r="M11877" t="s">
        <v>525</v>
      </c>
      <c r="N11877" t="s">
        <v>526</v>
      </c>
      <c r="O11877"/>
    </row>
    <row r="11878" spans="1:15" ht="16" x14ac:dyDescent="0.2">
      <c r="A11878" t="s">
        <v>521</v>
      </c>
      <c r="B11878" t="s">
        <v>662</v>
      </c>
      <c r="C11878" t="s">
        <v>523</v>
      </c>
      <c r="D11878" t="s">
        <v>530</v>
      </c>
      <c r="E11878" t="s">
        <v>518</v>
      </c>
      <c r="F11878" s="191">
        <v>45921</v>
      </c>
      <c r="G11878" t="s">
        <v>32</v>
      </c>
      <c r="H11878" s="192">
        <v>67200</v>
      </c>
      <c r="I11878" t="s">
        <v>16</v>
      </c>
      <c r="J11878">
        <v>168</v>
      </c>
      <c r="K11878"/>
      <c r="L11878">
        <v>2025</v>
      </c>
      <c r="M11878" t="s">
        <v>525</v>
      </c>
      <c r="N11878" t="s">
        <v>526</v>
      </c>
      <c r="O11878"/>
    </row>
    <row r="11879" spans="1:15" ht="16" x14ac:dyDescent="0.2">
      <c r="A11879" t="s">
        <v>521</v>
      </c>
      <c r="B11879" t="s">
        <v>662</v>
      </c>
      <c r="C11879" t="s">
        <v>523</v>
      </c>
      <c r="D11879" t="s">
        <v>530</v>
      </c>
      <c r="E11879" t="s">
        <v>517</v>
      </c>
      <c r="F11879" s="191">
        <v>45921</v>
      </c>
      <c r="G11879" t="s">
        <v>32</v>
      </c>
      <c r="H11879" s="192">
        <v>470400</v>
      </c>
      <c r="I11879" t="s">
        <v>16</v>
      </c>
      <c r="J11879">
        <v>1176</v>
      </c>
      <c r="K11879"/>
      <c r="L11879">
        <v>2025</v>
      </c>
      <c r="M11879" t="s">
        <v>525</v>
      </c>
      <c r="N11879" t="s">
        <v>526</v>
      </c>
      <c r="O11879"/>
    </row>
    <row r="11880" spans="1:15" ht="16" x14ac:dyDescent="0.2">
      <c r="A11880" t="s">
        <v>521</v>
      </c>
      <c r="B11880" t="s">
        <v>667</v>
      </c>
      <c r="C11880" t="s">
        <v>523</v>
      </c>
      <c r="D11880" t="s">
        <v>530</v>
      </c>
      <c r="E11880" t="s">
        <v>517</v>
      </c>
      <c r="F11880" s="191">
        <v>45921</v>
      </c>
      <c r="G11880" t="s">
        <v>34</v>
      </c>
      <c r="H11880" s="192">
        <v>89600</v>
      </c>
      <c r="I11880" t="s">
        <v>16</v>
      </c>
      <c r="J11880">
        <v>224</v>
      </c>
      <c r="K11880"/>
      <c r="L11880">
        <v>2025</v>
      </c>
      <c r="M11880" t="s">
        <v>525</v>
      </c>
      <c r="N11880" t="s">
        <v>526</v>
      </c>
      <c r="O11880"/>
    </row>
    <row r="11881" spans="1:15" ht="16" x14ac:dyDescent="0.2">
      <c r="A11881" t="s">
        <v>521</v>
      </c>
      <c r="B11881" t="s">
        <v>645</v>
      </c>
      <c r="C11881" t="s">
        <v>523</v>
      </c>
      <c r="D11881" t="s">
        <v>530</v>
      </c>
      <c r="E11881" t="s">
        <v>517</v>
      </c>
      <c r="F11881" s="191">
        <v>45921</v>
      </c>
      <c r="G11881" t="s">
        <v>30</v>
      </c>
      <c r="H11881" s="192">
        <v>224000</v>
      </c>
      <c r="I11881" t="s">
        <v>16</v>
      </c>
      <c r="J11881">
        <v>560</v>
      </c>
      <c r="K11881"/>
      <c r="L11881">
        <v>2025</v>
      </c>
      <c r="M11881" t="s">
        <v>525</v>
      </c>
      <c r="N11881" t="s">
        <v>526</v>
      </c>
      <c r="O11881"/>
    </row>
    <row r="11882" spans="1:15" ht="16" x14ac:dyDescent="0.2">
      <c r="A11882" t="s">
        <v>521</v>
      </c>
      <c r="B11882" t="s">
        <v>670</v>
      </c>
      <c r="C11882" t="s">
        <v>523</v>
      </c>
      <c r="D11882" t="s">
        <v>530</v>
      </c>
      <c r="E11882" t="s">
        <v>517</v>
      </c>
      <c r="F11882" s="191">
        <v>45921</v>
      </c>
      <c r="G11882" t="s">
        <v>36</v>
      </c>
      <c r="H11882" s="192">
        <v>22400</v>
      </c>
      <c r="I11882" t="s">
        <v>16</v>
      </c>
      <c r="J11882">
        <v>56</v>
      </c>
      <c r="K11882"/>
      <c r="L11882">
        <v>2025</v>
      </c>
      <c r="M11882" t="s">
        <v>525</v>
      </c>
      <c r="N11882" t="s">
        <v>526</v>
      </c>
      <c r="O11882" t="s">
        <v>927</v>
      </c>
    </row>
    <row r="11883" spans="1:15" ht="16" x14ac:dyDescent="0.2">
      <c r="A11883" t="s">
        <v>521</v>
      </c>
      <c r="B11883" t="s">
        <v>592</v>
      </c>
      <c r="C11883" t="s">
        <v>523</v>
      </c>
      <c r="D11883" t="s">
        <v>530</v>
      </c>
      <c r="E11883" t="s">
        <v>517</v>
      </c>
      <c r="F11883" s="191">
        <v>45921</v>
      </c>
      <c r="G11883" t="s">
        <v>24</v>
      </c>
      <c r="H11883" s="192">
        <v>-380800</v>
      </c>
      <c r="I11883" t="s">
        <v>16</v>
      </c>
      <c r="J11883">
        <v>-952</v>
      </c>
      <c r="K11883"/>
      <c r="L11883">
        <v>2025</v>
      </c>
      <c r="M11883" t="s">
        <v>525</v>
      </c>
      <c r="N11883" t="s">
        <v>526</v>
      </c>
      <c r="O11883" t="s">
        <v>923</v>
      </c>
    </row>
    <row r="11884" spans="1:15" ht="16" x14ac:dyDescent="0.2">
      <c r="A11884" t="s">
        <v>521</v>
      </c>
      <c r="B11884" t="s">
        <v>645</v>
      </c>
      <c r="C11884" t="s">
        <v>523</v>
      </c>
      <c r="D11884" t="s">
        <v>530</v>
      </c>
      <c r="E11884" t="s">
        <v>517</v>
      </c>
      <c r="F11884" s="191">
        <v>45921</v>
      </c>
      <c r="G11884" t="s">
        <v>30</v>
      </c>
      <c r="H11884" s="192">
        <v>-179200</v>
      </c>
      <c r="I11884" t="s">
        <v>16</v>
      </c>
      <c r="J11884">
        <v>-448</v>
      </c>
      <c r="K11884"/>
      <c r="L11884">
        <v>2025</v>
      </c>
      <c r="M11884" t="s">
        <v>525</v>
      </c>
      <c r="N11884" t="s">
        <v>526</v>
      </c>
      <c r="O11884" t="s">
        <v>923</v>
      </c>
    </row>
    <row r="11885" spans="1:15" ht="16" x14ac:dyDescent="0.2">
      <c r="A11885" t="s">
        <v>521</v>
      </c>
      <c r="B11885" t="s">
        <v>592</v>
      </c>
      <c r="C11885" t="s">
        <v>523</v>
      </c>
      <c r="D11885" t="s">
        <v>530</v>
      </c>
      <c r="E11885" t="s">
        <v>517</v>
      </c>
      <c r="F11885" s="191">
        <v>45921</v>
      </c>
      <c r="G11885" t="s">
        <v>24</v>
      </c>
      <c r="H11885" s="192">
        <v>44800</v>
      </c>
      <c r="I11885" t="s">
        <v>16</v>
      </c>
      <c r="J11885">
        <v>112</v>
      </c>
      <c r="K11885"/>
      <c r="L11885">
        <v>2025</v>
      </c>
      <c r="M11885" t="s">
        <v>525</v>
      </c>
      <c r="N11885" t="s">
        <v>526</v>
      </c>
      <c r="O11885" t="s">
        <v>928</v>
      </c>
    </row>
    <row r="11886" spans="1:15" ht="16" x14ac:dyDescent="0.2">
      <c r="A11886" t="s">
        <v>521</v>
      </c>
      <c r="B11886" t="s">
        <v>647</v>
      </c>
      <c r="C11886" t="s">
        <v>523</v>
      </c>
      <c r="D11886" t="s">
        <v>525</v>
      </c>
      <c r="E11886" t="s">
        <v>525</v>
      </c>
      <c r="F11886" s="191">
        <v>45922</v>
      </c>
      <c r="G11886" t="s">
        <v>648</v>
      </c>
      <c r="H11886" s="192">
        <v>175142</v>
      </c>
      <c r="I11886" t="s">
        <v>16</v>
      </c>
      <c r="J11886"/>
      <c r="K11886"/>
      <c r="L11886">
        <v>2025</v>
      </c>
      <c r="M11886" t="s">
        <v>525</v>
      </c>
      <c r="N11886" t="s">
        <v>569</v>
      </c>
      <c r="O11886"/>
    </row>
    <row r="11887" spans="1:15" ht="16" x14ac:dyDescent="0.2">
      <c r="A11887" t="s">
        <v>521</v>
      </c>
      <c r="B11887" t="s">
        <v>647</v>
      </c>
      <c r="C11887" t="s">
        <v>523</v>
      </c>
      <c r="D11887" t="s">
        <v>525</v>
      </c>
      <c r="E11887" t="s">
        <v>531</v>
      </c>
      <c r="F11887" s="191">
        <v>45922</v>
      </c>
      <c r="G11887" t="s">
        <v>648</v>
      </c>
      <c r="H11887" s="192">
        <v>38016</v>
      </c>
      <c r="I11887" t="s">
        <v>16</v>
      </c>
      <c r="J11887"/>
      <c r="K11887"/>
      <c r="L11887">
        <v>2025</v>
      </c>
      <c r="M11887" t="s">
        <v>525</v>
      </c>
      <c r="N11887" t="s">
        <v>569</v>
      </c>
      <c r="O11887"/>
    </row>
    <row r="11888" spans="1:15" ht="16" x14ac:dyDescent="0.2">
      <c r="A11888" t="s">
        <v>521</v>
      </c>
      <c r="B11888" t="s">
        <v>647</v>
      </c>
      <c r="C11888" t="s">
        <v>523</v>
      </c>
      <c r="D11888" t="s">
        <v>525</v>
      </c>
      <c r="E11888" t="s">
        <v>531</v>
      </c>
      <c r="F11888" s="191">
        <v>45922</v>
      </c>
      <c r="G11888" t="s">
        <v>651</v>
      </c>
      <c r="H11888" s="192">
        <v>316800</v>
      </c>
      <c r="I11888" t="s">
        <v>16</v>
      </c>
      <c r="J11888"/>
      <c r="K11888"/>
      <c r="L11888">
        <v>2025</v>
      </c>
      <c r="M11888" t="s">
        <v>525</v>
      </c>
      <c r="N11888" t="s">
        <v>569</v>
      </c>
      <c r="O11888"/>
    </row>
    <row r="11889" spans="1:15" ht="16" x14ac:dyDescent="0.2">
      <c r="A11889" t="s">
        <v>521</v>
      </c>
      <c r="B11889" t="s">
        <v>647</v>
      </c>
      <c r="C11889" t="s">
        <v>523</v>
      </c>
      <c r="D11889" t="s">
        <v>525</v>
      </c>
      <c r="E11889" t="s">
        <v>531</v>
      </c>
      <c r="F11889" s="191">
        <v>45922</v>
      </c>
      <c r="G11889" t="s">
        <v>652</v>
      </c>
      <c r="H11889" s="192">
        <v>424600</v>
      </c>
      <c r="I11889" t="s">
        <v>16</v>
      </c>
      <c r="J11889"/>
      <c r="K11889"/>
      <c r="L11889">
        <v>2025</v>
      </c>
      <c r="M11889" t="s">
        <v>525</v>
      </c>
      <c r="N11889" t="s">
        <v>569</v>
      </c>
      <c r="O11889"/>
    </row>
    <row r="11890" spans="1:15" ht="16" x14ac:dyDescent="0.2">
      <c r="A11890" t="s">
        <v>521</v>
      </c>
      <c r="B11890" t="s">
        <v>647</v>
      </c>
      <c r="C11890" t="s">
        <v>523</v>
      </c>
      <c r="D11890" t="s">
        <v>525</v>
      </c>
      <c r="E11890" t="s">
        <v>531</v>
      </c>
      <c r="F11890" s="191">
        <v>45922</v>
      </c>
      <c r="G11890" t="s">
        <v>656</v>
      </c>
      <c r="H11890" s="192">
        <v>180704</v>
      </c>
      <c r="I11890" t="s">
        <v>16</v>
      </c>
      <c r="J11890"/>
      <c r="K11890"/>
      <c r="L11890">
        <v>2025</v>
      </c>
      <c r="M11890" t="s">
        <v>525</v>
      </c>
      <c r="N11890" t="s">
        <v>569</v>
      </c>
      <c r="O11890"/>
    </row>
    <row r="11891" spans="1:15" ht="16" x14ac:dyDescent="0.2">
      <c r="A11891" t="s">
        <v>521</v>
      </c>
      <c r="B11891" t="s">
        <v>667</v>
      </c>
      <c r="C11891" t="s">
        <v>523</v>
      </c>
      <c r="D11891" t="s">
        <v>530</v>
      </c>
      <c r="E11891" t="s">
        <v>517</v>
      </c>
      <c r="F11891" s="191">
        <v>45922</v>
      </c>
      <c r="G11891" t="s">
        <v>35</v>
      </c>
      <c r="H11891" s="192">
        <v>134400</v>
      </c>
      <c r="I11891" t="s">
        <v>16</v>
      </c>
      <c r="J11891">
        <v>336</v>
      </c>
      <c r="K11891"/>
      <c r="L11891">
        <v>2025</v>
      </c>
      <c r="M11891" t="s">
        <v>525</v>
      </c>
      <c r="N11891" t="s">
        <v>526</v>
      </c>
      <c r="O11891"/>
    </row>
    <row r="11892" spans="1:15" ht="16" x14ac:dyDescent="0.2">
      <c r="A11892" t="s">
        <v>521</v>
      </c>
      <c r="B11892" t="s">
        <v>645</v>
      </c>
      <c r="C11892" t="s">
        <v>523</v>
      </c>
      <c r="D11892" t="s">
        <v>530</v>
      </c>
      <c r="E11892" t="s">
        <v>517</v>
      </c>
      <c r="F11892" s="191">
        <v>45922</v>
      </c>
      <c r="G11892" t="s">
        <v>30</v>
      </c>
      <c r="H11892" s="192">
        <v>44800</v>
      </c>
      <c r="I11892" t="s">
        <v>16</v>
      </c>
      <c r="J11892">
        <v>112</v>
      </c>
      <c r="K11892"/>
      <c r="L11892">
        <v>2025</v>
      </c>
      <c r="M11892" t="s">
        <v>525</v>
      </c>
      <c r="N11892" t="s">
        <v>526</v>
      </c>
      <c r="O11892"/>
    </row>
    <row r="11893" spans="1:15" ht="16" x14ac:dyDescent="0.2">
      <c r="A11893" t="s">
        <v>521</v>
      </c>
      <c r="B11893" t="s">
        <v>639</v>
      </c>
      <c r="C11893" t="s">
        <v>523</v>
      </c>
      <c r="D11893" t="s">
        <v>524</v>
      </c>
      <c r="E11893" t="s">
        <v>519</v>
      </c>
      <c r="F11893" s="191">
        <v>45922</v>
      </c>
      <c r="G11893" t="s">
        <v>29</v>
      </c>
      <c r="H11893" s="192">
        <v>21675</v>
      </c>
      <c r="I11893" t="s">
        <v>16</v>
      </c>
      <c r="J11893">
        <v>255</v>
      </c>
      <c r="K11893"/>
      <c r="L11893">
        <v>2025</v>
      </c>
      <c r="M11893" t="s">
        <v>525</v>
      </c>
      <c r="N11893" t="s">
        <v>526</v>
      </c>
      <c r="O11893"/>
    </row>
    <row r="11894" spans="1:15" ht="16" x14ac:dyDescent="0.2">
      <c r="A11894" t="s">
        <v>521</v>
      </c>
      <c r="B11894" t="s">
        <v>639</v>
      </c>
      <c r="C11894" t="s">
        <v>523</v>
      </c>
      <c r="D11894" t="s">
        <v>530</v>
      </c>
      <c r="E11894" t="s">
        <v>517</v>
      </c>
      <c r="F11894" s="191">
        <v>45922</v>
      </c>
      <c r="G11894" t="s">
        <v>29</v>
      </c>
      <c r="H11894" s="192">
        <v>448000</v>
      </c>
      <c r="I11894" t="s">
        <v>16</v>
      </c>
      <c r="J11894">
        <v>1120</v>
      </c>
      <c r="K11894"/>
      <c r="L11894">
        <v>2025</v>
      </c>
      <c r="M11894" t="s">
        <v>525</v>
      </c>
      <c r="N11894" t="s">
        <v>526</v>
      </c>
      <c r="O11894"/>
    </row>
    <row r="11895" spans="1:15" ht="16" x14ac:dyDescent="0.2">
      <c r="A11895" t="s">
        <v>521</v>
      </c>
      <c r="B11895" t="s">
        <v>662</v>
      </c>
      <c r="C11895" t="s">
        <v>523</v>
      </c>
      <c r="D11895" t="s">
        <v>530</v>
      </c>
      <c r="E11895" t="s">
        <v>518</v>
      </c>
      <c r="F11895" s="191">
        <v>45922</v>
      </c>
      <c r="G11895" t="s">
        <v>32</v>
      </c>
      <c r="H11895" s="192">
        <v>67200</v>
      </c>
      <c r="I11895" t="s">
        <v>16</v>
      </c>
      <c r="J11895">
        <v>168</v>
      </c>
      <c r="K11895"/>
      <c r="L11895">
        <v>2025</v>
      </c>
      <c r="M11895" t="s">
        <v>525</v>
      </c>
      <c r="N11895" t="s">
        <v>526</v>
      </c>
      <c r="O11895"/>
    </row>
    <row r="11896" spans="1:15" ht="16" x14ac:dyDescent="0.2">
      <c r="A11896" t="s">
        <v>521</v>
      </c>
      <c r="B11896" t="s">
        <v>662</v>
      </c>
      <c r="C11896" t="s">
        <v>523</v>
      </c>
      <c r="D11896" t="s">
        <v>530</v>
      </c>
      <c r="E11896" t="s">
        <v>517</v>
      </c>
      <c r="F11896" s="191">
        <v>45922</v>
      </c>
      <c r="G11896" t="s">
        <v>32</v>
      </c>
      <c r="H11896" s="192">
        <v>784000</v>
      </c>
      <c r="I11896" t="s">
        <v>16</v>
      </c>
      <c r="J11896">
        <v>1960</v>
      </c>
      <c r="K11896"/>
      <c r="L11896">
        <v>2025</v>
      </c>
      <c r="M11896" t="s">
        <v>525</v>
      </c>
      <c r="N11896" t="s">
        <v>526</v>
      </c>
      <c r="O11896"/>
    </row>
    <row r="11897" spans="1:15" ht="16" x14ac:dyDescent="0.2">
      <c r="A11897" t="s">
        <v>521</v>
      </c>
      <c r="B11897" t="s">
        <v>670</v>
      </c>
      <c r="C11897" t="s">
        <v>523</v>
      </c>
      <c r="D11897" t="s">
        <v>530</v>
      </c>
      <c r="E11897" t="s">
        <v>517</v>
      </c>
      <c r="F11897" s="191">
        <v>45922</v>
      </c>
      <c r="G11897" t="s">
        <v>36</v>
      </c>
      <c r="H11897" s="192">
        <v>134400</v>
      </c>
      <c r="I11897" t="s">
        <v>16</v>
      </c>
      <c r="J11897">
        <v>336</v>
      </c>
      <c r="K11897"/>
      <c r="L11897">
        <v>2025</v>
      </c>
      <c r="M11897" t="s">
        <v>525</v>
      </c>
      <c r="N11897" t="s">
        <v>526</v>
      </c>
      <c r="O11897"/>
    </row>
    <row r="11898" spans="1:15" ht="16" x14ac:dyDescent="0.2">
      <c r="A11898" t="s">
        <v>521</v>
      </c>
      <c r="B11898" t="s">
        <v>687</v>
      </c>
      <c r="C11898" t="s">
        <v>523</v>
      </c>
      <c r="D11898" t="s">
        <v>530</v>
      </c>
      <c r="E11898" t="s">
        <v>517</v>
      </c>
      <c r="F11898" s="191">
        <v>45922</v>
      </c>
      <c r="G11898" t="s">
        <v>39</v>
      </c>
      <c r="H11898" s="192">
        <v>67200</v>
      </c>
      <c r="I11898" t="s">
        <v>16</v>
      </c>
      <c r="J11898">
        <v>168</v>
      </c>
      <c r="K11898"/>
      <c r="L11898">
        <v>2025</v>
      </c>
      <c r="M11898" t="s">
        <v>525</v>
      </c>
      <c r="N11898" t="s">
        <v>526</v>
      </c>
      <c r="O11898"/>
    </row>
    <row r="11899" spans="1:15" ht="16" x14ac:dyDescent="0.2">
      <c r="A11899" t="s">
        <v>521</v>
      </c>
      <c r="B11899" t="s">
        <v>592</v>
      </c>
      <c r="C11899" t="s">
        <v>523</v>
      </c>
      <c r="D11899" t="s">
        <v>530</v>
      </c>
      <c r="E11899" t="s">
        <v>517</v>
      </c>
      <c r="F11899" s="191">
        <v>45922</v>
      </c>
      <c r="G11899" t="s">
        <v>24</v>
      </c>
      <c r="H11899" s="192">
        <v>392000</v>
      </c>
      <c r="I11899" t="s">
        <v>16</v>
      </c>
      <c r="J11899">
        <v>980</v>
      </c>
      <c r="K11899"/>
      <c r="L11899">
        <v>2025</v>
      </c>
      <c r="M11899" t="s">
        <v>525</v>
      </c>
      <c r="N11899" t="s">
        <v>526</v>
      </c>
      <c r="O11899"/>
    </row>
    <row r="11900" spans="1:15" ht="16" x14ac:dyDescent="0.2">
      <c r="A11900" t="s">
        <v>521</v>
      </c>
      <c r="B11900" t="s">
        <v>615</v>
      </c>
      <c r="C11900" t="s">
        <v>523</v>
      </c>
      <c r="D11900" t="s">
        <v>530</v>
      </c>
      <c r="E11900" t="s">
        <v>517</v>
      </c>
      <c r="F11900" s="191">
        <v>45922</v>
      </c>
      <c r="G11900" t="s">
        <v>26</v>
      </c>
      <c r="H11900" s="192">
        <v>22400</v>
      </c>
      <c r="I11900" t="s">
        <v>16</v>
      </c>
      <c r="J11900">
        <v>56</v>
      </c>
      <c r="K11900"/>
      <c r="L11900">
        <v>2025</v>
      </c>
      <c r="M11900" t="s">
        <v>525</v>
      </c>
      <c r="N11900" t="s">
        <v>526</v>
      </c>
      <c r="O11900"/>
    </row>
    <row r="11901" spans="1:15" ht="16" x14ac:dyDescent="0.2">
      <c r="A11901" t="s">
        <v>521</v>
      </c>
      <c r="B11901" t="s">
        <v>639</v>
      </c>
      <c r="C11901" t="s">
        <v>523</v>
      </c>
      <c r="D11901" t="s">
        <v>530</v>
      </c>
      <c r="E11901" t="s">
        <v>518</v>
      </c>
      <c r="F11901" s="191">
        <v>45922</v>
      </c>
      <c r="G11901" t="s">
        <v>29</v>
      </c>
      <c r="H11901" s="192">
        <v>44800</v>
      </c>
      <c r="I11901" t="s">
        <v>16</v>
      </c>
      <c r="J11901">
        <v>112</v>
      </c>
      <c r="K11901"/>
      <c r="L11901">
        <v>2025</v>
      </c>
      <c r="M11901" t="s">
        <v>525</v>
      </c>
      <c r="N11901" t="s">
        <v>526</v>
      </c>
      <c r="O11901"/>
    </row>
    <row r="11902" spans="1:15" ht="16" x14ac:dyDescent="0.2">
      <c r="A11902" t="s">
        <v>521</v>
      </c>
      <c r="B11902" t="s">
        <v>572</v>
      </c>
      <c r="C11902" t="s">
        <v>523</v>
      </c>
      <c r="D11902" t="s">
        <v>524</v>
      </c>
      <c r="E11902" t="s">
        <v>519</v>
      </c>
      <c r="F11902" s="191">
        <v>45922</v>
      </c>
      <c r="G11902" t="s">
        <v>573</v>
      </c>
      <c r="H11902" s="192">
        <v>1402500</v>
      </c>
      <c r="I11902" t="s">
        <v>16</v>
      </c>
      <c r="J11902">
        <v>16500</v>
      </c>
      <c r="K11902"/>
      <c r="L11902">
        <v>2025</v>
      </c>
      <c r="M11902" t="s">
        <v>525</v>
      </c>
      <c r="N11902" t="s">
        <v>526</v>
      </c>
      <c r="O11902"/>
    </row>
    <row r="11903" spans="1:15" ht="16" x14ac:dyDescent="0.2">
      <c r="A11903" t="s">
        <v>521</v>
      </c>
      <c r="B11903" t="s">
        <v>572</v>
      </c>
      <c r="C11903" t="s">
        <v>535</v>
      </c>
      <c r="D11903" t="s">
        <v>530</v>
      </c>
      <c r="E11903" t="s">
        <v>517</v>
      </c>
      <c r="F11903" s="191">
        <v>45922</v>
      </c>
      <c r="G11903" t="s">
        <v>573</v>
      </c>
      <c r="H11903" s="192">
        <v>60000</v>
      </c>
      <c r="I11903" t="s">
        <v>16</v>
      </c>
      <c r="J11903"/>
      <c r="K11903"/>
      <c r="L11903">
        <v>2025</v>
      </c>
      <c r="M11903" t="s">
        <v>525</v>
      </c>
      <c r="N11903" t="s">
        <v>526</v>
      </c>
      <c r="O11903"/>
    </row>
    <row r="11904" spans="1:15" ht="16" x14ac:dyDescent="0.2">
      <c r="A11904" t="s">
        <v>521</v>
      </c>
      <c r="B11904" t="s">
        <v>572</v>
      </c>
      <c r="C11904" t="s">
        <v>523</v>
      </c>
      <c r="D11904" t="s">
        <v>530</v>
      </c>
      <c r="E11904" t="s">
        <v>517</v>
      </c>
      <c r="F11904" s="191">
        <v>45922</v>
      </c>
      <c r="G11904" t="s">
        <v>573</v>
      </c>
      <c r="H11904" s="192">
        <v>1620000</v>
      </c>
      <c r="I11904" t="s">
        <v>16</v>
      </c>
      <c r="J11904">
        <v>850</v>
      </c>
      <c r="K11904"/>
      <c r="L11904">
        <v>2025</v>
      </c>
      <c r="M11904" t="s">
        <v>525</v>
      </c>
      <c r="N11904" t="s">
        <v>526</v>
      </c>
      <c r="O11904"/>
    </row>
    <row r="11905" spans="1:15" ht="16" x14ac:dyDescent="0.2">
      <c r="A11905" t="s">
        <v>521</v>
      </c>
      <c r="B11905" t="s">
        <v>572</v>
      </c>
      <c r="C11905" t="s">
        <v>523</v>
      </c>
      <c r="D11905" t="s">
        <v>524</v>
      </c>
      <c r="E11905" t="s">
        <v>517</v>
      </c>
      <c r="F11905" s="191">
        <v>45922</v>
      </c>
      <c r="G11905" t="s">
        <v>573</v>
      </c>
      <c r="H11905" s="192">
        <v>57120</v>
      </c>
      <c r="I11905" t="s">
        <v>16</v>
      </c>
      <c r="J11905">
        <v>672</v>
      </c>
      <c r="K11905"/>
      <c r="L11905">
        <v>2025</v>
      </c>
      <c r="M11905" t="s">
        <v>525</v>
      </c>
      <c r="N11905" t="s">
        <v>526</v>
      </c>
      <c r="O11905"/>
    </row>
    <row r="11906" spans="1:15" ht="16" x14ac:dyDescent="0.2">
      <c r="A11906" t="s">
        <v>521</v>
      </c>
      <c r="B11906" t="s">
        <v>688</v>
      </c>
      <c r="C11906" t="s">
        <v>523</v>
      </c>
      <c r="D11906" t="s">
        <v>530</v>
      </c>
      <c r="E11906" t="s">
        <v>517</v>
      </c>
      <c r="F11906" s="191">
        <v>45922</v>
      </c>
      <c r="G11906" t="s">
        <v>40</v>
      </c>
      <c r="H11906" s="192">
        <v>480000</v>
      </c>
      <c r="I11906" t="s">
        <v>16</v>
      </c>
      <c r="J11906"/>
      <c r="K11906"/>
      <c r="L11906">
        <v>2025</v>
      </c>
      <c r="M11906" t="s">
        <v>525</v>
      </c>
      <c r="N11906" t="s">
        <v>526</v>
      </c>
      <c r="O11906"/>
    </row>
    <row r="11907" spans="1:15" ht="16" x14ac:dyDescent="0.2">
      <c r="A11907" t="s">
        <v>521</v>
      </c>
      <c r="B11907" t="s">
        <v>592</v>
      </c>
      <c r="C11907" t="s">
        <v>523</v>
      </c>
      <c r="D11907" t="s">
        <v>530</v>
      </c>
      <c r="E11907" t="s">
        <v>517</v>
      </c>
      <c r="F11907" s="191">
        <v>45922</v>
      </c>
      <c r="G11907" t="s">
        <v>24</v>
      </c>
      <c r="H11907" s="192">
        <v>268800</v>
      </c>
      <c r="I11907" t="s">
        <v>16</v>
      </c>
      <c r="J11907">
        <v>672</v>
      </c>
      <c r="K11907"/>
      <c r="L11907">
        <v>2025</v>
      </c>
      <c r="M11907" t="s">
        <v>525</v>
      </c>
      <c r="N11907" t="s">
        <v>526</v>
      </c>
      <c r="O11907" t="s">
        <v>929</v>
      </c>
    </row>
    <row r="11908" spans="1:15" ht="16" x14ac:dyDescent="0.2">
      <c r="A11908" t="s">
        <v>521</v>
      </c>
      <c r="B11908" t="s">
        <v>639</v>
      </c>
      <c r="C11908" t="s">
        <v>523</v>
      </c>
      <c r="D11908" t="s">
        <v>530</v>
      </c>
      <c r="E11908" t="s">
        <v>517</v>
      </c>
      <c r="F11908" s="191">
        <v>45922</v>
      </c>
      <c r="G11908" t="s">
        <v>29</v>
      </c>
      <c r="H11908" s="192">
        <v>67200</v>
      </c>
      <c r="I11908" t="s">
        <v>16</v>
      </c>
      <c r="J11908">
        <v>168</v>
      </c>
      <c r="K11908"/>
      <c r="L11908">
        <v>2025</v>
      </c>
      <c r="M11908" t="s">
        <v>525</v>
      </c>
      <c r="N11908" t="s">
        <v>526</v>
      </c>
      <c r="O11908" t="s">
        <v>929</v>
      </c>
    </row>
    <row r="11909" spans="1:15" ht="16" x14ac:dyDescent="0.2">
      <c r="A11909" t="s">
        <v>521</v>
      </c>
      <c r="B11909" t="s">
        <v>687</v>
      </c>
      <c r="C11909" t="s">
        <v>523</v>
      </c>
      <c r="D11909" t="s">
        <v>530</v>
      </c>
      <c r="E11909" t="s">
        <v>517</v>
      </c>
      <c r="F11909" s="191">
        <v>45923</v>
      </c>
      <c r="G11909" t="s">
        <v>39</v>
      </c>
      <c r="H11909" s="192">
        <v>112000</v>
      </c>
      <c r="I11909" t="s">
        <v>16</v>
      </c>
      <c r="J11909">
        <v>280</v>
      </c>
      <c r="K11909"/>
      <c r="L11909">
        <v>2025</v>
      </c>
      <c r="M11909" t="s">
        <v>525</v>
      </c>
      <c r="N11909" t="s">
        <v>526</v>
      </c>
      <c r="O11909"/>
    </row>
    <row r="11910" spans="1:15" ht="16" x14ac:dyDescent="0.2">
      <c r="A11910" t="s">
        <v>521</v>
      </c>
      <c r="B11910" t="s">
        <v>647</v>
      </c>
      <c r="C11910" t="s">
        <v>523</v>
      </c>
      <c r="D11910" t="s">
        <v>525</v>
      </c>
      <c r="E11910" t="s">
        <v>525</v>
      </c>
      <c r="F11910" s="191">
        <v>45923</v>
      </c>
      <c r="G11910" t="s">
        <v>648</v>
      </c>
      <c r="H11910" s="192">
        <v>79205</v>
      </c>
      <c r="I11910" t="s">
        <v>16</v>
      </c>
      <c r="J11910"/>
      <c r="K11910"/>
      <c r="L11910">
        <v>2025</v>
      </c>
      <c r="M11910" t="s">
        <v>525</v>
      </c>
      <c r="N11910" t="s">
        <v>569</v>
      </c>
      <c r="O11910"/>
    </row>
    <row r="11911" spans="1:15" ht="16" x14ac:dyDescent="0.2">
      <c r="A11911" t="s">
        <v>521</v>
      </c>
      <c r="B11911" t="s">
        <v>667</v>
      </c>
      <c r="C11911" t="s">
        <v>523</v>
      </c>
      <c r="D11911" t="s">
        <v>530</v>
      </c>
      <c r="E11911" t="s">
        <v>517</v>
      </c>
      <c r="F11911" s="191">
        <v>45923</v>
      </c>
      <c r="G11911" t="s">
        <v>35</v>
      </c>
      <c r="H11911" s="192">
        <v>224000</v>
      </c>
      <c r="I11911" t="s">
        <v>16</v>
      </c>
      <c r="J11911">
        <v>560</v>
      </c>
      <c r="K11911"/>
      <c r="L11911">
        <v>2025</v>
      </c>
      <c r="M11911" t="s">
        <v>525</v>
      </c>
      <c r="N11911" t="s">
        <v>526</v>
      </c>
      <c r="O11911"/>
    </row>
    <row r="11912" spans="1:15" ht="16" x14ac:dyDescent="0.2">
      <c r="A11912" t="s">
        <v>521</v>
      </c>
      <c r="B11912" t="s">
        <v>647</v>
      </c>
      <c r="C11912" t="s">
        <v>523</v>
      </c>
      <c r="D11912" t="s">
        <v>525</v>
      </c>
      <c r="E11912" t="s">
        <v>531</v>
      </c>
      <c r="F11912" s="191">
        <v>45923</v>
      </c>
      <c r="G11912" t="s">
        <v>648</v>
      </c>
      <c r="H11912" s="192">
        <v>14080</v>
      </c>
      <c r="I11912" t="s">
        <v>16</v>
      </c>
      <c r="J11912"/>
      <c r="K11912"/>
      <c r="L11912">
        <v>2025</v>
      </c>
      <c r="M11912" t="s">
        <v>525</v>
      </c>
      <c r="N11912" t="s">
        <v>569</v>
      </c>
      <c r="O11912"/>
    </row>
    <row r="11913" spans="1:15" ht="16" x14ac:dyDescent="0.2">
      <c r="A11913" t="s">
        <v>521</v>
      </c>
      <c r="B11913" t="s">
        <v>645</v>
      </c>
      <c r="C11913" t="s">
        <v>523</v>
      </c>
      <c r="D11913" t="s">
        <v>530</v>
      </c>
      <c r="E11913" t="s">
        <v>517</v>
      </c>
      <c r="F11913" s="191">
        <v>45923</v>
      </c>
      <c r="G11913" t="s">
        <v>30</v>
      </c>
      <c r="H11913" s="192">
        <v>44800</v>
      </c>
      <c r="I11913" t="s">
        <v>16</v>
      </c>
      <c r="J11913">
        <v>112</v>
      </c>
      <c r="K11913"/>
      <c r="L11913">
        <v>2025</v>
      </c>
      <c r="M11913" t="s">
        <v>525</v>
      </c>
      <c r="N11913" t="s">
        <v>526</v>
      </c>
      <c r="O11913"/>
    </row>
    <row r="11914" spans="1:15" ht="16" x14ac:dyDescent="0.2">
      <c r="A11914" t="s">
        <v>521</v>
      </c>
      <c r="B11914" t="s">
        <v>577</v>
      </c>
      <c r="C11914" t="s">
        <v>523</v>
      </c>
      <c r="D11914" t="s">
        <v>525</v>
      </c>
      <c r="E11914" t="s">
        <v>531</v>
      </c>
      <c r="F11914" s="191">
        <v>45923</v>
      </c>
      <c r="G11914" t="s">
        <v>580</v>
      </c>
      <c r="H11914" s="192">
        <v>66</v>
      </c>
      <c r="I11914" t="s">
        <v>16</v>
      </c>
      <c r="J11914"/>
      <c r="K11914"/>
      <c r="L11914">
        <v>2025</v>
      </c>
      <c r="M11914" t="s">
        <v>525</v>
      </c>
      <c r="N11914" t="s">
        <v>569</v>
      </c>
      <c r="O11914"/>
    </row>
    <row r="11915" spans="1:15" ht="16" x14ac:dyDescent="0.2">
      <c r="A11915" t="s">
        <v>521</v>
      </c>
      <c r="B11915" t="s">
        <v>639</v>
      </c>
      <c r="C11915" t="s">
        <v>523</v>
      </c>
      <c r="D11915" t="s">
        <v>524</v>
      </c>
      <c r="E11915" t="s">
        <v>519</v>
      </c>
      <c r="F11915" s="191">
        <v>45923</v>
      </c>
      <c r="G11915" t="s">
        <v>29</v>
      </c>
      <c r="H11915" s="192">
        <v>36125</v>
      </c>
      <c r="I11915" t="s">
        <v>16</v>
      </c>
      <c r="J11915">
        <v>425</v>
      </c>
      <c r="K11915"/>
      <c r="L11915">
        <v>2025</v>
      </c>
      <c r="M11915" t="s">
        <v>525</v>
      </c>
      <c r="N11915" t="s">
        <v>526</v>
      </c>
      <c r="O11915"/>
    </row>
    <row r="11916" spans="1:15" ht="16" x14ac:dyDescent="0.2">
      <c r="A11916" t="s">
        <v>521</v>
      </c>
      <c r="B11916" t="s">
        <v>577</v>
      </c>
      <c r="C11916" t="s">
        <v>523</v>
      </c>
      <c r="D11916" t="s">
        <v>525</v>
      </c>
      <c r="E11916" t="s">
        <v>531</v>
      </c>
      <c r="F11916" s="191">
        <v>45923</v>
      </c>
      <c r="G11916" t="s">
        <v>581</v>
      </c>
      <c r="H11916" s="192">
        <v>396</v>
      </c>
      <c r="I11916" t="s">
        <v>16</v>
      </c>
      <c r="J11916"/>
      <c r="K11916"/>
      <c r="L11916">
        <v>2025</v>
      </c>
      <c r="M11916" t="s">
        <v>525</v>
      </c>
      <c r="N11916" t="s">
        <v>569</v>
      </c>
      <c r="O11916"/>
    </row>
    <row r="11917" spans="1:15" ht="16" x14ac:dyDescent="0.2">
      <c r="A11917" t="s">
        <v>521</v>
      </c>
      <c r="B11917" t="s">
        <v>639</v>
      </c>
      <c r="C11917" t="s">
        <v>523</v>
      </c>
      <c r="D11917" t="s">
        <v>530</v>
      </c>
      <c r="E11917" t="s">
        <v>517</v>
      </c>
      <c r="F11917" s="191">
        <v>45923</v>
      </c>
      <c r="G11917" t="s">
        <v>29</v>
      </c>
      <c r="H11917" s="192">
        <v>560000</v>
      </c>
      <c r="I11917" t="s">
        <v>16</v>
      </c>
      <c r="J11917">
        <v>1400</v>
      </c>
      <c r="K11917"/>
      <c r="L11917">
        <v>2025</v>
      </c>
      <c r="M11917" t="s">
        <v>525</v>
      </c>
      <c r="N11917" t="s">
        <v>526</v>
      </c>
      <c r="O11917"/>
    </row>
    <row r="11918" spans="1:15" ht="16" x14ac:dyDescent="0.2">
      <c r="A11918" t="s">
        <v>521</v>
      </c>
      <c r="B11918" t="s">
        <v>577</v>
      </c>
      <c r="C11918" t="s">
        <v>523</v>
      </c>
      <c r="D11918" t="s">
        <v>525</v>
      </c>
      <c r="E11918" t="s">
        <v>525</v>
      </c>
      <c r="F11918" s="191">
        <v>45923</v>
      </c>
      <c r="G11918" t="s">
        <v>582</v>
      </c>
      <c r="H11918" s="192">
        <v>763</v>
      </c>
      <c r="I11918" t="s">
        <v>16</v>
      </c>
      <c r="J11918"/>
      <c r="K11918"/>
      <c r="L11918">
        <v>2025</v>
      </c>
      <c r="M11918" t="s">
        <v>525</v>
      </c>
      <c r="N11918" t="s">
        <v>569</v>
      </c>
      <c r="O11918"/>
    </row>
    <row r="11919" spans="1:15" ht="16" x14ac:dyDescent="0.2">
      <c r="A11919" t="s">
        <v>521</v>
      </c>
      <c r="B11919" t="s">
        <v>662</v>
      </c>
      <c r="C11919" t="s">
        <v>523</v>
      </c>
      <c r="D11919" t="s">
        <v>530</v>
      </c>
      <c r="E11919" t="s">
        <v>518</v>
      </c>
      <c r="F11919" s="191">
        <v>45923</v>
      </c>
      <c r="G11919" t="s">
        <v>32</v>
      </c>
      <c r="H11919" s="192">
        <v>44800</v>
      </c>
      <c r="I11919" t="s">
        <v>16</v>
      </c>
      <c r="J11919">
        <v>112</v>
      </c>
      <c r="K11919"/>
      <c r="L11919">
        <v>2025</v>
      </c>
      <c r="M11919" t="s">
        <v>525</v>
      </c>
      <c r="N11919" t="s">
        <v>526</v>
      </c>
      <c r="O11919"/>
    </row>
    <row r="11920" spans="1:15" ht="16" x14ac:dyDescent="0.2">
      <c r="A11920" t="s">
        <v>521</v>
      </c>
      <c r="B11920" t="s">
        <v>577</v>
      </c>
      <c r="C11920" t="s">
        <v>523</v>
      </c>
      <c r="D11920" t="s">
        <v>525</v>
      </c>
      <c r="E11920" t="s">
        <v>531</v>
      </c>
      <c r="F11920" s="191">
        <v>45923</v>
      </c>
      <c r="G11920" t="s">
        <v>582</v>
      </c>
      <c r="H11920" s="192">
        <v>3192</v>
      </c>
      <c r="I11920" t="s">
        <v>16</v>
      </c>
      <c r="J11920"/>
      <c r="K11920"/>
      <c r="L11920">
        <v>2025</v>
      </c>
      <c r="M11920" t="s">
        <v>525</v>
      </c>
      <c r="N11920" t="s">
        <v>569</v>
      </c>
      <c r="O11920"/>
    </row>
    <row r="11921" spans="1:15" ht="16" x14ac:dyDescent="0.2">
      <c r="A11921" t="s">
        <v>521</v>
      </c>
      <c r="B11921" t="s">
        <v>662</v>
      </c>
      <c r="C11921" t="s">
        <v>523</v>
      </c>
      <c r="D11921" t="s">
        <v>524</v>
      </c>
      <c r="E11921" t="s">
        <v>519</v>
      </c>
      <c r="F11921" s="191">
        <v>45923</v>
      </c>
      <c r="G11921" t="s">
        <v>32</v>
      </c>
      <c r="H11921" s="192">
        <v>21675</v>
      </c>
      <c r="I11921" t="s">
        <v>16</v>
      </c>
      <c r="J11921">
        <v>255</v>
      </c>
      <c r="K11921"/>
      <c r="L11921">
        <v>2025</v>
      </c>
      <c r="M11921" t="s">
        <v>525</v>
      </c>
      <c r="N11921" t="s">
        <v>526</v>
      </c>
      <c r="O11921"/>
    </row>
    <row r="11922" spans="1:15" ht="16" x14ac:dyDescent="0.2">
      <c r="A11922" t="s">
        <v>521</v>
      </c>
      <c r="B11922" t="s">
        <v>647</v>
      </c>
      <c r="C11922" t="s">
        <v>523</v>
      </c>
      <c r="D11922" t="s">
        <v>525</v>
      </c>
      <c r="E11922" t="s">
        <v>531</v>
      </c>
      <c r="F11922" s="191">
        <v>45923</v>
      </c>
      <c r="G11922" t="s">
        <v>651</v>
      </c>
      <c r="H11922" s="192">
        <v>158400</v>
      </c>
      <c r="I11922" t="s">
        <v>16</v>
      </c>
      <c r="J11922"/>
      <c r="K11922"/>
      <c r="L11922">
        <v>2025</v>
      </c>
      <c r="M11922" t="s">
        <v>525</v>
      </c>
      <c r="N11922" t="s">
        <v>569</v>
      </c>
      <c r="O11922"/>
    </row>
    <row r="11923" spans="1:15" ht="16" x14ac:dyDescent="0.2">
      <c r="A11923" t="s">
        <v>521</v>
      </c>
      <c r="B11923" t="s">
        <v>662</v>
      </c>
      <c r="C11923" t="s">
        <v>523</v>
      </c>
      <c r="D11923" t="s">
        <v>530</v>
      </c>
      <c r="E11923" t="s">
        <v>517</v>
      </c>
      <c r="F11923" s="191">
        <v>45923</v>
      </c>
      <c r="G11923" t="s">
        <v>32</v>
      </c>
      <c r="H11923" s="192">
        <v>1321600</v>
      </c>
      <c r="I11923" t="s">
        <v>16</v>
      </c>
      <c r="J11923">
        <v>3304</v>
      </c>
      <c r="K11923"/>
      <c r="L11923">
        <v>2025</v>
      </c>
      <c r="M11923" t="s">
        <v>525</v>
      </c>
      <c r="N11923" t="s">
        <v>526</v>
      </c>
      <c r="O11923"/>
    </row>
    <row r="11924" spans="1:15" ht="16" x14ac:dyDescent="0.2">
      <c r="A11924" t="s">
        <v>521</v>
      </c>
      <c r="B11924" t="s">
        <v>647</v>
      </c>
      <c r="C11924" t="s">
        <v>523</v>
      </c>
      <c r="D11924" t="s">
        <v>525</v>
      </c>
      <c r="E11924" t="s">
        <v>531</v>
      </c>
      <c r="F11924" s="191">
        <v>45923</v>
      </c>
      <c r="G11924" t="s">
        <v>661</v>
      </c>
      <c r="H11924" s="192">
        <v>54912</v>
      </c>
      <c r="I11924" t="s">
        <v>16</v>
      </c>
      <c r="J11924"/>
      <c r="K11924"/>
      <c r="L11924">
        <v>2025</v>
      </c>
      <c r="M11924" t="s">
        <v>525</v>
      </c>
      <c r="N11924" t="s">
        <v>569</v>
      </c>
      <c r="O11924"/>
    </row>
    <row r="11925" spans="1:15" ht="16" x14ac:dyDescent="0.2">
      <c r="A11925" t="s">
        <v>521</v>
      </c>
      <c r="B11925" t="s">
        <v>670</v>
      </c>
      <c r="C11925" t="s">
        <v>523</v>
      </c>
      <c r="D11925" t="s">
        <v>530</v>
      </c>
      <c r="E11925" t="s">
        <v>517</v>
      </c>
      <c r="F11925" s="191">
        <v>45923</v>
      </c>
      <c r="G11925" t="s">
        <v>36</v>
      </c>
      <c r="H11925" s="192">
        <v>67200</v>
      </c>
      <c r="I11925" t="s">
        <v>16</v>
      </c>
      <c r="J11925">
        <v>168</v>
      </c>
      <c r="K11925"/>
      <c r="L11925">
        <v>2025</v>
      </c>
      <c r="M11925" t="s">
        <v>525</v>
      </c>
      <c r="N11925" t="s">
        <v>526</v>
      </c>
      <c r="O11925"/>
    </row>
    <row r="11926" spans="1:15" ht="16" x14ac:dyDescent="0.2">
      <c r="A11926" t="s">
        <v>521</v>
      </c>
      <c r="B11926" t="s">
        <v>647</v>
      </c>
      <c r="C11926" t="s">
        <v>523</v>
      </c>
      <c r="D11926" t="s">
        <v>525</v>
      </c>
      <c r="E11926" t="s">
        <v>531</v>
      </c>
      <c r="F11926" s="191">
        <v>45923</v>
      </c>
      <c r="G11926" t="s">
        <v>652</v>
      </c>
      <c r="H11926" s="192">
        <v>247280</v>
      </c>
      <c r="I11926" t="s">
        <v>16</v>
      </c>
      <c r="J11926"/>
      <c r="K11926"/>
      <c r="L11926">
        <v>2025</v>
      </c>
      <c r="M11926" t="s">
        <v>525</v>
      </c>
      <c r="N11926" t="s">
        <v>569</v>
      </c>
      <c r="O11926"/>
    </row>
    <row r="11927" spans="1:15" ht="16" x14ac:dyDescent="0.2">
      <c r="A11927" t="s">
        <v>521</v>
      </c>
      <c r="B11927" t="s">
        <v>592</v>
      </c>
      <c r="C11927" t="s">
        <v>523</v>
      </c>
      <c r="D11927" t="s">
        <v>530</v>
      </c>
      <c r="E11927" t="s">
        <v>517</v>
      </c>
      <c r="F11927" s="191">
        <v>45923</v>
      </c>
      <c r="G11927" t="s">
        <v>24</v>
      </c>
      <c r="H11927" s="192">
        <v>492800</v>
      </c>
      <c r="I11927" t="s">
        <v>16</v>
      </c>
      <c r="J11927">
        <v>1232</v>
      </c>
      <c r="K11927"/>
      <c r="L11927">
        <v>2025</v>
      </c>
      <c r="M11927" t="s">
        <v>525</v>
      </c>
      <c r="N11927" t="s">
        <v>526</v>
      </c>
      <c r="O11927"/>
    </row>
    <row r="11928" spans="1:15" ht="16" x14ac:dyDescent="0.2">
      <c r="A11928" t="s">
        <v>521</v>
      </c>
      <c r="B11928" t="s">
        <v>647</v>
      </c>
      <c r="C11928" t="s">
        <v>523</v>
      </c>
      <c r="D11928" t="s">
        <v>525</v>
      </c>
      <c r="E11928" t="s">
        <v>531</v>
      </c>
      <c r="F11928" s="191">
        <v>45923</v>
      </c>
      <c r="G11928" t="s">
        <v>656</v>
      </c>
      <c r="H11928" s="192">
        <v>120228</v>
      </c>
      <c r="I11928" t="s">
        <v>16</v>
      </c>
      <c r="J11928"/>
      <c r="K11928"/>
      <c r="L11928">
        <v>2025</v>
      </c>
      <c r="M11928" t="s">
        <v>525</v>
      </c>
      <c r="N11928" t="s">
        <v>569</v>
      </c>
      <c r="O11928"/>
    </row>
    <row r="11929" spans="1:15" ht="16" x14ac:dyDescent="0.2">
      <c r="A11929" t="s">
        <v>521</v>
      </c>
      <c r="B11929" t="s">
        <v>639</v>
      </c>
      <c r="C11929" t="s">
        <v>523</v>
      </c>
      <c r="D11929" t="s">
        <v>530</v>
      </c>
      <c r="E11929" t="s">
        <v>518</v>
      </c>
      <c r="F11929" s="191">
        <v>45923</v>
      </c>
      <c r="G11929" t="s">
        <v>29</v>
      </c>
      <c r="H11929" s="192">
        <v>22400</v>
      </c>
      <c r="I11929" t="s">
        <v>16</v>
      </c>
      <c r="J11929">
        <v>56</v>
      </c>
      <c r="K11929"/>
      <c r="L11929">
        <v>2025</v>
      </c>
      <c r="M11929" t="s">
        <v>525</v>
      </c>
      <c r="N11929" t="s">
        <v>526</v>
      </c>
      <c r="O11929"/>
    </row>
    <row r="11930" spans="1:15" ht="16" x14ac:dyDescent="0.2">
      <c r="A11930" t="s">
        <v>521</v>
      </c>
      <c r="B11930" t="s">
        <v>572</v>
      </c>
      <c r="C11930" t="s">
        <v>535</v>
      </c>
      <c r="D11930" t="s">
        <v>530</v>
      </c>
      <c r="E11930" t="s">
        <v>517</v>
      </c>
      <c r="F11930" s="191">
        <v>45923</v>
      </c>
      <c r="G11930" t="s">
        <v>573</v>
      </c>
      <c r="H11930" s="192">
        <v>120000</v>
      </c>
      <c r="I11930" t="s">
        <v>16</v>
      </c>
      <c r="J11930"/>
      <c r="K11930"/>
      <c r="L11930">
        <v>2025</v>
      </c>
      <c r="M11930" t="s">
        <v>525</v>
      </c>
      <c r="N11930" t="s">
        <v>526</v>
      </c>
      <c r="O11930"/>
    </row>
    <row r="11931" spans="1:15" ht="16" x14ac:dyDescent="0.2">
      <c r="A11931" t="s">
        <v>521</v>
      </c>
      <c r="B11931" t="s">
        <v>688</v>
      </c>
      <c r="C11931" t="s">
        <v>523</v>
      </c>
      <c r="D11931" t="s">
        <v>530</v>
      </c>
      <c r="E11931" t="s">
        <v>517</v>
      </c>
      <c r="F11931" s="191">
        <v>45923</v>
      </c>
      <c r="G11931" t="s">
        <v>40</v>
      </c>
      <c r="H11931" s="192">
        <v>360000</v>
      </c>
      <c r="I11931" t="s">
        <v>16</v>
      </c>
      <c r="J11931"/>
      <c r="K11931"/>
      <c r="L11931">
        <v>2025</v>
      </c>
      <c r="M11931" t="s">
        <v>525</v>
      </c>
      <c r="N11931" t="s">
        <v>526</v>
      </c>
      <c r="O11931"/>
    </row>
    <row r="11932" spans="1:15" ht="16" x14ac:dyDescent="0.2">
      <c r="A11932" t="s">
        <v>521</v>
      </c>
      <c r="B11932" t="s">
        <v>572</v>
      </c>
      <c r="C11932" t="s">
        <v>523</v>
      </c>
      <c r="D11932" t="s">
        <v>530</v>
      </c>
      <c r="E11932" t="s">
        <v>517</v>
      </c>
      <c r="F11932" s="191">
        <v>45923</v>
      </c>
      <c r="G11932" t="s">
        <v>573</v>
      </c>
      <c r="H11932" s="192">
        <v>2200000</v>
      </c>
      <c r="I11932" t="s">
        <v>16</v>
      </c>
      <c r="J11932">
        <v>800</v>
      </c>
      <c r="K11932"/>
      <c r="L11932">
        <v>2025</v>
      </c>
      <c r="M11932" t="s">
        <v>525</v>
      </c>
      <c r="N11932" t="s">
        <v>526</v>
      </c>
      <c r="O11932"/>
    </row>
    <row r="11933" spans="1:15" ht="16" x14ac:dyDescent="0.2">
      <c r="A11933" t="s">
        <v>521</v>
      </c>
      <c r="B11933" t="s">
        <v>572</v>
      </c>
      <c r="C11933" t="s">
        <v>535</v>
      </c>
      <c r="D11933" t="s">
        <v>524</v>
      </c>
      <c r="E11933" t="s">
        <v>517</v>
      </c>
      <c r="F11933" s="191">
        <v>45923</v>
      </c>
      <c r="G11933" t="s">
        <v>573</v>
      </c>
      <c r="H11933" s="192">
        <v>127500</v>
      </c>
      <c r="I11933" t="s">
        <v>16</v>
      </c>
      <c r="J11933">
        <v>1500</v>
      </c>
      <c r="K11933"/>
      <c r="L11933">
        <v>2025</v>
      </c>
      <c r="M11933" t="s">
        <v>525</v>
      </c>
      <c r="N11933" t="s">
        <v>526</v>
      </c>
      <c r="O11933"/>
    </row>
    <row r="11934" spans="1:15" ht="16" x14ac:dyDescent="0.2">
      <c r="A11934" t="s">
        <v>521</v>
      </c>
      <c r="B11934" t="s">
        <v>572</v>
      </c>
      <c r="C11934" t="s">
        <v>535</v>
      </c>
      <c r="D11934" t="s">
        <v>524</v>
      </c>
      <c r="E11934" t="s">
        <v>519</v>
      </c>
      <c r="F11934" s="191">
        <v>45923</v>
      </c>
      <c r="G11934" t="s">
        <v>573</v>
      </c>
      <c r="H11934" s="192">
        <v>786250</v>
      </c>
      <c r="I11934" t="s">
        <v>16</v>
      </c>
      <c r="J11934">
        <v>9250</v>
      </c>
      <c r="K11934"/>
      <c r="L11934">
        <v>2025</v>
      </c>
      <c r="M11934" t="s">
        <v>525</v>
      </c>
      <c r="N11934" t="s">
        <v>526</v>
      </c>
      <c r="O11934"/>
    </row>
    <row r="11935" spans="1:15" ht="16" x14ac:dyDescent="0.2">
      <c r="A11935" t="s">
        <v>521</v>
      </c>
      <c r="B11935" t="s">
        <v>572</v>
      </c>
      <c r="C11935" t="s">
        <v>523</v>
      </c>
      <c r="D11935" t="s">
        <v>524</v>
      </c>
      <c r="E11935" t="s">
        <v>519</v>
      </c>
      <c r="F11935" s="191">
        <v>45923</v>
      </c>
      <c r="G11935" t="s">
        <v>573</v>
      </c>
      <c r="H11935" s="192">
        <v>467500</v>
      </c>
      <c r="I11935" t="s">
        <v>16</v>
      </c>
      <c r="J11935">
        <v>5500</v>
      </c>
      <c r="K11935"/>
      <c r="L11935">
        <v>2025</v>
      </c>
      <c r="M11935" t="s">
        <v>525</v>
      </c>
      <c r="N11935" t="s">
        <v>526</v>
      </c>
      <c r="O11935"/>
    </row>
    <row r="11936" spans="1:15" ht="16" x14ac:dyDescent="0.2">
      <c r="A11936" t="s">
        <v>521</v>
      </c>
      <c r="B11936" t="s">
        <v>572</v>
      </c>
      <c r="C11936" t="s">
        <v>523</v>
      </c>
      <c r="D11936" t="s">
        <v>524</v>
      </c>
      <c r="E11936" t="s">
        <v>517</v>
      </c>
      <c r="F11936" s="191">
        <v>45923</v>
      </c>
      <c r="G11936" t="s">
        <v>573</v>
      </c>
      <c r="H11936" s="192">
        <v>9180</v>
      </c>
      <c r="I11936" t="s">
        <v>16</v>
      </c>
      <c r="J11936">
        <v>108</v>
      </c>
      <c r="K11936"/>
      <c r="L11936">
        <v>2025</v>
      </c>
      <c r="M11936" t="s">
        <v>525</v>
      </c>
      <c r="N11936" t="s">
        <v>526</v>
      </c>
      <c r="O11936"/>
    </row>
    <row r="11937" spans="1:15" ht="16" x14ac:dyDescent="0.2">
      <c r="A11937" t="s">
        <v>521</v>
      </c>
      <c r="B11937" t="s">
        <v>688</v>
      </c>
      <c r="C11937" t="s">
        <v>523</v>
      </c>
      <c r="D11937" t="s">
        <v>530</v>
      </c>
      <c r="E11937" t="s">
        <v>517</v>
      </c>
      <c r="F11937" s="191">
        <v>45924</v>
      </c>
      <c r="G11937" t="s">
        <v>40</v>
      </c>
      <c r="H11937" s="192">
        <v>440000</v>
      </c>
      <c r="I11937" t="s">
        <v>16</v>
      </c>
      <c r="J11937"/>
      <c r="K11937"/>
      <c r="L11937">
        <v>2025</v>
      </c>
      <c r="M11937" t="s">
        <v>525</v>
      </c>
      <c r="N11937" t="s">
        <v>526</v>
      </c>
      <c r="O11937"/>
    </row>
    <row r="11938" spans="1:15" ht="16" x14ac:dyDescent="0.2">
      <c r="A11938" t="s">
        <v>521</v>
      </c>
      <c r="B11938" t="s">
        <v>572</v>
      </c>
      <c r="C11938" t="s">
        <v>535</v>
      </c>
      <c r="D11938" t="s">
        <v>530</v>
      </c>
      <c r="E11938" t="s">
        <v>517</v>
      </c>
      <c r="F11938" s="191">
        <v>45924</v>
      </c>
      <c r="G11938" t="s">
        <v>573</v>
      </c>
      <c r="H11938" s="192">
        <v>240000</v>
      </c>
      <c r="I11938" t="s">
        <v>16</v>
      </c>
      <c r="J11938">
        <v>300</v>
      </c>
      <c r="K11938"/>
      <c r="L11938">
        <v>2025</v>
      </c>
      <c r="M11938" t="s">
        <v>525</v>
      </c>
      <c r="N11938" t="s">
        <v>526</v>
      </c>
      <c r="O11938"/>
    </row>
    <row r="11939" spans="1:15" ht="16" x14ac:dyDescent="0.2">
      <c r="A11939" t="s">
        <v>521</v>
      </c>
      <c r="B11939" t="s">
        <v>603</v>
      </c>
      <c r="C11939" t="s">
        <v>523</v>
      </c>
      <c r="D11939" t="s">
        <v>525</v>
      </c>
      <c r="E11939" t="s">
        <v>525</v>
      </c>
      <c r="F11939" s="191">
        <v>45924</v>
      </c>
      <c r="G11939" t="s">
        <v>604</v>
      </c>
      <c r="H11939" s="192">
        <v>4490</v>
      </c>
      <c r="I11939" t="s">
        <v>22</v>
      </c>
      <c r="J11939"/>
      <c r="K11939"/>
      <c r="L11939">
        <v>2025</v>
      </c>
      <c r="M11939" t="s">
        <v>525</v>
      </c>
      <c r="N11939" t="s">
        <v>569</v>
      </c>
      <c r="O11939"/>
    </row>
    <row r="11940" spans="1:15" ht="16" x14ac:dyDescent="0.2">
      <c r="A11940" t="s">
        <v>521</v>
      </c>
      <c r="B11940" t="s">
        <v>572</v>
      </c>
      <c r="C11940" t="s">
        <v>523</v>
      </c>
      <c r="D11940" t="s">
        <v>530</v>
      </c>
      <c r="E11940" t="s">
        <v>517</v>
      </c>
      <c r="F11940" s="191">
        <v>45924</v>
      </c>
      <c r="G11940" t="s">
        <v>573</v>
      </c>
      <c r="H11940" s="192">
        <v>1920000</v>
      </c>
      <c r="I11940" t="s">
        <v>16</v>
      </c>
      <c r="J11940"/>
      <c r="K11940"/>
      <c r="L11940">
        <v>2025</v>
      </c>
      <c r="M11940" t="s">
        <v>525</v>
      </c>
      <c r="N11940" t="s">
        <v>526</v>
      </c>
      <c r="O11940"/>
    </row>
    <row r="11941" spans="1:15" ht="16" x14ac:dyDescent="0.2">
      <c r="A11941" t="s">
        <v>521</v>
      </c>
      <c r="B11941" t="s">
        <v>647</v>
      </c>
      <c r="C11941" t="s">
        <v>523</v>
      </c>
      <c r="D11941" t="s">
        <v>525</v>
      </c>
      <c r="E11941" t="s">
        <v>525</v>
      </c>
      <c r="F11941" s="191">
        <v>45924</v>
      </c>
      <c r="G11941" t="s">
        <v>648</v>
      </c>
      <c r="H11941" s="192">
        <v>83765</v>
      </c>
      <c r="I11941" t="s">
        <v>16</v>
      </c>
      <c r="J11941"/>
      <c r="K11941"/>
      <c r="L11941">
        <v>2025</v>
      </c>
      <c r="M11941" t="s">
        <v>525</v>
      </c>
      <c r="N11941" t="s">
        <v>569</v>
      </c>
      <c r="O11941"/>
    </row>
    <row r="11942" spans="1:15" ht="16" x14ac:dyDescent="0.2">
      <c r="A11942" t="s">
        <v>521</v>
      </c>
      <c r="B11942" t="s">
        <v>572</v>
      </c>
      <c r="C11942" t="s">
        <v>535</v>
      </c>
      <c r="D11942" t="s">
        <v>524</v>
      </c>
      <c r="E11942" t="s">
        <v>519</v>
      </c>
      <c r="F11942" s="191">
        <v>45924</v>
      </c>
      <c r="G11942" t="s">
        <v>573</v>
      </c>
      <c r="H11942" s="192">
        <v>127500</v>
      </c>
      <c r="I11942" t="s">
        <v>16</v>
      </c>
      <c r="J11942">
        <v>1500</v>
      </c>
      <c r="K11942"/>
      <c r="L11942">
        <v>2025</v>
      </c>
      <c r="M11942" t="s">
        <v>525</v>
      </c>
      <c r="N11942" t="s">
        <v>526</v>
      </c>
      <c r="O11942"/>
    </row>
    <row r="11943" spans="1:15" ht="16" x14ac:dyDescent="0.2">
      <c r="A11943" t="s">
        <v>521</v>
      </c>
      <c r="B11943" t="s">
        <v>647</v>
      </c>
      <c r="C11943" t="s">
        <v>523</v>
      </c>
      <c r="D11943" t="s">
        <v>525</v>
      </c>
      <c r="E11943" t="s">
        <v>531</v>
      </c>
      <c r="F11943" s="191">
        <v>45924</v>
      </c>
      <c r="G11943" t="s">
        <v>648</v>
      </c>
      <c r="H11943" s="192">
        <v>29388</v>
      </c>
      <c r="I11943" t="s">
        <v>16</v>
      </c>
      <c r="J11943"/>
      <c r="K11943"/>
      <c r="L11943">
        <v>2025</v>
      </c>
      <c r="M11943" t="s">
        <v>525</v>
      </c>
      <c r="N11943" t="s">
        <v>569</v>
      </c>
      <c r="O11943"/>
    </row>
    <row r="11944" spans="1:15" ht="16" x14ac:dyDescent="0.2">
      <c r="A11944" t="s">
        <v>521</v>
      </c>
      <c r="B11944" t="s">
        <v>572</v>
      </c>
      <c r="C11944" t="s">
        <v>523</v>
      </c>
      <c r="D11944" t="s">
        <v>524</v>
      </c>
      <c r="E11944" t="s">
        <v>519</v>
      </c>
      <c r="F11944" s="191">
        <v>45924</v>
      </c>
      <c r="G11944" t="s">
        <v>573</v>
      </c>
      <c r="H11944" s="192">
        <v>1062500</v>
      </c>
      <c r="I11944" t="s">
        <v>16</v>
      </c>
      <c r="J11944">
        <v>12500</v>
      </c>
      <c r="K11944"/>
      <c r="L11944">
        <v>2025</v>
      </c>
      <c r="M11944" t="s">
        <v>525</v>
      </c>
      <c r="N11944" t="s">
        <v>526</v>
      </c>
      <c r="O11944"/>
    </row>
    <row r="11945" spans="1:15" ht="16" x14ac:dyDescent="0.2">
      <c r="A11945" t="s">
        <v>521</v>
      </c>
      <c r="B11945" t="s">
        <v>577</v>
      </c>
      <c r="C11945" t="s">
        <v>523</v>
      </c>
      <c r="D11945" t="s">
        <v>525</v>
      </c>
      <c r="E11945" t="s">
        <v>531</v>
      </c>
      <c r="F11945" s="191">
        <v>45924</v>
      </c>
      <c r="G11945" t="s">
        <v>581</v>
      </c>
      <c r="H11945" s="192">
        <v>165</v>
      </c>
      <c r="I11945" t="s">
        <v>16</v>
      </c>
      <c r="J11945"/>
      <c r="K11945"/>
      <c r="L11945">
        <v>2025</v>
      </c>
      <c r="M11945" t="s">
        <v>525</v>
      </c>
      <c r="N11945" t="s">
        <v>569</v>
      </c>
      <c r="O11945"/>
    </row>
    <row r="11946" spans="1:15" ht="16" x14ac:dyDescent="0.2">
      <c r="A11946" t="s">
        <v>521</v>
      </c>
      <c r="B11946" t="s">
        <v>577</v>
      </c>
      <c r="C11946" t="s">
        <v>523</v>
      </c>
      <c r="D11946" t="s">
        <v>525</v>
      </c>
      <c r="E11946" t="s">
        <v>531</v>
      </c>
      <c r="F11946" s="191">
        <v>45924</v>
      </c>
      <c r="G11946" t="s">
        <v>582</v>
      </c>
      <c r="H11946" s="192">
        <v>2407</v>
      </c>
      <c r="I11946" t="s">
        <v>16</v>
      </c>
      <c r="J11946"/>
      <c r="K11946"/>
      <c r="L11946">
        <v>2025</v>
      </c>
      <c r="M11946" t="s">
        <v>525</v>
      </c>
      <c r="N11946" t="s">
        <v>569</v>
      </c>
      <c r="O11946"/>
    </row>
    <row r="11947" spans="1:15" ht="16" x14ac:dyDescent="0.2">
      <c r="A11947" t="s">
        <v>521</v>
      </c>
      <c r="B11947" t="s">
        <v>647</v>
      </c>
      <c r="C11947" t="s">
        <v>523</v>
      </c>
      <c r="D11947" t="s">
        <v>525</v>
      </c>
      <c r="E11947" t="s">
        <v>531</v>
      </c>
      <c r="F11947" s="191">
        <v>45924</v>
      </c>
      <c r="G11947" t="s">
        <v>651</v>
      </c>
      <c r="H11947" s="192">
        <v>594000</v>
      </c>
      <c r="I11947" t="s">
        <v>16</v>
      </c>
      <c r="J11947"/>
      <c r="K11947"/>
      <c r="L11947">
        <v>2025</v>
      </c>
      <c r="M11947" t="s">
        <v>525</v>
      </c>
      <c r="N11947" t="s">
        <v>569</v>
      </c>
      <c r="O11947"/>
    </row>
    <row r="11948" spans="1:15" ht="16" x14ac:dyDescent="0.2">
      <c r="A11948" t="s">
        <v>521</v>
      </c>
      <c r="B11948" t="s">
        <v>647</v>
      </c>
      <c r="C11948" t="s">
        <v>523</v>
      </c>
      <c r="D11948" t="s">
        <v>525</v>
      </c>
      <c r="E11948" t="s">
        <v>531</v>
      </c>
      <c r="F11948" s="191">
        <v>45924</v>
      </c>
      <c r="G11948" t="s">
        <v>649</v>
      </c>
      <c r="H11948" s="192">
        <v>322784</v>
      </c>
      <c r="I11948" t="s">
        <v>16</v>
      </c>
      <c r="J11948"/>
      <c r="K11948"/>
      <c r="L11948">
        <v>2025</v>
      </c>
      <c r="M11948" t="s">
        <v>525</v>
      </c>
      <c r="N11948" t="s">
        <v>569</v>
      </c>
      <c r="O11948"/>
    </row>
    <row r="11949" spans="1:15" ht="16" x14ac:dyDescent="0.2">
      <c r="A11949" t="s">
        <v>521</v>
      </c>
      <c r="B11949" t="s">
        <v>647</v>
      </c>
      <c r="C11949" t="s">
        <v>523</v>
      </c>
      <c r="D11949" t="s">
        <v>525</v>
      </c>
      <c r="E11949" t="s">
        <v>531</v>
      </c>
      <c r="F11949" s="191">
        <v>45924</v>
      </c>
      <c r="G11949" t="s">
        <v>652</v>
      </c>
      <c r="H11949" s="192">
        <v>682000</v>
      </c>
      <c r="I11949" t="s">
        <v>16</v>
      </c>
      <c r="J11949"/>
      <c r="K11949"/>
      <c r="L11949">
        <v>2025</v>
      </c>
      <c r="M11949" t="s">
        <v>525</v>
      </c>
      <c r="N11949" t="s">
        <v>569</v>
      </c>
      <c r="O11949"/>
    </row>
    <row r="11950" spans="1:15" ht="16" x14ac:dyDescent="0.2">
      <c r="A11950" t="s">
        <v>521</v>
      </c>
      <c r="B11950" t="s">
        <v>647</v>
      </c>
      <c r="C11950" t="s">
        <v>523</v>
      </c>
      <c r="D11950" t="s">
        <v>525</v>
      </c>
      <c r="E11950" t="s">
        <v>531</v>
      </c>
      <c r="F11950" s="191">
        <v>45924</v>
      </c>
      <c r="G11950" t="s">
        <v>656</v>
      </c>
      <c r="H11950" s="192">
        <v>120428</v>
      </c>
      <c r="I11950" t="s">
        <v>16</v>
      </c>
      <c r="J11950"/>
      <c r="K11950"/>
      <c r="L11950">
        <v>2025</v>
      </c>
      <c r="M11950" t="s">
        <v>525</v>
      </c>
      <c r="N11950" t="s">
        <v>569</v>
      </c>
      <c r="O11950"/>
    </row>
    <row r="11951" spans="1:15" ht="16" x14ac:dyDescent="0.2">
      <c r="A11951" t="s">
        <v>521</v>
      </c>
      <c r="B11951" t="s">
        <v>670</v>
      </c>
      <c r="C11951" t="s">
        <v>523</v>
      </c>
      <c r="D11951" t="s">
        <v>530</v>
      </c>
      <c r="E11951" t="s">
        <v>517</v>
      </c>
      <c r="F11951" s="191">
        <v>45924</v>
      </c>
      <c r="G11951" t="s">
        <v>36</v>
      </c>
      <c r="H11951" s="192">
        <v>67200</v>
      </c>
      <c r="I11951" t="s">
        <v>16</v>
      </c>
      <c r="J11951">
        <v>168</v>
      </c>
      <c r="K11951"/>
      <c r="L11951">
        <v>2025</v>
      </c>
      <c r="M11951" t="s">
        <v>525</v>
      </c>
      <c r="N11951" t="s">
        <v>526</v>
      </c>
      <c r="O11951"/>
    </row>
    <row r="11952" spans="1:15" ht="16" x14ac:dyDescent="0.2">
      <c r="A11952" t="s">
        <v>521</v>
      </c>
      <c r="B11952" t="s">
        <v>687</v>
      </c>
      <c r="C11952" t="s">
        <v>523</v>
      </c>
      <c r="D11952" t="s">
        <v>530</v>
      </c>
      <c r="E11952" t="s">
        <v>517</v>
      </c>
      <c r="F11952" s="191">
        <v>45924</v>
      </c>
      <c r="G11952" t="s">
        <v>39</v>
      </c>
      <c r="H11952" s="192">
        <v>156800</v>
      </c>
      <c r="I11952" t="s">
        <v>16</v>
      </c>
      <c r="J11952">
        <v>392</v>
      </c>
      <c r="K11952"/>
      <c r="L11952">
        <v>2025</v>
      </c>
      <c r="M11952" t="s">
        <v>525</v>
      </c>
      <c r="N11952" t="s">
        <v>526</v>
      </c>
      <c r="O11952"/>
    </row>
    <row r="11953" spans="1:15" ht="16" x14ac:dyDescent="0.2">
      <c r="A11953" t="s">
        <v>521</v>
      </c>
      <c r="B11953" t="s">
        <v>645</v>
      </c>
      <c r="C11953" t="s">
        <v>523</v>
      </c>
      <c r="D11953" t="s">
        <v>530</v>
      </c>
      <c r="E11953" t="s">
        <v>517</v>
      </c>
      <c r="F11953" s="191">
        <v>45924</v>
      </c>
      <c r="G11953" t="s">
        <v>30</v>
      </c>
      <c r="H11953" s="192">
        <v>67200</v>
      </c>
      <c r="I11953" t="s">
        <v>16</v>
      </c>
      <c r="J11953">
        <v>168</v>
      </c>
      <c r="K11953"/>
      <c r="L11953">
        <v>2025</v>
      </c>
      <c r="M11953" t="s">
        <v>525</v>
      </c>
      <c r="N11953" t="s">
        <v>526</v>
      </c>
      <c r="O11953"/>
    </row>
    <row r="11954" spans="1:15" ht="16" x14ac:dyDescent="0.2">
      <c r="A11954" t="s">
        <v>521</v>
      </c>
      <c r="B11954" t="s">
        <v>592</v>
      </c>
      <c r="C11954" t="s">
        <v>523</v>
      </c>
      <c r="D11954" t="s">
        <v>530</v>
      </c>
      <c r="E11954" t="s">
        <v>517</v>
      </c>
      <c r="F11954" s="191">
        <v>45924</v>
      </c>
      <c r="G11954" t="s">
        <v>24</v>
      </c>
      <c r="H11954" s="192">
        <v>504000</v>
      </c>
      <c r="I11954" t="s">
        <v>16</v>
      </c>
      <c r="J11954">
        <v>1260</v>
      </c>
      <c r="K11954"/>
      <c r="L11954">
        <v>2025</v>
      </c>
      <c r="M11954" t="s">
        <v>525</v>
      </c>
      <c r="N11954" t="s">
        <v>526</v>
      </c>
      <c r="O11954"/>
    </row>
    <row r="11955" spans="1:15" ht="16" x14ac:dyDescent="0.2">
      <c r="A11955" t="s">
        <v>521</v>
      </c>
      <c r="B11955" t="s">
        <v>639</v>
      </c>
      <c r="C11955" t="s">
        <v>523</v>
      </c>
      <c r="D11955" t="s">
        <v>530</v>
      </c>
      <c r="E11955" t="s">
        <v>517</v>
      </c>
      <c r="F11955" s="191">
        <v>45924</v>
      </c>
      <c r="G11955" t="s">
        <v>29</v>
      </c>
      <c r="H11955" s="192">
        <v>67200</v>
      </c>
      <c r="I11955" t="s">
        <v>16</v>
      </c>
      <c r="J11955">
        <v>168</v>
      </c>
      <c r="K11955"/>
      <c r="L11955">
        <v>2025</v>
      </c>
      <c r="M11955" t="s">
        <v>525</v>
      </c>
      <c r="N11955" t="s">
        <v>526</v>
      </c>
      <c r="O11955"/>
    </row>
    <row r="11956" spans="1:15" ht="16" x14ac:dyDescent="0.2">
      <c r="A11956" t="s">
        <v>521</v>
      </c>
      <c r="B11956" t="s">
        <v>662</v>
      </c>
      <c r="C11956" t="s">
        <v>523</v>
      </c>
      <c r="D11956" t="s">
        <v>530</v>
      </c>
      <c r="E11956" t="s">
        <v>517</v>
      </c>
      <c r="F11956" s="191">
        <v>45924</v>
      </c>
      <c r="G11956" t="s">
        <v>32</v>
      </c>
      <c r="H11956" s="192">
        <v>380800</v>
      </c>
      <c r="I11956" t="s">
        <v>16</v>
      </c>
      <c r="J11956">
        <v>952</v>
      </c>
      <c r="K11956"/>
      <c r="L11956">
        <v>2025</v>
      </c>
      <c r="M11956" t="s">
        <v>525</v>
      </c>
      <c r="N11956" t="s">
        <v>526</v>
      </c>
      <c r="O11956"/>
    </row>
    <row r="11957" spans="1:15" ht="16" x14ac:dyDescent="0.2">
      <c r="A11957" t="s">
        <v>521</v>
      </c>
      <c r="B11957" t="s">
        <v>667</v>
      </c>
      <c r="C11957" t="s">
        <v>523</v>
      </c>
      <c r="D11957" t="s">
        <v>530</v>
      </c>
      <c r="E11957" t="s">
        <v>517</v>
      </c>
      <c r="F11957" s="191">
        <v>45924</v>
      </c>
      <c r="G11957" t="s">
        <v>34</v>
      </c>
      <c r="H11957" s="192">
        <v>112000</v>
      </c>
      <c r="I11957" t="s">
        <v>16</v>
      </c>
      <c r="J11957">
        <v>280</v>
      </c>
      <c r="K11957"/>
      <c r="L11957">
        <v>2025</v>
      </c>
      <c r="M11957" t="s">
        <v>525</v>
      </c>
      <c r="N11957" t="s">
        <v>526</v>
      </c>
      <c r="O11957"/>
    </row>
    <row r="11958" spans="1:15" ht="16" x14ac:dyDescent="0.2">
      <c r="A11958" t="s">
        <v>521</v>
      </c>
      <c r="B11958" t="s">
        <v>688</v>
      </c>
      <c r="C11958" t="s">
        <v>523</v>
      </c>
      <c r="D11958" t="s">
        <v>530</v>
      </c>
      <c r="E11958" t="s">
        <v>517</v>
      </c>
      <c r="F11958" s="191">
        <v>45925</v>
      </c>
      <c r="G11958" t="s">
        <v>40</v>
      </c>
      <c r="H11958" s="192">
        <v>280000</v>
      </c>
      <c r="I11958" t="s">
        <v>16</v>
      </c>
      <c r="J11958"/>
      <c r="K11958"/>
      <c r="L11958">
        <v>2025</v>
      </c>
      <c r="M11958" t="s">
        <v>525</v>
      </c>
      <c r="N11958" t="s">
        <v>526</v>
      </c>
      <c r="O11958"/>
    </row>
    <row r="11959" spans="1:15" ht="16" x14ac:dyDescent="0.2">
      <c r="A11959" t="s">
        <v>521</v>
      </c>
      <c r="B11959" t="s">
        <v>647</v>
      </c>
      <c r="C11959" t="s">
        <v>523</v>
      </c>
      <c r="D11959" t="s">
        <v>525</v>
      </c>
      <c r="E11959" t="s">
        <v>519</v>
      </c>
      <c r="F11959" s="191">
        <v>45925</v>
      </c>
      <c r="G11959" t="s">
        <v>650</v>
      </c>
      <c r="H11959" s="192">
        <v>27564</v>
      </c>
      <c r="I11959" t="s">
        <v>16</v>
      </c>
      <c r="J11959"/>
      <c r="K11959"/>
      <c r="L11959">
        <v>2025</v>
      </c>
      <c r="M11959" t="s">
        <v>525</v>
      </c>
      <c r="N11959" t="s">
        <v>569</v>
      </c>
      <c r="O11959"/>
    </row>
    <row r="11960" spans="1:15" ht="16" x14ac:dyDescent="0.2">
      <c r="A11960" t="s">
        <v>521</v>
      </c>
      <c r="B11960" t="s">
        <v>647</v>
      </c>
      <c r="C11960" t="s">
        <v>523</v>
      </c>
      <c r="D11960" t="s">
        <v>525</v>
      </c>
      <c r="E11960" t="s">
        <v>531</v>
      </c>
      <c r="F11960" s="191">
        <v>45925</v>
      </c>
      <c r="G11960" t="s">
        <v>650</v>
      </c>
      <c r="H11960" s="192">
        <v>8712</v>
      </c>
      <c r="I11960" t="s">
        <v>16</v>
      </c>
      <c r="J11960"/>
      <c r="K11960"/>
      <c r="L11960">
        <v>2025</v>
      </c>
      <c r="M11960" t="s">
        <v>525</v>
      </c>
      <c r="N11960" t="s">
        <v>569</v>
      </c>
      <c r="O11960"/>
    </row>
    <row r="11961" spans="1:15" ht="16" x14ac:dyDescent="0.2">
      <c r="A11961" t="s">
        <v>521</v>
      </c>
      <c r="B11961" t="s">
        <v>647</v>
      </c>
      <c r="C11961" t="s">
        <v>523</v>
      </c>
      <c r="D11961" t="s">
        <v>525</v>
      </c>
      <c r="E11961" t="s">
        <v>525</v>
      </c>
      <c r="F11961" s="191">
        <v>45925</v>
      </c>
      <c r="G11961" t="s">
        <v>648</v>
      </c>
      <c r="H11961" s="192">
        <v>38016</v>
      </c>
      <c r="I11961" t="s">
        <v>16</v>
      </c>
      <c r="J11961"/>
      <c r="K11961"/>
      <c r="L11961">
        <v>2025</v>
      </c>
      <c r="M11961" t="s">
        <v>525</v>
      </c>
      <c r="N11961" t="s">
        <v>569</v>
      </c>
      <c r="O11961"/>
    </row>
    <row r="11962" spans="1:15" ht="16" x14ac:dyDescent="0.2">
      <c r="A11962" t="s">
        <v>521</v>
      </c>
      <c r="B11962" t="s">
        <v>647</v>
      </c>
      <c r="C11962" t="s">
        <v>523</v>
      </c>
      <c r="D11962" t="s">
        <v>525</v>
      </c>
      <c r="E11962" t="s">
        <v>531</v>
      </c>
      <c r="F11962" s="191">
        <v>45925</v>
      </c>
      <c r="G11962" t="s">
        <v>648</v>
      </c>
      <c r="H11962" s="192">
        <v>56038</v>
      </c>
      <c r="I11962" t="s">
        <v>16</v>
      </c>
      <c r="J11962"/>
      <c r="K11962"/>
      <c r="L11962">
        <v>2025</v>
      </c>
      <c r="M11962" t="s">
        <v>525</v>
      </c>
      <c r="N11962" t="s">
        <v>569</v>
      </c>
      <c r="O11962"/>
    </row>
    <row r="11963" spans="1:15" ht="16" x14ac:dyDescent="0.2">
      <c r="A11963" t="s">
        <v>521</v>
      </c>
      <c r="B11963" t="s">
        <v>577</v>
      </c>
      <c r="C11963" t="s">
        <v>523</v>
      </c>
      <c r="D11963" t="s">
        <v>525</v>
      </c>
      <c r="E11963" t="s">
        <v>531</v>
      </c>
      <c r="F11963" s="191">
        <v>45925</v>
      </c>
      <c r="G11963" t="s">
        <v>580</v>
      </c>
      <c r="H11963" s="192">
        <v>66</v>
      </c>
      <c r="I11963" t="s">
        <v>16</v>
      </c>
      <c r="J11963"/>
      <c r="K11963"/>
      <c r="L11963">
        <v>2025</v>
      </c>
      <c r="M11963" t="s">
        <v>525</v>
      </c>
      <c r="N11963" t="s">
        <v>569</v>
      </c>
      <c r="O11963"/>
    </row>
    <row r="11964" spans="1:15" ht="16" x14ac:dyDescent="0.2">
      <c r="A11964" t="s">
        <v>521</v>
      </c>
      <c r="B11964" t="s">
        <v>647</v>
      </c>
      <c r="C11964" t="s">
        <v>523</v>
      </c>
      <c r="D11964" t="s">
        <v>525</v>
      </c>
      <c r="E11964" t="s">
        <v>519</v>
      </c>
      <c r="F11964" s="191">
        <v>45925</v>
      </c>
      <c r="G11964" t="s">
        <v>661</v>
      </c>
      <c r="H11964" s="192">
        <v>184404</v>
      </c>
      <c r="I11964" t="s">
        <v>16</v>
      </c>
      <c r="J11964"/>
      <c r="K11964"/>
      <c r="L11964">
        <v>2025</v>
      </c>
      <c r="M11964" t="s">
        <v>525</v>
      </c>
      <c r="N11964" t="s">
        <v>569</v>
      </c>
      <c r="O11964"/>
    </row>
    <row r="11965" spans="1:15" ht="16" x14ac:dyDescent="0.2">
      <c r="A11965" t="s">
        <v>521</v>
      </c>
      <c r="B11965" t="s">
        <v>647</v>
      </c>
      <c r="C11965" t="s">
        <v>523</v>
      </c>
      <c r="D11965" t="s">
        <v>525</v>
      </c>
      <c r="E11965" t="s">
        <v>525</v>
      </c>
      <c r="F11965" s="191">
        <v>45925</v>
      </c>
      <c r="G11965" t="s">
        <v>649</v>
      </c>
      <c r="H11965" s="192">
        <v>77902</v>
      </c>
      <c r="I11965" t="s">
        <v>16</v>
      </c>
      <c r="J11965"/>
      <c r="K11965"/>
      <c r="L11965">
        <v>2025</v>
      </c>
      <c r="M11965" t="s">
        <v>525</v>
      </c>
      <c r="N11965" t="s">
        <v>569</v>
      </c>
      <c r="O11965"/>
    </row>
    <row r="11966" spans="1:15" ht="16" x14ac:dyDescent="0.2">
      <c r="A11966" t="s">
        <v>521</v>
      </c>
      <c r="B11966" t="s">
        <v>647</v>
      </c>
      <c r="C11966" t="s">
        <v>523</v>
      </c>
      <c r="D11966" t="s">
        <v>525</v>
      </c>
      <c r="E11966" t="s">
        <v>531</v>
      </c>
      <c r="F11966" s="191">
        <v>45925</v>
      </c>
      <c r="G11966" t="s">
        <v>656</v>
      </c>
      <c r="H11966" s="192">
        <v>119011</v>
      </c>
      <c r="I11966" t="s">
        <v>16</v>
      </c>
      <c r="J11966"/>
      <c r="K11966"/>
      <c r="L11966">
        <v>2025</v>
      </c>
      <c r="M11966" t="s">
        <v>525</v>
      </c>
      <c r="N11966" t="s">
        <v>569</v>
      </c>
      <c r="O11966"/>
    </row>
    <row r="11967" spans="1:15" ht="16" x14ac:dyDescent="0.2">
      <c r="A11967" t="s">
        <v>521</v>
      </c>
      <c r="B11967" t="s">
        <v>645</v>
      </c>
      <c r="C11967" t="s">
        <v>523</v>
      </c>
      <c r="D11967" t="s">
        <v>530</v>
      </c>
      <c r="E11967" t="s">
        <v>517</v>
      </c>
      <c r="F11967" s="191">
        <v>45925</v>
      </c>
      <c r="G11967" t="s">
        <v>30</v>
      </c>
      <c r="H11967" s="192">
        <v>67200</v>
      </c>
      <c r="I11967" t="s">
        <v>16</v>
      </c>
      <c r="J11967">
        <v>168</v>
      </c>
      <c r="K11967"/>
      <c r="L11967">
        <v>2025</v>
      </c>
      <c r="M11967" t="s">
        <v>525</v>
      </c>
      <c r="N11967" t="s">
        <v>526</v>
      </c>
      <c r="O11967"/>
    </row>
    <row r="11968" spans="1:15" ht="16" x14ac:dyDescent="0.2">
      <c r="A11968" t="s">
        <v>521</v>
      </c>
      <c r="B11968" t="s">
        <v>662</v>
      </c>
      <c r="C11968" t="s">
        <v>523</v>
      </c>
      <c r="D11968" t="s">
        <v>530</v>
      </c>
      <c r="E11968" t="s">
        <v>518</v>
      </c>
      <c r="F11968" s="191">
        <v>45925</v>
      </c>
      <c r="G11968" t="s">
        <v>32</v>
      </c>
      <c r="H11968" s="192">
        <v>44800</v>
      </c>
      <c r="I11968" t="s">
        <v>16</v>
      </c>
      <c r="J11968">
        <v>112</v>
      </c>
      <c r="K11968"/>
      <c r="L11968">
        <v>2025</v>
      </c>
      <c r="M11968" t="s">
        <v>525</v>
      </c>
      <c r="N11968" t="s">
        <v>526</v>
      </c>
      <c r="O11968"/>
    </row>
    <row r="11969" spans="1:15" ht="16" x14ac:dyDescent="0.2">
      <c r="A11969" t="s">
        <v>521</v>
      </c>
      <c r="B11969" t="s">
        <v>662</v>
      </c>
      <c r="C11969" t="s">
        <v>523</v>
      </c>
      <c r="D11969" t="s">
        <v>524</v>
      </c>
      <c r="E11969" t="s">
        <v>519</v>
      </c>
      <c r="F11969" s="191">
        <v>45925</v>
      </c>
      <c r="G11969" t="s">
        <v>32</v>
      </c>
      <c r="H11969" s="192">
        <v>21675</v>
      </c>
      <c r="I11969" t="s">
        <v>16</v>
      </c>
      <c r="J11969">
        <v>255</v>
      </c>
      <c r="K11969"/>
      <c r="L11969">
        <v>2025</v>
      </c>
      <c r="M11969" t="s">
        <v>525</v>
      </c>
      <c r="N11969" t="s">
        <v>526</v>
      </c>
      <c r="O11969"/>
    </row>
    <row r="11970" spans="1:15" ht="16" x14ac:dyDescent="0.2">
      <c r="A11970" t="s">
        <v>521</v>
      </c>
      <c r="B11970" t="s">
        <v>662</v>
      </c>
      <c r="C11970" t="s">
        <v>523</v>
      </c>
      <c r="D11970" t="s">
        <v>530</v>
      </c>
      <c r="E11970" t="s">
        <v>517</v>
      </c>
      <c r="F11970" s="191">
        <v>45925</v>
      </c>
      <c r="G11970" t="s">
        <v>32</v>
      </c>
      <c r="H11970" s="192">
        <v>1097600</v>
      </c>
      <c r="I11970" t="s">
        <v>16</v>
      </c>
      <c r="J11970">
        <v>2744</v>
      </c>
      <c r="K11970"/>
      <c r="L11970">
        <v>2025</v>
      </c>
      <c r="M11970" t="s">
        <v>525</v>
      </c>
      <c r="N11970" t="s">
        <v>526</v>
      </c>
      <c r="O11970"/>
    </row>
    <row r="11971" spans="1:15" ht="16" x14ac:dyDescent="0.2">
      <c r="A11971" t="s">
        <v>521</v>
      </c>
      <c r="B11971" t="s">
        <v>670</v>
      </c>
      <c r="C11971" t="s">
        <v>523</v>
      </c>
      <c r="D11971" t="s">
        <v>530</v>
      </c>
      <c r="E11971" t="s">
        <v>517</v>
      </c>
      <c r="F11971" s="191">
        <v>45925</v>
      </c>
      <c r="G11971" t="s">
        <v>36</v>
      </c>
      <c r="H11971" s="192">
        <v>156800</v>
      </c>
      <c r="I11971" t="s">
        <v>16</v>
      </c>
      <c r="J11971">
        <v>392</v>
      </c>
      <c r="K11971"/>
      <c r="L11971">
        <v>2025</v>
      </c>
      <c r="M11971" t="s">
        <v>525</v>
      </c>
      <c r="N11971" t="s">
        <v>526</v>
      </c>
      <c r="O11971"/>
    </row>
    <row r="11972" spans="1:15" ht="16" x14ac:dyDescent="0.2">
      <c r="A11972" t="s">
        <v>521</v>
      </c>
      <c r="B11972" t="s">
        <v>687</v>
      </c>
      <c r="C11972" t="s">
        <v>523</v>
      </c>
      <c r="D11972" t="s">
        <v>530</v>
      </c>
      <c r="E11972" t="s">
        <v>517</v>
      </c>
      <c r="F11972" s="191">
        <v>45925</v>
      </c>
      <c r="G11972" t="s">
        <v>39</v>
      </c>
      <c r="H11972" s="192">
        <v>112000</v>
      </c>
      <c r="I11972" t="s">
        <v>16</v>
      </c>
      <c r="J11972">
        <v>280</v>
      </c>
      <c r="K11972"/>
      <c r="L11972">
        <v>2025</v>
      </c>
      <c r="M11972" t="s">
        <v>525</v>
      </c>
      <c r="N11972" t="s">
        <v>526</v>
      </c>
      <c r="O11972"/>
    </row>
    <row r="11973" spans="1:15" ht="16" x14ac:dyDescent="0.2">
      <c r="A11973" t="s">
        <v>521</v>
      </c>
      <c r="B11973" t="s">
        <v>667</v>
      </c>
      <c r="C11973" t="s">
        <v>523</v>
      </c>
      <c r="D11973" t="s">
        <v>530</v>
      </c>
      <c r="E11973" t="s">
        <v>517</v>
      </c>
      <c r="F11973" s="191">
        <v>45925</v>
      </c>
      <c r="G11973" t="s">
        <v>35</v>
      </c>
      <c r="H11973" s="192">
        <v>67200</v>
      </c>
      <c r="I11973" t="s">
        <v>16</v>
      </c>
      <c r="J11973">
        <v>168</v>
      </c>
      <c r="K11973"/>
      <c r="L11973">
        <v>2025</v>
      </c>
      <c r="M11973" t="s">
        <v>525</v>
      </c>
      <c r="N11973" t="s">
        <v>526</v>
      </c>
      <c r="O11973"/>
    </row>
    <row r="11974" spans="1:15" ht="16" x14ac:dyDescent="0.2">
      <c r="A11974" t="s">
        <v>521</v>
      </c>
      <c r="B11974" t="s">
        <v>592</v>
      </c>
      <c r="C11974" t="s">
        <v>523</v>
      </c>
      <c r="D11974" t="s">
        <v>530</v>
      </c>
      <c r="E11974" t="s">
        <v>517</v>
      </c>
      <c r="F11974" s="191">
        <v>45925</v>
      </c>
      <c r="G11974" t="s">
        <v>24</v>
      </c>
      <c r="H11974" s="192">
        <v>358400</v>
      </c>
      <c r="I11974" t="s">
        <v>16</v>
      </c>
      <c r="J11974">
        <v>896</v>
      </c>
      <c r="K11974"/>
      <c r="L11974">
        <v>2025</v>
      </c>
      <c r="M11974" t="s">
        <v>525</v>
      </c>
      <c r="N11974" t="s">
        <v>526</v>
      </c>
      <c r="O11974"/>
    </row>
    <row r="11975" spans="1:15" ht="16" x14ac:dyDescent="0.2">
      <c r="A11975" t="s">
        <v>521</v>
      </c>
      <c r="B11975" t="s">
        <v>639</v>
      </c>
      <c r="C11975" t="s">
        <v>523</v>
      </c>
      <c r="D11975" t="s">
        <v>530</v>
      </c>
      <c r="E11975" t="s">
        <v>517</v>
      </c>
      <c r="F11975" s="191">
        <v>45925</v>
      </c>
      <c r="G11975" t="s">
        <v>29</v>
      </c>
      <c r="H11975" s="192">
        <v>224000</v>
      </c>
      <c r="I11975" t="s">
        <v>16</v>
      </c>
      <c r="J11975">
        <v>560</v>
      </c>
      <c r="K11975"/>
      <c r="L11975">
        <v>2025</v>
      </c>
      <c r="M11975" t="s">
        <v>525</v>
      </c>
      <c r="N11975" t="s">
        <v>526</v>
      </c>
      <c r="O11975"/>
    </row>
    <row r="11976" spans="1:15" ht="16" x14ac:dyDescent="0.2">
      <c r="A11976" t="s">
        <v>521</v>
      </c>
      <c r="B11976" t="s">
        <v>572</v>
      </c>
      <c r="C11976" t="s">
        <v>523</v>
      </c>
      <c r="D11976" t="s">
        <v>524</v>
      </c>
      <c r="E11976" t="s">
        <v>519</v>
      </c>
      <c r="F11976" s="191">
        <v>45925</v>
      </c>
      <c r="G11976" t="s">
        <v>573</v>
      </c>
      <c r="H11976" s="192">
        <v>935000</v>
      </c>
      <c r="I11976" t="s">
        <v>16</v>
      </c>
      <c r="J11976">
        <v>11000</v>
      </c>
      <c r="K11976"/>
      <c r="L11976">
        <v>2025</v>
      </c>
      <c r="M11976" t="s">
        <v>525</v>
      </c>
      <c r="N11976" t="s">
        <v>526</v>
      </c>
      <c r="O11976"/>
    </row>
    <row r="11977" spans="1:15" ht="16" x14ac:dyDescent="0.2">
      <c r="A11977" t="s">
        <v>521</v>
      </c>
      <c r="B11977" t="s">
        <v>572</v>
      </c>
      <c r="C11977" t="s">
        <v>535</v>
      </c>
      <c r="D11977" t="s">
        <v>530</v>
      </c>
      <c r="E11977" t="s">
        <v>517</v>
      </c>
      <c r="F11977" s="191">
        <v>45925</v>
      </c>
      <c r="G11977" t="s">
        <v>573</v>
      </c>
      <c r="H11977" s="192">
        <v>140000</v>
      </c>
      <c r="I11977" t="s">
        <v>16</v>
      </c>
      <c r="J11977"/>
      <c r="K11977"/>
      <c r="L11977">
        <v>2025</v>
      </c>
      <c r="M11977" t="s">
        <v>525</v>
      </c>
      <c r="N11977" t="s">
        <v>526</v>
      </c>
      <c r="O11977"/>
    </row>
    <row r="11978" spans="1:15" ht="16" x14ac:dyDescent="0.2">
      <c r="A11978" t="s">
        <v>521</v>
      </c>
      <c r="B11978" t="s">
        <v>572</v>
      </c>
      <c r="C11978" t="s">
        <v>523</v>
      </c>
      <c r="D11978" t="s">
        <v>530</v>
      </c>
      <c r="E11978" t="s">
        <v>517</v>
      </c>
      <c r="F11978" s="191">
        <v>45925</v>
      </c>
      <c r="G11978" t="s">
        <v>573</v>
      </c>
      <c r="H11978" s="192">
        <v>1600000</v>
      </c>
      <c r="I11978" t="s">
        <v>16</v>
      </c>
      <c r="J11978"/>
      <c r="K11978"/>
      <c r="L11978">
        <v>2025</v>
      </c>
      <c r="M11978" t="s">
        <v>525</v>
      </c>
      <c r="N11978" t="s">
        <v>526</v>
      </c>
      <c r="O11978"/>
    </row>
    <row r="11979" spans="1:15" ht="16" x14ac:dyDescent="0.2">
      <c r="A11979" t="s">
        <v>521</v>
      </c>
      <c r="B11979" t="s">
        <v>572</v>
      </c>
      <c r="C11979" t="s">
        <v>535</v>
      </c>
      <c r="D11979" t="s">
        <v>524</v>
      </c>
      <c r="E11979" t="s">
        <v>517</v>
      </c>
      <c r="F11979" s="191">
        <v>45925</v>
      </c>
      <c r="G11979" t="s">
        <v>573</v>
      </c>
      <c r="H11979" s="192">
        <v>25500</v>
      </c>
      <c r="I11979" t="s">
        <v>16</v>
      </c>
      <c r="J11979">
        <v>300</v>
      </c>
      <c r="K11979"/>
      <c r="L11979">
        <v>2025</v>
      </c>
      <c r="M11979" t="s">
        <v>525</v>
      </c>
      <c r="N11979" t="s">
        <v>526</v>
      </c>
      <c r="O11979"/>
    </row>
    <row r="11980" spans="1:15" ht="16" x14ac:dyDescent="0.2">
      <c r="A11980" t="s">
        <v>521</v>
      </c>
      <c r="B11980" t="s">
        <v>572</v>
      </c>
      <c r="C11980" t="s">
        <v>535</v>
      </c>
      <c r="D11980" t="s">
        <v>524</v>
      </c>
      <c r="E11980" t="s">
        <v>519</v>
      </c>
      <c r="F11980" s="191">
        <v>45925</v>
      </c>
      <c r="G11980" t="s">
        <v>573</v>
      </c>
      <c r="H11980" s="192">
        <v>765000</v>
      </c>
      <c r="I11980" t="s">
        <v>16</v>
      </c>
      <c r="J11980">
        <v>9000</v>
      </c>
      <c r="K11980"/>
      <c r="L11980">
        <v>2025</v>
      </c>
      <c r="M11980" t="s">
        <v>525</v>
      </c>
      <c r="N11980" t="s">
        <v>526</v>
      </c>
      <c r="O11980"/>
    </row>
    <row r="11981" spans="1:15" ht="16" x14ac:dyDescent="0.2">
      <c r="A11981" t="s">
        <v>521</v>
      </c>
      <c r="B11981" t="s">
        <v>688</v>
      </c>
      <c r="C11981" t="s">
        <v>523</v>
      </c>
      <c r="D11981" t="s">
        <v>530</v>
      </c>
      <c r="E11981" t="s">
        <v>517</v>
      </c>
      <c r="F11981" s="191">
        <v>45926</v>
      </c>
      <c r="G11981" t="s">
        <v>40</v>
      </c>
      <c r="H11981" s="192">
        <v>120000</v>
      </c>
      <c r="I11981" t="s">
        <v>16</v>
      </c>
      <c r="J11981"/>
      <c r="K11981"/>
      <c r="L11981">
        <v>2025</v>
      </c>
      <c r="M11981" t="s">
        <v>525</v>
      </c>
      <c r="N11981" t="s">
        <v>526</v>
      </c>
      <c r="O11981"/>
    </row>
    <row r="11982" spans="1:15" ht="16" x14ac:dyDescent="0.2">
      <c r="A11982" t="s">
        <v>521</v>
      </c>
      <c r="B11982" t="s">
        <v>603</v>
      </c>
      <c r="C11982" t="s">
        <v>523</v>
      </c>
      <c r="D11982" t="s">
        <v>525</v>
      </c>
      <c r="E11982" t="s">
        <v>525</v>
      </c>
      <c r="F11982" s="191">
        <v>45926</v>
      </c>
      <c r="G11982" t="s">
        <v>604</v>
      </c>
      <c r="H11982" s="192">
        <v>19824</v>
      </c>
      <c r="I11982" t="s">
        <v>22</v>
      </c>
      <c r="J11982"/>
      <c r="K11982"/>
      <c r="L11982">
        <v>2025</v>
      </c>
      <c r="M11982" t="s">
        <v>525</v>
      </c>
      <c r="N11982" t="s">
        <v>569</v>
      </c>
      <c r="O11982"/>
    </row>
    <row r="11983" spans="1:15" ht="16" x14ac:dyDescent="0.2">
      <c r="A11983" t="s">
        <v>521</v>
      </c>
      <c r="B11983" t="s">
        <v>647</v>
      </c>
      <c r="C11983" t="s">
        <v>523</v>
      </c>
      <c r="D11983" t="s">
        <v>525</v>
      </c>
      <c r="E11983" t="s">
        <v>519</v>
      </c>
      <c r="F11983" s="191">
        <v>45926</v>
      </c>
      <c r="G11983" t="s">
        <v>650</v>
      </c>
      <c r="H11983" s="192">
        <v>58370</v>
      </c>
      <c r="I11983" t="s">
        <v>16</v>
      </c>
      <c r="J11983"/>
      <c r="K11983"/>
      <c r="L11983">
        <v>2025</v>
      </c>
      <c r="M11983" t="s">
        <v>525</v>
      </c>
      <c r="N11983" t="s">
        <v>569</v>
      </c>
      <c r="O11983"/>
    </row>
    <row r="11984" spans="1:15" ht="16" x14ac:dyDescent="0.2">
      <c r="A11984" t="s">
        <v>521</v>
      </c>
      <c r="B11984" t="s">
        <v>647</v>
      </c>
      <c r="C11984" t="s">
        <v>523</v>
      </c>
      <c r="D11984" t="s">
        <v>525</v>
      </c>
      <c r="E11984" t="s">
        <v>531</v>
      </c>
      <c r="F11984" s="191">
        <v>45926</v>
      </c>
      <c r="G11984" t="s">
        <v>650</v>
      </c>
      <c r="H11984" s="192">
        <v>30492</v>
      </c>
      <c r="I11984" t="s">
        <v>16</v>
      </c>
      <c r="J11984"/>
      <c r="K11984"/>
      <c r="L11984">
        <v>2025</v>
      </c>
      <c r="M11984" t="s">
        <v>525</v>
      </c>
      <c r="N11984" t="s">
        <v>569</v>
      </c>
      <c r="O11984"/>
    </row>
    <row r="11985" spans="1:15" ht="16" x14ac:dyDescent="0.2">
      <c r="A11985" t="s">
        <v>521</v>
      </c>
      <c r="B11985" t="s">
        <v>647</v>
      </c>
      <c r="C11985" t="s">
        <v>523</v>
      </c>
      <c r="D11985" t="s">
        <v>525</v>
      </c>
      <c r="E11985" t="s">
        <v>525</v>
      </c>
      <c r="F11985" s="191">
        <v>45926</v>
      </c>
      <c r="G11985" t="s">
        <v>648</v>
      </c>
      <c r="H11985" s="192">
        <v>48576</v>
      </c>
      <c r="I11985" t="s">
        <v>16</v>
      </c>
      <c r="J11985"/>
      <c r="K11985"/>
      <c r="L11985">
        <v>2025</v>
      </c>
      <c r="M11985" t="s">
        <v>525</v>
      </c>
      <c r="N11985" t="s">
        <v>569</v>
      </c>
      <c r="O11985"/>
    </row>
    <row r="11986" spans="1:15" ht="16" x14ac:dyDescent="0.2">
      <c r="A11986" t="s">
        <v>521</v>
      </c>
      <c r="B11986" t="s">
        <v>647</v>
      </c>
      <c r="C11986" t="s">
        <v>523</v>
      </c>
      <c r="D11986" t="s">
        <v>525</v>
      </c>
      <c r="E11986" t="s">
        <v>531</v>
      </c>
      <c r="F11986" s="191">
        <v>45926</v>
      </c>
      <c r="G11986" t="s">
        <v>648</v>
      </c>
      <c r="H11986" s="192">
        <v>128832</v>
      </c>
      <c r="I11986" t="s">
        <v>16</v>
      </c>
      <c r="J11986"/>
      <c r="K11986"/>
      <c r="L11986">
        <v>2025</v>
      </c>
      <c r="M11986" t="s">
        <v>525</v>
      </c>
      <c r="N11986" t="s">
        <v>569</v>
      </c>
      <c r="O11986"/>
    </row>
    <row r="11987" spans="1:15" ht="16" x14ac:dyDescent="0.2">
      <c r="A11987" t="s">
        <v>521</v>
      </c>
      <c r="B11987" t="s">
        <v>577</v>
      </c>
      <c r="C11987" t="s">
        <v>523</v>
      </c>
      <c r="D11987" t="s">
        <v>525</v>
      </c>
      <c r="E11987" t="s">
        <v>531</v>
      </c>
      <c r="F11987" s="191">
        <v>45926</v>
      </c>
      <c r="G11987" t="s">
        <v>581</v>
      </c>
      <c r="H11987" s="192">
        <v>132</v>
      </c>
      <c r="I11987" t="s">
        <v>16</v>
      </c>
      <c r="J11987"/>
      <c r="K11987"/>
      <c r="L11987">
        <v>2025</v>
      </c>
      <c r="M11987" t="s">
        <v>525</v>
      </c>
      <c r="N11987" t="s">
        <v>569</v>
      </c>
      <c r="O11987"/>
    </row>
    <row r="11988" spans="1:15" ht="16" x14ac:dyDescent="0.2">
      <c r="A11988" t="s">
        <v>521</v>
      </c>
      <c r="B11988" t="s">
        <v>577</v>
      </c>
      <c r="C11988" t="s">
        <v>523</v>
      </c>
      <c r="D11988" t="s">
        <v>525</v>
      </c>
      <c r="E11988" t="s">
        <v>531</v>
      </c>
      <c r="F11988" s="191">
        <v>45926</v>
      </c>
      <c r="G11988" t="s">
        <v>579</v>
      </c>
      <c r="H11988" s="192">
        <v>977</v>
      </c>
      <c r="I11988" t="s">
        <v>16</v>
      </c>
      <c r="J11988"/>
      <c r="K11988"/>
      <c r="L11988">
        <v>2025</v>
      </c>
      <c r="M11988" t="s">
        <v>525</v>
      </c>
      <c r="N11988" t="s">
        <v>569</v>
      </c>
      <c r="O11988"/>
    </row>
    <row r="11989" spans="1:15" ht="16" x14ac:dyDescent="0.2">
      <c r="A11989" t="s">
        <v>521</v>
      </c>
      <c r="B11989" t="s">
        <v>647</v>
      </c>
      <c r="C11989" t="s">
        <v>523</v>
      </c>
      <c r="D11989" t="s">
        <v>525</v>
      </c>
      <c r="E11989" t="s">
        <v>519</v>
      </c>
      <c r="F11989" s="191">
        <v>45926</v>
      </c>
      <c r="G11989" t="s">
        <v>661</v>
      </c>
      <c r="H11989" s="192">
        <v>138303</v>
      </c>
      <c r="I11989" t="s">
        <v>16</v>
      </c>
      <c r="J11989"/>
      <c r="K11989"/>
      <c r="L11989">
        <v>2025</v>
      </c>
      <c r="M11989" t="s">
        <v>525</v>
      </c>
      <c r="N11989" t="s">
        <v>569</v>
      </c>
      <c r="O11989"/>
    </row>
    <row r="11990" spans="1:15" ht="16" x14ac:dyDescent="0.2">
      <c r="A11990" t="s">
        <v>521</v>
      </c>
      <c r="B11990" t="s">
        <v>647</v>
      </c>
      <c r="C11990" t="s">
        <v>523</v>
      </c>
      <c r="D11990" t="s">
        <v>525</v>
      </c>
      <c r="E11990" t="s">
        <v>525</v>
      </c>
      <c r="F11990" s="191">
        <v>45926</v>
      </c>
      <c r="G11990" t="s">
        <v>649</v>
      </c>
      <c r="H11990" s="192">
        <v>83851</v>
      </c>
      <c r="I11990" t="s">
        <v>16</v>
      </c>
      <c r="J11990"/>
      <c r="K11990"/>
      <c r="L11990">
        <v>2025</v>
      </c>
      <c r="M11990" t="s">
        <v>525</v>
      </c>
      <c r="N11990" t="s">
        <v>569</v>
      </c>
      <c r="O11990"/>
    </row>
    <row r="11991" spans="1:15" ht="16" x14ac:dyDescent="0.2">
      <c r="A11991" t="s">
        <v>521</v>
      </c>
      <c r="B11991" t="s">
        <v>647</v>
      </c>
      <c r="C11991" t="s">
        <v>523</v>
      </c>
      <c r="D11991" t="s">
        <v>525</v>
      </c>
      <c r="E11991" t="s">
        <v>531</v>
      </c>
      <c r="F11991" s="191">
        <v>45926</v>
      </c>
      <c r="G11991" t="s">
        <v>656</v>
      </c>
      <c r="H11991" s="192">
        <v>61112</v>
      </c>
      <c r="I11991" t="s">
        <v>16</v>
      </c>
      <c r="J11991"/>
      <c r="K11991"/>
      <c r="L11991">
        <v>2025</v>
      </c>
      <c r="M11991" t="s">
        <v>525</v>
      </c>
      <c r="N11991" t="s">
        <v>569</v>
      </c>
      <c r="O11991"/>
    </row>
    <row r="11992" spans="1:15" ht="16" x14ac:dyDescent="0.2">
      <c r="A11992" t="s">
        <v>521</v>
      </c>
      <c r="B11992" t="s">
        <v>592</v>
      </c>
      <c r="C11992" t="s">
        <v>523</v>
      </c>
      <c r="D11992" t="s">
        <v>530</v>
      </c>
      <c r="E11992" t="s">
        <v>517</v>
      </c>
      <c r="F11992" s="191">
        <v>45926</v>
      </c>
      <c r="G11992" t="s">
        <v>24</v>
      </c>
      <c r="H11992" s="192">
        <v>201600</v>
      </c>
      <c r="I11992" t="s">
        <v>16</v>
      </c>
      <c r="J11992">
        <v>504</v>
      </c>
      <c r="K11992"/>
      <c r="L11992">
        <v>2025</v>
      </c>
      <c r="M11992" t="s">
        <v>525</v>
      </c>
      <c r="N11992" t="s">
        <v>526</v>
      </c>
      <c r="O11992"/>
    </row>
    <row r="11993" spans="1:15" ht="16" x14ac:dyDescent="0.2">
      <c r="A11993" t="s">
        <v>521</v>
      </c>
      <c r="B11993" t="s">
        <v>639</v>
      </c>
      <c r="C11993" t="s">
        <v>523</v>
      </c>
      <c r="D11993" t="s">
        <v>530</v>
      </c>
      <c r="E11993" t="s">
        <v>518</v>
      </c>
      <c r="F11993" s="191">
        <v>45926</v>
      </c>
      <c r="G11993" t="s">
        <v>29</v>
      </c>
      <c r="H11993" s="192">
        <v>22400</v>
      </c>
      <c r="I11993" t="s">
        <v>16</v>
      </c>
      <c r="J11993">
        <v>56</v>
      </c>
      <c r="K11993"/>
      <c r="L11993">
        <v>2025</v>
      </c>
      <c r="M11993" t="s">
        <v>525</v>
      </c>
      <c r="N11993" t="s">
        <v>526</v>
      </c>
      <c r="O11993"/>
    </row>
    <row r="11994" spans="1:15" ht="16" x14ac:dyDescent="0.2">
      <c r="A11994" t="s">
        <v>521</v>
      </c>
      <c r="B11994" t="s">
        <v>639</v>
      </c>
      <c r="C11994" t="s">
        <v>523</v>
      </c>
      <c r="D11994" t="s">
        <v>530</v>
      </c>
      <c r="E11994" t="s">
        <v>517</v>
      </c>
      <c r="F11994" s="191">
        <v>45926</v>
      </c>
      <c r="G11994" t="s">
        <v>29</v>
      </c>
      <c r="H11994" s="192">
        <v>201600</v>
      </c>
      <c r="I11994" t="s">
        <v>16</v>
      </c>
      <c r="J11994">
        <v>504</v>
      </c>
      <c r="K11994"/>
      <c r="L11994">
        <v>2025</v>
      </c>
      <c r="M11994" t="s">
        <v>525</v>
      </c>
      <c r="N11994" t="s">
        <v>526</v>
      </c>
      <c r="O11994"/>
    </row>
    <row r="11995" spans="1:15" ht="16" x14ac:dyDescent="0.2">
      <c r="A11995" t="s">
        <v>521</v>
      </c>
      <c r="B11995" t="s">
        <v>662</v>
      </c>
      <c r="C11995" t="s">
        <v>523</v>
      </c>
      <c r="D11995" t="s">
        <v>530</v>
      </c>
      <c r="E11995" t="s">
        <v>518</v>
      </c>
      <c r="F11995" s="191">
        <v>45926</v>
      </c>
      <c r="G11995" t="s">
        <v>32</v>
      </c>
      <c r="H11995" s="192">
        <v>44800</v>
      </c>
      <c r="I11995" t="s">
        <v>16</v>
      </c>
      <c r="J11995">
        <v>112</v>
      </c>
      <c r="K11995"/>
      <c r="L11995">
        <v>2025</v>
      </c>
      <c r="M11995" t="s">
        <v>525</v>
      </c>
      <c r="N11995" t="s">
        <v>526</v>
      </c>
      <c r="O11995"/>
    </row>
    <row r="11996" spans="1:15" ht="16" x14ac:dyDescent="0.2">
      <c r="A11996" t="s">
        <v>521</v>
      </c>
      <c r="B11996" t="s">
        <v>662</v>
      </c>
      <c r="C11996" t="s">
        <v>523</v>
      </c>
      <c r="D11996" t="s">
        <v>530</v>
      </c>
      <c r="E11996" t="s">
        <v>517</v>
      </c>
      <c r="F11996" s="191">
        <v>45926</v>
      </c>
      <c r="G11996" t="s">
        <v>32</v>
      </c>
      <c r="H11996" s="192">
        <v>492800</v>
      </c>
      <c r="I11996" t="s">
        <v>16</v>
      </c>
      <c r="J11996">
        <v>1232</v>
      </c>
      <c r="K11996"/>
      <c r="L11996">
        <v>2025</v>
      </c>
      <c r="M11996" t="s">
        <v>525</v>
      </c>
      <c r="N11996" t="s">
        <v>526</v>
      </c>
      <c r="O11996"/>
    </row>
    <row r="11997" spans="1:15" ht="16" x14ac:dyDescent="0.2">
      <c r="A11997" t="s">
        <v>521</v>
      </c>
      <c r="B11997" t="s">
        <v>670</v>
      </c>
      <c r="C11997" t="s">
        <v>523</v>
      </c>
      <c r="D11997" t="s">
        <v>530</v>
      </c>
      <c r="E11997" t="s">
        <v>517</v>
      </c>
      <c r="F11997" s="191">
        <v>45926</v>
      </c>
      <c r="G11997" t="s">
        <v>36</v>
      </c>
      <c r="H11997" s="192">
        <v>179200</v>
      </c>
      <c r="I11997" t="s">
        <v>16</v>
      </c>
      <c r="J11997">
        <v>448</v>
      </c>
      <c r="K11997"/>
      <c r="L11997">
        <v>2025</v>
      </c>
      <c r="M11997" t="s">
        <v>525</v>
      </c>
      <c r="N11997" t="s">
        <v>526</v>
      </c>
      <c r="O11997"/>
    </row>
    <row r="11998" spans="1:15" ht="16" x14ac:dyDescent="0.2">
      <c r="A11998" t="s">
        <v>521</v>
      </c>
      <c r="B11998" t="s">
        <v>687</v>
      </c>
      <c r="C11998" t="s">
        <v>523</v>
      </c>
      <c r="D11998" t="s">
        <v>530</v>
      </c>
      <c r="E11998" t="s">
        <v>517</v>
      </c>
      <c r="F11998" s="191">
        <v>45926</v>
      </c>
      <c r="G11998" t="s">
        <v>39</v>
      </c>
      <c r="H11998" s="192">
        <v>89600</v>
      </c>
      <c r="I11998" t="s">
        <v>16</v>
      </c>
      <c r="J11998">
        <v>224</v>
      </c>
      <c r="K11998"/>
      <c r="L11998">
        <v>2025</v>
      </c>
      <c r="M11998" t="s">
        <v>525</v>
      </c>
      <c r="N11998" t="s">
        <v>526</v>
      </c>
      <c r="O11998"/>
    </row>
    <row r="11999" spans="1:15" ht="16" x14ac:dyDescent="0.2">
      <c r="A11999" t="s">
        <v>521</v>
      </c>
      <c r="B11999" t="s">
        <v>645</v>
      </c>
      <c r="C11999" t="s">
        <v>523</v>
      </c>
      <c r="D11999" t="s">
        <v>530</v>
      </c>
      <c r="E11999" t="s">
        <v>517</v>
      </c>
      <c r="F11999" s="191">
        <v>45926</v>
      </c>
      <c r="G11999" t="s">
        <v>30</v>
      </c>
      <c r="H11999" s="192">
        <v>67200</v>
      </c>
      <c r="I11999" t="s">
        <v>16</v>
      </c>
      <c r="J11999">
        <v>168</v>
      </c>
      <c r="K11999"/>
      <c r="L11999">
        <v>2025</v>
      </c>
      <c r="M11999" t="s">
        <v>525</v>
      </c>
      <c r="N11999" t="s">
        <v>526</v>
      </c>
      <c r="O11999"/>
    </row>
    <row r="12000" spans="1:15" ht="16" x14ac:dyDescent="0.2">
      <c r="A12000" t="s">
        <v>521</v>
      </c>
      <c r="B12000" t="s">
        <v>572</v>
      </c>
      <c r="C12000" t="s">
        <v>535</v>
      </c>
      <c r="D12000" t="s">
        <v>524</v>
      </c>
      <c r="E12000" t="s">
        <v>519</v>
      </c>
      <c r="F12000" s="191">
        <v>45926</v>
      </c>
      <c r="G12000" t="s">
        <v>573</v>
      </c>
      <c r="H12000" s="192">
        <v>425000</v>
      </c>
      <c r="I12000" t="s">
        <v>16</v>
      </c>
      <c r="J12000">
        <v>5000</v>
      </c>
      <c r="K12000"/>
      <c r="L12000">
        <v>2025</v>
      </c>
      <c r="M12000" t="s">
        <v>525</v>
      </c>
      <c r="N12000" t="s">
        <v>526</v>
      </c>
      <c r="O12000"/>
    </row>
    <row r="12001" spans="1:15" ht="16" x14ac:dyDescent="0.2">
      <c r="A12001" t="s">
        <v>521</v>
      </c>
      <c r="B12001" t="s">
        <v>572</v>
      </c>
      <c r="C12001" t="s">
        <v>523</v>
      </c>
      <c r="D12001" t="s">
        <v>524</v>
      </c>
      <c r="E12001" t="s">
        <v>519</v>
      </c>
      <c r="F12001" s="191">
        <v>45926</v>
      </c>
      <c r="G12001" t="s">
        <v>573</v>
      </c>
      <c r="H12001" s="192">
        <v>1190000</v>
      </c>
      <c r="I12001" t="s">
        <v>16</v>
      </c>
      <c r="J12001">
        <v>14000</v>
      </c>
      <c r="K12001"/>
      <c r="L12001">
        <v>2025</v>
      </c>
      <c r="M12001" t="s">
        <v>525</v>
      </c>
      <c r="N12001" t="s">
        <v>526</v>
      </c>
      <c r="O12001"/>
    </row>
    <row r="12002" spans="1:15" ht="16" x14ac:dyDescent="0.2">
      <c r="A12002" t="s">
        <v>521</v>
      </c>
      <c r="B12002" t="s">
        <v>572</v>
      </c>
      <c r="C12002" t="s">
        <v>535</v>
      </c>
      <c r="D12002" t="s">
        <v>530</v>
      </c>
      <c r="E12002" t="s">
        <v>517</v>
      </c>
      <c r="F12002" s="191">
        <v>45926</v>
      </c>
      <c r="G12002" t="s">
        <v>573</v>
      </c>
      <c r="H12002" s="192">
        <v>140000</v>
      </c>
      <c r="I12002" t="s">
        <v>16</v>
      </c>
      <c r="J12002"/>
      <c r="K12002"/>
      <c r="L12002">
        <v>2025</v>
      </c>
      <c r="M12002" t="s">
        <v>525</v>
      </c>
      <c r="N12002" t="s">
        <v>526</v>
      </c>
      <c r="O12002"/>
    </row>
    <row r="12003" spans="1:15" ht="16" x14ac:dyDescent="0.2">
      <c r="A12003" t="s">
        <v>521</v>
      </c>
      <c r="B12003" t="s">
        <v>572</v>
      </c>
      <c r="C12003" t="s">
        <v>523</v>
      </c>
      <c r="D12003" t="s">
        <v>530</v>
      </c>
      <c r="E12003" t="s">
        <v>517</v>
      </c>
      <c r="F12003" s="191">
        <v>45926</v>
      </c>
      <c r="G12003" t="s">
        <v>573</v>
      </c>
      <c r="H12003" s="192">
        <v>2240000</v>
      </c>
      <c r="I12003" t="s">
        <v>16</v>
      </c>
      <c r="J12003"/>
      <c r="K12003"/>
      <c r="L12003">
        <v>2025</v>
      </c>
      <c r="M12003" t="s">
        <v>525</v>
      </c>
      <c r="N12003" t="s">
        <v>526</v>
      </c>
      <c r="O12003"/>
    </row>
    <row r="12004" spans="1:15" ht="16" x14ac:dyDescent="0.2">
      <c r="A12004" t="s">
        <v>521</v>
      </c>
      <c r="B12004" t="s">
        <v>592</v>
      </c>
      <c r="C12004" t="s">
        <v>523</v>
      </c>
      <c r="D12004" t="s">
        <v>530</v>
      </c>
      <c r="E12004" t="s">
        <v>517</v>
      </c>
      <c r="F12004" s="191">
        <v>45926</v>
      </c>
      <c r="G12004" t="s">
        <v>24</v>
      </c>
      <c r="H12004" s="192">
        <v>224000</v>
      </c>
      <c r="I12004" t="s">
        <v>16</v>
      </c>
      <c r="J12004">
        <v>560</v>
      </c>
      <c r="K12004"/>
      <c r="L12004">
        <v>2025</v>
      </c>
      <c r="M12004" t="s">
        <v>525</v>
      </c>
      <c r="N12004" t="s">
        <v>526</v>
      </c>
      <c r="O12004" t="s">
        <v>930</v>
      </c>
    </row>
    <row r="12005" spans="1:15" ht="16" x14ac:dyDescent="0.2">
      <c r="A12005" t="s">
        <v>521</v>
      </c>
      <c r="B12005" t="s">
        <v>688</v>
      </c>
      <c r="C12005" t="s">
        <v>523</v>
      </c>
      <c r="D12005" t="s">
        <v>530</v>
      </c>
      <c r="E12005" t="s">
        <v>517</v>
      </c>
      <c r="F12005" s="191">
        <v>45927</v>
      </c>
      <c r="G12005" t="s">
        <v>40</v>
      </c>
      <c r="H12005" s="192">
        <v>80000</v>
      </c>
      <c r="I12005" t="s">
        <v>16</v>
      </c>
      <c r="J12005"/>
      <c r="K12005"/>
      <c r="L12005">
        <v>2025</v>
      </c>
      <c r="M12005" t="s">
        <v>525</v>
      </c>
      <c r="N12005" t="s">
        <v>526</v>
      </c>
      <c r="O12005"/>
    </row>
    <row r="12006" spans="1:15" ht="16" x14ac:dyDescent="0.2">
      <c r="A12006" t="s">
        <v>521</v>
      </c>
      <c r="B12006" t="s">
        <v>662</v>
      </c>
      <c r="C12006" t="s">
        <v>523</v>
      </c>
      <c r="D12006" t="s">
        <v>530</v>
      </c>
      <c r="E12006" t="s">
        <v>518</v>
      </c>
      <c r="F12006" s="191">
        <v>45927</v>
      </c>
      <c r="G12006" t="s">
        <v>32</v>
      </c>
      <c r="H12006" s="192">
        <v>44800</v>
      </c>
      <c r="I12006" t="s">
        <v>16</v>
      </c>
      <c r="J12006">
        <v>112</v>
      </c>
      <c r="K12006"/>
      <c r="L12006">
        <v>2025</v>
      </c>
      <c r="M12006" t="s">
        <v>525</v>
      </c>
      <c r="N12006" t="s">
        <v>526</v>
      </c>
      <c r="O12006"/>
    </row>
    <row r="12007" spans="1:15" ht="16" x14ac:dyDescent="0.2">
      <c r="A12007" t="s">
        <v>521</v>
      </c>
      <c r="B12007" t="s">
        <v>662</v>
      </c>
      <c r="C12007" t="s">
        <v>523</v>
      </c>
      <c r="D12007" t="s">
        <v>530</v>
      </c>
      <c r="E12007" t="s">
        <v>519</v>
      </c>
      <c r="F12007" s="191">
        <v>45927</v>
      </c>
      <c r="G12007" t="s">
        <v>32</v>
      </c>
      <c r="H12007" s="192">
        <v>34000</v>
      </c>
      <c r="I12007" t="s">
        <v>16</v>
      </c>
      <c r="J12007">
        <v>85</v>
      </c>
      <c r="K12007"/>
      <c r="L12007">
        <v>2025</v>
      </c>
      <c r="M12007" t="s">
        <v>525</v>
      </c>
      <c r="N12007" t="s">
        <v>526</v>
      </c>
      <c r="O12007"/>
    </row>
    <row r="12008" spans="1:15" ht="16" x14ac:dyDescent="0.2">
      <c r="A12008" t="s">
        <v>521</v>
      </c>
      <c r="B12008" t="s">
        <v>662</v>
      </c>
      <c r="C12008" t="s">
        <v>523</v>
      </c>
      <c r="D12008" t="s">
        <v>530</v>
      </c>
      <c r="E12008" t="s">
        <v>517</v>
      </c>
      <c r="F12008" s="191">
        <v>45927</v>
      </c>
      <c r="G12008" t="s">
        <v>32</v>
      </c>
      <c r="H12008" s="192">
        <v>582400</v>
      </c>
      <c r="I12008" t="s">
        <v>16</v>
      </c>
      <c r="J12008">
        <v>1456</v>
      </c>
      <c r="K12008"/>
      <c r="L12008">
        <v>2025</v>
      </c>
      <c r="M12008" t="s">
        <v>525</v>
      </c>
      <c r="N12008" t="s">
        <v>526</v>
      </c>
      <c r="O12008"/>
    </row>
    <row r="12009" spans="1:15" ht="16" x14ac:dyDescent="0.2">
      <c r="A12009" t="s">
        <v>521</v>
      </c>
      <c r="B12009" t="s">
        <v>670</v>
      </c>
      <c r="C12009" t="s">
        <v>523</v>
      </c>
      <c r="D12009" t="s">
        <v>530</v>
      </c>
      <c r="E12009" t="s">
        <v>517</v>
      </c>
      <c r="F12009" s="191">
        <v>45927</v>
      </c>
      <c r="G12009" t="s">
        <v>36</v>
      </c>
      <c r="H12009" s="192">
        <v>22400</v>
      </c>
      <c r="I12009" t="s">
        <v>16</v>
      </c>
      <c r="J12009">
        <v>56</v>
      </c>
      <c r="K12009"/>
      <c r="L12009">
        <v>2025</v>
      </c>
      <c r="M12009" t="s">
        <v>525</v>
      </c>
      <c r="N12009" t="s">
        <v>526</v>
      </c>
      <c r="O12009"/>
    </row>
    <row r="12010" spans="1:15" ht="16" x14ac:dyDescent="0.2">
      <c r="A12010" t="s">
        <v>521</v>
      </c>
      <c r="B12010" t="s">
        <v>687</v>
      </c>
      <c r="C12010" t="s">
        <v>523</v>
      </c>
      <c r="D12010" t="s">
        <v>530</v>
      </c>
      <c r="E12010" t="s">
        <v>517</v>
      </c>
      <c r="F12010" s="191">
        <v>45927</v>
      </c>
      <c r="G12010" t="s">
        <v>39</v>
      </c>
      <c r="H12010" s="192">
        <v>134400</v>
      </c>
      <c r="I12010" t="s">
        <v>16</v>
      </c>
      <c r="J12010">
        <v>336</v>
      </c>
      <c r="K12010"/>
      <c r="L12010">
        <v>2025</v>
      </c>
      <c r="M12010" t="s">
        <v>525</v>
      </c>
      <c r="N12010" t="s">
        <v>526</v>
      </c>
      <c r="O12010"/>
    </row>
    <row r="12011" spans="1:15" ht="16" x14ac:dyDescent="0.2">
      <c r="A12011" t="s">
        <v>521</v>
      </c>
      <c r="B12011" t="s">
        <v>645</v>
      </c>
      <c r="C12011" t="s">
        <v>523</v>
      </c>
      <c r="D12011" t="s">
        <v>524</v>
      </c>
      <c r="E12011" t="s">
        <v>519</v>
      </c>
      <c r="F12011" s="191">
        <v>45927</v>
      </c>
      <c r="G12011" t="s">
        <v>30</v>
      </c>
      <c r="H12011" s="192">
        <v>14450</v>
      </c>
      <c r="I12011" t="s">
        <v>16</v>
      </c>
      <c r="J12011">
        <v>170</v>
      </c>
      <c r="K12011"/>
      <c r="L12011">
        <v>2025</v>
      </c>
      <c r="M12011" t="s">
        <v>525</v>
      </c>
      <c r="N12011" t="s">
        <v>526</v>
      </c>
      <c r="O12011"/>
    </row>
    <row r="12012" spans="1:15" ht="16" x14ac:dyDescent="0.2">
      <c r="A12012" t="s">
        <v>521</v>
      </c>
      <c r="B12012" t="s">
        <v>592</v>
      </c>
      <c r="C12012" t="s">
        <v>523</v>
      </c>
      <c r="D12012" t="s">
        <v>530</v>
      </c>
      <c r="E12012" t="s">
        <v>517</v>
      </c>
      <c r="F12012" s="191">
        <v>45927</v>
      </c>
      <c r="G12012" t="s">
        <v>24</v>
      </c>
      <c r="H12012" s="192">
        <v>156800</v>
      </c>
      <c r="I12012" t="s">
        <v>16</v>
      </c>
      <c r="J12012">
        <v>392</v>
      </c>
      <c r="K12012"/>
      <c r="L12012">
        <v>2025</v>
      </c>
      <c r="M12012" t="s">
        <v>525</v>
      </c>
      <c r="N12012" t="s">
        <v>526</v>
      </c>
      <c r="O12012"/>
    </row>
    <row r="12013" spans="1:15" ht="16" x14ac:dyDescent="0.2">
      <c r="A12013" t="s">
        <v>521</v>
      </c>
      <c r="B12013" t="s">
        <v>639</v>
      </c>
      <c r="C12013" t="s">
        <v>523</v>
      </c>
      <c r="D12013" t="s">
        <v>530</v>
      </c>
      <c r="E12013" t="s">
        <v>518</v>
      </c>
      <c r="F12013" s="191">
        <v>45927</v>
      </c>
      <c r="G12013" t="s">
        <v>29</v>
      </c>
      <c r="H12013" s="192">
        <v>0</v>
      </c>
      <c r="I12013" t="s">
        <v>16</v>
      </c>
      <c r="J12013">
        <v>0</v>
      </c>
      <c r="K12013"/>
      <c r="L12013">
        <v>2025</v>
      </c>
      <c r="M12013" t="s">
        <v>525</v>
      </c>
      <c r="N12013" t="s">
        <v>526</v>
      </c>
      <c r="O12013"/>
    </row>
    <row r="12014" spans="1:15" ht="16" x14ac:dyDescent="0.2">
      <c r="A12014" t="s">
        <v>521</v>
      </c>
      <c r="B12014" t="s">
        <v>572</v>
      </c>
      <c r="C12014" t="s">
        <v>535</v>
      </c>
      <c r="D12014" t="s">
        <v>524</v>
      </c>
      <c r="E12014" t="s">
        <v>519</v>
      </c>
      <c r="F12014" s="191">
        <v>45927</v>
      </c>
      <c r="G12014" t="s">
        <v>573</v>
      </c>
      <c r="H12014" s="192">
        <v>680000</v>
      </c>
      <c r="I12014" t="s">
        <v>16</v>
      </c>
      <c r="J12014">
        <v>8000</v>
      </c>
      <c r="K12014"/>
      <c r="L12014">
        <v>2025</v>
      </c>
      <c r="M12014" t="s">
        <v>525</v>
      </c>
      <c r="N12014" t="s">
        <v>526</v>
      </c>
      <c r="O12014"/>
    </row>
    <row r="12015" spans="1:15" ht="16" x14ac:dyDescent="0.2">
      <c r="A12015" t="s">
        <v>521</v>
      </c>
      <c r="B12015" t="s">
        <v>572</v>
      </c>
      <c r="C12015" t="s">
        <v>523</v>
      </c>
      <c r="D12015" t="s">
        <v>524</v>
      </c>
      <c r="E12015" t="s">
        <v>519</v>
      </c>
      <c r="F12015" s="191">
        <v>45927</v>
      </c>
      <c r="G12015" t="s">
        <v>573</v>
      </c>
      <c r="H12015" s="192">
        <v>850000</v>
      </c>
      <c r="I12015" t="s">
        <v>16</v>
      </c>
      <c r="J12015">
        <v>10000</v>
      </c>
      <c r="K12015"/>
      <c r="L12015">
        <v>2025</v>
      </c>
      <c r="M12015" t="s">
        <v>525</v>
      </c>
      <c r="N12015" t="s">
        <v>526</v>
      </c>
      <c r="O12015"/>
    </row>
    <row r="12016" spans="1:15" ht="16" x14ac:dyDescent="0.2">
      <c r="A12016" t="s">
        <v>521</v>
      </c>
      <c r="B12016" t="s">
        <v>572</v>
      </c>
      <c r="C12016" t="s">
        <v>535</v>
      </c>
      <c r="D12016" t="s">
        <v>530</v>
      </c>
      <c r="E12016" t="s">
        <v>517</v>
      </c>
      <c r="F12016" s="191">
        <v>45927</v>
      </c>
      <c r="G12016" t="s">
        <v>573</v>
      </c>
      <c r="H12016" s="192">
        <v>40000</v>
      </c>
      <c r="I12016" t="s">
        <v>16</v>
      </c>
      <c r="J12016"/>
      <c r="K12016"/>
      <c r="L12016">
        <v>2025</v>
      </c>
      <c r="M12016" t="s">
        <v>525</v>
      </c>
      <c r="N12016" t="s">
        <v>526</v>
      </c>
      <c r="O12016"/>
    </row>
    <row r="12017" spans="1:15" ht="16" x14ac:dyDescent="0.2">
      <c r="A12017" t="s">
        <v>521</v>
      </c>
      <c r="B12017" t="s">
        <v>572</v>
      </c>
      <c r="C12017" t="s">
        <v>523</v>
      </c>
      <c r="D12017" t="s">
        <v>530</v>
      </c>
      <c r="E12017" t="s">
        <v>517</v>
      </c>
      <c r="F12017" s="191">
        <v>45927</v>
      </c>
      <c r="G12017" t="s">
        <v>573</v>
      </c>
      <c r="H12017" s="192">
        <v>1400000</v>
      </c>
      <c r="I12017" t="s">
        <v>16</v>
      </c>
      <c r="J12017"/>
      <c r="K12017"/>
      <c r="L12017">
        <v>2025</v>
      </c>
      <c r="M12017" t="s">
        <v>525</v>
      </c>
      <c r="N12017" t="s">
        <v>526</v>
      </c>
      <c r="O12017"/>
    </row>
    <row r="12018" spans="1:15" ht="16" x14ac:dyDescent="0.2">
      <c r="A12018" t="s">
        <v>521</v>
      </c>
      <c r="B12018" t="s">
        <v>592</v>
      </c>
      <c r="C12018" t="s">
        <v>523</v>
      </c>
      <c r="D12018" t="s">
        <v>530</v>
      </c>
      <c r="E12018" t="s">
        <v>517</v>
      </c>
      <c r="F12018" s="191">
        <v>45927</v>
      </c>
      <c r="G12018" t="s">
        <v>24</v>
      </c>
      <c r="H12018" s="192">
        <v>78400</v>
      </c>
      <c r="I12018" t="s">
        <v>16</v>
      </c>
      <c r="J12018">
        <v>196</v>
      </c>
      <c r="K12018"/>
      <c r="L12018">
        <v>2025</v>
      </c>
      <c r="M12018" t="s">
        <v>525</v>
      </c>
      <c r="N12018" t="s">
        <v>526</v>
      </c>
      <c r="O12018" t="s">
        <v>931</v>
      </c>
    </row>
    <row r="12019" spans="1:15" ht="16" x14ac:dyDescent="0.2">
      <c r="A12019" t="s">
        <v>521</v>
      </c>
      <c r="B12019" t="s">
        <v>645</v>
      </c>
      <c r="C12019" t="s">
        <v>523</v>
      </c>
      <c r="D12019" t="s">
        <v>530</v>
      </c>
      <c r="E12019" t="s">
        <v>517</v>
      </c>
      <c r="F12019" s="191">
        <v>45927</v>
      </c>
      <c r="G12019" t="s">
        <v>30</v>
      </c>
      <c r="H12019" s="192">
        <v>107520</v>
      </c>
      <c r="I12019" t="s">
        <v>16</v>
      </c>
      <c r="J12019"/>
      <c r="K12019"/>
      <c r="L12019">
        <v>2025</v>
      </c>
      <c r="M12019" t="s">
        <v>525</v>
      </c>
      <c r="N12019" t="s">
        <v>526</v>
      </c>
      <c r="O12019" t="s">
        <v>937</v>
      </c>
    </row>
    <row r="12020" spans="1:15" ht="16" x14ac:dyDescent="0.2">
      <c r="A12020" t="s">
        <v>521</v>
      </c>
      <c r="B12020" t="s">
        <v>688</v>
      </c>
      <c r="C12020" t="s">
        <v>523</v>
      </c>
      <c r="D12020" t="s">
        <v>530</v>
      </c>
      <c r="E12020" t="s">
        <v>517</v>
      </c>
      <c r="F12020" s="191">
        <v>45927</v>
      </c>
      <c r="G12020" t="s">
        <v>40</v>
      </c>
      <c r="H12020" s="192">
        <v>640000</v>
      </c>
      <c r="I12020" t="s">
        <v>16</v>
      </c>
      <c r="J12020"/>
      <c r="K12020"/>
      <c r="L12020">
        <v>2025</v>
      </c>
      <c r="M12020" t="s">
        <v>525</v>
      </c>
      <c r="N12020" t="s">
        <v>526</v>
      </c>
      <c r="O12020" t="s">
        <v>937</v>
      </c>
    </row>
    <row r="12021" spans="1:15" ht="16" x14ac:dyDescent="0.2">
      <c r="A12021" t="s">
        <v>521</v>
      </c>
      <c r="B12021" t="s">
        <v>667</v>
      </c>
      <c r="C12021" t="s">
        <v>523</v>
      </c>
      <c r="D12021" t="s">
        <v>530</v>
      </c>
      <c r="E12021" t="s">
        <v>517</v>
      </c>
      <c r="F12021" s="191">
        <v>45927</v>
      </c>
      <c r="G12021" t="s">
        <v>35</v>
      </c>
      <c r="H12021" s="192">
        <v>200704</v>
      </c>
      <c r="I12021" t="s">
        <v>16</v>
      </c>
      <c r="J12021"/>
      <c r="K12021"/>
      <c r="L12021">
        <v>2025</v>
      </c>
      <c r="M12021" t="s">
        <v>525</v>
      </c>
      <c r="N12021" t="s">
        <v>526</v>
      </c>
      <c r="O12021" t="s">
        <v>937</v>
      </c>
    </row>
    <row r="12022" spans="1:15" ht="16" x14ac:dyDescent="0.2">
      <c r="A12022" t="s">
        <v>521</v>
      </c>
      <c r="B12022" t="s">
        <v>687</v>
      </c>
      <c r="C12022" t="s">
        <v>523</v>
      </c>
      <c r="D12022" t="s">
        <v>530</v>
      </c>
      <c r="E12022" t="s">
        <v>517</v>
      </c>
      <c r="F12022" s="191">
        <v>45927</v>
      </c>
      <c r="G12022" t="s">
        <v>39</v>
      </c>
      <c r="H12022" s="192">
        <v>215040</v>
      </c>
      <c r="I12022" t="s">
        <v>16</v>
      </c>
      <c r="J12022"/>
      <c r="K12022"/>
      <c r="L12022">
        <v>2025</v>
      </c>
      <c r="M12022" t="s">
        <v>525</v>
      </c>
      <c r="N12022" t="s">
        <v>526</v>
      </c>
      <c r="O12022" t="s">
        <v>937</v>
      </c>
    </row>
    <row r="12023" spans="1:15" ht="16" x14ac:dyDescent="0.2">
      <c r="A12023" t="s">
        <v>521</v>
      </c>
      <c r="B12023" t="s">
        <v>670</v>
      </c>
      <c r="C12023" t="s">
        <v>523</v>
      </c>
      <c r="D12023" t="s">
        <v>530</v>
      </c>
      <c r="E12023" t="s">
        <v>517</v>
      </c>
      <c r="F12023" s="191">
        <v>45927</v>
      </c>
      <c r="G12023" t="s">
        <v>36</v>
      </c>
      <c r="H12023" s="192">
        <v>207872</v>
      </c>
      <c r="I12023" t="s">
        <v>16</v>
      </c>
      <c r="J12023"/>
      <c r="K12023"/>
      <c r="L12023">
        <v>2025</v>
      </c>
      <c r="M12023" t="s">
        <v>525</v>
      </c>
      <c r="N12023" t="s">
        <v>526</v>
      </c>
      <c r="O12023" t="s">
        <v>937</v>
      </c>
    </row>
    <row r="12024" spans="1:15" ht="16" x14ac:dyDescent="0.2">
      <c r="A12024" t="s">
        <v>521</v>
      </c>
      <c r="B12024" t="s">
        <v>662</v>
      </c>
      <c r="C12024" t="s">
        <v>523</v>
      </c>
      <c r="D12024" t="s">
        <v>530</v>
      </c>
      <c r="E12024" t="s">
        <v>517</v>
      </c>
      <c r="F12024" s="191">
        <v>45927</v>
      </c>
      <c r="G12024" t="s">
        <v>32</v>
      </c>
      <c r="H12024" s="192">
        <v>1641472</v>
      </c>
      <c r="I12024" t="s">
        <v>16</v>
      </c>
      <c r="J12024"/>
      <c r="K12024"/>
      <c r="L12024">
        <v>2025</v>
      </c>
      <c r="M12024" t="s">
        <v>525</v>
      </c>
      <c r="N12024" t="s">
        <v>526</v>
      </c>
      <c r="O12024" t="s">
        <v>937</v>
      </c>
    </row>
    <row r="12025" spans="1:15" ht="16" x14ac:dyDescent="0.2">
      <c r="A12025" t="s">
        <v>521</v>
      </c>
      <c r="B12025" t="s">
        <v>662</v>
      </c>
      <c r="C12025" t="s">
        <v>523</v>
      </c>
      <c r="D12025" t="s">
        <v>530</v>
      </c>
      <c r="E12025" t="s">
        <v>519</v>
      </c>
      <c r="F12025" s="191">
        <v>45927</v>
      </c>
      <c r="G12025" t="s">
        <v>32</v>
      </c>
      <c r="H12025" s="192">
        <v>10880</v>
      </c>
      <c r="I12025" t="s">
        <v>16</v>
      </c>
      <c r="J12025"/>
      <c r="K12025"/>
      <c r="L12025">
        <v>2025</v>
      </c>
      <c r="M12025" t="s">
        <v>525</v>
      </c>
      <c r="N12025" t="s">
        <v>526</v>
      </c>
      <c r="O12025" t="s">
        <v>937</v>
      </c>
    </row>
    <row r="12026" spans="1:15" ht="16" x14ac:dyDescent="0.2">
      <c r="A12026" t="s">
        <v>521</v>
      </c>
      <c r="B12026" t="s">
        <v>662</v>
      </c>
      <c r="C12026" t="s">
        <v>523</v>
      </c>
      <c r="D12026" t="s">
        <v>530</v>
      </c>
      <c r="E12026" t="s">
        <v>518</v>
      </c>
      <c r="F12026" s="191">
        <v>45927</v>
      </c>
      <c r="G12026" t="s">
        <v>32</v>
      </c>
      <c r="H12026" s="192">
        <v>100352</v>
      </c>
      <c r="I12026" t="s">
        <v>16</v>
      </c>
      <c r="J12026"/>
      <c r="K12026"/>
      <c r="L12026">
        <v>2025</v>
      </c>
      <c r="M12026" t="s">
        <v>525</v>
      </c>
      <c r="N12026" t="s">
        <v>526</v>
      </c>
      <c r="O12026" t="s">
        <v>937</v>
      </c>
    </row>
    <row r="12027" spans="1:15" ht="16" x14ac:dyDescent="0.2">
      <c r="A12027" t="s">
        <v>521</v>
      </c>
      <c r="B12027" t="s">
        <v>639</v>
      </c>
      <c r="C12027" t="s">
        <v>523</v>
      </c>
      <c r="D12027" t="s">
        <v>530</v>
      </c>
      <c r="E12027" t="s">
        <v>517</v>
      </c>
      <c r="F12027" s="191">
        <v>45927</v>
      </c>
      <c r="G12027" t="s">
        <v>29</v>
      </c>
      <c r="H12027" s="192">
        <v>559104</v>
      </c>
      <c r="I12027" t="s">
        <v>16</v>
      </c>
      <c r="J12027"/>
      <c r="K12027"/>
      <c r="L12027">
        <v>2025</v>
      </c>
      <c r="M12027" t="s">
        <v>525</v>
      </c>
      <c r="N12027" t="s">
        <v>526</v>
      </c>
      <c r="O12027" t="s">
        <v>937</v>
      </c>
    </row>
    <row r="12028" spans="1:15" ht="16" x14ac:dyDescent="0.2">
      <c r="A12028" t="s">
        <v>521</v>
      </c>
      <c r="B12028" t="s">
        <v>639</v>
      </c>
      <c r="C12028" t="s">
        <v>523</v>
      </c>
      <c r="D12028" t="s">
        <v>530</v>
      </c>
      <c r="E12028" t="s">
        <v>518</v>
      </c>
      <c r="F12028" s="191">
        <v>45927</v>
      </c>
      <c r="G12028" t="s">
        <v>29</v>
      </c>
      <c r="H12028" s="192">
        <v>28672</v>
      </c>
      <c r="I12028" t="s">
        <v>16</v>
      </c>
      <c r="J12028"/>
      <c r="K12028"/>
      <c r="L12028">
        <v>2025</v>
      </c>
      <c r="M12028" t="s">
        <v>525</v>
      </c>
      <c r="N12028" t="s">
        <v>526</v>
      </c>
      <c r="O12028" t="s">
        <v>937</v>
      </c>
    </row>
    <row r="12029" spans="1:15" ht="16" x14ac:dyDescent="0.2">
      <c r="A12029" t="s">
        <v>521</v>
      </c>
      <c r="B12029" t="s">
        <v>615</v>
      </c>
      <c r="C12029" t="s">
        <v>523</v>
      </c>
      <c r="D12029" t="s">
        <v>530</v>
      </c>
      <c r="E12029" t="s">
        <v>517</v>
      </c>
      <c r="F12029" s="191">
        <v>45927</v>
      </c>
      <c r="G12029" t="s">
        <v>26</v>
      </c>
      <c r="H12029" s="192">
        <v>7168</v>
      </c>
      <c r="I12029" t="s">
        <v>16</v>
      </c>
      <c r="J12029"/>
      <c r="K12029"/>
      <c r="L12029">
        <v>2025</v>
      </c>
      <c r="M12029" t="s">
        <v>525</v>
      </c>
      <c r="N12029" t="s">
        <v>526</v>
      </c>
      <c r="O12029" t="s">
        <v>937</v>
      </c>
    </row>
    <row r="12030" spans="1:15" ht="16" x14ac:dyDescent="0.2">
      <c r="A12030" t="s">
        <v>521</v>
      </c>
      <c r="B12030" t="s">
        <v>592</v>
      </c>
      <c r="C12030" t="s">
        <v>523</v>
      </c>
      <c r="D12030" t="s">
        <v>530</v>
      </c>
      <c r="E12030" t="s">
        <v>517</v>
      </c>
      <c r="F12030" s="191">
        <v>45927</v>
      </c>
      <c r="G12030" t="s">
        <v>24</v>
      </c>
      <c r="H12030" s="192">
        <v>921088</v>
      </c>
      <c r="I12030" t="s">
        <v>16</v>
      </c>
      <c r="J12030"/>
      <c r="K12030"/>
      <c r="L12030">
        <v>2025</v>
      </c>
      <c r="M12030" t="s">
        <v>525</v>
      </c>
      <c r="N12030" t="s">
        <v>526</v>
      </c>
      <c r="O12030" t="s">
        <v>937</v>
      </c>
    </row>
    <row r="12031" spans="1:15" ht="16" x14ac:dyDescent="0.2">
      <c r="A12031" t="s">
        <v>521</v>
      </c>
      <c r="B12031" t="s">
        <v>572</v>
      </c>
      <c r="C12031" t="s">
        <v>523</v>
      </c>
      <c r="D12031" t="s">
        <v>530</v>
      </c>
      <c r="E12031" t="s">
        <v>517</v>
      </c>
      <c r="F12031" s="191">
        <v>45927</v>
      </c>
      <c r="G12031" t="s">
        <v>573</v>
      </c>
      <c r="H12031" s="192">
        <v>3592000</v>
      </c>
      <c r="I12031" t="s">
        <v>16</v>
      </c>
      <c r="J12031"/>
      <c r="K12031"/>
      <c r="L12031">
        <v>2025</v>
      </c>
      <c r="M12031" t="s">
        <v>525</v>
      </c>
      <c r="N12031" t="s">
        <v>526</v>
      </c>
      <c r="O12031" t="s">
        <v>937</v>
      </c>
    </row>
    <row r="12032" spans="1:15" ht="16" x14ac:dyDescent="0.2">
      <c r="A12032" t="s">
        <v>521</v>
      </c>
      <c r="B12032" t="s">
        <v>662</v>
      </c>
      <c r="C12032" t="s">
        <v>523</v>
      </c>
      <c r="D12032" t="s">
        <v>530</v>
      </c>
      <c r="E12032" t="s">
        <v>517</v>
      </c>
      <c r="F12032" s="191">
        <v>45928</v>
      </c>
      <c r="G12032" t="s">
        <v>32</v>
      </c>
      <c r="H12032" s="192">
        <v>146400</v>
      </c>
      <c r="I12032" t="s">
        <v>16</v>
      </c>
      <c r="J12032">
        <v>366</v>
      </c>
      <c r="K12032"/>
      <c r="L12032">
        <v>2025</v>
      </c>
      <c r="M12032" t="s">
        <v>525</v>
      </c>
      <c r="N12032" t="s">
        <v>526</v>
      </c>
      <c r="O12032"/>
    </row>
    <row r="12033" spans="1:15" ht="16" x14ac:dyDescent="0.2">
      <c r="A12033" t="s">
        <v>521</v>
      </c>
      <c r="B12033" t="s">
        <v>645</v>
      </c>
      <c r="C12033" t="s">
        <v>523</v>
      </c>
      <c r="D12033" t="s">
        <v>530</v>
      </c>
      <c r="E12033" t="s">
        <v>517</v>
      </c>
      <c r="F12033" s="191">
        <v>45928</v>
      </c>
      <c r="G12033" t="s">
        <v>30</v>
      </c>
      <c r="H12033" s="192">
        <v>67200</v>
      </c>
      <c r="I12033" t="s">
        <v>16</v>
      </c>
      <c r="J12033">
        <v>168</v>
      </c>
      <c r="K12033"/>
      <c r="L12033">
        <v>2025</v>
      </c>
      <c r="M12033" t="s">
        <v>525</v>
      </c>
      <c r="N12033" t="s">
        <v>526</v>
      </c>
      <c r="O12033"/>
    </row>
    <row r="12034" spans="1:15" ht="16" x14ac:dyDescent="0.2">
      <c r="A12034" t="s">
        <v>521</v>
      </c>
      <c r="B12034" t="s">
        <v>592</v>
      </c>
      <c r="C12034" t="s">
        <v>523</v>
      </c>
      <c r="D12034" t="s">
        <v>530</v>
      </c>
      <c r="E12034" t="s">
        <v>517</v>
      </c>
      <c r="F12034" s="191">
        <v>45928</v>
      </c>
      <c r="G12034" t="s">
        <v>24</v>
      </c>
      <c r="H12034" s="192">
        <v>112000</v>
      </c>
      <c r="I12034" t="s">
        <v>16</v>
      </c>
      <c r="J12034">
        <v>280</v>
      </c>
      <c r="K12034"/>
      <c r="L12034">
        <v>2025</v>
      </c>
      <c r="M12034" t="s">
        <v>525</v>
      </c>
      <c r="N12034" t="s">
        <v>526</v>
      </c>
      <c r="O12034"/>
    </row>
    <row r="12035" spans="1:15" ht="16" x14ac:dyDescent="0.2">
      <c r="A12035" t="s">
        <v>521</v>
      </c>
      <c r="B12035" t="s">
        <v>639</v>
      </c>
      <c r="C12035" t="s">
        <v>523</v>
      </c>
      <c r="D12035" t="s">
        <v>530</v>
      </c>
      <c r="E12035" t="s">
        <v>519</v>
      </c>
      <c r="F12035" s="191">
        <v>45928</v>
      </c>
      <c r="G12035" t="s">
        <v>29</v>
      </c>
      <c r="H12035" s="192">
        <v>34000</v>
      </c>
      <c r="I12035" t="s">
        <v>16</v>
      </c>
      <c r="J12035">
        <v>85</v>
      </c>
      <c r="K12035"/>
      <c r="L12035">
        <v>2025</v>
      </c>
      <c r="M12035" t="s">
        <v>525</v>
      </c>
      <c r="N12035" t="s">
        <v>526</v>
      </c>
      <c r="O12035"/>
    </row>
    <row r="12036" spans="1:15" ht="16" x14ac:dyDescent="0.2">
      <c r="A12036" t="s">
        <v>521</v>
      </c>
      <c r="B12036" t="s">
        <v>639</v>
      </c>
      <c r="C12036" t="s">
        <v>523</v>
      </c>
      <c r="D12036" t="s">
        <v>530</v>
      </c>
      <c r="E12036" t="s">
        <v>517</v>
      </c>
      <c r="F12036" s="191">
        <v>45928</v>
      </c>
      <c r="G12036" t="s">
        <v>29</v>
      </c>
      <c r="H12036" s="192">
        <v>179200</v>
      </c>
      <c r="I12036" t="s">
        <v>16</v>
      </c>
      <c r="J12036">
        <v>448</v>
      </c>
      <c r="K12036"/>
      <c r="L12036">
        <v>2025</v>
      </c>
      <c r="M12036" t="s">
        <v>525</v>
      </c>
      <c r="N12036" t="s">
        <v>526</v>
      </c>
      <c r="O12036"/>
    </row>
    <row r="12037" spans="1:15" ht="16" x14ac:dyDescent="0.2">
      <c r="A12037" t="s">
        <v>521</v>
      </c>
      <c r="B12037" t="s">
        <v>662</v>
      </c>
      <c r="C12037" t="s">
        <v>523</v>
      </c>
      <c r="D12037" t="s">
        <v>530</v>
      </c>
      <c r="E12037" t="s">
        <v>518</v>
      </c>
      <c r="F12037" s="191">
        <v>45928</v>
      </c>
      <c r="G12037" t="s">
        <v>32</v>
      </c>
      <c r="H12037" s="192">
        <v>179200</v>
      </c>
      <c r="I12037" t="s">
        <v>16</v>
      </c>
      <c r="J12037">
        <v>448</v>
      </c>
      <c r="K12037"/>
      <c r="L12037">
        <v>2025</v>
      </c>
      <c r="M12037" t="s">
        <v>525</v>
      </c>
      <c r="N12037" t="s">
        <v>526</v>
      </c>
      <c r="O12037"/>
    </row>
    <row r="12038" spans="1:15" ht="16" x14ac:dyDescent="0.2">
      <c r="A12038" t="s">
        <v>521</v>
      </c>
      <c r="B12038" t="s">
        <v>592</v>
      </c>
      <c r="C12038" t="s">
        <v>523</v>
      </c>
      <c r="D12038" t="s">
        <v>530</v>
      </c>
      <c r="E12038" t="s">
        <v>517</v>
      </c>
      <c r="F12038" s="191">
        <v>45928</v>
      </c>
      <c r="G12038" t="s">
        <v>24</v>
      </c>
      <c r="H12038" s="192">
        <v>21600</v>
      </c>
      <c r="I12038" t="s">
        <v>16</v>
      </c>
      <c r="J12038">
        <v>54</v>
      </c>
      <c r="K12038"/>
      <c r="L12038">
        <v>2025</v>
      </c>
      <c r="M12038" t="s">
        <v>525</v>
      </c>
      <c r="N12038" t="s">
        <v>526</v>
      </c>
      <c r="O12038" t="s">
        <v>932</v>
      </c>
    </row>
    <row r="12039" spans="1:15" ht="16" x14ac:dyDescent="0.2">
      <c r="A12039" t="s">
        <v>521</v>
      </c>
      <c r="B12039" t="s">
        <v>603</v>
      </c>
      <c r="C12039" t="s">
        <v>523</v>
      </c>
      <c r="D12039" t="s">
        <v>525</v>
      </c>
      <c r="E12039" t="s">
        <v>525</v>
      </c>
      <c r="F12039" s="191">
        <v>45929</v>
      </c>
      <c r="G12039" t="s">
        <v>604</v>
      </c>
      <c r="H12039" s="192">
        <v>56740</v>
      </c>
      <c r="I12039" t="s">
        <v>22</v>
      </c>
      <c r="J12039"/>
      <c r="K12039"/>
      <c r="L12039">
        <v>2025</v>
      </c>
      <c r="M12039" t="s">
        <v>525</v>
      </c>
      <c r="N12039" t="s">
        <v>569</v>
      </c>
      <c r="O12039"/>
    </row>
    <row r="12040" spans="1:15" ht="16" x14ac:dyDescent="0.2">
      <c r="A12040" t="s">
        <v>521</v>
      </c>
      <c r="B12040" t="s">
        <v>687</v>
      </c>
      <c r="C12040" t="s">
        <v>523</v>
      </c>
      <c r="D12040" t="s">
        <v>530</v>
      </c>
      <c r="E12040" t="s">
        <v>517</v>
      </c>
      <c r="F12040" s="191">
        <v>45929</v>
      </c>
      <c r="G12040" t="s">
        <v>39</v>
      </c>
      <c r="H12040" s="192">
        <v>89600</v>
      </c>
      <c r="I12040" t="s">
        <v>16</v>
      </c>
      <c r="J12040">
        <v>224</v>
      </c>
      <c r="K12040"/>
      <c r="L12040">
        <v>2025</v>
      </c>
      <c r="M12040" t="s">
        <v>525</v>
      </c>
      <c r="N12040" t="s">
        <v>526</v>
      </c>
      <c r="O12040"/>
    </row>
    <row r="12041" spans="1:15" ht="16" x14ac:dyDescent="0.2">
      <c r="A12041" t="s">
        <v>521</v>
      </c>
      <c r="B12041" t="s">
        <v>647</v>
      </c>
      <c r="C12041" t="s">
        <v>523</v>
      </c>
      <c r="D12041" t="s">
        <v>525</v>
      </c>
      <c r="E12041" t="s">
        <v>525</v>
      </c>
      <c r="F12041" s="191">
        <v>45929</v>
      </c>
      <c r="G12041" t="s">
        <v>650</v>
      </c>
      <c r="H12041" s="192">
        <v>13860</v>
      </c>
      <c r="I12041" t="s">
        <v>16</v>
      </c>
      <c r="J12041"/>
      <c r="K12041"/>
      <c r="L12041">
        <v>2025</v>
      </c>
      <c r="M12041" t="s">
        <v>525</v>
      </c>
      <c r="N12041" t="s">
        <v>569</v>
      </c>
      <c r="O12041"/>
    </row>
    <row r="12042" spans="1:15" ht="16" x14ac:dyDescent="0.2">
      <c r="A12042" t="s">
        <v>521</v>
      </c>
      <c r="B12042" t="s">
        <v>645</v>
      </c>
      <c r="C12042" t="s">
        <v>523</v>
      </c>
      <c r="D12042" t="s">
        <v>530</v>
      </c>
      <c r="E12042" t="s">
        <v>517</v>
      </c>
      <c r="F12042" s="191">
        <v>45929</v>
      </c>
      <c r="G12042" t="s">
        <v>30</v>
      </c>
      <c r="H12042" s="192">
        <v>67200</v>
      </c>
      <c r="I12042" t="s">
        <v>16</v>
      </c>
      <c r="J12042">
        <v>168</v>
      </c>
      <c r="K12042"/>
      <c r="L12042">
        <v>2025</v>
      </c>
      <c r="M12042" t="s">
        <v>525</v>
      </c>
      <c r="N12042" t="s">
        <v>526</v>
      </c>
      <c r="O12042"/>
    </row>
    <row r="12043" spans="1:15" ht="16" x14ac:dyDescent="0.2">
      <c r="A12043" t="s">
        <v>521</v>
      </c>
      <c r="B12043" t="s">
        <v>647</v>
      </c>
      <c r="C12043" t="s">
        <v>523</v>
      </c>
      <c r="D12043" t="s">
        <v>525</v>
      </c>
      <c r="E12043" t="s">
        <v>519</v>
      </c>
      <c r="F12043" s="191">
        <v>45929</v>
      </c>
      <c r="G12043" t="s">
        <v>650</v>
      </c>
      <c r="H12043" s="192">
        <v>50263</v>
      </c>
      <c r="I12043" t="s">
        <v>16</v>
      </c>
      <c r="J12043"/>
      <c r="K12043"/>
      <c r="L12043">
        <v>2025</v>
      </c>
      <c r="M12043" t="s">
        <v>525</v>
      </c>
      <c r="N12043" t="s">
        <v>569</v>
      </c>
      <c r="O12043"/>
    </row>
    <row r="12044" spans="1:15" ht="16" x14ac:dyDescent="0.2">
      <c r="A12044" t="s">
        <v>521</v>
      </c>
      <c r="B12044" t="s">
        <v>592</v>
      </c>
      <c r="C12044" t="s">
        <v>523</v>
      </c>
      <c r="D12044" t="s">
        <v>530</v>
      </c>
      <c r="E12044" t="s">
        <v>517</v>
      </c>
      <c r="F12044" s="191">
        <v>45929</v>
      </c>
      <c r="G12044" t="s">
        <v>24</v>
      </c>
      <c r="H12044" s="192">
        <v>403200</v>
      </c>
      <c r="I12044" t="s">
        <v>16</v>
      </c>
      <c r="J12044">
        <v>1008</v>
      </c>
      <c r="K12044"/>
      <c r="L12044">
        <v>2025</v>
      </c>
      <c r="M12044" t="s">
        <v>525</v>
      </c>
      <c r="N12044" t="s">
        <v>526</v>
      </c>
      <c r="O12044"/>
    </row>
    <row r="12045" spans="1:15" ht="16" x14ac:dyDescent="0.2">
      <c r="A12045" t="s">
        <v>521</v>
      </c>
      <c r="B12045" t="s">
        <v>647</v>
      </c>
      <c r="C12045" t="s">
        <v>523</v>
      </c>
      <c r="D12045" t="s">
        <v>525</v>
      </c>
      <c r="E12045" t="s">
        <v>531</v>
      </c>
      <c r="F12045" s="191">
        <v>45929</v>
      </c>
      <c r="G12045" t="s">
        <v>650</v>
      </c>
      <c r="H12045" s="192">
        <v>254426</v>
      </c>
      <c r="I12045" t="s">
        <v>16</v>
      </c>
      <c r="J12045"/>
      <c r="K12045"/>
      <c r="L12045">
        <v>2025</v>
      </c>
      <c r="M12045" t="s">
        <v>525</v>
      </c>
      <c r="N12045" t="s">
        <v>569</v>
      </c>
      <c r="O12045"/>
    </row>
    <row r="12046" spans="1:15" ht="16" x14ac:dyDescent="0.2">
      <c r="A12046" t="s">
        <v>521</v>
      </c>
      <c r="B12046" t="s">
        <v>639</v>
      </c>
      <c r="C12046" t="s">
        <v>523</v>
      </c>
      <c r="D12046" t="s">
        <v>530</v>
      </c>
      <c r="E12046" t="s">
        <v>519</v>
      </c>
      <c r="F12046" s="191">
        <v>45929</v>
      </c>
      <c r="G12046" t="s">
        <v>29</v>
      </c>
      <c r="H12046" s="192">
        <v>34000</v>
      </c>
      <c r="I12046" t="s">
        <v>16</v>
      </c>
      <c r="J12046">
        <v>85</v>
      </c>
      <c r="K12046"/>
      <c r="L12046">
        <v>2025</v>
      </c>
      <c r="M12046" t="s">
        <v>525</v>
      </c>
      <c r="N12046" t="s">
        <v>526</v>
      </c>
      <c r="O12046"/>
    </row>
    <row r="12047" spans="1:15" ht="16" x14ac:dyDescent="0.2">
      <c r="A12047" t="s">
        <v>521</v>
      </c>
      <c r="B12047" t="s">
        <v>647</v>
      </c>
      <c r="C12047" t="s">
        <v>523</v>
      </c>
      <c r="D12047" t="s">
        <v>525</v>
      </c>
      <c r="E12047" t="s">
        <v>525</v>
      </c>
      <c r="F12047" s="191">
        <v>45929</v>
      </c>
      <c r="G12047" t="s">
        <v>648</v>
      </c>
      <c r="H12047" s="192">
        <v>3740</v>
      </c>
      <c r="I12047" t="s">
        <v>16</v>
      </c>
      <c r="J12047"/>
      <c r="K12047"/>
      <c r="L12047">
        <v>2025</v>
      </c>
      <c r="M12047" t="s">
        <v>525</v>
      </c>
      <c r="N12047" t="s">
        <v>569</v>
      </c>
      <c r="O12047"/>
    </row>
    <row r="12048" spans="1:15" ht="16" x14ac:dyDescent="0.2">
      <c r="A12048" t="s">
        <v>521</v>
      </c>
      <c r="B12048" t="s">
        <v>639</v>
      </c>
      <c r="C12048" t="s">
        <v>523</v>
      </c>
      <c r="D12048" t="s">
        <v>530</v>
      </c>
      <c r="E12048" t="s">
        <v>517</v>
      </c>
      <c r="F12048" s="191">
        <v>45929</v>
      </c>
      <c r="G12048" t="s">
        <v>29</v>
      </c>
      <c r="H12048" s="192">
        <v>313600</v>
      </c>
      <c r="I12048" t="s">
        <v>16</v>
      </c>
      <c r="J12048">
        <v>784</v>
      </c>
      <c r="K12048"/>
      <c r="L12048">
        <v>2025</v>
      </c>
      <c r="M12048" t="s">
        <v>525</v>
      </c>
      <c r="N12048" t="s">
        <v>526</v>
      </c>
      <c r="O12048"/>
    </row>
    <row r="12049" spans="1:15" ht="16" x14ac:dyDescent="0.2">
      <c r="A12049" t="s">
        <v>521</v>
      </c>
      <c r="B12049" t="s">
        <v>647</v>
      </c>
      <c r="C12049" t="s">
        <v>523</v>
      </c>
      <c r="D12049" t="s">
        <v>525</v>
      </c>
      <c r="E12049" t="s">
        <v>531</v>
      </c>
      <c r="F12049" s="191">
        <v>45929</v>
      </c>
      <c r="G12049" t="s">
        <v>648</v>
      </c>
      <c r="H12049" s="192">
        <v>91802</v>
      </c>
      <c r="I12049" t="s">
        <v>16</v>
      </c>
      <c r="J12049"/>
      <c r="K12049"/>
      <c r="L12049">
        <v>2025</v>
      </c>
      <c r="M12049" t="s">
        <v>525</v>
      </c>
      <c r="N12049" t="s">
        <v>569</v>
      </c>
      <c r="O12049"/>
    </row>
    <row r="12050" spans="1:15" ht="16" x14ac:dyDescent="0.2">
      <c r="A12050" t="s">
        <v>521</v>
      </c>
      <c r="B12050" t="s">
        <v>662</v>
      </c>
      <c r="C12050" t="s">
        <v>523</v>
      </c>
      <c r="D12050" t="s">
        <v>530</v>
      </c>
      <c r="E12050" t="s">
        <v>518</v>
      </c>
      <c r="F12050" s="191">
        <v>45929</v>
      </c>
      <c r="G12050" t="s">
        <v>32</v>
      </c>
      <c r="H12050" s="192">
        <v>22400</v>
      </c>
      <c r="I12050" t="s">
        <v>16</v>
      </c>
      <c r="J12050">
        <v>56</v>
      </c>
      <c r="K12050"/>
      <c r="L12050">
        <v>2025</v>
      </c>
      <c r="M12050" t="s">
        <v>525</v>
      </c>
      <c r="N12050" t="s">
        <v>526</v>
      </c>
      <c r="O12050"/>
    </row>
    <row r="12051" spans="1:15" ht="16" x14ac:dyDescent="0.2">
      <c r="A12051" t="s">
        <v>521</v>
      </c>
      <c r="B12051" t="s">
        <v>577</v>
      </c>
      <c r="C12051" t="s">
        <v>523</v>
      </c>
      <c r="D12051" t="s">
        <v>525</v>
      </c>
      <c r="E12051" t="s">
        <v>531</v>
      </c>
      <c r="F12051" s="191">
        <v>45929</v>
      </c>
      <c r="G12051" t="s">
        <v>582</v>
      </c>
      <c r="H12051" s="192">
        <v>3388</v>
      </c>
      <c r="I12051" t="s">
        <v>16</v>
      </c>
      <c r="J12051"/>
      <c r="K12051"/>
      <c r="L12051">
        <v>2025</v>
      </c>
      <c r="M12051" t="s">
        <v>525</v>
      </c>
      <c r="N12051" t="s">
        <v>569</v>
      </c>
      <c r="O12051"/>
    </row>
    <row r="12052" spans="1:15" ht="16" x14ac:dyDescent="0.2">
      <c r="A12052" t="s">
        <v>521</v>
      </c>
      <c r="B12052" t="s">
        <v>662</v>
      </c>
      <c r="C12052" t="s">
        <v>523</v>
      </c>
      <c r="D12052" t="s">
        <v>530</v>
      </c>
      <c r="E12052" t="s">
        <v>517</v>
      </c>
      <c r="F12052" s="191">
        <v>45929</v>
      </c>
      <c r="G12052" t="s">
        <v>32</v>
      </c>
      <c r="H12052" s="192">
        <v>716800</v>
      </c>
      <c r="I12052" t="s">
        <v>16</v>
      </c>
      <c r="J12052">
        <v>1792</v>
      </c>
      <c r="K12052"/>
      <c r="L12052">
        <v>2025</v>
      </c>
      <c r="M12052" t="s">
        <v>525</v>
      </c>
      <c r="N12052" t="s">
        <v>526</v>
      </c>
      <c r="O12052"/>
    </row>
    <row r="12053" spans="1:15" ht="16" x14ac:dyDescent="0.2">
      <c r="A12053" t="s">
        <v>521</v>
      </c>
      <c r="B12053" t="s">
        <v>647</v>
      </c>
      <c r="C12053" t="s">
        <v>523</v>
      </c>
      <c r="D12053" t="s">
        <v>525</v>
      </c>
      <c r="E12053" t="s">
        <v>519</v>
      </c>
      <c r="F12053" s="191">
        <v>45929</v>
      </c>
      <c r="G12053" t="s">
        <v>657</v>
      </c>
      <c r="H12053" s="192">
        <v>66</v>
      </c>
      <c r="I12053" t="s">
        <v>16</v>
      </c>
      <c r="J12053"/>
      <c r="K12053"/>
      <c r="L12053">
        <v>2025</v>
      </c>
      <c r="M12053" t="s">
        <v>525</v>
      </c>
      <c r="N12053" t="s">
        <v>569</v>
      </c>
      <c r="O12053"/>
    </row>
    <row r="12054" spans="1:15" ht="16" x14ac:dyDescent="0.2">
      <c r="A12054" t="s">
        <v>521</v>
      </c>
      <c r="B12054" t="s">
        <v>670</v>
      </c>
      <c r="C12054" t="s">
        <v>523</v>
      </c>
      <c r="D12054" t="s">
        <v>530</v>
      </c>
      <c r="E12054" t="s">
        <v>517</v>
      </c>
      <c r="F12054" s="191">
        <v>45929</v>
      </c>
      <c r="G12054" t="s">
        <v>36</v>
      </c>
      <c r="H12054" s="192">
        <v>67200</v>
      </c>
      <c r="I12054" t="s">
        <v>16</v>
      </c>
      <c r="J12054">
        <v>168</v>
      </c>
      <c r="K12054"/>
      <c r="L12054">
        <v>2025</v>
      </c>
      <c r="M12054" t="s">
        <v>525</v>
      </c>
      <c r="N12054" t="s">
        <v>526</v>
      </c>
      <c r="O12054"/>
    </row>
    <row r="12055" spans="1:15" ht="16" x14ac:dyDescent="0.2">
      <c r="A12055" t="s">
        <v>521</v>
      </c>
      <c r="B12055" t="s">
        <v>647</v>
      </c>
      <c r="C12055" t="s">
        <v>523</v>
      </c>
      <c r="D12055" t="s">
        <v>525</v>
      </c>
      <c r="E12055" t="s">
        <v>531</v>
      </c>
      <c r="F12055" s="191">
        <v>45929</v>
      </c>
      <c r="G12055" t="s">
        <v>651</v>
      </c>
      <c r="H12055" s="192">
        <v>514800</v>
      </c>
      <c r="I12055" t="s">
        <v>16</v>
      </c>
      <c r="J12055"/>
      <c r="K12055"/>
      <c r="L12055">
        <v>2025</v>
      </c>
      <c r="M12055" t="s">
        <v>525</v>
      </c>
      <c r="N12055" t="s">
        <v>569</v>
      </c>
      <c r="O12055"/>
    </row>
    <row r="12056" spans="1:15" ht="16" x14ac:dyDescent="0.2">
      <c r="A12056" t="s">
        <v>521</v>
      </c>
      <c r="B12056" t="s">
        <v>592</v>
      </c>
      <c r="C12056" t="s">
        <v>523</v>
      </c>
      <c r="D12056" t="s">
        <v>524</v>
      </c>
      <c r="E12056" t="s">
        <v>519</v>
      </c>
      <c r="F12056" s="191">
        <v>45929</v>
      </c>
      <c r="G12056" t="s">
        <v>24</v>
      </c>
      <c r="H12056" s="192">
        <v>5950</v>
      </c>
      <c r="I12056" t="s">
        <v>16</v>
      </c>
      <c r="J12056">
        <v>70</v>
      </c>
      <c r="K12056"/>
      <c r="L12056">
        <v>2025</v>
      </c>
      <c r="M12056" t="s">
        <v>525</v>
      </c>
      <c r="N12056" t="s">
        <v>526</v>
      </c>
      <c r="O12056"/>
    </row>
    <row r="12057" spans="1:15" ht="16" x14ac:dyDescent="0.2">
      <c r="A12057" t="s">
        <v>521</v>
      </c>
      <c r="B12057" t="s">
        <v>647</v>
      </c>
      <c r="C12057" t="s">
        <v>523</v>
      </c>
      <c r="D12057" t="s">
        <v>525</v>
      </c>
      <c r="E12057" t="s">
        <v>525</v>
      </c>
      <c r="F12057" s="191">
        <v>45929</v>
      </c>
      <c r="G12057" t="s">
        <v>649</v>
      </c>
      <c r="H12057" s="192">
        <v>82911</v>
      </c>
      <c r="I12057" t="s">
        <v>16</v>
      </c>
      <c r="J12057"/>
      <c r="K12057"/>
      <c r="L12057">
        <v>2025</v>
      </c>
      <c r="M12057" t="s">
        <v>525</v>
      </c>
      <c r="N12057" t="s">
        <v>569</v>
      </c>
      <c r="O12057"/>
    </row>
    <row r="12058" spans="1:15" ht="16" x14ac:dyDescent="0.2">
      <c r="A12058" t="s">
        <v>521</v>
      </c>
      <c r="B12058" t="s">
        <v>688</v>
      </c>
      <c r="C12058" t="s">
        <v>523</v>
      </c>
      <c r="D12058" t="s">
        <v>530</v>
      </c>
      <c r="E12058" t="s">
        <v>517</v>
      </c>
      <c r="F12058" s="191">
        <v>45929</v>
      </c>
      <c r="G12058" t="s">
        <v>40</v>
      </c>
      <c r="H12058" s="192">
        <v>160000</v>
      </c>
      <c r="I12058" t="s">
        <v>16</v>
      </c>
      <c r="J12058"/>
      <c r="K12058"/>
      <c r="L12058">
        <v>2025</v>
      </c>
      <c r="M12058" t="s">
        <v>525</v>
      </c>
      <c r="N12058" t="s">
        <v>526</v>
      </c>
      <c r="O12058"/>
    </row>
    <row r="12059" spans="1:15" ht="16" x14ac:dyDescent="0.2">
      <c r="A12059" t="s">
        <v>521</v>
      </c>
      <c r="B12059" t="s">
        <v>647</v>
      </c>
      <c r="C12059" t="s">
        <v>523</v>
      </c>
      <c r="D12059" t="s">
        <v>525</v>
      </c>
      <c r="E12059" t="s">
        <v>531</v>
      </c>
      <c r="F12059" s="191">
        <v>45929</v>
      </c>
      <c r="G12059" t="s">
        <v>649</v>
      </c>
      <c r="H12059" s="192">
        <v>39600</v>
      </c>
      <c r="I12059" t="s">
        <v>16</v>
      </c>
      <c r="J12059"/>
      <c r="K12059"/>
      <c r="L12059">
        <v>2025</v>
      </c>
      <c r="M12059" t="s">
        <v>525</v>
      </c>
      <c r="N12059" t="s">
        <v>569</v>
      </c>
      <c r="O12059"/>
    </row>
    <row r="12060" spans="1:15" ht="16" x14ac:dyDescent="0.2">
      <c r="A12060" t="s">
        <v>521</v>
      </c>
      <c r="B12060" t="s">
        <v>572</v>
      </c>
      <c r="C12060" t="s">
        <v>535</v>
      </c>
      <c r="D12060" t="s">
        <v>524</v>
      </c>
      <c r="E12060" t="s">
        <v>519</v>
      </c>
      <c r="F12060" s="191">
        <v>45929</v>
      </c>
      <c r="G12060" t="s">
        <v>573</v>
      </c>
      <c r="H12060" s="192">
        <v>425000</v>
      </c>
      <c r="I12060" t="s">
        <v>16</v>
      </c>
      <c r="J12060">
        <v>5000</v>
      </c>
      <c r="K12060"/>
      <c r="L12060">
        <v>2025</v>
      </c>
      <c r="M12060" t="s">
        <v>525</v>
      </c>
      <c r="N12060" t="s">
        <v>526</v>
      </c>
      <c r="O12060"/>
    </row>
    <row r="12061" spans="1:15" ht="16" x14ac:dyDescent="0.2">
      <c r="A12061" t="s">
        <v>521</v>
      </c>
      <c r="B12061" t="s">
        <v>647</v>
      </c>
      <c r="C12061" t="s">
        <v>523</v>
      </c>
      <c r="D12061" t="s">
        <v>525</v>
      </c>
      <c r="E12061" t="s">
        <v>531</v>
      </c>
      <c r="F12061" s="191">
        <v>45929</v>
      </c>
      <c r="G12061" t="s">
        <v>652</v>
      </c>
      <c r="H12061" s="192">
        <v>613360</v>
      </c>
      <c r="I12061" t="s">
        <v>16</v>
      </c>
      <c r="J12061"/>
      <c r="K12061"/>
      <c r="L12061">
        <v>2025</v>
      </c>
      <c r="M12061" t="s">
        <v>525</v>
      </c>
      <c r="N12061" t="s">
        <v>569</v>
      </c>
      <c r="O12061"/>
    </row>
    <row r="12062" spans="1:15" ht="16" x14ac:dyDescent="0.2">
      <c r="A12062" t="s">
        <v>521</v>
      </c>
      <c r="B12062" t="s">
        <v>572</v>
      </c>
      <c r="C12062" t="s">
        <v>523</v>
      </c>
      <c r="D12062" t="s">
        <v>524</v>
      </c>
      <c r="E12062" t="s">
        <v>519</v>
      </c>
      <c r="F12062" s="191">
        <v>45929</v>
      </c>
      <c r="G12062" t="s">
        <v>573</v>
      </c>
      <c r="H12062" s="192">
        <v>935000</v>
      </c>
      <c r="I12062" t="s">
        <v>16</v>
      </c>
      <c r="J12062">
        <v>11000</v>
      </c>
      <c r="K12062"/>
      <c r="L12062">
        <v>2025</v>
      </c>
      <c r="M12062" t="s">
        <v>525</v>
      </c>
      <c r="N12062" t="s">
        <v>526</v>
      </c>
      <c r="O12062"/>
    </row>
    <row r="12063" spans="1:15" ht="16" x14ac:dyDescent="0.2">
      <c r="A12063" t="s">
        <v>521</v>
      </c>
      <c r="B12063" t="s">
        <v>647</v>
      </c>
      <c r="C12063" t="s">
        <v>523</v>
      </c>
      <c r="D12063" t="s">
        <v>525</v>
      </c>
      <c r="E12063" t="s">
        <v>531</v>
      </c>
      <c r="F12063" s="191">
        <v>45929</v>
      </c>
      <c r="G12063" t="s">
        <v>656</v>
      </c>
      <c r="H12063" s="192">
        <v>58179</v>
      </c>
      <c r="I12063" t="s">
        <v>16</v>
      </c>
      <c r="J12063"/>
      <c r="K12063"/>
      <c r="L12063">
        <v>2025</v>
      </c>
      <c r="M12063" t="s">
        <v>525</v>
      </c>
      <c r="N12063" t="s">
        <v>569</v>
      </c>
      <c r="O12063"/>
    </row>
    <row r="12064" spans="1:15" ht="16" x14ac:dyDescent="0.2">
      <c r="A12064" t="s">
        <v>521</v>
      </c>
      <c r="B12064" t="s">
        <v>572</v>
      </c>
      <c r="C12064" t="s">
        <v>535</v>
      </c>
      <c r="D12064" t="s">
        <v>530</v>
      </c>
      <c r="E12064" t="s">
        <v>517</v>
      </c>
      <c r="F12064" s="191">
        <v>45929</v>
      </c>
      <c r="G12064" t="s">
        <v>573</v>
      </c>
      <c r="H12064" s="192">
        <v>100000</v>
      </c>
      <c r="I12064" t="s">
        <v>16</v>
      </c>
      <c r="J12064"/>
      <c r="K12064"/>
      <c r="L12064">
        <v>2025</v>
      </c>
      <c r="M12064" t="s">
        <v>525</v>
      </c>
      <c r="N12064" t="s">
        <v>526</v>
      </c>
      <c r="O12064"/>
    </row>
    <row r="12065" spans="1:15" ht="16" x14ac:dyDescent="0.2">
      <c r="A12065" t="s">
        <v>521</v>
      </c>
      <c r="B12065" t="s">
        <v>572</v>
      </c>
      <c r="C12065" t="s">
        <v>523</v>
      </c>
      <c r="D12065" t="s">
        <v>530</v>
      </c>
      <c r="E12065" t="s">
        <v>517</v>
      </c>
      <c r="F12065" s="191">
        <v>45929</v>
      </c>
      <c r="G12065" t="s">
        <v>573</v>
      </c>
      <c r="H12065" s="192">
        <v>1880000</v>
      </c>
      <c r="I12065" t="s">
        <v>16</v>
      </c>
      <c r="J12065"/>
      <c r="K12065"/>
      <c r="L12065">
        <v>2025</v>
      </c>
      <c r="M12065" t="s">
        <v>525</v>
      </c>
      <c r="N12065" t="s">
        <v>526</v>
      </c>
      <c r="O12065"/>
    </row>
    <row r="12066" spans="1:15" ht="16" x14ac:dyDescent="0.2">
      <c r="A12066" t="s">
        <v>521</v>
      </c>
      <c r="B12066" t="s">
        <v>647</v>
      </c>
      <c r="C12066" t="s">
        <v>523</v>
      </c>
      <c r="D12066" t="s">
        <v>525</v>
      </c>
      <c r="E12066" t="s">
        <v>519</v>
      </c>
      <c r="F12066" s="191">
        <v>45930</v>
      </c>
      <c r="G12066" t="s">
        <v>650</v>
      </c>
      <c r="H12066" s="192">
        <v>32428</v>
      </c>
      <c r="I12066" t="s">
        <v>16</v>
      </c>
      <c r="J12066"/>
      <c r="K12066"/>
      <c r="L12066">
        <v>2025</v>
      </c>
      <c r="M12066" t="s">
        <v>525</v>
      </c>
      <c r="N12066" t="s">
        <v>569</v>
      </c>
      <c r="O12066"/>
    </row>
    <row r="12067" spans="1:15" ht="16" x14ac:dyDescent="0.2">
      <c r="A12067" t="s">
        <v>521</v>
      </c>
      <c r="B12067" t="s">
        <v>647</v>
      </c>
      <c r="C12067" t="s">
        <v>523</v>
      </c>
      <c r="D12067" t="s">
        <v>525</v>
      </c>
      <c r="E12067" t="s">
        <v>531</v>
      </c>
      <c r="F12067" s="191">
        <v>45930</v>
      </c>
      <c r="G12067" t="s">
        <v>650</v>
      </c>
      <c r="H12067" s="192">
        <v>216049</v>
      </c>
      <c r="I12067" t="s">
        <v>16</v>
      </c>
      <c r="J12067"/>
      <c r="K12067"/>
      <c r="L12067">
        <v>2025</v>
      </c>
      <c r="M12067" t="s">
        <v>525</v>
      </c>
      <c r="N12067" t="s">
        <v>569</v>
      </c>
      <c r="O12067"/>
    </row>
    <row r="12068" spans="1:15" ht="16" x14ac:dyDescent="0.2">
      <c r="A12068" t="s">
        <v>521</v>
      </c>
      <c r="B12068" t="s">
        <v>647</v>
      </c>
      <c r="C12068" t="s">
        <v>523</v>
      </c>
      <c r="D12068" t="s">
        <v>525</v>
      </c>
      <c r="E12068" t="s">
        <v>525</v>
      </c>
      <c r="F12068" s="191">
        <v>45930</v>
      </c>
      <c r="G12068" t="s">
        <v>648</v>
      </c>
      <c r="H12068" s="192">
        <v>172279</v>
      </c>
      <c r="I12068" t="s">
        <v>16</v>
      </c>
      <c r="J12068"/>
      <c r="K12068"/>
      <c r="L12068">
        <v>2025</v>
      </c>
      <c r="M12068" t="s">
        <v>525</v>
      </c>
      <c r="N12068" t="s">
        <v>569</v>
      </c>
      <c r="O12068"/>
    </row>
    <row r="12069" spans="1:15" ht="16" x14ac:dyDescent="0.2">
      <c r="A12069" t="s">
        <v>521</v>
      </c>
      <c r="B12069" t="s">
        <v>647</v>
      </c>
      <c r="C12069" t="s">
        <v>523</v>
      </c>
      <c r="D12069" t="s">
        <v>525</v>
      </c>
      <c r="E12069" t="s">
        <v>531</v>
      </c>
      <c r="F12069" s="191">
        <v>45930</v>
      </c>
      <c r="G12069" t="s">
        <v>648</v>
      </c>
      <c r="H12069" s="192">
        <v>43648</v>
      </c>
      <c r="I12069" t="s">
        <v>16</v>
      </c>
      <c r="J12069"/>
      <c r="K12069"/>
      <c r="L12069">
        <v>2025</v>
      </c>
      <c r="M12069" t="s">
        <v>525</v>
      </c>
      <c r="N12069" t="s">
        <v>569</v>
      </c>
      <c r="O12069"/>
    </row>
    <row r="12070" spans="1:15" ht="16" x14ac:dyDescent="0.2">
      <c r="A12070" t="s">
        <v>521</v>
      </c>
      <c r="B12070" t="s">
        <v>577</v>
      </c>
      <c r="C12070" t="s">
        <v>523</v>
      </c>
      <c r="D12070" t="s">
        <v>525</v>
      </c>
      <c r="E12070" t="s">
        <v>531</v>
      </c>
      <c r="F12070" s="191">
        <v>45930</v>
      </c>
      <c r="G12070" t="s">
        <v>580</v>
      </c>
      <c r="H12070" s="192">
        <v>66</v>
      </c>
      <c r="I12070" t="s">
        <v>16</v>
      </c>
      <c r="J12070"/>
      <c r="K12070"/>
      <c r="L12070">
        <v>2025</v>
      </c>
      <c r="M12070" t="s">
        <v>525</v>
      </c>
      <c r="N12070" t="s">
        <v>569</v>
      </c>
      <c r="O12070"/>
    </row>
    <row r="12071" spans="1:15" ht="16" x14ac:dyDescent="0.2">
      <c r="A12071" t="s">
        <v>521</v>
      </c>
      <c r="B12071" t="s">
        <v>577</v>
      </c>
      <c r="C12071" t="s">
        <v>523</v>
      </c>
      <c r="D12071" t="s">
        <v>525</v>
      </c>
      <c r="E12071" t="s">
        <v>525</v>
      </c>
      <c r="F12071" s="191">
        <v>45930</v>
      </c>
      <c r="G12071" t="s">
        <v>582</v>
      </c>
      <c r="H12071" s="192">
        <v>781</v>
      </c>
      <c r="I12071" t="s">
        <v>16</v>
      </c>
      <c r="J12071"/>
      <c r="K12071"/>
      <c r="L12071">
        <v>2025</v>
      </c>
      <c r="M12071" t="s">
        <v>525</v>
      </c>
      <c r="N12071" t="s">
        <v>569</v>
      </c>
      <c r="O12071"/>
    </row>
    <row r="12072" spans="1:15" ht="16" x14ac:dyDescent="0.2">
      <c r="A12072" t="s">
        <v>521</v>
      </c>
      <c r="B12072" t="s">
        <v>647</v>
      </c>
      <c r="C12072" t="s">
        <v>523</v>
      </c>
      <c r="D12072" t="s">
        <v>525</v>
      </c>
      <c r="E12072" t="s">
        <v>531</v>
      </c>
      <c r="F12072" s="191">
        <v>45930</v>
      </c>
      <c r="G12072" t="s">
        <v>651</v>
      </c>
      <c r="H12072" s="192">
        <v>1227600</v>
      </c>
      <c r="I12072" t="s">
        <v>16</v>
      </c>
      <c r="J12072"/>
      <c r="K12072"/>
      <c r="L12072">
        <v>2025</v>
      </c>
      <c r="M12072" t="s">
        <v>525</v>
      </c>
      <c r="N12072" t="s">
        <v>569</v>
      </c>
      <c r="O12072"/>
    </row>
    <row r="12073" spans="1:15" ht="16" x14ac:dyDescent="0.2">
      <c r="A12073" t="s">
        <v>521</v>
      </c>
      <c r="B12073" t="s">
        <v>647</v>
      </c>
      <c r="C12073" t="s">
        <v>523</v>
      </c>
      <c r="D12073" t="s">
        <v>525</v>
      </c>
      <c r="E12073" t="s">
        <v>525</v>
      </c>
      <c r="F12073" s="191">
        <v>45930</v>
      </c>
      <c r="G12073" t="s">
        <v>649</v>
      </c>
      <c r="H12073" s="192">
        <v>154766</v>
      </c>
      <c r="I12073" t="s">
        <v>16</v>
      </c>
      <c r="J12073"/>
      <c r="K12073"/>
      <c r="L12073">
        <v>2025</v>
      </c>
      <c r="M12073" t="s">
        <v>525</v>
      </c>
      <c r="N12073" t="s">
        <v>569</v>
      </c>
      <c r="O12073"/>
    </row>
    <row r="12074" spans="1:15" ht="16" x14ac:dyDescent="0.2">
      <c r="A12074" t="s">
        <v>521</v>
      </c>
      <c r="B12074" t="s">
        <v>647</v>
      </c>
      <c r="C12074" t="s">
        <v>523</v>
      </c>
      <c r="D12074" t="s">
        <v>525</v>
      </c>
      <c r="E12074" t="s">
        <v>531</v>
      </c>
      <c r="F12074" s="191">
        <v>45930</v>
      </c>
      <c r="G12074" t="s">
        <v>652</v>
      </c>
      <c r="H12074" s="192">
        <v>198000</v>
      </c>
      <c r="I12074" t="s">
        <v>16</v>
      </c>
      <c r="J12074"/>
      <c r="K12074"/>
      <c r="L12074">
        <v>2025</v>
      </c>
      <c r="M12074" t="s">
        <v>525</v>
      </c>
      <c r="N12074" t="s">
        <v>569</v>
      </c>
      <c r="O12074"/>
    </row>
    <row r="12075" spans="1:15" ht="16" x14ac:dyDescent="0.2">
      <c r="A12075" t="s">
        <v>521</v>
      </c>
      <c r="B12075" t="s">
        <v>639</v>
      </c>
      <c r="C12075" t="s">
        <v>523</v>
      </c>
      <c r="D12075" t="s">
        <v>530</v>
      </c>
      <c r="E12075" t="s">
        <v>517</v>
      </c>
      <c r="F12075" s="191">
        <v>45930</v>
      </c>
      <c r="G12075" t="s">
        <v>29</v>
      </c>
      <c r="H12075" s="192">
        <v>156800</v>
      </c>
      <c r="I12075" t="s">
        <v>16</v>
      </c>
      <c r="J12075">
        <v>392</v>
      </c>
      <c r="K12075"/>
      <c r="L12075">
        <v>2025</v>
      </c>
      <c r="M12075" t="s">
        <v>525</v>
      </c>
      <c r="N12075" t="s">
        <v>526</v>
      </c>
      <c r="O12075"/>
    </row>
    <row r="12076" spans="1:15" ht="16" x14ac:dyDescent="0.2">
      <c r="A12076" t="s">
        <v>521</v>
      </c>
      <c r="B12076" t="s">
        <v>662</v>
      </c>
      <c r="C12076" t="s">
        <v>523</v>
      </c>
      <c r="D12076" t="s">
        <v>530</v>
      </c>
      <c r="E12076" t="s">
        <v>518</v>
      </c>
      <c r="F12076" s="191">
        <v>45930</v>
      </c>
      <c r="G12076" t="s">
        <v>32</v>
      </c>
      <c r="H12076" s="192">
        <v>22400</v>
      </c>
      <c r="I12076" t="s">
        <v>16</v>
      </c>
      <c r="J12076">
        <v>56</v>
      </c>
      <c r="K12076"/>
      <c r="L12076">
        <v>2025</v>
      </c>
      <c r="M12076" t="s">
        <v>525</v>
      </c>
      <c r="N12076" t="s">
        <v>526</v>
      </c>
      <c r="O12076"/>
    </row>
    <row r="12077" spans="1:15" ht="16" x14ac:dyDescent="0.2">
      <c r="A12077" t="s">
        <v>521</v>
      </c>
      <c r="B12077" t="s">
        <v>662</v>
      </c>
      <c r="C12077" t="s">
        <v>523</v>
      </c>
      <c r="D12077" t="s">
        <v>530</v>
      </c>
      <c r="E12077" t="s">
        <v>517</v>
      </c>
      <c r="F12077" s="191">
        <v>45930</v>
      </c>
      <c r="G12077" t="s">
        <v>32</v>
      </c>
      <c r="H12077" s="192">
        <v>604800</v>
      </c>
      <c r="I12077" t="s">
        <v>16</v>
      </c>
      <c r="J12077">
        <v>1512</v>
      </c>
      <c r="K12077"/>
      <c r="L12077">
        <v>2025</v>
      </c>
      <c r="M12077" t="s">
        <v>525</v>
      </c>
      <c r="N12077" t="s">
        <v>526</v>
      </c>
      <c r="O12077"/>
    </row>
    <row r="12078" spans="1:15" ht="16" x14ac:dyDescent="0.2">
      <c r="A12078" t="s">
        <v>521</v>
      </c>
      <c r="B12078" t="s">
        <v>572</v>
      </c>
      <c r="C12078" t="s">
        <v>523</v>
      </c>
      <c r="D12078" t="s">
        <v>530</v>
      </c>
      <c r="E12078" t="s">
        <v>517</v>
      </c>
      <c r="F12078" s="191">
        <v>45930</v>
      </c>
      <c r="G12078" t="s">
        <v>573</v>
      </c>
      <c r="H12078" s="192">
        <v>1520000</v>
      </c>
      <c r="I12078" t="s">
        <v>16</v>
      </c>
      <c r="J12078"/>
      <c r="K12078"/>
      <c r="L12078">
        <v>2025</v>
      </c>
      <c r="M12078" t="s">
        <v>525</v>
      </c>
      <c r="N12078" t="s">
        <v>526</v>
      </c>
      <c r="O12078"/>
    </row>
    <row r="12079" spans="1:15" ht="16" x14ac:dyDescent="0.2">
      <c r="A12079" t="s">
        <v>521</v>
      </c>
      <c r="B12079" t="s">
        <v>572</v>
      </c>
      <c r="C12079" t="s">
        <v>535</v>
      </c>
      <c r="D12079" t="s">
        <v>524</v>
      </c>
      <c r="E12079" t="s">
        <v>519</v>
      </c>
      <c r="F12079" s="191">
        <v>45930</v>
      </c>
      <c r="G12079" t="s">
        <v>573</v>
      </c>
      <c r="H12079" s="192">
        <v>297500</v>
      </c>
      <c r="I12079" t="s">
        <v>16</v>
      </c>
      <c r="J12079">
        <v>3500</v>
      </c>
      <c r="K12079"/>
      <c r="L12079">
        <v>2025</v>
      </c>
      <c r="M12079" t="s">
        <v>525</v>
      </c>
      <c r="N12079" t="s">
        <v>526</v>
      </c>
      <c r="O12079"/>
    </row>
    <row r="12080" spans="1:15" ht="16" x14ac:dyDescent="0.2">
      <c r="A12080" t="s">
        <v>521</v>
      </c>
      <c r="B12080" t="s">
        <v>572</v>
      </c>
      <c r="C12080" t="s">
        <v>523</v>
      </c>
      <c r="D12080" t="s">
        <v>524</v>
      </c>
      <c r="E12080" t="s">
        <v>519</v>
      </c>
      <c r="F12080" s="191">
        <v>45930</v>
      </c>
      <c r="G12080" t="s">
        <v>573</v>
      </c>
      <c r="H12080" s="192">
        <v>1700000</v>
      </c>
      <c r="I12080" t="s">
        <v>16</v>
      </c>
      <c r="J12080">
        <v>20000</v>
      </c>
      <c r="K12080"/>
      <c r="L12080">
        <v>2025</v>
      </c>
      <c r="M12080" t="s">
        <v>525</v>
      </c>
      <c r="N12080" t="s">
        <v>526</v>
      </c>
      <c r="O12080"/>
    </row>
    <row r="12081" spans="1:15" ht="16" x14ac:dyDescent="0.2">
      <c r="A12081" t="s">
        <v>521</v>
      </c>
      <c r="B12081" t="s">
        <v>572</v>
      </c>
      <c r="C12081" t="s">
        <v>535</v>
      </c>
      <c r="D12081" t="s">
        <v>530</v>
      </c>
      <c r="E12081" t="s">
        <v>517</v>
      </c>
      <c r="F12081" s="191">
        <v>45930</v>
      </c>
      <c r="G12081" t="s">
        <v>573</v>
      </c>
      <c r="H12081" s="192">
        <v>100000</v>
      </c>
      <c r="I12081" t="s">
        <v>16</v>
      </c>
      <c r="J12081"/>
      <c r="K12081"/>
      <c r="L12081">
        <v>2025</v>
      </c>
      <c r="M12081" t="s">
        <v>525</v>
      </c>
      <c r="N12081" t="s">
        <v>526</v>
      </c>
      <c r="O12081"/>
    </row>
    <row r="12082" spans="1:15" ht="16" x14ac:dyDescent="0.2">
      <c r="A12082" t="s">
        <v>521</v>
      </c>
      <c r="B12082" t="s">
        <v>688</v>
      </c>
      <c r="C12082" t="s">
        <v>523</v>
      </c>
      <c r="D12082" t="s">
        <v>530</v>
      </c>
      <c r="E12082" t="s">
        <v>517</v>
      </c>
      <c r="F12082" s="191">
        <v>45930</v>
      </c>
      <c r="G12082" t="s">
        <v>40</v>
      </c>
      <c r="H12082" s="192">
        <v>120000</v>
      </c>
      <c r="I12082" t="s">
        <v>16</v>
      </c>
      <c r="J12082"/>
      <c r="K12082"/>
      <c r="L12082">
        <v>2025</v>
      </c>
      <c r="M12082" t="s">
        <v>525</v>
      </c>
      <c r="N12082" t="s">
        <v>526</v>
      </c>
      <c r="O12082"/>
    </row>
    <row r="12083" spans="1:15" ht="16" x14ac:dyDescent="0.2">
      <c r="A12083" t="s">
        <v>521</v>
      </c>
      <c r="B12083" t="s">
        <v>639</v>
      </c>
      <c r="C12083" t="s">
        <v>523</v>
      </c>
      <c r="D12083" t="s">
        <v>530</v>
      </c>
      <c r="E12083" t="s">
        <v>517</v>
      </c>
      <c r="F12083" s="191">
        <v>45931</v>
      </c>
      <c r="G12083" t="s">
        <v>29</v>
      </c>
      <c r="H12083" s="192">
        <v>156800</v>
      </c>
      <c r="I12083" t="s">
        <v>16</v>
      </c>
      <c r="J12083">
        <v>392</v>
      </c>
      <c r="K12083"/>
      <c r="L12083">
        <v>2025</v>
      </c>
      <c r="M12083" t="s">
        <v>525</v>
      </c>
      <c r="N12083" t="s">
        <v>526</v>
      </c>
      <c r="O12083"/>
    </row>
    <row r="12084" spans="1:15" ht="16" x14ac:dyDescent="0.2">
      <c r="A12084" t="s">
        <v>521</v>
      </c>
      <c r="B12084" t="s">
        <v>603</v>
      </c>
      <c r="C12084" t="s">
        <v>523</v>
      </c>
      <c r="D12084" t="s">
        <v>525</v>
      </c>
      <c r="E12084" t="s">
        <v>525</v>
      </c>
      <c r="F12084" s="191">
        <v>45931</v>
      </c>
      <c r="G12084" t="s">
        <v>604</v>
      </c>
      <c r="H12084" s="192">
        <v>4183</v>
      </c>
      <c r="I12084" t="s">
        <v>22</v>
      </c>
      <c r="J12084"/>
      <c r="K12084"/>
      <c r="L12084">
        <v>2025</v>
      </c>
      <c r="M12084" t="s">
        <v>525</v>
      </c>
      <c r="N12084" t="s">
        <v>569</v>
      </c>
      <c r="O12084"/>
    </row>
    <row r="12085" spans="1:15" ht="16" x14ac:dyDescent="0.2">
      <c r="A12085" t="s">
        <v>521</v>
      </c>
      <c r="B12085" t="s">
        <v>662</v>
      </c>
      <c r="C12085" t="s">
        <v>523</v>
      </c>
      <c r="D12085" t="s">
        <v>530</v>
      </c>
      <c r="E12085" t="s">
        <v>518</v>
      </c>
      <c r="F12085" s="191">
        <v>45931</v>
      </c>
      <c r="G12085" t="s">
        <v>32</v>
      </c>
      <c r="H12085" s="192">
        <v>22400</v>
      </c>
      <c r="I12085" t="s">
        <v>16</v>
      </c>
      <c r="J12085">
        <v>56</v>
      </c>
      <c r="K12085"/>
      <c r="L12085">
        <v>2025</v>
      </c>
      <c r="M12085" t="s">
        <v>525</v>
      </c>
      <c r="N12085" t="s">
        <v>526</v>
      </c>
      <c r="O12085"/>
    </row>
    <row r="12086" spans="1:15" ht="16" x14ac:dyDescent="0.2">
      <c r="A12086" t="s">
        <v>521</v>
      </c>
      <c r="B12086" t="s">
        <v>647</v>
      </c>
      <c r="C12086" t="s">
        <v>523</v>
      </c>
      <c r="D12086" t="s">
        <v>525</v>
      </c>
      <c r="E12086" t="s">
        <v>519</v>
      </c>
      <c r="F12086" s="191">
        <v>45931</v>
      </c>
      <c r="G12086" t="s">
        <v>650</v>
      </c>
      <c r="H12086" s="192">
        <v>34049</v>
      </c>
      <c r="I12086" t="s">
        <v>16</v>
      </c>
      <c r="J12086"/>
      <c r="K12086"/>
      <c r="L12086">
        <v>2025</v>
      </c>
      <c r="M12086" t="s">
        <v>525</v>
      </c>
      <c r="N12086" t="s">
        <v>569</v>
      </c>
      <c r="O12086"/>
    </row>
    <row r="12087" spans="1:15" ht="16" x14ac:dyDescent="0.2">
      <c r="A12087" t="s">
        <v>521</v>
      </c>
      <c r="B12087" t="s">
        <v>662</v>
      </c>
      <c r="C12087" t="s">
        <v>523</v>
      </c>
      <c r="D12087" t="s">
        <v>530</v>
      </c>
      <c r="E12087" t="s">
        <v>517</v>
      </c>
      <c r="F12087" s="191">
        <v>45931</v>
      </c>
      <c r="G12087" t="s">
        <v>32</v>
      </c>
      <c r="H12087" s="192">
        <v>582400</v>
      </c>
      <c r="I12087" t="s">
        <v>16</v>
      </c>
      <c r="J12087">
        <v>1456</v>
      </c>
      <c r="K12087"/>
      <c r="L12087">
        <v>2025</v>
      </c>
      <c r="M12087" t="s">
        <v>525</v>
      </c>
      <c r="N12087" t="s">
        <v>526</v>
      </c>
      <c r="O12087"/>
    </row>
    <row r="12088" spans="1:15" ht="16" x14ac:dyDescent="0.2">
      <c r="A12088" t="s">
        <v>521</v>
      </c>
      <c r="B12088" t="s">
        <v>647</v>
      </c>
      <c r="C12088" t="s">
        <v>523</v>
      </c>
      <c r="D12088" t="s">
        <v>525</v>
      </c>
      <c r="E12088" t="s">
        <v>531</v>
      </c>
      <c r="F12088" s="191">
        <v>45931</v>
      </c>
      <c r="G12088" t="s">
        <v>650</v>
      </c>
      <c r="H12088" s="192">
        <v>112803</v>
      </c>
      <c r="I12088" t="s">
        <v>16</v>
      </c>
      <c r="J12088"/>
      <c r="K12088"/>
      <c r="L12088">
        <v>2025</v>
      </c>
      <c r="M12088" t="s">
        <v>525</v>
      </c>
      <c r="N12088" t="s">
        <v>569</v>
      </c>
      <c r="O12088"/>
    </row>
    <row r="12089" spans="1:15" ht="16" x14ac:dyDescent="0.2">
      <c r="A12089" t="s">
        <v>521</v>
      </c>
      <c r="B12089" t="s">
        <v>670</v>
      </c>
      <c r="C12089" t="s">
        <v>523</v>
      </c>
      <c r="D12089" t="s">
        <v>530</v>
      </c>
      <c r="E12089" t="s">
        <v>517</v>
      </c>
      <c r="F12089" s="191">
        <v>45931</v>
      </c>
      <c r="G12089" t="s">
        <v>36</v>
      </c>
      <c r="H12089" s="192">
        <v>89600</v>
      </c>
      <c r="I12089" t="s">
        <v>16</v>
      </c>
      <c r="J12089">
        <v>224</v>
      </c>
      <c r="K12089"/>
      <c r="L12089">
        <v>2025</v>
      </c>
      <c r="M12089" t="s">
        <v>525</v>
      </c>
      <c r="N12089" t="s">
        <v>526</v>
      </c>
      <c r="O12089"/>
    </row>
    <row r="12090" spans="1:15" ht="16" x14ac:dyDescent="0.2">
      <c r="A12090" t="s">
        <v>521</v>
      </c>
      <c r="B12090" t="s">
        <v>647</v>
      </c>
      <c r="C12090" t="s">
        <v>523</v>
      </c>
      <c r="D12090" t="s">
        <v>525</v>
      </c>
      <c r="E12090" t="s">
        <v>525</v>
      </c>
      <c r="F12090" s="191">
        <v>45931</v>
      </c>
      <c r="G12090" t="s">
        <v>648</v>
      </c>
      <c r="H12090" s="192">
        <v>32912</v>
      </c>
      <c r="I12090" t="s">
        <v>16</v>
      </c>
      <c r="J12090"/>
      <c r="K12090"/>
      <c r="L12090">
        <v>2025</v>
      </c>
      <c r="M12090" t="s">
        <v>525</v>
      </c>
      <c r="N12090" t="s">
        <v>569</v>
      </c>
      <c r="O12090"/>
    </row>
    <row r="12091" spans="1:15" ht="16" x14ac:dyDescent="0.2">
      <c r="A12091" t="s">
        <v>521</v>
      </c>
      <c r="B12091" t="s">
        <v>687</v>
      </c>
      <c r="C12091" t="s">
        <v>523</v>
      </c>
      <c r="D12091" t="s">
        <v>530</v>
      </c>
      <c r="E12091" t="s">
        <v>517</v>
      </c>
      <c r="F12091" s="191">
        <v>45931</v>
      </c>
      <c r="G12091" t="s">
        <v>39</v>
      </c>
      <c r="H12091" s="192">
        <v>89600</v>
      </c>
      <c r="I12091" t="s">
        <v>16</v>
      </c>
      <c r="J12091">
        <v>224</v>
      </c>
      <c r="K12091"/>
      <c r="L12091">
        <v>2025</v>
      </c>
      <c r="M12091" t="s">
        <v>525</v>
      </c>
      <c r="N12091" t="s">
        <v>526</v>
      </c>
      <c r="O12091"/>
    </row>
    <row r="12092" spans="1:15" ht="16" x14ac:dyDescent="0.2">
      <c r="A12092" t="s">
        <v>521</v>
      </c>
      <c r="B12092" t="s">
        <v>647</v>
      </c>
      <c r="C12092" t="s">
        <v>523</v>
      </c>
      <c r="D12092" t="s">
        <v>525</v>
      </c>
      <c r="E12092" t="s">
        <v>531</v>
      </c>
      <c r="F12092" s="191">
        <v>45931</v>
      </c>
      <c r="G12092" t="s">
        <v>648</v>
      </c>
      <c r="H12092" s="192">
        <v>16896</v>
      </c>
      <c r="I12092" t="s">
        <v>16</v>
      </c>
      <c r="J12092"/>
      <c r="K12092"/>
      <c r="L12092">
        <v>2025</v>
      </c>
      <c r="M12092" t="s">
        <v>525</v>
      </c>
      <c r="N12092" t="s">
        <v>569</v>
      </c>
      <c r="O12092"/>
    </row>
    <row r="12093" spans="1:15" ht="16" x14ac:dyDescent="0.2">
      <c r="A12093" t="s">
        <v>521</v>
      </c>
      <c r="B12093" t="s">
        <v>645</v>
      </c>
      <c r="C12093" t="s">
        <v>523</v>
      </c>
      <c r="D12093" t="s">
        <v>530</v>
      </c>
      <c r="E12093" t="s">
        <v>517</v>
      </c>
      <c r="F12093" s="191">
        <v>45931</v>
      </c>
      <c r="G12093" t="s">
        <v>30</v>
      </c>
      <c r="H12093" s="192">
        <v>89600</v>
      </c>
      <c r="I12093" t="s">
        <v>16</v>
      </c>
      <c r="J12093">
        <v>224</v>
      </c>
      <c r="K12093"/>
      <c r="L12093">
        <v>2025</v>
      </c>
      <c r="M12093" t="s">
        <v>525</v>
      </c>
      <c r="N12093" t="s">
        <v>526</v>
      </c>
      <c r="O12093"/>
    </row>
    <row r="12094" spans="1:15" ht="16" x14ac:dyDescent="0.2">
      <c r="A12094" t="s">
        <v>521</v>
      </c>
      <c r="B12094" t="s">
        <v>577</v>
      </c>
      <c r="C12094" t="s">
        <v>523</v>
      </c>
      <c r="D12094" t="s">
        <v>525</v>
      </c>
      <c r="E12094" t="s">
        <v>531</v>
      </c>
      <c r="F12094" s="191">
        <v>45931</v>
      </c>
      <c r="G12094" t="s">
        <v>581</v>
      </c>
      <c r="H12094" s="192">
        <v>165</v>
      </c>
      <c r="I12094" t="s">
        <v>16</v>
      </c>
      <c r="J12094"/>
      <c r="K12094"/>
      <c r="L12094">
        <v>2025</v>
      </c>
      <c r="M12094" t="s">
        <v>525</v>
      </c>
      <c r="N12094" t="s">
        <v>569</v>
      </c>
      <c r="O12094"/>
    </row>
    <row r="12095" spans="1:15" ht="16" x14ac:dyDescent="0.2">
      <c r="A12095" t="s">
        <v>521</v>
      </c>
      <c r="B12095" t="s">
        <v>592</v>
      </c>
      <c r="C12095" t="s">
        <v>523</v>
      </c>
      <c r="D12095" t="s">
        <v>530</v>
      </c>
      <c r="E12095" t="s">
        <v>517</v>
      </c>
      <c r="F12095" s="191">
        <v>45931</v>
      </c>
      <c r="G12095" t="s">
        <v>24</v>
      </c>
      <c r="H12095" s="192">
        <v>358400</v>
      </c>
      <c r="I12095" t="s">
        <v>16</v>
      </c>
      <c r="J12095">
        <v>896</v>
      </c>
      <c r="K12095"/>
      <c r="L12095">
        <v>2025</v>
      </c>
      <c r="M12095" t="s">
        <v>525</v>
      </c>
      <c r="N12095" t="s">
        <v>526</v>
      </c>
      <c r="O12095"/>
    </row>
    <row r="12096" spans="1:15" ht="16" x14ac:dyDescent="0.2">
      <c r="A12096" t="s">
        <v>521</v>
      </c>
      <c r="B12096" t="s">
        <v>577</v>
      </c>
      <c r="C12096" t="s">
        <v>523</v>
      </c>
      <c r="D12096" t="s">
        <v>525</v>
      </c>
      <c r="E12096" t="s">
        <v>525</v>
      </c>
      <c r="F12096" s="191">
        <v>45931</v>
      </c>
      <c r="G12096" t="s">
        <v>582</v>
      </c>
      <c r="H12096" s="192">
        <v>3032</v>
      </c>
      <c r="I12096" t="s">
        <v>16</v>
      </c>
      <c r="J12096"/>
      <c r="K12096"/>
      <c r="L12096">
        <v>2025</v>
      </c>
      <c r="M12096" t="s">
        <v>525</v>
      </c>
      <c r="N12096" t="s">
        <v>569</v>
      </c>
      <c r="O12096"/>
    </row>
    <row r="12097" spans="1:15" ht="16" x14ac:dyDescent="0.2">
      <c r="A12097" t="s">
        <v>521</v>
      </c>
      <c r="B12097" t="s">
        <v>647</v>
      </c>
      <c r="C12097" t="s">
        <v>523</v>
      </c>
      <c r="D12097" t="s">
        <v>525</v>
      </c>
      <c r="E12097" t="s">
        <v>531</v>
      </c>
      <c r="F12097" s="191">
        <v>45931</v>
      </c>
      <c r="G12097" t="s">
        <v>651</v>
      </c>
      <c r="H12097" s="192">
        <v>831600</v>
      </c>
      <c r="I12097" t="s">
        <v>16</v>
      </c>
      <c r="J12097"/>
      <c r="K12097"/>
      <c r="L12097">
        <v>2025</v>
      </c>
      <c r="M12097" t="s">
        <v>525</v>
      </c>
      <c r="N12097" t="s">
        <v>569</v>
      </c>
      <c r="O12097"/>
    </row>
    <row r="12098" spans="1:15" ht="16" x14ac:dyDescent="0.2">
      <c r="A12098" t="s">
        <v>521</v>
      </c>
      <c r="B12098" t="s">
        <v>647</v>
      </c>
      <c r="C12098" t="s">
        <v>523</v>
      </c>
      <c r="D12098" t="s">
        <v>525</v>
      </c>
      <c r="E12098" t="s">
        <v>525</v>
      </c>
      <c r="F12098" s="191">
        <v>45931</v>
      </c>
      <c r="G12098" t="s">
        <v>649</v>
      </c>
      <c r="H12098" s="192">
        <v>470092</v>
      </c>
      <c r="I12098" t="s">
        <v>16</v>
      </c>
      <c r="J12098"/>
      <c r="K12098"/>
      <c r="L12098">
        <v>2025</v>
      </c>
      <c r="M12098" t="s">
        <v>525</v>
      </c>
      <c r="N12098" t="s">
        <v>569</v>
      </c>
      <c r="O12098"/>
    </row>
    <row r="12099" spans="1:15" ht="16" x14ac:dyDescent="0.2">
      <c r="A12099" t="s">
        <v>521</v>
      </c>
      <c r="B12099" t="s">
        <v>647</v>
      </c>
      <c r="C12099" t="s">
        <v>523</v>
      </c>
      <c r="D12099" t="s">
        <v>525</v>
      </c>
      <c r="E12099" t="s">
        <v>531</v>
      </c>
      <c r="F12099" s="191">
        <v>45931</v>
      </c>
      <c r="G12099" t="s">
        <v>652</v>
      </c>
      <c r="H12099" s="192">
        <v>740960</v>
      </c>
      <c r="I12099" t="s">
        <v>16</v>
      </c>
      <c r="J12099"/>
      <c r="K12099"/>
      <c r="L12099">
        <v>2025</v>
      </c>
      <c r="M12099" t="s">
        <v>525</v>
      </c>
      <c r="N12099" t="s">
        <v>569</v>
      </c>
      <c r="O12099"/>
    </row>
    <row r="12100" spans="1:15" ht="16" x14ac:dyDescent="0.2">
      <c r="A12100" t="s">
        <v>521</v>
      </c>
      <c r="B12100" t="s">
        <v>647</v>
      </c>
      <c r="C12100" t="s">
        <v>523</v>
      </c>
      <c r="D12100" t="s">
        <v>525</v>
      </c>
      <c r="E12100" t="s">
        <v>531</v>
      </c>
      <c r="F12100" s="191">
        <v>45931</v>
      </c>
      <c r="G12100" t="s">
        <v>656</v>
      </c>
      <c r="H12100" s="192">
        <v>179903</v>
      </c>
      <c r="I12100" t="s">
        <v>16</v>
      </c>
      <c r="J12100"/>
      <c r="K12100"/>
      <c r="L12100">
        <v>2025</v>
      </c>
      <c r="M12100" t="s">
        <v>525</v>
      </c>
      <c r="N12100" t="s">
        <v>569</v>
      </c>
      <c r="O12100"/>
    </row>
    <row r="12101" spans="1:15" ht="16" x14ac:dyDescent="0.2">
      <c r="A12101" t="s">
        <v>521</v>
      </c>
      <c r="B12101" t="s">
        <v>572</v>
      </c>
      <c r="C12101" t="s">
        <v>535</v>
      </c>
      <c r="D12101" t="s">
        <v>524</v>
      </c>
      <c r="E12101" t="s">
        <v>519</v>
      </c>
      <c r="F12101" s="191">
        <v>45931</v>
      </c>
      <c r="G12101" t="s">
        <v>573</v>
      </c>
      <c r="H12101" s="192">
        <v>425000</v>
      </c>
      <c r="I12101" t="s">
        <v>16</v>
      </c>
      <c r="J12101">
        <v>5000</v>
      </c>
      <c r="K12101"/>
      <c r="L12101">
        <v>2025</v>
      </c>
      <c r="M12101" t="s">
        <v>525</v>
      </c>
      <c r="N12101" t="s">
        <v>526</v>
      </c>
      <c r="O12101"/>
    </row>
    <row r="12102" spans="1:15" ht="16" x14ac:dyDescent="0.2">
      <c r="A12102" t="s">
        <v>521</v>
      </c>
      <c r="B12102" t="s">
        <v>572</v>
      </c>
      <c r="C12102" t="s">
        <v>523</v>
      </c>
      <c r="D12102" t="s">
        <v>524</v>
      </c>
      <c r="E12102" t="s">
        <v>519</v>
      </c>
      <c r="F12102" s="191">
        <v>45931</v>
      </c>
      <c r="G12102" t="s">
        <v>573</v>
      </c>
      <c r="H12102" s="192">
        <v>765000</v>
      </c>
      <c r="I12102" t="s">
        <v>16</v>
      </c>
      <c r="J12102">
        <v>9000</v>
      </c>
      <c r="K12102"/>
      <c r="L12102">
        <v>2025</v>
      </c>
      <c r="M12102" t="s">
        <v>525</v>
      </c>
      <c r="N12102" t="s">
        <v>526</v>
      </c>
      <c r="O12102"/>
    </row>
    <row r="12103" spans="1:15" ht="16" x14ac:dyDescent="0.2">
      <c r="A12103" t="s">
        <v>521</v>
      </c>
      <c r="B12103" t="s">
        <v>572</v>
      </c>
      <c r="C12103" t="s">
        <v>535</v>
      </c>
      <c r="D12103" t="s">
        <v>530</v>
      </c>
      <c r="E12103" t="s">
        <v>517</v>
      </c>
      <c r="F12103" s="191">
        <v>45931</v>
      </c>
      <c r="G12103" t="s">
        <v>573</v>
      </c>
      <c r="H12103" s="192">
        <v>65000</v>
      </c>
      <c r="I12103" t="s">
        <v>16</v>
      </c>
      <c r="J12103"/>
      <c r="K12103"/>
      <c r="L12103">
        <v>2025</v>
      </c>
      <c r="M12103" t="s">
        <v>525</v>
      </c>
      <c r="N12103" t="s">
        <v>526</v>
      </c>
      <c r="O12103"/>
    </row>
    <row r="12104" spans="1:15" ht="16" x14ac:dyDescent="0.2">
      <c r="A12104" t="s">
        <v>521</v>
      </c>
      <c r="B12104" t="s">
        <v>572</v>
      </c>
      <c r="C12104" t="s">
        <v>523</v>
      </c>
      <c r="D12104" t="s">
        <v>530</v>
      </c>
      <c r="E12104" t="s">
        <v>517</v>
      </c>
      <c r="F12104" s="191">
        <v>45931</v>
      </c>
      <c r="G12104" t="s">
        <v>573</v>
      </c>
      <c r="H12104" s="192">
        <v>1400000</v>
      </c>
      <c r="I12104" t="s">
        <v>16</v>
      </c>
      <c r="J12104"/>
      <c r="K12104"/>
      <c r="L12104">
        <v>2025</v>
      </c>
      <c r="M12104" t="s">
        <v>525</v>
      </c>
      <c r="N12104" t="s">
        <v>526</v>
      </c>
      <c r="O12104"/>
    </row>
    <row r="12105" spans="1:15" ht="16" x14ac:dyDescent="0.2">
      <c r="A12105" t="s">
        <v>521</v>
      </c>
      <c r="B12105" t="s">
        <v>603</v>
      </c>
      <c r="C12105" t="s">
        <v>523</v>
      </c>
      <c r="D12105" t="s">
        <v>525</v>
      </c>
      <c r="E12105" t="s">
        <v>525</v>
      </c>
      <c r="F12105" s="191">
        <v>45932</v>
      </c>
      <c r="G12105" t="s">
        <v>604</v>
      </c>
      <c r="H12105" s="192">
        <v>16685</v>
      </c>
      <c r="I12105" t="s">
        <v>22</v>
      </c>
      <c r="J12105"/>
      <c r="K12105"/>
      <c r="L12105">
        <v>2025</v>
      </c>
      <c r="M12105" t="s">
        <v>525</v>
      </c>
      <c r="N12105" t="s">
        <v>569</v>
      </c>
      <c r="O12105"/>
    </row>
    <row r="12106" spans="1:15" ht="16" x14ac:dyDescent="0.2">
      <c r="A12106" t="s">
        <v>521</v>
      </c>
      <c r="B12106" t="s">
        <v>670</v>
      </c>
      <c r="C12106" t="s">
        <v>523</v>
      </c>
      <c r="D12106" t="s">
        <v>530</v>
      </c>
      <c r="E12106" t="s">
        <v>517</v>
      </c>
      <c r="F12106" s="191">
        <v>45932</v>
      </c>
      <c r="G12106" t="s">
        <v>36</v>
      </c>
      <c r="H12106" s="192">
        <v>89600</v>
      </c>
      <c r="I12106" t="s">
        <v>16</v>
      </c>
      <c r="J12106">
        <v>224</v>
      </c>
      <c r="K12106"/>
      <c r="L12106">
        <v>2025</v>
      </c>
      <c r="M12106" t="s">
        <v>525</v>
      </c>
      <c r="N12106" t="s">
        <v>526</v>
      </c>
      <c r="O12106"/>
    </row>
    <row r="12107" spans="1:15" ht="16" x14ac:dyDescent="0.2">
      <c r="A12107" t="s">
        <v>521</v>
      </c>
      <c r="B12107" t="s">
        <v>647</v>
      </c>
      <c r="C12107" t="s">
        <v>523</v>
      </c>
      <c r="D12107" t="s">
        <v>525</v>
      </c>
      <c r="E12107" t="s">
        <v>525</v>
      </c>
      <c r="F12107" s="191">
        <v>45932</v>
      </c>
      <c r="G12107" t="s">
        <v>650</v>
      </c>
      <c r="H12107" s="192">
        <v>39600</v>
      </c>
      <c r="I12107" t="s">
        <v>16</v>
      </c>
      <c r="J12107"/>
      <c r="K12107"/>
      <c r="L12107">
        <v>2025</v>
      </c>
      <c r="M12107" t="s">
        <v>525</v>
      </c>
      <c r="N12107" t="s">
        <v>569</v>
      </c>
      <c r="O12107"/>
    </row>
    <row r="12108" spans="1:15" ht="16" x14ac:dyDescent="0.2">
      <c r="A12108" t="s">
        <v>521</v>
      </c>
      <c r="B12108" t="s">
        <v>687</v>
      </c>
      <c r="C12108" t="s">
        <v>523</v>
      </c>
      <c r="D12108" t="s">
        <v>530</v>
      </c>
      <c r="E12108" t="s">
        <v>517</v>
      </c>
      <c r="F12108" s="191">
        <v>45932</v>
      </c>
      <c r="G12108" t="s">
        <v>39</v>
      </c>
      <c r="H12108" s="192">
        <v>89600</v>
      </c>
      <c r="I12108" t="s">
        <v>16</v>
      </c>
      <c r="J12108">
        <v>224</v>
      </c>
      <c r="K12108"/>
      <c r="L12108">
        <v>2025</v>
      </c>
      <c r="M12108" t="s">
        <v>525</v>
      </c>
      <c r="N12108" t="s">
        <v>526</v>
      </c>
      <c r="O12108"/>
    </row>
    <row r="12109" spans="1:15" ht="16" x14ac:dyDescent="0.2">
      <c r="A12109" t="s">
        <v>521</v>
      </c>
      <c r="B12109" t="s">
        <v>647</v>
      </c>
      <c r="C12109" t="s">
        <v>523</v>
      </c>
      <c r="D12109" t="s">
        <v>525</v>
      </c>
      <c r="E12109" t="s">
        <v>519</v>
      </c>
      <c r="F12109" s="191">
        <v>45932</v>
      </c>
      <c r="G12109" t="s">
        <v>650</v>
      </c>
      <c r="H12109" s="192">
        <v>170247</v>
      </c>
      <c r="I12109" t="s">
        <v>16</v>
      </c>
      <c r="J12109"/>
      <c r="K12109"/>
      <c r="L12109">
        <v>2025</v>
      </c>
      <c r="M12109" t="s">
        <v>525</v>
      </c>
      <c r="N12109" t="s">
        <v>569</v>
      </c>
      <c r="O12109"/>
    </row>
    <row r="12110" spans="1:15" ht="16" x14ac:dyDescent="0.2">
      <c r="A12110" t="s">
        <v>521</v>
      </c>
      <c r="B12110" t="s">
        <v>645</v>
      </c>
      <c r="C12110" t="s">
        <v>523</v>
      </c>
      <c r="D12110" t="s">
        <v>530</v>
      </c>
      <c r="E12110" t="s">
        <v>517</v>
      </c>
      <c r="F12110" s="191">
        <v>45932</v>
      </c>
      <c r="G12110" t="s">
        <v>30</v>
      </c>
      <c r="H12110" s="192">
        <v>89600</v>
      </c>
      <c r="I12110" t="s">
        <v>16</v>
      </c>
      <c r="J12110">
        <v>224</v>
      </c>
      <c r="K12110"/>
      <c r="L12110">
        <v>2025</v>
      </c>
      <c r="M12110" t="s">
        <v>525</v>
      </c>
      <c r="N12110" t="s">
        <v>526</v>
      </c>
      <c r="O12110"/>
    </row>
    <row r="12111" spans="1:15" ht="16" x14ac:dyDescent="0.2">
      <c r="A12111" t="s">
        <v>521</v>
      </c>
      <c r="B12111" t="s">
        <v>647</v>
      </c>
      <c r="C12111" t="s">
        <v>523</v>
      </c>
      <c r="D12111" t="s">
        <v>525</v>
      </c>
      <c r="E12111" t="s">
        <v>531</v>
      </c>
      <c r="F12111" s="191">
        <v>45932</v>
      </c>
      <c r="G12111" t="s">
        <v>650</v>
      </c>
      <c r="H12111" s="192">
        <v>172427</v>
      </c>
      <c r="I12111" t="s">
        <v>16</v>
      </c>
      <c r="J12111"/>
      <c r="K12111"/>
      <c r="L12111">
        <v>2025</v>
      </c>
      <c r="M12111" t="s">
        <v>525</v>
      </c>
      <c r="N12111" t="s">
        <v>569</v>
      </c>
      <c r="O12111"/>
    </row>
    <row r="12112" spans="1:15" ht="16" x14ac:dyDescent="0.2">
      <c r="A12112" t="s">
        <v>521</v>
      </c>
      <c r="B12112" t="s">
        <v>592</v>
      </c>
      <c r="C12112" t="s">
        <v>523</v>
      </c>
      <c r="D12112" t="s">
        <v>524</v>
      </c>
      <c r="E12112" t="s">
        <v>519</v>
      </c>
      <c r="F12112" s="191">
        <v>45932</v>
      </c>
      <c r="G12112" t="s">
        <v>24</v>
      </c>
      <c r="H12112" s="192">
        <v>11900</v>
      </c>
      <c r="I12112" t="s">
        <v>16</v>
      </c>
      <c r="J12112">
        <v>140</v>
      </c>
      <c r="K12112"/>
      <c r="L12112">
        <v>2025</v>
      </c>
      <c r="M12112" t="s">
        <v>525</v>
      </c>
      <c r="N12112" t="s">
        <v>526</v>
      </c>
      <c r="O12112"/>
    </row>
    <row r="12113" spans="1:15" ht="16" x14ac:dyDescent="0.2">
      <c r="A12113" t="s">
        <v>521</v>
      </c>
      <c r="B12113" t="s">
        <v>647</v>
      </c>
      <c r="C12113" t="s">
        <v>523</v>
      </c>
      <c r="D12113" t="s">
        <v>525</v>
      </c>
      <c r="E12113" t="s">
        <v>525</v>
      </c>
      <c r="F12113" s="191">
        <v>45932</v>
      </c>
      <c r="G12113" t="s">
        <v>648</v>
      </c>
      <c r="H12113" s="192">
        <v>46112</v>
      </c>
      <c r="I12113" t="s">
        <v>16</v>
      </c>
      <c r="J12113"/>
      <c r="K12113"/>
      <c r="L12113">
        <v>2025</v>
      </c>
      <c r="M12113" t="s">
        <v>525</v>
      </c>
      <c r="N12113" t="s">
        <v>569</v>
      </c>
      <c r="O12113"/>
    </row>
    <row r="12114" spans="1:15" ht="16" x14ac:dyDescent="0.2">
      <c r="A12114" t="s">
        <v>521</v>
      </c>
      <c r="B12114" t="s">
        <v>592</v>
      </c>
      <c r="C12114" t="s">
        <v>523</v>
      </c>
      <c r="D12114" t="s">
        <v>530</v>
      </c>
      <c r="E12114" t="s">
        <v>517</v>
      </c>
      <c r="F12114" s="191">
        <v>45932</v>
      </c>
      <c r="G12114" t="s">
        <v>24</v>
      </c>
      <c r="H12114" s="192">
        <v>481600</v>
      </c>
      <c r="I12114" t="s">
        <v>16</v>
      </c>
      <c r="J12114">
        <v>1204</v>
      </c>
      <c r="K12114"/>
      <c r="L12114">
        <v>2025</v>
      </c>
      <c r="M12114" t="s">
        <v>525</v>
      </c>
      <c r="N12114" t="s">
        <v>526</v>
      </c>
      <c r="O12114"/>
    </row>
    <row r="12115" spans="1:15" ht="16" x14ac:dyDescent="0.2">
      <c r="A12115" t="s">
        <v>521</v>
      </c>
      <c r="B12115" t="s">
        <v>647</v>
      </c>
      <c r="C12115" t="s">
        <v>523</v>
      </c>
      <c r="D12115" t="s">
        <v>525</v>
      </c>
      <c r="E12115" t="s">
        <v>531</v>
      </c>
      <c r="F12115" s="191">
        <v>45932</v>
      </c>
      <c r="G12115" t="s">
        <v>648</v>
      </c>
      <c r="H12115" s="192">
        <v>33792</v>
      </c>
      <c r="I12115" t="s">
        <v>16</v>
      </c>
      <c r="J12115"/>
      <c r="K12115"/>
      <c r="L12115">
        <v>2025</v>
      </c>
      <c r="M12115" t="s">
        <v>525</v>
      </c>
      <c r="N12115" t="s">
        <v>569</v>
      </c>
      <c r="O12115"/>
    </row>
    <row r="12116" spans="1:15" ht="16" x14ac:dyDescent="0.2">
      <c r="A12116" t="s">
        <v>521</v>
      </c>
      <c r="B12116" t="s">
        <v>639</v>
      </c>
      <c r="C12116" t="s">
        <v>523</v>
      </c>
      <c r="D12116" t="s">
        <v>530</v>
      </c>
      <c r="E12116" t="s">
        <v>517</v>
      </c>
      <c r="F12116" s="191">
        <v>45932</v>
      </c>
      <c r="G12116" t="s">
        <v>29</v>
      </c>
      <c r="H12116" s="192">
        <v>67200</v>
      </c>
      <c r="I12116" t="s">
        <v>16</v>
      </c>
      <c r="J12116">
        <v>168</v>
      </c>
      <c r="K12116"/>
      <c r="L12116">
        <v>2025</v>
      </c>
      <c r="M12116" t="s">
        <v>525</v>
      </c>
      <c r="N12116" t="s">
        <v>526</v>
      </c>
      <c r="O12116"/>
    </row>
    <row r="12117" spans="1:15" ht="16" x14ac:dyDescent="0.2">
      <c r="A12117" t="s">
        <v>521</v>
      </c>
      <c r="B12117" t="s">
        <v>577</v>
      </c>
      <c r="C12117" t="s">
        <v>523</v>
      </c>
      <c r="D12117" t="s">
        <v>525</v>
      </c>
      <c r="E12117" t="s">
        <v>531</v>
      </c>
      <c r="F12117" s="191">
        <v>45932</v>
      </c>
      <c r="G12117" t="s">
        <v>580</v>
      </c>
      <c r="H12117" s="192">
        <v>33</v>
      </c>
      <c r="I12117" t="s">
        <v>16</v>
      </c>
      <c r="J12117"/>
      <c r="K12117"/>
      <c r="L12117">
        <v>2025</v>
      </c>
      <c r="M12117" t="s">
        <v>525</v>
      </c>
      <c r="N12117" t="s">
        <v>569</v>
      </c>
      <c r="O12117"/>
    </row>
    <row r="12118" spans="1:15" ht="16" x14ac:dyDescent="0.2">
      <c r="A12118" t="s">
        <v>521</v>
      </c>
      <c r="B12118" t="s">
        <v>662</v>
      </c>
      <c r="C12118" t="s">
        <v>523</v>
      </c>
      <c r="D12118" t="s">
        <v>530</v>
      </c>
      <c r="E12118" t="s">
        <v>518</v>
      </c>
      <c r="F12118" s="191">
        <v>45932</v>
      </c>
      <c r="G12118" t="s">
        <v>32</v>
      </c>
      <c r="H12118" s="192">
        <v>22400</v>
      </c>
      <c r="I12118" t="s">
        <v>16</v>
      </c>
      <c r="J12118">
        <v>56</v>
      </c>
      <c r="K12118"/>
      <c r="L12118">
        <v>2025</v>
      </c>
      <c r="M12118" t="s">
        <v>525</v>
      </c>
      <c r="N12118" t="s">
        <v>526</v>
      </c>
      <c r="O12118"/>
    </row>
    <row r="12119" spans="1:15" ht="16" x14ac:dyDescent="0.2">
      <c r="A12119" t="s">
        <v>521</v>
      </c>
      <c r="B12119" t="s">
        <v>647</v>
      </c>
      <c r="C12119" t="s">
        <v>523</v>
      </c>
      <c r="D12119" t="s">
        <v>525</v>
      </c>
      <c r="E12119" t="s">
        <v>525</v>
      </c>
      <c r="F12119" s="191">
        <v>45932</v>
      </c>
      <c r="G12119" t="s">
        <v>658</v>
      </c>
      <c r="H12119" s="192">
        <v>27720</v>
      </c>
      <c r="I12119" t="s">
        <v>16</v>
      </c>
      <c r="J12119"/>
      <c r="K12119"/>
      <c r="L12119">
        <v>2025</v>
      </c>
      <c r="M12119" t="s">
        <v>525</v>
      </c>
      <c r="N12119" t="s">
        <v>569</v>
      </c>
      <c r="O12119"/>
    </row>
    <row r="12120" spans="1:15" ht="16" x14ac:dyDescent="0.2">
      <c r="A12120" t="s">
        <v>521</v>
      </c>
      <c r="B12120" t="s">
        <v>662</v>
      </c>
      <c r="C12120" t="s">
        <v>523</v>
      </c>
      <c r="D12120" t="s">
        <v>530</v>
      </c>
      <c r="E12120" t="s">
        <v>517</v>
      </c>
      <c r="F12120" s="191">
        <v>45932</v>
      </c>
      <c r="G12120" t="s">
        <v>32</v>
      </c>
      <c r="H12120" s="192">
        <v>448000</v>
      </c>
      <c r="I12120" t="s">
        <v>16</v>
      </c>
      <c r="J12120">
        <v>1120</v>
      </c>
      <c r="K12120"/>
      <c r="L12120">
        <v>2025</v>
      </c>
      <c r="M12120" t="s">
        <v>525</v>
      </c>
      <c r="N12120" t="s">
        <v>526</v>
      </c>
      <c r="O12120"/>
    </row>
    <row r="12121" spans="1:15" ht="16" x14ac:dyDescent="0.2">
      <c r="A12121" t="s">
        <v>521</v>
      </c>
      <c r="B12121" t="s">
        <v>647</v>
      </c>
      <c r="C12121" t="s">
        <v>523</v>
      </c>
      <c r="D12121" t="s">
        <v>525</v>
      </c>
      <c r="E12121" t="s">
        <v>525</v>
      </c>
      <c r="F12121" s="191">
        <v>45932</v>
      </c>
      <c r="G12121" t="s">
        <v>649</v>
      </c>
      <c r="H12121" s="192">
        <v>563552</v>
      </c>
      <c r="I12121" t="s">
        <v>16</v>
      </c>
      <c r="J12121"/>
      <c r="K12121"/>
      <c r="L12121">
        <v>2025</v>
      </c>
      <c r="M12121" t="s">
        <v>525</v>
      </c>
      <c r="N12121" t="s">
        <v>569</v>
      </c>
      <c r="O12121"/>
    </row>
    <row r="12122" spans="1:15" ht="16" x14ac:dyDescent="0.2">
      <c r="A12122" t="s">
        <v>521</v>
      </c>
      <c r="B12122" t="s">
        <v>572</v>
      </c>
      <c r="C12122" t="s">
        <v>535</v>
      </c>
      <c r="D12122" t="s">
        <v>524</v>
      </c>
      <c r="E12122" t="s">
        <v>519</v>
      </c>
      <c r="F12122" s="191">
        <v>45932</v>
      </c>
      <c r="G12122" t="s">
        <v>573</v>
      </c>
      <c r="H12122" s="192">
        <v>467500</v>
      </c>
      <c r="I12122" t="s">
        <v>16</v>
      </c>
      <c r="J12122">
        <v>5500</v>
      </c>
      <c r="K12122"/>
      <c r="L12122">
        <v>2025</v>
      </c>
      <c r="M12122" t="s">
        <v>525</v>
      </c>
      <c r="N12122" t="s">
        <v>526</v>
      </c>
      <c r="O12122"/>
    </row>
    <row r="12123" spans="1:15" ht="16" x14ac:dyDescent="0.2">
      <c r="A12123" t="s">
        <v>521</v>
      </c>
      <c r="B12123" t="s">
        <v>572</v>
      </c>
      <c r="C12123" t="s">
        <v>523</v>
      </c>
      <c r="D12123" t="s">
        <v>524</v>
      </c>
      <c r="E12123" t="s">
        <v>519</v>
      </c>
      <c r="F12123" s="191">
        <v>45932</v>
      </c>
      <c r="G12123" t="s">
        <v>573</v>
      </c>
      <c r="H12123" s="192">
        <v>212500</v>
      </c>
      <c r="I12123" t="s">
        <v>16</v>
      </c>
      <c r="J12123">
        <v>2500</v>
      </c>
      <c r="K12123"/>
      <c r="L12123">
        <v>2025</v>
      </c>
      <c r="M12123" t="s">
        <v>525</v>
      </c>
      <c r="N12123" t="s">
        <v>526</v>
      </c>
      <c r="O12123"/>
    </row>
    <row r="12124" spans="1:15" ht="16" x14ac:dyDescent="0.2">
      <c r="A12124" t="s">
        <v>521</v>
      </c>
      <c r="B12124" t="s">
        <v>572</v>
      </c>
      <c r="C12124" t="s">
        <v>535</v>
      </c>
      <c r="D12124" t="s">
        <v>530</v>
      </c>
      <c r="E12124" t="s">
        <v>517</v>
      </c>
      <c r="F12124" s="191">
        <v>45932</v>
      </c>
      <c r="G12124" t="s">
        <v>573</v>
      </c>
      <c r="H12124" s="192">
        <v>560000</v>
      </c>
      <c r="I12124" t="s">
        <v>16</v>
      </c>
      <c r="J12124">
        <v>1400</v>
      </c>
      <c r="K12124"/>
      <c r="L12124">
        <v>2025</v>
      </c>
      <c r="M12124" t="s">
        <v>525</v>
      </c>
      <c r="N12124" t="s">
        <v>526</v>
      </c>
      <c r="O12124"/>
    </row>
    <row r="12125" spans="1:15" ht="16" x14ac:dyDescent="0.2">
      <c r="A12125" t="s">
        <v>521</v>
      </c>
      <c r="B12125" t="s">
        <v>572</v>
      </c>
      <c r="C12125" t="s">
        <v>523</v>
      </c>
      <c r="D12125" t="s">
        <v>530</v>
      </c>
      <c r="E12125" t="s">
        <v>517</v>
      </c>
      <c r="F12125" s="191">
        <v>45932</v>
      </c>
      <c r="G12125" t="s">
        <v>573</v>
      </c>
      <c r="H12125" s="192">
        <v>1600000</v>
      </c>
      <c r="I12125" t="s">
        <v>16</v>
      </c>
      <c r="J12125"/>
      <c r="K12125"/>
      <c r="L12125">
        <v>2025</v>
      </c>
      <c r="M12125" t="s">
        <v>525</v>
      </c>
      <c r="N12125" t="s">
        <v>526</v>
      </c>
      <c r="O12125"/>
    </row>
    <row r="12126" spans="1:15" ht="16" x14ac:dyDescent="0.2">
      <c r="A12126" t="s">
        <v>521</v>
      </c>
      <c r="B12126" t="s">
        <v>603</v>
      </c>
      <c r="C12126" t="s">
        <v>523</v>
      </c>
      <c r="D12126" t="s">
        <v>525</v>
      </c>
      <c r="E12126" t="s">
        <v>525</v>
      </c>
      <c r="F12126" s="191">
        <v>45933</v>
      </c>
      <c r="G12126" t="s">
        <v>604</v>
      </c>
      <c r="H12126" s="192">
        <v>14052</v>
      </c>
      <c r="I12126" t="s">
        <v>22</v>
      </c>
      <c r="J12126"/>
      <c r="K12126"/>
      <c r="L12126">
        <v>2025</v>
      </c>
      <c r="M12126" t="s">
        <v>525</v>
      </c>
      <c r="N12126" t="s">
        <v>569</v>
      </c>
      <c r="O12126"/>
    </row>
    <row r="12127" spans="1:15" ht="16" x14ac:dyDescent="0.2">
      <c r="A12127" t="s">
        <v>521</v>
      </c>
      <c r="B12127" t="s">
        <v>647</v>
      </c>
      <c r="C12127" t="s">
        <v>523</v>
      </c>
      <c r="D12127" t="s">
        <v>525</v>
      </c>
      <c r="E12127" t="s">
        <v>519</v>
      </c>
      <c r="F12127" s="191">
        <v>45933</v>
      </c>
      <c r="G12127" t="s">
        <v>650</v>
      </c>
      <c r="H12127" s="192">
        <v>89177</v>
      </c>
      <c r="I12127" t="s">
        <v>16</v>
      </c>
      <c r="J12127"/>
      <c r="K12127"/>
      <c r="L12127">
        <v>2025</v>
      </c>
      <c r="M12127" t="s">
        <v>525</v>
      </c>
      <c r="N12127" t="s">
        <v>569</v>
      </c>
      <c r="O12127"/>
    </row>
    <row r="12128" spans="1:15" ht="16" x14ac:dyDescent="0.2">
      <c r="A12128" t="s">
        <v>521</v>
      </c>
      <c r="B12128" t="s">
        <v>647</v>
      </c>
      <c r="C12128" t="s">
        <v>523</v>
      </c>
      <c r="D12128" t="s">
        <v>525</v>
      </c>
      <c r="E12128" t="s">
        <v>531</v>
      </c>
      <c r="F12128" s="191">
        <v>45933</v>
      </c>
      <c r="G12128" t="s">
        <v>650</v>
      </c>
      <c r="H12128" s="192">
        <v>131978</v>
      </c>
      <c r="I12128" t="s">
        <v>16</v>
      </c>
      <c r="J12128"/>
      <c r="K12128"/>
      <c r="L12128">
        <v>2025</v>
      </c>
      <c r="M12128" t="s">
        <v>525</v>
      </c>
      <c r="N12128" t="s">
        <v>569</v>
      </c>
      <c r="O12128"/>
    </row>
    <row r="12129" spans="1:15" ht="16" x14ac:dyDescent="0.2">
      <c r="A12129" t="s">
        <v>521</v>
      </c>
      <c r="B12129" t="s">
        <v>647</v>
      </c>
      <c r="C12129" t="s">
        <v>523</v>
      </c>
      <c r="D12129" t="s">
        <v>525</v>
      </c>
      <c r="E12129" t="s">
        <v>525</v>
      </c>
      <c r="F12129" s="191">
        <v>45933</v>
      </c>
      <c r="G12129" t="s">
        <v>648</v>
      </c>
      <c r="H12129" s="192">
        <v>20416</v>
      </c>
      <c r="I12129" t="s">
        <v>16</v>
      </c>
      <c r="J12129"/>
      <c r="K12129"/>
      <c r="L12129">
        <v>2025</v>
      </c>
      <c r="M12129" t="s">
        <v>525</v>
      </c>
      <c r="N12129" t="s">
        <v>569</v>
      </c>
      <c r="O12129"/>
    </row>
    <row r="12130" spans="1:15" ht="16" x14ac:dyDescent="0.2">
      <c r="A12130" t="s">
        <v>521</v>
      </c>
      <c r="B12130" t="s">
        <v>647</v>
      </c>
      <c r="C12130" t="s">
        <v>523</v>
      </c>
      <c r="D12130" t="s">
        <v>525</v>
      </c>
      <c r="E12130" t="s">
        <v>531</v>
      </c>
      <c r="F12130" s="191">
        <v>45933</v>
      </c>
      <c r="G12130" t="s">
        <v>648</v>
      </c>
      <c r="H12130" s="192">
        <v>63501</v>
      </c>
      <c r="I12130" t="s">
        <v>16</v>
      </c>
      <c r="J12130"/>
      <c r="K12130"/>
      <c r="L12130">
        <v>2025</v>
      </c>
      <c r="M12130" t="s">
        <v>525</v>
      </c>
      <c r="N12130" t="s">
        <v>569</v>
      </c>
      <c r="O12130"/>
    </row>
    <row r="12131" spans="1:15" ht="16" x14ac:dyDescent="0.2">
      <c r="A12131" t="s">
        <v>521</v>
      </c>
      <c r="B12131" t="s">
        <v>577</v>
      </c>
      <c r="C12131" t="s">
        <v>523</v>
      </c>
      <c r="D12131" t="s">
        <v>525</v>
      </c>
      <c r="E12131" t="s">
        <v>531</v>
      </c>
      <c r="F12131" s="191">
        <v>45933</v>
      </c>
      <c r="G12131" t="s">
        <v>580</v>
      </c>
      <c r="H12131" s="192">
        <v>33</v>
      </c>
      <c r="I12131" t="s">
        <v>16</v>
      </c>
      <c r="J12131"/>
      <c r="K12131"/>
      <c r="L12131">
        <v>2025</v>
      </c>
      <c r="M12131" t="s">
        <v>525</v>
      </c>
      <c r="N12131" t="s">
        <v>569</v>
      </c>
      <c r="O12131"/>
    </row>
    <row r="12132" spans="1:15" ht="16" x14ac:dyDescent="0.2">
      <c r="A12132" t="s">
        <v>521</v>
      </c>
      <c r="B12132" t="s">
        <v>577</v>
      </c>
      <c r="C12132" t="s">
        <v>523</v>
      </c>
      <c r="D12132" t="s">
        <v>525</v>
      </c>
      <c r="E12132" t="s">
        <v>531</v>
      </c>
      <c r="F12132" s="191">
        <v>45933</v>
      </c>
      <c r="G12132" t="s">
        <v>581</v>
      </c>
      <c r="H12132" s="192">
        <v>264</v>
      </c>
      <c r="I12132" t="s">
        <v>16</v>
      </c>
      <c r="J12132"/>
      <c r="K12132"/>
      <c r="L12132">
        <v>2025</v>
      </c>
      <c r="M12132" t="s">
        <v>525</v>
      </c>
      <c r="N12132" t="s">
        <v>569</v>
      </c>
      <c r="O12132"/>
    </row>
    <row r="12133" spans="1:15" ht="16" x14ac:dyDescent="0.2">
      <c r="A12133" t="s">
        <v>521</v>
      </c>
      <c r="B12133" t="s">
        <v>647</v>
      </c>
      <c r="C12133" t="s">
        <v>523</v>
      </c>
      <c r="D12133" t="s">
        <v>525</v>
      </c>
      <c r="E12133" t="s">
        <v>525</v>
      </c>
      <c r="F12133" s="191">
        <v>45933</v>
      </c>
      <c r="G12133" t="s">
        <v>649</v>
      </c>
      <c r="H12133" s="192">
        <v>156039</v>
      </c>
      <c r="I12133" t="s">
        <v>16</v>
      </c>
      <c r="J12133"/>
      <c r="K12133"/>
      <c r="L12133">
        <v>2025</v>
      </c>
      <c r="M12133" t="s">
        <v>525</v>
      </c>
      <c r="N12133" t="s">
        <v>569</v>
      </c>
      <c r="O12133"/>
    </row>
    <row r="12134" spans="1:15" ht="16" x14ac:dyDescent="0.2">
      <c r="A12134" t="s">
        <v>521</v>
      </c>
      <c r="B12134" t="s">
        <v>647</v>
      </c>
      <c r="C12134" t="s">
        <v>523</v>
      </c>
      <c r="D12134" t="s">
        <v>525</v>
      </c>
      <c r="E12134" t="s">
        <v>531</v>
      </c>
      <c r="F12134" s="191">
        <v>45933</v>
      </c>
      <c r="G12134" t="s">
        <v>656</v>
      </c>
      <c r="H12134" s="192">
        <v>122065</v>
      </c>
      <c r="I12134" t="s">
        <v>16</v>
      </c>
      <c r="J12134"/>
      <c r="K12134"/>
      <c r="L12134">
        <v>2025</v>
      </c>
      <c r="M12134" t="s">
        <v>525</v>
      </c>
      <c r="N12134" t="s">
        <v>569</v>
      </c>
      <c r="O12134"/>
    </row>
    <row r="12135" spans="1:15" ht="16" x14ac:dyDescent="0.2">
      <c r="A12135" t="s">
        <v>521</v>
      </c>
      <c r="B12135" t="s">
        <v>592</v>
      </c>
      <c r="C12135" t="s">
        <v>523</v>
      </c>
      <c r="D12135" t="s">
        <v>530</v>
      </c>
      <c r="E12135" t="s">
        <v>517</v>
      </c>
      <c r="F12135" s="191">
        <v>45933</v>
      </c>
      <c r="G12135" t="s">
        <v>24</v>
      </c>
      <c r="H12135" s="192">
        <v>492800</v>
      </c>
      <c r="I12135" t="s">
        <v>16</v>
      </c>
      <c r="J12135">
        <v>1232</v>
      </c>
      <c r="K12135"/>
      <c r="L12135">
        <v>2025</v>
      </c>
      <c r="M12135" t="s">
        <v>525</v>
      </c>
      <c r="N12135" t="s">
        <v>526</v>
      </c>
      <c r="O12135"/>
    </row>
    <row r="12136" spans="1:15" ht="16" x14ac:dyDescent="0.2">
      <c r="A12136" t="s">
        <v>521</v>
      </c>
      <c r="B12136" t="s">
        <v>662</v>
      </c>
      <c r="C12136" t="s">
        <v>523</v>
      </c>
      <c r="D12136" t="s">
        <v>530</v>
      </c>
      <c r="E12136" t="s">
        <v>518</v>
      </c>
      <c r="F12136" s="191">
        <v>45933</v>
      </c>
      <c r="G12136" t="s">
        <v>32</v>
      </c>
      <c r="H12136" s="192">
        <v>22400</v>
      </c>
      <c r="I12136" t="s">
        <v>16</v>
      </c>
      <c r="J12136">
        <v>56</v>
      </c>
      <c r="K12136"/>
      <c r="L12136">
        <v>2025</v>
      </c>
      <c r="M12136" t="s">
        <v>525</v>
      </c>
      <c r="N12136" t="s">
        <v>526</v>
      </c>
      <c r="O12136"/>
    </row>
    <row r="12137" spans="1:15" ht="16" x14ac:dyDescent="0.2">
      <c r="A12137" t="s">
        <v>521</v>
      </c>
      <c r="B12137" t="s">
        <v>662</v>
      </c>
      <c r="C12137" t="s">
        <v>523</v>
      </c>
      <c r="D12137" t="s">
        <v>530</v>
      </c>
      <c r="E12137" t="s">
        <v>517</v>
      </c>
      <c r="F12137" s="191">
        <v>45933</v>
      </c>
      <c r="G12137" t="s">
        <v>32</v>
      </c>
      <c r="H12137" s="192">
        <v>358400</v>
      </c>
      <c r="I12137" t="s">
        <v>16</v>
      </c>
      <c r="J12137">
        <v>896</v>
      </c>
      <c r="K12137"/>
      <c r="L12137">
        <v>2025</v>
      </c>
      <c r="M12137" t="s">
        <v>525</v>
      </c>
      <c r="N12137" t="s">
        <v>526</v>
      </c>
      <c r="O12137"/>
    </row>
    <row r="12138" spans="1:15" ht="16" x14ac:dyDescent="0.2">
      <c r="A12138" t="s">
        <v>521</v>
      </c>
      <c r="B12138" t="s">
        <v>572</v>
      </c>
      <c r="C12138" t="s">
        <v>523</v>
      </c>
      <c r="D12138" t="s">
        <v>524</v>
      </c>
      <c r="E12138" t="s">
        <v>519</v>
      </c>
      <c r="F12138" s="191">
        <v>45933</v>
      </c>
      <c r="G12138" t="s">
        <v>573</v>
      </c>
      <c r="H12138" s="192">
        <v>637500</v>
      </c>
      <c r="I12138" t="s">
        <v>16</v>
      </c>
      <c r="J12138">
        <v>7500</v>
      </c>
      <c r="K12138"/>
      <c r="L12138">
        <v>2025</v>
      </c>
      <c r="M12138" t="s">
        <v>525</v>
      </c>
      <c r="N12138" t="s">
        <v>526</v>
      </c>
      <c r="O12138"/>
    </row>
    <row r="12139" spans="1:15" ht="16" x14ac:dyDescent="0.2">
      <c r="A12139" t="s">
        <v>521</v>
      </c>
      <c r="B12139" t="s">
        <v>572</v>
      </c>
      <c r="C12139" t="s">
        <v>535</v>
      </c>
      <c r="D12139" t="s">
        <v>530</v>
      </c>
      <c r="E12139" t="s">
        <v>517</v>
      </c>
      <c r="F12139" s="191">
        <v>45933</v>
      </c>
      <c r="G12139" t="s">
        <v>573</v>
      </c>
      <c r="H12139" s="192">
        <v>400000</v>
      </c>
      <c r="I12139" t="s">
        <v>16</v>
      </c>
      <c r="J12139">
        <v>1000</v>
      </c>
      <c r="K12139"/>
      <c r="L12139">
        <v>2025</v>
      </c>
      <c r="M12139" t="s">
        <v>525</v>
      </c>
      <c r="N12139" t="s">
        <v>526</v>
      </c>
      <c r="O12139"/>
    </row>
    <row r="12140" spans="1:15" ht="16" x14ac:dyDescent="0.2">
      <c r="A12140" t="s">
        <v>521</v>
      </c>
      <c r="B12140" t="s">
        <v>572</v>
      </c>
      <c r="C12140" t="s">
        <v>523</v>
      </c>
      <c r="D12140" t="s">
        <v>530</v>
      </c>
      <c r="E12140" t="s">
        <v>517</v>
      </c>
      <c r="F12140" s="191">
        <v>45933</v>
      </c>
      <c r="G12140" t="s">
        <v>573</v>
      </c>
      <c r="H12140" s="192">
        <v>1480000</v>
      </c>
      <c r="I12140" t="s">
        <v>16</v>
      </c>
      <c r="J12140"/>
      <c r="K12140"/>
      <c r="L12140">
        <v>2025</v>
      </c>
      <c r="M12140" t="s">
        <v>525</v>
      </c>
      <c r="N12140" t="s">
        <v>526</v>
      </c>
      <c r="O12140"/>
    </row>
    <row r="12141" spans="1:15" ht="16" x14ac:dyDescent="0.2">
      <c r="A12141" t="s">
        <v>521</v>
      </c>
      <c r="B12141" t="s">
        <v>592</v>
      </c>
      <c r="C12141" t="s">
        <v>523</v>
      </c>
      <c r="D12141" t="s">
        <v>530</v>
      </c>
      <c r="E12141" t="s">
        <v>517</v>
      </c>
      <c r="F12141" s="191">
        <v>45934</v>
      </c>
      <c r="G12141" t="s">
        <v>24</v>
      </c>
      <c r="H12141" s="192">
        <v>313600</v>
      </c>
      <c r="I12141" t="s">
        <v>16</v>
      </c>
      <c r="J12141">
        <v>784</v>
      </c>
      <c r="K12141"/>
      <c r="L12141">
        <v>2025</v>
      </c>
      <c r="M12141" t="s">
        <v>525</v>
      </c>
      <c r="N12141" t="s">
        <v>526</v>
      </c>
      <c r="O12141"/>
    </row>
    <row r="12142" spans="1:15" ht="16" x14ac:dyDescent="0.2">
      <c r="A12142" t="s">
        <v>521</v>
      </c>
      <c r="B12142" t="s">
        <v>662</v>
      </c>
      <c r="C12142" t="s">
        <v>523</v>
      </c>
      <c r="D12142" t="s">
        <v>530</v>
      </c>
      <c r="E12142" t="s">
        <v>518</v>
      </c>
      <c r="F12142" s="191">
        <v>45934</v>
      </c>
      <c r="G12142" t="s">
        <v>32</v>
      </c>
      <c r="H12142" s="192">
        <v>22400</v>
      </c>
      <c r="I12142" t="s">
        <v>16</v>
      </c>
      <c r="J12142">
        <v>56</v>
      </c>
      <c r="K12142"/>
      <c r="L12142">
        <v>2025</v>
      </c>
      <c r="M12142" t="s">
        <v>525</v>
      </c>
      <c r="N12142" t="s">
        <v>526</v>
      </c>
      <c r="O12142"/>
    </row>
    <row r="12143" spans="1:15" ht="16" x14ac:dyDescent="0.2">
      <c r="A12143" t="s">
        <v>521</v>
      </c>
      <c r="B12143" t="s">
        <v>572</v>
      </c>
      <c r="C12143" t="s">
        <v>523</v>
      </c>
      <c r="D12143" t="s">
        <v>524</v>
      </c>
      <c r="E12143" t="s">
        <v>519</v>
      </c>
      <c r="F12143" s="191">
        <v>45934</v>
      </c>
      <c r="G12143" t="s">
        <v>573</v>
      </c>
      <c r="H12143" s="192">
        <v>680000</v>
      </c>
      <c r="I12143" t="s">
        <v>16</v>
      </c>
      <c r="J12143">
        <v>8000</v>
      </c>
      <c r="K12143"/>
      <c r="L12143">
        <v>2025</v>
      </c>
      <c r="M12143" t="s">
        <v>525</v>
      </c>
      <c r="N12143" t="s">
        <v>526</v>
      </c>
      <c r="O12143"/>
    </row>
    <row r="12144" spans="1:15" ht="16" x14ac:dyDescent="0.2">
      <c r="A12144" t="s">
        <v>521</v>
      </c>
      <c r="B12144" t="s">
        <v>572</v>
      </c>
      <c r="C12144" t="s">
        <v>523</v>
      </c>
      <c r="D12144" t="s">
        <v>530</v>
      </c>
      <c r="E12144" t="s">
        <v>517</v>
      </c>
      <c r="F12144" s="191">
        <v>45934</v>
      </c>
      <c r="G12144" t="s">
        <v>573</v>
      </c>
      <c r="H12144" s="192">
        <v>1440000</v>
      </c>
      <c r="I12144" t="s">
        <v>16</v>
      </c>
      <c r="J12144"/>
      <c r="K12144"/>
      <c r="L12144">
        <v>2025</v>
      </c>
      <c r="M12144" t="s">
        <v>525</v>
      </c>
      <c r="N12144" t="s">
        <v>526</v>
      </c>
      <c r="O12144"/>
    </row>
    <row r="12145" spans="1:15" ht="16" x14ac:dyDescent="0.2">
      <c r="A12145" t="s">
        <v>521</v>
      </c>
      <c r="B12145" t="s">
        <v>645</v>
      </c>
      <c r="C12145" t="s">
        <v>523</v>
      </c>
      <c r="D12145" t="s">
        <v>530</v>
      </c>
      <c r="E12145" t="s">
        <v>517</v>
      </c>
      <c r="F12145" s="191">
        <v>45934</v>
      </c>
      <c r="G12145" t="s">
        <v>30</v>
      </c>
      <c r="H12145" s="192">
        <v>100352</v>
      </c>
      <c r="I12145" t="s">
        <v>16</v>
      </c>
      <c r="J12145"/>
      <c r="K12145"/>
      <c r="L12145">
        <v>2025</v>
      </c>
      <c r="M12145" t="s">
        <v>525</v>
      </c>
      <c r="N12145" t="s">
        <v>526</v>
      </c>
      <c r="O12145" t="s">
        <v>937</v>
      </c>
    </row>
    <row r="12146" spans="1:15" ht="16" x14ac:dyDescent="0.2">
      <c r="A12146" t="s">
        <v>521</v>
      </c>
      <c r="B12146" t="s">
        <v>688</v>
      </c>
      <c r="C12146" t="s">
        <v>523</v>
      </c>
      <c r="D12146" t="s">
        <v>530</v>
      </c>
      <c r="E12146" t="s">
        <v>517</v>
      </c>
      <c r="F12146" s="191">
        <v>45934</v>
      </c>
      <c r="G12146" t="s">
        <v>40</v>
      </c>
      <c r="H12146" s="192">
        <v>175616</v>
      </c>
      <c r="I12146" t="s">
        <v>16</v>
      </c>
      <c r="J12146"/>
      <c r="K12146"/>
      <c r="L12146">
        <v>2025</v>
      </c>
      <c r="M12146" t="s">
        <v>525</v>
      </c>
      <c r="N12146" t="s">
        <v>526</v>
      </c>
      <c r="O12146" t="s">
        <v>937</v>
      </c>
    </row>
    <row r="12147" spans="1:15" ht="16" x14ac:dyDescent="0.2">
      <c r="A12147" t="s">
        <v>521</v>
      </c>
      <c r="B12147" t="s">
        <v>670</v>
      </c>
      <c r="C12147" t="s">
        <v>523</v>
      </c>
      <c r="D12147" t="s">
        <v>530</v>
      </c>
      <c r="E12147" t="s">
        <v>517</v>
      </c>
      <c r="F12147" s="191">
        <v>45934</v>
      </c>
      <c r="G12147" t="s">
        <v>36</v>
      </c>
      <c r="H12147" s="192">
        <v>78848</v>
      </c>
      <c r="I12147" t="s">
        <v>16</v>
      </c>
      <c r="J12147"/>
      <c r="K12147"/>
      <c r="L12147">
        <v>2025</v>
      </c>
      <c r="M12147" t="s">
        <v>525</v>
      </c>
      <c r="N12147" t="s">
        <v>526</v>
      </c>
      <c r="O12147" t="s">
        <v>937</v>
      </c>
    </row>
    <row r="12148" spans="1:15" ht="16" x14ac:dyDescent="0.2">
      <c r="A12148" t="s">
        <v>521</v>
      </c>
      <c r="B12148" t="s">
        <v>662</v>
      </c>
      <c r="C12148" t="s">
        <v>523</v>
      </c>
      <c r="D12148" t="s">
        <v>530</v>
      </c>
      <c r="E12148" t="s">
        <v>517</v>
      </c>
      <c r="F12148" s="191">
        <v>45934</v>
      </c>
      <c r="G12148" t="s">
        <v>32</v>
      </c>
      <c r="H12148" s="192">
        <v>914176</v>
      </c>
      <c r="I12148" t="s">
        <v>16</v>
      </c>
      <c r="J12148"/>
      <c r="K12148"/>
      <c r="L12148">
        <v>2025</v>
      </c>
      <c r="M12148" t="s">
        <v>525</v>
      </c>
      <c r="N12148" t="s">
        <v>526</v>
      </c>
      <c r="O12148" t="s">
        <v>937</v>
      </c>
    </row>
    <row r="12149" spans="1:15" ht="16" x14ac:dyDescent="0.2">
      <c r="A12149" t="s">
        <v>521</v>
      </c>
      <c r="B12149" t="s">
        <v>662</v>
      </c>
      <c r="C12149" t="s">
        <v>523</v>
      </c>
      <c r="D12149" t="s">
        <v>530</v>
      </c>
      <c r="E12149" t="s">
        <v>518</v>
      </c>
      <c r="F12149" s="191">
        <v>45934</v>
      </c>
      <c r="G12149" t="s">
        <v>32</v>
      </c>
      <c r="H12149" s="192">
        <v>100352</v>
      </c>
      <c r="I12149" t="s">
        <v>16</v>
      </c>
      <c r="J12149"/>
      <c r="K12149"/>
      <c r="L12149">
        <v>2025</v>
      </c>
      <c r="M12149" t="s">
        <v>525</v>
      </c>
      <c r="N12149" t="s">
        <v>526</v>
      </c>
      <c r="O12149" t="s">
        <v>937</v>
      </c>
    </row>
    <row r="12150" spans="1:15" ht="16" x14ac:dyDescent="0.2">
      <c r="A12150" t="s">
        <v>521</v>
      </c>
      <c r="B12150" t="s">
        <v>639</v>
      </c>
      <c r="C12150" t="s">
        <v>523</v>
      </c>
      <c r="D12150" t="s">
        <v>530</v>
      </c>
      <c r="E12150" t="s">
        <v>517</v>
      </c>
      <c r="F12150" s="191">
        <v>45934</v>
      </c>
      <c r="G12150" t="s">
        <v>29</v>
      </c>
      <c r="H12150" s="192">
        <v>279552</v>
      </c>
      <c r="I12150" t="s">
        <v>16</v>
      </c>
      <c r="J12150"/>
      <c r="K12150"/>
      <c r="L12150">
        <v>2025</v>
      </c>
      <c r="M12150" t="s">
        <v>525</v>
      </c>
      <c r="N12150" t="s">
        <v>526</v>
      </c>
      <c r="O12150" t="s">
        <v>937</v>
      </c>
    </row>
    <row r="12151" spans="1:15" ht="16" x14ac:dyDescent="0.2">
      <c r="A12151" t="s">
        <v>521</v>
      </c>
      <c r="B12151" t="s">
        <v>639</v>
      </c>
      <c r="C12151" t="s">
        <v>523</v>
      </c>
      <c r="D12151" t="s">
        <v>530</v>
      </c>
      <c r="E12151" t="s">
        <v>519</v>
      </c>
      <c r="F12151" s="191">
        <v>45934</v>
      </c>
      <c r="G12151" t="s">
        <v>29</v>
      </c>
      <c r="H12151" s="192">
        <v>21760</v>
      </c>
      <c r="I12151" t="s">
        <v>16</v>
      </c>
      <c r="J12151"/>
      <c r="K12151"/>
      <c r="L12151">
        <v>2025</v>
      </c>
      <c r="M12151" t="s">
        <v>525</v>
      </c>
      <c r="N12151" t="s">
        <v>526</v>
      </c>
      <c r="O12151" t="s">
        <v>937</v>
      </c>
    </row>
    <row r="12152" spans="1:15" ht="16" x14ac:dyDescent="0.2">
      <c r="A12152" t="s">
        <v>521</v>
      </c>
      <c r="B12152" t="s">
        <v>592</v>
      </c>
      <c r="C12152" t="s">
        <v>523</v>
      </c>
      <c r="D12152" t="s">
        <v>530</v>
      </c>
      <c r="E12152" t="s">
        <v>517</v>
      </c>
      <c r="F12152" s="191">
        <v>45934</v>
      </c>
      <c r="G12152" t="s">
        <v>24</v>
      </c>
      <c r="H12152" s="192">
        <v>698624</v>
      </c>
      <c r="I12152" t="s">
        <v>16</v>
      </c>
      <c r="J12152"/>
      <c r="K12152"/>
      <c r="L12152">
        <v>2025</v>
      </c>
      <c r="M12152" t="s">
        <v>525</v>
      </c>
      <c r="N12152" t="s">
        <v>526</v>
      </c>
      <c r="O12152" t="s">
        <v>937</v>
      </c>
    </row>
    <row r="12153" spans="1:15" ht="16" x14ac:dyDescent="0.2">
      <c r="A12153" t="s">
        <v>521</v>
      </c>
      <c r="B12153" t="s">
        <v>572</v>
      </c>
      <c r="C12153" t="s">
        <v>523</v>
      </c>
      <c r="D12153" t="s">
        <v>530</v>
      </c>
      <c r="E12153" t="s">
        <v>517</v>
      </c>
      <c r="F12153" s="191">
        <v>45934</v>
      </c>
      <c r="G12153" t="s">
        <v>573</v>
      </c>
      <c r="H12153" s="192">
        <v>3374664</v>
      </c>
      <c r="I12153" t="s">
        <v>16</v>
      </c>
      <c r="J12153"/>
      <c r="K12153"/>
      <c r="L12153">
        <v>2025</v>
      </c>
      <c r="M12153" t="s">
        <v>525</v>
      </c>
      <c r="N12153" t="s">
        <v>526</v>
      </c>
      <c r="O12153" t="s">
        <v>937</v>
      </c>
    </row>
    <row r="12154" spans="1:15" ht="16" x14ac:dyDescent="0.2">
      <c r="A12154" t="s">
        <v>521</v>
      </c>
      <c r="B12154" t="s">
        <v>647</v>
      </c>
      <c r="C12154" t="s">
        <v>523</v>
      </c>
      <c r="D12154" t="s">
        <v>525</v>
      </c>
      <c r="E12154" t="s">
        <v>525</v>
      </c>
      <c r="F12154" s="191">
        <v>45935</v>
      </c>
      <c r="G12154" t="s">
        <v>648</v>
      </c>
      <c r="H12154" s="192">
        <v>11968</v>
      </c>
      <c r="I12154" t="s">
        <v>16</v>
      </c>
      <c r="J12154"/>
      <c r="K12154"/>
      <c r="L12154">
        <v>2025</v>
      </c>
      <c r="M12154" t="s">
        <v>525</v>
      </c>
      <c r="N12154" t="s">
        <v>569</v>
      </c>
      <c r="O12154"/>
    </row>
    <row r="12155" spans="1:15" ht="16" x14ac:dyDescent="0.2">
      <c r="A12155" t="s">
        <v>521</v>
      </c>
      <c r="B12155" t="s">
        <v>592</v>
      </c>
      <c r="C12155" t="s">
        <v>523</v>
      </c>
      <c r="D12155" t="s">
        <v>530</v>
      </c>
      <c r="E12155" t="s">
        <v>517</v>
      </c>
      <c r="F12155" s="191">
        <v>45935</v>
      </c>
      <c r="G12155" t="s">
        <v>24</v>
      </c>
      <c r="H12155" s="192">
        <v>403200</v>
      </c>
      <c r="I12155" t="s">
        <v>16</v>
      </c>
      <c r="J12155">
        <v>1008</v>
      </c>
      <c r="K12155"/>
      <c r="L12155">
        <v>2025</v>
      </c>
      <c r="M12155" t="s">
        <v>525</v>
      </c>
      <c r="N12155" t="s">
        <v>526</v>
      </c>
      <c r="O12155"/>
    </row>
    <row r="12156" spans="1:15" ht="16" x14ac:dyDescent="0.2">
      <c r="A12156" t="s">
        <v>521</v>
      </c>
      <c r="B12156" t="s">
        <v>603</v>
      </c>
      <c r="C12156" t="s">
        <v>523</v>
      </c>
      <c r="D12156" t="s">
        <v>525</v>
      </c>
      <c r="E12156" t="s">
        <v>525</v>
      </c>
      <c r="F12156" s="191">
        <v>45936</v>
      </c>
      <c r="G12156" t="s">
        <v>604</v>
      </c>
      <c r="H12156" s="192">
        <v>39283</v>
      </c>
      <c r="I12156" t="s">
        <v>22</v>
      </c>
      <c r="J12156"/>
      <c r="K12156"/>
      <c r="L12156">
        <v>2025</v>
      </c>
      <c r="M12156" t="s">
        <v>525</v>
      </c>
      <c r="N12156" t="s">
        <v>569</v>
      </c>
      <c r="O12156"/>
    </row>
    <row r="12157" spans="1:15" ht="16" x14ac:dyDescent="0.2">
      <c r="A12157" t="s">
        <v>521</v>
      </c>
      <c r="B12157" t="s">
        <v>647</v>
      </c>
      <c r="C12157" t="s">
        <v>523</v>
      </c>
      <c r="D12157" t="s">
        <v>525</v>
      </c>
      <c r="E12157" t="s">
        <v>519</v>
      </c>
      <c r="F12157" s="191">
        <v>45936</v>
      </c>
      <c r="G12157" t="s">
        <v>650</v>
      </c>
      <c r="H12157" s="192">
        <v>42156</v>
      </c>
      <c r="I12157" t="s">
        <v>16</v>
      </c>
      <c r="J12157"/>
      <c r="K12157"/>
      <c r="L12157">
        <v>2025</v>
      </c>
      <c r="M12157" t="s">
        <v>525</v>
      </c>
      <c r="N12157" t="s">
        <v>569</v>
      </c>
      <c r="O12157"/>
    </row>
    <row r="12158" spans="1:15" ht="16" x14ac:dyDescent="0.2">
      <c r="A12158" t="s">
        <v>521</v>
      </c>
      <c r="B12158" t="s">
        <v>647</v>
      </c>
      <c r="C12158" t="s">
        <v>523</v>
      </c>
      <c r="D12158" t="s">
        <v>525</v>
      </c>
      <c r="E12158" t="s">
        <v>531</v>
      </c>
      <c r="F12158" s="191">
        <v>45936</v>
      </c>
      <c r="G12158" t="s">
        <v>650</v>
      </c>
      <c r="H12158" s="192">
        <v>111630</v>
      </c>
      <c r="I12158" t="s">
        <v>16</v>
      </c>
      <c r="J12158"/>
      <c r="K12158"/>
      <c r="L12158">
        <v>2025</v>
      </c>
      <c r="M12158" t="s">
        <v>525</v>
      </c>
      <c r="N12158" t="s">
        <v>569</v>
      </c>
      <c r="O12158"/>
    </row>
    <row r="12159" spans="1:15" ht="16" x14ac:dyDescent="0.2">
      <c r="A12159" t="s">
        <v>521</v>
      </c>
      <c r="B12159" t="s">
        <v>647</v>
      </c>
      <c r="C12159" t="s">
        <v>523</v>
      </c>
      <c r="D12159" t="s">
        <v>525</v>
      </c>
      <c r="E12159" t="s">
        <v>531</v>
      </c>
      <c r="F12159" s="191">
        <v>45936</v>
      </c>
      <c r="G12159" t="s">
        <v>648</v>
      </c>
      <c r="H12159" s="192">
        <v>38016</v>
      </c>
      <c r="I12159" t="s">
        <v>16</v>
      </c>
      <c r="J12159"/>
      <c r="K12159"/>
      <c r="L12159">
        <v>2025</v>
      </c>
      <c r="M12159" t="s">
        <v>525</v>
      </c>
      <c r="N12159" t="s">
        <v>569</v>
      </c>
      <c r="O12159"/>
    </row>
    <row r="12160" spans="1:15" ht="16" x14ac:dyDescent="0.2">
      <c r="A12160" t="s">
        <v>521</v>
      </c>
      <c r="B12160" t="s">
        <v>647</v>
      </c>
      <c r="C12160" t="s">
        <v>523</v>
      </c>
      <c r="D12160" t="s">
        <v>525</v>
      </c>
      <c r="E12160" t="s">
        <v>531</v>
      </c>
      <c r="F12160" s="191">
        <v>45936</v>
      </c>
      <c r="G12160" t="s">
        <v>651</v>
      </c>
      <c r="H12160" s="192">
        <v>396000</v>
      </c>
      <c r="I12160" t="s">
        <v>16</v>
      </c>
      <c r="J12160"/>
      <c r="K12160"/>
      <c r="L12160">
        <v>2025</v>
      </c>
      <c r="M12160" t="s">
        <v>525</v>
      </c>
      <c r="N12160" t="s">
        <v>569</v>
      </c>
      <c r="O12160"/>
    </row>
    <row r="12161" spans="1:15" ht="16" x14ac:dyDescent="0.2">
      <c r="A12161" t="s">
        <v>521</v>
      </c>
      <c r="B12161" t="s">
        <v>647</v>
      </c>
      <c r="C12161" t="s">
        <v>523</v>
      </c>
      <c r="D12161" t="s">
        <v>525</v>
      </c>
      <c r="E12161" t="s">
        <v>525</v>
      </c>
      <c r="F12161" s="191">
        <v>45936</v>
      </c>
      <c r="G12161" t="s">
        <v>649</v>
      </c>
      <c r="H12161" s="192">
        <v>152216</v>
      </c>
      <c r="I12161" t="s">
        <v>16</v>
      </c>
      <c r="J12161"/>
      <c r="K12161"/>
      <c r="L12161">
        <v>2025</v>
      </c>
      <c r="M12161" t="s">
        <v>525</v>
      </c>
      <c r="N12161" t="s">
        <v>569</v>
      </c>
      <c r="O12161"/>
    </row>
    <row r="12162" spans="1:15" ht="16" x14ac:dyDescent="0.2">
      <c r="A12162" t="s">
        <v>521</v>
      </c>
      <c r="B12162" t="s">
        <v>647</v>
      </c>
      <c r="C12162" t="s">
        <v>523</v>
      </c>
      <c r="D12162" t="s">
        <v>525</v>
      </c>
      <c r="E12162" t="s">
        <v>531</v>
      </c>
      <c r="F12162" s="191">
        <v>45936</v>
      </c>
      <c r="G12162" t="s">
        <v>652</v>
      </c>
      <c r="H12162" s="192">
        <v>162690</v>
      </c>
      <c r="I12162" t="s">
        <v>16</v>
      </c>
      <c r="J12162"/>
      <c r="K12162"/>
      <c r="L12162">
        <v>2025</v>
      </c>
      <c r="M12162" t="s">
        <v>525</v>
      </c>
      <c r="N12162" t="s">
        <v>569</v>
      </c>
      <c r="O12162"/>
    </row>
    <row r="12163" spans="1:15" ht="16" x14ac:dyDescent="0.2">
      <c r="A12163" t="s">
        <v>521</v>
      </c>
      <c r="B12163" t="s">
        <v>647</v>
      </c>
      <c r="C12163" t="s">
        <v>523</v>
      </c>
      <c r="D12163" t="s">
        <v>525</v>
      </c>
      <c r="E12163" t="s">
        <v>531</v>
      </c>
      <c r="F12163" s="191">
        <v>45936</v>
      </c>
      <c r="G12163" t="s">
        <v>656</v>
      </c>
      <c r="H12163" s="192">
        <v>122366</v>
      </c>
      <c r="I12163" t="s">
        <v>16</v>
      </c>
      <c r="J12163"/>
      <c r="K12163"/>
      <c r="L12163">
        <v>2025</v>
      </c>
      <c r="M12163" t="s">
        <v>525</v>
      </c>
      <c r="N12163" t="s">
        <v>569</v>
      </c>
      <c r="O12163"/>
    </row>
    <row r="12164" spans="1:15" ht="16" x14ac:dyDescent="0.2">
      <c r="A12164" t="s">
        <v>521</v>
      </c>
      <c r="B12164" t="s">
        <v>592</v>
      </c>
      <c r="C12164" t="s">
        <v>523</v>
      </c>
      <c r="D12164" t="s">
        <v>530</v>
      </c>
      <c r="E12164" t="s">
        <v>517</v>
      </c>
      <c r="F12164" s="191">
        <v>45936</v>
      </c>
      <c r="G12164" t="s">
        <v>24</v>
      </c>
      <c r="H12164" s="192">
        <v>470400</v>
      </c>
      <c r="I12164" t="s">
        <v>16</v>
      </c>
      <c r="J12164">
        <v>1176</v>
      </c>
      <c r="K12164"/>
      <c r="L12164">
        <v>2025</v>
      </c>
      <c r="M12164" t="s">
        <v>525</v>
      </c>
      <c r="N12164" t="s">
        <v>526</v>
      </c>
      <c r="O12164"/>
    </row>
    <row r="12165" spans="1:15" ht="16" x14ac:dyDescent="0.2">
      <c r="A12165" t="s">
        <v>521</v>
      </c>
      <c r="B12165" t="s">
        <v>639</v>
      </c>
      <c r="C12165" t="s">
        <v>523</v>
      </c>
      <c r="D12165" t="s">
        <v>530</v>
      </c>
      <c r="E12165" t="s">
        <v>517</v>
      </c>
      <c r="F12165" s="191">
        <v>45936</v>
      </c>
      <c r="G12165" t="s">
        <v>29</v>
      </c>
      <c r="H12165" s="192">
        <v>156800</v>
      </c>
      <c r="I12165" t="s">
        <v>16</v>
      </c>
      <c r="J12165">
        <v>392</v>
      </c>
      <c r="K12165"/>
      <c r="L12165">
        <v>2025</v>
      </c>
      <c r="M12165" t="s">
        <v>525</v>
      </c>
      <c r="N12165" t="s">
        <v>526</v>
      </c>
      <c r="O12165"/>
    </row>
    <row r="12166" spans="1:15" ht="16" x14ac:dyDescent="0.2">
      <c r="A12166" t="s">
        <v>521</v>
      </c>
      <c r="B12166" t="s">
        <v>662</v>
      </c>
      <c r="C12166" t="s">
        <v>523</v>
      </c>
      <c r="D12166" t="s">
        <v>530</v>
      </c>
      <c r="E12166" t="s">
        <v>517</v>
      </c>
      <c r="F12166" s="191">
        <v>45936</v>
      </c>
      <c r="G12166" t="s">
        <v>32</v>
      </c>
      <c r="H12166" s="192">
        <v>515200</v>
      </c>
      <c r="I12166" t="s">
        <v>16</v>
      </c>
      <c r="J12166">
        <v>1288</v>
      </c>
      <c r="K12166"/>
      <c r="L12166">
        <v>2025</v>
      </c>
      <c r="M12166" t="s">
        <v>525</v>
      </c>
      <c r="N12166" t="s">
        <v>526</v>
      </c>
      <c r="O12166"/>
    </row>
    <row r="12167" spans="1:15" ht="16" x14ac:dyDescent="0.2">
      <c r="A12167" t="s">
        <v>521</v>
      </c>
      <c r="B12167" t="s">
        <v>572</v>
      </c>
      <c r="C12167" t="s">
        <v>523</v>
      </c>
      <c r="D12167" t="s">
        <v>530</v>
      </c>
      <c r="E12167" t="s">
        <v>517</v>
      </c>
      <c r="F12167" s="191">
        <v>45936</v>
      </c>
      <c r="G12167" t="s">
        <v>573</v>
      </c>
      <c r="H12167" s="192">
        <v>500000</v>
      </c>
      <c r="I12167" t="s">
        <v>16</v>
      </c>
      <c r="J12167"/>
      <c r="K12167"/>
      <c r="L12167">
        <v>2025</v>
      </c>
      <c r="M12167" t="s">
        <v>525</v>
      </c>
      <c r="N12167" t="s">
        <v>526</v>
      </c>
      <c r="O12167"/>
    </row>
    <row r="12168" spans="1:15" ht="16" x14ac:dyDescent="0.2">
      <c r="A12168" t="s">
        <v>521</v>
      </c>
      <c r="B12168" t="s">
        <v>572</v>
      </c>
      <c r="C12168" t="s">
        <v>523</v>
      </c>
      <c r="D12168" t="s">
        <v>524</v>
      </c>
      <c r="E12168" t="s">
        <v>519</v>
      </c>
      <c r="F12168" s="191">
        <v>45936</v>
      </c>
      <c r="G12168" t="s">
        <v>573</v>
      </c>
      <c r="H12168" s="192">
        <v>552500</v>
      </c>
      <c r="I12168" t="s">
        <v>16</v>
      </c>
      <c r="J12168">
        <v>6500</v>
      </c>
      <c r="K12168"/>
      <c r="L12168">
        <v>2025</v>
      </c>
      <c r="M12168" t="s">
        <v>525</v>
      </c>
      <c r="N12168" t="s">
        <v>526</v>
      </c>
      <c r="O12168"/>
    </row>
    <row r="12169" spans="1:15" ht="16" x14ac:dyDescent="0.2">
      <c r="A12169" t="s">
        <v>521</v>
      </c>
      <c r="B12169" t="s">
        <v>572</v>
      </c>
      <c r="C12169" t="s">
        <v>535</v>
      </c>
      <c r="D12169" t="s">
        <v>524</v>
      </c>
      <c r="E12169" t="s">
        <v>517</v>
      </c>
      <c r="F12169" s="191">
        <v>45936</v>
      </c>
      <c r="G12169" t="s">
        <v>573</v>
      </c>
      <c r="H12169" s="192">
        <v>85000</v>
      </c>
      <c r="I12169" t="s">
        <v>16</v>
      </c>
      <c r="J12169">
        <v>1000</v>
      </c>
      <c r="K12169"/>
      <c r="L12169">
        <v>2025</v>
      </c>
      <c r="M12169" t="s">
        <v>525</v>
      </c>
      <c r="N12169" t="s">
        <v>526</v>
      </c>
      <c r="O12169"/>
    </row>
    <row r="12170" spans="1:15" ht="16" x14ac:dyDescent="0.2">
      <c r="A12170" t="s">
        <v>521</v>
      </c>
      <c r="B12170" t="s">
        <v>572</v>
      </c>
      <c r="C12170" t="s">
        <v>535</v>
      </c>
      <c r="D12170" t="s">
        <v>524</v>
      </c>
      <c r="E12170" t="s">
        <v>519</v>
      </c>
      <c r="F12170" s="191">
        <v>45936</v>
      </c>
      <c r="G12170" t="s">
        <v>573</v>
      </c>
      <c r="H12170" s="192">
        <v>340000</v>
      </c>
      <c r="I12170" t="s">
        <v>16</v>
      </c>
      <c r="J12170">
        <v>4000</v>
      </c>
      <c r="K12170"/>
      <c r="L12170">
        <v>2025</v>
      </c>
      <c r="M12170" t="s">
        <v>525</v>
      </c>
      <c r="N12170" t="s">
        <v>526</v>
      </c>
      <c r="O12170"/>
    </row>
    <row r="12171" spans="1:15" ht="16" x14ac:dyDescent="0.2">
      <c r="A12171" t="s">
        <v>521</v>
      </c>
      <c r="B12171" t="s">
        <v>603</v>
      </c>
      <c r="C12171" t="s">
        <v>523</v>
      </c>
      <c r="D12171" t="s">
        <v>525</v>
      </c>
      <c r="E12171" t="s">
        <v>525</v>
      </c>
      <c r="F12171" s="191">
        <v>45937</v>
      </c>
      <c r="G12171" t="s">
        <v>604</v>
      </c>
      <c r="H12171" s="192">
        <v>8593</v>
      </c>
      <c r="I12171" t="s">
        <v>22</v>
      </c>
      <c r="J12171"/>
      <c r="K12171"/>
      <c r="L12171">
        <v>2025</v>
      </c>
      <c r="M12171" t="s">
        <v>525</v>
      </c>
      <c r="N12171" t="s">
        <v>569</v>
      </c>
      <c r="O12171"/>
    </row>
    <row r="12172" spans="1:15" ht="16" x14ac:dyDescent="0.2">
      <c r="A12172" t="s">
        <v>521</v>
      </c>
      <c r="B12172" t="s">
        <v>572</v>
      </c>
      <c r="C12172" t="s">
        <v>535</v>
      </c>
      <c r="D12172" t="s">
        <v>524</v>
      </c>
      <c r="E12172" t="s">
        <v>517</v>
      </c>
      <c r="F12172" s="191">
        <v>45937</v>
      </c>
      <c r="G12172" t="s">
        <v>573</v>
      </c>
      <c r="H12172" s="192">
        <v>170000</v>
      </c>
      <c r="I12172" t="s">
        <v>16</v>
      </c>
      <c r="J12172">
        <v>2000</v>
      </c>
      <c r="K12172"/>
      <c r="L12172">
        <v>2025</v>
      </c>
      <c r="M12172" t="s">
        <v>525</v>
      </c>
      <c r="N12172" t="s">
        <v>526</v>
      </c>
      <c r="O12172"/>
    </row>
    <row r="12173" spans="1:15" ht="16" x14ac:dyDescent="0.2">
      <c r="A12173" t="s">
        <v>521</v>
      </c>
      <c r="B12173" t="s">
        <v>647</v>
      </c>
      <c r="C12173" t="s">
        <v>523</v>
      </c>
      <c r="D12173" t="s">
        <v>525</v>
      </c>
      <c r="E12173" t="s">
        <v>519</v>
      </c>
      <c r="F12173" s="191">
        <v>45937</v>
      </c>
      <c r="G12173" t="s">
        <v>650</v>
      </c>
      <c r="H12173" s="192">
        <v>219256</v>
      </c>
      <c r="I12173" t="s">
        <v>16</v>
      </c>
      <c r="J12173"/>
      <c r="K12173"/>
      <c r="L12173">
        <v>2025</v>
      </c>
      <c r="M12173" t="s">
        <v>525</v>
      </c>
      <c r="N12173" t="s">
        <v>569</v>
      </c>
      <c r="O12173"/>
    </row>
    <row r="12174" spans="1:15" ht="16" x14ac:dyDescent="0.2">
      <c r="A12174" t="s">
        <v>521</v>
      </c>
      <c r="B12174" t="s">
        <v>572</v>
      </c>
      <c r="C12174" t="s">
        <v>535</v>
      </c>
      <c r="D12174" t="s">
        <v>524</v>
      </c>
      <c r="E12174" t="s">
        <v>519</v>
      </c>
      <c r="F12174" s="191">
        <v>45937</v>
      </c>
      <c r="G12174" t="s">
        <v>573</v>
      </c>
      <c r="H12174" s="192">
        <v>425000</v>
      </c>
      <c r="I12174" t="s">
        <v>16</v>
      </c>
      <c r="J12174">
        <v>5000</v>
      </c>
      <c r="K12174"/>
      <c r="L12174">
        <v>2025</v>
      </c>
      <c r="M12174" t="s">
        <v>525</v>
      </c>
      <c r="N12174" t="s">
        <v>526</v>
      </c>
      <c r="O12174"/>
    </row>
    <row r="12175" spans="1:15" ht="16" x14ac:dyDescent="0.2">
      <c r="A12175" t="s">
        <v>521</v>
      </c>
      <c r="B12175" t="s">
        <v>647</v>
      </c>
      <c r="C12175" t="s">
        <v>523</v>
      </c>
      <c r="D12175" t="s">
        <v>525</v>
      </c>
      <c r="E12175" t="s">
        <v>531</v>
      </c>
      <c r="F12175" s="191">
        <v>45937</v>
      </c>
      <c r="G12175" t="s">
        <v>650</v>
      </c>
      <c r="H12175" s="192">
        <v>176612</v>
      </c>
      <c r="I12175" t="s">
        <v>16</v>
      </c>
      <c r="J12175"/>
      <c r="K12175"/>
      <c r="L12175">
        <v>2025</v>
      </c>
      <c r="M12175" t="s">
        <v>525</v>
      </c>
      <c r="N12175" t="s">
        <v>569</v>
      </c>
      <c r="O12175"/>
    </row>
    <row r="12176" spans="1:15" ht="16" x14ac:dyDescent="0.2">
      <c r="A12176" t="s">
        <v>521</v>
      </c>
      <c r="B12176" t="s">
        <v>572</v>
      </c>
      <c r="C12176" t="s">
        <v>523</v>
      </c>
      <c r="D12176" t="s">
        <v>524</v>
      </c>
      <c r="E12176" t="s">
        <v>519</v>
      </c>
      <c r="F12176" s="191">
        <v>45937</v>
      </c>
      <c r="G12176" t="s">
        <v>573</v>
      </c>
      <c r="H12176" s="192">
        <v>637500</v>
      </c>
      <c r="I12176" t="s">
        <v>16</v>
      </c>
      <c r="J12176">
        <v>7500</v>
      </c>
      <c r="K12176"/>
      <c r="L12176">
        <v>2025</v>
      </c>
      <c r="M12176" t="s">
        <v>525</v>
      </c>
      <c r="N12176" t="s">
        <v>526</v>
      </c>
      <c r="O12176"/>
    </row>
    <row r="12177" spans="1:15" ht="16" x14ac:dyDescent="0.2">
      <c r="A12177" t="s">
        <v>521</v>
      </c>
      <c r="B12177" t="s">
        <v>647</v>
      </c>
      <c r="C12177" t="s">
        <v>523</v>
      </c>
      <c r="D12177" t="s">
        <v>525</v>
      </c>
      <c r="E12177" t="s">
        <v>525</v>
      </c>
      <c r="F12177" s="191">
        <v>45937</v>
      </c>
      <c r="G12177" t="s">
        <v>648</v>
      </c>
      <c r="H12177" s="192">
        <v>5809</v>
      </c>
      <c r="I12177" t="s">
        <v>16</v>
      </c>
      <c r="J12177"/>
      <c r="K12177"/>
      <c r="L12177">
        <v>2025</v>
      </c>
      <c r="M12177" t="s">
        <v>525</v>
      </c>
      <c r="N12177" t="s">
        <v>569</v>
      </c>
      <c r="O12177"/>
    </row>
    <row r="12178" spans="1:15" ht="16" x14ac:dyDescent="0.2">
      <c r="A12178" t="s">
        <v>521</v>
      </c>
      <c r="B12178" t="s">
        <v>572</v>
      </c>
      <c r="C12178" t="s">
        <v>523</v>
      </c>
      <c r="D12178" t="s">
        <v>530</v>
      </c>
      <c r="E12178" t="s">
        <v>517</v>
      </c>
      <c r="F12178" s="191">
        <v>45937</v>
      </c>
      <c r="G12178" t="s">
        <v>573</v>
      </c>
      <c r="H12178" s="192">
        <v>440000</v>
      </c>
      <c r="I12178" t="s">
        <v>16</v>
      </c>
      <c r="J12178"/>
      <c r="K12178"/>
      <c r="L12178">
        <v>2025</v>
      </c>
      <c r="M12178" t="s">
        <v>525</v>
      </c>
      <c r="N12178" t="s">
        <v>526</v>
      </c>
      <c r="O12178"/>
    </row>
    <row r="12179" spans="1:15" ht="16" x14ac:dyDescent="0.2">
      <c r="A12179" t="s">
        <v>521</v>
      </c>
      <c r="B12179" t="s">
        <v>647</v>
      </c>
      <c r="C12179" t="s">
        <v>523</v>
      </c>
      <c r="D12179" t="s">
        <v>525</v>
      </c>
      <c r="E12179" t="s">
        <v>531</v>
      </c>
      <c r="F12179" s="191">
        <v>45937</v>
      </c>
      <c r="G12179" t="s">
        <v>648</v>
      </c>
      <c r="H12179" s="192">
        <v>51814</v>
      </c>
      <c r="I12179" t="s">
        <v>16</v>
      </c>
      <c r="J12179"/>
      <c r="K12179"/>
      <c r="L12179">
        <v>2025</v>
      </c>
      <c r="M12179" t="s">
        <v>525</v>
      </c>
      <c r="N12179" t="s">
        <v>569</v>
      </c>
      <c r="O12179"/>
    </row>
    <row r="12180" spans="1:15" ht="16" x14ac:dyDescent="0.2">
      <c r="A12180" t="s">
        <v>521</v>
      </c>
      <c r="B12180" t="s">
        <v>577</v>
      </c>
      <c r="C12180" t="s">
        <v>523</v>
      </c>
      <c r="D12180" t="s">
        <v>525</v>
      </c>
      <c r="E12180" t="s">
        <v>531</v>
      </c>
      <c r="F12180" s="191">
        <v>45937</v>
      </c>
      <c r="G12180" t="s">
        <v>580</v>
      </c>
      <c r="H12180" s="192">
        <v>66</v>
      </c>
      <c r="I12180" t="s">
        <v>16</v>
      </c>
      <c r="J12180"/>
      <c r="K12180"/>
      <c r="L12180">
        <v>2025</v>
      </c>
      <c r="M12180" t="s">
        <v>525</v>
      </c>
      <c r="N12180" t="s">
        <v>569</v>
      </c>
      <c r="O12180"/>
    </row>
    <row r="12181" spans="1:15" ht="16" x14ac:dyDescent="0.2">
      <c r="A12181" t="s">
        <v>521</v>
      </c>
      <c r="B12181" t="s">
        <v>577</v>
      </c>
      <c r="C12181" t="s">
        <v>523</v>
      </c>
      <c r="D12181" t="s">
        <v>525</v>
      </c>
      <c r="E12181" t="s">
        <v>525</v>
      </c>
      <c r="F12181" s="191">
        <v>45937</v>
      </c>
      <c r="G12181" t="s">
        <v>579</v>
      </c>
      <c r="H12181" s="192">
        <v>1619</v>
      </c>
      <c r="I12181" t="s">
        <v>16</v>
      </c>
      <c r="J12181"/>
      <c r="K12181"/>
      <c r="L12181">
        <v>2025</v>
      </c>
      <c r="M12181" t="s">
        <v>525</v>
      </c>
      <c r="N12181" t="s">
        <v>569</v>
      </c>
      <c r="O12181"/>
    </row>
    <row r="12182" spans="1:15" ht="16" x14ac:dyDescent="0.2">
      <c r="A12182" t="s">
        <v>521</v>
      </c>
      <c r="B12182" t="s">
        <v>577</v>
      </c>
      <c r="C12182" t="s">
        <v>523</v>
      </c>
      <c r="D12182" t="s">
        <v>525</v>
      </c>
      <c r="E12182" t="s">
        <v>531</v>
      </c>
      <c r="F12182" s="191">
        <v>45937</v>
      </c>
      <c r="G12182" t="s">
        <v>582</v>
      </c>
      <c r="H12182" s="192">
        <v>4244</v>
      </c>
      <c r="I12182" t="s">
        <v>16</v>
      </c>
      <c r="J12182"/>
      <c r="K12182"/>
      <c r="L12182">
        <v>2025</v>
      </c>
      <c r="M12182" t="s">
        <v>525</v>
      </c>
      <c r="N12182" t="s">
        <v>569</v>
      </c>
      <c r="O12182"/>
    </row>
    <row r="12183" spans="1:15" ht="16" x14ac:dyDescent="0.2">
      <c r="A12183" t="s">
        <v>521</v>
      </c>
      <c r="B12183" t="s">
        <v>647</v>
      </c>
      <c r="C12183" t="s">
        <v>523</v>
      </c>
      <c r="D12183" t="s">
        <v>525</v>
      </c>
      <c r="E12183" t="s">
        <v>531</v>
      </c>
      <c r="F12183" s="191">
        <v>45937</v>
      </c>
      <c r="G12183" t="s">
        <v>651</v>
      </c>
      <c r="H12183" s="192">
        <v>118800</v>
      </c>
      <c r="I12183" t="s">
        <v>16</v>
      </c>
      <c r="J12183"/>
      <c r="K12183"/>
      <c r="L12183">
        <v>2025</v>
      </c>
      <c r="M12183" t="s">
        <v>525</v>
      </c>
      <c r="N12183" t="s">
        <v>569</v>
      </c>
      <c r="O12183"/>
    </row>
    <row r="12184" spans="1:15" ht="16" x14ac:dyDescent="0.2">
      <c r="A12184" t="s">
        <v>521</v>
      </c>
      <c r="B12184" t="s">
        <v>647</v>
      </c>
      <c r="C12184" t="s">
        <v>523</v>
      </c>
      <c r="D12184" t="s">
        <v>525</v>
      </c>
      <c r="E12184" t="s">
        <v>525</v>
      </c>
      <c r="F12184" s="191">
        <v>45937</v>
      </c>
      <c r="G12184" t="s">
        <v>649</v>
      </c>
      <c r="H12184" s="192">
        <v>81928</v>
      </c>
      <c r="I12184" t="s">
        <v>16</v>
      </c>
      <c r="J12184"/>
      <c r="K12184"/>
      <c r="L12184">
        <v>2025</v>
      </c>
      <c r="M12184" t="s">
        <v>525</v>
      </c>
      <c r="N12184" t="s">
        <v>569</v>
      </c>
      <c r="O12184"/>
    </row>
    <row r="12185" spans="1:15" ht="16" x14ac:dyDescent="0.2">
      <c r="A12185" t="s">
        <v>521</v>
      </c>
      <c r="B12185" t="s">
        <v>647</v>
      </c>
      <c r="C12185" t="s">
        <v>523</v>
      </c>
      <c r="D12185" t="s">
        <v>525</v>
      </c>
      <c r="E12185" t="s">
        <v>531</v>
      </c>
      <c r="F12185" s="191">
        <v>45937</v>
      </c>
      <c r="G12185" t="s">
        <v>652</v>
      </c>
      <c r="H12185" s="192">
        <v>168080</v>
      </c>
      <c r="I12185" t="s">
        <v>16</v>
      </c>
      <c r="J12185"/>
      <c r="K12185"/>
      <c r="L12185">
        <v>2025</v>
      </c>
      <c r="M12185" t="s">
        <v>525</v>
      </c>
      <c r="N12185" t="s">
        <v>569</v>
      </c>
      <c r="O12185"/>
    </row>
    <row r="12186" spans="1:15" ht="16" x14ac:dyDescent="0.2">
      <c r="A12186" t="s">
        <v>521</v>
      </c>
      <c r="B12186" t="s">
        <v>647</v>
      </c>
      <c r="C12186" t="s">
        <v>523</v>
      </c>
      <c r="D12186" t="s">
        <v>525</v>
      </c>
      <c r="E12186" t="s">
        <v>531</v>
      </c>
      <c r="F12186" s="191">
        <v>45937</v>
      </c>
      <c r="G12186" t="s">
        <v>656</v>
      </c>
      <c r="H12186" s="192">
        <v>275396</v>
      </c>
      <c r="I12186" t="s">
        <v>16</v>
      </c>
      <c r="J12186"/>
      <c r="K12186"/>
      <c r="L12186">
        <v>2025</v>
      </c>
      <c r="M12186" t="s">
        <v>525</v>
      </c>
      <c r="N12186" t="s">
        <v>569</v>
      </c>
      <c r="O12186"/>
    </row>
    <row r="12187" spans="1:15" ht="16" x14ac:dyDescent="0.2">
      <c r="A12187" t="s">
        <v>521</v>
      </c>
      <c r="B12187" t="s">
        <v>592</v>
      </c>
      <c r="C12187" t="s">
        <v>523</v>
      </c>
      <c r="D12187" t="s">
        <v>530</v>
      </c>
      <c r="E12187" t="s">
        <v>517</v>
      </c>
      <c r="F12187" s="191">
        <v>45937</v>
      </c>
      <c r="G12187" t="s">
        <v>24</v>
      </c>
      <c r="H12187" s="192">
        <v>201600</v>
      </c>
      <c r="I12187" t="s">
        <v>16</v>
      </c>
      <c r="J12187">
        <v>504</v>
      </c>
      <c r="K12187"/>
      <c r="L12187">
        <v>2025</v>
      </c>
      <c r="M12187" t="s">
        <v>525</v>
      </c>
      <c r="N12187" t="s">
        <v>526</v>
      </c>
      <c r="O12187"/>
    </row>
    <row r="12188" spans="1:15" ht="16" x14ac:dyDescent="0.2">
      <c r="A12188" t="s">
        <v>521</v>
      </c>
      <c r="B12188" t="s">
        <v>639</v>
      </c>
      <c r="C12188" t="s">
        <v>523</v>
      </c>
      <c r="D12188" t="s">
        <v>530</v>
      </c>
      <c r="E12188" t="s">
        <v>517</v>
      </c>
      <c r="F12188" s="191">
        <v>45937</v>
      </c>
      <c r="G12188" t="s">
        <v>29</v>
      </c>
      <c r="H12188" s="192">
        <v>67200</v>
      </c>
      <c r="I12188" t="s">
        <v>16</v>
      </c>
      <c r="J12188">
        <v>168</v>
      </c>
      <c r="K12188"/>
      <c r="L12188">
        <v>2025</v>
      </c>
      <c r="M12188" t="s">
        <v>525</v>
      </c>
      <c r="N12188" t="s">
        <v>526</v>
      </c>
      <c r="O12188"/>
    </row>
    <row r="12189" spans="1:15" ht="16" x14ac:dyDescent="0.2">
      <c r="A12189" t="s">
        <v>521</v>
      </c>
      <c r="B12189" t="s">
        <v>662</v>
      </c>
      <c r="C12189" t="s">
        <v>523</v>
      </c>
      <c r="D12189" t="s">
        <v>530</v>
      </c>
      <c r="E12189" t="s">
        <v>517</v>
      </c>
      <c r="F12189" s="191">
        <v>45937</v>
      </c>
      <c r="G12189" t="s">
        <v>32</v>
      </c>
      <c r="H12189" s="192">
        <v>268800</v>
      </c>
      <c r="I12189" t="s">
        <v>16</v>
      </c>
      <c r="J12189">
        <v>672</v>
      </c>
      <c r="K12189"/>
      <c r="L12189">
        <v>2025</v>
      </c>
      <c r="M12189" t="s">
        <v>525</v>
      </c>
      <c r="N12189" t="s">
        <v>526</v>
      </c>
      <c r="O12189"/>
    </row>
    <row r="12190" spans="1:15" ht="16" x14ac:dyDescent="0.2">
      <c r="A12190" t="s">
        <v>521</v>
      </c>
      <c r="B12190" t="s">
        <v>603</v>
      </c>
      <c r="C12190" t="s">
        <v>523</v>
      </c>
      <c r="D12190" t="s">
        <v>525</v>
      </c>
      <c r="E12190" t="s">
        <v>525</v>
      </c>
      <c r="F12190" s="191">
        <v>45938</v>
      </c>
      <c r="G12190" t="s">
        <v>604</v>
      </c>
      <c r="H12190" s="192">
        <v>52012</v>
      </c>
      <c r="I12190" t="s">
        <v>22</v>
      </c>
      <c r="J12190"/>
      <c r="K12190"/>
      <c r="L12190">
        <v>2025</v>
      </c>
      <c r="M12190" t="s">
        <v>525</v>
      </c>
      <c r="N12190" t="s">
        <v>569</v>
      </c>
      <c r="O12190"/>
    </row>
    <row r="12191" spans="1:15" ht="16" x14ac:dyDescent="0.2">
      <c r="A12191" t="s">
        <v>521</v>
      </c>
      <c r="B12191" t="s">
        <v>647</v>
      </c>
      <c r="C12191" t="s">
        <v>523</v>
      </c>
      <c r="D12191" t="s">
        <v>525</v>
      </c>
      <c r="E12191" t="s">
        <v>525</v>
      </c>
      <c r="F12191" s="191">
        <v>45938</v>
      </c>
      <c r="G12191" t="s">
        <v>650</v>
      </c>
      <c r="H12191" s="192">
        <v>23760</v>
      </c>
      <c r="I12191" t="s">
        <v>16</v>
      </c>
      <c r="J12191"/>
      <c r="K12191"/>
      <c r="L12191">
        <v>2025</v>
      </c>
      <c r="M12191" t="s">
        <v>525</v>
      </c>
      <c r="N12191" t="s">
        <v>569</v>
      </c>
      <c r="O12191"/>
    </row>
    <row r="12192" spans="1:15" ht="16" x14ac:dyDescent="0.2">
      <c r="A12192" t="s">
        <v>521</v>
      </c>
      <c r="B12192" t="s">
        <v>647</v>
      </c>
      <c r="C12192" t="s">
        <v>523</v>
      </c>
      <c r="D12192" t="s">
        <v>525</v>
      </c>
      <c r="E12192" t="s">
        <v>519</v>
      </c>
      <c r="F12192" s="191">
        <v>45938</v>
      </c>
      <c r="G12192" t="s">
        <v>650</v>
      </c>
      <c r="H12192" s="192">
        <v>480271</v>
      </c>
      <c r="I12192" t="s">
        <v>16</v>
      </c>
      <c r="J12192"/>
      <c r="K12192"/>
      <c r="L12192">
        <v>2025</v>
      </c>
      <c r="M12192" t="s">
        <v>525</v>
      </c>
      <c r="N12192" t="s">
        <v>569</v>
      </c>
      <c r="O12192"/>
    </row>
    <row r="12193" spans="1:15" ht="16" x14ac:dyDescent="0.2">
      <c r="A12193" t="s">
        <v>521</v>
      </c>
      <c r="B12193" t="s">
        <v>647</v>
      </c>
      <c r="C12193" t="s">
        <v>523</v>
      </c>
      <c r="D12193" t="s">
        <v>525</v>
      </c>
      <c r="E12193" t="s">
        <v>525</v>
      </c>
      <c r="F12193" s="191">
        <v>45938</v>
      </c>
      <c r="G12193" t="s">
        <v>648</v>
      </c>
      <c r="H12193" s="192">
        <v>53856</v>
      </c>
      <c r="I12193" t="s">
        <v>16</v>
      </c>
      <c r="J12193"/>
      <c r="K12193"/>
      <c r="L12193">
        <v>2025</v>
      </c>
      <c r="M12193" t="s">
        <v>525</v>
      </c>
      <c r="N12193" t="s">
        <v>569</v>
      </c>
      <c r="O12193"/>
    </row>
    <row r="12194" spans="1:15" ht="16" x14ac:dyDescent="0.2">
      <c r="A12194" t="s">
        <v>521</v>
      </c>
      <c r="B12194" t="s">
        <v>577</v>
      </c>
      <c r="C12194" t="s">
        <v>523</v>
      </c>
      <c r="D12194" t="s">
        <v>525</v>
      </c>
      <c r="E12194" t="s">
        <v>531</v>
      </c>
      <c r="F12194" s="191">
        <v>45938</v>
      </c>
      <c r="G12194" t="s">
        <v>581</v>
      </c>
      <c r="H12194" s="192">
        <v>132</v>
      </c>
      <c r="I12194" t="s">
        <v>16</v>
      </c>
      <c r="J12194"/>
      <c r="K12194"/>
      <c r="L12194">
        <v>2025</v>
      </c>
      <c r="M12194" t="s">
        <v>525</v>
      </c>
      <c r="N12194" t="s">
        <v>569</v>
      </c>
      <c r="O12194"/>
    </row>
    <row r="12195" spans="1:15" ht="16" x14ac:dyDescent="0.2">
      <c r="A12195" t="s">
        <v>521</v>
      </c>
      <c r="B12195" t="s">
        <v>577</v>
      </c>
      <c r="C12195" t="s">
        <v>523</v>
      </c>
      <c r="D12195" t="s">
        <v>525</v>
      </c>
      <c r="E12195" t="s">
        <v>531</v>
      </c>
      <c r="F12195" s="191">
        <v>45938</v>
      </c>
      <c r="G12195" t="s">
        <v>582</v>
      </c>
      <c r="H12195" s="192">
        <v>4774</v>
      </c>
      <c r="I12195" t="s">
        <v>16</v>
      </c>
      <c r="J12195"/>
      <c r="K12195"/>
      <c r="L12195">
        <v>2025</v>
      </c>
      <c r="M12195" t="s">
        <v>525</v>
      </c>
      <c r="N12195" t="s">
        <v>569</v>
      </c>
      <c r="O12195"/>
    </row>
    <row r="12196" spans="1:15" ht="16" x14ac:dyDescent="0.2">
      <c r="A12196" t="s">
        <v>521</v>
      </c>
      <c r="B12196" t="s">
        <v>647</v>
      </c>
      <c r="C12196" t="s">
        <v>523</v>
      </c>
      <c r="D12196" t="s">
        <v>525</v>
      </c>
      <c r="E12196" t="s">
        <v>531</v>
      </c>
      <c r="F12196" s="191">
        <v>45938</v>
      </c>
      <c r="G12196" t="s">
        <v>651</v>
      </c>
      <c r="H12196" s="192">
        <v>1148400</v>
      </c>
      <c r="I12196" t="s">
        <v>16</v>
      </c>
      <c r="J12196"/>
      <c r="K12196"/>
      <c r="L12196">
        <v>2025</v>
      </c>
      <c r="M12196" t="s">
        <v>525</v>
      </c>
      <c r="N12196" t="s">
        <v>569</v>
      </c>
      <c r="O12196"/>
    </row>
    <row r="12197" spans="1:15" ht="16" x14ac:dyDescent="0.2">
      <c r="A12197" t="s">
        <v>521</v>
      </c>
      <c r="B12197" t="s">
        <v>647</v>
      </c>
      <c r="C12197" t="s">
        <v>523</v>
      </c>
      <c r="D12197" t="s">
        <v>525</v>
      </c>
      <c r="E12197" t="s">
        <v>525</v>
      </c>
      <c r="F12197" s="191">
        <v>45938</v>
      </c>
      <c r="G12197" t="s">
        <v>649</v>
      </c>
      <c r="H12197" s="192">
        <v>79924</v>
      </c>
      <c r="I12197" t="s">
        <v>16</v>
      </c>
      <c r="J12197"/>
      <c r="K12197"/>
      <c r="L12197">
        <v>2025</v>
      </c>
      <c r="M12197" t="s">
        <v>525</v>
      </c>
      <c r="N12197" t="s">
        <v>569</v>
      </c>
      <c r="O12197"/>
    </row>
    <row r="12198" spans="1:15" ht="16" x14ac:dyDescent="0.2">
      <c r="A12198" t="s">
        <v>521</v>
      </c>
      <c r="B12198" t="s">
        <v>647</v>
      </c>
      <c r="C12198" t="s">
        <v>523</v>
      </c>
      <c r="D12198" t="s">
        <v>525</v>
      </c>
      <c r="E12198" t="s">
        <v>531</v>
      </c>
      <c r="F12198" s="191">
        <v>45938</v>
      </c>
      <c r="G12198" t="s">
        <v>649</v>
      </c>
      <c r="H12198" s="192">
        <v>743732</v>
      </c>
      <c r="I12198" t="s">
        <v>16</v>
      </c>
      <c r="J12198"/>
      <c r="K12198"/>
      <c r="L12198">
        <v>2025</v>
      </c>
      <c r="M12198" t="s">
        <v>525</v>
      </c>
      <c r="N12198" t="s">
        <v>569</v>
      </c>
      <c r="O12198"/>
    </row>
    <row r="12199" spans="1:15" ht="16" x14ac:dyDescent="0.2">
      <c r="A12199" t="s">
        <v>521</v>
      </c>
      <c r="B12199" t="s">
        <v>647</v>
      </c>
      <c r="C12199" t="s">
        <v>523</v>
      </c>
      <c r="D12199" t="s">
        <v>525</v>
      </c>
      <c r="E12199" t="s">
        <v>531</v>
      </c>
      <c r="F12199" s="191">
        <v>45938</v>
      </c>
      <c r="G12199" t="s">
        <v>652</v>
      </c>
      <c r="H12199" s="192">
        <v>1810600</v>
      </c>
      <c r="I12199" t="s">
        <v>16</v>
      </c>
      <c r="J12199"/>
      <c r="K12199"/>
      <c r="L12199">
        <v>2025</v>
      </c>
      <c r="M12199" t="s">
        <v>525</v>
      </c>
      <c r="N12199" t="s">
        <v>569</v>
      </c>
      <c r="O12199"/>
    </row>
    <row r="12200" spans="1:15" ht="16" x14ac:dyDescent="0.2">
      <c r="A12200" t="s">
        <v>521</v>
      </c>
      <c r="B12200" t="s">
        <v>647</v>
      </c>
      <c r="C12200" t="s">
        <v>523</v>
      </c>
      <c r="D12200" t="s">
        <v>525</v>
      </c>
      <c r="E12200" t="s">
        <v>531</v>
      </c>
      <c r="F12200" s="191">
        <v>45938</v>
      </c>
      <c r="G12200" t="s">
        <v>656</v>
      </c>
      <c r="H12200" s="192">
        <v>301431</v>
      </c>
      <c r="I12200" t="s">
        <v>16</v>
      </c>
      <c r="J12200"/>
      <c r="K12200"/>
      <c r="L12200">
        <v>2025</v>
      </c>
      <c r="M12200" t="s">
        <v>525</v>
      </c>
      <c r="N12200" t="s">
        <v>569</v>
      </c>
      <c r="O12200"/>
    </row>
    <row r="12201" spans="1:15" ht="16" x14ac:dyDescent="0.2">
      <c r="A12201" t="s">
        <v>521</v>
      </c>
      <c r="B12201" t="s">
        <v>592</v>
      </c>
      <c r="C12201" t="s">
        <v>523</v>
      </c>
      <c r="D12201" t="s">
        <v>530</v>
      </c>
      <c r="E12201" t="s">
        <v>517</v>
      </c>
      <c r="F12201" s="191">
        <v>45938</v>
      </c>
      <c r="G12201" t="s">
        <v>24</v>
      </c>
      <c r="H12201" s="192">
        <v>112000</v>
      </c>
      <c r="I12201" t="s">
        <v>16</v>
      </c>
      <c r="J12201">
        <v>280</v>
      </c>
      <c r="K12201"/>
      <c r="L12201">
        <v>2025</v>
      </c>
      <c r="M12201" t="s">
        <v>525</v>
      </c>
      <c r="N12201" t="s">
        <v>526</v>
      </c>
      <c r="O12201"/>
    </row>
    <row r="12202" spans="1:15" ht="16" x14ac:dyDescent="0.2">
      <c r="A12202" t="s">
        <v>521</v>
      </c>
      <c r="B12202" t="s">
        <v>639</v>
      </c>
      <c r="C12202" t="s">
        <v>523</v>
      </c>
      <c r="D12202" t="s">
        <v>530</v>
      </c>
      <c r="E12202" t="s">
        <v>517</v>
      </c>
      <c r="F12202" s="191">
        <v>45938</v>
      </c>
      <c r="G12202" t="s">
        <v>29</v>
      </c>
      <c r="H12202" s="192">
        <v>22400</v>
      </c>
      <c r="I12202" t="s">
        <v>16</v>
      </c>
      <c r="J12202">
        <v>56</v>
      </c>
      <c r="K12202"/>
      <c r="L12202">
        <v>2025</v>
      </c>
      <c r="M12202" t="s">
        <v>525</v>
      </c>
      <c r="N12202" t="s">
        <v>526</v>
      </c>
      <c r="O12202"/>
    </row>
    <row r="12203" spans="1:15" ht="16" x14ac:dyDescent="0.2">
      <c r="A12203" t="s">
        <v>521</v>
      </c>
      <c r="B12203" t="s">
        <v>662</v>
      </c>
      <c r="C12203" t="s">
        <v>523</v>
      </c>
      <c r="D12203" t="s">
        <v>530</v>
      </c>
      <c r="E12203" t="s">
        <v>517</v>
      </c>
      <c r="F12203" s="191">
        <v>45938</v>
      </c>
      <c r="G12203" t="s">
        <v>32</v>
      </c>
      <c r="H12203" s="192">
        <v>179200</v>
      </c>
      <c r="I12203" t="s">
        <v>16</v>
      </c>
      <c r="J12203">
        <v>448</v>
      </c>
      <c r="K12203"/>
      <c r="L12203">
        <v>2025</v>
      </c>
      <c r="M12203" t="s">
        <v>525</v>
      </c>
      <c r="N12203" t="s">
        <v>526</v>
      </c>
      <c r="O12203"/>
    </row>
    <row r="12204" spans="1:15" ht="16" x14ac:dyDescent="0.2">
      <c r="A12204" t="s">
        <v>521</v>
      </c>
      <c r="B12204" t="s">
        <v>572</v>
      </c>
      <c r="C12204" t="s">
        <v>523</v>
      </c>
      <c r="D12204" t="s">
        <v>524</v>
      </c>
      <c r="E12204" t="s">
        <v>519</v>
      </c>
      <c r="F12204" s="191">
        <v>45938</v>
      </c>
      <c r="G12204" t="s">
        <v>573</v>
      </c>
      <c r="H12204" s="192">
        <v>297500</v>
      </c>
      <c r="I12204" t="s">
        <v>16</v>
      </c>
      <c r="J12204">
        <v>3500</v>
      </c>
      <c r="K12204"/>
      <c r="L12204">
        <v>2025</v>
      </c>
      <c r="M12204" t="s">
        <v>525</v>
      </c>
      <c r="N12204" t="s">
        <v>526</v>
      </c>
      <c r="O12204"/>
    </row>
    <row r="12205" spans="1:15" ht="16" x14ac:dyDescent="0.2">
      <c r="A12205" t="s">
        <v>521</v>
      </c>
      <c r="B12205" t="s">
        <v>572</v>
      </c>
      <c r="C12205" t="s">
        <v>523</v>
      </c>
      <c r="D12205" t="s">
        <v>530</v>
      </c>
      <c r="E12205" t="s">
        <v>517</v>
      </c>
      <c r="F12205" s="191">
        <v>45938</v>
      </c>
      <c r="G12205" t="s">
        <v>573</v>
      </c>
      <c r="H12205" s="192">
        <v>720000</v>
      </c>
      <c r="I12205" t="s">
        <v>16</v>
      </c>
      <c r="J12205"/>
      <c r="K12205"/>
      <c r="L12205">
        <v>2025</v>
      </c>
      <c r="M12205" t="s">
        <v>525</v>
      </c>
      <c r="N12205" t="s">
        <v>526</v>
      </c>
      <c r="O12205"/>
    </row>
    <row r="12206" spans="1:15" ht="16" x14ac:dyDescent="0.2">
      <c r="A12206" t="s">
        <v>521</v>
      </c>
      <c r="B12206" t="s">
        <v>647</v>
      </c>
      <c r="C12206" t="s">
        <v>523</v>
      </c>
      <c r="D12206" t="s">
        <v>525</v>
      </c>
      <c r="E12206" t="s">
        <v>519</v>
      </c>
      <c r="F12206" s="191">
        <v>45939</v>
      </c>
      <c r="G12206" t="s">
        <v>650</v>
      </c>
      <c r="H12206" s="192">
        <v>115119</v>
      </c>
      <c r="I12206" t="s">
        <v>16</v>
      </c>
      <c r="J12206"/>
      <c r="K12206"/>
      <c r="L12206">
        <v>2025</v>
      </c>
      <c r="M12206" t="s">
        <v>525</v>
      </c>
      <c r="N12206" t="s">
        <v>569</v>
      </c>
      <c r="O12206"/>
    </row>
    <row r="12207" spans="1:15" ht="16" x14ac:dyDescent="0.2">
      <c r="A12207" t="s">
        <v>521</v>
      </c>
      <c r="B12207" t="s">
        <v>647</v>
      </c>
      <c r="C12207" t="s">
        <v>523</v>
      </c>
      <c r="D12207" t="s">
        <v>525</v>
      </c>
      <c r="E12207" t="s">
        <v>531</v>
      </c>
      <c r="F12207" s="191">
        <v>45939</v>
      </c>
      <c r="G12207" t="s">
        <v>650</v>
      </c>
      <c r="H12207" s="192">
        <v>361992</v>
      </c>
      <c r="I12207" t="s">
        <v>16</v>
      </c>
      <c r="J12207"/>
      <c r="K12207"/>
      <c r="L12207">
        <v>2025</v>
      </c>
      <c r="M12207" t="s">
        <v>525</v>
      </c>
      <c r="N12207" t="s">
        <v>569</v>
      </c>
      <c r="O12207"/>
    </row>
    <row r="12208" spans="1:15" ht="16" x14ac:dyDescent="0.2">
      <c r="A12208" t="s">
        <v>521</v>
      </c>
      <c r="B12208" t="s">
        <v>647</v>
      </c>
      <c r="C12208" t="s">
        <v>523</v>
      </c>
      <c r="D12208" t="s">
        <v>525</v>
      </c>
      <c r="E12208" t="s">
        <v>525</v>
      </c>
      <c r="F12208" s="191">
        <v>45939</v>
      </c>
      <c r="G12208" t="s">
        <v>648</v>
      </c>
      <c r="H12208" s="192">
        <v>78232</v>
      </c>
      <c r="I12208" t="s">
        <v>16</v>
      </c>
      <c r="J12208"/>
      <c r="K12208"/>
      <c r="L12208">
        <v>2025</v>
      </c>
      <c r="M12208" t="s">
        <v>525</v>
      </c>
      <c r="N12208" t="s">
        <v>569</v>
      </c>
      <c r="O12208"/>
    </row>
    <row r="12209" spans="1:15" ht="16" x14ac:dyDescent="0.2">
      <c r="A12209" t="s">
        <v>521</v>
      </c>
      <c r="B12209" t="s">
        <v>647</v>
      </c>
      <c r="C12209" t="s">
        <v>523</v>
      </c>
      <c r="D12209" t="s">
        <v>525</v>
      </c>
      <c r="E12209" t="s">
        <v>531</v>
      </c>
      <c r="F12209" s="191">
        <v>45939</v>
      </c>
      <c r="G12209" t="s">
        <v>648</v>
      </c>
      <c r="H12209" s="192">
        <v>26611</v>
      </c>
      <c r="I12209" t="s">
        <v>16</v>
      </c>
      <c r="J12209"/>
      <c r="K12209"/>
      <c r="L12209">
        <v>2025</v>
      </c>
      <c r="M12209" t="s">
        <v>525</v>
      </c>
      <c r="N12209" t="s">
        <v>569</v>
      </c>
      <c r="O12209"/>
    </row>
    <row r="12210" spans="1:15" ht="16" x14ac:dyDescent="0.2">
      <c r="A12210" t="s">
        <v>521</v>
      </c>
      <c r="B12210" t="s">
        <v>577</v>
      </c>
      <c r="C12210" t="s">
        <v>523</v>
      </c>
      <c r="D12210" t="s">
        <v>525</v>
      </c>
      <c r="E12210" t="s">
        <v>531</v>
      </c>
      <c r="F12210" s="191">
        <v>45939</v>
      </c>
      <c r="G12210" t="s">
        <v>580</v>
      </c>
      <c r="H12210" s="192">
        <v>33</v>
      </c>
      <c r="I12210" t="s">
        <v>16</v>
      </c>
      <c r="J12210"/>
      <c r="K12210"/>
      <c r="L12210">
        <v>2025</v>
      </c>
      <c r="M12210" t="s">
        <v>525</v>
      </c>
      <c r="N12210" t="s">
        <v>569</v>
      </c>
      <c r="O12210"/>
    </row>
    <row r="12211" spans="1:15" ht="16" x14ac:dyDescent="0.2">
      <c r="A12211" t="s">
        <v>521</v>
      </c>
      <c r="B12211" t="s">
        <v>647</v>
      </c>
      <c r="C12211" t="s">
        <v>523</v>
      </c>
      <c r="D12211" t="s">
        <v>525</v>
      </c>
      <c r="E12211" t="s">
        <v>525</v>
      </c>
      <c r="F12211" s="191">
        <v>45939</v>
      </c>
      <c r="G12211" t="s">
        <v>649</v>
      </c>
      <c r="H12211" s="192">
        <v>329582</v>
      </c>
      <c r="I12211" t="s">
        <v>16</v>
      </c>
      <c r="J12211"/>
      <c r="K12211"/>
      <c r="L12211">
        <v>2025</v>
      </c>
      <c r="M12211" t="s">
        <v>525</v>
      </c>
      <c r="N12211" t="s">
        <v>569</v>
      </c>
      <c r="O12211"/>
    </row>
    <row r="12212" spans="1:15" ht="16" x14ac:dyDescent="0.2">
      <c r="A12212" t="s">
        <v>521</v>
      </c>
      <c r="B12212" t="s">
        <v>647</v>
      </c>
      <c r="C12212" t="s">
        <v>523</v>
      </c>
      <c r="D12212" t="s">
        <v>525</v>
      </c>
      <c r="E12212" t="s">
        <v>531</v>
      </c>
      <c r="F12212" s="191">
        <v>45939</v>
      </c>
      <c r="G12212" t="s">
        <v>656</v>
      </c>
      <c r="H12212" s="192">
        <v>60113</v>
      </c>
      <c r="I12212" t="s">
        <v>16</v>
      </c>
      <c r="J12212"/>
      <c r="K12212"/>
      <c r="L12212">
        <v>2025</v>
      </c>
      <c r="M12212" t="s">
        <v>525</v>
      </c>
      <c r="N12212" t="s">
        <v>569</v>
      </c>
      <c r="O12212"/>
    </row>
    <row r="12213" spans="1:15" ht="16" x14ac:dyDescent="0.2">
      <c r="A12213" t="s">
        <v>521</v>
      </c>
      <c r="B12213" t="s">
        <v>592</v>
      </c>
      <c r="C12213" t="s">
        <v>523</v>
      </c>
      <c r="D12213" t="s">
        <v>530</v>
      </c>
      <c r="E12213" t="s">
        <v>517</v>
      </c>
      <c r="F12213" s="191">
        <v>45939</v>
      </c>
      <c r="G12213" t="s">
        <v>24</v>
      </c>
      <c r="H12213" s="192">
        <v>179200</v>
      </c>
      <c r="I12213" t="s">
        <v>16</v>
      </c>
      <c r="J12213">
        <v>448</v>
      </c>
      <c r="K12213"/>
      <c r="L12213">
        <v>2025</v>
      </c>
      <c r="M12213" t="s">
        <v>525</v>
      </c>
      <c r="N12213" t="s">
        <v>526</v>
      </c>
      <c r="O12213"/>
    </row>
    <row r="12214" spans="1:15" ht="16" x14ac:dyDescent="0.2">
      <c r="A12214" t="s">
        <v>521</v>
      </c>
      <c r="B12214" t="s">
        <v>662</v>
      </c>
      <c r="C12214" t="s">
        <v>523</v>
      </c>
      <c r="D12214" t="s">
        <v>530</v>
      </c>
      <c r="E12214" t="s">
        <v>517</v>
      </c>
      <c r="F12214" s="191">
        <v>45939</v>
      </c>
      <c r="G12214" t="s">
        <v>32</v>
      </c>
      <c r="H12214" s="192">
        <v>201600</v>
      </c>
      <c r="I12214" t="s">
        <v>16</v>
      </c>
      <c r="J12214">
        <v>504</v>
      </c>
      <c r="K12214"/>
      <c r="L12214">
        <v>2025</v>
      </c>
      <c r="M12214" t="s">
        <v>525</v>
      </c>
      <c r="N12214" t="s">
        <v>526</v>
      </c>
      <c r="O12214"/>
    </row>
    <row r="12215" spans="1:15" ht="16" x14ac:dyDescent="0.2">
      <c r="A12215" t="s">
        <v>521</v>
      </c>
      <c r="B12215" t="s">
        <v>572</v>
      </c>
      <c r="C12215" t="s">
        <v>523</v>
      </c>
      <c r="D12215" t="s">
        <v>524</v>
      </c>
      <c r="E12215" t="s">
        <v>519</v>
      </c>
      <c r="F12215" s="191">
        <v>45939</v>
      </c>
      <c r="G12215" t="s">
        <v>573</v>
      </c>
      <c r="H12215" s="192">
        <v>212500</v>
      </c>
      <c r="I12215" t="s">
        <v>16</v>
      </c>
      <c r="J12215">
        <v>2500</v>
      </c>
      <c r="K12215"/>
      <c r="L12215">
        <v>2025</v>
      </c>
      <c r="M12215" t="s">
        <v>525</v>
      </c>
      <c r="N12215" t="s">
        <v>526</v>
      </c>
      <c r="O12215"/>
    </row>
    <row r="12216" spans="1:15" ht="16" x14ac:dyDescent="0.2">
      <c r="A12216" t="s">
        <v>521</v>
      </c>
      <c r="B12216" t="s">
        <v>572</v>
      </c>
      <c r="C12216" t="s">
        <v>523</v>
      </c>
      <c r="D12216" t="s">
        <v>530</v>
      </c>
      <c r="E12216" t="s">
        <v>517</v>
      </c>
      <c r="F12216" s="191">
        <v>45939</v>
      </c>
      <c r="G12216" t="s">
        <v>573</v>
      </c>
      <c r="H12216" s="192">
        <v>520000</v>
      </c>
      <c r="I12216" t="s">
        <v>16</v>
      </c>
      <c r="J12216"/>
      <c r="K12216"/>
      <c r="L12216">
        <v>2025</v>
      </c>
      <c r="M12216" t="s">
        <v>525</v>
      </c>
      <c r="N12216" t="s">
        <v>526</v>
      </c>
      <c r="O12216"/>
    </row>
    <row r="12217" spans="1:15" ht="16" x14ac:dyDescent="0.2">
      <c r="A12217" t="s">
        <v>521</v>
      </c>
      <c r="B12217" t="s">
        <v>603</v>
      </c>
      <c r="C12217" t="s">
        <v>523</v>
      </c>
      <c r="D12217" t="s">
        <v>525</v>
      </c>
      <c r="E12217" t="s">
        <v>525</v>
      </c>
      <c r="F12217" s="191">
        <v>45940</v>
      </c>
      <c r="G12217" t="s">
        <v>604</v>
      </c>
      <c r="H12217" s="192">
        <v>12714</v>
      </c>
      <c r="I12217" t="s">
        <v>22</v>
      </c>
      <c r="J12217"/>
      <c r="K12217"/>
      <c r="L12217">
        <v>2025</v>
      </c>
      <c r="M12217" t="s">
        <v>525</v>
      </c>
      <c r="N12217" t="s">
        <v>569</v>
      </c>
      <c r="O12217"/>
    </row>
    <row r="12218" spans="1:15" ht="16" x14ac:dyDescent="0.2">
      <c r="A12218" t="s">
        <v>521</v>
      </c>
      <c r="B12218" t="s">
        <v>662</v>
      </c>
      <c r="C12218" t="s">
        <v>523</v>
      </c>
      <c r="D12218" t="s">
        <v>530</v>
      </c>
      <c r="E12218" t="s">
        <v>517</v>
      </c>
      <c r="F12218" s="191">
        <v>45940</v>
      </c>
      <c r="G12218" t="s">
        <v>32</v>
      </c>
      <c r="H12218" s="192">
        <v>44800</v>
      </c>
      <c r="I12218" t="s">
        <v>16</v>
      </c>
      <c r="J12218">
        <v>112</v>
      </c>
      <c r="K12218"/>
      <c r="L12218">
        <v>2025</v>
      </c>
      <c r="M12218" t="s">
        <v>525</v>
      </c>
      <c r="N12218" t="s">
        <v>526</v>
      </c>
      <c r="O12218"/>
    </row>
    <row r="12219" spans="1:15" ht="16" x14ac:dyDescent="0.2">
      <c r="A12219" t="s">
        <v>521</v>
      </c>
      <c r="B12219" t="s">
        <v>647</v>
      </c>
      <c r="C12219" t="s">
        <v>523</v>
      </c>
      <c r="D12219" t="s">
        <v>525</v>
      </c>
      <c r="E12219" t="s">
        <v>519</v>
      </c>
      <c r="F12219" s="191">
        <v>45940</v>
      </c>
      <c r="G12219" t="s">
        <v>650</v>
      </c>
      <c r="H12219" s="192">
        <v>417419</v>
      </c>
      <c r="I12219" t="s">
        <v>16</v>
      </c>
      <c r="J12219"/>
      <c r="K12219"/>
      <c r="L12219">
        <v>2025</v>
      </c>
      <c r="M12219" t="s">
        <v>525</v>
      </c>
      <c r="N12219" t="s">
        <v>569</v>
      </c>
      <c r="O12219"/>
    </row>
    <row r="12220" spans="1:15" ht="16" x14ac:dyDescent="0.2">
      <c r="A12220" t="s">
        <v>521</v>
      </c>
      <c r="B12220" t="s">
        <v>687</v>
      </c>
      <c r="C12220" t="s">
        <v>523</v>
      </c>
      <c r="D12220" t="s">
        <v>530</v>
      </c>
      <c r="E12220" t="s">
        <v>517</v>
      </c>
      <c r="F12220" s="191">
        <v>45940</v>
      </c>
      <c r="G12220" t="s">
        <v>39</v>
      </c>
      <c r="H12220" s="192">
        <v>179200</v>
      </c>
      <c r="I12220" t="s">
        <v>16</v>
      </c>
      <c r="J12220">
        <v>448</v>
      </c>
      <c r="K12220"/>
      <c r="L12220">
        <v>2025</v>
      </c>
      <c r="M12220" t="s">
        <v>525</v>
      </c>
      <c r="N12220" t="s">
        <v>526</v>
      </c>
      <c r="O12220"/>
    </row>
    <row r="12221" spans="1:15" ht="16" x14ac:dyDescent="0.2">
      <c r="A12221" t="s">
        <v>521</v>
      </c>
      <c r="B12221" t="s">
        <v>647</v>
      </c>
      <c r="C12221" t="s">
        <v>523</v>
      </c>
      <c r="D12221" t="s">
        <v>525</v>
      </c>
      <c r="E12221" t="s">
        <v>531</v>
      </c>
      <c r="F12221" s="191">
        <v>45940</v>
      </c>
      <c r="G12221" t="s">
        <v>650</v>
      </c>
      <c r="H12221" s="192">
        <v>244973</v>
      </c>
      <c r="I12221" t="s">
        <v>16</v>
      </c>
      <c r="J12221"/>
      <c r="K12221"/>
      <c r="L12221">
        <v>2025</v>
      </c>
      <c r="M12221" t="s">
        <v>525</v>
      </c>
      <c r="N12221" t="s">
        <v>569</v>
      </c>
      <c r="O12221"/>
    </row>
    <row r="12222" spans="1:15" ht="16" x14ac:dyDescent="0.2">
      <c r="A12222" t="s">
        <v>521</v>
      </c>
      <c r="B12222" t="s">
        <v>645</v>
      </c>
      <c r="C12222" t="s">
        <v>523</v>
      </c>
      <c r="D12222" t="s">
        <v>530</v>
      </c>
      <c r="E12222" t="s">
        <v>517</v>
      </c>
      <c r="F12222" s="191">
        <v>45940</v>
      </c>
      <c r="G12222" t="s">
        <v>30</v>
      </c>
      <c r="H12222" s="192">
        <v>179200</v>
      </c>
      <c r="I12222" t="s">
        <v>16</v>
      </c>
      <c r="J12222">
        <v>448</v>
      </c>
      <c r="K12222"/>
      <c r="L12222">
        <v>2025</v>
      </c>
      <c r="M12222" t="s">
        <v>525</v>
      </c>
      <c r="N12222" t="s">
        <v>526</v>
      </c>
      <c r="O12222"/>
    </row>
    <row r="12223" spans="1:15" ht="16" x14ac:dyDescent="0.2">
      <c r="A12223" t="s">
        <v>521</v>
      </c>
      <c r="B12223" t="s">
        <v>577</v>
      </c>
      <c r="C12223" t="s">
        <v>523</v>
      </c>
      <c r="D12223" t="s">
        <v>525</v>
      </c>
      <c r="E12223" t="s">
        <v>531</v>
      </c>
      <c r="F12223" s="191">
        <v>45940</v>
      </c>
      <c r="G12223" t="s">
        <v>580</v>
      </c>
      <c r="H12223" s="192">
        <v>33</v>
      </c>
      <c r="I12223" t="s">
        <v>16</v>
      </c>
      <c r="J12223"/>
      <c r="K12223"/>
      <c r="L12223">
        <v>2025</v>
      </c>
      <c r="M12223" t="s">
        <v>525</v>
      </c>
      <c r="N12223" t="s">
        <v>569</v>
      </c>
      <c r="O12223"/>
    </row>
    <row r="12224" spans="1:15" ht="16" x14ac:dyDescent="0.2">
      <c r="A12224" t="s">
        <v>521</v>
      </c>
      <c r="B12224" t="s">
        <v>572</v>
      </c>
      <c r="C12224" t="s">
        <v>523</v>
      </c>
      <c r="D12224" t="s">
        <v>524</v>
      </c>
      <c r="E12224" t="s">
        <v>519</v>
      </c>
      <c r="F12224" s="191">
        <v>45940</v>
      </c>
      <c r="G12224" t="s">
        <v>573</v>
      </c>
      <c r="H12224" s="192">
        <v>510000</v>
      </c>
      <c r="I12224" t="s">
        <v>16</v>
      </c>
      <c r="J12224">
        <v>6000</v>
      </c>
      <c r="K12224"/>
      <c r="L12224">
        <v>2025</v>
      </c>
      <c r="M12224" t="s">
        <v>525</v>
      </c>
      <c r="N12224" t="s">
        <v>526</v>
      </c>
      <c r="O12224"/>
    </row>
    <row r="12225" spans="1:15" ht="16" x14ac:dyDescent="0.2">
      <c r="A12225" t="s">
        <v>521</v>
      </c>
      <c r="B12225" t="s">
        <v>647</v>
      </c>
      <c r="C12225" t="s">
        <v>523</v>
      </c>
      <c r="D12225" t="s">
        <v>525</v>
      </c>
      <c r="E12225" t="s">
        <v>531</v>
      </c>
      <c r="F12225" s="191">
        <v>45940</v>
      </c>
      <c r="G12225" t="s">
        <v>656</v>
      </c>
      <c r="H12225" s="192">
        <v>60535</v>
      </c>
      <c r="I12225" t="s">
        <v>16</v>
      </c>
      <c r="J12225"/>
      <c r="K12225"/>
      <c r="L12225">
        <v>2025</v>
      </c>
      <c r="M12225" t="s">
        <v>525</v>
      </c>
      <c r="N12225" t="s">
        <v>569</v>
      </c>
      <c r="O12225"/>
    </row>
    <row r="12226" spans="1:15" ht="16" x14ac:dyDescent="0.2">
      <c r="A12226" t="s">
        <v>521</v>
      </c>
      <c r="B12226" t="s">
        <v>572</v>
      </c>
      <c r="C12226" t="s">
        <v>523</v>
      </c>
      <c r="D12226" t="s">
        <v>530</v>
      </c>
      <c r="E12226" t="s">
        <v>517</v>
      </c>
      <c r="F12226" s="191">
        <v>45940</v>
      </c>
      <c r="G12226" t="s">
        <v>573</v>
      </c>
      <c r="H12226" s="192">
        <v>320000</v>
      </c>
      <c r="I12226" t="s">
        <v>16</v>
      </c>
      <c r="J12226"/>
      <c r="K12226"/>
      <c r="L12226">
        <v>2025</v>
      </c>
      <c r="M12226" t="s">
        <v>525</v>
      </c>
      <c r="N12226" t="s">
        <v>526</v>
      </c>
      <c r="O12226"/>
    </row>
    <row r="12227" spans="1:15" ht="16" x14ac:dyDescent="0.2">
      <c r="A12227" t="s">
        <v>521</v>
      </c>
      <c r="B12227" t="s">
        <v>687</v>
      </c>
      <c r="C12227" t="s">
        <v>523</v>
      </c>
      <c r="D12227" t="s">
        <v>530</v>
      </c>
      <c r="E12227" t="s">
        <v>517</v>
      </c>
      <c r="F12227" s="191">
        <v>45941</v>
      </c>
      <c r="G12227" t="s">
        <v>39</v>
      </c>
      <c r="H12227" s="192">
        <v>112000</v>
      </c>
      <c r="I12227" t="s">
        <v>16</v>
      </c>
      <c r="J12227">
        <v>280</v>
      </c>
      <c r="K12227"/>
      <c r="L12227">
        <v>2025</v>
      </c>
      <c r="M12227" t="s">
        <v>525</v>
      </c>
      <c r="N12227" t="s">
        <v>526</v>
      </c>
      <c r="O12227"/>
    </row>
    <row r="12228" spans="1:15" ht="16" x14ac:dyDescent="0.2">
      <c r="A12228" t="s">
        <v>521</v>
      </c>
      <c r="B12228" t="s">
        <v>645</v>
      </c>
      <c r="C12228" t="s">
        <v>523</v>
      </c>
      <c r="D12228" t="s">
        <v>530</v>
      </c>
      <c r="E12228" t="s">
        <v>517</v>
      </c>
      <c r="F12228" s="191">
        <v>45941</v>
      </c>
      <c r="G12228" t="s">
        <v>30</v>
      </c>
      <c r="H12228" s="192">
        <v>89600</v>
      </c>
      <c r="I12228" t="s">
        <v>16</v>
      </c>
      <c r="J12228">
        <v>224</v>
      </c>
      <c r="K12228"/>
      <c r="L12228">
        <v>2025</v>
      </c>
      <c r="M12228" t="s">
        <v>525</v>
      </c>
      <c r="N12228" t="s">
        <v>526</v>
      </c>
      <c r="O12228"/>
    </row>
    <row r="12229" spans="1:15" ht="16" x14ac:dyDescent="0.2">
      <c r="A12229" t="s">
        <v>521</v>
      </c>
      <c r="B12229" t="s">
        <v>572</v>
      </c>
      <c r="C12229" t="s">
        <v>523</v>
      </c>
      <c r="D12229" t="s">
        <v>524</v>
      </c>
      <c r="E12229" t="s">
        <v>519</v>
      </c>
      <c r="F12229" s="191">
        <v>45941</v>
      </c>
      <c r="G12229" t="s">
        <v>573</v>
      </c>
      <c r="H12229" s="192">
        <v>170000</v>
      </c>
      <c r="I12229" t="s">
        <v>16</v>
      </c>
      <c r="J12229">
        <v>2000</v>
      </c>
      <c r="K12229"/>
      <c r="L12229">
        <v>2025</v>
      </c>
      <c r="M12229" t="s">
        <v>525</v>
      </c>
      <c r="N12229" t="s">
        <v>526</v>
      </c>
      <c r="O12229"/>
    </row>
    <row r="12230" spans="1:15" ht="16" x14ac:dyDescent="0.2">
      <c r="A12230" t="s">
        <v>521</v>
      </c>
      <c r="B12230" t="s">
        <v>572</v>
      </c>
      <c r="C12230" t="s">
        <v>523</v>
      </c>
      <c r="D12230" t="s">
        <v>530</v>
      </c>
      <c r="E12230" t="s">
        <v>517</v>
      </c>
      <c r="F12230" s="191">
        <v>45941</v>
      </c>
      <c r="G12230" t="s">
        <v>573</v>
      </c>
      <c r="H12230" s="192">
        <v>220000</v>
      </c>
      <c r="I12230" t="s">
        <v>16</v>
      </c>
      <c r="J12230"/>
      <c r="K12230"/>
      <c r="L12230">
        <v>2025</v>
      </c>
      <c r="M12230" t="s">
        <v>525</v>
      </c>
      <c r="N12230" t="s">
        <v>526</v>
      </c>
      <c r="O12230"/>
    </row>
    <row r="12231" spans="1:15" ht="16" x14ac:dyDescent="0.2">
      <c r="A12231" t="s">
        <v>521</v>
      </c>
      <c r="B12231" t="s">
        <v>645</v>
      </c>
      <c r="C12231" t="s">
        <v>523</v>
      </c>
      <c r="D12231" t="s">
        <v>530</v>
      </c>
      <c r="E12231" t="s">
        <v>517</v>
      </c>
      <c r="F12231" s="191">
        <v>45941</v>
      </c>
      <c r="G12231" t="s">
        <v>30</v>
      </c>
      <c r="H12231" s="192">
        <v>86016</v>
      </c>
      <c r="I12231" t="s">
        <v>16</v>
      </c>
      <c r="J12231"/>
      <c r="K12231"/>
      <c r="L12231">
        <v>2025</v>
      </c>
      <c r="M12231" t="s">
        <v>525</v>
      </c>
      <c r="N12231" t="s">
        <v>526</v>
      </c>
      <c r="O12231" t="s">
        <v>937</v>
      </c>
    </row>
    <row r="12232" spans="1:15" ht="16" x14ac:dyDescent="0.2">
      <c r="A12232" t="s">
        <v>521</v>
      </c>
      <c r="B12232" t="s">
        <v>687</v>
      </c>
      <c r="C12232" t="s">
        <v>523</v>
      </c>
      <c r="D12232" t="s">
        <v>530</v>
      </c>
      <c r="E12232" t="s">
        <v>517</v>
      </c>
      <c r="F12232" s="191">
        <v>45941</v>
      </c>
      <c r="G12232" t="s">
        <v>39</v>
      </c>
      <c r="H12232" s="192">
        <v>93184</v>
      </c>
      <c r="I12232" t="s">
        <v>16</v>
      </c>
      <c r="J12232"/>
      <c r="K12232"/>
      <c r="L12232">
        <v>2025</v>
      </c>
      <c r="M12232" t="s">
        <v>525</v>
      </c>
      <c r="N12232" t="s">
        <v>526</v>
      </c>
      <c r="O12232" t="s">
        <v>937</v>
      </c>
    </row>
    <row r="12233" spans="1:15" ht="16" x14ac:dyDescent="0.2">
      <c r="A12233" t="s">
        <v>521</v>
      </c>
      <c r="B12233" t="s">
        <v>662</v>
      </c>
      <c r="C12233" t="s">
        <v>523</v>
      </c>
      <c r="D12233" t="s">
        <v>530</v>
      </c>
      <c r="E12233" t="s">
        <v>517</v>
      </c>
      <c r="F12233" s="191">
        <v>45941</v>
      </c>
      <c r="G12233" t="s">
        <v>32</v>
      </c>
      <c r="H12233" s="192">
        <v>387072</v>
      </c>
      <c r="I12233" t="s">
        <v>16</v>
      </c>
      <c r="J12233"/>
      <c r="K12233"/>
      <c r="L12233">
        <v>2025</v>
      </c>
      <c r="M12233" t="s">
        <v>525</v>
      </c>
      <c r="N12233" t="s">
        <v>526</v>
      </c>
      <c r="O12233" t="s">
        <v>937</v>
      </c>
    </row>
    <row r="12234" spans="1:15" ht="16" x14ac:dyDescent="0.2">
      <c r="A12234" t="s">
        <v>521</v>
      </c>
      <c r="B12234" t="s">
        <v>639</v>
      </c>
      <c r="C12234" t="s">
        <v>523</v>
      </c>
      <c r="D12234" t="s">
        <v>530</v>
      </c>
      <c r="E12234" t="s">
        <v>517</v>
      </c>
      <c r="F12234" s="191">
        <v>45941</v>
      </c>
      <c r="G12234" t="s">
        <v>29</v>
      </c>
      <c r="H12234" s="192">
        <v>78848</v>
      </c>
      <c r="I12234" t="s">
        <v>16</v>
      </c>
      <c r="J12234"/>
      <c r="K12234"/>
      <c r="L12234">
        <v>2025</v>
      </c>
      <c r="M12234" t="s">
        <v>525</v>
      </c>
      <c r="N12234" t="s">
        <v>526</v>
      </c>
      <c r="O12234" t="s">
        <v>937</v>
      </c>
    </row>
    <row r="12235" spans="1:15" ht="16" x14ac:dyDescent="0.2">
      <c r="A12235" t="s">
        <v>521</v>
      </c>
      <c r="B12235" t="s">
        <v>592</v>
      </c>
      <c r="C12235" t="s">
        <v>523</v>
      </c>
      <c r="D12235" t="s">
        <v>530</v>
      </c>
      <c r="E12235" t="s">
        <v>517</v>
      </c>
      <c r="F12235" s="191">
        <v>45941</v>
      </c>
      <c r="G12235" t="s">
        <v>24</v>
      </c>
      <c r="H12235" s="192">
        <v>437248</v>
      </c>
      <c r="I12235" t="s">
        <v>16</v>
      </c>
      <c r="J12235"/>
      <c r="K12235"/>
      <c r="L12235">
        <v>2025</v>
      </c>
      <c r="M12235" t="s">
        <v>525</v>
      </c>
      <c r="N12235" t="s">
        <v>526</v>
      </c>
      <c r="O12235" t="s">
        <v>937</v>
      </c>
    </row>
    <row r="12236" spans="1:15" ht="16" x14ac:dyDescent="0.2">
      <c r="A12236" t="s">
        <v>521</v>
      </c>
      <c r="B12236" t="s">
        <v>572</v>
      </c>
      <c r="C12236" t="s">
        <v>523</v>
      </c>
      <c r="D12236" t="s">
        <v>530</v>
      </c>
      <c r="E12236" t="s">
        <v>517</v>
      </c>
      <c r="F12236" s="191">
        <v>45941</v>
      </c>
      <c r="G12236" t="s">
        <v>573</v>
      </c>
      <c r="H12236" s="192">
        <v>6810400</v>
      </c>
      <c r="I12236" t="s">
        <v>16</v>
      </c>
      <c r="J12236"/>
      <c r="K12236"/>
      <c r="L12236">
        <v>2025</v>
      </c>
      <c r="M12236" t="s">
        <v>525</v>
      </c>
      <c r="N12236" t="s">
        <v>526</v>
      </c>
      <c r="O12236" t="s">
        <v>937</v>
      </c>
    </row>
    <row r="12237" spans="1:15" ht="16" x14ac:dyDescent="0.2">
      <c r="A12237" t="s">
        <v>521</v>
      </c>
      <c r="B12237" t="s">
        <v>662</v>
      </c>
      <c r="C12237" t="s">
        <v>523</v>
      </c>
      <c r="D12237" t="s">
        <v>530</v>
      </c>
      <c r="E12237" t="s">
        <v>517</v>
      </c>
      <c r="F12237" s="191">
        <v>45942</v>
      </c>
      <c r="G12237" t="s">
        <v>32</v>
      </c>
      <c r="H12237" s="192">
        <v>44800</v>
      </c>
      <c r="I12237" t="s">
        <v>16</v>
      </c>
      <c r="J12237">
        <v>112</v>
      </c>
      <c r="K12237"/>
      <c r="L12237">
        <v>2025</v>
      </c>
      <c r="M12237" t="s">
        <v>525</v>
      </c>
      <c r="N12237" t="s">
        <v>526</v>
      </c>
      <c r="O12237"/>
    </row>
    <row r="12238" spans="1:15" ht="16" x14ac:dyDescent="0.2">
      <c r="A12238" t="s">
        <v>521</v>
      </c>
      <c r="B12238" t="s">
        <v>687</v>
      </c>
      <c r="C12238" t="s">
        <v>523</v>
      </c>
      <c r="D12238" t="s">
        <v>530</v>
      </c>
      <c r="E12238" t="s">
        <v>517</v>
      </c>
      <c r="F12238" s="191">
        <v>45942</v>
      </c>
      <c r="G12238" t="s">
        <v>39</v>
      </c>
      <c r="H12238" s="192">
        <v>134400</v>
      </c>
      <c r="I12238" t="s">
        <v>16</v>
      </c>
      <c r="J12238">
        <v>336</v>
      </c>
      <c r="K12238"/>
      <c r="L12238">
        <v>2025</v>
      </c>
      <c r="M12238" t="s">
        <v>525</v>
      </c>
      <c r="N12238" t="s">
        <v>526</v>
      </c>
      <c r="O12238"/>
    </row>
    <row r="12239" spans="1:15" ht="16" x14ac:dyDescent="0.2">
      <c r="A12239" t="s">
        <v>521</v>
      </c>
      <c r="B12239" t="s">
        <v>645</v>
      </c>
      <c r="C12239" t="s">
        <v>523</v>
      </c>
      <c r="D12239" t="s">
        <v>530</v>
      </c>
      <c r="E12239" t="s">
        <v>517</v>
      </c>
      <c r="F12239" s="191">
        <v>45942</v>
      </c>
      <c r="G12239" t="s">
        <v>30</v>
      </c>
      <c r="H12239" s="192">
        <v>67200</v>
      </c>
      <c r="I12239" t="s">
        <v>16</v>
      </c>
      <c r="J12239">
        <v>168</v>
      </c>
      <c r="K12239"/>
      <c r="L12239">
        <v>2025</v>
      </c>
      <c r="M12239" t="s">
        <v>525</v>
      </c>
      <c r="N12239" t="s">
        <v>526</v>
      </c>
      <c r="O12239"/>
    </row>
    <row r="12240" spans="1:15" ht="16" x14ac:dyDescent="0.2">
      <c r="A12240" t="s">
        <v>521</v>
      </c>
      <c r="B12240" t="s">
        <v>647</v>
      </c>
      <c r="C12240" t="s">
        <v>523</v>
      </c>
      <c r="D12240" t="s">
        <v>525</v>
      </c>
      <c r="E12240" t="s">
        <v>525</v>
      </c>
      <c r="F12240" s="191">
        <v>45943</v>
      </c>
      <c r="G12240" t="s">
        <v>648</v>
      </c>
      <c r="H12240" s="192">
        <v>25344</v>
      </c>
      <c r="I12240" t="s">
        <v>16</v>
      </c>
      <c r="J12240"/>
      <c r="K12240"/>
      <c r="L12240">
        <v>2025</v>
      </c>
      <c r="M12240" t="s">
        <v>525</v>
      </c>
      <c r="N12240" t="s">
        <v>569</v>
      </c>
      <c r="O12240"/>
    </row>
    <row r="12241" spans="1:15" ht="16" x14ac:dyDescent="0.2">
      <c r="A12241" t="s">
        <v>521</v>
      </c>
      <c r="B12241" t="s">
        <v>647</v>
      </c>
      <c r="C12241" t="s">
        <v>523</v>
      </c>
      <c r="D12241" t="s">
        <v>525</v>
      </c>
      <c r="E12241" t="s">
        <v>531</v>
      </c>
      <c r="F12241" s="191">
        <v>45943</v>
      </c>
      <c r="G12241" t="s">
        <v>648</v>
      </c>
      <c r="H12241" s="192">
        <v>93210</v>
      </c>
      <c r="I12241" t="s">
        <v>16</v>
      </c>
      <c r="J12241"/>
      <c r="K12241"/>
      <c r="L12241">
        <v>2025</v>
      </c>
      <c r="M12241" t="s">
        <v>525</v>
      </c>
      <c r="N12241" t="s">
        <v>569</v>
      </c>
      <c r="O12241"/>
    </row>
    <row r="12242" spans="1:15" ht="16" x14ac:dyDescent="0.2">
      <c r="A12242" t="s">
        <v>521</v>
      </c>
      <c r="B12242" t="s">
        <v>687</v>
      </c>
      <c r="C12242" t="s">
        <v>523</v>
      </c>
      <c r="D12242" t="s">
        <v>530</v>
      </c>
      <c r="E12242" t="s">
        <v>517</v>
      </c>
      <c r="F12242" s="191">
        <v>45943</v>
      </c>
      <c r="G12242" t="s">
        <v>39</v>
      </c>
      <c r="H12242" s="192">
        <v>134400</v>
      </c>
      <c r="I12242" t="s">
        <v>16</v>
      </c>
      <c r="J12242">
        <v>336</v>
      </c>
      <c r="K12242"/>
      <c r="L12242">
        <v>2025</v>
      </c>
      <c r="M12242" t="s">
        <v>525</v>
      </c>
      <c r="N12242" t="s">
        <v>526</v>
      </c>
      <c r="O12242"/>
    </row>
    <row r="12243" spans="1:15" ht="16" x14ac:dyDescent="0.2">
      <c r="A12243" t="s">
        <v>521</v>
      </c>
      <c r="B12243" t="s">
        <v>645</v>
      </c>
      <c r="C12243" t="s">
        <v>523</v>
      </c>
      <c r="D12243" t="s">
        <v>530</v>
      </c>
      <c r="E12243" t="s">
        <v>517</v>
      </c>
      <c r="F12243" s="191">
        <v>45943</v>
      </c>
      <c r="G12243" t="s">
        <v>30</v>
      </c>
      <c r="H12243" s="192">
        <v>67200</v>
      </c>
      <c r="I12243" t="s">
        <v>16</v>
      </c>
      <c r="J12243">
        <v>168</v>
      </c>
      <c r="K12243"/>
      <c r="L12243">
        <v>2025</v>
      </c>
      <c r="M12243" t="s">
        <v>525</v>
      </c>
      <c r="N12243" t="s">
        <v>526</v>
      </c>
      <c r="O12243"/>
    </row>
    <row r="12244" spans="1:15" ht="16" x14ac:dyDescent="0.2">
      <c r="A12244" t="s">
        <v>521</v>
      </c>
      <c r="B12244" t="s">
        <v>662</v>
      </c>
      <c r="C12244" t="s">
        <v>523</v>
      </c>
      <c r="D12244" t="s">
        <v>530</v>
      </c>
      <c r="E12244" t="s">
        <v>517</v>
      </c>
      <c r="F12244" s="191">
        <v>45943</v>
      </c>
      <c r="G12244" t="s">
        <v>32</v>
      </c>
      <c r="H12244" s="192">
        <v>44800</v>
      </c>
      <c r="I12244" t="s">
        <v>16</v>
      </c>
      <c r="J12244">
        <v>112</v>
      </c>
      <c r="K12244"/>
      <c r="L12244">
        <v>2025</v>
      </c>
      <c r="M12244" t="s">
        <v>525</v>
      </c>
      <c r="N12244" t="s">
        <v>526</v>
      </c>
      <c r="O12244"/>
    </row>
    <row r="12245" spans="1:15" ht="16" x14ac:dyDescent="0.2">
      <c r="A12245" t="s">
        <v>521</v>
      </c>
      <c r="B12245" t="s">
        <v>603</v>
      </c>
      <c r="C12245" t="s">
        <v>523</v>
      </c>
      <c r="D12245" t="s">
        <v>525</v>
      </c>
      <c r="E12245" t="s">
        <v>525</v>
      </c>
      <c r="F12245" s="191">
        <v>45944</v>
      </c>
      <c r="G12245" t="s">
        <v>604</v>
      </c>
      <c r="H12245" s="192">
        <v>1630</v>
      </c>
      <c r="I12245" t="s">
        <v>22</v>
      </c>
      <c r="J12245"/>
      <c r="K12245"/>
      <c r="L12245">
        <v>2025</v>
      </c>
      <c r="M12245" t="s">
        <v>525</v>
      </c>
      <c r="N12245" t="s">
        <v>569</v>
      </c>
      <c r="O12245"/>
    </row>
    <row r="12246" spans="1:15" ht="16" x14ac:dyDescent="0.2">
      <c r="A12246" t="s">
        <v>521</v>
      </c>
      <c r="B12246" t="s">
        <v>662</v>
      </c>
      <c r="C12246" t="s">
        <v>523</v>
      </c>
      <c r="D12246" t="s">
        <v>530</v>
      </c>
      <c r="E12246" t="s">
        <v>518</v>
      </c>
      <c r="F12246" s="191">
        <v>45944</v>
      </c>
      <c r="G12246" t="s">
        <v>32</v>
      </c>
      <c r="H12246" s="192">
        <v>44800</v>
      </c>
      <c r="I12246" t="s">
        <v>16</v>
      </c>
      <c r="J12246">
        <v>112</v>
      </c>
      <c r="K12246"/>
      <c r="L12246">
        <v>2025</v>
      </c>
      <c r="M12246" t="s">
        <v>525</v>
      </c>
      <c r="N12246" t="s">
        <v>526</v>
      </c>
      <c r="O12246"/>
    </row>
    <row r="12247" spans="1:15" ht="16" x14ac:dyDescent="0.2">
      <c r="A12247" t="s">
        <v>521</v>
      </c>
      <c r="B12247" t="s">
        <v>647</v>
      </c>
      <c r="C12247" t="s">
        <v>535</v>
      </c>
      <c r="D12247" t="s">
        <v>525</v>
      </c>
      <c r="E12247" t="s">
        <v>519</v>
      </c>
      <c r="F12247" s="191">
        <v>45944</v>
      </c>
      <c r="G12247" t="s">
        <v>650</v>
      </c>
      <c r="H12247" s="192">
        <v>123796</v>
      </c>
      <c r="I12247" t="s">
        <v>16</v>
      </c>
      <c r="J12247"/>
      <c r="K12247"/>
      <c r="L12247">
        <v>2025</v>
      </c>
      <c r="M12247" t="s">
        <v>525</v>
      </c>
      <c r="N12247" t="s">
        <v>569</v>
      </c>
      <c r="O12247"/>
    </row>
    <row r="12248" spans="1:15" ht="16" x14ac:dyDescent="0.2">
      <c r="A12248" t="s">
        <v>521</v>
      </c>
      <c r="B12248" t="s">
        <v>687</v>
      </c>
      <c r="C12248" t="s">
        <v>523</v>
      </c>
      <c r="D12248" t="s">
        <v>530</v>
      </c>
      <c r="E12248" t="s">
        <v>517</v>
      </c>
      <c r="F12248" s="191">
        <v>45944</v>
      </c>
      <c r="G12248" t="s">
        <v>39</v>
      </c>
      <c r="H12248" s="192">
        <v>246400</v>
      </c>
      <c r="I12248" t="s">
        <v>16</v>
      </c>
      <c r="J12248">
        <v>616</v>
      </c>
      <c r="K12248"/>
      <c r="L12248">
        <v>2025</v>
      </c>
      <c r="M12248" t="s">
        <v>525</v>
      </c>
      <c r="N12248" t="s">
        <v>526</v>
      </c>
      <c r="O12248"/>
    </row>
    <row r="12249" spans="1:15" ht="16" x14ac:dyDescent="0.2">
      <c r="A12249" t="s">
        <v>521</v>
      </c>
      <c r="B12249" t="s">
        <v>647</v>
      </c>
      <c r="C12249" t="s">
        <v>523</v>
      </c>
      <c r="D12249" t="s">
        <v>525</v>
      </c>
      <c r="E12249" t="s">
        <v>519</v>
      </c>
      <c r="F12249" s="191">
        <v>45944</v>
      </c>
      <c r="G12249" t="s">
        <v>650</v>
      </c>
      <c r="H12249" s="192">
        <v>663837</v>
      </c>
      <c r="I12249" t="s">
        <v>16</v>
      </c>
      <c r="J12249"/>
      <c r="K12249"/>
      <c r="L12249">
        <v>2025</v>
      </c>
      <c r="M12249" t="s">
        <v>525</v>
      </c>
      <c r="N12249" t="s">
        <v>569</v>
      </c>
      <c r="O12249"/>
    </row>
    <row r="12250" spans="1:15" ht="16" x14ac:dyDescent="0.2">
      <c r="A12250" t="s">
        <v>521</v>
      </c>
      <c r="B12250" t="s">
        <v>645</v>
      </c>
      <c r="C12250" t="s">
        <v>523</v>
      </c>
      <c r="D12250" t="s">
        <v>530</v>
      </c>
      <c r="E12250" t="s">
        <v>517</v>
      </c>
      <c r="F12250" s="191">
        <v>45944</v>
      </c>
      <c r="G12250" t="s">
        <v>30</v>
      </c>
      <c r="H12250" s="192">
        <v>89600</v>
      </c>
      <c r="I12250" t="s">
        <v>16</v>
      </c>
      <c r="J12250">
        <v>224</v>
      </c>
      <c r="K12250"/>
      <c r="L12250">
        <v>2025</v>
      </c>
      <c r="M12250" t="s">
        <v>525</v>
      </c>
      <c r="N12250" t="s">
        <v>526</v>
      </c>
      <c r="O12250"/>
    </row>
    <row r="12251" spans="1:15" ht="16" x14ac:dyDescent="0.2">
      <c r="A12251" t="s">
        <v>521</v>
      </c>
      <c r="B12251" t="s">
        <v>647</v>
      </c>
      <c r="C12251" t="s">
        <v>523</v>
      </c>
      <c r="D12251" t="s">
        <v>525</v>
      </c>
      <c r="E12251" t="s">
        <v>531</v>
      </c>
      <c r="F12251" s="191">
        <v>45944</v>
      </c>
      <c r="G12251" t="s">
        <v>650</v>
      </c>
      <c r="H12251" s="192">
        <v>657848</v>
      </c>
      <c r="I12251" t="s">
        <v>16</v>
      </c>
      <c r="J12251"/>
      <c r="K12251"/>
      <c r="L12251">
        <v>2025</v>
      </c>
      <c r="M12251" t="s">
        <v>525</v>
      </c>
      <c r="N12251" t="s">
        <v>569</v>
      </c>
      <c r="O12251"/>
    </row>
    <row r="12252" spans="1:15" ht="16" x14ac:dyDescent="0.2">
      <c r="A12252" t="s">
        <v>521</v>
      </c>
      <c r="B12252" t="s">
        <v>647</v>
      </c>
      <c r="C12252" t="s">
        <v>523</v>
      </c>
      <c r="D12252" t="s">
        <v>525</v>
      </c>
      <c r="E12252" t="s">
        <v>525</v>
      </c>
      <c r="F12252" s="191">
        <v>45944</v>
      </c>
      <c r="G12252" t="s">
        <v>648</v>
      </c>
      <c r="H12252" s="192">
        <v>10596</v>
      </c>
      <c r="I12252" t="s">
        <v>16</v>
      </c>
      <c r="J12252"/>
      <c r="K12252"/>
      <c r="L12252">
        <v>2025</v>
      </c>
      <c r="M12252" t="s">
        <v>525</v>
      </c>
      <c r="N12252" t="s">
        <v>569</v>
      </c>
      <c r="O12252"/>
    </row>
    <row r="12253" spans="1:15" ht="16" x14ac:dyDescent="0.2">
      <c r="A12253" t="s">
        <v>521</v>
      </c>
      <c r="B12253" t="s">
        <v>647</v>
      </c>
      <c r="C12253" t="s">
        <v>523</v>
      </c>
      <c r="D12253" t="s">
        <v>525</v>
      </c>
      <c r="E12253" t="s">
        <v>531</v>
      </c>
      <c r="F12253" s="191">
        <v>45944</v>
      </c>
      <c r="G12253" t="s">
        <v>648</v>
      </c>
      <c r="H12253" s="192">
        <v>114576</v>
      </c>
      <c r="I12253" t="s">
        <v>16</v>
      </c>
      <c r="J12253"/>
      <c r="K12253"/>
      <c r="L12253">
        <v>2025</v>
      </c>
      <c r="M12253" t="s">
        <v>525</v>
      </c>
      <c r="N12253" t="s">
        <v>569</v>
      </c>
      <c r="O12253"/>
    </row>
    <row r="12254" spans="1:15" ht="16" x14ac:dyDescent="0.2">
      <c r="A12254" t="s">
        <v>521</v>
      </c>
      <c r="B12254" t="s">
        <v>647</v>
      </c>
      <c r="C12254" t="s">
        <v>523</v>
      </c>
      <c r="D12254" t="s">
        <v>525</v>
      </c>
      <c r="E12254" t="s">
        <v>531</v>
      </c>
      <c r="F12254" s="191">
        <v>45944</v>
      </c>
      <c r="G12254" t="s">
        <v>651</v>
      </c>
      <c r="H12254" s="192">
        <v>316800</v>
      </c>
      <c r="I12254" t="s">
        <v>16</v>
      </c>
      <c r="J12254"/>
      <c r="K12254"/>
      <c r="L12254">
        <v>2025</v>
      </c>
      <c r="M12254" t="s">
        <v>525</v>
      </c>
      <c r="N12254" t="s">
        <v>569</v>
      </c>
      <c r="O12254"/>
    </row>
    <row r="12255" spans="1:15" ht="16" x14ac:dyDescent="0.2">
      <c r="A12255" t="s">
        <v>521</v>
      </c>
      <c r="B12255" t="s">
        <v>647</v>
      </c>
      <c r="C12255" t="s">
        <v>523</v>
      </c>
      <c r="D12255" t="s">
        <v>525</v>
      </c>
      <c r="E12255" t="s">
        <v>525</v>
      </c>
      <c r="F12255" s="191">
        <v>45944</v>
      </c>
      <c r="G12255" t="s">
        <v>649</v>
      </c>
      <c r="H12255" s="192">
        <v>77895</v>
      </c>
      <c r="I12255" t="s">
        <v>16</v>
      </c>
      <c r="J12255"/>
      <c r="K12255"/>
      <c r="L12255">
        <v>2025</v>
      </c>
      <c r="M12255" t="s">
        <v>525</v>
      </c>
      <c r="N12255" t="s">
        <v>569</v>
      </c>
      <c r="O12255"/>
    </row>
    <row r="12256" spans="1:15" ht="16" x14ac:dyDescent="0.2">
      <c r="A12256" t="s">
        <v>521</v>
      </c>
      <c r="B12256" t="s">
        <v>647</v>
      </c>
      <c r="C12256" t="s">
        <v>523</v>
      </c>
      <c r="D12256" t="s">
        <v>525</v>
      </c>
      <c r="E12256" t="s">
        <v>531</v>
      </c>
      <c r="F12256" s="191">
        <v>45944</v>
      </c>
      <c r="G12256" t="s">
        <v>652</v>
      </c>
      <c r="H12256" s="192">
        <v>1368400</v>
      </c>
      <c r="I12256" t="s">
        <v>16</v>
      </c>
      <c r="J12256"/>
      <c r="K12256"/>
      <c r="L12256">
        <v>2025</v>
      </c>
      <c r="M12256" t="s">
        <v>525</v>
      </c>
      <c r="N12256" t="s">
        <v>569</v>
      </c>
      <c r="O12256"/>
    </row>
    <row r="12257" spans="1:15" ht="16" x14ac:dyDescent="0.2">
      <c r="A12257" t="s">
        <v>521</v>
      </c>
      <c r="B12257" t="s">
        <v>567</v>
      </c>
      <c r="C12257" t="s">
        <v>523</v>
      </c>
      <c r="D12257" t="s">
        <v>525</v>
      </c>
      <c r="E12257" t="s">
        <v>531</v>
      </c>
      <c r="F12257" s="191">
        <v>45945</v>
      </c>
      <c r="G12257" t="s">
        <v>568</v>
      </c>
      <c r="H12257" s="192">
        <v>35693</v>
      </c>
      <c r="I12257" t="s">
        <v>22</v>
      </c>
      <c r="J12257"/>
      <c r="K12257"/>
      <c r="L12257">
        <v>2025</v>
      </c>
      <c r="M12257" t="s">
        <v>525</v>
      </c>
      <c r="N12257" t="s">
        <v>569</v>
      </c>
      <c r="O12257"/>
    </row>
    <row r="12258" spans="1:15" ht="16" x14ac:dyDescent="0.2">
      <c r="A12258" t="s">
        <v>521</v>
      </c>
      <c r="B12258" t="s">
        <v>603</v>
      </c>
      <c r="C12258" t="s">
        <v>523</v>
      </c>
      <c r="D12258" t="s">
        <v>525</v>
      </c>
      <c r="E12258" t="s">
        <v>525</v>
      </c>
      <c r="F12258" s="191">
        <v>45945</v>
      </c>
      <c r="G12258" t="s">
        <v>604</v>
      </c>
      <c r="H12258" s="192">
        <v>40314</v>
      </c>
      <c r="I12258" t="s">
        <v>22</v>
      </c>
      <c r="J12258"/>
      <c r="K12258"/>
      <c r="L12258">
        <v>2025</v>
      </c>
      <c r="M12258" t="s">
        <v>525</v>
      </c>
      <c r="N12258" t="s">
        <v>569</v>
      </c>
      <c r="O12258"/>
    </row>
    <row r="12259" spans="1:15" ht="16" x14ac:dyDescent="0.2">
      <c r="A12259" t="s">
        <v>521</v>
      </c>
      <c r="B12259" t="s">
        <v>647</v>
      </c>
      <c r="C12259" t="s">
        <v>523</v>
      </c>
      <c r="D12259" t="s">
        <v>525</v>
      </c>
      <c r="E12259" t="s">
        <v>525</v>
      </c>
      <c r="F12259" s="191">
        <v>45945</v>
      </c>
      <c r="G12259" t="s">
        <v>650</v>
      </c>
      <c r="H12259" s="192">
        <v>293385</v>
      </c>
      <c r="I12259" t="s">
        <v>16</v>
      </c>
      <c r="J12259"/>
      <c r="K12259"/>
      <c r="L12259">
        <v>2025</v>
      </c>
      <c r="M12259" t="s">
        <v>525</v>
      </c>
      <c r="N12259" t="s">
        <v>569</v>
      </c>
      <c r="O12259"/>
    </row>
    <row r="12260" spans="1:15" ht="16" x14ac:dyDescent="0.2">
      <c r="A12260" t="s">
        <v>521</v>
      </c>
      <c r="B12260" t="s">
        <v>647</v>
      </c>
      <c r="C12260" t="s">
        <v>535</v>
      </c>
      <c r="D12260" t="s">
        <v>525</v>
      </c>
      <c r="E12260" t="s">
        <v>519</v>
      </c>
      <c r="F12260" s="191">
        <v>45945</v>
      </c>
      <c r="G12260" t="s">
        <v>650</v>
      </c>
      <c r="H12260" s="192">
        <v>44418</v>
      </c>
      <c r="I12260" t="s">
        <v>16</v>
      </c>
      <c r="J12260"/>
      <c r="K12260"/>
      <c r="L12260">
        <v>2025</v>
      </c>
      <c r="M12260" t="s">
        <v>525</v>
      </c>
      <c r="N12260" t="s">
        <v>569</v>
      </c>
      <c r="O12260"/>
    </row>
    <row r="12261" spans="1:15" ht="16" x14ac:dyDescent="0.2">
      <c r="A12261" t="s">
        <v>521</v>
      </c>
      <c r="B12261" t="s">
        <v>647</v>
      </c>
      <c r="C12261" t="s">
        <v>523</v>
      </c>
      <c r="D12261" t="s">
        <v>525</v>
      </c>
      <c r="E12261" t="s">
        <v>519</v>
      </c>
      <c r="F12261" s="191">
        <v>45945</v>
      </c>
      <c r="G12261" t="s">
        <v>650</v>
      </c>
      <c r="H12261" s="192">
        <v>332121</v>
      </c>
      <c r="I12261" t="s">
        <v>16</v>
      </c>
      <c r="J12261"/>
      <c r="K12261"/>
      <c r="L12261">
        <v>2025</v>
      </c>
      <c r="M12261" t="s">
        <v>525</v>
      </c>
      <c r="N12261" t="s">
        <v>569</v>
      </c>
      <c r="O12261"/>
    </row>
    <row r="12262" spans="1:15" ht="16" x14ac:dyDescent="0.2">
      <c r="A12262" t="s">
        <v>521</v>
      </c>
      <c r="B12262" t="s">
        <v>647</v>
      </c>
      <c r="C12262" t="s">
        <v>535</v>
      </c>
      <c r="D12262" t="s">
        <v>525</v>
      </c>
      <c r="E12262" t="s">
        <v>531</v>
      </c>
      <c r="F12262" s="191">
        <v>45945</v>
      </c>
      <c r="G12262" t="s">
        <v>650</v>
      </c>
      <c r="H12262" s="192">
        <v>62964</v>
      </c>
      <c r="I12262" t="s">
        <v>16</v>
      </c>
      <c r="J12262"/>
      <c r="K12262"/>
      <c r="L12262">
        <v>2025</v>
      </c>
      <c r="M12262" t="s">
        <v>525</v>
      </c>
      <c r="N12262" t="s">
        <v>569</v>
      </c>
      <c r="O12262"/>
    </row>
    <row r="12263" spans="1:15" ht="16" x14ac:dyDescent="0.2">
      <c r="A12263" t="s">
        <v>521</v>
      </c>
      <c r="B12263" t="s">
        <v>647</v>
      </c>
      <c r="C12263" t="s">
        <v>523</v>
      </c>
      <c r="D12263" t="s">
        <v>525</v>
      </c>
      <c r="E12263" t="s">
        <v>531</v>
      </c>
      <c r="F12263" s="191">
        <v>45945</v>
      </c>
      <c r="G12263" t="s">
        <v>650</v>
      </c>
      <c r="H12263" s="192">
        <v>1051829</v>
      </c>
      <c r="I12263" t="s">
        <v>16</v>
      </c>
      <c r="J12263"/>
      <c r="K12263"/>
      <c r="L12263">
        <v>2025</v>
      </c>
      <c r="M12263" t="s">
        <v>525</v>
      </c>
      <c r="N12263" t="s">
        <v>569</v>
      </c>
      <c r="O12263"/>
    </row>
    <row r="12264" spans="1:15" ht="16" x14ac:dyDescent="0.2">
      <c r="A12264" t="s">
        <v>521</v>
      </c>
      <c r="B12264" t="s">
        <v>647</v>
      </c>
      <c r="C12264" t="s">
        <v>523</v>
      </c>
      <c r="D12264" t="s">
        <v>525</v>
      </c>
      <c r="E12264" t="s">
        <v>525</v>
      </c>
      <c r="F12264" s="191">
        <v>45945</v>
      </c>
      <c r="G12264" t="s">
        <v>648</v>
      </c>
      <c r="H12264" s="192">
        <v>160820</v>
      </c>
      <c r="I12264" t="s">
        <v>16</v>
      </c>
      <c r="J12264"/>
      <c r="K12264"/>
      <c r="L12264">
        <v>2025</v>
      </c>
      <c r="M12264" t="s">
        <v>525</v>
      </c>
      <c r="N12264" t="s">
        <v>569</v>
      </c>
      <c r="O12264"/>
    </row>
    <row r="12265" spans="1:15" ht="16" x14ac:dyDescent="0.2">
      <c r="A12265" t="s">
        <v>521</v>
      </c>
      <c r="B12265" t="s">
        <v>647</v>
      </c>
      <c r="C12265" t="s">
        <v>523</v>
      </c>
      <c r="D12265" t="s">
        <v>525</v>
      </c>
      <c r="E12265" t="s">
        <v>531</v>
      </c>
      <c r="F12265" s="191">
        <v>45945</v>
      </c>
      <c r="G12265" t="s">
        <v>648</v>
      </c>
      <c r="H12265" s="192">
        <v>35006</v>
      </c>
      <c r="I12265" t="s">
        <v>16</v>
      </c>
      <c r="J12265"/>
      <c r="K12265"/>
      <c r="L12265">
        <v>2025</v>
      </c>
      <c r="M12265" t="s">
        <v>525</v>
      </c>
      <c r="N12265" t="s">
        <v>569</v>
      </c>
      <c r="O12265"/>
    </row>
    <row r="12266" spans="1:15" ht="16" x14ac:dyDescent="0.2">
      <c r="A12266" t="s">
        <v>521</v>
      </c>
      <c r="B12266" t="s">
        <v>577</v>
      </c>
      <c r="C12266" t="s">
        <v>523</v>
      </c>
      <c r="D12266" t="s">
        <v>525</v>
      </c>
      <c r="E12266" t="s">
        <v>531</v>
      </c>
      <c r="F12266" s="191">
        <v>45945</v>
      </c>
      <c r="G12266" t="s">
        <v>580</v>
      </c>
      <c r="H12266" s="192">
        <v>33</v>
      </c>
      <c r="I12266" t="s">
        <v>16</v>
      </c>
      <c r="J12266"/>
      <c r="K12266"/>
      <c r="L12266">
        <v>2025</v>
      </c>
      <c r="M12266" t="s">
        <v>525</v>
      </c>
      <c r="N12266" t="s">
        <v>569</v>
      </c>
      <c r="O12266"/>
    </row>
    <row r="12267" spans="1:15" ht="16" x14ac:dyDescent="0.2">
      <c r="A12267" t="s">
        <v>521</v>
      </c>
      <c r="B12267" t="s">
        <v>577</v>
      </c>
      <c r="C12267" t="s">
        <v>523</v>
      </c>
      <c r="D12267" t="s">
        <v>525</v>
      </c>
      <c r="E12267" t="s">
        <v>531</v>
      </c>
      <c r="F12267" s="191">
        <v>45945</v>
      </c>
      <c r="G12267" t="s">
        <v>582</v>
      </c>
      <c r="H12267" s="192">
        <v>2924</v>
      </c>
      <c r="I12267" t="s">
        <v>16</v>
      </c>
      <c r="J12267"/>
      <c r="K12267"/>
      <c r="L12267">
        <v>2025</v>
      </c>
      <c r="M12267" t="s">
        <v>525</v>
      </c>
      <c r="N12267" t="s">
        <v>569</v>
      </c>
      <c r="O12267"/>
    </row>
    <row r="12268" spans="1:15" ht="16" x14ac:dyDescent="0.2">
      <c r="A12268" t="s">
        <v>521</v>
      </c>
      <c r="B12268" t="s">
        <v>647</v>
      </c>
      <c r="C12268" t="s">
        <v>523</v>
      </c>
      <c r="D12268" t="s">
        <v>525</v>
      </c>
      <c r="E12268" t="s">
        <v>525</v>
      </c>
      <c r="F12268" s="191">
        <v>45945</v>
      </c>
      <c r="G12268" t="s">
        <v>651</v>
      </c>
      <c r="H12268" s="192">
        <v>79200</v>
      </c>
      <c r="I12268" t="s">
        <v>16</v>
      </c>
      <c r="J12268"/>
      <c r="K12268"/>
      <c r="L12268">
        <v>2025</v>
      </c>
      <c r="M12268" t="s">
        <v>525</v>
      </c>
      <c r="N12268" t="s">
        <v>569</v>
      </c>
      <c r="O12268"/>
    </row>
    <row r="12269" spans="1:15" ht="16" x14ac:dyDescent="0.2">
      <c r="A12269" t="s">
        <v>521</v>
      </c>
      <c r="B12269" t="s">
        <v>647</v>
      </c>
      <c r="C12269" t="s">
        <v>523</v>
      </c>
      <c r="D12269" t="s">
        <v>525</v>
      </c>
      <c r="E12269" t="s">
        <v>531</v>
      </c>
      <c r="F12269" s="191">
        <v>45945</v>
      </c>
      <c r="G12269" t="s">
        <v>651</v>
      </c>
      <c r="H12269" s="192">
        <v>831600</v>
      </c>
      <c r="I12269" t="s">
        <v>16</v>
      </c>
      <c r="J12269"/>
      <c r="K12269"/>
      <c r="L12269">
        <v>2025</v>
      </c>
      <c r="M12269" t="s">
        <v>525</v>
      </c>
      <c r="N12269" t="s">
        <v>569</v>
      </c>
      <c r="O12269"/>
    </row>
    <row r="12270" spans="1:15" ht="16" x14ac:dyDescent="0.2">
      <c r="A12270" t="s">
        <v>521</v>
      </c>
      <c r="B12270" t="s">
        <v>647</v>
      </c>
      <c r="C12270" t="s">
        <v>523</v>
      </c>
      <c r="D12270" t="s">
        <v>525</v>
      </c>
      <c r="E12270" t="s">
        <v>531</v>
      </c>
      <c r="F12270" s="191">
        <v>45945</v>
      </c>
      <c r="G12270" t="s">
        <v>649</v>
      </c>
      <c r="H12270" s="192">
        <v>381040</v>
      </c>
      <c r="I12270" t="s">
        <v>16</v>
      </c>
      <c r="J12270"/>
      <c r="K12270"/>
      <c r="L12270">
        <v>2025</v>
      </c>
      <c r="M12270" t="s">
        <v>525</v>
      </c>
      <c r="N12270" t="s">
        <v>569</v>
      </c>
      <c r="O12270"/>
    </row>
    <row r="12271" spans="1:15" ht="16" x14ac:dyDescent="0.2">
      <c r="A12271" t="s">
        <v>521</v>
      </c>
      <c r="B12271" t="s">
        <v>647</v>
      </c>
      <c r="C12271" t="s">
        <v>523</v>
      </c>
      <c r="D12271" t="s">
        <v>525</v>
      </c>
      <c r="E12271" t="s">
        <v>531</v>
      </c>
      <c r="F12271" s="191">
        <v>45945</v>
      </c>
      <c r="G12271" t="s">
        <v>652</v>
      </c>
      <c r="H12271" s="192">
        <v>1874400</v>
      </c>
      <c r="I12271" t="s">
        <v>16</v>
      </c>
      <c r="J12271"/>
      <c r="K12271"/>
      <c r="L12271">
        <v>2025</v>
      </c>
      <c r="M12271" t="s">
        <v>525</v>
      </c>
      <c r="N12271" t="s">
        <v>569</v>
      </c>
      <c r="O12271"/>
    </row>
    <row r="12272" spans="1:15" ht="16" x14ac:dyDescent="0.2">
      <c r="A12272" t="s">
        <v>521</v>
      </c>
      <c r="B12272" t="s">
        <v>647</v>
      </c>
      <c r="C12272" t="s">
        <v>523</v>
      </c>
      <c r="D12272" t="s">
        <v>525</v>
      </c>
      <c r="E12272" t="s">
        <v>531</v>
      </c>
      <c r="F12272" s="191">
        <v>45945</v>
      </c>
      <c r="G12272" t="s">
        <v>656</v>
      </c>
      <c r="H12272" s="192">
        <v>48877</v>
      </c>
      <c r="I12272" t="s">
        <v>16</v>
      </c>
      <c r="J12272"/>
      <c r="K12272"/>
      <c r="L12272">
        <v>2025</v>
      </c>
      <c r="M12272" t="s">
        <v>525</v>
      </c>
      <c r="N12272" t="s">
        <v>569</v>
      </c>
      <c r="O12272"/>
    </row>
    <row r="12273" spans="1:15" ht="16" x14ac:dyDescent="0.2">
      <c r="A12273" t="s">
        <v>521</v>
      </c>
      <c r="B12273" t="s">
        <v>687</v>
      </c>
      <c r="C12273" t="s">
        <v>523</v>
      </c>
      <c r="D12273" t="s">
        <v>530</v>
      </c>
      <c r="E12273" t="s">
        <v>517</v>
      </c>
      <c r="F12273" s="191">
        <v>45945</v>
      </c>
      <c r="G12273" t="s">
        <v>39</v>
      </c>
      <c r="H12273" s="192">
        <v>134400</v>
      </c>
      <c r="I12273" t="s">
        <v>16</v>
      </c>
      <c r="J12273">
        <v>336</v>
      </c>
      <c r="K12273"/>
      <c r="L12273">
        <v>2025</v>
      </c>
      <c r="M12273" t="s">
        <v>525</v>
      </c>
      <c r="N12273" t="s">
        <v>526</v>
      </c>
      <c r="O12273"/>
    </row>
    <row r="12274" spans="1:15" ht="16" x14ac:dyDescent="0.2">
      <c r="A12274" t="s">
        <v>521</v>
      </c>
      <c r="B12274" t="s">
        <v>615</v>
      </c>
      <c r="C12274" t="s">
        <v>523</v>
      </c>
      <c r="D12274" t="s">
        <v>530</v>
      </c>
      <c r="E12274" t="s">
        <v>517</v>
      </c>
      <c r="F12274" s="191">
        <v>45945</v>
      </c>
      <c r="G12274" t="s">
        <v>933</v>
      </c>
      <c r="H12274" s="192">
        <v>3360000</v>
      </c>
      <c r="I12274" t="s">
        <v>16</v>
      </c>
      <c r="J12274">
        <v>8400</v>
      </c>
      <c r="K12274"/>
      <c r="L12274">
        <v>2025</v>
      </c>
      <c r="M12274" t="s">
        <v>525</v>
      </c>
      <c r="N12274" t="s">
        <v>526</v>
      </c>
      <c r="O12274"/>
    </row>
    <row r="12275" spans="1:15" ht="16" x14ac:dyDescent="0.2">
      <c r="A12275" t="s">
        <v>521</v>
      </c>
      <c r="B12275" t="s">
        <v>645</v>
      </c>
      <c r="C12275" t="s">
        <v>523</v>
      </c>
      <c r="D12275" t="s">
        <v>530</v>
      </c>
      <c r="E12275" t="s">
        <v>517</v>
      </c>
      <c r="F12275" s="191">
        <v>45945</v>
      </c>
      <c r="G12275" t="s">
        <v>30</v>
      </c>
      <c r="H12275" s="192">
        <v>67200</v>
      </c>
      <c r="I12275" t="s">
        <v>16</v>
      </c>
      <c r="J12275">
        <v>168</v>
      </c>
      <c r="K12275"/>
      <c r="L12275">
        <v>2025</v>
      </c>
      <c r="M12275" t="s">
        <v>525</v>
      </c>
      <c r="N12275" t="s">
        <v>526</v>
      </c>
      <c r="O12275"/>
    </row>
    <row r="12276" spans="1:15" ht="16" x14ac:dyDescent="0.2">
      <c r="A12276" t="s">
        <v>521</v>
      </c>
      <c r="B12276" t="s">
        <v>572</v>
      </c>
      <c r="C12276" t="s">
        <v>523</v>
      </c>
      <c r="D12276" t="s">
        <v>530</v>
      </c>
      <c r="E12276" t="s">
        <v>517</v>
      </c>
      <c r="F12276" s="191">
        <v>45945</v>
      </c>
      <c r="G12276" t="s">
        <v>573</v>
      </c>
      <c r="H12276" s="192">
        <v>60000</v>
      </c>
      <c r="I12276" t="s">
        <v>16</v>
      </c>
      <c r="J12276"/>
      <c r="K12276"/>
      <c r="L12276">
        <v>2025</v>
      </c>
      <c r="M12276" t="s">
        <v>525</v>
      </c>
      <c r="N12276" t="s">
        <v>526</v>
      </c>
      <c r="O12276" t="s">
        <v>934</v>
      </c>
    </row>
    <row r="12277" spans="1:15" ht="16" x14ac:dyDescent="0.2">
      <c r="A12277" t="s">
        <v>521</v>
      </c>
      <c r="B12277" t="s">
        <v>647</v>
      </c>
      <c r="C12277" t="s">
        <v>523</v>
      </c>
      <c r="D12277" t="s">
        <v>525</v>
      </c>
      <c r="E12277" t="s">
        <v>525</v>
      </c>
      <c r="F12277" s="191">
        <v>45946</v>
      </c>
      <c r="G12277" t="s">
        <v>650</v>
      </c>
      <c r="H12277" s="192">
        <v>925518</v>
      </c>
      <c r="I12277" t="s">
        <v>16</v>
      </c>
      <c r="J12277"/>
      <c r="K12277"/>
      <c r="L12277">
        <v>2025</v>
      </c>
      <c r="M12277" t="s">
        <v>525</v>
      </c>
      <c r="N12277" t="s">
        <v>569</v>
      </c>
      <c r="O12277"/>
    </row>
    <row r="12278" spans="1:15" ht="16" x14ac:dyDescent="0.2">
      <c r="A12278" t="s">
        <v>521</v>
      </c>
      <c r="B12278" t="s">
        <v>567</v>
      </c>
      <c r="C12278" t="s">
        <v>523</v>
      </c>
      <c r="D12278" t="s">
        <v>525</v>
      </c>
      <c r="E12278" t="s">
        <v>531</v>
      </c>
      <c r="F12278" s="191">
        <v>45946</v>
      </c>
      <c r="G12278" t="s">
        <v>568</v>
      </c>
      <c r="H12278" s="192">
        <v>76613</v>
      </c>
      <c r="I12278" t="s">
        <v>22</v>
      </c>
      <c r="J12278"/>
      <c r="K12278"/>
      <c r="L12278">
        <v>2025</v>
      </c>
      <c r="M12278" t="s">
        <v>525</v>
      </c>
      <c r="N12278" t="s">
        <v>569</v>
      </c>
      <c r="O12278"/>
    </row>
    <row r="12279" spans="1:15" ht="16" x14ac:dyDescent="0.2">
      <c r="A12279" t="s">
        <v>521</v>
      </c>
      <c r="B12279" t="s">
        <v>647</v>
      </c>
      <c r="C12279" t="s">
        <v>523</v>
      </c>
      <c r="D12279" t="s">
        <v>525</v>
      </c>
      <c r="E12279" t="s">
        <v>519</v>
      </c>
      <c r="F12279" s="191">
        <v>45946</v>
      </c>
      <c r="G12279" t="s">
        <v>650</v>
      </c>
      <c r="H12279" s="192">
        <v>292767</v>
      </c>
      <c r="I12279" t="s">
        <v>16</v>
      </c>
      <c r="J12279"/>
      <c r="K12279"/>
      <c r="L12279">
        <v>2025</v>
      </c>
      <c r="M12279" t="s">
        <v>525</v>
      </c>
      <c r="N12279" t="s">
        <v>569</v>
      </c>
      <c r="O12279"/>
    </row>
    <row r="12280" spans="1:15" ht="16" x14ac:dyDescent="0.2">
      <c r="A12280" t="s">
        <v>521</v>
      </c>
      <c r="B12280" t="s">
        <v>603</v>
      </c>
      <c r="C12280" t="s">
        <v>523</v>
      </c>
      <c r="D12280" t="s">
        <v>525</v>
      </c>
      <c r="E12280" t="s">
        <v>525</v>
      </c>
      <c r="F12280" s="191">
        <v>45946</v>
      </c>
      <c r="G12280" t="s">
        <v>604</v>
      </c>
      <c r="H12280" s="192">
        <v>8492</v>
      </c>
      <c r="I12280" t="s">
        <v>22</v>
      </c>
      <c r="J12280"/>
      <c r="K12280"/>
      <c r="L12280">
        <v>2025</v>
      </c>
      <c r="M12280" t="s">
        <v>525</v>
      </c>
      <c r="N12280" t="s">
        <v>569</v>
      </c>
      <c r="O12280"/>
    </row>
    <row r="12281" spans="1:15" ht="16" x14ac:dyDescent="0.2">
      <c r="A12281" t="s">
        <v>521</v>
      </c>
      <c r="B12281" t="s">
        <v>647</v>
      </c>
      <c r="C12281" t="s">
        <v>535</v>
      </c>
      <c r="D12281" t="s">
        <v>525</v>
      </c>
      <c r="E12281" t="s">
        <v>531</v>
      </c>
      <c r="F12281" s="191">
        <v>45946</v>
      </c>
      <c r="G12281" t="s">
        <v>650</v>
      </c>
      <c r="H12281" s="192">
        <v>10490</v>
      </c>
      <c r="I12281" t="s">
        <v>16</v>
      </c>
      <c r="J12281"/>
      <c r="K12281"/>
      <c r="L12281">
        <v>2025</v>
      </c>
      <c r="M12281" t="s">
        <v>525</v>
      </c>
      <c r="N12281" t="s">
        <v>569</v>
      </c>
      <c r="O12281"/>
    </row>
    <row r="12282" spans="1:15" ht="16" x14ac:dyDescent="0.2">
      <c r="A12282" t="s">
        <v>521</v>
      </c>
      <c r="B12282" t="s">
        <v>645</v>
      </c>
      <c r="C12282" t="s">
        <v>523</v>
      </c>
      <c r="D12282" t="s">
        <v>530</v>
      </c>
      <c r="E12282" t="s">
        <v>517</v>
      </c>
      <c r="F12282" s="191">
        <v>45946</v>
      </c>
      <c r="G12282" t="s">
        <v>30</v>
      </c>
      <c r="H12282" s="192">
        <v>112000</v>
      </c>
      <c r="I12282" t="s">
        <v>16</v>
      </c>
      <c r="J12282">
        <v>280</v>
      </c>
      <c r="K12282"/>
      <c r="L12282">
        <v>2025</v>
      </c>
      <c r="M12282" t="s">
        <v>525</v>
      </c>
      <c r="N12282" t="s">
        <v>526</v>
      </c>
      <c r="O12282"/>
    </row>
    <row r="12283" spans="1:15" ht="16" x14ac:dyDescent="0.2">
      <c r="A12283" t="s">
        <v>521</v>
      </c>
      <c r="B12283" t="s">
        <v>647</v>
      </c>
      <c r="C12283" t="s">
        <v>523</v>
      </c>
      <c r="D12283" t="s">
        <v>525</v>
      </c>
      <c r="E12283" t="s">
        <v>531</v>
      </c>
      <c r="F12283" s="191">
        <v>45946</v>
      </c>
      <c r="G12283" t="s">
        <v>650</v>
      </c>
      <c r="H12283" s="192">
        <v>735332</v>
      </c>
      <c r="I12283" t="s">
        <v>16</v>
      </c>
      <c r="J12283"/>
      <c r="K12283"/>
      <c r="L12283">
        <v>2025</v>
      </c>
      <c r="M12283" t="s">
        <v>525</v>
      </c>
      <c r="N12283" t="s">
        <v>569</v>
      </c>
      <c r="O12283"/>
    </row>
    <row r="12284" spans="1:15" ht="16" x14ac:dyDescent="0.2">
      <c r="A12284" t="s">
        <v>521</v>
      </c>
      <c r="B12284" t="s">
        <v>687</v>
      </c>
      <c r="C12284" t="s">
        <v>523</v>
      </c>
      <c r="D12284" t="s">
        <v>530</v>
      </c>
      <c r="E12284" t="s">
        <v>517</v>
      </c>
      <c r="F12284" s="191">
        <v>45946</v>
      </c>
      <c r="G12284" t="s">
        <v>39</v>
      </c>
      <c r="H12284" s="192">
        <v>134400</v>
      </c>
      <c r="I12284" t="s">
        <v>16</v>
      </c>
      <c r="J12284">
        <v>336</v>
      </c>
      <c r="K12284"/>
      <c r="L12284">
        <v>2025</v>
      </c>
      <c r="M12284" t="s">
        <v>525</v>
      </c>
      <c r="N12284" t="s">
        <v>526</v>
      </c>
      <c r="O12284"/>
    </row>
    <row r="12285" spans="1:15" ht="16" x14ac:dyDescent="0.2">
      <c r="A12285" t="s">
        <v>521</v>
      </c>
      <c r="B12285" t="s">
        <v>647</v>
      </c>
      <c r="C12285" t="s">
        <v>523</v>
      </c>
      <c r="D12285" t="s">
        <v>525</v>
      </c>
      <c r="E12285" t="s">
        <v>525</v>
      </c>
      <c r="F12285" s="191">
        <v>45946</v>
      </c>
      <c r="G12285" t="s">
        <v>648</v>
      </c>
      <c r="H12285" s="192">
        <v>38016</v>
      </c>
      <c r="I12285" t="s">
        <v>16</v>
      </c>
      <c r="J12285"/>
      <c r="K12285"/>
      <c r="L12285">
        <v>2025</v>
      </c>
      <c r="M12285" t="s">
        <v>525</v>
      </c>
      <c r="N12285" t="s">
        <v>569</v>
      </c>
      <c r="O12285"/>
    </row>
    <row r="12286" spans="1:15" ht="16" x14ac:dyDescent="0.2">
      <c r="A12286" t="s">
        <v>521</v>
      </c>
      <c r="B12286" t="s">
        <v>572</v>
      </c>
      <c r="C12286" t="s">
        <v>523</v>
      </c>
      <c r="D12286" t="s">
        <v>524</v>
      </c>
      <c r="E12286" t="s">
        <v>519</v>
      </c>
      <c r="F12286" s="191">
        <v>45946</v>
      </c>
      <c r="G12286" t="s">
        <v>573</v>
      </c>
      <c r="H12286" s="192">
        <v>170000</v>
      </c>
      <c r="I12286" t="s">
        <v>16</v>
      </c>
      <c r="J12286">
        <v>2000</v>
      </c>
      <c r="K12286"/>
      <c r="L12286">
        <v>2025</v>
      </c>
      <c r="M12286" t="s">
        <v>525</v>
      </c>
      <c r="N12286" t="s">
        <v>526</v>
      </c>
      <c r="O12286"/>
    </row>
    <row r="12287" spans="1:15" ht="16" x14ac:dyDescent="0.2">
      <c r="A12287" t="s">
        <v>521</v>
      </c>
      <c r="B12287" t="s">
        <v>647</v>
      </c>
      <c r="C12287" t="s">
        <v>523</v>
      </c>
      <c r="D12287" t="s">
        <v>525</v>
      </c>
      <c r="E12287" t="s">
        <v>531</v>
      </c>
      <c r="F12287" s="191">
        <v>45946</v>
      </c>
      <c r="G12287" t="s">
        <v>648</v>
      </c>
      <c r="H12287" s="192">
        <v>44634</v>
      </c>
      <c r="I12287" t="s">
        <v>16</v>
      </c>
      <c r="J12287"/>
      <c r="K12287"/>
      <c r="L12287">
        <v>2025</v>
      </c>
      <c r="M12287" t="s">
        <v>525</v>
      </c>
      <c r="N12287" t="s">
        <v>569</v>
      </c>
      <c r="O12287"/>
    </row>
    <row r="12288" spans="1:15" ht="16" x14ac:dyDescent="0.2">
      <c r="A12288" t="s">
        <v>521</v>
      </c>
      <c r="B12288" t="s">
        <v>572</v>
      </c>
      <c r="C12288" t="s">
        <v>523</v>
      </c>
      <c r="D12288" t="s">
        <v>530</v>
      </c>
      <c r="E12288" t="s">
        <v>517</v>
      </c>
      <c r="F12288" s="191">
        <v>45946</v>
      </c>
      <c r="G12288" t="s">
        <v>573</v>
      </c>
      <c r="H12288" s="192">
        <v>120000</v>
      </c>
      <c r="I12288" t="s">
        <v>16</v>
      </c>
      <c r="J12288"/>
      <c r="K12288"/>
      <c r="L12288">
        <v>2025</v>
      </c>
      <c r="M12288" t="s">
        <v>525</v>
      </c>
      <c r="N12288" t="s">
        <v>526</v>
      </c>
      <c r="O12288"/>
    </row>
    <row r="12289" spans="1:15" ht="16" x14ac:dyDescent="0.2">
      <c r="A12289" t="s">
        <v>521</v>
      </c>
      <c r="B12289" t="s">
        <v>577</v>
      </c>
      <c r="C12289" t="s">
        <v>523</v>
      </c>
      <c r="D12289" t="s">
        <v>525</v>
      </c>
      <c r="E12289" t="s">
        <v>531</v>
      </c>
      <c r="F12289" s="191">
        <v>45946</v>
      </c>
      <c r="G12289" t="s">
        <v>580</v>
      </c>
      <c r="H12289" s="192">
        <v>33</v>
      </c>
      <c r="I12289" t="s">
        <v>16</v>
      </c>
      <c r="J12289"/>
      <c r="K12289"/>
      <c r="L12289">
        <v>2025</v>
      </c>
      <c r="M12289" t="s">
        <v>525</v>
      </c>
      <c r="N12289" t="s">
        <v>569</v>
      </c>
      <c r="O12289"/>
    </row>
    <row r="12290" spans="1:15" ht="16" x14ac:dyDescent="0.2">
      <c r="A12290" t="s">
        <v>521</v>
      </c>
      <c r="B12290" t="s">
        <v>577</v>
      </c>
      <c r="C12290" t="s">
        <v>523</v>
      </c>
      <c r="D12290" t="s">
        <v>525</v>
      </c>
      <c r="E12290" t="s">
        <v>531</v>
      </c>
      <c r="F12290" s="191">
        <v>45946</v>
      </c>
      <c r="G12290" t="s">
        <v>582</v>
      </c>
      <c r="H12290" s="192">
        <v>3421</v>
      </c>
      <c r="I12290" t="s">
        <v>16</v>
      </c>
      <c r="J12290"/>
      <c r="K12290"/>
      <c r="L12290">
        <v>2025</v>
      </c>
      <c r="M12290" t="s">
        <v>525</v>
      </c>
      <c r="N12290" t="s">
        <v>569</v>
      </c>
      <c r="O12290"/>
    </row>
    <row r="12291" spans="1:15" ht="16" x14ac:dyDescent="0.2">
      <c r="A12291" t="s">
        <v>521</v>
      </c>
      <c r="B12291" t="s">
        <v>647</v>
      </c>
      <c r="C12291" t="s">
        <v>523</v>
      </c>
      <c r="D12291" t="s">
        <v>525</v>
      </c>
      <c r="E12291" t="s">
        <v>525</v>
      </c>
      <c r="F12291" s="191">
        <v>45946</v>
      </c>
      <c r="G12291" t="s">
        <v>651</v>
      </c>
      <c r="H12291" s="192">
        <v>50932</v>
      </c>
      <c r="I12291" t="s">
        <v>16</v>
      </c>
      <c r="J12291"/>
      <c r="K12291"/>
      <c r="L12291">
        <v>2025</v>
      </c>
      <c r="M12291" t="s">
        <v>525</v>
      </c>
      <c r="N12291" t="s">
        <v>569</v>
      </c>
      <c r="O12291"/>
    </row>
    <row r="12292" spans="1:15" ht="16" x14ac:dyDescent="0.2">
      <c r="A12292" t="s">
        <v>521</v>
      </c>
      <c r="B12292" t="s">
        <v>647</v>
      </c>
      <c r="C12292" t="s">
        <v>523</v>
      </c>
      <c r="D12292" t="s">
        <v>525</v>
      </c>
      <c r="E12292" t="s">
        <v>525</v>
      </c>
      <c r="F12292" s="191">
        <v>45946</v>
      </c>
      <c r="G12292" t="s">
        <v>649</v>
      </c>
      <c r="H12292" s="192">
        <v>541167</v>
      </c>
      <c r="I12292" t="s">
        <v>16</v>
      </c>
      <c r="J12292"/>
      <c r="K12292"/>
      <c r="L12292">
        <v>2025</v>
      </c>
      <c r="M12292" t="s">
        <v>525</v>
      </c>
      <c r="N12292" t="s">
        <v>569</v>
      </c>
      <c r="O12292"/>
    </row>
    <row r="12293" spans="1:15" ht="16" x14ac:dyDescent="0.2">
      <c r="A12293" t="s">
        <v>521</v>
      </c>
      <c r="B12293" t="s">
        <v>647</v>
      </c>
      <c r="C12293" t="s">
        <v>523</v>
      </c>
      <c r="D12293" t="s">
        <v>525</v>
      </c>
      <c r="E12293" t="s">
        <v>531</v>
      </c>
      <c r="F12293" s="191">
        <v>45946</v>
      </c>
      <c r="G12293" t="s">
        <v>656</v>
      </c>
      <c r="H12293" s="192">
        <v>43668</v>
      </c>
      <c r="I12293" t="s">
        <v>16</v>
      </c>
      <c r="J12293"/>
      <c r="K12293"/>
      <c r="L12293">
        <v>2025</v>
      </c>
      <c r="M12293" t="s">
        <v>525</v>
      </c>
      <c r="N12293" t="s">
        <v>569</v>
      </c>
      <c r="O12293"/>
    </row>
    <row r="12294" spans="1:15" ht="16" x14ac:dyDescent="0.2">
      <c r="A12294" t="s">
        <v>521</v>
      </c>
      <c r="B12294" t="s">
        <v>687</v>
      </c>
      <c r="C12294" t="s">
        <v>523</v>
      </c>
      <c r="D12294" t="s">
        <v>530</v>
      </c>
      <c r="E12294" t="s">
        <v>517</v>
      </c>
      <c r="F12294" s="191">
        <v>45947</v>
      </c>
      <c r="G12294" t="s">
        <v>39</v>
      </c>
      <c r="H12294" s="192">
        <v>134400</v>
      </c>
      <c r="I12294" t="s">
        <v>16</v>
      </c>
      <c r="J12294">
        <v>336</v>
      </c>
      <c r="K12294"/>
      <c r="L12294">
        <v>2025</v>
      </c>
      <c r="M12294" t="s">
        <v>525</v>
      </c>
      <c r="N12294" t="s">
        <v>526</v>
      </c>
      <c r="O12294"/>
    </row>
    <row r="12295" spans="1:15" ht="16" x14ac:dyDescent="0.2">
      <c r="A12295" t="s">
        <v>521</v>
      </c>
      <c r="B12295" t="s">
        <v>572</v>
      </c>
      <c r="C12295" t="s">
        <v>523</v>
      </c>
      <c r="D12295" t="s">
        <v>530</v>
      </c>
      <c r="E12295" t="s">
        <v>517</v>
      </c>
      <c r="F12295" s="191">
        <v>45947</v>
      </c>
      <c r="G12295" t="s">
        <v>573</v>
      </c>
      <c r="H12295" s="192">
        <v>100000</v>
      </c>
      <c r="I12295" t="s">
        <v>16</v>
      </c>
      <c r="J12295"/>
      <c r="K12295"/>
      <c r="L12295">
        <v>2025</v>
      </c>
      <c r="M12295" t="s">
        <v>525</v>
      </c>
      <c r="N12295" t="s">
        <v>526</v>
      </c>
      <c r="O12295"/>
    </row>
    <row r="12296" spans="1:15" ht="16" x14ac:dyDescent="0.2">
      <c r="A12296" t="s">
        <v>521</v>
      </c>
      <c r="B12296" t="s">
        <v>645</v>
      </c>
      <c r="C12296" t="s">
        <v>523</v>
      </c>
      <c r="D12296" t="s">
        <v>530</v>
      </c>
      <c r="E12296" t="s">
        <v>517</v>
      </c>
      <c r="F12296" s="191">
        <v>45947</v>
      </c>
      <c r="G12296" t="s">
        <v>30</v>
      </c>
      <c r="H12296" s="192">
        <v>134400</v>
      </c>
      <c r="I12296" t="s">
        <v>16</v>
      </c>
      <c r="J12296">
        <v>336</v>
      </c>
      <c r="K12296"/>
      <c r="L12296">
        <v>2025</v>
      </c>
      <c r="M12296" t="s">
        <v>525</v>
      </c>
      <c r="N12296" t="s">
        <v>526</v>
      </c>
      <c r="O12296"/>
    </row>
    <row r="12297" spans="1:15" ht="16" x14ac:dyDescent="0.2">
      <c r="A12297" t="s">
        <v>521</v>
      </c>
      <c r="B12297" t="s">
        <v>647</v>
      </c>
      <c r="C12297" t="s">
        <v>523</v>
      </c>
      <c r="D12297" t="s">
        <v>525</v>
      </c>
      <c r="E12297" t="s">
        <v>525</v>
      </c>
      <c r="F12297" s="191">
        <v>45947</v>
      </c>
      <c r="G12297" t="s">
        <v>650</v>
      </c>
      <c r="H12297" s="192">
        <v>976785</v>
      </c>
      <c r="I12297" t="s">
        <v>16</v>
      </c>
      <c r="J12297"/>
      <c r="K12297"/>
      <c r="L12297">
        <v>2025</v>
      </c>
      <c r="M12297" t="s">
        <v>525</v>
      </c>
      <c r="N12297" t="s">
        <v>569</v>
      </c>
      <c r="O12297"/>
    </row>
    <row r="12298" spans="1:15" ht="16" x14ac:dyDescent="0.2">
      <c r="A12298" t="s">
        <v>521</v>
      </c>
      <c r="B12298" t="s">
        <v>647</v>
      </c>
      <c r="C12298" t="s">
        <v>523</v>
      </c>
      <c r="D12298" t="s">
        <v>525</v>
      </c>
      <c r="E12298" t="s">
        <v>519</v>
      </c>
      <c r="F12298" s="191">
        <v>45947</v>
      </c>
      <c r="G12298" t="s">
        <v>650</v>
      </c>
      <c r="H12298" s="192">
        <v>547611</v>
      </c>
      <c r="I12298" t="s">
        <v>16</v>
      </c>
      <c r="J12298"/>
      <c r="K12298"/>
      <c r="L12298">
        <v>2025</v>
      </c>
      <c r="M12298" t="s">
        <v>525</v>
      </c>
      <c r="N12298" t="s">
        <v>569</v>
      </c>
      <c r="O12298"/>
    </row>
    <row r="12299" spans="1:15" ht="16" x14ac:dyDescent="0.2">
      <c r="A12299" t="s">
        <v>521</v>
      </c>
      <c r="B12299" t="s">
        <v>647</v>
      </c>
      <c r="C12299" t="s">
        <v>523</v>
      </c>
      <c r="D12299" t="s">
        <v>525</v>
      </c>
      <c r="E12299" t="s">
        <v>531</v>
      </c>
      <c r="F12299" s="191">
        <v>45947</v>
      </c>
      <c r="G12299" t="s">
        <v>650</v>
      </c>
      <c r="H12299" s="192">
        <v>1477062</v>
      </c>
      <c r="I12299" t="s">
        <v>16</v>
      </c>
      <c r="J12299"/>
      <c r="K12299"/>
      <c r="L12299">
        <v>2025</v>
      </c>
      <c r="M12299" t="s">
        <v>525</v>
      </c>
      <c r="N12299" t="s">
        <v>569</v>
      </c>
      <c r="O12299"/>
    </row>
    <row r="12300" spans="1:15" ht="16" x14ac:dyDescent="0.2">
      <c r="A12300" t="s">
        <v>521</v>
      </c>
      <c r="B12300" t="s">
        <v>647</v>
      </c>
      <c r="C12300" t="s">
        <v>523</v>
      </c>
      <c r="D12300" t="s">
        <v>525</v>
      </c>
      <c r="E12300" t="s">
        <v>525</v>
      </c>
      <c r="F12300" s="191">
        <v>45947</v>
      </c>
      <c r="G12300" t="s">
        <v>648</v>
      </c>
      <c r="H12300" s="192">
        <v>52096</v>
      </c>
      <c r="I12300" t="s">
        <v>16</v>
      </c>
      <c r="J12300"/>
      <c r="K12300"/>
      <c r="L12300">
        <v>2025</v>
      </c>
      <c r="M12300" t="s">
        <v>525</v>
      </c>
      <c r="N12300" t="s">
        <v>569</v>
      </c>
      <c r="O12300"/>
    </row>
    <row r="12301" spans="1:15" ht="16" x14ac:dyDescent="0.2">
      <c r="A12301" t="s">
        <v>521</v>
      </c>
      <c r="B12301" t="s">
        <v>647</v>
      </c>
      <c r="C12301" t="s">
        <v>523</v>
      </c>
      <c r="D12301" t="s">
        <v>525</v>
      </c>
      <c r="E12301" t="s">
        <v>531</v>
      </c>
      <c r="F12301" s="191">
        <v>45947</v>
      </c>
      <c r="G12301" t="s">
        <v>648</v>
      </c>
      <c r="H12301" s="192">
        <v>64205</v>
      </c>
      <c r="I12301" t="s">
        <v>16</v>
      </c>
      <c r="J12301"/>
      <c r="K12301"/>
      <c r="L12301">
        <v>2025</v>
      </c>
      <c r="M12301" t="s">
        <v>525</v>
      </c>
      <c r="N12301" t="s">
        <v>569</v>
      </c>
      <c r="O12301"/>
    </row>
    <row r="12302" spans="1:15" ht="16" x14ac:dyDescent="0.2">
      <c r="A12302" t="s">
        <v>521</v>
      </c>
      <c r="B12302" t="s">
        <v>577</v>
      </c>
      <c r="C12302" t="s">
        <v>523</v>
      </c>
      <c r="D12302" t="s">
        <v>525</v>
      </c>
      <c r="E12302" t="s">
        <v>531</v>
      </c>
      <c r="F12302" s="191">
        <v>45947</v>
      </c>
      <c r="G12302" t="s">
        <v>580</v>
      </c>
      <c r="H12302" s="192">
        <v>33</v>
      </c>
      <c r="I12302" t="s">
        <v>16</v>
      </c>
      <c r="J12302"/>
      <c r="K12302"/>
      <c r="L12302">
        <v>2025</v>
      </c>
      <c r="M12302" t="s">
        <v>525</v>
      </c>
      <c r="N12302" t="s">
        <v>569</v>
      </c>
      <c r="O12302"/>
    </row>
    <row r="12303" spans="1:15" ht="16" x14ac:dyDescent="0.2">
      <c r="A12303" t="s">
        <v>521</v>
      </c>
      <c r="B12303" t="s">
        <v>647</v>
      </c>
      <c r="C12303" t="s">
        <v>523</v>
      </c>
      <c r="D12303" t="s">
        <v>525</v>
      </c>
      <c r="E12303" t="s">
        <v>525</v>
      </c>
      <c r="F12303" s="191">
        <v>45947</v>
      </c>
      <c r="G12303" t="s">
        <v>649</v>
      </c>
      <c r="H12303" s="192">
        <v>76318</v>
      </c>
      <c r="I12303" t="s">
        <v>16</v>
      </c>
      <c r="J12303"/>
      <c r="K12303"/>
      <c r="L12303">
        <v>2025</v>
      </c>
      <c r="M12303" t="s">
        <v>525</v>
      </c>
      <c r="N12303" t="s">
        <v>569</v>
      </c>
      <c r="O12303"/>
    </row>
    <row r="12304" spans="1:15" ht="16" x14ac:dyDescent="0.2">
      <c r="A12304" t="s">
        <v>521</v>
      </c>
      <c r="B12304" t="s">
        <v>603</v>
      </c>
      <c r="C12304" t="s">
        <v>523</v>
      </c>
      <c r="D12304" t="s">
        <v>525</v>
      </c>
      <c r="E12304" t="s">
        <v>525</v>
      </c>
      <c r="F12304" s="191">
        <v>45947</v>
      </c>
      <c r="G12304" t="s">
        <v>604</v>
      </c>
      <c r="H12304" s="192">
        <v>10419</v>
      </c>
      <c r="I12304" t="s">
        <v>22</v>
      </c>
      <c r="J12304"/>
      <c r="K12304"/>
      <c r="L12304">
        <v>2025</v>
      </c>
      <c r="M12304" t="s">
        <v>525</v>
      </c>
      <c r="N12304" t="s">
        <v>569</v>
      </c>
      <c r="O12304"/>
    </row>
    <row r="12305" spans="1:15" ht="16" x14ac:dyDescent="0.2">
      <c r="A12305" t="s">
        <v>521</v>
      </c>
      <c r="B12305" t="s">
        <v>687</v>
      </c>
      <c r="C12305" t="s">
        <v>523</v>
      </c>
      <c r="D12305" t="s">
        <v>530</v>
      </c>
      <c r="E12305" t="s">
        <v>517</v>
      </c>
      <c r="F12305" s="191">
        <v>45948</v>
      </c>
      <c r="G12305" t="s">
        <v>39</v>
      </c>
      <c r="H12305" s="192">
        <v>112000</v>
      </c>
      <c r="I12305" t="s">
        <v>16</v>
      </c>
      <c r="J12305">
        <v>280</v>
      </c>
      <c r="K12305"/>
      <c r="L12305">
        <v>2025</v>
      </c>
      <c r="M12305" t="s">
        <v>525</v>
      </c>
      <c r="N12305" t="s">
        <v>526</v>
      </c>
      <c r="O12305"/>
    </row>
    <row r="12306" spans="1:15" ht="16" x14ac:dyDescent="0.2">
      <c r="A12306" t="s">
        <v>521</v>
      </c>
      <c r="B12306" t="s">
        <v>645</v>
      </c>
      <c r="C12306" t="s">
        <v>523</v>
      </c>
      <c r="D12306" t="s">
        <v>530</v>
      </c>
      <c r="E12306" t="s">
        <v>517</v>
      </c>
      <c r="F12306" s="191">
        <v>45948</v>
      </c>
      <c r="G12306" t="s">
        <v>30</v>
      </c>
      <c r="H12306" s="192">
        <v>89600</v>
      </c>
      <c r="I12306" t="s">
        <v>16</v>
      </c>
      <c r="J12306">
        <v>224</v>
      </c>
      <c r="K12306"/>
      <c r="L12306">
        <v>2025</v>
      </c>
      <c r="M12306" t="s">
        <v>525</v>
      </c>
      <c r="N12306" t="s">
        <v>526</v>
      </c>
      <c r="O12306"/>
    </row>
    <row r="12307" spans="1:15" ht="16" x14ac:dyDescent="0.2">
      <c r="A12307" t="s">
        <v>521</v>
      </c>
      <c r="B12307" t="s">
        <v>645</v>
      </c>
      <c r="C12307" t="s">
        <v>523</v>
      </c>
      <c r="D12307" t="s">
        <v>530</v>
      </c>
      <c r="E12307" t="s">
        <v>517</v>
      </c>
      <c r="F12307" s="191">
        <v>45948</v>
      </c>
      <c r="G12307" t="s">
        <v>30</v>
      </c>
      <c r="H12307" s="192">
        <v>200704</v>
      </c>
      <c r="I12307" t="s">
        <v>16</v>
      </c>
      <c r="J12307"/>
      <c r="K12307"/>
      <c r="L12307">
        <v>2025</v>
      </c>
      <c r="M12307" t="s">
        <v>525</v>
      </c>
      <c r="N12307" t="s">
        <v>526</v>
      </c>
      <c r="O12307" t="s">
        <v>937</v>
      </c>
    </row>
    <row r="12308" spans="1:15" ht="16" x14ac:dyDescent="0.2">
      <c r="A12308" t="s">
        <v>521</v>
      </c>
      <c r="B12308" t="s">
        <v>687</v>
      </c>
      <c r="C12308" t="s">
        <v>523</v>
      </c>
      <c r="D12308" t="s">
        <v>530</v>
      </c>
      <c r="E12308" t="s">
        <v>517</v>
      </c>
      <c r="F12308" s="191">
        <v>45948</v>
      </c>
      <c r="G12308" t="s">
        <v>39</v>
      </c>
      <c r="H12308" s="192">
        <v>329728</v>
      </c>
      <c r="I12308" t="s">
        <v>16</v>
      </c>
      <c r="J12308"/>
      <c r="K12308"/>
      <c r="L12308">
        <v>2025</v>
      </c>
      <c r="M12308" t="s">
        <v>525</v>
      </c>
      <c r="N12308" t="s">
        <v>526</v>
      </c>
      <c r="O12308" t="s">
        <v>937</v>
      </c>
    </row>
    <row r="12309" spans="1:15" ht="16" x14ac:dyDescent="0.2">
      <c r="A12309" t="s">
        <v>521</v>
      </c>
      <c r="B12309" t="s">
        <v>615</v>
      </c>
      <c r="C12309" t="s">
        <v>523</v>
      </c>
      <c r="D12309" t="s">
        <v>530</v>
      </c>
      <c r="E12309" t="s">
        <v>517</v>
      </c>
      <c r="F12309" s="191">
        <v>45948</v>
      </c>
      <c r="G12309" t="s">
        <v>933</v>
      </c>
      <c r="H12309" s="192">
        <v>1075200</v>
      </c>
      <c r="I12309" t="s">
        <v>16</v>
      </c>
      <c r="J12309"/>
      <c r="K12309"/>
      <c r="L12309">
        <v>2025</v>
      </c>
      <c r="M12309" t="s">
        <v>525</v>
      </c>
      <c r="N12309" t="s">
        <v>526</v>
      </c>
      <c r="O12309" t="s">
        <v>937</v>
      </c>
    </row>
    <row r="12310" spans="1:15" ht="16" x14ac:dyDescent="0.2">
      <c r="A12310" t="s">
        <v>521</v>
      </c>
      <c r="B12310" t="s">
        <v>662</v>
      </c>
      <c r="C12310" t="s">
        <v>523</v>
      </c>
      <c r="D12310" t="s">
        <v>530</v>
      </c>
      <c r="E12310" t="s">
        <v>517</v>
      </c>
      <c r="F12310" s="191">
        <v>45948</v>
      </c>
      <c r="G12310" t="s">
        <v>32</v>
      </c>
      <c r="H12310" s="192">
        <v>28672</v>
      </c>
      <c r="I12310" t="s">
        <v>16</v>
      </c>
      <c r="J12310"/>
      <c r="K12310"/>
      <c r="L12310">
        <v>2025</v>
      </c>
      <c r="M12310" t="s">
        <v>525</v>
      </c>
      <c r="N12310" t="s">
        <v>526</v>
      </c>
      <c r="O12310" t="s">
        <v>937</v>
      </c>
    </row>
    <row r="12311" spans="1:15" ht="16" x14ac:dyDescent="0.2">
      <c r="A12311" t="s">
        <v>521</v>
      </c>
      <c r="B12311" t="s">
        <v>662</v>
      </c>
      <c r="C12311" t="s">
        <v>523</v>
      </c>
      <c r="D12311" t="s">
        <v>530</v>
      </c>
      <c r="E12311" t="s">
        <v>518</v>
      </c>
      <c r="F12311" s="191">
        <v>45948</v>
      </c>
      <c r="G12311" t="s">
        <v>32</v>
      </c>
      <c r="H12311" s="192">
        <v>14336</v>
      </c>
      <c r="I12311" t="s">
        <v>16</v>
      </c>
      <c r="J12311"/>
      <c r="K12311"/>
      <c r="L12311">
        <v>2025</v>
      </c>
      <c r="M12311" t="s">
        <v>525</v>
      </c>
      <c r="N12311" t="s">
        <v>526</v>
      </c>
      <c r="O12311" t="s">
        <v>937</v>
      </c>
    </row>
    <row r="12312" spans="1:15" ht="16" x14ac:dyDescent="0.2">
      <c r="A12312" t="s">
        <v>521</v>
      </c>
      <c r="B12312" t="s">
        <v>572</v>
      </c>
      <c r="C12312" t="s">
        <v>523</v>
      </c>
      <c r="D12312" t="s">
        <v>530</v>
      </c>
      <c r="E12312" t="s">
        <v>517</v>
      </c>
      <c r="F12312" s="191">
        <v>45948</v>
      </c>
      <c r="G12312" t="s">
        <v>573</v>
      </c>
      <c r="H12312" s="192">
        <v>89600</v>
      </c>
      <c r="I12312" t="s">
        <v>16</v>
      </c>
      <c r="J12312"/>
      <c r="K12312"/>
      <c r="L12312">
        <v>2025</v>
      </c>
      <c r="M12312" t="s">
        <v>525</v>
      </c>
      <c r="N12312" t="s">
        <v>526</v>
      </c>
      <c r="O12312" t="s">
        <v>937</v>
      </c>
    </row>
    <row r="12313" spans="1:15" ht="16" x14ac:dyDescent="0.2">
      <c r="A12313" t="s">
        <v>521</v>
      </c>
      <c r="B12313" t="s">
        <v>645</v>
      </c>
      <c r="C12313" t="s">
        <v>523</v>
      </c>
      <c r="D12313" t="s">
        <v>530</v>
      </c>
      <c r="E12313" t="s">
        <v>517</v>
      </c>
      <c r="F12313" s="191">
        <v>45949</v>
      </c>
      <c r="G12313" t="s">
        <v>30</v>
      </c>
      <c r="H12313" s="192">
        <v>22400</v>
      </c>
      <c r="I12313" t="s">
        <v>16</v>
      </c>
      <c r="J12313">
        <v>56</v>
      </c>
      <c r="K12313"/>
      <c r="L12313">
        <v>2025</v>
      </c>
      <c r="M12313" t="s">
        <v>525</v>
      </c>
      <c r="N12313" t="s">
        <v>526</v>
      </c>
      <c r="O12313"/>
    </row>
    <row r="12314" spans="1:15" ht="16" x14ac:dyDescent="0.2">
      <c r="A12314" t="s">
        <v>521</v>
      </c>
      <c r="B12314" t="s">
        <v>603</v>
      </c>
      <c r="C12314" t="s">
        <v>523</v>
      </c>
      <c r="D12314" t="s">
        <v>525</v>
      </c>
      <c r="E12314" t="s">
        <v>525</v>
      </c>
      <c r="F12314" s="191">
        <v>45950</v>
      </c>
      <c r="G12314" t="s">
        <v>604</v>
      </c>
      <c r="H12314" s="192">
        <v>22493</v>
      </c>
      <c r="I12314" t="s">
        <v>22</v>
      </c>
      <c r="J12314"/>
      <c r="K12314"/>
      <c r="L12314">
        <v>2025</v>
      </c>
      <c r="M12314" t="s">
        <v>525</v>
      </c>
      <c r="N12314" t="s">
        <v>569</v>
      </c>
      <c r="O12314"/>
    </row>
    <row r="12315" spans="1:15" ht="16" x14ac:dyDescent="0.2">
      <c r="A12315" t="s">
        <v>521</v>
      </c>
      <c r="B12315" t="s">
        <v>647</v>
      </c>
      <c r="C12315" t="s">
        <v>523</v>
      </c>
      <c r="D12315" t="s">
        <v>525</v>
      </c>
      <c r="E12315" t="s">
        <v>525</v>
      </c>
      <c r="F12315" s="191">
        <v>45950</v>
      </c>
      <c r="G12315" t="s">
        <v>650</v>
      </c>
      <c r="H12315" s="192">
        <v>901168</v>
      </c>
      <c r="I12315" t="s">
        <v>16</v>
      </c>
      <c r="J12315"/>
      <c r="K12315"/>
      <c r="L12315">
        <v>2025</v>
      </c>
      <c r="M12315" t="s">
        <v>525</v>
      </c>
      <c r="N12315" t="s">
        <v>569</v>
      </c>
      <c r="O12315"/>
    </row>
    <row r="12316" spans="1:15" ht="16" x14ac:dyDescent="0.2">
      <c r="A12316" t="s">
        <v>521</v>
      </c>
      <c r="B12316" t="s">
        <v>647</v>
      </c>
      <c r="C12316" t="s">
        <v>535</v>
      </c>
      <c r="D12316" t="s">
        <v>525</v>
      </c>
      <c r="E12316" t="s">
        <v>519</v>
      </c>
      <c r="F12316" s="191">
        <v>45950</v>
      </c>
      <c r="G12316" t="s">
        <v>650</v>
      </c>
      <c r="H12316" s="192">
        <v>174889</v>
      </c>
      <c r="I12316" t="s">
        <v>16</v>
      </c>
      <c r="J12316"/>
      <c r="K12316"/>
      <c r="L12316">
        <v>2025</v>
      </c>
      <c r="M12316" t="s">
        <v>525</v>
      </c>
      <c r="N12316" t="s">
        <v>569</v>
      </c>
      <c r="O12316"/>
    </row>
    <row r="12317" spans="1:15" ht="16" x14ac:dyDescent="0.2">
      <c r="A12317" t="s">
        <v>521</v>
      </c>
      <c r="B12317" t="s">
        <v>647</v>
      </c>
      <c r="C12317" t="s">
        <v>523</v>
      </c>
      <c r="D12317" t="s">
        <v>525</v>
      </c>
      <c r="E12317" t="s">
        <v>519</v>
      </c>
      <c r="F12317" s="191">
        <v>45950</v>
      </c>
      <c r="G12317" t="s">
        <v>650</v>
      </c>
      <c r="H12317" s="192">
        <v>392997</v>
      </c>
      <c r="I12317" t="s">
        <v>16</v>
      </c>
      <c r="J12317"/>
      <c r="K12317"/>
      <c r="L12317">
        <v>2025</v>
      </c>
      <c r="M12317" t="s">
        <v>525</v>
      </c>
      <c r="N12317" t="s">
        <v>569</v>
      </c>
      <c r="O12317"/>
    </row>
    <row r="12318" spans="1:15" ht="16" x14ac:dyDescent="0.2">
      <c r="A12318" t="s">
        <v>521</v>
      </c>
      <c r="B12318" t="s">
        <v>647</v>
      </c>
      <c r="C12318" t="s">
        <v>523</v>
      </c>
      <c r="D12318" t="s">
        <v>525</v>
      </c>
      <c r="E12318" t="s">
        <v>531</v>
      </c>
      <c r="F12318" s="191">
        <v>45950</v>
      </c>
      <c r="G12318" t="s">
        <v>650</v>
      </c>
      <c r="H12318" s="192">
        <v>920498</v>
      </c>
      <c r="I12318" t="s">
        <v>16</v>
      </c>
      <c r="J12318"/>
      <c r="K12318"/>
      <c r="L12318">
        <v>2025</v>
      </c>
      <c r="M12318" t="s">
        <v>525</v>
      </c>
      <c r="N12318" t="s">
        <v>569</v>
      </c>
      <c r="O12318"/>
    </row>
    <row r="12319" spans="1:15" ht="16" x14ac:dyDescent="0.2">
      <c r="A12319" t="s">
        <v>521</v>
      </c>
      <c r="B12319" t="s">
        <v>647</v>
      </c>
      <c r="C12319" t="s">
        <v>523</v>
      </c>
      <c r="D12319" t="s">
        <v>525</v>
      </c>
      <c r="E12319" t="s">
        <v>525</v>
      </c>
      <c r="F12319" s="191">
        <v>45950</v>
      </c>
      <c r="G12319" t="s">
        <v>648</v>
      </c>
      <c r="H12319" s="192">
        <v>54208</v>
      </c>
      <c r="I12319" t="s">
        <v>16</v>
      </c>
      <c r="J12319"/>
      <c r="K12319"/>
      <c r="L12319">
        <v>2025</v>
      </c>
      <c r="M12319" t="s">
        <v>525</v>
      </c>
      <c r="N12319" t="s">
        <v>569</v>
      </c>
      <c r="O12319"/>
    </row>
    <row r="12320" spans="1:15" ht="16" x14ac:dyDescent="0.2">
      <c r="A12320" t="s">
        <v>521</v>
      </c>
      <c r="B12320" t="s">
        <v>647</v>
      </c>
      <c r="C12320" t="s">
        <v>523</v>
      </c>
      <c r="D12320" t="s">
        <v>525</v>
      </c>
      <c r="E12320" t="s">
        <v>531</v>
      </c>
      <c r="F12320" s="191">
        <v>45950</v>
      </c>
      <c r="G12320" t="s">
        <v>648</v>
      </c>
      <c r="H12320" s="192">
        <v>250569</v>
      </c>
      <c r="I12320" t="s">
        <v>16</v>
      </c>
      <c r="J12320"/>
      <c r="K12320"/>
      <c r="L12320">
        <v>2025</v>
      </c>
      <c r="M12320" t="s">
        <v>525</v>
      </c>
      <c r="N12320" t="s">
        <v>569</v>
      </c>
      <c r="O12320"/>
    </row>
    <row r="12321" spans="1:15" ht="16" x14ac:dyDescent="0.2">
      <c r="A12321" t="s">
        <v>521</v>
      </c>
      <c r="B12321" t="s">
        <v>647</v>
      </c>
      <c r="C12321" t="s">
        <v>523</v>
      </c>
      <c r="D12321" t="s">
        <v>525</v>
      </c>
      <c r="E12321" t="s">
        <v>525</v>
      </c>
      <c r="F12321" s="191">
        <v>45950</v>
      </c>
      <c r="G12321" t="s">
        <v>651</v>
      </c>
      <c r="H12321" s="192">
        <v>42249</v>
      </c>
      <c r="I12321" t="s">
        <v>16</v>
      </c>
      <c r="J12321"/>
      <c r="K12321"/>
      <c r="L12321">
        <v>2025</v>
      </c>
      <c r="M12321" t="s">
        <v>525</v>
      </c>
      <c r="N12321" t="s">
        <v>569</v>
      </c>
      <c r="O12321"/>
    </row>
    <row r="12322" spans="1:15" ht="16" x14ac:dyDescent="0.2">
      <c r="A12322" t="s">
        <v>521</v>
      </c>
      <c r="B12322" t="s">
        <v>647</v>
      </c>
      <c r="C12322" t="s">
        <v>523</v>
      </c>
      <c r="D12322" t="s">
        <v>525</v>
      </c>
      <c r="E12322" t="s">
        <v>531</v>
      </c>
      <c r="F12322" s="191">
        <v>45950</v>
      </c>
      <c r="G12322" t="s">
        <v>651</v>
      </c>
      <c r="H12322" s="192">
        <v>356400</v>
      </c>
      <c r="I12322" t="s">
        <v>16</v>
      </c>
      <c r="J12322"/>
      <c r="K12322"/>
      <c r="L12322">
        <v>2025</v>
      </c>
      <c r="M12322" t="s">
        <v>525</v>
      </c>
      <c r="N12322" t="s">
        <v>569</v>
      </c>
      <c r="O12322"/>
    </row>
    <row r="12323" spans="1:15" ht="16" x14ac:dyDescent="0.2">
      <c r="A12323" t="s">
        <v>521</v>
      </c>
      <c r="B12323" t="s">
        <v>647</v>
      </c>
      <c r="C12323" t="s">
        <v>523</v>
      </c>
      <c r="D12323" t="s">
        <v>525</v>
      </c>
      <c r="E12323" t="s">
        <v>525</v>
      </c>
      <c r="F12323" s="191">
        <v>45950</v>
      </c>
      <c r="G12323" t="s">
        <v>649</v>
      </c>
      <c r="H12323" s="192">
        <v>165176</v>
      </c>
      <c r="I12323" t="s">
        <v>16</v>
      </c>
      <c r="J12323"/>
      <c r="K12323"/>
      <c r="L12323">
        <v>2025</v>
      </c>
      <c r="M12323" t="s">
        <v>525</v>
      </c>
      <c r="N12323" t="s">
        <v>569</v>
      </c>
      <c r="O12323"/>
    </row>
    <row r="12324" spans="1:15" ht="16" x14ac:dyDescent="0.2">
      <c r="A12324" t="s">
        <v>521</v>
      </c>
      <c r="B12324" t="s">
        <v>647</v>
      </c>
      <c r="C12324" t="s">
        <v>523</v>
      </c>
      <c r="D12324" t="s">
        <v>525</v>
      </c>
      <c r="E12324" t="s">
        <v>531</v>
      </c>
      <c r="F12324" s="191">
        <v>45950</v>
      </c>
      <c r="G12324" t="s">
        <v>649</v>
      </c>
      <c r="H12324" s="192">
        <v>138402</v>
      </c>
      <c r="I12324" t="s">
        <v>16</v>
      </c>
      <c r="J12324"/>
      <c r="K12324"/>
      <c r="L12324">
        <v>2025</v>
      </c>
      <c r="M12324" t="s">
        <v>525</v>
      </c>
      <c r="N12324" t="s">
        <v>569</v>
      </c>
      <c r="O12324"/>
    </row>
    <row r="12325" spans="1:15" ht="16" x14ac:dyDescent="0.2">
      <c r="A12325" t="s">
        <v>521</v>
      </c>
      <c r="B12325" t="s">
        <v>647</v>
      </c>
      <c r="C12325" t="s">
        <v>523</v>
      </c>
      <c r="D12325" t="s">
        <v>525</v>
      </c>
      <c r="E12325" t="s">
        <v>531</v>
      </c>
      <c r="F12325" s="191">
        <v>45950</v>
      </c>
      <c r="G12325" t="s">
        <v>652</v>
      </c>
      <c r="H12325" s="192">
        <v>533280</v>
      </c>
      <c r="I12325" t="s">
        <v>16</v>
      </c>
      <c r="J12325"/>
      <c r="K12325"/>
      <c r="L12325">
        <v>2025</v>
      </c>
      <c r="M12325" t="s">
        <v>525</v>
      </c>
      <c r="N12325" t="s">
        <v>569</v>
      </c>
      <c r="O12325"/>
    </row>
    <row r="12326" spans="1:15" ht="16" x14ac:dyDescent="0.2">
      <c r="A12326" t="s">
        <v>521</v>
      </c>
      <c r="B12326" t="s">
        <v>647</v>
      </c>
      <c r="C12326" t="s">
        <v>523</v>
      </c>
      <c r="D12326" t="s">
        <v>525</v>
      </c>
      <c r="E12326" t="s">
        <v>531</v>
      </c>
      <c r="F12326" s="191">
        <v>45950</v>
      </c>
      <c r="G12326" t="s">
        <v>656</v>
      </c>
      <c r="H12326" s="192">
        <v>133822</v>
      </c>
      <c r="I12326" t="s">
        <v>16</v>
      </c>
      <c r="J12326"/>
      <c r="K12326"/>
      <c r="L12326">
        <v>2025</v>
      </c>
      <c r="M12326" t="s">
        <v>525</v>
      </c>
      <c r="N12326" t="s">
        <v>569</v>
      </c>
      <c r="O12326"/>
    </row>
    <row r="12327" spans="1:15" ht="16" x14ac:dyDescent="0.2">
      <c r="A12327" t="s">
        <v>521</v>
      </c>
      <c r="B12327" t="s">
        <v>687</v>
      </c>
      <c r="C12327" t="s">
        <v>523</v>
      </c>
      <c r="D12327" t="s">
        <v>530</v>
      </c>
      <c r="E12327" t="s">
        <v>517</v>
      </c>
      <c r="F12327" s="191">
        <v>45950</v>
      </c>
      <c r="G12327" t="s">
        <v>39</v>
      </c>
      <c r="H12327" s="192">
        <v>156800</v>
      </c>
      <c r="I12327" t="s">
        <v>16</v>
      </c>
      <c r="J12327">
        <v>392</v>
      </c>
      <c r="K12327"/>
      <c r="L12327">
        <v>2025</v>
      </c>
      <c r="M12327" t="s">
        <v>525</v>
      </c>
      <c r="N12327" t="s">
        <v>526</v>
      </c>
      <c r="O12327"/>
    </row>
    <row r="12328" spans="1:15" ht="16" x14ac:dyDescent="0.2">
      <c r="A12328" t="s">
        <v>521</v>
      </c>
      <c r="B12328" t="s">
        <v>645</v>
      </c>
      <c r="C12328" t="s">
        <v>523</v>
      </c>
      <c r="D12328" t="s">
        <v>524</v>
      </c>
      <c r="E12328" t="s">
        <v>519</v>
      </c>
      <c r="F12328" s="191">
        <v>45950</v>
      </c>
      <c r="G12328" t="s">
        <v>30</v>
      </c>
      <c r="H12328" s="192">
        <v>28900</v>
      </c>
      <c r="I12328" t="s">
        <v>16</v>
      </c>
      <c r="J12328">
        <v>340</v>
      </c>
      <c r="K12328"/>
      <c r="L12328">
        <v>2025</v>
      </c>
      <c r="M12328" t="s">
        <v>525</v>
      </c>
      <c r="N12328" t="s">
        <v>526</v>
      </c>
      <c r="O12328"/>
    </row>
    <row r="12329" spans="1:15" ht="16" x14ac:dyDescent="0.2">
      <c r="A12329" t="s">
        <v>521</v>
      </c>
      <c r="B12329" t="s">
        <v>645</v>
      </c>
      <c r="C12329" t="s">
        <v>523</v>
      </c>
      <c r="D12329" t="s">
        <v>530</v>
      </c>
      <c r="E12329" t="s">
        <v>517</v>
      </c>
      <c r="F12329" s="191">
        <v>45950</v>
      </c>
      <c r="G12329" t="s">
        <v>30</v>
      </c>
      <c r="H12329" s="192">
        <v>44800</v>
      </c>
      <c r="I12329" t="s">
        <v>16</v>
      </c>
      <c r="J12329">
        <v>112</v>
      </c>
      <c r="K12329"/>
      <c r="L12329">
        <v>2025</v>
      </c>
      <c r="M12329" t="s">
        <v>525</v>
      </c>
      <c r="N12329" t="s">
        <v>526</v>
      </c>
      <c r="O12329"/>
    </row>
    <row r="12330" spans="1:15" ht="16" x14ac:dyDescent="0.2">
      <c r="A12330" t="s">
        <v>521</v>
      </c>
      <c r="B12330" t="s">
        <v>572</v>
      </c>
      <c r="C12330" t="s">
        <v>523</v>
      </c>
      <c r="D12330" t="s">
        <v>530</v>
      </c>
      <c r="E12330" t="s">
        <v>517</v>
      </c>
      <c r="F12330" s="191">
        <v>45950</v>
      </c>
      <c r="G12330" t="s">
        <v>573</v>
      </c>
      <c r="H12330" s="192">
        <v>60000</v>
      </c>
      <c r="I12330" t="s">
        <v>16</v>
      </c>
      <c r="J12330"/>
      <c r="K12330"/>
      <c r="L12330">
        <v>2025</v>
      </c>
      <c r="M12330" t="s">
        <v>525</v>
      </c>
      <c r="N12330" t="s">
        <v>526</v>
      </c>
      <c r="O12330"/>
    </row>
    <row r="12331" spans="1:15" ht="16" x14ac:dyDescent="0.2">
      <c r="A12331" t="s">
        <v>521</v>
      </c>
      <c r="B12331" t="s">
        <v>647</v>
      </c>
      <c r="C12331" t="s">
        <v>523</v>
      </c>
      <c r="D12331" t="s">
        <v>525</v>
      </c>
      <c r="E12331" t="s">
        <v>525</v>
      </c>
      <c r="F12331" s="191">
        <v>45951</v>
      </c>
      <c r="G12331" t="s">
        <v>650</v>
      </c>
      <c r="H12331" s="192">
        <v>1069398</v>
      </c>
      <c r="I12331" t="s">
        <v>16</v>
      </c>
      <c r="J12331"/>
      <c r="K12331"/>
      <c r="L12331">
        <v>2025</v>
      </c>
      <c r="M12331" t="s">
        <v>525</v>
      </c>
      <c r="N12331" t="s">
        <v>569</v>
      </c>
      <c r="O12331"/>
    </row>
    <row r="12332" spans="1:15" ht="16" x14ac:dyDescent="0.2">
      <c r="A12332" t="s">
        <v>521</v>
      </c>
      <c r="B12332" t="s">
        <v>647</v>
      </c>
      <c r="C12332" t="s">
        <v>535</v>
      </c>
      <c r="D12332" t="s">
        <v>525</v>
      </c>
      <c r="E12332" t="s">
        <v>519</v>
      </c>
      <c r="F12332" s="191">
        <v>45951</v>
      </c>
      <c r="G12332" t="s">
        <v>650</v>
      </c>
      <c r="H12332" s="192">
        <v>261349</v>
      </c>
      <c r="I12332" t="s">
        <v>16</v>
      </c>
      <c r="J12332"/>
      <c r="K12332"/>
      <c r="L12332">
        <v>2025</v>
      </c>
      <c r="M12332" t="s">
        <v>525</v>
      </c>
      <c r="N12332" t="s">
        <v>569</v>
      </c>
      <c r="O12332"/>
    </row>
    <row r="12333" spans="1:15" ht="16" x14ac:dyDescent="0.2">
      <c r="A12333" t="s">
        <v>521</v>
      </c>
      <c r="B12333" t="s">
        <v>647</v>
      </c>
      <c r="C12333" t="s">
        <v>523</v>
      </c>
      <c r="D12333" t="s">
        <v>525</v>
      </c>
      <c r="E12333" t="s">
        <v>519</v>
      </c>
      <c r="F12333" s="191">
        <v>45951</v>
      </c>
      <c r="G12333" t="s">
        <v>650</v>
      </c>
      <c r="H12333" s="192">
        <v>641087</v>
      </c>
      <c r="I12333" t="s">
        <v>16</v>
      </c>
      <c r="J12333"/>
      <c r="K12333"/>
      <c r="L12333">
        <v>2025</v>
      </c>
      <c r="M12333" t="s">
        <v>525</v>
      </c>
      <c r="N12333" t="s">
        <v>569</v>
      </c>
      <c r="O12333"/>
    </row>
    <row r="12334" spans="1:15" ht="16" x14ac:dyDescent="0.2">
      <c r="A12334" t="s">
        <v>521</v>
      </c>
      <c r="B12334" t="s">
        <v>647</v>
      </c>
      <c r="C12334" t="s">
        <v>535</v>
      </c>
      <c r="D12334" t="s">
        <v>525</v>
      </c>
      <c r="E12334" t="s">
        <v>531</v>
      </c>
      <c r="F12334" s="191">
        <v>45951</v>
      </c>
      <c r="G12334" t="s">
        <v>650</v>
      </c>
      <c r="H12334" s="192">
        <v>52501</v>
      </c>
      <c r="I12334" t="s">
        <v>16</v>
      </c>
      <c r="J12334"/>
      <c r="K12334"/>
      <c r="L12334">
        <v>2025</v>
      </c>
      <c r="M12334" t="s">
        <v>525</v>
      </c>
      <c r="N12334" t="s">
        <v>569</v>
      </c>
      <c r="O12334"/>
    </row>
    <row r="12335" spans="1:15" ht="16" x14ac:dyDescent="0.2">
      <c r="A12335" t="s">
        <v>521</v>
      </c>
      <c r="B12335" t="s">
        <v>647</v>
      </c>
      <c r="C12335" t="s">
        <v>523</v>
      </c>
      <c r="D12335" t="s">
        <v>525</v>
      </c>
      <c r="E12335" t="s">
        <v>531</v>
      </c>
      <c r="F12335" s="191">
        <v>45951</v>
      </c>
      <c r="G12335" t="s">
        <v>650</v>
      </c>
      <c r="H12335" s="192">
        <v>3269897</v>
      </c>
      <c r="I12335" t="s">
        <v>16</v>
      </c>
      <c r="J12335"/>
      <c r="K12335"/>
      <c r="L12335">
        <v>2025</v>
      </c>
      <c r="M12335" t="s">
        <v>525</v>
      </c>
      <c r="N12335" t="s">
        <v>569</v>
      </c>
      <c r="O12335"/>
    </row>
    <row r="12336" spans="1:15" ht="16" x14ac:dyDescent="0.2">
      <c r="A12336" t="s">
        <v>521</v>
      </c>
      <c r="B12336" t="s">
        <v>647</v>
      </c>
      <c r="C12336" t="s">
        <v>523</v>
      </c>
      <c r="D12336" t="s">
        <v>525</v>
      </c>
      <c r="E12336" t="s">
        <v>525</v>
      </c>
      <c r="F12336" s="191">
        <v>45951</v>
      </c>
      <c r="G12336" t="s">
        <v>648</v>
      </c>
      <c r="H12336" s="192">
        <v>143624</v>
      </c>
      <c r="I12336" t="s">
        <v>16</v>
      </c>
      <c r="J12336"/>
      <c r="K12336"/>
      <c r="L12336">
        <v>2025</v>
      </c>
      <c r="M12336" t="s">
        <v>525</v>
      </c>
      <c r="N12336" t="s">
        <v>569</v>
      </c>
      <c r="O12336"/>
    </row>
    <row r="12337" spans="1:15" ht="16" x14ac:dyDescent="0.2">
      <c r="A12337" t="s">
        <v>521</v>
      </c>
      <c r="B12337" t="s">
        <v>647</v>
      </c>
      <c r="C12337" t="s">
        <v>523</v>
      </c>
      <c r="D12337" t="s">
        <v>525</v>
      </c>
      <c r="E12337" t="s">
        <v>531</v>
      </c>
      <c r="F12337" s="191">
        <v>45951</v>
      </c>
      <c r="G12337" t="s">
        <v>648</v>
      </c>
      <c r="H12337" s="192">
        <v>9530</v>
      </c>
      <c r="I12337" t="s">
        <v>16</v>
      </c>
      <c r="J12337"/>
      <c r="K12337"/>
      <c r="L12337">
        <v>2025</v>
      </c>
      <c r="M12337" t="s">
        <v>525</v>
      </c>
      <c r="N12337" t="s">
        <v>569</v>
      </c>
      <c r="O12337"/>
    </row>
    <row r="12338" spans="1:15" ht="16" x14ac:dyDescent="0.2">
      <c r="A12338" t="s">
        <v>521</v>
      </c>
      <c r="B12338" t="s">
        <v>647</v>
      </c>
      <c r="C12338" t="s">
        <v>523</v>
      </c>
      <c r="D12338" t="s">
        <v>525</v>
      </c>
      <c r="E12338" t="s">
        <v>525</v>
      </c>
      <c r="F12338" s="191">
        <v>45951</v>
      </c>
      <c r="G12338" t="s">
        <v>651</v>
      </c>
      <c r="H12338" s="192">
        <v>79200</v>
      </c>
      <c r="I12338" t="s">
        <v>16</v>
      </c>
      <c r="J12338"/>
      <c r="K12338"/>
      <c r="L12338">
        <v>2025</v>
      </c>
      <c r="M12338" t="s">
        <v>525</v>
      </c>
      <c r="N12338" t="s">
        <v>569</v>
      </c>
      <c r="O12338"/>
    </row>
    <row r="12339" spans="1:15" ht="16" x14ac:dyDescent="0.2">
      <c r="A12339" t="s">
        <v>521</v>
      </c>
      <c r="B12339" t="s">
        <v>647</v>
      </c>
      <c r="C12339" t="s">
        <v>523</v>
      </c>
      <c r="D12339" t="s">
        <v>525</v>
      </c>
      <c r="E12339" t="s">
        <v>531</v>
      </c>
      <c r="F12339" s="191">
        <v>45951</v>
      </c>
      <c r="G12339" t="s">
        <v>651</v>
      </c>
      <c r="H12339" s="192">
        <v>316800</v>
      </c>
      <c r="I12339" t="s">
        <v>16</v>
      </c>
      <c r="J12339"/>
      <c r="K12339"/>
      <c r="L12339">
        <v>2025</v>
      </c>
      <c r="M12339" t="s">
        <v>525</v>
      </c>
      <c r="N12339" t="s">
        <v>569</v>
      </c>
      <c r="O12339"/>
    </row>
    <row r="12340" spans="1:15" ht="16" x14ac:dyDescent="0.2">
      <c r="A12340" t="s">
        <v>521</v>
      </c>
      <c r="B12340" t="s">
        <v>647</v>
      </c>
      <c r="C12340" t="s">
        <v>523</v>
      </c>
      <c r="D12340" t="s">
        <v>525</v>
      </c>
      <c r="E12340" t="s">
        <v>525</v>
      </c>
      <c r="F12340" s="191">
        <v>45951</v>
      </c>
      <c r="G12340" t="s">
        <v>649</v>
      </c>
      <c r="H12340" s="192">
        <v>124095</v>
      </c>
      <c r="I12340" t="s">
        <v>16</v>
      </c>
      <c r="J12340"/>
      <c r="K12340"/>
      <c r="L12340">
        <v>2025</v>
      </c>
      <c r="M12340" t="s">
        <v>525</v>
      </c>
      <c r="N12340" t="s">
        <v>569</v>
      </c>
      <c r="O12340"/>
    </row>
    <row r="12341" spans="1:15" ht="16" x14ac:dyDescent="0.2">
      <c r="A12341" t="s">
        <v>521</v>
      </c>
      <c r="B12341" t="s">
        <v>647</v>
      </c>
      <c r="C12341" t="s">
        <v>523</v>
      </c>
      <c r="D12341" t="s">
        <v>525</v>
      </c>
      <c r="E12341" t="s">
        <v>531</v>
      </c>
      <c r="F12341" s="191">
        <v>45951</v>
      </c>
      <c r="G12341" t="s">
        <v>649</v>
      </c>
      <c r="H12341" s="192">
        <v>175296</v>
      </c>
      <c r="I12341" t="s">
        <v>16</v>
      </c>
      <c r="J12341"/>
      <c r="K12341"/>
      <c r="L12341">
        <v>2025</v>
      </c>
      <c r="M12341" t="s">
        <v>525</v>
      </c>
      <c r="N12341" t="s">
        <v>569</v>
      </c>
      <c r="O12341"/>
    </row>
    <row r="12342" spans="1:15" ht="16" x14ac:dyDescent="0.2">
      <c r="A12342" t="s">
        <v>521</v>
      </c>
      <c r="B12342" t="s">
        <v>647</v>
      </c>
      <c r="C12342" t="s">
        <v>523</v>
      </c>
      <c r="D12342" t="s">
        <v>525</v>
      </c>
      <c r="E12342" t="s">
        <v>531</v>
      </c>
      <c r="F12342" s="191">
        <v>45951</v>
      </c>
      <c r="G12342" t="s">
        <v>652</v>
      </c>
      <c r="H12342" s="192">
        <v>454960</v>
      </c>
      <c r="I12342" t="s">
        <v>16</v>
      </c>
      <c r="J12342"/>
      <c r="K12342"/>
      <c r="L12342">
        <v>2025</v>
      </c>
      <c r="M12342" t="s">
        <v>525</v>
      </c>
      <c r="N12342" t="s">
        <v>569</v>
      </c>
      <c r="O12342"/>
    </row>
    <row r="12343" spans="1:15" ht="16" x14ac:dyDescent="0.2">
      <c r="A12343" t="s">
        <v>521</v>
      </c>
      <c r="B12343" t="s">
        <v>687</v>
      </c>
      <c r="C12343" t="s">
        <v>523</v>
      </c>
      <c r="D12343" t="s">
        <v>530</v>
      </c>
      <c r="E12343" t="s">
        <v>517</v>
      </c>
      <c r="F12343" s="191">
        <v>45951</v>
      </c>
      <c r="G12343" t="s">
        <v>39</v>
      </c>
      <c r="H12343" s="192">
        <v>156800</v>
      </c>
      <c r="I12343" t="s">
        <v>16</v>
      </c>
      <c r="J12343">
        <v>392</v>
      </c>
      <c r="K12343"/>
      <c r="L12343">
        <v>2025</v>
      </c>
      <c r="M12343" t="s">
        <v>525</v>
      </c>
      <c r="N12343" t="s">
        <v>526</v>
      </c>
      <c r="O12343"/>
    </row>
    <row r="12344" spans="1:15" ht="16" x14ac:dyDescent="0.2">
      <c r="A12344" t="s">
        <v>521</v>
      </c>
      <c r="B12344" t="s">
        <v>645</v>
      </c>
      <c r="C12344" t="s">
        <v>523</v>
      </c>
      <c r="D12344" t="s">
        <v>530</v>
      </c>
      <c r="E12344" t="s">
        <v>517</v>
      </c>
      <c r="F12344" s="191">
        <v>45951</v>
      </c>
      <c r="G12344" t="s">
        <v>30</v>
      </c>
      <c r="H12344" s="192">
        <v>112000</v>
      </c>
      <c r="I12344" t="s">
        <v>16</v>
      </c>
      <c r="J12344">
        <v>280</v>
      </c>
      <c r="K12344"/>
      <c r="L12344">
        <v>2025</v>
      </c>
      <c r="M12344" t="s">
        <v>525</v>
      </c>
      <c r="N12344" t="s">
        <v>526</v>
      </c>
      <c r="O12344"/>
    </row>
    <row r="12345" spans="1:15" ht="16" x14ac:dyDescent="0.2">
      <c r="A12345" t="s">
        <v>521</v>
      </c>
      <c r="B12345" t="s">
        <v>567</v>
      </c>
      <c r="C12345" t="s">
        <v>523</v>
      </c>
      <c r="D12345" t="s">
        <v>525</v>
      </c>
      <c r="E12345" t="s">
        <v>531</v>
      </c>
      <c r="F12345" s="191">
        <v>45952</v>
      </c>
      <c r="G12345" t="s">
        <v>568</v>
      </c>
      <c r="H12345" s="192">
        <v>112306</v>
      </c>
      <c r="I12345" t="s">
        <v>22</v>
      </c>
      <c r="J12345"/>
      <c r="K12345"/>
      <c r="L12345">
        <v>2025</v>
      </c>
      <c r="M12345" t="s">
        <v>525</v>
      </c>
      <c r="N12345" t="s">
        <v>569</v>
      </c>
      <c r="O12345"/>
    </row>
    <row r="12346" spans="1:15" ht="16" x14ac:dyDescent="0.2">
      <c r="A12346" t="s">
        <v>521</v>
      </c>
      <c r="B12346" t="s">
        <v>647</v>
      </c>
      <c r="C12346" t="s">
        <v>523</v>
      </c>
      <c r="D12346" t="s">
        <v>525</v>
      </c>
      <c r="E12346" t="s">
        <v>525</v>
      </c>
      <c r="F12346" s="191">
        <v>45952</v>
      </c>
      <c r="G12346" t="s">
        <v>650</v>
      </c>
      <c r="H12346" s="192">
        <v>1517028</v>
      </c>
      <c r="I12346" t="s">
        <v>16</v>
      </c>
      <c r="J12346"/>
      <c r="K12346"/>
      <c r="L12346">
        <v>2025</v>
      </c>
      <c r="M12346" t="s">
        <v>525</v>
      </c>
      <c r="N12346" t="s">
        <v>569</v>
      </c>
      <c r="O12346"/>
    </row>
    <row r="12347" spans="1:15" ht="16" x14ac:dyDescent="0.2">
      <c r="A12347" t="s">
        <v>521</v>
      </c>
      <c r="B12347" t="s">
        <v>647</v>
      </c>
      <c r="C12347" t="s">
        <v>523</v>
      </c>
      <c r="D12347" t="s">
        <v>525</v>
      </c>
      <c r="E12347" t="s">
        <v>519</v>
      </c>
      <c r="F12347" s="191">
        <v>45952</v>
      </c>
      <c r="G12347" t="s">
        <v>650</v>
      </c>
      <c r="H12347" s="192">
        <v>559453</v>
      </c>
      <c r="I12347" t="s">
        <v>16</v>
      </c>
      <c r="J12347"/>
      <c r="K12347"/>
      <c r="L12347">
        <v>2025</v>
      </c>
      <c r="M12347" t="s">
        <v>525</v>
      </c>
      <c r="N12347" t="s">
        <v>569</v>
      </c>
      <c r="O12347"/>
    </row>
    <row r="12348" spans="1:15" ht="16" x14ac:dyDescent="0.2">
      <c r="A12348" t="s">
        <v>521</v>
      </c>
      <c r="B12348" t="s">
        <v>647</v>
      </c>
      <c r="C12348" t="s">
        <v>535</v>
      </c>
      <c r="D12348" t="s">
        <v>525</v>
      </c>
      <c r="E12348" t="s">
        <v>531</v>
      </c>
      <c r="F12348" s="191">
        <v>45952</v>
      </c>
      <c r="G12348" t="s">
        <v>650</v>
      </c>
      <c r="H12348" s="192">
        <v>37946</v>
      </c>
      <c r="I12348" t="s">
        <v>16</v>
      </c>
      <c r="J12348"/>
      <c r="K12348"/>
      <c r="L12348">
        <v>2025</v>
      </c>
      <c r="M12348" t="s">
        <v>525</v>
      </c>
      <c r="N12348" t="s">
        <v>569</v>
      </c>
      <c r="O12348"/>
    </row>
    <row r="12349" spans="1:15" ht="16" x14ac:dyDescent="0.2">
      <c r="A12349" t="s">
        <v>521</v>
      </c>
      <c r="B12349" t="s">
        <v>647</v>
      </c>
      <c r="C12349" t="s">
        <v>523</v>
      </c>
      <c r="D12349" t="s">
        <v>525</v>
      </c>
      <c r="E12349" t="s">
        <v>531</v>
      </c>
      <c r="F12349" s="191">
        <v>45952</v>
      </c>
      <c r="G12349" t="s">
        <v>650</v>
      </c>
      <c r="H12349" s="192">
        <v>1140137</v>
      </c>
      <c r="I12349" t="s">
        <v>16</v>
      </c>
      <c r="J12349"/>
      <c r="K12349"/>
      <c r="L12349">
        <v>2025</v>
      </c>
      <c r="M12349" t="s">
        <v>525</v>
      </c>
      <c r="N12349" t="s">
        <v>569</v>
      </c>
      <c r="O12349"/>
    </row>
    <row r="12350" spans="1:15" ht="16" x14ac:dyDescent="0.2">
      <c r="A12350" t="s">
        <v>521</v>
      </c>
      <c r="B12350" t="s">
        <v>647</v>
      </c>
      <c r="C12350" t="s">
        <v>523</v>
      </c>
      <c r="D12350" t="s">
        <v>525</v>
      </c>
      <c r="E12350" t="s">
        <v>525</v>
      </c>
      <c r="F12350" s="191">
        <v>45952</v>
      </c>
      <c r="G12350" t="s">
        <v>648</v>
      </c>
      <c r="H12350" s="192">
        <v>10560</v>
      </c>
      <c r="I12350" t="s">
        <v>16</v>
      </c>
      <c r="J12350"/>
      <c r="K12350"/>
      <c r="L12350">
        <v>2025</v>
      </c>
      <c r="M12350" t="s">
        <v>525</v>
      </c>
      <c r="N12350" t="s">
        <v>569</v>
      </c>
      <c r="O12350"/>
    </row>
    <row r="12351" spans="1:15" ht="16" x14ac:dyDescent="0.2">
      <c r="A12351" t="s">
        <v>521</v>
      </c>
      <c r="B12351" t="s">
        <v>647</v>
      </c>
      <c r="C12351" t="s">
        <v>523</v>
      </c>
      <c r="D12351" t="s">
        <v>525</v>
      </c>
      <c r="E12351" t="s">
        <v>531</v>
      </c>
      <c r="F12351" s="191">
        <v>45952</v>
      </c>
      <c r="G12351" t="s">
        <v>648</v>
      </c>
      <c r="H12351" s="192">
        <v>41677</v>
      </c>
      <c r="I12351" t="s">
        <v>16</v>
      </c>
      <c r="J12351"/>
      <c r="K12351"/>
      <c r="L12351">
        <v>2025</v>
      </c>
      <c r="M12351" t="s">
        <v>525</v>
      </c>
      <c r="N12351" t="s">
        <v>569</v>
      </c>
      <c r="O12351"/>
    </row>
    <row r="12352" spans="1:15" ht="16" x14ac:dyDescent="0.2">
      <c r="A12352" t="s">
        <v>521</v>
      </c>
      <c r="B12352" t="s">
        <v>647</v>
      </c>
      <c r="C12352" t="s">
        <v>523</v>
      </c>
      <c r="D12352" t="s">
        <v>525</v>
      </c>
      <c r="E12352" t="s">
        <v>525</v>
      </c>
      <c r="F12352" s="191">
        <v>45952</v>
      </c>
      <c r="G12352" t="s">
        <v>651</v>
      </c>
      <c r="H12352" s="192">
        <v>44473</v>
      </c>
      <c r="I12352" t="s">
        <v>16</v>
      </c>
      <c r="J12352"/>
      <c r="K12352"/>
      <c r="L12352">
        <v>2025</v>
      </c>
      <c r="M12352" t="s">
        <v>525</v>
      </c>
      <c r="N12352" t="s">
        <v>569</v>
      </c>
      <c r="O12352"/>
    </row>
    <row r="12353" spans="1:15" ht="16" x14ac:dyDescent="0.2">
      <c r="A12353" t="s">
        <v>521</v>
      </c>
      <c r="B12353" t="s">
        <v>647</v>
      </c>
      <c r="C12353" t="s">
        <v>523</v>
      </c>
      <c r="D12353" t="s">
        <v>525</v>
      </c>
      <c r="E12353" t="s">
        <v>531</v>
      </c>
      <c r="F12353" s="191">
        <v>45952</v>
      </c>
      <c r="G12353" t="s">
        <v>651</v>
      </c>
      <c r="H12353" s="192">
        <v>237600</v>
      </c>
      <c r="I12353" t="s">
        <v>16</v>
      </c>
      <c r="J12353"/>
      <c r="K12353"/>
      <c r="L12353">
        <v>2025</v>
      </c>
      <c r="M12353" t="s">
        <v>525</v>
      </c>
      <c r="N12353" t="s">
        <v>569</v>
      </c>
      <c r="O12353"/>
    </row>
    <row r="12354" spans="1:15" ht="16" x14ac:dyDescent="0.2">
      <c r="A12354" t="s">
        <v>521</v>
      </c>
      <c r="B12354" t="s">
        <v>647</v>
      </c>
      <c r="C12354" t="s">
        <v>523</v>
      </c>
      <c r="D12354" t="s">
        <v>525</v>
      </c>
      <c r="E12354" t="s">
        <v>525</v>
      </c>
      <c r="F12354" s="191">
        <v>45952</v>
      </c>
      <c r="G12354" t="s">
        <v>649</v>
      </c>
      <c r="H12354" s="192">
        <v>321037</v>
      </c>
      <c r="I12354" t="s">
        <v>16</v>
      </c>
      <c r="J12354"/>
      <c r="K12354"/>
      <c r="L12354">
        <v>2025</v>
      </c>
      <c r="M12354" t="s">
        <v>525</v>
      </c>
      <c r="N12354" t="s">
        <v>569</v>
      </c>
      <c r="O12354"/>
    </row>
    <row r="12355" spans="1:15" ht="16" x14ac:dyDescent="0.2">
      <c r="A12355" t="s">
        <v>521</v>
      </c>
      <c r="B12355" t="s">
        <v>647</v>
      </c>
      <c r="C12355" t="s">
        <v>523</v>
      </c>
      <c r="D12355" t="s">
        <v>525</v>
      </c>
      <c r="E12355" t="s">
        <v>531</v>
      </c>
      <c r="F12355" s="191">
        <v>45952</v>
      </c>
      <c r="G12355" t="s">
        <v>649</v>
      </c>
      <c r="H12355" s="192">
        <v>213103</v>
      </c>
      <c r="I12355" t="s">
        <v>16</v>
      </c>
      <c r="J12355"/>
      <c r="K12355"/>
      <c r="L12355">
        <v>2025</v>
      </c>
      <c r="M12355" t="s">
        <v>525</v>
      </c>
      <c r="N12355" t="s">
        <v>569</v>
      </c>
      <c r="O12355"/>
    </row>
    <row r="12356" spans="1:15" ht="16" x14ac:dyDescent="0.2">
      <c r="A12356" t="s">
        <v>521</v>
      </c>
      <c r="B12356" t="s">
        <v>647</v>
      </c>
      <c r="C12356" t="s">
        <v>523</v>
      </c>
      <c r="D12356" t="s">
        <v>525</v>
      </c>
      <c r="E12356" t="s">
        <v>531</v>
      </c>
      <c r="F12356" s="191">
        <v>45952</v>
      </c>
      <c r="G12356" t="s">
        <v>652</v>
      </c>
      <c r="H12356" s="192">
        <v>444400</v>
      </c>
      <c r="I12356" t="s">
        <v>16</v>
      </c>
      <c r="J12356"/>
      <c r="K12356"/>
      <c r="L12356">
        <v>2025</v>
      </c>
      <c r="M12356" t="s">
        <v>525</v>
      </c>
      <c r="N12356" t="s">
        <v>569</v>
      </c>
      <c r="O12356"/>
    </row>
    <row r="12357" spans="1:15" ht="16" x14ac:dyDescent="0.2">
      <c r="A12357" t="s">
        <v>521</v>
      </c>
      <c r="B12357" t="s">
        <v>687</v>
      </c>
      <c r="C12357" t="s">
        <v>523</v>
      </c>
      <c r="D12357" t="s">
        <v>530</v>
      </c>
      <c r="E12357" t="s">
        <v>517</v>
      </c>
      <c r="F12357" s="191">
        <v>45952</v>
      </c>
      <c r="G12357" t="s">
        <v>39</v>
      </c>
      <c r="H12357" s="192">
        <v>134400</v>
      </c>
      <c r="I12357" t="s">
        <v>16</v>
      </c>
      <c r="J12357">
        <v>336</v>
      </c>
      <c r="K12357"/>
      <c r="L12357">
        <v>2025</v>
      </c>
      <c r="M12357" t="s">
        <v>525</v>
      </c>
      <c r="N12357" t="s">
        <v>526</v>
      </c>
      <c r="O12357"/>
    </row>
    <row r="12358" spans="1:15" ht="16" x14ac:dyDescent="0.2">
      <c r="A12358" t="s">
        <v>521</v>
      </c>
      <c r="B12358" t="s">
        <v>645</v>
      </c>
      <c r="C12358" t="s">
        <v>523</v>
      </c>
      <c r="D12358" t="s">
        <v>530</v>
      </c>
      <c r="E12358" t="s">
        <v>517</v>
      </c>
      <c r="F12358" s="191">
        <v>45952</v>
      </c>
      <c r="G12358" t="s">
        <v>30</v>
      </c>
      <c r="H12358" s="192">
        <v>67200</v>
      </c>
      <c r="I12358" t="s">
        <v>16</v>
      </c>
      <c r="J12358">
        <v>168</v>
      </c>
      <c r="K12358"/>
      <c r="L12358">
        <v>2025</v>
      </c>
      <c r="M12358" t="s">
        <v>525</v>
      </c>
      <c r="N12358" t="s">
        <v>526</v>
      </c>
      <c r="O12358"/>
    </row>
    <row r="12359" spans="1:15" ht="16" x14ac:dyDescent="0.2">
      <c r="A12359" t="s">
        <v>521</v>
      </c>
      <c r="B12359" t="s">
        <v>572</v>
      </c>
      <c r="C12359" t="s">
        <v>523</v>
      </c>
      <c r="D12359" t="s">
        <v>530</v>
      </c>
      <c r="E12359" t="s">
        <v>517</v>
      </c>
      <c r="F12359" s="191">
        <v>45952</v>
      </c>
      <c r="G12359" t="s">
        <v>573</v>
      </c>
      <c r="H12359" s="192">
        <v>60000</v>
      </c>
      <c r="I12359" t="s">
        <v>16</v>
      </c>
      <c r="J12359"/>
      <c r="K12359"/>
      <c r="L12359">
        <v>2025</v>
      </c>
      <c r="M12359" t="s">
        <v>525</v>
      </c>
      <c r="N12359" t="s">
        <v>526</v>
      </c>
      <c r="O12359"/>
    </row>
    <row r="12360" spans="1:15" ht="16" x14ac:dyDescent="0.2">
      <c r="A12360" t="s">
        <v>521</v>
      </c>
      <c r="B12360" t="s">
        <v>603</v>
      </c>
      <c r="C12360" t="s">
        <v>523</v>
      </c>
      <c r="D12360" t="s">
        <v>525</v>
      </c>
      <c r="E12360" t="s">
        <v>525</v>
      </c>
      <c r="F12360" s="191">
        <v>45953</v>
      </c>
      <c r="G12360" t="s">
        <v>604</v>
      </c>
      <c r="H12360" s="192">
        <v>42027</v>
      </c>
      <c r="I12360" t="s">
        <v>22</v>
      </c>
      <c r="J12360"/>
      <c r="K12360"/>
      <c r="L12360">
        <v>2025</v>
      </c>
      <c r="M12360" t="s">
        <v>525</v>
      </c>
      <c r="N12360" t="s">
        <v>569</v>
      </c>
      <c r="O12360"/>
    </row>
    <row r="12361" spans="1:15" ht="16" x14ac:dyDescent="0.2">
      <c r="A12361" t="s">
        <v>521</v>
      </c>
      <c r="B12361" t="s">
        <v>647</v>
      </c>
      <c r="C12361" t="s">
        <v>523</v>
      </c>
      <c r="D12361" t="s">
        <v>525</v>
      </c>
      <c r="E12361" t="s">
        <v>525</v>
      </c>
      <c r="F12361" s="191">
        <v>45953</v>
      </c>
      <c r="G12361" t="s">
        <v>650</v>
      </c>
      <c r="H12361" s="192">
        <v>2043208</v>
      </c>
      <c r="I12361" t="s">
        <v>16</v>
      </c>
      <c r="J12361"/>
      <c r="K12361"/>
      <c r="L12361">
        <v>2025</v>
      </c>
      <c r="M12361" t="s">
        <v>525</v>
      </c>
      <c r="N12361" t="s">
        <v>569</v>
      </c>
      <c r="O12361"/>
    </row>
    <row r="12362" spans="1:15" ht="16" x14ac:dyDescent="0.2">
      <c r="A12362" t="s">
        <v>521</v>
      </c>
      <c r="B12362" t="s">
        <v>647</v>
      </c>
      <c r="C12362" t="s">
        <v>535</v>
      </c>
      <c r="D12362" t="s">
        <v>525</v>
      </c>
      <c r="E12362" t="s">
        <v>519</v>
      </c>
      <c r="F12362" s="191">
        <v>45953</v>
      </c>
      <c r="G12362" t="s">
        <v>650</v>
      </c>
      <c r="H12362" s="192">
        <v>212786</v>
      </c>
      <c r="I12362" t="s">
        <v>16</v>
      </c>
      <c r="J12362"/>
      <c r="K12362"/>
      <c r="L12362">
        <v>2025</v>
      </c>
      <c r="M12362" t="s">
        <v>525</v>
      </c>
      <c r="N12362" t="s">
        <v>569</v>
      </c>
      <c r="O12362"/>
    </row>
    <row r="12363" spans="1:15" ht="16" x14ac:dyDescent="0.2">
      <c r="A12363" t="s">
        <v>521</v>
      </c>
      <c r="B12363" t="s">
        <v>647</v>
      </c>
      <c r="C12363" t="s">
        <v>523</v>
      </c>
      <c r="D12363" t="s">
        <v>525</v>
      </c>
      <c r="E12363" t="s">
        <v>519</v>
      </c>
      <c r="F12363" s="191">
        <v>45953</v>
      </c>
      <c r="G12363" t="s">
        <v>650</v>
      </c>
      <c r="H12363" s="192">
        <v>243720</v>
      </c>
      <c r="I12363" t="s">
        <v>16</v>
      </c>
      <c r="J12363"/>
      <c r="K12363"/>
      <c r="L12363">
        <v>2025</v>
      </c>
      <c r="M12363" t="s">
        <v>525</v>
      </c>
      <c r="N12363" t="s">
        <v>569</v>
      </c>
      <c r="O12363"/>
    </row>
    <row r="12364" spans="1:15" ht="16" x14ac:dyDescent="0.2">
      <c r="A12364" t="s">
        <v>521</v>
      </c>
      <c r="B12364" t="s">
        <v>647</v>
      </c>
      <c r="C12364" t="s">
        <v>535</v>
      </c>
      <c r="D12364" t="s">
        <v>525</v>
      </c>
      <c r="E12364" t="s">
        <v>531</v>
      </c>
      <c r="F12364" s="191">
        <v>45953</v>
      </c>
      <c r="G12364" t="s">
        <v>650</v>
      </c>
      <c r="H12364" s="192">
        <v>93909</v>
      </c>
      <c r="I12364" t="s">
        <v>16</v>
      </c>
      <c r="J12364"/>
      <c r="K12364"/>
      <c r="L12364">
        <v>2025</v>
      </c>
      <c r="M12364" t="s">
        <v>525</v>
      </c>
      <c r="N12364" t="s">
        <v>569</v>
      </c>
      <c r="O12364"/>
    </row>
    <row r="12365" spans="1:15" ht="16" x14ac:dyDescent="0.2">
      <c r="A12365" t="s">
        <v>521</v>
      </c>
      <c r="B12365" t="s">
        <v>647</v>
      </c>
      <c r="C12365" t="s">
        <v>523</v>
      </c>
      <c r="D12365" t="s">
        <v>525</v>
      </c>
      <c r="E12365" t="s">
        <v>531</v>
      </c>
      <c r="F12365" s="191">
        <v>45953</v>
      </c>
      <c r="G12365" t="s">
        <v>650</v>
      </c>
      <c r="H12365" s="192">
        <v>2420889</v>
      </c>
      <c r="I12365" t="s">
        <v>16</v>
      </c>
      <c r="J12365"/>
      <c r="K12365"/>
      <c r="L12365">
        <v>2025</v>
      </c>
      <c r="M12365" t="s">
        <v>525</v>
      </c>
      <c r="N12365" t="s">
        <v>569</v>
      </c>
      <c r="O12365"/>
    </row>
    <row r="12366" spans="1:15" ht="16" x14ac:dyDescent="0.2">
      <c r="A12366" t="s">
        <v>521</v>
      </c>
      <c r="B12366" t="s">
        <v>647</v>
      </c>
      <c r="C12366" t="s">
        <v>523</v>
      </c>
      <c r="D12366" t="s">
        <v>525</v>
      </c>
      <c r="E12366" t="s">
        <v>525</v>
      </c>
      <c r="F12366" s="191">
        <v>45953</v>
      </c>
      <c r="G12366" t="s">
        <v>648</v>
      </c>
      <c r="H12366" s="192">
        <v>138019</v>
      </c>
      <c r="I12366" t="s">
        <v>16</v>
      </c>
      <c r="J12366"/>
      <c r="K12366"/>
      <c r="L12366">
        <v>2025</v>
      </c>
      <c r="M12366" t="s">
        <v>525</v>
      </c>
      <c r="N12366" t="s">
        <v>569</v>
      </c>
      <c r="O12366"/>
    </row>
    <row r="12367" spans="1:15" ht="16" x14ac:dyDescent="0.2">
      <c r="A12367" t="s">
        <v>521</v>
      </c>
      <c r="B12367" t="s">
        <v>647</v>
      </c>
      <c r="C12367" t="s">
        <v>523</v>
      </c>
      <c r="D12367" t="s">
        <v>525</v>
      </c>
      <c r="E12367" t="s">
        <v>531</v>
      </c>
      <c r="F12367" s="191">
        <v>45953</v>
      </c>
      <c r="G12367" t="s">
        <v>648</v>
      </c>
      <c r="H12367" s="192">
        <v>41395</v>
      </c>
      <c r="I12367" t="s">
        <v>16</v>
      </c>
      <c r="J12367"/>
      <c r="K12367"/>
      <c r="L12367">
        <v>2025</v>
      </c>
      <c r="M12367" t="s">
        <v>525</v>
      </c>
      <c r="N12367" t="s">
        <v>569</v>
      </c>
      <c r="O12367"/>
    </row>
    <row r="12368" spans="1:15" ht="16" x14ac:dyDescent="0.2">
      <c r="A12368" t="s">
        <v>521</v>
      </c>
      <c r="B12368" t="s">
        <v>577</v>
      </c>
      <c r="C12368" t="s">
        <v>523</v>
      </c>
      <c r="D12368" t="s">
        <v>525</v>
      </c>
      <c r="E12368" t="s">
        <v>531</v>
      </c>
      <c r="F12368" s="191">
        <v>45953</v>
      </c>
      <c r="G12368" t="s">
        <v>580</v>
      </c>
      <c r="H12368" s="192">
        <v>99</v>
      </c>
      <c r="I12368" t="s">
        <v>16</v>
      </c>
      <c r="J12368"/>
      <c r="K12368"/>
      <c r="L12368">
        <v>2025</v>
      </c>
      <c r="M12368" t="s">
        <v>525</v>
      </c>
      <c r="N12368" t="s">
        <v>569</v>
      </c>
      <c r="O12368"/>
    </row>
    <row r="12369" spans="1:15" ht="16" x14ac:dyDescent="0.2">
      <c r="A12369" t="s">
        <v>521</v>
      </c>
      <c r="B12369" t="s">
        <v>647</v>
      </c>
      <c r="C12369" t="s">
        <v>523</v>
      </c>
      <c r="D12369" t="s">
        <v>525</v>
      </c>
      <c r="E12369" t="s">
        <v>525</v>
      </c>
      <c r="F12369" s="191">
        <v>45953</v>
      </c>
      <c r="G12369" t="s">
        <v>651</v>
      </c>
      <c r="H12369" s="192">
        <v>44473</v>
      </c>
      <c r="I12369" t="s">
        <v>16</v>
      </c>
      <c r="J12369"/>
      <c r="K12369"/>
      <c r="L12369">
        <v>2025</v>
      </c>
      <c r="M12369" t="s">
        <v>525</v>
      </c>
      <c r="N12369" t="s">
        <v>569</v>
      </c>
      <c r="O12369"/>
    </row>
    <row r="12370" spans="1:15" ht="16" x14ac:dyDescent="0.2">
      <c r="A12370" t="s">
        <v>521</v>
      </c>
      <c r="B12370" t="s">
        <v>647</v>
      </c>
      <c r="C12370" t="s">
        <v>523</v>
      </c>
      <c r="D12370" t="s">
        <v>525</v>
      </c>
      <c r="E12370" t="s">
        <v>525</v>
      </c>
      <c r="F12370" s="191">
        <v>45953</v>
      </c>
      <c r="G12370" t="s">
        <v>649</v>
      </c>
      <c r="H12370" s="192">
        <v>1881583</v>
      </c>
      <c r="I12370" t="s">
        <v>16</v>
      </c>
      <c r="J12370"/>
      <c r="K12370"/>
      <c r="L12370">
        <v>2025</v>
      </c>
      <c r="M12370" t="s">
        <v>525</v>
      </c>
      <c r="N12370" t="s">
        <v>569</v>
      </c>
      <c r="O12370"/>
    </row>
    <row r="12371" spans="1:15" ht="16" x14ac:dyDescent="0.2">
      <c r="A12371" t="s">
        <v>521</v>
      </c>
      <c r="B12371" t="s">
        <v>687</v>
      </c>
      <c r="C12371" t="s">
        <v>523</v>
      </c>
      <c r="D12371" t="s">
        <v>530</v>
      </c>
      <c r="E12371" t="s">
        <v>517</v>
      </c>
      <c r="F12371" s="191">
        <v>45953</v>
      </c>
      <c r="G12371" t="s">
        <v>39</v>
      </c>
      <c r="H12371" s="192">
        <v>201600</v>
      </c>
      <c r="I12371" t="s">
        <v>16</v>
      </c>
      <c r="J12371">
        <v>504</v>
      </c>
      <c r="K12371"/>
      <c r="L12371">
        <v>2025</v>
      </c>
      <c r="M12371" t="s">
        <v>525</v>
      </c>
      <c r="N12371" t="s">
        <v>526</v>
      </c>
      <c r="O12371"/>
    </row>
    <row r="12372" spans="1:15" ht="16" x14ac:dyDescent="0.2">
      <c r="A12372" t="s">
        <v>521</v>
      </c>
      <c r="B12372" t="s">
        <v>645</v>
      </c>
      <c r="C12372" t="s">
        <v>523</v>
      </c>
      <c r="D12372" t="s">
        <v>530</v>
      </c>
      <c r="E12372" t="s">
        <v>517</v>
      </c>
      <c r="F12372" s="191">
        <v>45953</v>
      </c>
      <c r="G12372" t="s">
        <v>30</v>
      </c>
      <c r="H12372" s="192">
        <v>44800</v>
      </c>
      <c r="I12372" t="s">
        <v>16</v>
      </c>
      <c r="J12372">
        <v>112</v>
      </c>
      <c r="K12372"/>
      <c r="L12372">
        <v>2025</v>
      </c>
      <c r="M12372" t="s">
        <v>525</v>
      </c>
      <c r="N12372" t="s">
        <v>526</v>
      </c>
      <c r="O12372"/>
    </row>
    <row r="12373" spans="1:15" ht="16" x14ac:dyDescent="0.2">
      <c r="A12373" t="s">
        <v>521</v>
      </c>
      <c r="B12373" t="s">
        <v>645</v>
      </c>
      <c r="C12373" t="s">
        <v>523</v>
      </c>
      <c r="D12373" t="s">
        <v>530</v>
      </c>
      <c r="E12373" t="s">
        <v>517</v>
      </c>
      <c r="F12373" s="191">
        <v>45953</v>
      </c>
      <c r="G12373" t="s">
        <v>30</v>
      </c>
      <c r="H12373" s="192">
        <v>67200</v>
      </c>
      <c r="I12373" t="s">
        <v>16</v>
      </c>
      <c r="J12373">
        <v>168</v>
      </c>
      <c r="K12373"/>
      <c r="L12373">
        <v>2025</v>
      </c>
      <c r="M12373" t="s">
        <v>525</v>
      </c>
      <c r="N12373" t="s">
        <v>526</v>
      </c>
      <c r="O12373" t="s">
        <v>935</v>
      </c>
    </row>
    <row r="12374" spans="1:15" ht="16" x14ac:dyDescent="0.2">
      <c r="A12374" t="s">
        <v>521</v>
      </c>
      <c r="B12374" t="s">
        <v>603</v>
      </c>
      <c r="C12374" t="s">
        <v>523</v>
      </c>
      <c r="D12374" t="s">
        <v>525</v>
      </c>
      <c r="E12374" t="s">
        <v>525</v>
      </c>
      <c r="F12374" s="191">
        <v>45954</v>
      </c>
      <c r="G12374" t="s">
        <v>604</v>
      </c>
      <c r="H12374" s="192">
        <v>47428</v>
      </c>
      <c r="I12374" t="s">
        <v>22</v>
      </c>
      <c r="J12374"/>
      <c r="K12374"/>
      <c r="L12374">
        <v>2025</v>
      </c>
      <c r="M12374" t="s">
        <v>525</v>
      </c>
      <c r="N12374" t="s">
        <v>569</v>
      </c>
      <c r="O12374"/>
    </row>
    <row r="12375" spans="1:15" ht="16" x14ac:dyDescent="0.2">
      <c r="A12375" t="s">
        <v>521</v>
      </c>
      <c r="B12375" t="s">
        <v>647</v>
      </c>
      <c r="C12375" t="s">
        <v>523</v>
      </c>
      <c r="D12375" t="s">
        <v>525</v>
      </c>
      <c r="E12375" t="s">
        <v>525</v>
      </c>
      <c r="F12375" s="191">
        <v>45954</v>
      </c>
      <c r="G12375" t="s">
        <v>650</v>
      </c>
      <c r="H12375" s="192">
        <v>221432</v>
      </c>
      <c r="I12375" t="s">
        <v>16</v>
      </c>
      <c r="J12375"/>
      <c r="K12375"/>
      <c r="L12375">
        <v>2025</v>
      </c>
      <c r="M12375" t="s">
        <v>525</v>
      </c>
      <c r="N12375" t="s">
        <v>569</v>
      </c>
      <c r="O12375"/>
    </row>
    <row r="12376" spans="1:15" ht="16" x14ac:dyDescent="0.2">
      <c r="A12376" t="s">
        <v>521</v>
      </c>
      <c r="B12376" t="s">
        <v>647</v>
      </c>
      <c r="C12376" t="s">
        <v>535</v>
      </c>
      <c r="D12376" t="s">
        <v>525</v>
      </c>
      <c r="E12376" t="s">
        <v>519</v>
      </c>
      <c r="F12376" s="191">
        <v>45954</v>
      </c>
      <c r="G12376" t="s">
        <v>650</v>
      </c>
      <c r="H12376" s="192">
        <v>249489</v>
      </c>
      <c r="I12376" t="s">
        <v>16</v>
      </c>
      <c r="J12376"/>
      <c r="K12376"/>
      <c r="L12376">
        <v>2025</v>
      </c>
      <c r="M12376" t="s">
        <v>525</v>
      </c>
      <c r="N12376" t="s">
        <v>569</v>
      </c>
      <c r="O12376"/>
    </row>
    <row r="12377" spans="1:15" ht="16" x14ac:dyDescent="0.2">
      <c r="A12377" t="s">
        <v>521</v>
      </c>
      <c r="B12377" t="s">
        <v>647</v>
      </c>
      <c r="C12377" t="s">
        <v>523</v>
      </c>
      <c r="D12377" t="s">
        <v>525</v>
      </c>
      <c r="E12377" t="s">
        <v>519</v>
      </c>
      <c r="F12377" s="191">
        <v>45954</v>
      </c>
      <c r="G12377" t="s">
        <v>650</v>
      </c>
      <c r="H12377" s="192">
        <v>1620823</v>
      </c>
      <c r="I12377" t="s">
        <v>16</v>
      </c>
      <c r="J12377"/>
      <c r="K12377"/>
      <c r="L12377">
        <v>2025</v>
      </c>
      <c r="M12377" t="s">
        <v>525</v>
      </c>
      <c r="N12377" t="s">
        <v>569</v>
      </c>
      <c r="O12377"/>
    </row>
    <row r="12378" spans="1:15" ht="16" x14ac:dyDescent="0.2">
      <c r="A12378" t="s">
        <v>521</v>
      </c>
      <c r="B12378" t="s">
        <v>647</v>
      </c>
      <c r="C12378" t="s">
        <v>535</v>
      </c>
      <c r="D12378" t="s">
        <v>525</v>
      </c>
      <c r="E12378" t="s">
        <v>531</v>
      </c>
      <c r="F12378" s="191">
        <v>45954</v>
      </c>
      <c r="G12378" t="s">
        <v>650</v>
      </c>
      <c r="H12378" s="192">
        <v>23124</v>
      </c>
      <c r="I12378" t="s">
        <v>16</v>
      </c>
      <c r="J12378"/>
      <c r="K12378"/>
      <c r="L12378">
        <v>2025</v>
      </c>
      <c r="M12378" t="s">
        <v>525</v>
      </c>
      <c r="N12378" t="s">
        <v>569</v>
      </c>
      <c r="O12378"/>
    </row>
    <row r="12379" spans="1:15" ht="16" x14ac:dyDescent="0.2">
      <c r="A12379" t="s">
        <v>521</v>
      </c>
      <c r="B12379" t="s">
        <v>647</v>
      </c>
      <c r="C12379" t="s">
        <v>523</v>
      </c>
      <c r="D12379" t="s">
        <v>525</v>
      </c>
      <c r="E12379" t="s">
        <v>531</v>
      </c>
      <c r="F12379" s="191">
        <v>45954</v>
      </c>
      <c r="G12379" t="s">
        <v>650</v>
      </c>
      <c r="H12379" s="192">
        <v>3112354</v>
      </c>
      <c r="I12379" t="s">
        <v>16</v>
      </c>
      <c r="J12379"/>
      <c r="K12379"/>
      <c r="L12379">
        <v>2025</v>
      </c>
      <c r="M12379" t="s">
        <v>525</v>
      </c>
      <c r="N12379" t="s">
        <v>569</v>
      </c>
      <c r="O12379"/>
    </row>
    <row r="12380" spans="1:15" ht="16" x14ac:dyDescent="0.2">
      <c r="A12380" t="s">
        <v>521</v>
      </c>
      <c r="B12380" t="s">
        <v>647</v>
      </c>
      <c r="C12380" t="s">
        <v>523</v>
      </c>
      <c r="D12380" t="s">
        <v>525</v>
      </c>
      <c r="E12380" t="s">
        <v>525</v>
      </c>
      <c r="F12380" s="191">
        <v>45954</v>
      </c>
      <c r="G12380" t="s">
        <v>648</v>
      </c>
      <c r="H12380" s="192">
        <v>79552</v>
      </c>
      <c r="I12380" t="s">
        <v>16</v>
      </c>
      <c r="J12380"/>
      <c r="K12380"/>
      <c r="L12380">
        <v>2025</v>
      </c>
      <c r="M12380" t="s">
        <v>525</v>
      </c>
      <c r="N12380" t="s">
        <v>569</v>
      </c>
      <c r="O12380"/>
    </row>
    <row r="12381" spans="1:15" ht="16" x14ac:dyDescent="0.2">
      <c r="A12381" t="s">
        <v>521</v>
      </c>
      <c r="B12381" t="s">
        <v>647</v>
      </c>
      <c r="C12381" t="s">
        <v>523</v>
      </c>
      <c r="D12381" t="s">
        <v>525</v>
      </c>
      <c r="E12381" t="s">
        <v>531</v>
      </c>
      <c r="F12381" s="191">
        <v>45954</v>
      </c>
      <c r="G12381" t="s">
        <v>648</v>
      </c>
      <c r="H12381" s="192">
        <v>147277</v>
      </c>
      <c r="I12381" t="s">
        <v>16</v>
      </c>
      <c r="J12381"/>
      <c r="K12381"/>
      <c r="L12381">
        <v>2025</v>
      </c>
      <c r="M12381" t="s">
        <v>525</v>
      </c>
      <c r="N12381" t="s">
        <v>569</v>
      </c>
      <c r="O12381"/>
    </row>
    <row r="12382" spans="1:15" ht="16" x14ac:dyDescent="0.2">
      <c r="A12382" t="s">
        <v>521</v>
      </c>
      <c r="B12382" t="s">
        <v>647</v>
      </c>
      <c r="C12382" t="s">
        <v>523</v>
      </c>
      <c r="D12382" t="s">
        <v>525</v>
      </c>
      <c r="E12382" t="s">
        <v>525</v>
      </c>
      <c r="F12382" s="191">
        <v>45954</v>
      </c>
      <c r="G12382" t="s">
        <v>649</v>
      </c>
      <c r="H12382" s="192">
        <v>197032</v>
      </c>
      <c r="I12382" t="s">
        <v>16</v>
      </c>
      <c r="J12382"/>
      <c r="K12382"/>
      <c r="L12382">
        <v>2025</v>
      </c>
      <c r="M12382" t="s">
        <v>525</v>
      </c>
      <c r="N12382" t="s">
        <v>569</v>
      </c>
      <c r="O12382"/>
    </row>
    <row r="12383" spans="1:15" ht="16" x14ac:dyDescent="0.2">
      <c r="A12383" t="s">
        <v>521</v>
      </c>
      <c r="B12383" t="s">
        <v>647</v>
      </c>
      <c r="C12383" t="s">
        <v>523</v>
      </c>
      <c r="D12383" t="s">
        <v>525</v>
      </c>
      <c r="E12383" t="s">
        <v>525</v>
      </c>
      <c r="F12383" s="191">
        <v>45954</v>
      </c>
      <c r="G12383" t="s">
        <v>652</v>
      </c>
      <c r="H12383" s="192">
        <v>79200</v>
      </c>
      <c r="I12383" t="s">
        <v>16</v>
      </c>
      <c r="J12383"/>
      <c r="K12383"/>
      <c r="L12383">
        <v>2025</v>
      </c>
      <c r="M12383" t="s">
        <v>525</v>
      </c>
      <c r="N12383" t="s">
        <v>569</v>
      </c>
      <c r="O12383"/>
    </row>
    <row r="12384" spans="1:15" ht="16" x14ac:dyDescent="0.2">
      <c r="A12384" t="s">
        <v>521</v>
      </c>
      <c r="B12384" t="s">
        <v>645</v>
      </c>
      <c r="C12384" t="s">
        <v>523</v>
      </c>
      <c r="D12384" t="s">
        <v>530</v>
      </c>
      <c r="E12384" t="s">
        <v>517</v>
      </c>
      <c r="F12384" s="191">
        <v>45954</v>
      </c>
      <c r="G12384" t="s">
        <v>30</v>
      </c>
      <c r="H12384" s="192">
        <v>67200</v>
      </c>
      <c r="I12384" t="s">
        <v>16</v>
      </c>
      <c r="J12384">
        <v>168</v>
      </c>
      <c r="K12384"/>
      <c r="L12384">
        <v>2025</v>
      </c>
      <c r="M12384" t="s">
        <v>525</v>
      </c>
      <c r="N12384" t="s">
        <v>526</v>
      </c>
      <c r="O12384"/>
    </row>
    <row r="12385" spans="1:15" ht="16" x14ac:dyDescent="0.2">
      <c r="A12385" t="s">
        <v>521</v>
      </c>
      <c r="B12385" t="s">
        <v>687</v>
      </c>
      <c r="C12385" t="s">
        <v>523</v>
      </c>
      <c r="D12385" t="s">
        <v>530</v>
      </c>
      <c r="E12385" t="s">
        <v>517</v>
      </c>
      <c r="F12385" s="191">
        <v>45954</v>
      </c>
      <c r="G12385" t="s">
        <v>39</v>
      </c>
      <c r="H12385" s="192">
        <v>134400</v>
      </c>
      <c r="I12385" t="s">
        <v>16</v>
      </c>
      <c r="J12385">
        <v>336</v>
      </c>
      <c r="K12385"/>
      <c r="L12385">
        <v>2025</v>
      </c>
      <c r="M12385" t="s">
        <v>525</v>
      </c>
      <c r="N12385" t="s">
        <v>526</v>
      </c>
      <c r="O12385"/>
    </row>
    <row r="12386" spans="1:15" ht="16" x14ac:dyDescent="0.2">
      <c r="A12386" t="s">
        <v>521</v>
      </c>
      <c r="B12386" t="s">
        <v>572</v>
      </c>
      <c r="C12386" t="s">
        <v>523</v>
      </c>
      <c r="D12386" t="s">
        <v>530</v>
      </c>
      <c r="E12386" t="s">
        <v>517</v>
      </c>
      <c r="F12386" s="191">
        <v>45954</v>
      </c>
      <c r="G12386" t="s">
        <v>573</v>
      </c>
      <c r="H12386" s="192">
        <v>60000</v>
      </c>
      <c r="I12386" t="s">
        <v>16</v>
      </c>
      <c r="J12386"/>
      <c r="K12386"/>
      <c r="L12386">
        <v>2025</v>
      </c>
      <c r="M12386" t="s">
        <v>525</v>
      </c>
      <c r="N12386" t="s">
        <v>526</v>
      </c>
      <c r="O12386"/>
    </row>
    <row r="12387" spans="1:15" ht="16" x14ac:dyDescent="0.2">
      <c r="A12387" t="s">
        <v>521</v>
      </c>
      <c r="B12387" t="s">
        <v>687</v>
      </c>
      <c r="C12387" t="s">
        <v>523</v>
      </c>
      <c r="D12387" t="s">
        <v>530</v>
      </c>
      <c r="E12387" t="s">
        <v>517</v>
      </c>
      <c r="F12387" s="191">
        <v>45955</v>
      </c>
      <c r="G12387" t="s">
        <v>39</v>
      </c>
      <c r="H12387" s="192">
        <v>44800</v>
      </c>
      <c r="I12387" t="s">
        <v>16</v>
      </c>
      <c r="J12387">
        <v>112</v>
      </c>
      <c r="K12387"/>
      <c r="L12387">
        <v>2025</v>
      </c>
      <c r="M12387" t="s">
        <v>525</v>
      </c>
      <c r="N12387" t="s">
        <v>526</v>
      </c>
      <c r="O12387"/>
    </row>
    <row r="12388" spans="1:15" ht="16" x14ac:dyDescent="0.2">
      <c r="A12388" t="s">
        <v>521</v>
      </c>
      <c r="B12388" t="s">
        <v>645</v>
      </c>
      <c r="C12388" t="s">
        <v>523</v>
      </c>
      <c r="D12388" t="s">
        <v>530</v>
      </c>
      <c r="E12388" t="s">
        <v>517</v>
      </c>
      <c r="F12388" s="191">
        <v>45955</v>
      </c>
      <c r="G12388" t="s">
        <v>30</v>
      </c>
      <c r="H12388" s="192">
        <v>44800</v>
      </c>
      <c r="I12388" t="s">
        <v>16</v>
      </c>
      <c r="J12388">
        <v>112</v>
      </c>
      <c r="K12388"/>
      <c r="L12388">
        <v>2025</v>
      </c>
      <c r="M12388" t="s">
        <v>525</v>
      </c>
      <c r="N12388" t="s">
        <v>526</v>
      </c>
      <c r="O12388"/>
    </row>
    <row r="12389" spans="1:15" ht="16" x14ac:dyDescent="0.2">
      <c r="A12389" t="s">
        <v>521</v>
      </c>
      <c r="B12389" t="s">
        <v>645</v>
      </c>
      <c r="C12389" t="s">
        <v>523</v>
      </c>
      <c r="D12389" t="s">
        <v>530</v>
      </c>
      <c r="E12389" t="s">
        <v>517</v>
      </c>
      <c r="F12389" s="191">
        <v>45955</v>
      </c>
      <c r="G12389" t="s">
        <v>30</v>
      </c>
      <c r="H12389" s="192">
        <v>150528</v>
      </c>
      <c r="I12389" t="s">
        <v>16</v>
      </c>
      <c r="J12389"/>
      <c r="K12389"/>
      <c r="L12389">
        <v>2025</v>
      </c>
      <c r="M12389" t="s">
        <v>525</v>
      </c>
      <c r="N12389" t="s">
        <v>526</v>
      </c>
      <c r="O12389" t="s">
        <v>937</v>
      </c>
    </row>
    <row r="12390" spans="1:15" ht="16" x14ac:dyDescent="0.2">
      <c r="A12390" t="s">
        <v>521</v>
      </c>
      <c r="B12390" t="s">
        <v>687</v>
      </c>
      <c r="C12390" t="s">
        <v>523</v>
      </c>
      <c r="D12390" t="s">
        <v>530</v>
      </c>
      <c r="E12390" t="s">
        <v>517</v>
      </c>
      <c r="F12390" s="191">
        <v>45955</v>
      </c>
      <c r="G12390" t="s">
        <v>39</v>
      </c>
      <c r="H12390" s="192">
        <v>265216</v>
      </c>
      <c r="I12390" t="s">
        <v>16</v>
      </c>
      <c r="J12390"/>
      <c r="K12390"/>
      <c r="L12390">
        <v>2025</v>
      </c>
      <c r="M12390" t="s">
        <v>525</v>
      </c>
      <c r="N12390" t="s">
        <v>526</v>
      </c>
      <c r="O12390" t="s">
        <v>937</v>
      </c>
    </row>
    <row r="12391" spans="1:15" ht="16" x14ac:dyDescent="0.2">
      <c r="A12391" t="s">
        <v>521</v>
      </c>
      <c r="B12391" t="s">
        <v>572</v>
      </c>
      <c r="C12391" t="s">
        <v>523</v>
      </c>
      <c r="D12391" t="s">
        <v>530</v>
      </c>
      <c r="E12391" t="s">
        <v>517</v>
      </c>
      <c r="F12391" s="191">
        <v>45955</v>
      </c>
      <c r="G12391" t="s">
        <v>573</v>
      </c>
      <c r="H12391" s="192">
        <v>57600</v>
      </c>
      <c r="I12391" t="s">
        <v>16</v>
      </c>
      <c r="J12391"/>
      <c r="K12391"/>
      <c r="L12391">
        <v>2025</v>
      </c>
      <c r="M12391" t="s">
        <v>525</v>
      </c>
      <c r="N12391" t="s">
        <v>526</v>
      </c>
      <c r="O12391" t="s">
        <v>937</v>
      </c>
    </row>
    <row r="12392" spans="1:15" ht="16" x14ac:dyDescent="0.2">
      <c r="A12392" t="s">
        <v>521</v>
      </c>
      <c r="B12392" t="s">
        <v>645</v>
      </c>
      <c r="C12392" t="s">
        <v>523</v>
      </c>
      <c r="D12392" t="s">
        <v>530</v>
      </c>
      <c r="E12392" t="s">
        <v>517</v>
      </c>
      <c r="F12392" s="191">
        <v>45956</v>
      </c>
      <c r="G12392" t="s">
        <v>30</v>
      </c>
      <c r="H12392" s="192">
        <v>22400</v>
      </c>
      <c r="I12392" t="s">
        <v>16</v>
      </c>
      <c r="J12392">
        <v>56</v>
      </c>
      <c r="K12392"/>
      <c r="L12392">
        <v>2025</v>
      </c>
      <c r="M12392" t="s">
        <v>525</v>
      </c>
      <c r="N12392" t="s">
        <v>526</v>
      </c>
      <c r="O12392"/>
    </row>
    <row r="12393" spans="1:15" ht="16" x14ac:dyDescent="0.2">
      <c r="A12393" t="s">
        <v>521</v>
      </c>
      <c r="B12393" t="s">
        <v>647</v>
      </c>
      <c r="C12393" t="s">
        <v>523</v>
      </c>
      <c r="D12393" t="s">
        <v>525</v>
      </c>
      <c r="E12393" t="s">
        <v>525</v>
      </c>
      <c r="F12393" s="191">
        <v>45957</v>
      </c>
      <c r="G12393" t="s">
        <v>650</v>
      </c>
      <c r="H12393" s="192">
        <v>219437</v>
      </c>
      <c r="I12393" t="s">
        <v>16</v>
      </c>
      <c r="J12393"/>
      <c r="K12393"/>
      <c r="L12393">
        <v>2025</v>
      </c>
      <c r="M12393" t="s">
        <v>525</v>
      </c>
      <c r="N12393" t="s">
        <v>569</v>
      </c>
      <c r="O12393"/>
    </row>
    <row r="12394" spans="1:15" ht="16" x14ac:dyDescent="0.2">
      <c r="A12394" t="s">
        <v>521</v>
      </c>
      <c r="B12394" t="s">
        <v>647</v>
      </c>
      <c r="C12394" t="s">
        <v>535</v>
      </c>
      <c r="D12394" t="s">
        <v>525</v>
      </c>
      <c r="E12394" t="s">
        <v>519</v>
      </c>
      <c r="F12394" s="191">
        <v>45957</v>
      </c>
      <c r="G12394" t="s">
        <v>650</v>
      </c>
      <c r="H12394" s="192">
        <v>8666</v>
      </c>
      <c r="I12394" t="s">
        <v>16</v>
      </c>
      <c r="J12394"/>
      <c r="K12394"/>
      <c r="L12394">
        <v>2025</v>
      </c>
      <c r="M12394" t="s">
        <v>525</v>
      </c>
      <c r="N12394" t="s">
        <v>569</v>
      </c>
      <c r="O12394"/>
    </row>
    <row r="12395" spans="1:15" ht="16" x14ac:dyDescent="0.2">
      <c r="A12395" t="s">
        <v>521</v>
      </c>
      <c r="B12395" t="s">
        <v>647</v>
      </c>
      <c r="C12395" t="s">
        <v>523</v>
      </c>
      <c r="D12395" t="s">
        <v>525</v>
      </c>
      <c r="E12395" t="s">
        <v>519</v>
      </c>
      <c r="F12395" s="191">
        <v>45957</v>
      </c>
      <c r="G12395" t="s">
        <v>650</v>
      </c>
      <c r="H12395" s="192">
        <v>771417</v>
      </c>
      <c r="I12395" t="s">
        <v>16</v>
      </c>
      <c r="J12395"/>
      <c r="K12395"/>
      <c r="L12395">
        <v>2025</v>
      </c>
      <c r="M12395" t="s">
        <v>525</v>
      </c>
      <c r="N12395" t="s">
        <v>569</v>
      </c>
      <c r="O12395"/>
    </row>
    <row r="12396" spans="1:15" ht="16" x14ac:dyDescent="0.2">
      <c r="A12396" t="s">
        <v>521</v>
      </c>
      <c r="B12396" t="s">
        <v>647</v>
      </c>
      <c r="C12396" t="s">
        <v>535</v>
      </c>
      <c r="D12396" t="s">
        <v>525</v>
      </c>
      <c r="E12396" t="s">
        <v>531</v>
      </c>
      <c r="F12396" s="191">
        <v>45957</v>
      </c>
      <c r="G12396" t="s">
        <v>650</v>
      </c>
      <c r="H12396" s="192">
        <v>117740</v>
      </c>
      <c r="I12396" t="s">
        <v>16</v>
      </c>
      <c r="J12396"/>
      <c r="K12396"/>
      <c r="L12396">
        <v>2025</v>
      </c>
      <c r="M12396" t="s">
        <v>525</v>
      </c>
      <c r="N12396" t="s">
        <v>569</v>
      </c>
      <c r="O12396"/>
    </row>
    <row r="12397" spans="1:15" ht="16" x14ac:dyDescent="0.2">
      <c r="A12397" t="s">
        <v>521</v>
      </c>
      <c r="B12397" t="s">
        <v>647</v>
      </c>
      <c r="C12397" t="s">
        <v>523</v>
      </c>
      <c r="D12397" t="s">
        <v>525</v>
      </c>
      <c r="E12397" t="s">
        <v>531</v>
      </c>
      <c r="F12397" s="191">
        <v>45957</v>
      </c>
      <c r="G12397" t="s">
        <v>650</v>
      </c>
      <c r="H12397" s="192">
        <v>2633265</v>
      </c>
      <c r="I12397" t="s">
        <v>16</v>
      </c>
      <c r="J12397"/>
      <c r="K12397"/>
      <c r="L12397">
        <v>2025</v>
      </c>
      <c r="M12397" t="s">
        <v>525</v>
      </c>
      <c r="N12397" t="s">
        <v>569</v>
      </c>
      <c r="O12397"/>
    </row>
    <row r="12398" spans="1:15" ht="16" x14ac:dyDescent="0.2">
      <c r="A12398" t="s">
        <v>521</v>
      </c>
      <c r="B12398" t="s">
        <v>647</v>
      </c>
      <c r="C12398" t="s">
        <v>523</v>
      </c>
      <c r="D12398" t="s">
        <v>525</v>
      </c>
      <c r="E12398" t="s">
        <v>525</v>
      </c>
      <c r="F12398" s="191">
        <v>45957</v>
      </c>
      <c r="G12398" t="s">
        <v>648</v>
      </c>
      <c r="H12398" s="192">
        <v>28908</v>
      </c>
      <c r="I12398" t="s">
        <v>16</v>
      </c>
      <c r="J12398"/>
      <c r="K12398"/>
      <c r="L12398">
        <v>2025</v>
      </c>
      <c r="M12398" t="s">
        <v>525</v>
      </c>
      <c r="N12398" t="s">
        <v>569</v>
      </c>
      <c r="O12398"/>
    </row>
    <row r="12399" spans="1:15" ht="16" x14ac:dyDescent="0.2">
      <c r="A12399" t="s">
        <v>521</v>
      </c>
      <c r="B12399" t="s">
        <v>647</v>
      </c>
      <c r="C12399" t="s">
        <v>523</v>
      </c>
      <c r="D12399" t="s">
        <v>525</v>
      </c>
      <c r="E12399" t="s">
        <v>531</v>
      </c>
      <c r="F12399" s="191">
        <v>45957</v>
      </c>
      <c r="G12399" t="s">
        <v>648</v>
      </c>
      <c r="H12399" s="192">
        <v>5914</v>
      </c>
      <c r="I12399" t="s">
        <v>16</v>
      </c>
      <c r="J12399"/>
      <c r="K12399"/>
      <c r="L12399">
        <v>2025</v>
      </c>
      <c r="M12399" t="s">
        <v>525</v>
      </c>
      <c r="N12399" t="s">
        <v>569</v>
      </c>
      <c r="O12399"/>
    </row>
    <row r="12400" spans="1:15" ht="16" x14ac:dyDescent="0.2">
      <c r="A12400" t="s">
        <v>521</v>
      </c>
      <c r="B12400" t="s">
        <v>647</v>
      </c>
      <c r="C12400" t="s">
        <v>523</v>
      </c>
      <c r="D12400" t="s">
        <v>525</v>
      </c>
      <c r="E12400" t="s">
        <v>531</v>
      </c>
      <c r="F12400" s="191">
        <v>45957</v>
      </c>
      <c r="G12400" t="s">
        <v>651</v>
      </c>
      <c r="H12400" s="192">
        <v>514800</v>
      </c>
      <c r="I12400" t="s">
        <v>16</v>
      </c>
      <c r="J12400"/>
      <c r="K12400"/>
      <c r="L12400">
        <v>2025</v>
      </c>
      <c r="M12400" t="s">
        <v>525</v>
      </c>
      <c r="N12400" t="s">
        <v>569</v>
      </c>
      <c r="O12400"/>
    </row>
    <row r="12401" spans="1:15" ht="16" x14ac:dyDescent="0.2">
      <c r="A12401" t="s">
        <v>521</v>
      </c>
      <c r="B12401" t="s">
        <v>647</v>
      </c>
      <c r="C12401" t="s">
        <v>523</v>
      </c>
      <c r="D12401" t="s">
        <v>525</v>
      </c>
      <c r="E12401" t="s">
        <v>525</v>
      </c>
      <c r="F12401" s="191">
        <v>45957</v>
      </c>
      <c r="G12401" t="s">
        <v>649</v>
      </c>
      <c r="H12401" s="192">
        <v>370126</v>
      </c>
      <c r="I12401" t="s">
        <v>16</v>
      </c>
      <c r="J12401"/>
      <c r="K12401"/>
      <c r="L12401">
        <v>2025</v>
      </c>
      <c r="M12401" t="s">
        <v>525</v>
      </c>
      <c r="N12401" t="s">
        <v>569</v>
      </c>
      <c r="O12401"/>
    </row>
    <row r="12402" spans="1:15" ht="16" x14ac:dyDescent="0.2">
      <c r="A12402" t="s">
        <v>521</v>
      </c>
      <c r="B12402" t="s">
        <v>647</v>
      </c>
      <c r="C12402" t="s">
        <v>523</v>
      </c>
      <c r="D12402" t="s">
        <v>525</v>
      </c>
      <c r="E12402" t="s">
        <v>531</v>
      </c>
      <c r="F12402" s="191">
        <v>45957</v>
      </c>
      <c r="G12402" t="s">
        <v>649</v>
      </c>
      <c r="H12402" s="192">
        <v>44418</v>
      </c>
      <c r="I12402" t="s">
        <v>16</v>
      </c>
      <c r="J12402"/>
      <c r="K12402"/>
      <c r="L12402">
        <v>2025</v>
      </c>
      <c r="M12402" t="s">
        <v>525</v>
      </c>
      <c r="N12402" t="s">
        <v>569</v>
      </c>
      <c r="O12402"/>
    </row>
    <row r="12403" spans="1:15" ht="16" x14ac:dyDescent="0.2">
      <c r="A12403" t="s">
        <v>521</v>
      </c>
      <c r="B12403" t="s">
        <v>647</v>
      </c>
      <c r="C12403" t="s">
        <v>523</v>
      </c>
      <c r="D12403" t="s">
        <v>525</v>
      </c>
      <c r="E12403" t="s">
        <v>531</v>
      </c>
      <c r="F12403" s="191">
        <v>45957</v>
      </c>
      <c r="G12403" t="s">
        <v>652</v>
      </c>
      <c r="H12403" s="192">
        <v>316800</v>
      </c>
      <c r="I12403" t="s">
        <v>16</v>
      </c>
      <c r="J12403"/>
      <c r="K12403"/>
      <c r="L12403">
        <v>2025</v>
      </c>
      <c r="M12403" t="s">
        <v>525</v>
      </c>
      <c r="N12403" t="s">
        <v>569</v>
      </c>
      <c r="O12403"/>
    </row>
    <row r="12404" spans="1:15" ht="16" x14ac:dyDescent="0.2">
      <c r="A12404" t="s">
        <v>521</v>
      </c>
      <c r="B12404" t="s">
        <v>687</v>
      </c>
      <c r="C12404" t="s">
        <v>523</v>
      </c>
      <c r="D12404" t="s">
        <v>530</v>
      </c>
      <c r="E12404" t="s">
        <v>517</v>
      </c>
      <c r="F12404" s="191">
        <v>45957</v>
      </c>
      <c r="G12404" t="s">
        <v>39</v>
      </c>
      <c r="H12404" s="192">
        <v>67200</v>
      </c>
      <c r="I12404" t="s">
        <v>16</v>
      </c>
      <c r="J12404">
        <v>168</v>
      </c>
      <c r="K12404"/>
      <c r="L12404">
        <v>2025</v>
      </c>
      <c r="M12404" t="s">
        <v>525</v>
      </c>
      <c r="N12404" t="s">
        <v>526</v>
      </c>
      <c r="O12404"/>
    </row>
    <row r="12405" spans="1:15" ht="16" x14ac:dyDescent="0.2">
      <c r="A12405" t="s">
        <v>521</v>
      </c>
      <c r="B12405" t="s">
        <v>645</v>
      </c>
      <c r="C12405" t="s">
        <v>523</v>
      </c>
      <c r="D12405" t="s">
        <v>530</v>
      </c>
      <c r="E12405" t="s">
        <v>517</v>
      </c>
      <c r="F12405" s="191">
        <v>45957</v>
      </c>
      <c r="G12405" t="s">
        <v>30</v>
      </c>
      <c r="H12405" s="192">
        <v>44800</v>
      </c>
      <c r="I12405" t="s">
        <v>16</v>
      </c>
      <c r="J12405">
        <v>112</v>
      </c>
      <c r="K12405"/>
      <c r="L12405">
        <v>2025</v>
      </c>
      <c r="M12405" t="s">
        <v>525</v>
      </c>
      <c r="N12405" t="s">
        <v>526</v>
      </c>
      <c r="O12405"/>
    </row>
    <row r="12406" spans="1:15" ht="16" x14ac:dyDescent="0.2">
      <c r="A12406" t="s">
        <v>521</v>
      </c>
      <c r="B12406" t="s">
        <v>572</v>
      </c>
      <c r="C12406" t="s">
        <v>523</v>
      </c>
      <c r="D12406" t="s">
        <v>530</v>
      </c>
      <c r="E12406" t="s">
        <v>517</v>
      </c>
      <c r="F12406" s="191">
        <v>45957</v>
      </c>
      <c r="G12406" t="s">
        <v>573</v>
      </c>
      <c r="H12406" s="192">
        <v>60000</v>
      </c>
      <c r="I12406" t="s">
        <v>16</v>
      </c>
      <c r="J12406"/>
      <c r="K12406"/>
      <c r="L12406">
        <v>2025</v>
      </c>
      <c r="M12406" t="s">
        <v>525</v>
      </c>
      <c r="N12406" t="s">
        <v>526</v>
      </c>
      <c r="O12406"/>
    </row>
    <row r="12407" spans="1:15" ht="16" x14ac:dyDescent="0.2">
      <c r="A12407" t="s">
        <v>521</v>
      </c>
      <c r="B12407" t="s">
        <v>687</v>
      </c>
      <c r="C12407" t="s">
        <v>523</v>
      </c>
      <c r="D12407" t="s">
        <v>530</v>
      </c>
      <c r="E12407" t="s">
        <v>517</v>
      </c>
      <c r="F12407" s="191">
        <v>45958</v>
      </c>
      <c r="G12407" t="s">
        <v>39</v>
      </c>
      <c r="H12407" s="192">
        <v>22400</v>
      </c>
      <c r="I12407" t="s">
        <v>16</v>
      </c>
      <c r="J12407">
        <v>56</v>
      </c>
      <c r="K12407"/>
      <c r="L12407">
        <v>2025</v>
      </c>
      <c r="M12407" t="s">
        <v>525</v>
      </c>
      <c r="N12407" t="s">
        <v>526</v>
      </c>
      <c r="O12407"/>
    </row>
    <row r="12408" spans="1:15" ht="16" x14ac:dyDescent="0.2">
      <c r="A12408" t="s">
        <v>521</v>
      </c>
      <c r="B12408" t="s">
        <v>645</v>
      </c>
      <c r="C12408" t="s">
        <v>523</v>
      </c>
      <c r="D12408" t="s">
        <v>530</v>
      </c>
      <c r="E12408" t="s">
        <v>517</v>
      </c>
      <c r="F12408" s="191">
        <v>45958</v>
      </c>
      <c r="G12408" t="s">
        <v>30</v>
      </c>
      <c r="H12408" s="192">
        <v>22400</v>
      </c>
      <c r="I12408" t="s">
        <v>16</v>
      </c>
      <c r="J12408">
        <v>56</v>
      </c>
      <c r="K12408"/>
      <c r="L12408">
        <v>2025</v>
      </c>
      <c r="M12408" t="s">
        <v>525</v>
      </c>
      <c r="N12408" t="s">
        <v>526</v>
      </c>
      <c r="O12408"/>
    </row>
    <row r="12409" spans="1:15" ht="16" x14ac:dyDescent="0.2">
      <c r="A12409" t="s">
        <v>521</v>
      </c>
      <c r="B12409" t="s">
        <v>567</v>
      </c>
      <c r="C12409" t="s">
        <v>523</v>
      </c>
      <c r="D12409" t="s">
        <v>525</v>
      </c>
      <c r="E12409" t="s">
        <v>531</v>
      </c>
      <c r="F12409" s="191">
        <v>45958</v>
      </c>
      <c r="G12409" t="s">
        <v>568</v>
      </c>
      <c r="H12409" s="192">
        <v>79200</v>
      </c>
      <c r="I12409" t="s">
        <v>22</v>
      </c>
      <c r="J12409"/>
      <c r="K12409"/>
      <c r="L12409">
        <v>2025</v>
      </c>
      <c r="M12409" t="s">
        <v>525</v>
      </c>
      <c r="N12409" t="s">
        <v>569</v>
      </c>
      <c r="O12409"/>
    </row>
    <row r="12410" spans="1:15" ht="16" x14ac:dyDescent="0.2">
      <c r="A12410" t="s">
        <v>521</v>
      </c>
      <c r="B12410" t="s">
        <v>603</v>
      </c>
      <c r="C12410" t="s">
        <v>523</v>
      </c>
      <c r="D12410" t="s">
        <v>525</v>
      </c>
      <c r="E12410" t="s">
        <v>525</v>
      </c>
      <c r="F12410" s="191">
        <v>45958</v>
      </c>
      <c r="G12410" t="s">
        <v>604</v>
      </c>
      <c r="H12410" s="192">
        <v>7350</v>
      </c>
      <c r="I12410" t="s">
        <v>22</v>
      </c>
      <c r="J12410"/>
      <c r="K12410"/>
      <c r="L12410">
        <v>2025</v>
      </c>
      <c r="M12410" t="s">
        <v>525</v>
      </c>
      <c r="N12410" t="s">
        <v>569</v>
      </c>
      <c r="O12410"/>
    </row>
    <row r="12411" spans="1:15" ht="16" x14ac:dyDescent="0.2">
      <c r="A12411" t="s">
        <v>521</v>
      </c>
      <c r="B12411" t="s">
        <v>647</v>
      </c>
      <c r="C12411" t="s">
        <v>523</v>
      </c>
      <c r="D12411" t="s">
        <v>525</v>
      </c>
      <c r="E12411" t="s">
        <v>525</v>
      </c>
      <c r="F12411" s="191">
        <v>45958</v>
      </c>
      <c r="G12411" t="s">
        <v>650</v>
      </c>
      <c r="H12411" s="192">
        <v>1230511</v>
      </c>
      <c r="I12411" t="s">
        <v>16</v>
      </c>
      <c r="J12411"/>
      <c r="K12411"/>
      <c r="L12411">
        <v>2025</v>
      </c>
      <c r="M12411" t="s">
        <v>525</v>
      </c>
      <c r="N12411" t="s">
        <v>569</v>
      </c>
      <c r="O12411"/>
    </row>
    <row r="12412" spans="1:15" ht="16" x14ac:dyDescent="0.2">
      <c r="A12412" t="s">
        <v>521</v>
      </c>
      <c r="B12412" t="s">
        <v>647</v>
      </c>
      <c r="C12412" t="s">
        <v>535</v>
      </c>
      <c r="D12412" t="s">
        <v>525</v>
      </c>
      <c r="E12412" t="s">
        <v>519</v>
      </c>
      <c r="F12412" s="191">
        <v>45958</v>
      </c>
      <c r="G12412" t="s">
        <v>650</v>
      </c>
      <c r="H12412" s="192">
        <v>37400</v>
      </c>
      <c r="I12412" t="s">
        <v>16</v>
      </c>
      <c r="J12412"/>
      <c r="K12412"/>
      <c r="L12412">
        <v>2025</v>
      </c>
      <c r="M12412" t="s">
        <v>525</v>
      </c>
      <c r="N12412" t="s">
        <v>569</v>
      </c>
      <c r="O12412"/>
    </row>
    <row r="12413" spans="1:15" ht="16" x14ac:dyDescent="0.2">
      <c r="A12413" t="s">
        <v>521</v>
      </c>
      <c r="B12413" t="s">
        <v>647</v>
      </c>
      <c r="C12413" t="s">
        <v>523</v>
      </c>
      <c r="D12413" t="s">
        <v>525</v>
      </c>
      <c r="E12413" t="s">
        <v>519</v>
      </c>
      <c r="F12413" s="191">
        <v>45958</v>
      </c>
      <c r="G12413" t="s">
        <v>650</v>
      </c>
      <c r="H12413" s="192">
        <v>977205</v>
      </c>
      <c r="I12413" t="s">
        <v>16</v>
      </c>
      <c r="J12413"/>
      <c r="K12413"/>
      <c r="L12413">
        <v>2025</v>
      </c>
      <c r="M12413" t="s">
        <v>525</v>
      </c>
      <c r="N12413" t="s">
        <v>569</v>
      </c>
      <c r="O12413"/>
    </row>
    <row r="12414" spans="1:15" ht="16" x14ac:dyDescent="0.2">
      <c r="A12414" t="s">
        <v>521</v>
      </c>
      <c r="B12414" t="s">
        <v>647</v>
      </c>
      <c r="C12414" t="s">
        <v>523</v>
      </c>
      <c r="D12414" t="s">
        <v>525</v>
      </c>
      <c r="E12414" t="s">
        <v>531</v>
      </c>
      <c r="F12414" s="191">
        <v>45958</v>
      </c>
      <c r="G12414" t="s">
        <v>650</v>
      </c>
      <c r="H12414" s="192">
        <v>2323089</v>
      </c>
      <c r="I12414" t="s">
        <v>16</v>
      </c>
      <c r="J12414"/>
      <c r="K12414"/>
      <c r="L12414">
        <v>2025</v>
      </c>
      <c r="M12414" t="s">
        <v>525</v>
      </c>
      <c r="N12414" t="s">
        <v>569</v>
      </c>
      <c r="O12414"/>
    </row>
    <row r="12415" spans="1:15" ht="16" x14ac:dyDescent="0.2">
      <c r="A12415" t="s">
        <v>521</v>
      </c>
      <c r="B12415" t="s">
        <v>647</v>
      </c>
      <c r="C12415" t="s">
        <v>523</v>
      </c>
      <c r="D12415" t="s">
        <v>525</v>
      </c>
      <c r="E12415" t="s">
        <v>525</v>
      </c>
      <c r="F12415" s="191">
        <v>45958</v>
      </c>
      <c r="G12415" t="s">
        <v>648</v>
      </c>
      <c r="H12415" s="192">
        <v>130379</v>
      </c>
      <c r="I12415" t="s">
        <v>16</v>
      </c>
      <c r="J12415"/>
      <c r="K12415"/>
      <c r="L12415">
        <v>2025</v>
      </c>
      <c r="M12415" t="s">
        <v>525</v>
      </c>
      <c r="N12415" t="s">
        <v>569</v>
      </c>
      <c r="O12415"/>
    </row>
    <row r="12416" spans="1:15" ht="16" x14ac:dyDescent="0.2">
      <c r="A12416" t="s">
        <v>521</v>
      </c>
      <c r="B12416" t="s">
        <v>647</v>
      </c>
      <c r="C12416" t="s">
        <v>523</v>
      </c>
      <c r="D12416" t="s">
        <v>525</v>
      </c>
      <c r="E12416" t="s">
        <v>531</v>
      </c>
      <c r="F12416" s="191">
        <v>45958</v>
      </c>
      <c r="G12416" t="s">
        <v>648</v>
      </c>
      <c r="H12416" s="192">
        <v>47942</v>
      </c>
      <c r="I12416" t="s">
        <v>16</v>
      </c>
      <c r="J12416"/>
      <c r="K12416"/>
      <c r="L12416">
        <v>2025</v>
      </c>
      <c r="M12416" t="s">
        <v>525</v>
      </c>
      <c r="N12416" t="s">
        <v>569</v>
      </c>
      <c r="O12416"/>
    </row>
    <row r="12417" spans="1:15" ht="16" x14ac:dyDescent="0.2">
      <c r="A12417" t="s">
        <v>521</v>
      </c>
      <c r="B12417" t="s">
        <v>647</v>
      </c>
      <c r="C12417" t="s">
        <v>523</v>
      </c>
      <c r="D12417" t="s">
        <v>525</v>
      </c>
      <c r="E12417" t="s">
        <v>525</v>
      </c>
      <c r="F12417" s="191">
        <v>45958</v>
      </c>
      <c r="G12417" t="s">
        <v>651</v>
      </c>
      <c r="H12417" s="192">
        <v>88946</v>
      </c>
      <c r="I12417" t="s">
        <v>16</v>
      </c>
      <c r="J12417"/>
      <c r="K12417"/>
      <c r="L12417">
        <v>2025</v>
      </c>
      <c r="M12417" t="s">
        <v>525</v>
      </c>
      <c r="N12417" t="s">
        <v>569</v>
      </c>
      <c r="O12417"/>
    </row>
    <row r="12418" spans="1:15" ht="16" x14ac:dyDescent="0.2">
      <c r="A12418" t="s">
        <v>521</v>
      </c>
      <c r="B12418" t="s">
        <v>647</v>
      </c>
      <c r="C12418" t="s">
        <v>523</v>
      </c>
      <c r="D12418" t="s">
        <v>525</v>
      </c>
      <c r="E12418" t="s">
        <v>531</v>
      </c>
      <c r="F12418" s="191">
        <v>45958</v>
      </c>
      <c r="G12418" t="s">
        <v>651</v>
      </c>
      <c r="H12418" s="192">
        <v>514800</v>
      </c>
      <c r="I12418" t="s">
        <v>16</v>
      </c>
      <c r="J12418"/>
      <c r="K12418"/>
      <c r="L12418">
        <v>2025</v>
      </c>
      <c r="M12418" t="s">
        <v>525</v>
      </c>
      <c r="N12418" t="s">
        <v>569</v>
      </c>
      <c r="O12418"/>
    </row>
    <row r="12419" spans="1:15" ht="16" x14ac:dyDescent="0.2">
      <c r="A12419" t="s">
        <v>521</v>
      </c>
      <c r="B12419" t="s">
        <v>647</v>
      </c>
      <c r="C12419" t="s">
        <v>523</v>
      </c>
      <c r="D12419" t="s">
        <v>525</v>
      </c>
      <c r="E12419" t="s">
        <v>525</v>
      </c>
      <c r="F12419" s="191">
        <v>45958</v>
      </c>
      <c r="G12419" t="s">
        <v>649</v>
      </c>
      <c r="H12419" s="192">
        <v>165306</v>
      </c>
      <c r="I12419" t="s">
        <v>16</v>
      </c>
      <c r="J12419"/>
      <c r="K12419"/>
      <c r="L12419">
        <v>2025</v>
      </c>
      <c r="M12419" t="s">
        <v>525</v>
      </c>
      <c r="N12419" t="s">
        <v>569</v>
      </c>
      <c r="O12419"/>
    </row>
    <row r="12420" spans="1:15" ht="16" x14ac:dyDescent="0.2">
      <c r="A12420" t="s">
        <v>521</v>
      </c>
      <c r="B12420" t="s">
        <v>647</v>
      </c>
      <c r="C12420" t="s">
        <v>523</v>
      </c>
      <c r="D12420" t="s">
        <v>525</v>
      </c>
      <c r="E12420" t="s">
        <v>531</v>
      </c>
      <c r="F12420" s="191">
        <v>45958</v>
      </c>
      <c r="G12420" t="s">
        <v>649</v>
      </c>
      <c r="H12420" s="192">
        <v>225885</v>
      </c>
      <c r="I12420" t="s">
        <v>16</v>
      </c>
      <c r="J12420"/>
      <c r="K12420"/>
      <c r="L12420">
        <v>2025</v>
      </c>
      <c r="M12420" t="s">
        <v>525</v>
      </c>
      <c r="N12420" t="s">
        <v>569</v>
      </c>
      <c r="O12420"/>
    </row>
    <row r="12421" spans="1:15" ht="16" x14ac:dyDescent="0.2">
      <c r="A12421" t="s">
        <v>521</v>
      </c>
      <c r="B12421" t="s">
        <v>647</v>
      </c>
      <c r="C12421" t="s">
        <v>523</v>
      </c>
      <c r="D12421" t="s">
        <v>525</v>
      </c>
      <c r="E12421" t="s">
        <v>531</v>
      </c>
      <c r="F12421" s="191">
        <v>45958</v>
      </c>
      <c r="G12421" t="s">
        <v>652</v>
      </c>
      <c r="H12421" s="192">
        <v>399465</v>
      </c>
      <c r="I12421" t="s">
        <v>16</v>
      </c>
      <c r="J12421"/>
      <c r="K12421"/>
      <c r="L12421">
        <v>2025</v>
      </c>
      <c r="M12421" t="s">
        <v>525</v>
      </c>
      <c r="N12421" t="s">
        <v>569</v>
      </c>
      <c r="O12421"/>
    </row>
    <row r="12422" spans="1:15" ht="16" x14ac:dyDescent="0.2">
      <c r="A12422" t="s">
        <v>521</v>
      </c>
      <c r="B12422" t="s">
        <v>687</v>
      </c>
      <c r="C12422" t="s">
        <v>523</v>
      </c>
      <c r="D12422" t="s">
        <v>530</v>
      </c>
      <c r="E12422" t="s">
        <v>517</v>
      </c>
      <c r="F12422" s="191">
        <v>45959</v>
      </c>
      <c r="G12422" t="s">
        <v>39</v>
      </c>
      <c r="H12422" s="192">
        <v>44800</v>
      </c>
      <c r="I12422" t="s">
        <v>16</v>
      </c>
      <c r="J12422">
        <v>112</v>
      </c>
      <c r="K12422"/>
      <c r="L12422">
        <v>2025</v>
      </c>
      <c r="M12422" t="s">
        <v>525</v>
      </c>
      <c r="N12422" t="s">
        <v>526</v>
      </c>
      <c r="O12422"/>
    </row>
    <row r="12423" spans="1:15" ht="16" x14ac:dyDescent="0.2">
      <c r="A12423" t="s">
        <v>521</v>
      </c>
      <c r="B12423" t="s">
        <v>572</v>
      </c>
      <c r="C12423" t="s">
        <v>523</v>
      </c>
      <c r="D12423" t="s">
        <v>530</v>
      </c>
      <c r="E12423" t="s">
        <v>517</v>
      </c>
      <c r="F12423" s="191">
        <v>45959</v>
      </c>
      <c r="G12423" t="s">
        <v>573</v>
      </c>
      <c r="H12423" s="192">
        <v>60000</v>
      </c>
      <c r="I12423" t="s">
        <v>16</v>
      </c>
      <c r="J12423"/>
      <c r="K12423"/>
      <c r="L12423">
        <v>2025</v>
      </c>
      <c r="M12423" t="s">
        <v>525</v>
      </c>
      <c r="N12423" t="s">
        <v>526</v>
      </c>
      <c r="O12423"/>
    </row>
    <row r="12424" spans="1:15" ht="16" x14ac:dyDescent="0.2">
      <c r="A12424" t="s">
        <v>521</v>
      </c>
      <c r="B12424" t="s">
        <v>567</v>
      </c>
      <c r="C12424" t="s">
        <v>523</v>
      </c>
      <c r="D12424" t="s">
        <v>525</v>
      </c>
      <c r="E12424" t="s">
        <v>525</v>
      </c>
      <c r="F12424" s="191">
        <v>45959</v>
      </c>
      <c r="G12424" t="s">
        <v>568</v>
      </c>
      <c r="H12424" s="192">
        <v>24684</v>
      </c>
      <c r="I12424" t="s">
        <v>22</v>
      </c>
      <c r="J12424"/>
      <c r="K12424"/>
      <c r="L12424">
        <v>2025</v>
      </c>
      <c r="M12424" t="s">
        <v>525</v>
      </c>
      <c r="N12424" t="s">
        <v>569</v>
      </c>
      <c r="O12424"/>
    </row>
    <row r="12425" spans="1:15" ht="16" x14ac:dyDescent="0.2">
      <c r="A12425" t="s">
        <v>521</v>
      </c>
      <c r="B12425" t="s">
        <v>603</v>
      </c>
      <c r="C12425" t="s">
        <v>523</v>
      </c>
      <c r="D12425" t="s">
        <v>525</v>
      </c>
      <c r="E12425" t="s">
        <v>525</v>
      </c>
      <c r="F12425" s="191">
        <v>45959</v>
      </c>
      <c r="G12425" t="s">
        <v>604</v>
      </c>
      <c r="H12425" s="192">
        <v>28717</v>
      </c>
      <c r="I12425" t="s">
        <v>22</v>
      </c>
      <c r="J12425"/>
      <c r="K12425"/>
      <c r="L12425">
        <v>2025</v>
      </c>
      <c r="M12425" t="s">
        <v>525</v>
      </c>
      <c r="N12425" t="s">
        <v>569</v>
      </c>
      <c r="O12425"/>
    </row>
    <row r="12426" spans="1:15" ht="16" x14ac:dyDescent="0.2">
      <c r="A12426" t="s">
        <v>521</v>
      </c>
      <c r="B12426" t="s">
        <v>647</v>
      </c>
      <c r="C12426" t="s">
        <v>523</v>
      </c>
      <c r="D12426" t="s">
        <v>525</v>
      </c>
      <c r="E12426" t="s">
        <v>525</v>
      </c>
      <c r="F12426" s="191">
        <v>45959</v>
      </c>
      <c r="G12426" t="s">
        <v>650</v>
      </c>
      <c r="H12426" s="192">
        <v>3184610</v>
      </c>
      <c r="I12426" t="s">
        <v>16</v>
      </c>
      <c r="J12426"/>
      <c r="K12426"/>
      <c r="L12426">
        <v>2025</v>
      </c>
      <c r="M12426" t="s">
        <v>525</v>
      </c>
      <c r="N12426" t="s">
        <v>569</v>
      </c>
      <c r="O12426"/>
    </row>
    <row r="12427" spans="1:15" ht="16" x14ac:dyDescent="0.2">
      <c r="A12427" t="s">
        <v>521</v>
      </c>
      <c r="B12427" t="s">
        <v>647</v>
      </c>
      <c r="C12427" t="s">
        <v>535</v>
      </c>
      <c r="D12427" t="s">
        <v>525</v>
      </c>
      <c r="E12427" t="s">
        <v>519</v>
      </c>
      <c r="F12427" s="191">
        <v>45959</v>
      </c>
      <c r="G12427" t="s">
        <v>650</v>
      </c>
      <c r="H12427" s="192">
        <v>97838</v>
      </c>
      <c r="I12427" t="s">
        <v>16</v>
      </c>
      <c r="J12427"/>
      <c r="K12427"/>
      <c r="L12427">
        <v>2025</v>
      </c>
      <c r="M12427" t="s">
        <v>525</v>
      </c>
      <c r="N12427" t="s">
        <v>569</v>
      </c>
      <c r="O12427"/>
    </row>
    <row r="12428" spans="1:15" ht="16" x14ac:dyDescent="0.2">
      <c r="A12428" t="s">
        <v>521</v>
      </c>
      <c r="B12428" t="s">
        <v>647</v>
      </c>
      <c r="C12428" t="s">
        <v>523</v>
      </c>
      <c r="D12428" t="s">
        <v>525</v>
      </c>
      <c r="E12428" t="s">
        <v>519</v>
      </c>
      <c r="F12428" s="191">
        <v>45959</v>
      </c>
      <c r="G12428" t="s">
        <v>650</v>
      </c>
      <c r="H12428" s="192">
        <v>1389918</v>
      </c>
      <c r="I12428" t="s">
        <v>16</v>
      </c>
      <c r="J12428"/>
      <c r="K12428"/>
      <c r="L12428">
        <v>2025</v>
      </c>
      <c r="M12428" t="s">
        <v>525</v>
      </c>
      <c r="N12428" t="s">
        <v>569</v>
      </c>
      <c r="O12428"/>
    </row>
    <row r="12429" spans="1:15" ht="16" x14ac:dyDescent="0.2">
      <c r="A12429" t="s">
        <v>521</v>
      </c>
      <c r="B12429" t="s">
        <v>647</v>
      </c>
      <c r="C12429" t="s">
        <v>535</v>
      </c>
      <c r="D12429" t="s">
        <v>525</v>
      </c>
      <c r="E12429" t="s">
        <v>531</v>
      </c>
      <c r="F12429" s="191">
        <v>45959</v>
      </c>
      <c r="G12429" t="s">
        <v>650</v>
      </c>
      <c r="H12429" s="192">
        <v>129263</v>
      </c>
      <c r="I12429" t="s">
        <v>16</v>
      </c>
      <c r="J12429"/>
      <c r="K12429"/>
      <c r="L12429">
        <v>2025</v>
      </c>
      <c r="M12429" t="s">
        <v>525</v>
      </c>
      <c r="N12429" t="s">
        <v>569</v>
      </c>
      <c r="O12429"/>
    </row>
    <row r="12430" spans="1:15" ht="16" x14ac:dyDescent="0.2">
      <c r="A12430" t="s">
        <v>521</v>
      </c>
      <c r="B12430" t="s">
        <v>647</v>
      </c>
      <c r="C12430" t="s">
        <v>523</v>
      </c>
      <c r="D12430" t="s">
        <v>525</v>
      </c>
      <c r="E12430" t="s">
        <v>531</v>
      </c>
      <c r="F12430" s="191">
        <v>45959</v>
      </c>
      <c r="G12430" t="s">
        <v>650</v>
      </c>
      <c r="H12430" s="192">
        <v>2538282</v>
      </c>
      <c r="I12430" t="s">
        <v>16</v>
      </c>
      <c r="J12430"/>
      <c r="K12430"/>
      <c r="L12430">
        <v>2025</v>
      </c>
      <c r="M12430" t="s">
        <v>525</v>
      </c>
      <c r="N12430" t="s">
        <v>569</v>
      </c>
      <c r="O12430"/>
    </row>
    <row r="12431" spans="1:15" ht="16" x14ac:dyDescent="0.2">
      <c r="A12431" t="s">
        <v>521</v>
      </c>
      <c r="B12431" t="s">
        <v>647</v>
      </c>
      <c r="C12431" t="s">
        <v>523</v>
      </c>
      <c r="D12431" t="s">
        <v>525</v>
      </c>
      <c r="E12431" t="s">
        <v>525</v>
      </c>
      <c r="F12431" s="191">
        <v>45959</v>
      </c>
      <c r="G12431" t="s">
        <v>648</v>
      </c>
      <c r="H12431" s="192">
        <v>19094</v>
      </c>
      <c r="I12431" t="s">
        <v>16</v>
      </c>
      <c r="J12431"/>
      <c r="K12431"/>
      <c r="L12431">
        <v>2025</v>
      </c>
      <c r="M12431" t="s">
        <v>525</v>
      </c>
      <c r="N12431" t="s">
        <v>569</v>
      </c>
      <c r="O12431"/>
    </row>
    <row r="12432" spans="1:15" ht="16" x14ac:dyDescent="0.2">
      <c r="A12432" t="s">
        <v>521</v>
      </c>
      <c r="B12432" t="s">
        <v>647</v>
      </c>
      <c r="C12432" t="s">
        <v>523</v>
      </c>
      <c r="D12432" t="s">
        <v>525</v>
      </c>
      <c r="E12432" t="s">
        <v>525</v>
      </c>
      <c r="F12432" s="191">
        <v>45959</v>
      </c>
      <c r="G12432" t="s">
        <v>651</v>
      </c>
      <c r="H12432" s="192">
        <v>39600</v>
      </c>
      <c r="I12432" t="s">
        <v>16</v>
      </c>
      <c r="J12432"/>
      <c r="K12432"/>
      <c r="L12432">
        <v>2025</v>
      </c>
      <c r="M12432" t="s">
        <v>525</v>
      </c>
      <c r="N12432" t="s">
        <v>569</v>
      </c>
      <c r="O12432"/>
    </row>
    <row r="12433" spans="1:15" ht="16" x14ac:dyDescent="0.2">
      <c r="A12433" t="s">
        <v>521</v>
      </c>
      <c r="B12433" t="s">
        <v>647</v>
      </c>
      <c r="C12433" t="s">
        <v>523</v>
      </c>
      <c r="D12433" t="s">
        <v>525</v>
      </c>
      <c r="E12433" t="s">
        <v>531</v>
      </c>
      <c r="F12433" s="191">
        <v>45959</v>
      </c>
      <c r="G12433" t="s">
        <v>651</v>
      </c>
      <c r="H12433" s="192">
        <v>396000</v>
      </c>
      <c r="I12433" t="s">
        <v>16</v>
      </c>
      <c r="J12433"/>
      <c r="K12433"/>
      <c r="L12433">
        <v>2025</v>
      </c>
      <c r="M12433" t="s">
        <v>525</v>
      </c>
      <c r="N12433" t="s">
        <v>569</v>
      </c>
      <c r="O12433"/>
    </row>
    <row r="12434" spans="1:15" ht="16" x14ac:dyDescent="0.2">
      <c r="A12434" t="s">
        <v>521</v>
      </c>
      <c r="B12434" t="s">
        <v>647</v>
      </c>
      <c r="C12434" t="s">
        <v>523</v>
      </c>
      <c r="D12434" t="s">
        <v>525</v>
      </c>
      <c r="E12434" t="s">
        <v>525</v>
      </c>
      <c r="F12434" s="191">
        <v>45959</v>
      </c>
      <c r="G12434" t="s">
        <v>649</v>
      </c>
      <c r="H12434" s="192">
        <v>519160</v>
      </c>
      <c r="I12434" t="s">
        <v>16</v>
      </c>
      <c r="J12434"/>
      <c r="K12434"/>
      <c r="L12434">
        <v>2025</v>
      </c>
      <c r="M12434" t="s">
        <v>525</v>
      </c>
      <c r="N12434" t="s">
        <v>569</v>
      </c>
      <c r="O12434"/>
    </row>
    <row r="12435" spans="1:15" ht="16" x14ac:dyDescent="0.2">
      <c r="A12435" t="s">
        <v>521</v>
      </c>
      <c r="B12435" t="s">
        <v>647</v>
      </c>
      <c r="C12435" t="s">
        <v>523</v>
      </c>
      <c r="D12435" t="s">
        <v>525</v>
      </c>
      <c r="E12435" t="s">
        <v>531</v>
      </c>
      <c r="F12435" s="191">
        <v>45959</v>
      </c>
      <c r="G12435" t="s">
        <v>649</v>
      </c>
      <c r="H12435" s="192">
        <v>930754</v>
      </c>
      <c r="I12435" t="s">
        <v>16</v>
      </c>
      <c r="J12435"/>
      <c r="K12435"/>
      <c r="L12435">
        <v>2025</v>
      </c>
      <c r="M12435" t="s">
        <v>525</v>
      </c>
      <c r="N12435" t="s">
        <v>569</v>
      </c>
      <c r="O12435"/>
    </row>
    <row r="12436" spans="1:15" ht="16" x14ac:dyDescent="0.2">
      <c r="A12436" t="s">
        <v>521</v>
      </c>
      <c r="B12436" t="s">
        <v>647</v>
      </c>
      <c r="C12436" t="s">
        <v>523</v>
      </c>
      <c r="D12436" t="s">
        <v>525</v>
      </c>
      <c r="E12436" t="s">
        <v>525</v>
      </c>
      <c r="F12436" s="191">
        <v>45959</v>
      </c>
      <c r="G12436" t="s">
        <v>652</v>
      </c>
      <c r="H12436" s="192">
        <v>49100</v>
      </c>
      <c r="I12436" t="s">
        <v>16</v>
      </c>
      <c r="J12436"/>
      <c r="K12436"/>
      <c r="L12436">
        <v>2025</v>
      </c>
      <c r="M12436" t="s">
        <v>525</v>
      </c>
      <c r="N12436" t="s">
        <v>569</v>
      </c>
      <c r="O12436"/>
    </row>
    <row r="12437" spans="1:15" ht="16" x14ac:dyDescent="0.2">
      <c r="A12437" t="s">
        <v>521</v>
      </c>
      <c r="B12437" t="s">
        <v>647</v>
      </c>
      <c r="C12437" t="s">
        <v>523</v>
      </c>
      <c r="D12437" t="s">
        <v>525</v>
      </c>
      <c r="E12437" t="s">
        <v>531</v>
      </c>
      <c r="F12437" s="191">
        <v>45959</v>
      </c>
      <c r="G12437" t="s">
        <v>652</v>
      </c>
      <c r="H12437" s="192">
        <v>413149</v>
      </c>
      <c r="I12437" t="s">
        <v>16</v>
      </c>
      <c r="J12437"/>
      <c r="K12437"/>
      <c r="L12437">
        <v>2025</v>
      </c>
      <c r="M12437" t="s">
        <v>525</v>
      </c>
      <c r="N12437" t="s">
        <v>569</v>
      </c>
      <c r="O12437"/>
    </row>
    <row r="12438" spans="1:15" ht="16" x14ac:dyDescent="0.2">
      <c r="A12438" t="s">
        <v>521</v>
      </c>
      <c r="B12438" t="s">
        <v>687</v>
      </c>
      <c r="C12438" t="s">
        <v>523</v>
      </c>
      <c r="D12438" t="s">
        <v>530</v>
      </c>
      <c r="E12438" t="s">
        <v>517</v>
      </c>
      <c r="F12438" s="191">
        <v>45960</v>
      </c>
      <c r="G12438" t="s">
        <v>39</v>
      </c>
      <c r="H12438" s="192">
        <v>22400</v>
      </c>
      <c r="I12438" t="s">
        <v>16</v>
      </c>
      <c r="J12438">
        <v>56</v>
      </c>
      <c r="K12438"/>
      <c r="L12438">
        <v>2025</v>
      </c>
      <c r="M12438" t="s">
        <v>525</v>
      </c>
      <c r="N12438" t="s">
        <v>526</v>
      </c>
      <c r="O12438"/>
    </row>
    <row r="12439" spans="1:15" ht="16" x14ac:dyDescent="0.2">
      <c r="A12439" t="s">
        <v>521</v>
      </c>
      <c r="B12439" t="s">
        <v>647</v>
      </c>
      <c r="C12439" t="s">
        <v>523</v>
      </c>
      <c r="D12439" t="s">
        <v>525</v>
      </c>
      <c r="E12439" t="s">
        <v>525</v>
      </c>
      <c r="F12439" s="191">
        <v>45960</v>
      </c>
      <c r="G12439" t="s">
        <v>650</v>
      </c>
      <c r="H12439" s="192">
        <v>1816038</v>
      </c>
      <c r="I12439" t="s">
        <v>16</v>
      </c>
      <c r="J12439"/>
      <c r="K12439"/>
      <c r="L12439">
        <v>2025</v>
      </c>
      <c r="M12439" t="s">
        <v>525</v>
      </c>
      <c r="N12439" t="s">
        <v>569</v>
      </c>
      <c r="O12439"/>
    </row>
    <row r="12440" spans="1:15" ht="16" x14ac:dyDescent="0.2">
      <c r="A12440" t="s">
        <v>521</v>
      </c>
      <c r="B12440" t="s">
        <v>647</v>
      </c>
      <c r="C12440" t="s">
        <v>535</v>
      </c>
      <c r="D12440" t="s">
        <v>525</v>
      </c>
      <c r="E12440" t="s">
        <v>519</v>
      </c>
      <c r="F12440" s="191">
        <v>45960</v>
      </c>
      <c r="G12440" t="s">
        <v>650</v>
      </c>
      <c r="H12440" s="192">
        <v>57970</v>
      </c>
      <c r="I12440" t="s">
        <v>16</v>
      </c>
      <c r="J12440"/>
      <c r="K12440"/>
      <c r="L12440">
        <v>2025</v>
      </c>
      <c r="M12440" t="s">
        <v>525</v>
      </c>
      <c r="N12440" t="s">
        <v>569</v>
      </c>
      <c r="O12440"/>
    </row>
    <row r="12441" spans="1:15" ht="16" x14ac:dyDescent="0.2">
      <c r="A12441" t="s">
        <v>521</v>
      </c>
      <c r="B12441" t="s">
        <v>647</v>
      </c>
      <c r="C12441" t="s">
        <v>523</v>
      </c>
      <c r="D12441" t="s">
        <v>525</v>
      </c>
      <c r="E12441" t="s">
        <v>519</v>
      </c>
      <c r="F12441" s="191">
        <v>45960</v>
      </c>
      <c r="G12441" t="s">
        <v>650</v>
      </c>
      <c r="H12441" s="192">
        <v>641467</v>
      </c>
      <c r="I12441" t="s">
        <v>16</v>
      </c>
      <c r="J12441"/>
      <c r="K12441"/>
      <c r="L12441">
        <v>2025</v>
      </c>
      <c r="M12441" t="s">
        <v>525</v>
      </c>
      <c r="N12441" t="s">
        <v>569</v>
      </c>
      <c r="O12441"/>
    </row>
    <row r="12442" spans="1:15" ht="16" x14ac:dyDescent="0.2">
      <c r="A12442" t="s">
        <v>521</v>
      </c>
      <c r="B12442" t="s">
        <v>647</v>
      </c>
      <c r="C12442" t="s">
        <v>535</v>
      </c>
      <c r="D12442" t="s">
        <v>525</v>
      </c>
      <c r="E12442" t="s">
        <v>531</v>
      </c>
      <c r="F12442" s="191">
        <v>45960</v>
      </c>
      <c r="G12442" t="s">
        <v>650</v>
      </c>
      <c r="H12442" s="192">
        <v>68169</v>
      </c>
      <c r="I12442" t="s">
        <v>16</v>
      </c>
      <c r="J12442"/>
      <c r="K12442"/>
      <c r="L12442">
        <v>2025</v>
      </c>
      <c r="M12442" t="s">
        <v>525</v>
      </c>
      <c r="N12442" t="s">
        <v>569</v>
      </c>
      <c r="O12442"/>
    </row>
    <row r="12443" spans="1:15" ht="16" x14ac:dyDescent="0.2">
      <c r="A12443" t="s">
        <v>521</v>
      </c>
      <c r="B12443" t="s">
        <v>647</v>
      </c>
      <c r="C12443" t="s">
        <v>523</v>
      </c>
      <c r="D12443" t="s">
        <v>525</v>
      </c>
      <c r="E12443" t="s">
        <v>531</v>
      </c>
      <c r="F12443" s="191">
        <v>45960</v>
      </c>
      <c r="G12443" t="s">
        <v>650</v>
      </c>
      <c r="H12443" s="192">
        <v>2137824</v>
      </c>
      <c r="I12443" t="s">
        <v>16</v>
      </c>
      <c r="J12443"/>
      <c r="K12443"/>
      <c r="L12443">
        <v>2025</v>
      </c>
      <c r="M12443" t="s">
        <v>525</v>
      </c>
      <c r="N12443" t="s">
        <v>569</v>
      </c>
      <c r="O12443"/>
    </row>
    <row r="12444" spans="1:15" ht="16" x14ac:dyDescent="0.2">
      <c r="A12444" t="s">
        <v>521</v>
      </c>
      <c r="B12444" t="s">
        <v>647</v>
      </c>
      <c r="C12444" t="s">
        <v>523</v>
      </c>
      <c r="D12444" t="s">
        <v>525</v>
      </c>
      <c r="E12444" t="s">
        <v>525</v>
      </c>
      <c r="F12444" s="191">
        <v>45960</v>
      </c>
      <c r="G12444" t="s">
        <v>648</v>
      </c>
      <c r="H12444" s="192">
        <v>105318</v>
      </c>
      <c r="I12444" t="s">
        <v>16</v>
      </c>
      <c r="J12444"/>
      <c r="K12444"/>
      <c r="L12444">
        <v>2025</v>
      </c>
      <c r="M12444" t="s">
        <v>525</v>
      </c>
      <c r="N12444" t="s">
        <v>569</v>
      </c>
      <c r="O12444"/>
    </row>
    <row r="12445" spans="1:15" ht="16" x14ac:dyDescent="0.2">
      <c r="A12445" t="s">
        <v>521</v>
      </c>
      <c r="B12445" t="s">
        <v>647</v>
      </c>
      <c r="C12445" t="s">
        <v>523</v>
      </c>
      <c r="D12445" t="s">
        <v>525</v>
      </c>
      <c r="E12445" t="s">
        <v>531</v>
      </c>
      <c r="F12445" s="191">
        <v>45960</v>
      </c>
      <c r="G12445" t="s">
        <v>648</v>
      </c>
      <c r="H12445" s="192">
        <v>22869</v>
      </c>
      <c r="I12445" t="s">
        <v>16</v>
      </c>
      <c r="J12445"/>
      <c r="K12445"/>
      <c r="L12445">
        <v>2025</v>
      </c>
      <c r="M12445" t="s">
        <v>525</v>
      </c>
      <c r="N12445" t="s">
        <v>569</v>
      </c>
      <c r="O12445"/>
    </row>
    <row r="12446" spans="1:15" ht="16" x14ac:dyDescent="0.2">
      <c r="A12446" t="s">
        <v>521</v>
      </c>
      <c r="B12446" t="s">
        <v>647</v>
      </c>
      <c r="C12446" t="s">
        <v>523</v>
      </c>
      <c r="D12446" t="s">
        <v>525</v>
      </c>
      <c r="E12446" t="s">
        <v>525</v>
      </c>
      <c r="F12446" s="191">
        <v>45960</v>
      </c>
      <c r="G12446" t="s">
        <v>651</v>
      </c>
      <c r="H12446" s="192">
        <v>133419</v>
      </c>
      <c r="I12446" t="s">
        <v>16</v>
      </c>
      <c r="J12446"/>
      <c r="K12446"/>
      <c r="L12446">
        <v>2025</v>
      </c>
      <c r="M12446" t="s">
        <v>525</v>
      </c>
      <c r="N12446" t="s">
        <v>569</v>
      </c>
      <c r="O12446"/>
    </row>
    <row r="12447" spans="1:15" ht="16" x14ac:dyDescent="0.2">
      <c r="A12447" t="s">
        <v>521</v>
      </c>
      <c r="B12447" t="s">
        <v>647</v>
      </c>
      <c r="C12447" t="s">
        <v>523</v>
      </c>
      <c r="D12447" t="s">
        <v>525</v>
      </c>
      <c r="E12447" t="s">
        <v>525</v>
      </c>
      <c r="F12447" s="191">
        <v>45960</v>
      </c>
      <c r="G12447" t="s">
        <v>649</v>
      </c>
      <c r="H12447" s="192">
        <v>648166</v>
      </c>
      <c r="I12447" t="s">
        <v>16</v>
      </c>
      <c r="J12447"/>
      <c r="K12447"/>
      <c r="L12447">
        <v>2025</v>
      </c>
      <c r="M12447" t="s">
        <v>525</v>
      </c>
      <c r="N12447" t="s">
        <v>569</v>
      </c>
      <c r="O12447"/>
    </row>
    <row r="12448" spans="1:15" ht="16" x14ac:dyDescent="0.2">
      <c r="A12448" t="s">
        <v>521</v>
      </c>
      <c r="B12448" t="s">
        <v>647</v>
      </c>
      <c r="C12448" t="s">
        <v>523</v>
      </c>
      <c r="D12448" t="s">
        <v>525</v>
      </c>
      <c r="E12448" t="s">
        <v>525</v>
      </c>
      <c r="F12448" s="191">
        <v>45960</v>
      </c>
      <c r="G12448" t="s">
        <v>654</v>
      </c>
      <c r="H12448" s="192">
        <v>47102</v>
      </c>
      <c r="I12448" t="s">
        <v>16</v>
      </c>
      <c r="J12448"/>
      <c r="K12448"/>
      <c r="L12448">
        <v>2025</v>
      </c>
      <c r="M12448" t="s">
        <v>525</v>
      </c>
      <c r="N12448" t="s">
        <v>569</v>
      </c>
      <c r="O12448"/>
    </row>
    <row r="12449" spans="1:15" ht="16" x14ac:dyDescent="0.2">
      <c r="A12449" t="s">
        <v>521</v>
      </c>
      <c r="B12449" t="s">
        <v>603</v>
      </c>
      <c r="C12449" t="s">
        <v>523</v>
      </c>
      <c r="D12449" t="s">
        <v>525</v>
      </c>
      <c r="E12449" t="s">
        <v>525</v>
      </c>
      <c r="F12449" s="191">
        <v>45960</v>
      </c>
      <c r="G12449" t="s">
        <v>604</v>
      </c>
      <c r="H12449" s="192">
        <v>4490</v>
      </c>
      <c r="I12449" t="s">
        <v>22</v>
      </c>
      <c r="J12449"/>
      <c r="K12449"/>
      <c r="L12449">
        <v>2025</v>
      </c>
      <c r="M12449" t="s">
        <v>525</v>
      </c>
      <c r="N12449" t="s">
        <v>569</v>
      </c>
      <c r="O12449"/>
    </row>
    <row r="12450" spans="1:15" ht="16" x14ac:dyDescent="0.2">
      <c r="A12450" t="s">
        <v>521</v>
      </c>
      <c r="B12450" t="s">
        <v>572</v>
      </c>
      <c r="C12450" t="s">
        <v>523</v>
      </c>
      <c r="D12450" t="s">
        <v>530</v>
      </c>
      <c r="E12450" t="s">
        <v>517</v>
      </c>
      <c r="F12450" s="191">
        <v>45960</v>
      </c>
      <c r="G12450" t="s">
        <v>573</v>
      </c>
      <c r="H12450" s="192">
        <v>40000</v>
      </c>
      <c r="I12450" t="s">
        <v>16</v>
      </c>
      <c r="J12450"/>
      <c r="K12450"/>
      <c r="L12450">
        <v>2025</v>
      </c>
      <c r="M12450" t="s">
        <v>525</v>
      </c>
      <c r="N12450" t="s">
        <v>526</v>
      </c>
      <c r="O12450"/>
    </row>
    <row r="12451" spans="1:15" ht="16" x14ac:dyDescent="0.2">
      <c r="A12451" t="s">
        <v>521</v>
      </c>
      <c r="B12451" t="s">
        <v>603</v>
      </c>
      <c r="C12451" t="s">
        <v>523</v>
      </c>
      <c r="D12451" t="s">
        <v>525</v>
      </c>
      <c r="E12451" t="s">
        <v>525</v>
      </c>
      <c r="F12451" s="191">
        <v>45961</v>
      </c>
      <c r="G12451" t="s">
        <v>604</v>
      </c>
      <c r="H12451" s="192">
        <v>28127</v>
      </c>
      <c r="I12451" t="s">
        <v>22</v>
      </c>
      <c r="J12451"/>
      <c r="K12451"/>
      <c r="L12451">
        <v>2025</v>
      </c>
      <c r="M12451" t="s">
        <v>525</v>
      </c>
      <c r="N12451" t="s">
        <v>569</v>
      </c>
      <c r="O12451"/>
    </row>
    <row r="12452" spans="1:15" ht="16" x14ac:dyDescent="0.2">
      <c r="A12452" t="s">
        <v>521</v>
      </c>
      <c r="B12452" t="s">
        <v>647</v>
      </c>
      <c r="C12452" t="s">
        <v>523</v>
      </c>
      <c r="D12452" t="s">
        <v>525</v>
      </c>
      <c r="E12452" t="s">
        <v>525</v>
      </c>
      <c r="F12452" s="191">
        <v>45961</v>
      </c>
      <c r="G12452" t="s">
        <v>650</v>
      </c>
      <c r="H12452" s="192">
        <v>2863652</v>
      </c>
      <c r="I12452" t="s">
        <v>16</v>
      </c>
      <c r="J12452"/>
      <c r="K12452"/>
      <c r="L12452">
        <v>2025</v>
      </c>
      <c r="M12452" t="s">
        <v>525</v>
      </c>
      <c r="N12452" t="s">
        <v>569</v>
      </c>
      <c r="O12452"/>
    </row>
    <row r="12453" spans="1:15" ht="16" x14ac:dyDescent="0.2">
      <c r="A12453" t="s">
        <v>521</v>
      </c>
      <c r="B12453" t="s">
        <v>647</v>
      </c>
      <c r="C12453" t="s">
        <v>535</v>
      </c>
      <c r="D12453" t="s">
        <v>525</v>
      </c>
      <c r="E12453" t="s">
        <v>519</v>
      </c>
      <c r="F12453" s="191">
        <v>45961</v>
      </c>
      <c r="G12453" t="s">
        <v>650</v>
      </c>
      <c r="H12453" s="192">
        <v>362846</v>
      </c>
      <c r="I12453" t="s">
        <v>16</v>
      </c>
      <c r="J12453"/>
      <c r="K12453"/>
      <c r="L12453">
        <v>2025</v>
      </c>
      <c r="M12453" t="s">
        <v>525</v>
      </c>
      <c r="N12453" t="s">
        <v>569</v>
      </c>
      <c r="O12453"/>
    </row>
    <row r="12454" spans="1:15" ht="16" x14ac:dyDescent="0.2">
      <c r="A12454" t="s">
        <v>521</v>
      </c>
      <c r="B12454" t="s">
        <v>647</v>
      </c>
      <c r="C12454" t="s">
        <v>523</v>
      </c>
      <c r="D12454" t="s">
        <v>525</v>
      </c>
      <c r="E12454" t="s">
        <v>519</v>
      </c>
      <c r="F12454" s="191">
        <v>45961</v>
      </c>
      <c r="G12454" t="s">
        <v>650</v>
      </c>
      <c r="H12454" s="192">
        <v>2478395</v>
      </c>
      <c r="I12454" t="s">
        <v>16</v>
      </c>
      <c r="J12454"/>
      <c r="K12454"/>
      <c r="L12454">
        <v>2025</v>
      </c>
      <c r="M12454" t="s">
        <v>525</v>
      </c>
      <c r="N12454" t="s">
        <v>569</v>
      </c>
      <c r="O12454"/>
    </row>
    <row r="12455" spans="1:15" ht="16" x14ac:dyDescent="0.2">
      <c r="A12455" t="s">
        <v>521</v>
      </c>
      <c r="B12455" t="s">
        <v>647</v>
      </c>
      <c r="C12455" t="s">
        <v>535</v>
      </c>
      <c r="D12455" t="s">
        <v>525</v>
      </c>
      <c r="E12455" t="s">
        <v>531</v>
      </c>
      <c r="F12455" s="191">
        <v>45961</v>
      </c>
      <c r="G12455" t="s">
        <v>650</v>
      </c>
      <c r="H12455" s="192">
        <v>64632</v>
      </c>
      <c r="I12455" t="s">
        <v>16</v>
      </c>
      <c r="J12455"/>
      <c r="K12455"/>
      <c r="L12455">
        <v>2025</v>
      </c>
      <c r="M12455" t="s">
        <v>525</v>
      </c>
      <c r="N12455" t="s">
        <v>569</v>
      </c>
      <c r="O12455"/>
    </row>
    <row r="12456" spans="1:15" ht="16" x14ac:dyDescent="0.2">
      <c r="A12456" t="s">
        <v>521</v>
      </c>
      <c r="B12456" t="s">
        <v>647</v>
      </c>
      <c r="C12456" t="s">
        <v>523</v>
      </c>
      <c r="D12456" t="s">
        <v>525</v>
      </c>
      <c r="E12456" t="s">
        <v>531</v>
      </c>
      <c r="F12456" s="191">
        <v>45961</v>
      </c>
      <c r="G12456" t="s">
        <v>650</v>
      </c>
      <c r="H12456" s="192">
        <v>3683845</v>
      </c>
      <c r="I12456" t="s">
        <v>16</v>
      </c>
      <c r="J12456"/>
      <c r="K12456"/>
      <c r="L12456">
        <v>2025</v>
      </c>
      <c r="M12456" t="s">
        <v>525</v>
      </c>
      <c r="N12456" t="s">
        <v>569</v>
      </c>
      <c r="O12456"/>
    </row>
    <row r="12457" spans="1:15" ht="16" x14ac:dyDescent="0.2">
      <c r="A12457" t="s">
        <v>521</v>
      </c>
      <c r="B12457" t="s">
        <v>647</v>
      </c>
      <c r="C12457" t="s">
        <v>523</v>
      </c>
      <c r="D12457" t="s">
        <v>525</v>
      </c>
      <c r="E12457" t="s">
        <v>525</v>
      </c>
      <c r="F12457" s="191">
        <v>45961</v>
      </c>
      <c r="G12457" t="s">
        <v>648</v>
      </c>
      <c r="H12457" s="192">
        <v>53856</v>
      </c>
      <c r="I12457" t="s">
        <v>16</v>
      </c>
      <c r="J12457"/>
      <c r="K12457"/>
      <c r="L12457">
        <v>2025</v>
      </c>
      <c r="M12457" t="s">
        <v>525</v>
      </c>
      <c r="N12457" t="s">
        <v>569</v>
      </c>
      <c r="O12457"/>
    </row>
    <row r="12458" spans="1:15" ht="16" x14ac:dyDescent="0.2">
      <c r="A12458" t="s">
        <v>521</v>
      </c>
      <c r="B12458" t="s">
        <v>647</v>
      </c>
      <c r="C12458" t="s">
        <v>523</v>
      </c>
      <c r="D12458" t="s">
        <v>525</v>
      </c>
      <c r="E12458" t="s">
        <v>531</v>
      </c>
      <c r="F12458" s="191">
        <v>45961</v>
      </c>
      <c r="G12458" t="s">
        <v>648</v>
      </c>
      <c r="H12458" s="192">
        <v>66317</v>
      </c>
      <c r="I12458" t="s">
        <v>16</v>
      </c>
      <c r="J12458"/>
      <c r="K12458"/>
      <c r="L12458">
        <v>2025</v>
      </c>
      <c r="M12458" t="s">
        <v>525</v>
      </c>
      <c r="N12458" t="s">
        <v>569</v>
      </c>
      <c r="O12458"/>
    </row>
    <row r="12459" spans="1:15" ht="16" x14ac:dyDescent="0.2">
      <c r="A12459" t="s">
        <v>521</v>
      </c>
      <c r="B12459" t="s">
        <v>647</v>
      </c>
      <c r="C12459" t="s">
        <v>523</v>
      </c>
      <c r="D12459" t="s">
        <v>525</v>
      </c>
      <c r="E12459" t="s">
        <v>525</v>
      </c>
      <c r="F12459" s="191">
        <v>45961</v>
      </c>
      <c r="G12459" t="s">
        <v>651</v>
      </c>
      <c r="H12459" s="192">
        <v>95150</v>
      </c>
      <c r="I12459" t="s">
        <v>16</v>
      </c>
      <c r="J12459"/>
      <c r="K12459"/>
      <c r="L12459">
        <v>2025</v>
      </c>
      <c r="M12459" t="s">
        <v>525</v>
      </c>
      <c r="N12459" t="s">
        <v>569</v>
      </c>
      <c r="O12459"/>
    </row>
    <row r="12460" spans="1:15" ht="16" x14ac:dyDescent="0.2">
      <c r="A12460" t="s">
        <v>521</v>
      </c>
      <c r="B12460" t="s">
        <v>647</v>
      </c>
      <c r="C12460" t="s">
        <v>523</v>
      </c>
      <c r="D12460" t="s">
        <v>525</v>
      </c>
      <c r="E12460" t="s">
        <v>525</v>
      </c>
      <c r="F12460" s="191">
        <v>45961</v>
      </c>
      <c r="G12460" t="s">
        <v>649</v>
      </c>
      <c r="H12460" s="192">
        <v>123288</v>
      </c>
      <c r="I12460" t="s">
        <v>16</v>
      </c>
      <c r="J12460"/>
      <c r="K12460"/>
      <c r="L12460">
        <v>2025</v>
      </c>
      <c r="M12460" t="s">
        <v>525</v>
      </c>
      <c r="N12460" t="s">
        <v>569</v>
      </c>
      <c r="O12460"/>
    </row>
    <row r="12461" spans="1:15" ht="16" x14ac:dyDescent="0.2">
      <c r="A12461" t="s">
        <v>521</v>
      </c>
      <c r="B12461" t="s">
        <v>647</v>
      </c>
      <c r="C12461" t="s">
        <v>523</v>
      </c>
      <c r="D12461" t="s">
        <v>525</v>
      </c>
      <c r="E12461" t="s">
        <v>525</v>
      </c>
      <c r="F12461" s="191">
        <v>45961</v>
      </c>
      <c r="G12461" t="s">
        <v>652</v>
      </c>
      <c r="H12461" s="192">
        <v>178068</v>
      </c>
      <c r="I12461" t="s">
        <v>16</v>
      </c>
      <c r="J12461"/>
      <c r="K12461"/>
      <c r="L12461">
        <v>2025</v>
      </c>
      <c r="M12461" t="s">
        <v>525</v>
      </c>
      <c r="N12461" t="s">
        <v>569</v>
      </c>
      <c r="O12461"/>
    </row>
    <row r="12462" spans="1:15" ht="16" x14ac:dyDescent="0.2">
      <c r="A12462" t="s">
        <v>521</v>
      </c>
      <c r="B12462" t="s">
        <v>687</v>
      </c>
      <c r="C12462" t="s">
        <v>523</v>
      </c>
      <c r="D12462" t="s">
        <v>530</v>
      </c>
      <c r="E12462" t="s">
        <v>517</v>
      </c>
      <c r="F12462" s="191">
        <v>45961</v>
      </c>
      <c r="G12462" t="s">
        <v>39</v>
      </c>
      <c r="H12462" s="192">
        <v>44800</v>
      </c>
      <c r="I12462" t="s">
        <v>16</v>
      </c>
      <c r="J12462">
        <v>112</v>
      </c>
      <c r="K12462"/>
      <c r="L12462">
        <v>2025</v>
      </c>
      <c r="M12462" t="s">
        <v>525</v>
      </c>
      <c r="N12462" t="s">
        <v>526</v>
      </c>
      <c r="O12462"/>
    </row>
    <row r="12463" spans="1:15" ht="16" x14ac:dyDescent="0.2">
      <c r="A12463" t="s">
        <v>521</v>
      </c>
      <c r="B12463" t="s">
        <v>687</v>
      </c>
      <c r="C12463" t="s">
        <v>523</v>
      </c>
      <c r="D12463" t="s">
        <v>530</v>
      </c>
      <c r="E12463" t="s">
        <v>517</v>
      </c>
      <c r="F12463" s="191">
        <v>45962</v>
      </c>
      <c r="G12463" t="s">
        <v>39</v>
      </c>
      <c r="H12463" s="192">
        <v>22400</v>
      </c>
      <c r="I12463" t="s">
        <v>16</v>
      </c>
      <c r="J12463">
        <v>56</v>
      </c>
      <c r="K12463"/>
      <c r="L12463">
        <v>2025</v>
      </c>
      <c r="M12463" t="s">
        <v>525</v>
      </c>
      <c r="N12463" t="s">
        <v>526</v>
      </c>
      <c r="O12463"/>
    </row>
    <row r="12464" spans="1:15" ht="16" x14ac:dyDescent="0.2">
      <c r="A12464" t="s">
        <v>521</v>
      </c>
      <c r="B12464" t="s">
        <v>645</v>
      </c>
      <c r="C12464" t="s">
        <v>523</v>
      </c>
      <c r="D12464" t="s">
        <v>530</v>
      </c>
      <c r="E12464" t="s">
        <v>517</v>
      </c>
      <c r="F12464" s="191">
        <v>45962</v>
      </c>
      <c r="G12464" t="s">
        <v>30</v>
      </c>
      <c r="H12464" s="192">
        <v>28672</v>
      </c>
      <c r="I12464" t="s">
        <v>16</v>
      </c>
      <c r="J12464"/>
      <c r="K12464"/>
      <c r="L12464">
        <v>2025</v>
      </c>
      <c r="M12464" t="s">
        <v>525</v>
      </c>
      <c r="N12464" t="s">
        <v>526</v>
      </c>
      <c r="O12464" t="s">
        <v>937</v>
      </c>
    </row>
    <row r="12465" spans="1:15" ht="16" x14ac:dyDescent="0.2">
      <c r="A12465" t="s">
        <v>521</v>
      </c>
      <c r="B12465" t="s">
        <v>687</v>
      </c>
      <c r="C12465" t="s">
        <v>523</v>
      </c>
      <c r="D12465" t="s">
        <v>530</v>
      </c>
      <c r="E12465" t="s">
        <v>517</v>
      </c>
      <c r="F12465" s="191">
        <v>45962</v>
      </c>
      <c r="G12465" t="s">
        <v>39</v>
      </c>
      <c r="H12465" s="192">
        <v>71680</v>
      </c>
      <c r="I12465" t="s">
        <v>16</v>
      </c>
      <c r="J12465"/>
      <c r="K12465"/>
      <c r="L12465">
        <v>2025</v>
      </c>
      <c r="M12465" t="s">
        <v>525</v>
      </c>
      <c r="N12465" t="s">
        <v>526</v>
      </c>
      <c r="O12465" t="s">
        <v>937</v>
      </c>
    </row>
    <row r="12466" spans="1:15" ht="16" x14ac:dyDescent="0.2">
      <c r="A12466" t="s">
        <v>521</v>
      </c>
      <c r="B12466" t="s">
        <v>572</v>
      </c>
      <c r="C12466" t="s">
        <v>523</v>
      </c>
      <c r="D12466" t="s">
        <v>530</v>
      </c>
      <c r="E12466" t="s">
        <v>517</v>
      </c>
      <c r="F12466" s="191">
        <v>45962</v>
      </c>
      <c r="G12466" t="s">
        <v>573</v>
      </c>
      <c r="H12466" s="192">
        <v>51200</v>
      </c>
      <c r="I12466" t="s">
        <v>16</v>
      </c>
      <c r="J12466"/>
      <c r="K12466"/>
      <c r="L12466">
        <v>2025</v>
      </c>
      <c r="M12466" t="s">
        <v>525</v>
      </c>
      <c r="N12466" t="s">
        <v>526</v>
      </c>
      <c r="O12466" t="s">
        <v>937</v>
      </c>
    </row>
    <row r="12467" spans="1:15" ht="16" x14ac:dyDescent="0.2">
      <c r="A12467" t="s">
        <v>521</v>
      </c>
      <c r="B12467" t="s">
        <v>567</v>
      </c>
      <c r="C12467" t="s">
        <v>523</v>
      </c>
      <c r="D12467" t="s">
        <v>525</v>
      </c>
      <c r="E12467" t="s">
        <v>531</v>
      </c>
      <c r="F12467" s="191">
        <v>45964</v>
      </c>
      <c r="G12467" t="s">
        <v>568</v>
      </c>
      <c r="H12467" s="192">
        <v>112464</v>
      </c>
      <c r="I12467" t="s">
        <v>22</v>
      </c>
      <c r="J12467"/>
      <c r="K12467"/>
      <c r="L12467">
        <v>2025</v>
      </c>
      <c r="M12467" t="s">
        <v>525</v>
      </c>
      <c r="N12467" t="s">
        <v>569</v>
      </c>
      <c r="O12467"/>
    </row>
    <row r="12468" spans="1:15" ht="16" x14ac:dyDescent="0.2">
      <c r="A12468" t="s">
        <v>521</v>
      </c>
      <c r="B12468" t="s">
        <v>603</v>
      </c>
      <c r="C12468" t="s">
        <v>523</v>
      </c>
      <c r="D12468" t="s">
        <v>525</v>
      </c>
      <c r="E12468" t="s">
        <v>525</v>
      </c>
      <c r="F12468" s="191">
        <v>45964</v>
      </c>
      <c r="G12468" t="s">
        <v>604</v>
      </c>
      <c r="H12468" s="192">
        <v>57790</v>
      </c>
      <c r="I12468" t="s">
        <v>22</v>
      </c>
      <c r="J12468"/>
      <c r="K12468"/>
      <c r="L12468">
        <v>2025</v>
      </c>
      <c r="M12468" t="s">
        <v>525</v>
      </c>
      <c r="N12468" t="s">
        <v>569</v>
      </c>
      <c r="O12468"/>
    </row>
    <row r="12469" spans="1:15" ht="16" x14ac:dyDescent="0.2">
      <c r="A12469" t="s">
        <v>521</v>
      </c>
      <c r="B12469" t="s">
        <v>647</v>
      </c>
      <c r="C12469" t="s">
        <v>523</v>
      </c>
      <c r="D12469" t="s">
        <v>525</v>
      </c>
      <c r="E12469" t="s">
        <v>525</v>
      </c>
      <c r="F12469" s="191">
        <v>45964</v>
      </c>
      <c r="G12469" t="s">
        <v>650</v>
      </c>
      <c r="H12469" s="192">
        <v>1105016</v>
      </c>
      <c r="I12469" t="s">
        <v>16</v>
      </c>
      <c r="J12469"/>
      <c r="K12469"/>
      <c r="L12469">
        <v>2025</v>
      </c>
      <c r="M12469" t="s">
        <v>525</v>
      </c>
      <c r="N12469" t="s">
        <v>569</v>
      </c>
      <c r="O12469"/>
    </row>
    <row r="12470" spans="1:15" ht="16" x14ac:dyDescent="0.2">
      <c r="A12470" t="s">
        <v>521</v>
      </c>
      <c r="B12470" t="s">
        <v>647</v>
      </c>
      <c r="C12470" t="s">
        <v>535</v>
      </c>
      <c r="D12470" t="s">
        <v>525</v>
      </c>
      <c r="E12470" t="s">
        <v>519</v>
      </c>
      <c r="F12470" s="191">
        <v>45964</v>
      </c>
      <c r="G12470" t="s">
        <v>650</v>
      </c>
      <c r="H12470" s="192">
        <v>213719</v>
      </c>
      <c r="I12470" t="s">
        <v>16</v>
      </c>
      <c r="J12470"/>
      <c r="K12470"/>
      <c r="L12470">
        <v>2025</v>
      </c>
      <c r="M12470" t="s">
        <v>525</v>
      </c>
      <c r="N12470" t="s">
        <v>569</v>
      </c>
      <c r="O12470"/>
    </row>
    <row r="12471" spans="1:15" ht="16" x14ac:dyDescent="0.2">
      <c r="A12471" t="s">
        <v>521</v>
      </c>
      <c r="B12471" t="s">
        <v>647</v>
      </c>
      <c r="C12471" t="s">
        <v>523</v>
      </c>
      <c r="D12471" t="s">
        <v>525</v>
      </c>
      <c r="E12471" t="s">
        <v>519</v>
      </c>
      <c r="F12471" s="191">
        <v>45964</v>
      </c>
      <c r="G12471" t="s">
        <v>650</v>
      </c>
      <c r="H12471" s="192">
        <v>1735122</v>
      </c>
      <c r="I12471" t="s">
        <v>16</v>
      </c>
      <c r="J12471"/>
      <c r="K12471"/>
      <c r="L12471">
        <v>2025</v>
      </c>
      <c r="M12471" t="s">
        <v>525</v>
      </c>
      <c r="N12471" t="s">
        <v>569</v>
      </c>
      <c r="O12471"/>
    </row>
    <row r="12472" spans="1:15" ht="16" x14ac:dyDescent="0.2">
      <c r="A12472" t="s">
        <v>521</v>
      </c>
      <c r="B12472" t="s">
        <v>647</v>
      </c>
      <c r="C12472" t="s">
        <v>535</v>
      </c>
      <c r="D12472" t="s">
        <v>525</v>
      </c>
      <c r="E12472" t="s">
        <v>531</v>
      </c>
      <c r="F12472" s="191">
        <v>45964</v>
      </c>
      <c r="G12472" t="s">
        <v>650</v>
      </c>
      <c r="H12472" s="192">
        <v>85593</v>
      </c>
      <c r="I12472" t="s">
        <v>16</v>
      </c>
      <c r="J12472"/>
      <c r="K12472"/>
      <c r="L12472">
        <v>2025</v>
      </c>
      <c r="M12472" t="s">
        <v>525</v>
      </c>
      <c r="N12472" t="s">
        <v>569</v>
      </c>
      <c r="O12472"/>
    </row>
    <row r="12473" spans="1:15" ht="16" x14ac:dyDescent="0.2">
      <c r="A12473" t="s">
        <v>521</v>
      </c>
      <c r="B12473" t="s">
        <v>647</v>
      </c>
      <c r="C12473" t="s">
        <v>523</v>
      </c>
      <c r="D12473" t="s">
        <v>525</v>
      </c>
      <c r="E12473" t="s">
        <v>531</v>
      </c>
      <c r="F12473" s="191">
        <v>45964</v>
      </c>
      <c r="G12473" t="s">
        <v>650</v>
      </c>
      <c r="H12473" s="192">
        <v>2519755</v>
      </c>
      <c r="I12473" t="s">
        <v>16</v>
      </c>
      <c r="J12473"/>
      <c r="K12473"/>
      <c r="L12473">
        <v>2025</v>
      </c>
      <c r="M12473" t="s">
        <v>525</v>
      </c>
      <c r="N12473" t="s">
        <v>569</v>
      </c>
      <c r="O12473"/>
    </row>
    <row r="12474" spans="1:15" ht="16" x14ac:dyDescent="0.2">
      <c r="A12474" t="s">
        <v>521</v>
      </c>
      <c r="B12474" t="s">
        <v>647</v>
      </c>
      <c r="C12474" t="s">
        <v>523</v>
      </c>
      <c r="D12474" t="s">
        <v>525</v>
      </c>
      <c r="E12474" t="s">
        <v>525</v>
      </c>
      <c r="F12474" s="191">
        <v>45964</v>
      </c>
      <c r="G12474" t="s">
        <v>648</v>
      </c>
      <c r="H12474" s="192">
        <v>107184</v>
      </c>
      <c r="I12474" t="s">
        <v>16</v>
      </c>
      <c r="J12474"/>
      <c r="K12474"/>
      <c r="L12474">
        <v>2025</v>
      </c>
      <c r="M12474" t="s">
        <v>525</v>
      </c>
      <c r="N12474" t="s">
        <v>569</v>
      </c>
      <c r="O12474"/>
    </row>
    <row r="12475" spans="1:15" ht="16" x14ac:dyDescent="0.2">
      <c r="A12475" t="s">
        <v>521</v>
      </c>
      <c r="B12475" t="s">
        <v>647</v>
      </c>
      <c r="C12475" t="s">
        <v>523</v>
      </c>
      <c r="D12475" t="s">
        <v>525</v>
      </c>
      <c r="E12475" t="s">
        <v>531</v>
      </c>
      <c r="F12475" s="191">
        <v>45964</v>
      </c>
      <c r="G12475" t="s">
        <v>648</v>
      </c>
      <c r="H12475" s="192">
        <v>122153</v>
      </c>
      <c r="I12475" t="s">
        <v>16</v>
      </c>
      <c r="J12475"/>
      <c r="K12475"/>
      <c r="L12475">
        <v>2025</v>
      </c>
      <c r="M12475" t="s">
        <v>525</v>
      </c>
      <c r="N12475" t="s">
        <v>569</v>
      </c>
      <c r="O12475"/>
    </row>
    <row r="12476" spans="1:15" ht="16" x14ac:dyDescent="0.2">
      <c r="A12476" t="s">
        <v>521</v>
      </c>
      <c r="B12476" t="s">
        <v>647</v>
      </c>
      <c r="C12476" t="s">
        <v>523</v>
      </c>
      <c r="D12476" t="s">
        <v>525</v>
      </c>
      <c r="E12476" t="s">
        <v>525</v>
      </c>
      <c r="F12476" s="191">
        <v>45964</v>
      </c>
      <c r="G12476" t="s">
        <v>651</v>
      </c>
      <c r="H12476" s="192">
        <v>137467</v>
      </c>
      <c r="I12476" t="s">
        <v>16</v>
      </c>
      <c r="J12476"/>
      <c r="K12476"/>
      <c r="L12476">
        <v>2025</v>
      </c>
      <c r="M12476" t="s">
        <v>525</v>
      </c>
      <c r="N12476" t="s">
        <v>569</v>
      </c>
      <c r="O12476"/>
    </row>
    <row r="12477" spans="1:15" ht="16" x14ac:dyDescent="0.2">
      <c r="A12477" t="s">
        <v>521</v>
      </c>
      <c r="B12477" t="s">
        <v>647</v>
      </c>
      <c r="C12477" t="s">
        <v>523</v>
      </c>
      <c r="D12477" t="s">
        <v>525</v>
      </c>
      <c r="E12477" t="s">
        <v>531</v>
      </c>
      <c r="F12477" s="191">
        <v>45964</v>
      </c>
      <c r="G12477" t="s">
        <v>651</v>
      </c>
      <c r="H12477" s="192">
        <v>356400</v>
      </c>
      <c r="I12477" t="s">
        <v>16</v>
      </c>
      <c r="J12477"/>
      <c r="K12477"/>
      <c r="L12477">
        <v>2025</v>
      </c>
      <c r="M12477" t="s">
        <v>525</v>
      </c>
      <c r="N12477" t="s">
        <v>569</v>
      </c>
      <c r="O12477"/>
    </row>
    <row r="12478" spans="1:15" ht="16" x14ac:dyDescent="0.2">
      <c r="A12478" t="s">
        <v>521</v>
      </c>
      <c r="B12478" t="s">
        <v>647</v>
      </c>
      <c r="C12478" t="s">
        <v>523</v>
      </c>
      <c r="D12478" t="s">
        <v>525</v>
      </c>
      <c r="E12478" t="s">
        <v>525</v>
      </c>
      <c r="F12478" s="191">
        <v>45964</v>
      </c>
      <c r="G12478" t="s">
        <v>649</v>
      </c>
      <c r="H12478" s="192">
        <v>92444</v>
      </c>
      <c r="I12478" t="s">
        <v>16</v>
      </c>
      <c r="J12478"/>
      <c r="K12478"/>
      <c r="L12478">
        <v>2025</v>
      </c>
      <c r="M12478" t="s">
        <v>525</v>
      </c>
      <c r="N12478" t="s">
        <v>569</v>
      </c>
      <c r="O12478"/>
    </row>
    <row r="12479" spans="1:15" ht="16" x14ac:dyDescent="0.2">
      <c r="A12479" t="s">
        <v>521</v>
      </c>
      <c r="B12479" t="s">
        <v>647</v>
      </c>
      <c r="C12479" t="s">
        <v>523</v>
      </c>
      <c r="D12479" t="s">
        <v>525</v>
      </c>
      <c r="E12479" t="s">
        <v>531</v>
      </c>
      <c r="F12479" s="191">
        <v>45964</v>
      </c>
      <c r="G12479" t="s">
        <v>649</v>
      </c>
      <c r="H12479" s="192">
        <v>357071</v>
      </c>
      <c r="I12479" t="s">
        <v>16</v>
      </c>
      <c r="J12479"/>
      <c r="K12479"/>
      <c r="L12479">
        <v>2025</v>
      </c>
      <c r="M12479" t="s">
        <v>525</v>
      </c>
      <c r="N12479" t="s">
        <v>569</v>
      </c>
      <c r="O12479"/>
    </row>
    <row r="12480" spans="1:15" ht="16" x14ac:dyDescent="0.2">
      <c r="A12480" t="s">
        <v>521</v>
      </c>
      <c r="B12480" t="s">
        <v>647</v>
      </c>
      <c r="C12480" t="s">
        <v>523</v>
      </c>
      <c r="D12480" t="s">
        <v>525</v>
      </c>
      <c r="E12480" t="s">
        <v>531</v>
      </c>
      <c r="F12480" s="191">
        <v>45964</v>
      </c>
      <c r="G12480" t="s">
        <v>652</v>
      </c>
      <c r="H12480" s="192">
        <v>425040</v>
      </c>
      <c r="I12480" t="s">
        <v>16</v>
      </c>
      <c r="J12480"/>
      <c r="K12480"/>
      <c r="L12480">
        <v>2025</v>
      </c>
      <c r="M12480" t="s">
        <v>525</v>
      </c>
      <c r="N12480" t="s">
        <v>569</v>
      </c>
      <c r="O12480"/>
    </row>
    <row r="12481" spans="1:15" ht="16" x14ac:dyDescent="0.2">
      <c r="A12481" t="s">
        <v>521</v>
      </c>
      <c r="B12481" t="s">
        <v>647</v>
      </c>
      <c r="C12481" t="s">
        <v>523</v>
      </c>
      <c r="D12481" t="s">
        <v>525</v>
      </c>
      <c r="E12481" t="s">
        <v>525</v>
      </c>
      <c r="F12481" s="191">
        <v>45965</v>
      </c>
      <c r="G12481" t="s">
        <v>650</v>
      </c>
      <c r="H12481" s="192">
        <v>1013624</v>
      </c>
      <c r="I12481" t="s">
        <v>16</v>
      </c>
      <c r="J12481"/>
      <c r="K12481"/>
      <c r="L12481">
        <v>2025</v>
      </c>
      <c r="M12481" t="s">
        <v>525</v>
      </c>
      <c r="N12481" t="s">
        <v>569</v>
      </c>
      <c r="O12481"/>
    </row>
    <row r="12482" spans="1:15" ht="16" x14ac:dyDescent="0.2">
      <c r="A12482" t="s">
        <v>521</v>
      </c>
      <c r="B12482" t="s">
        <v>647</v>
      </c>
      <c r="C12482" t="s">
        <v>535</v>
      </c>
      <c r="D12482" t="s">
        <v>525</v>
      </c>
      <c r="E12482" t="s">
        <v>519</v>
      </c>
      <c r="F12482" s="191">
        <v>45965</v>
      </c>
      <c r="G12482" t="s">
        <v>650</v>
      </c>
      <c r="H12482" s="192">
        <v>232901</v>
      </c>
      <c r="I12482" t="s">
        <v>16</v>
      </c>
      <c r="J12482"/>
      <c r="K12482"/>
      <c r="L12482">
        <v>2025</v>
      </c>
      <c r="M12482" t="s">
        <v>525</v>
      </c>
      <c r="N12482" t="s">
        <v>569</v>
      </c>
      <c r="O12482"/>
    </row>
    <row r="12483" spans="1:15" ht="16" x14ac:dyDescent="0.2">
      <c r="A12483" t="s">
        <v>521</v>
      </c>
      <c r="B12483" t="s">
        <v>647</v>
      </c>
      <c r="C12483" t="s">
        <v>523</v>
      </c>
      <c r="D12483" t="s">
        <v>525</v>
      </c>
      <c r="E12483" t="s">
        <v>519</v>
      </c>
      <c r="F12483" s="191">
        <v>45965</v>
      </c>
      <c r="G12483" t="s">
        <v>650</v>
      </c>
      <c r="H12483" s="192">
        <v>1152120</v>
      </c>
      <c r="I12483" t="s">
        <v>16</v>
      </c>
      <c r="J12483"/>
      <c r="K12483"/>
      <c r="L12483">
        <v>2025</v>
      </c>
      <c r="M12483" t="s">
        <v>525</v>
      </c>
      <c r="N12483" t="s">
        <v>569</v>
      </c>
      <c r="O12483"/>
    </row>
    <row r="12484" spans="1:15" ht="16" x14ac:dyDescent="0.2">
      <c r="A12484" t="s">
        <v>521</v>
      </c>
      <c r="B12484" t="s">
        <v>647</v>
      </c>
      <c r="C12484" t="s">
        <v>535</v>
      </c>
      <c r="D12484" t="s">
        <v>525</v>
      </c>
      <c r="E12484" t="s">
        <v>531</v>
      </c>
      <c r="F12484" s="191">
        <v>45965</v>
      </c>
      <c r="G12484" t="s">
        <v>650</v>
      </c>
      <c r="H12484" s="192">
        <v>155021</v>
      </c>
      <c r="I12484" t="s">
        <v>16</v>
      </c>
      <c r="J12484"/>
      <c r="K12484"/>
      <c r="L12484">
        <v>2025</v>
      </c>
      <c r="M12484" t="s">
        <v>525</v>
      </c>
      <c r="N12484" t="s">
        <v>569</v>
      </c>
      <c r="O12484"/>
    </row>
    <row r="12485" spans="1:15" ht="16" x14ac:dyDescent="0.2">
      <c r="A12485" t="s">
        <v>521</v>
      </c>
      <c r="B12485" t="s">
        <v>647</v>
      </c>
      <c r="C12485" t="s">
        <v>523</v>
      </c>
      <c r="D12485" t="s">
        <v>525</v>
      </c>
      <c r="E12485" t="s">
        <v>531</v>
      </c>
      <c r="F12485" s="191">
        <v>45965</v>
      </c>
      <c r="G12485" t="s">
        <v>650</v>
      </c>
      <c r="H12485" s="192">
        <v>2566882</v>
      </c>
      <c r="I12485" t="s">
        <v>16</v>
      </c>
      <c r="J12485"/>
      <c r="K12485"/>
      <c r="L12485">
        <v>2025</v>
      </c>
      <c r="M12485" t="s">
        <v>525</v>
      </c>
      <c r="N12485" t="s">
        <v>569</v>
      </c>
      <c r="O12485"/>
    </row>
    <row r="12486" spans="1:15" ht="16" x14ac:dyDescent="0.2">
      <c r="A12486" t="s">
        <v>521</v>
      </c>
      <c r="B12486" t="s">
        <v>647</v>
      </c>
      <c r="C12486" t="s">
        <v>523</v>
      </c>
      <c r="D12486" t="s">
        <v>525</v>
      </c>
      <c r="E12486" t="s">
        <v>525</v>
      </c>
      <c r="F12486" s="191">
        <v>45965</v>
      </c>
      <c r="G12486" t="s">
        <v>648</v>
      </c>
      <c r="H12486" s="192">
        <v>129643</v>
      </c>
      <c r="I12486" t="s">
        <v>16</v>
      </c>
      <c r="J12486"/>
      <c r="K12486"/>
      <c r="L12486">
        <v>2025</v>
      </c>
      <c r="M12486" t="s">
        <v>525</v>
      </c>
      <c r="N12486" t="s">
        <v>569</v>
      </c>
      <c r="O12486"/>
    </row>
    <row r="12487" spans="1:15" ht="16" x14ac:dyDescent="0.2">
      <c r="A12487" t="s">
        <v>521</v>
      </c>
      <c r="B12487" t="s">
        <v>647</v>
      </c>
      <c r="C12487" t="s">
        <v>523</v>
      </c>
      <c r="D12487" t="s">
        <v>525</v>
      </c>
      <c r="E12487" t="s">
        <v>525</v>
      </c>
      <c r="F12487" s="191">
        <v>45965</v>
      </c>
      <c r="G12487" t="s">
        <v>651</v>
      </c>
      <c r="H12487" s="192">
        <v>128678</v>
      </c>
      <c r="I12487" t="s">
        <v>16</v>
      </c>
      <c r="J12487"/>
      <c r="K12487"/>
      <c r="L12487">
        <v>2025</v>
      </c>
      <c r="M12487" t="s">
        <v>525</v>
      </c>
      <c r="N12487" t="s">
        <v>569</v>
      </c>
      <c r="O12487"/>
    </row>
    <row r="12488" spans="1:15" ht="16" x14ac:dyDescent="0.2">
      <c r="A12488" t="s">
        <v>521</v>
      </c>
      <c r="B12488" t="s">
        <v>647</v>
      </c>
      <c r="C12488" t="s">
        <v>523</v>
      </c>
      <c r="D12488" t="s">
        <v>525</v>
      </c>
      <c r="E12488" t="s">
        <v>525</v>
      </c>
      <c r="F12488" s="191">
        <v>45965</v>
      </c>
      <c r="G12488" t="s">
        <v>649</v>
      </c>
      <c r="H12488" s="192">
        <v>171204</v>
      </c>
      <c r="I12488" t="s">
        <v>16</v>
      </c>
      <c r="J12488"/>
      <c r="K12488"/>
      <c r="L12488">
        <v>2025</v>
      </c>
      <c r="M12488" t="s">
        <v>525</v>
      </c>
      <c r="N12488" t="s">
        <v>569</v>
      </c>
      <c r="O12488"/>
    </row>
    <row r="12489" spans="1:15" ht="16" x14ac:dyDescent="0.2">
      <c r="A12489" t="s">
        <v>521</v>
      </c>
      <c r="B12489" t="s">
        <v>647</v>
      </c>
      <c r="C12489" t="s">
        <v>523</v>
      </c>
      <c r="D12489" t="s">
        <v>525</v>
      </c>
      <c r="E12489" t="s">
        <v>525</v>
      </c>
      <c r="F12489" s="191">
        <v>45965</v>
      </c>
      <c r="G12489" t="s">
        <v>652</v>
      </c>
      <c r="H12489" s="192">
        <v>88000</v>
      </c>
      <c r="I12489" t="s">
        <v>16</v>
      </c>
      <c r="J12489"/>
      <c r="K12489"/>
      <c r="L12489">
        <v>2025</v>
      </c>
      <c r="M12489" t="s">
        <v>525</v>
      </c>
      <c r="N12489" t="s">
        <v>569</v>
      </c>
      <c r="O12489"/>
    </row>
    <row r="12490" spans="1:15" ht="16" x14ac:dyDescent="0.2">
      <c r="A12490" t="s">
        <v>521</v>
      </c>
      <c r="B12490" t="s">
        <v>603</v>
      </c>
      <c r="C12490" t="s">
        <v>523</v>
      </c>
      <c r="D12490" t="s">
        <v>525</v>
      </c>
      <c r="E12490" t="s">
        <v>525</v>
      </c>
      <c r="F12490" s="191">
        <v>45966</v>
      </c>
      <c r="G12490" t="s">
        <v>604</v>
      </c>
      <c r="H12490" s="192">
        <v>19543</v>
      </c>
      <c r="I12490" t="s">
        <v>22</v>
      </c>
      <c r="J12490"/>
      <c r="K12490"/>
      <c r="L12490">
        <v>2025</v>
      </c>
      <c r="M12490" t="s">
        <v>525</v>
      </c>
      <c r="N12490" t="s">
        <v>569</v>
      </c>
      <c r="O12490"/>
    </row>
    <row r="12491" spans="1:15" ht="16" x14ac:dyDescent="0.2">
      <c r="A12491" t="s">
        <v>521</v>
      </c>
      <c r="B12491" t="s">
        <v>647</v>
      </c>
      <c r="C12491" t="s">
        <v>523</v>
      </c>
      <c r="D12491" t="s">
        <v>525</v>
      </c>
      <c r="E12491" t="s">
        <v>525</v>
      </c>
      <c r="F12491" s="191">
        <v>45966</v>
      </c>
      <c r="G12491" t="s">
        <v>650</v>
      </c>
      <c r="H12491" s="192">
        <v>2587517</v>
      </c>
      <c r="I12491" t="s">
        <v>16</v>
      </c>
      <c r="J12491"/>
      <c r="K12491"/>
      <c r="L12491">
        <v>2025</v>
      </c>
      <c r="M12491" t="s">
        <v>525</v>
      </c>
      <c r="N12491" t="s">
        <v>569</v>
      </c>
      <c r="O12491"/>
    </row>
    <row r="12492" spans="1:15" ht="16" x14ac:dyDescent="0.2">
      <c r="A12492" t="s">
        <v>521</v>
      </c>
      <c r="B12492" t="s">
        <v>647</v>
      </c>
      <c r="C12492" t="s">
        <v>535</v>
      </c>
      <c r="D12492" t="s">
        <v>525</v>
      </c>
      <c r="E12492" t="s">
        <v>519</v>
      </c>
      <c r="F12492" s="191">
        <v>45966</v>
      </c>
      <c r="G12492" t="s">
        <v>650</v>
      </c>
      <c r="H12492" s="192">
        <v>103499</v>
      </c>
      <c r="I12492" t="s">
        <v>16</v>
      </c>
      <c r="J12492"/>
      <c r="K12492"/>
      <c r="L12492">
        <v>2025</v>
      </c>
      <c r="M12492" t="s">
        <v>525</v>
      </c>
      <c r="N12492" t="s">
        <v>569</v>
      </c>
      <c r="O12492"/>
    </row>
    <row r="12493" spans="1:15" ht="16" x14ac:dyDescent="0.2">
      <c r="A12493" t="s">
        <v>521</v>
      </c>
      <c r="B12493" t="s">
        <v>647</v>
      </c>
      <c r="C12493" t="s">
        <v>523</v>
      </c>
      <c r="D12493" t="s">
        <v>525</v>
      </c>
      <c r="E12493" t="s">
        <v>519</v>
      </c>
      <c r="F12493" s="191">
        <v>45966</v>
      </c>
      <c r="G12493" t="s">
        <v>650</v>
      </c>
      <c r="H12493" s="192">
        <v>1068802</v>
      </c>
      <c r="I12493" t="s">
        <v>16</v>
      </c>
      <c r="J12493"/>
      <c r="K12493"/>
      <c r="L12493">
        <v>2025</v>
      </c>
      <c r="M12493" t="s">
        <v>525</v>
      </c>
      <c r="N12493" t="s">
        <v>569</v>
      </c>
      <c r="O12493"/>
    </row>
    <row r="12494" spans="1:15" ht="16" x14ac:dyDescent="0.2">
      <c r="A12494" t="s">
        <v>521</v>
      </c>
      <c r="B12494" t="s">
        <v>647</v>
      </c>
      <c r="C12494" t="s">
        <v>535</v>
      </c>
      <c r="D12494" t="s">
        <v>525</v>
      </c>
      <c r="E12494" t="s">
        <v>531</v>
      </c>
      <c r="F12494" s="191">
        <v>45966</v>
      </c>
      <c r="G12494" t="s">
        <v>650</v>
      </c>
      <c r="H12494" s="192">
        <v>96725</v>
      </c>
      <c r="I12494" t="s">
        <v>16</v>
      </c>
      <c r="J12494"/>
      <c r="K12494"/>
      <c r="L12494">
        <v>2025</v>
      </c>
      <c r="M12494" t="s">
        <v>525</v>
      </c>
      <c r="N12494" t="s">
        <v>569</v>
      </c>
      <c r="O12494"/>
    </row>
    <row r="12495" spans="1:15" ht="16" x14ac:dyDescent="0.2">
      <c r="A12495" t="s">
        <v>521</v>
      </c>
      <c r="B12495" t="s">
        <v>647</v>
      </c>
      <c r="C12495" t="s">
        <v>523</v>
      </c>
      <c r="D12495" t="s">
        <v>525</v>
      </c>
      <c r="E12495" t="s">
        <v>531</v>
      </c>
      <c r="F12495" s="191">
        <v>45966</v>
      </c>
      <c r="G12495" t="s">
        <v>650</v>
      </c>
      <c r="H12495" s="192">
        <v>2141484</v>
      </c>
      <c r="I12495" t="s">
        <v>16</v>
      </c>
      <c r="J12495"/>
      <c r="K12495"/>
      <c r="L12495">
        <v>2025</v>
      </c>
      <c r="M12495" t="s">
        <v>525</v>
      </c>
      <c r="N12495" t="s">
        <v>569</v>
      </c>
      <c r="O12495"/>
    </row>
    <row r="12496" spans="1:15" ht="16" x14ac:dyDescent="0.2">
      <c r="A12496" t="s">
        <v>521</v>
      </c>
      <c r="B12496" t="s">
        <v>647</v>
      </c>
      <c r="C12496" t="s">
        <v>523</v>
      </c>
      <c r="D12496" t="s">
        <v>525</v>
      </c>
      <c r="E12496" t="s">
        <v>531</v>
      </c>
      <c r="F12496" s="191">
        <v>45966</v>
      </c>
      <c r="G12496" t="s">
        <v>648</v>
      </c>
      <c r="H12496" s="192">
        <v>68992</v>
      </c>
      <c r="I12496" t="s">
        <v>16</v>
      </c>
      <c r="J12496"/>
      <c r="K12496"/>
      <c r="L12496">
        <v>2025</v>
      </c>
      <c r="M12496" t="s">
        <v>525</v>
      </c>
      <c r="N12496" t="s">
        <v>569</v>
      </c>
      <c r="O12496"/>
    </row>
    <row r="12497" spans="1:15" ht="16" x14ac:dyDescent="0.2">
      <c r="A12497" t="s">
        <v>521</v>
      </c>
      <c r="B12497" t="s">
        <v>647</v>
      </c>
      <c r="C12497" t="s">
        <v>523</v>
      </c>
      <c r="D12497" t="s">
        <v>525</v>
      </c>
      <c r="E12497" t="s">
        <v>525</v>
      </c>
      <c r="F12497" s="191">
        <v>45966</v>
      </c>
      <c r="G12497" t="s">
        <v>651</v>
      </c>
      <c r="H12497" s="192">
        <v>87241</v>
      </c>
      <c r="I12497" t="s">
        <v>16</v>
      </c>
      <c r="J12497"/>
      <c r="K12497"/>
      <c r="L12497">
        <v>2025</v>
      </c>
      <c r="M12497" t="s">
        <v>525</v>
      </c>
      <c r="N12497" t="s">
        <v>569</v>
      </c>
      <c r="O12497"/>
    </row>
    <row r="12498" spans="1:15" ht="16" x14ac:dyDescent="0.2">
      <c r="A12498" t="s">
        <v>521</v>
      </c>
      <c r="B12498" t="s">
        <v>647</v>
      </c>
      <c r="C12498" t="s">
        <v>523</v>
      </c>
      <c r="D12498" t="s">
        <v>525</v>
      </c>
      <c r="E12498" t="s">
        <v>531</v>
      </c>
      <c r="F12498" s="191">
        <v>45966</v>
      </c>
      <c r="G12498" t="s">
        <v>651</v>
      </c>
      <c r="H12498" s="192">
        <v>158400</v>
      </c>
      <c r="I12498" t="s">
        <v>16</v>
      </c>
      <c r="J12498"/>
      <c r="K12498"/>
      <c r="L12498">
        <v>2025</v>
      </c>
      <c r="M12498" t="s">
        <v>525</v>
      </c>
      <c r="N12498" t="s">
        <v>569</v>
      </c>
      <c r="O12498"/>
    </row>
    <row r="12499" spans="1:15" ht="16" x14ac:dyDescent="0.2">
      <c r="A12499" t="s">
        <v>521</v>
      </c>
      <c r="B12499" t="s">
        <v>647</v>
      </c>
      <c r="C12499" t="s">
        <v>523</v>
      </c>
      <c r="D12499" t="s">
        <v>525</v>
      </c>
      <c r="E12499" t="s">
        <v>525</v>
      </c>
      <c r="F12499" s="191">
        <v>45966</v>
      </c>
      <c r="G12499" t="s">
        <v>649</v>
      </c>
      <c r="H12499" s="192">
        <v>420497</v>
      </c>
      <c r="I12499" t="s">
        <v>16</v>
      </c>
      <c r="J12499"/>
      <c r="K12499"/>
      <c r="L12499">
        <v>2025</v>
      </c>
      <c r="M12499" t="s">
        <v>525</v>
      </c>
      <c r="N12499" t="s">
        <v>569</v>
      </c>
      <c r="O12499"/>
    </row>
    <row r="12500" spans="1:15" ht="16" x14ac:dyDescent="0.2">
      <c r="A12500" t="s">
        <v>521</v>
      </c>
      <c r="B12500" t="s">
        <v>647</v>
      </c>
      <c r="C12500" t="s">
        <v>523</v>
      </c>
      <c r="D12500" t="s">
        <v>525</v>
      </c>
      <c r="E12500" t="s">
        <v>531</v>
      </c>
      <c r="F12500" s="191">
        <v>45966</v>
      </c>
      <c r="G12500" t="s">
        <v>649</v>
      </c>
      <c r="H12500" s="192">
        <v>1466830</v>
      </c>
      <c r="I12500" t="s">
        <v>16</v>
      </c>
      <c r="J12500"/>
      <c r="K12500"/>
      <c r="L12500">
        <v>2025</v>
      </c>
      <c r="M12500" t="s">
        <v>525</v>
      </c>
      <c r="N12500" t="s">
        <v>569</v>
      </c>
      <c r="O12500"/>
    </row>
    <row r="12501" spans="1:15" ht="16" x14ac:dyDescent="0.2">
      <c r="A12501" t="s">
        <v>521</v>
      </c>
      <c r="B12501" t="s">
        <v>647</v>
      </c>
      <c r="C12501" t="s">
        <v>523</v>
      </c>
      <c r="D12501" t="s">
        <v>525</v>
      </c>
      <c r="E12501" t="s">
        <v>525</v>
      </c>
      <c r="F12501" s="191">
        <v>45966</v>
      </c>
      <c r="G12501" t="s">
        <v>652</v>
      </c>
      <c r="H12501" s="192">
        <v>127886</v>
      </c>
      <c r="I12501" t="s">
        <v>16</v>
      </c>
      <c r="J12501"/>
      <c r="K12501"/>
      <c r="L12501">
        <v>2025</v>
      </c>
      <c r="M12501" t="s">
        <v>525</v>
      </c>
      <c r="N12501" t="s">
        <v>569</v>
      </c>
      <c r="O12501"/>
    </row>
    <row r="12502" spans="1:15" ht="16" x14ac:dyDescent="0.2">
      <c r="A12502" t="s">
        <v>521</v>
      </c>
      <c r="B12502" t="s">
        <v>647</v>
      </c>
      <c r="C12502" t="s">
        <v>523</v>
      </c>
      <c r="D12502" t="s">
        <v>525</v>
      </c>
      <c r="E12502" t="s">
        <v>531</v>
      </c>
      <c r="F12502" s="191">
        <v>45966</v>
      </c>
      <c r="G12502" t="s">
        <v>652</v>
      </c>
      <c r="H12502" s="192">
        <v>731280</v>
      </c>
      <c r="I12502" t="s">
        <v>16</v>
      </c>
      <c r="J12502"/>
      <c r="K12502"/>
      <c r="L12502">
        <v>2025</v>
      </c>
      <c r="M12502" t="s">
        <v>525</v>
      </c>
      <c r="N12502" t="s">
        <v>569</v>
      </c>
      <c r="O12502"/>
    </row>
    <row r="12503" spans="1:15" ht="16" x14ac:dyDescent="0.2">
      <c r="A12503" t="s">
        <v>521</v>
      </c>
      <c r="B12503" t="s">
        <v>603</v>
      </c>
      <c r="C12503" t="s">
        <v>523</v>
      </c>
      <c r="D12503" t="s">
        <v>525</v>
      </c>
      <c r="E12503" t="s">
        <v>525</v>
      </c>
      <c r="F12503" s="191">
        <v>45967</v>
      </c>
      <c r="G12503" t="s">
        <v>604</v>
      </c>
      <c r="H12503" s="192">
        <v>51575</v>
      </c>
      <c r="I12503" t="s">
        <v>22</v>
      </c>
      <c r="J12503"/>
      <c r="K12503"/>
      <c r="L12503">
        <v>2025</v>
      </c>
      <c r="M12503" t="s">
        <v>525</v>
      </c>
      <c r="N12503" t="s">
        <v>569</v>
      </c>
      <c r="O12503"/>
    </row>
    <row r="12504" spans="1:15" ht="16" x14ac:dyDescent="0.2">
      <c r="A12504" t="s">
        <v>521</v>
      </c>
      <c r="B12504" t="s">
        <v>647</v>
      </c>
      <c r="C12504" t="s">
        <v>523</v>
      </c>
      <c r="D12504" t="s">
        <v>525</v>
      </c>
      <c r="E12504" t="s">
        <v>525</v>
      </c>
      <c r="F12504" s="191">
        <v>45967</v>
      </c>
      <c r="G12504" t="s">
        <v>650</v>
      </c>
      <c r="H12504" s="192">
        <v>1064576</v>
      </c>
      <c r="I12504" t="s">
        <v>16</v>
      </c>
      <c r="J12504"/>
      <c r="K12504"/>
      <c r="L12504">
        <v>2025</v>
      </c>
      <c r="M12504" t="s">
        <v>525</v>
      </c>
      <c r="N12504" t="s">
        <v>569</v>
      </c>
      <c r="O12504"/>
    </row>
    <row r="12505" spans="1:15" ht="16" x14ac:dyDescent="0.2">
      <c r="A12505" t="s">
        <v>521</v>
      </c>
      <c r="B12505" t="s">
        <v>647</v>
      </c>
      <c r="C12505" t="s">
        <v>535</v>
      </c>
      <c r="D12505" t="s">
        <v>525</v>
      </c>
      <c r="E12505" t="s">
        <v>519</v>
      </c>
      <c r="F12505" s="191">
        <v>45967</v>
      </c>
      <c r="G12505" t="s">
        <v>650</v>
      </c>
      <c r="H12505" s="192">
        <v>204448</v>
      </c>
      <c r="I12505" t="s">
        <v>16</v>
      </c>
      <c r="J12505"/>
      <c r="K12505"/>
      <c r="L12505">
        <v>2025</v>
      </c>
      <c r="M12505" t="s">
        <v>525</v>
      </c>
      <c r="N12505" t="s">
        <v>569</v>
      </c>
      <c r="O12505"/>
    </row>
    <row r="12506" spans="1:15" ht="16" x14ac:dyDescent="0.2">
      <c r="A12506" t="s">
        <v>521</v>
      </c>
      <c r="B12506" t="s">
        <v>647</v>
      </c>
      <c r="C12506" t="s">
        <v>523</v>
      </c>
      <c r="D12506" t="s">
        <v>525</v>
      </c>
      <c r="E12506" t="s">
        <v>519</v>
      </c>
      <c r="F12506" s="191">
        <v>45967</v>
      </c>
      <c r="G12506" t="s">
        <v>650</v>
      </c>
      <c r="H12506" s="192">
        <v>1622375</v>
      </c>
      <c r="I12506" t="s">
        <v>16</v>
      </c>
      <c r="J12506"/>
      <c r="K12506"/>
      <c r="L12506">
        <v>2025</v>
      </c>
      <c r="M12506" t="s">
        <v>525</v>
      </c>
      <c r="N12506" t="s">
        <v>569</v>
      </c>
      <c r="O12506"/>
    </row>
    <row r="12507" spans="1:15" ht="16" x14ac:dyDescent="0.2">
      <c r="A12507" t="s">
        <v>521</v>
      </c>
      <c r="B12507" t="s">
        <v>647</v>
      </c>
      <c r="C12507" t="s">
        <v>535</v>
      </c>
      <c r="D12507" t="s">
        <v>525</v>
      </c>
      <c r="E12507" t="s">
        <v>531</v>
      </c>
      <c r="F12507" s="191">
        <v>45967</v>
      </c>
      <c r="G12507" t="s">
        <v>650</v>
      </c>
      <c r="H12507" s="192">
        <v>82144</v>
      </c>
      <c r="I12507" t="s">
        <v>16</v>
      </c>
      <c r="J12507"/>
      <c r="K12507"/>
      <c r="L12507">
        <v>2025</v>
      </c>
      <c r="M12507" t="s">
        <v>525</v>
      </c>
      <c r="N12507" t="s">
        <v>569</v>
      </c>
      <c r="O12507"/>
    </row>
    <row r="12508" spans="1:15" ht="16" x14ac:dyDescent="0.2">
      <c r="A12508" t="s">
        <v>521</v>
      </c>
      <c r="B12508" t="s">
        <v>647</v>
      </c>
      <c r="C12508" t="s">
        <v>523</v>
      </c>
      <c r="D12508" t="s">
        <v>525</v>
      </c>
      <c r="E12508" t="s">
        <v>531</v>
      </c>
      <c r="F12508" s="191">
        <v>45967</v>
      </c>
      <c r="G12508" t="s">
        <v>650</v>
      </c>
      <c r="H12508" s="192">
        <v>3197414</v>
      </c>
      <c r="I12508" t="s">
        <v>16</v>
      </c>
      <c r="J12508"/>
      <c r="K12508"/>
      <c r="L12508">
        <v>2025</v>
      </c>
      <c r="M12508" t="s">
        <v>525</v>
      </c>
      <c r="N12508" t="s">
        <v>569</v>
      </c>
      <c r="O12508"/>
    </row>
    <row r="12509" spans="1:15" ht="16" x14ac:dyDescent="0.2">
      <c r="A12509" t="s">
        <v>521</v>
      </c>
      <c r="B12509" t="s">
        <v>647</v>
      </c>
      <c r="C12509" t="s">
        <v>523</v>
      </c>
      <c r="D12509" t="s">
        <v>525</v>
      </c>
      <c r="E12509" t="s">
        <v>531</v>
      </c>
      <c r="F12509" s="191">
        <v>45967</v>
      </c>
      <c r="G12509" t="s">
        <v>648</v>
      </c>
      <c r="H12509" s="192">
        <v>8026</v>
      </c>
      <c r="I12509" t="s">
        <v>16</v>
      </c>
      <c r="J12509"/>
      <c r="K12509"/>
      <c r="L12509">
        <v>2025</v>
      </c>
      <c r="M12509" t="s">
        <v>525</v>
      </c>
      <c r="N12509" t="s">
        <v>569</v>
      </c>
      <c r="O12509"/>
    </row>
    <row r="12510" spans="1:15" ht="16" x14ac:dyDescent="0.2">
      <c r="A12510" t="s">
        <v>521</v>
      </c>
      <c r="B12510" t="s">
        <v>647</v>
      </c>
      <c r="C12510" t="s">
        <v>523</v>
      </c>
      <c r="D12510" t="s">
        <v>525</v>
      </c>
      <c r="E12510" t="s">
        <v>525</v>
      </c>
      <c r="F12510" s="191">
        <v>45967</v>
      </c>
      <c r="G12510" t="s">
        <v>651</v>
      </c>
      <c r="H12510" s="192">
        <v>132792</v>
      </c>
      <c r="I12510" t="s">
        <v>16</v>
      </c>
      <c r="J12510"/>
      <c r="K12510"/>
      <c r="L12510">
        <v>2025</v>
      </c>
      <c r="M12510" t="s">
        <v>525</v>
      </c>
      <c r="N12510" t="s">
        <v>569</v>
      </c>
      <c r="O12510"/>
    </row>
    <row r="12511" spans="1:15" ht="16" x14ac:dyDescent="0.2">
      <c r="A12511" t="s">
        <v>521</v>
      </c>
      <c r="B12511" t="s">
        <v>647</v>
      </c>
      <c r="C12511" t="s">
        <v>523</v>
      </c>
      <c r="D12511" t="s">
        <v>525</v>
      </c>
      <c r="E12511" t="s">
        <v>525</v>
      </c>
      <c r="F12511" s="191">
        <v>45967</v>
      </c>
      <c r="G12511" t="s">
        <v>649</v>
      </c>
      <c r="H12511" s="192">
        <v>503155</v>
      </c>
      <c r="I12511" t="s">
        <v>16</v>
      </c>
      <c r="J12511"/>
      <c r="K12511"/>
      <c r="L12511">
        <v>2025</v>
      </c>
      <c r="M12511" t="s">
        <v>525</v>
      </c>
      <c r="N12511" t="s">
        <v>569</v>
      </c>
      <c r="O12511"/>
    </row>
    <row r="12512" spans="1:15" ht="16" x14ac:dyDescent="0.2">
      <c r="A12512" t="s">
        <v>521</v>
      </c>
      <c r="B12512" t="s">
        <v>647</v>
      </c>
      <c r="C12512" t="s">
        <v>523</v>
      </c>
      <c r="D12512" t="s">
        <v>525</v>
      </c>
      <c r="E12512" t="s">
        <v>525</v>
      </c>
      <c r="F12512" s="191">
        <v>45967</v>
      </c>
      <c r="G12512" t="s">
        <v>652</v>
      </c>
      <c r="H12512" s="192">
        <v>136576</v>
      </c>
      <c r="I12512" t="s">
        <v>16</v>
      </c>
      <c r="J12512"/>
      <c r="K12512"/>
      <c r="L12512">
        <v>2025</v>
      </c>
      <c r="M12512" t="s">
        <v>525</v>
      </c>
      <c r="N12512" t="s">
        <v>569</v>
      </c>
      <c r="O12512"/>
    </row>
    <row r="12513" spans="1:15" ht="16" x14ac:dyDescent="0.2">
      <c r="A12513" t="s">
        <v>521</v>
      </c>
      <c r="B12513" t="s">
        <v>647</v>
      </c>
      <c r="C12513" t="s">
        <v>523</v>
      </c>
      <c r="D12513" t="s">
        <v>525</v>
      </c>
      <c r="E12513" t="s">
        <v>525</v>
      </c>
      <c r="F12513" s="191">
        <v>45967</v>
      </c>
      <c r="G12513" t="s">
        <v>654</v>
      </c>
      <c r="H12513" s="192">
        <v>243144</v>
      </c>
      <c r="I12513" t="s">
        <v>16</v>
      </c>
      <c r="J12513"/>
      <c r="K12513"/>
      <c r="L12513">
        <v>2025</v>
      </c>
      <c r="M12513" t="s">
        <v>525</v>
      </c>
      <c r="N12513" t="s">
        <v>569</v>
      </c>
      <c r="O12513"/>
    </row>
    <row r="12514" spans="1:15" ht="16" x14ac:dyDescent="0.2">
      <c r="A12514" t="s">
        <v>521</v>
      </c>
      <c r="B12514" t="s">
        <v>603</v>
      </c>
      <c r="C12514" t="s">
        <v>523</v>
      </c>
      <c r="D12514" t="s">
        <v>525</v>
      </c>
      <c r="E12514" t="s">
        <v>525</v>
      </c>
      <c r="F12514" s="191">
        <v>45968</v>
      </c>
      <c r="G12514" t="s">
        <v>604</v>
      </c>
      <c r="H12514" s="192">
        <v>39158</v>
      </c>
      <c r="I12514" t="s">
        <v>22</v>
      </c>
      <c r="J12514"/>
      <c r="K12514"/>
      <c r="L12514">
        <v>2025</v>
      </c>
      <c r="M12514" t="s">
        <v>525</v>
      </c>
      <c r="N12514" t="s">
        <v>569</v>
      </c>
      <c r="O12514"/>
    </row>
    <row r="12515" spans="1:15" ht="16" x14ac:dyDescent="0.2">
      <c r="A12515" t="s">
        <v>521</v>
      </c>
      <c r="B12515" t="s">
        <v>647</v>
      </c>
      <c r="C12515" t="s">
        <v>523</v>
      </c>
      <c r="D12515" t="s">
        <v>525</v>
      </c>
      <c r="E12515" t="s">
        <v>525</v>
      </c>
      <c r="F12515" s="191">
        <v>45968</v>
      </c>
      <c r="G12515" t="s">
        <v>650</v>
      </c>
      <c r="H12515" s="192">
        <v>1460730</v>
      </c>
      <c r="I12515" t="s">
        <v>16</v>
      </c>
      <c r="J12515"/>
      <c r="K12515"/>
      <c r="L12515">
        <v>2025</v>
      </c>
      <c r="M12515" t="s">
        <v>525</v>
      </c>
      <c r="N12515" t="s">
        <v>569</v>
      </c>
      <c r="O12515"/>
    </row>
    <row r="12516" spans="1:15" ht="16" x14ac:dyDescent="0.2">
      <c r="A12516" t="s">
        <v>521</v>
      </c>
      <c r="B12516" t="s">
        <v>647</v>
      </c>
      <c r="C12516" t="s">
        <v>535</v>
      </c>
      <c r="D12516" t="s">
        <v>525</v>
      </c>
      <c r="E12516" t="s">
        <v>519</v>
      </c>
      <c r="F12516" s="191">
        <v>45968</v>
      </c>
      <c r="G12516" t="s">
        <v>650</v>
      </c>
      <c r="H12516" s="192">
        <v>27170</v>
      </c>
      <c r="I12516" t="s">
        <v>16</v>
      </c>
      <c r="J12516"/>
      <c r="K12516"/>
      <c r="L12516">
        <v>2025</v>
      </c>
      <c r="M12516" t="s">
        <v>525</v>
      </c>
      <c r="N12516" t="s">
        <v>569</v>
      </c>
      <c r="O12516"/>
    </row>
    <row r="12517" spans="1:15" ht="16" x14ac:dyDescent="0.2">
      <c r="A12517" t="s">
        <v>521</v>
      </c>
      <c r="B12517" t="s">
        <v>647</v>
      </c>
      <c r="C12517" t="s">
        <v>523</v>
      </c>
      <c r="D12517" t="s">
        <v>525</v>
      </c>
      <c r="E12517" t="s">
        <v>519</v>
      </c>
      <c r="F12517" s="191">
        <v>45968</v>
      </c>
      <c r="G12517" t="s">
        <v>650</v>
      </c>
      <c r="H12517" s="192">
        <v>1624390</v>
      </c>
      <c r="I12517" t="s">
        <v>16</v>
      </c>
      <c r="J12517"/>
      <c r="K12517"/>
      <c r="L12517">
        <v>2025</v>
      </c>
      <c r="M12517" t="s">
        <v>525</v>
      </c>
      <c r="N12517" t="s">
        <v>569</v>
      </c>
      <c r="O12517"/>
    </row>
    <row r="12518" spans="1:15" ht="16" x14ac:dyDescent="0.2">
      <c r="A12518" t="s">
        <v>521</v>
      </c>
      <c r="B12518" t="s">
        <v>647</v>
      </c>
      <c r="C12518" t="s">
        <v>535</v>
      </c>
      <c r="D12518" t="s">
        <v>525</v>
      </c>
      <c r="E12518" t="s">
        <v>531</v>
      </c>
      <c r="F12518" s="191">
        <v>45968</v>
      </c>
      <c r="G12518" t="s">
        <v>650</v>
      </c>
      <c r="H12518" s="192">
        <v>41923</v>
      </c>
      <c r="I12518" t="s">
        <v>16</v>
      </c>
      <c r="J12518"/>
      <c r="K12518"/>
      <c r="L12518">
        <v>2025</v>
      </c>
      <c r="M12518" t="s">
        <v>525</v>
      </c>
      <c r="N12518" t="s">
        <v>569</v>
      </c>
      <c r="O12518"/>
    </row>
    <row r="12519" spans="1:15" ht="16" x14ac:dyDescent="0.2">
      <c r="A12519" t="s">
        <v>521</v>
      </c>
      <c r="B12519" t="s">
        <v>647</v>
      </c>
      <c r="C12519" t="s">
        <v>523</v>
      </c>
      <c r="D12519" t="s">
        <v>525</v>
      </c>
      <c r="E12519" t="s">
        <v>531</v>
      </c>
      <c r="F12519" s="191">
        <v>45968</v>
      </c>
      <c r="G12519" t="s">
        <v>650</v>
      </c>
      <c r="H12519" s="192">
        <v>1706916</v>
      </c>
      <c r="I12519" t="s">
        <v>16</v>
      </c>
      <c r="J12519"/>
      <c r="K12519"/>
      <c r="L12519">
        <v>2025</v>
      </c>
      <c r="M12519" t="s">
        <v>525</v>
      </c>
      <c r="N12519" t="s">
        <v>569</v>
      </c>
      <c r="O12519"/>
    </row>
    <row r="12520" spans="1:15" ht="16" x14ac:dyDescent="0.2">
      <c r="A12520" t="s">
        <v>521</v>
      </c>
      <c r="B12520" t="s">
        <v>647</v>
      </c>
      <c r="C12520" t="s">
        <v>523</v>
      </c>
      <c r="D12520" t="s">
        <v>525</v>
      </c>
      <c r="E12520" t="s">
        <v>525</v>
      </c>
      <c r="F12520" s="191">
        <v>45968</v>
      </c>
      <c r="G12520" t="s">
        <v>648</v>
      </c>
      <c r="H12520" s="192">
        <v>89760</v>
      </c>
      <c r="I12520" t="s">
        <v>16</v>
      </c>
      <c r="J12520"/>
      <c r="K12520"/>
      <c r="L12520">
        <v>2025</v>
      </c>
      <c r="M12520" t="s">
        <v>525</v>
      </c>
      <c r="N12520" t="s">
        <v>569</v>
      </c>
      <c r="O12520"/>
    </row>
    <row r="12521" spans="1:15" ht="16" x14ac:dyDescent="0.2">
      <c r="A12521" t="s">
        <v>521</v>
      </c>
      <c r="B12521" t="s">
        <v>647</v>
      </c>
      <c r="C12521" t="s">
        <v>523</v>
      </c>
      <c r="D12521" t="s">
        <v>525</v>
      </c>
      <c r="E12521" t="s">
        <v>531</v>
      </c>
      <c r="F12521" s="191">
        <v>45968</v>
      </c>
      <c r="G12521" t="s">
        <v>648</v>
      </c>
      <c r="H12521" s="192">
        <v>70118</v>
      </c>
      <c r="I12521" t="s">
        <v>16</v>
      </c>
      <c r="J12521"/>
      <c r="K12521"/>
      <c r="L12521">
        <v>2025</v>
      </c>
      <c r="M12521" t="s">
        <v>525</v>
      </c>
      <c r="N12521" t="s">
        <v>569</v>
      </c>
      <c r="O12521"/>
    </row>
    <row r="12522" spans="1:15" ht="16" x14ac:dyDescent="0.2">
      <c r="A12522" t="s">
        <v>521</v>
      </c>
      <c r="B12522" t="s">
        <v>647</v>
      </c>
      <c r="C12522" t="s">
        <v>523</v>
      </c>
      <c r="D12522" t="s">
        <v>525</v>
      </c>
      <c r="E12522" t="s">
        <v>525</v>
      </c>
      <c r="F12522" s="191">
        <v>45968</v>
      </c>
      <c r="G12522" t="s">
        <v>658</v>
      </c>
      <c r="H12522" s="192">
        <v>16940</v>
      </c>
      <c r="I12522" t="s">
        <v>16</v>
      </c>
      <c r="J12522"/>
      <c r="K12522"/>
      <c r="L12522">
        <v>2025</v>
      </c>
      <c r="M12522" t="s">
        <v>525</v>
      </c>
      <c r="N12522" t="s">
        <v>569</v>
      </c>
      <c r="O12522"/>
    </row>
    <row r="12523" spans="1:15" ht="16" x14ac:dyDescent="0.2">
      <c r="A12523" t="s">
        <v>521</v>
      </c>
      <c r="B12523" t="s">
        <v>647</v>
      </c>
      <c r="C12523" t="s">
        <v>523</v>
      </c>
      <c r="D12523" t="s">
        <v>525</v>
      </c>
      <c r="E12523" t="s">
        <v>525</v>
      </c>
      <c r="F12523" s="191">
        <v>45968</v>
      </c>
      <c r="G12523" t="s">
        <v>651</v>
      </c>
      <c r="H12523" s="192">
        <v>90420</v>
      </c>
      <c r="I12523" t="s">
        <v>16</v>
      </c>
      <c r="J12523"/>
      <c r="K12523"/>
      <c r="L12523">
        <v>2025</v>
      </c>
      <c r="M12523" t="s">
        <v>525</v>
      </c>
      <c r="N12523" t="s">
        <v>569</v>
      </c>
      <c r="O12523"/>
    </row>
    <row r="12524" spans="1:15" ht="16" x14ac:dyDescent="0.2">
      <c r="A12524" t="s">
        <v>521</v>
      </c>
      <c r="B12524" t="s">
        <v>647</v>
      </c>
      <c r="C12524" t="s">
        <v>523</v>
      </c>
      <c r="D12524" t="s">
        <v>525</v>
      </c>
      <c r="E12524" t="s">
        <v>525</v>
      </c>
      <c r="F12524" s="191">
        <v>45968</v>
      </c>
      <c r="G12524" t="s">
        <v>649</v>
      </c>
      <c r="H12524" s="192">
        <v>44649</v>
      </c>
      <c r="I12524" t="s">
        <v>16</v>
      </c>
      <c r="J12524"/>
      <c r="K12524"/>
      <c r="L12524">
        <v>2025</v>
      </c>
      <c r="M12524" t="s">
        <v>525</v>
      </c>
      <c r="N12524" t="s">
        <v>569</v>
      </c>
      <c r="O12524"/>
    </row>
    <row r="12525" spans="1:15" ht="16" x14ac:dyDescent="0.2">
      <c r="A12525" t="s">
        <v>521</v>
      </c>
      <c r="B12525" t="s">
        <v>603</v>
      </c>
      <c r="C12525" t="s">
        <v>523</v>
      </c>
      <c r="D12525" t="s">
        <v>525</v>
      </c>
      <c r="E12525" t="s">
        <v>525</v>
      </c>
      <c r="F12525" s="191">
        <v>45971</v>
      </c>
      <c r="G12525" t="s">
        <v>604</v>
      </c>
      <c r="H12525" s="192">
        <v>4365</v>
      </c>
      <c r="I12525" t="s">
        <v>22</v>
      </c>
      <c r="J12525"/>
      <c r="K12525"/>
      <c r="L12525">
        <v>2025</v>
      </c>
      <c r="M12525" t="s">
        <v>525</v>
      </c>
      <c r="N12525" t="s">
        <v>569</v>
      </c>
      <c r="O12525"/>
    </row>
    <row r="12526" spans="1:15" ht="16" x14ac:dyDescent="0.2">
      <c r="A12526" t="s">
        <v>521</v>
      </c>
      <c r="B12526" t="s">
        <v>647</v>
      </c>
      <c r="C12526" t="s">
        <v>523</v>
      </c>
      <c r="D12526" t="s">
        <v>525</v>
      </c>
      <c r="E12526" t="s">
        <v>525</v>
      </c>
      <c r="F12526" s="191">
        <v>45971</v>
      </c>
      <c r="G12526" t="s">
        <v>650</v>
      </c>
      <c r="H12526" s="192">
        <v>2618697</v>
      </c>
      <c r="I12526" t="s">
        <v>16</v>
      </c>
      <c r="J12526"/>
      <c r="K12526"/>
      <c r="L12526">
        <v>2025</v>
      </c>
      <c r="M12526" t="s">
        <v>525</v>
      </c>
      <c r="N12526" t="s">
        <v>569</v>
      </c>
      <c r="O12526"/>
    </row>
    <row r="12527" spans="1:15" ht="16" x14ac:dyDescent="0.2">
      <c r="A12527" t="s">
        <v>521</v>
      </c>
      <c r="B12527" t="s">
        <v>647</v>
      </c>
      <c r="C12527" t="s">
        <v>535</v>
      </c>
      <c r="D12527" t="s">
        <v>525</v>
      </c>
      <c r="E12527" t="s">
        <v>519</v>
      </c>
      <c r="F12527" s="191">
        <v>45971</v>
      </c>
      <c r="G12527" t="s">
        <v>650</v>
      </c>
      <c r="H12527" s="192">
        <v>20900</v>
      </c>
      <c r="I12527" t="s">
        <v>16</v>
      </c>
      <c r="J12527"/>
      <c r="K12527"/>
      <c r="L12527">
        <v>2025</v>
      </c>
      <c r="M12527" t="s">
        <v>525</v>
      </c>
      <c r="N12527" t="s">
        <v>569</v>
      </c>
      <c r="O12527"/>
    </row>
    <row r="12528" spans="1:15" ht="16" x14ac:dyDescent="0.2">
      <c r="A12528" t="s">
        <v>521</v>
      </c>
      <c r="B12528" t="s">
        <v>647</v>
      </c>
      <c r="C12528" t="s">
        <v>523</v>
      </c>
      <c r="D12528" t="s">
        <v>525</v>
      </c>
      <c r="E12528" t="s">
        <v>519</v>
      </c>
      <c r="F12528" s="191">
        <v>45971</v>
      </c>
      <c r="G12528" t="s">
        <v>650</v>
      </c>
      <c r="H12528" s="192">
        <v>1778297</v>
      </c>
      <c r="I12528" t="s">
        <v>16</v>
      </c>
      <c r="J12528"/>
      <c r="K12528"/>
      <c r="L12528">
        <v>2025</v>
      </c>
      <c r="M12528" t="s">
        <v>525</v>
      </c>
      <c r="N12528" t="s">
        <v>569</v>
      </c>
      <c r="O12528"/>
    </row>
    <row r="12529" spans="1:15" ht="16" x14ac:dyDescent="0.2">
      <c r="A12529" t="s">
        <v>521</v>
      </c>
      <c r="B12529" t="s">
        <v>647</v>
      </c>
      <c r="C12529" t="s">
        <v>535</v>
      </c>
      <c r="D12529" t="s">
        <v>525</v>
      </c>
      <c r="E12529" t="s">
        <v>531</v>
      </c>
      <c r="F12529" s="191">
        <v>45971</v>
      </c>
      <c r="G12529" t="s">
        <v>650</v>
      </c>
      <c r="H12529" s="192">
        <v>144463</v>
      </c>
      <c r="I12529" t="s">
        <v>16</v>
      </c>
      <c r="J12529"/>
      <c r="K12529"/>
      <c r="L12529">
        <v>2025</v>
      </c>
      <c r="M12529" t="s">
        <v>525</v>
      </c>
      <c r="N12529" t="s">
        <v>569</v>
      </c>
      <c r="O12529"/>
    </row>
    <row r="12530" spans="1:15" ht="16" x14ac:dyDescent="0.2">
      <c r="A12530" t="s">
        <v>521</v>
      </c>
      <c r="B12530" t="s">
        <v>647</v>
      </c>
      <c r="C12530" t="s">
        <v>523</v>
      </c>
      <c r="D12530" t="s">
        <v>525</v>
      </c>
      <c r="E12530" t="s">
        <v>531</v>
      </c>
      <c r="F12530" s="191">
        <v>45971</v>
      </c>
      <c r="G12530" t="s">
        <v>650</v>
      </c>
      <c r="H12530" s="192">
        <v>2784386</v>
      </c>
      <c r="I12530" t="s">
        <v>16</v>
      </c>
      <c r="J12530"/>
      <c r="K12530"/>
      <c r="L12530">
        <v>2025</v>
      </c>
      <c r="M12530" t="s">
        <v>525</v>
      </c>
      <c r="N12530" t="s">
        <v>569</v>
      </c>
      <c r="O12530"/>
    </row>
    <row r="12531" spans="1:15" ht="16" x14ac:dyDescent="0.2">
      <c r="A12531" t="s">
        <v>521</v>
      </c>
      <c r="B12531" t="s">
        <v>647</v>
      </c>
      <c r="C12531" t="s">
        <v>523</v>
      </c>
      <c r="D12531" t="s">
        <v>525</v>
      </c>
      <c r="E12531" t="s">
        <v>525</v>
      </c>
      <c r="F12531" s="191">
        <v>45971</v>
      </c>
      <c r="G12531" t="s">
        <v>648</v>
      </c>
      <c r="H12531" s="192">
        <v>68342</v>
      </c>
      <c r="I12531" t="s">
        <v>16</v>
      </c>
      <c r="J12531"/>
      <c r="K12531"/>
      <c r="L12531">
        <v>2025</v>
      </c>
      <c r="M12531" t="s">
        <v>525</v>
      </c>
      <c r="N12531" t="s">
        <v>569</v>
      </c>
      <c r="O12531"/>
    </row>
    <row r="12532" spans="1:15" ht="16" x14ac:dyDescent="0.2">
      <c r="A12532" t="s">
        <v>521</v>
      </c>
      <c r="B12532" t="s">
        <v>647</v>
      </c>
      <c r="C12532" t="s">
        <v>523</v>
      </c>
      <c r="D12532" t="s">
        <v>525</v>
      </c>
      <c r="E12532" t="s">
        <v>525</v>
      </c>
      <c r="F12532" s="191">
        <v>45971</v>
      </c>
      <c r="G12532" t="s">
        <v>651</v>
      </c>
      <c r="H12532" s="192">
        <v>44440</v>
      </c>
      <c r="I12532" t="s">
        <v>16</v>
      </c>
      <c r="J12532"/>
      <c r="K12532"/>
      <c r="L12532">
        <v>2025</v>
      </c>
      <c r="M12532" t="s">
        <v>525</v>
      </c>
      <c r="N12532" t="s">
        <v>569</v>
      </c>
      <c r="O12532"/>
    </row>
    <row r="12533" spans="1:15" ht="16" x14ac:dyDescent="0.2">
      <c r="A12533" t="s">
        <v>521</v>
      </c>
      <c r="B12533" t="s">
        <v>647</v>
      </c>
      <c r="C12533" t="s">
        <v>523</v>
      </c>
      <c r="D12533" t="s">
        <v>525</v>
      </c>
      <c r="E12533" t="s">
        <v>525</v>
      </c>
      <c r="F12533" s="191">
        <v>45971</v>
      </c>
      <c r="G12533" t="s">
        <v>649</v>
      </c>
      <c r="H12533" s="192">
        <v>127637</v>
      </c>
      <c r="I12533" t="s">
        <v>16</v>
      </c>
      <c r="J12533"/>
      <c r="K12533"/>
      <c r="L12533">
        <v>2025</v>
      </c>
      <c r="M12533" t="s">
        <v>525</v>
      </c>
      <c r="N12533" t="s">
        <v>569</v>
      </c>
      <c r="O12533"/>
    </row>
    <row r="12534" spans="1:15" ht="16" x14ac:dyDescent="0.2">
      <c r="A12534" t="s">
        <v>521</v>
      </c>
      <c r="B12534" t="s">
        <v>647</v>
      </c>
      <c r="C12534" t="s">
        <v>523</v>
      </c>
      <c r="D12534" t="s">
        <v>525</v>
      </c>
      <c r="E12534" t="s">
        <v>531</v>
      </c>
      <c r="F12534" s="191">
        <v>45971</v>
      </c>
      <c r="G12534" t="s">
        <v>649</v>
      </c>
      <c r="H12534" s="192">
        <v>91564</v>
      </c>
      <c r="I12534" t="s">
        <v>16</v>
      </c>
      <c r="J12534"/>
      <c r="K12534"/>
      <c r="L12534">
        <v>2025</v>
      </c>
      <c r="M12534" t="s">
        <v>525</v>
      </c>
      <c r="N12534" t="s">
        <v>569</v>
      </c>
      <c r="O12534"/>
    </row>
    <row r="12535" spans="1:15" ht="16" x14ac:dyDescent="0.2">
      <c r="A12535" t="s">
        <v>521</v>
      </c>
      <c r="B12535" t="s">
        <v>647</v>
      </c>
      <c r="C12535" t="s">
        <v>523</v>
      </c>
      <c r="D12535" t="s">
        <v>525</v>
      </c>
      <c r="E12535" t="s">
        <v>531</v>
      </c>
      <c r="F12535" s="191">
        <v>45971</v>
      </c>
      <c r="G12535" t="s">
        <v>652</v>
      </c>
      <c r="H12535" s="192">
        <v>533280</v>
      </c>
      <c r="I12535" t="s">
        <v>16</v>
      </c>
      <c r="J12535"/>
      <c r="K12535"/>
      <c r="L12535">
        <v>2025</v>
      </c>
      <c r="M12535" t="s">
        <v>525</v>
      </c>
      <c r="N12535" t="s">
        <v>569</v>
      </c>
      <c r="O12535"/>
    </row>
    <row r="12536" spans="1:15" ht="16" x14ac:dyDescent="0.2">
      <c r="A12536" t="s">
        <v>521</v>
      </c>
      <c r="B12536" t="s">
        <v>647</v>
      </c>
      <c r="C12536" t="s">
        <v>523</v>
      </c>
      <c r="D12536" t="s">
        <v>525</v>
      </c>
      <c r="E12536" t="s">
        <v>531</v>
      </c>
      <c r="F12536" s="191">
        <v>45972</v>
      </c>
      <c r="G12536" t="s">
        <v>648</v>
      </c>
      <c r="H12536" s="192">
        <v>5914</v>
      </c>
      <c r="I12536" t="s">
        <v>16</v>
      </c>
      <c r="J12536"/>
      <c r="K12536"/>
      <c r="L12536">
        <v>2025</v>
      </c>
      <c r="M12536" t="s">
        <v>525</v>
      </c>
      <c r="N12536" t="s">
        <v>569</v>
      </c>
      <c r="O12536"/>
    </row>
    <row r="12537" spans="1:15" ht="16" x14ac:dyDescent="0.2">
      <c r="A12537" t="s">
        <v>521</v>
      </c>
      <c r="B12537" t="s">
        <v>647</v>
      </c>
      <c r="C12537" t="s">
        <v>523</v>
      </c>
      <c r="D12537" t="s">
        <v>525</v>
      </c>
      <c r="E12537" t="s">
        <v>525</v>
      </c>
      <c r="F12537" s="191">
        <v>45972</v>
      </c>
      <c r="G12537" t="s">
        <v>649</v>
      </c>
      <c r="H12537" s="192">
        <v>131494</v>
      </c>
      <c r="I12537" t="s">
        <v>16</v>
      </c>
      <c r="J12537"/>
      <c r="K12537"/>
      <c r="L12537">
        <v>2025</v>
      </c>
      <c r="M12537" t="s">
        <v>525</v>
      </c>
      <c r="N12537" t="s">
        <v>569</v>
      </c>
      <c r="O12537"/>
    </row>
    <row r="12538" spans="1:15" ht="16" x14ac:dyDescent="0.2">
      <c r="A12538" t="s">
        <v>521</v>
      </c>
      <c r="B12538" t="s">
        <v>647</v>
      </c>
      <c r="C12538" t="s">
        <v>523</v>
      </c>
      <c r="D12538" t="s">
        <v>525</v>
      </c>
      <c r="E12538" t="s">
        <v>525</v>
      </c>
      <c r="F12538" s="191">
        <v>45972</v>
      </c>
      <c r="G12538" t="s">
        <v>652</v>
      </c>
      <c r="H12538" s="192">
        <v>174856</v>
      </c>
      <c r="I12538" t="s">
        <v>16</v>
      </c>
      <c r="J12538"/>
      <c r="K12538"/>
      <c r="L12538">
        <v>2025</v>
      </c>
      <c r="M12538" t="s">
        <v>525</v>
      </c>
      <c r="N12538" t="s">
        <v>569</v>
      </c>
      <c r="O12538"/>
    </row>
    <row r="12539" spans="1:15" ht="16" x14ac:dyDescent="0.2">
      <c r="A12539" t="s">
        <v>521</v>
      </c>
      <c r="B12539" t="s">
        <v>567</v>
      </c>
      <c r="C12539" t="s">
        <v>523</v>
      </c>
      <c r="D12539" t="s">
        <v>525</v>
      </c>
      <c r="E12539" t="s">
        <v>531</v>
      </c>
      <c r="F12539" s="191">
        <v>45973</v>
      </c>
      <c r="G12539" t="s">
        <v>568</v>
      </c>
      <c r="H12539" s="192">
        <v>79200</v>
      </c>
      <c r="I12539" t="s">
        <v>22</v>
      </c>
      <c r="J12539"/>
      <c r="K12539"/>
      <c r="L12539">
        <v>2025</v>
      </c>
      <c r="M12539" t="s">
        <v>525</v>
      </c>
      <c r="N12539" t="s">
        <v>569</v>
      </c>
      <c r="O12539"/>
    </row>
    <row r="12540" spans="1:15" ht="16" x14ac:dyDescent="0.2">
      <c r="A12540" t="s">
        <v>521</v>
      </c>
      <c r="B12540" t="s">
        <v>603</v>
      </c>
      <c r="C12540" t="s">
        <v>523</v>
      </c>
      <c r="D12540" t="s">
        <v>525</v>
      </c>
      <c r="E12540" t="s">
        <v>525</v>
      </c>
      <c r="F12540" s="191">
        <v>45973</v>
      </c>
      <c r="G12540" t="s">
        <v>604</v>
      </c>
      <c r="H12540" s="192">
        <v>6556</v>
      </c>
      <c r="I12540" t="s">
        <v>22</v>
      </c>
      <c r="J12540"/>
      <c r="K12540"/>
      <c r="L12540">
        <v>2025</v>
      </c>
      <c r="M12540" t="s">
        <v>525</v>
      </c>
      <c r="N12540" t="s">
        <v>569</v>
      </c>
      <c r="O12540"/>
    </row>
    <row r="12541" spans="1:15" ht="16" x14ac:dyDescent="0.2">
      <c r="A12541" t="s">
        <v>521</v>
      </c>
      <c r="B12541" t="s">
        <v>647</v>
      </c>
      <c r="C12541" t="s">
        <v>523</v>
      </c>
      <c r="D12541" t="s">
        <v>525</v>
      </c>
      <c r="E12541" t="s">
        <v>525</v>
      </c>
      <c r="F12541" s="191">
        <v>45973</v>
      </c>
      <c r="G12541" t="s">
        <v>650</v>
      </c>
      <c r="H12541" s="192">
        <v>2004926</v>
      </c>
      <c r="I12541" t="s">
        <v>16</v>
      </c>
      <c r="J12541"/>
      <c r="K12541"/>
      <c r="L12541">
        <v>2025</v>
      </c>
      <c r="M12541" t="s">
        <v>525</v>
      </c>
      <c r="N12541" t="s">
        <v>569</v>
      </c>
      <c r="O12541"/>
    </row>
    <row r="12542" spans="1:15" ht="16" x14ac:dyDescent="0.2">
      <c r="A12542" t="s">
        <v>521</v>
      </c>
      <c r="B12542" t="s">
        <v>647</v>
      </c>
      <c r="C12542" t="s">
        <v>535</v>
      </c>
      <c r="D12542" t="s">
        <v>525</v>
      </c>
      <c r="E12542" t="s">
        <v>519</v>
      </c>
      <c r="F12542" s="191">
        <v>45973</v>
      </c>
      <c r="G12542" t="s">
        <v>650</v>
      </c>
      <c r="H12542" s="192">
        <v>51618</v>
      </c>
      <c r="I12542" t="s">
        <v>16</v>
      </c>
      <c r="J12542"/>
      <c r="K12542"/>
      <c r="L12542">
        <v>2025</v>
      </c>
      <c r="M12542" t="s">
        <v>525</v>
      </c>
      <c r="N12542" t="s">
        <v>569</v>
      </c>
      <c r="O12542"/>
    </row>
    <row r="12543" spans="1:15" ht="16" x14ac:dyDescent="0.2">
      <c r="A12543" t="s">
        <v>521</v>
      </c>
      <c r="B12543" t="s">
        <v>647</v>
      </c>
      <c r="C12543" t="s">
        <v>523</v>
      </c>
      <c r="D12543" t="s">
        <v>525</v>
      </c>
      <c r="E12543" t="s">
        <v>519</v>
      </c>
      <c r="F12543" s="191">
        <v>45973</v>
      </c>
      <c r="G12543" t="s">
        <v>650</v>
      </c>
      <c r="H12543" s="192">
        <v>1175269</v>
      </c>
      <c r="I12543" t="s">
        <v>16</v>
      </c>
      <c r="J12543"/>
      <c r="K12543"/>
      <c r="L12543">
        <v>2025</v>
      </c>
      <c r="M12543" t="s">
        <v>525</v>
      </c>
      <c r="N12543" t="s">
        <v>569</v>
      </c>
      <c r="O12543"/>
    </row>
    <row r="12544" spans="1:15" ht="16" x14ac:dyDescent="0.2">
      <c r="A12544" t="s">
        <v>521</v>
      </c>
      <c r="B12544" t="s">
        <v>647</v>
      </c>
      <c r="C12544" t="s">
        <v>535</v>
      </c>
      <c r="D12544" t="s">
        <v>525</v>
      </c>
      <c r="E12544" t="s">
        <v>531</v>
      </c>
      <c r="F12544" s="191">
        <v>45973</v>
      </c>
      <c r="G12544" t="s">
        <v>650</v>
      </c>
      <c r="H12544" s="192">
        <v>6987</v>
      </c>
      <c r="I12544" t="s">
        <v>16</v>
      </c>
      <c r="J12544"/>
      <c r="K12544"/>
      <c r="L12544">
        <v>2025</v>
      </c>
      <c r="M12544" t="s">
        <v>525</v>
      </c>
      <c r="N12544" t="s">
        <v>569</v>
      </c>
      <c r="O12544"/>
    </row>
    <row r="12545" spans="1:15" ht="16" x14ac:dyDescent="0.2">
      <c r="A12545" t="s">
        <v>521</v>
      </c>
      <c r="B12545" t="s">
        <v>647</v>
      </c>
      <c r="C12545" t="s">
        <v>523</v>
      </c>
      <c r="D12545" t="s">
        <v>525</v>
      </c>
      <c r="E12545" t="s">
        <v>531</v>
      </c>
      <c r="F12545" s="191">
        <v>45973</v>
      </c>
      <c r="G12545" t="s">
        <v>650</v>
      </c>
      <c r="H12545" s="192">
        <v>2256245</v>
      </c>
      <c r="I12545" t="s">
        <v>16</v>
      </c>
      <c r="J12545"/>
      <c r="K12545"/>
      <c r="L12545">
        <v>2025</v>
      </c>
      <c r="M12545" t="s">
        <v>525</v>
      </c>
      <c r="N12545" t="s">
        <v>569</v>
      </c>
      <c r="O12545"/>
    </row>
    <row r="12546" spans="1:15" ht="16" x14ac:dyDescent="0.2">
      <c r="A12546" t="s">
        <v>521</v>
      </c>
      <c r="B12546" t="s">
        <v>647</v>
      </c>
      <c r="C12546" t="s">
        <v>523</v>
      </c>
      <c r="D12546" t="s">
        <v>525</v>
      </c>
      <c r="E12546" t="s">
        <v>525</v>
      </c>
      <c r="F12546" s="191">
        <v>45973</v>
      </c>
      <c r="G12546" t="s">
        <v>648</v>
      </c>
      <c r="H12546" s="192">
        <v>99150</v>
      </c>
      <c r="I12546" t="s">
        <v>16</v>
      </c>
      <c r="J12546"/>
      <c r="K12546"/>
      <c r="L12546">
        <v>2025</v>
      </c>
      <c r="M12546" t="s">
        <v>525</v>
      </c>
      <c r="N12546" t="s">
        <v>569</v>
      </c>
      <c r="O12546"/>
    </row>
    <row r="12547" spans="1:15" ht="16" x14ac:dyDescent="0.2">
      <c r="A12547" t="s">
        <v>521</v>
      </c>
      <c r="B12547" t="s">
        <v>647</v>
      </c>
      <c r="C12547" t="s">
        <v>523</v>
      </c>
      <c r="D12547" t="s">
        <v>525</v>
      </c>
      <c r="E12547" t="s">
        <v>531</v>
      </c>
      <c r="F12547" s="191">
        <v>45973</v>
      </c>
      <c r="G12547" t="s">
        <v>648</v>
      </c>
      <c r="H12547" s="192">
        <v>27034</v>
      </c>
      <c r="I12547" t="s">
        <v>16</v>
      </c>
      <c r="J12547"/>
      <c r="K12547"/>
      <c r="L12547">
        <v>2025</v>
      </c>
      <c r="M12547" t="s">
        <v>525</v>
      </c>
      <c r="N12547" t="s">
        <v>569</v>
      </c>
      <c r="O12547"/>
    </row>
    <row r="12548" spans="1:15" ht="16" x14ac:dyDescent="0.2">
      <c r="A12548" t="s">
        <v>521</v>
      </c>
      <c r="B12548" t="s">
        <v>647</v>
      </c>
      <c r="C12548" t="s">
        <v>523</v>
      </c>
      <c r="D12548" t="s">
        <v>525</v>
      </c>
      <c r="E12548" t="s">
        <v>525</v>
      </c>
      <c r="F12548" s="191">
        <v>45973</v>
      </c>
      <c r="G12548" t="s">
        <v>658</v>
      </c>
      <c r="H12548" s="192">
        <v>9240</v>
      </c>
      <c r="I12548" t="s">
        <v>16</v>
      </c>
      <c r="J12548"/>
      <c r="K12548"/>
      <c r="L12548">
        <v>2025</v>
      </c>
      <c r="M12548" t="s">
        <v>525</v>
      </c>
      <c r="N12548" t="s">
        <v>569</v>
      </c>
      <c r="O12548"/>
    </row>
    <row r="12549" spans="1:15" ht="16" x14ac:dyDescent="0.2">
      <c r="A12549" t="s">
        <v>521</v>
      </c>
      <c r="B12549" t="s">
        <v>647</v>
      </c>
      <c r="C12549" t="s">
        <v>523</v>
      </c>
      <c r="D12549" t="s">
        <v>525</v>
      </c>
      <c r="E12549" t="s">
        <v>525</v>
      </c>
      <c r="F12549" s="191">
        <v>45973</v>
      </c>
      <c r="G12549" t="s">
        <v>651</v>
      </c>
      <c r="H12549" s="192">
        <v>46640</v>
      </c>
      <c r="I12549" t="s">
        <v>16</v>
      </c>
      <c r="J12549"/>
      <c r="K12549"/>
      <c r="L12549">
        <v>2025</v>
      </c>
      <c r="M12549" t="s">
        <v>525</v>
      </c>
      <c r="N12549" t="s">
        <v>569</v>
      </c>
      <c r="O12549"/>
    </row>
    <row r="12550" spans="1:15" ht="16" x14ac:dyDescent="0.2">
      <c r="A12550" t="s">
        <v>521</v>
      </c>
      <c r="B12550" t="s">
        <v>647</v>
      </c>
      <c r="C12550" t="s">
        <v>523</v>
      </c>
      <c r="D12550" t="s">
        <v>525</v>
      </c>
      <c r="E12550" t="s">
        <v>525</v>
      </c>
      <c r="F12550" s="191">
        <v>45973</v>
      </c>
      <c r="G12550" t="s">
        <v>649</v>
      </c>
      <c r="H12550" s="192">
        <v>38665</v>
      </c>
      <c r="I12550" t="s">
        <v>16</v>
      </c>
      <c r="J12550"/>
      <c r="K12550"/>
      <c r="L12550">
        <v>2025</v>
      </c>
      <c r="M12550" t="s">
        <v>525</v>
      </c>
      <c r="N12550" t="s">
        <v>569</v>
      </c>
      <c r="O12550"/>
    </row>
    <row r="12551" spans="1:15" ht="16" x14ac:dyDescent="0.2">
      <c r="A12551" t="s">
        <v>521</v>
      </c>
      <c r="B12551" t="s">
        <v>647</v>
      </c>
      <c r="C12551" t="s">
        <v>523</v>
      </c>
      <c r="D12551" t="s">
        <v>525</v>
      </c>
      <c r="E12551" t="s">
        <v>531</v>
      </c>
      <c r="F12551" s="191">
        <v>45973</v>
      </c>
      <c r="G12551" t="s">
        <v>649</v>
      </c>
      <c r="H12551" s="192">
        <v>1160038</v>
      </c>
      <c r="I12551" t="s">
        <v>16</v>
      </c>
      <c r="J12551"/>
      <c r="K12551"/>
      <c r="L12551">
        <v>2025</v>
      </c>
      <c r="M12551" t="s">
        <v>525</v>
      </c>
      <c r="N12551" t="s">
        <v>569</v>
      </c>
      <c r="O12551"/>
    </row>
    <row r="12552" spans="1:15" ht="16" x14ac:dyDescent="0.2">
      <c r="A12552" t="s">
        <v>521</v>
      </c>
      <c r="B12552" t="s">
        <v>647</v>
      </c>
      <c r="C12552" t="s">
        <v>523</v>
      </c>
      <c r="D12552" t="s">
        <v>525</v>
      </c>
      <c r="E12552" t="s">
        <v>531</v>
      </c>
      <c r="F12552" s="191">
        <v>45973</v>
      </c>
      <c r="G12552" t="s">
        <v>652</v>
      </c>
      <c r="H12552" s="192">
        <v>485188</v>
      </c>
      <c r="I12552" t="s">
        <v>16</v>
      </c>
      <c r="J12552"/>
      <c r="K12552"/>
      <c r="L12552">
        <v>2025</v>
      </c>
      <c r="M12552" t="s">
        <v>525</v>
      </c>
      <c r="N12552" t="s">
        <v>569</v>
      </c>
      <c r="O12552"/>
    </row>
    <row r="12553" spans="1:15" ht="16" x14ac:dyDescent="0.2">
      <c r="A12553" t="s">
        <v>521</v>
      </c>
      <c r="B12553" t="s">
        <v>647</v>
      </c>
      <c r="C12553" t="s">
        <v>523</v>
      </c>
      <c r="D12553" t="s">
        <v>525</v>
      </c>
      <c r="E12553" t="s">
        <v>525</v>
      </c>
      <c r="F12553" s="191">
        <v>45974</v>
      </c>
      <c r="G12553" t="s">
        <v>650</v>
      </c>
      <c r="H12553" s="192">
        <v>2093313</v>
      </c>
      <c r="I12553" t="s">
        <v>16</v>
      </c>
      <c r="J12553"/>
      <c r="K12553"/>
      <c r="L12553">
        <v>2025</v>
      </c>
      <c r="M12553" t="s">
        <v>525</v>
      </c>
      <c r="N12553" t="s">
        <v>569</v>
      </c>
      <c r="O12553"/>
    </row>
    <row r="12554" spans="1:15" ht="16" x14ac:dyDescent="0.2">
      <c r="A12554" t="s">
        <v>521</v>
      </c>
      <c r="B12554" t="s">
        <v>647</v>
      </c>
      <c r="C12554" t="s">
        <v>535</v>
      </c>
      <c r="D12554" t="s">
        <v>525</v>
      </c>
      <c r="E12554" t="s">
        <v>519</v>
      </c>
      <c r="F12554" s="191">
        <v>45974</v>
      </c>
      <c r="G12554" t="s">
        <v>650</v>
      </c>
      <c r="H12554" s="192">
        <v>191299</v>
      </c>
      <c r="I12554" t="s">
        <v>16</v>
      </c>
      <c r="J12554"/>
      <c r="K12554"/>
      <c r="L12554">
        <v>2025</v>
      </c>
      <c r="M12554" t="s">
        <v>525</v>
      </c>
      <c r="N12554" t="s">
        <v>569</v>
      </c>
      <c r="O12554"/>
    </row>
    <row r="12555" spans="1:15" ht="16" x14ac:dyDescent="0.2">
      <c r="A12555" t="s">
        <v>521</v>
      </c>
      <c r="B12555" t="s">
        <v>647</v>
      </c>
      <c r="C12555" t="s">
        <v>523</v>
      </c>
      <c r="D12555" t="s">
        <v>525</v>
      </c>
      <c r="E12555" t="s">
        <v>519</v>
      </c>
      <c r="F12555" s="191">
        <v>45974</v>
      </c>
      <c r="G12555" t="s">
        <v>650</v>
      </c>
      <c r="H12555" s="192">
        <v>1015082</v>
      </c>
      <c r="I12555" t="s">
        <v>16</v>
      </c>
      <c r="J12555"/>
      <c r="K12555"/>
      <c r="L12555">
        <v>2025</v>
      </c>
      <c r="M12555" t="s">
        <v>525</v>
      </c>
      <c r="N12555" t="s">
        <v>569</v>
      </c>
      <c r="O12555"/>
    </row>
    <row r="12556" spans="1:15" ht="16" x14ac:dyDescent="0.2">
      <c r="A12556" t="s">
        <v>521</v>
      </c>
      <c r="B12556" t="s">
        <v>647</v>
      </c>
      <c r="C12556" t="s">
        <v>535</v>
      </c>
      <c r="D12556" t="s">
        <v>525</v>
      </c>
      <c r="E12556" t="s">
        <v>531</v>
      </c>
      <c r="F12556" s="191">
        <v>45974</v>
      </c>
      <c r="G12556" t="s">
        <v>650</v>
      </c>
      <c r="H12556" s="192">
        <v>144355</v>
      </c>
      <c r="I12556" t="s">
        <v>16</v>
      </c>
      <c r="J12556"/>
      <c r="K12556"/>
      <c r="L12556">
        <v>2025</v>
      </c>
      <c r="M12556" t="s">
        <v>525</v>
      </c>
      <c r="N12556" t="s">
        <v>569</v>
      </c>
      <c r="O12556"/>
    </row>
    <row r="12557" spans="1:15" ht="16" x14ac:dyDescent="0.2">
      <c r="A12557" t="s">
        <v>521</v>
      </c>
      <c r="B12557" t="s">
        <v>647</v>
      </c>
      <c r="C12557" t="s">
        <v>523</v>
      </c>
      <c r="D12557" t="s">
        <v>525</v>
      </c>
      <c r="E12557" t="s">
        <v>531</v>
      </c>
      <c r="F12557" s="191">
        <v>45974</v>
      </c>
      <c r="G12557" t="s">
        <v>650</v>
      </c>
      <c r="H12557" s="192">
        <v>2074123</v>
      </c>
      <c r="I12557" t="s">
        <v>16</v>
      </c>
      <c r="J12557"/>
      <c r="K12557"/>
      <c r="L12557">
        <v>2025</v>
      </c>
      <c r="M12557" t="s">
        <v>525</v>
      </c>
      <c r="N12557" t="s">
        <v>569</v>
      </c>
      <c r="O12557"/>
    </row>
    <row r="12558" spans="1:15" ht="16" x14ac:dyDescent="0.2">
      <c r="A12558" t="s">
        <v>521</v>
      </c>
      <c r="B12558" t="s">
        <v>647</v>
      </c>
      <c r="C12558" t="s">
        <v>523</v>
      </c>
      <c r="D12558" t="s">
        <v>525</v>
      </c>
      <c r="E12558" t="s">
        <v>525</v>
      </c>
      <c r="F12558" s="191">
        <v>45974</v>
      </c>
      <c r="G12558" t="s">
        <v>651</v>
      </c>
      <c r="H12558" s="192">
        <v>44440</v>
      </c>
      <c r="I12558" t="s">
        <v>16</v>
      </c>
      <c r="J12558"/>
      <c r="K12558"/>
      <c r="L12558">
        <v>2025</v>
      </c>
      <c r="M12558" t="s">
        <v>525</v>
      </c>
      <c r="N12558" t="s">
        <v>569</v>
      </c>
      <c r="O12558"/>
    </row>
    <row r="12559" spans="1:15" ht="16" x14ac:dyDescent="0.2">
      <c r="A12559" t="s">
        <v>521</v>
      </c>
      <c r="B12559" t="s">
        <v>647</v>
      </c>
      <c r="C12559" t="s">
        <v>523</v>
      </c>
      <c r="D12559" t="s">
        <v>525</v>
      </c>
      <c r="E12559" t="s">
        <v>525</v>
      </c>
      <c r="F12559" s="191">
        <v>45974</v>
      </c>
      <c r="G12559" t="s">
        <v>649</v>
      </c>
      <c r="H12559" s="192">
        <v>119572</v>
      </c>
      <c r="I12559" t="s">
        <v>16</v>
      </c>
      <c r="J12559"/>
      <c r="K12559"/>
      <c r="L12559">
        <v>2025</v>
      </c>
      <c r="M12559" t="s">
        <v>525</v>
      </c>
      <c r="N12559" t="s">
        <v>569</v>
      </c>
      <c r="O12559"/>
    </row>
    <row r="12560" spans="1:15" ht="16" x14ac:dyDescent="0.2">
      <c r="A12560" t="s">
        <v>521</v>
      </c>
      <c r="B12560" t="s">
        <v>647</v>
      </c>
      <c r="C12560" t="s">
        <v>523</v>
      </c>
      <c r="D12560" t="s">
        <v>525</v>
      </c>
      <c r="E12560" t="s">
        <v>525</v>
      </c>
      <c r="F12560" s="191">
        <v>45974</v>
      </c>
      <c r="G12560" t="s">
        <v>652</v>
      </c>
      <c r="H12560" s="192">
        <v>382140</v>
      </c>
      <c r="I12560" t="s">
        <v>16</v>
      </c>
      <c r="J12560"/>
      <c r="K12560"/>
      <c r="L12560">
        <v>2025</v>
      </c>
      <c r="M12560" t="s">
        <v>525</v>
      </c>
      <c r="N12560" t="s">
        <v>569</v>
      </c>
      <c r="O12560"/>
    </row>
    <row r="12561" spans="1:15" ht="16" x14ac:dyDescent="0.2">
      <c r="A12561" t="s">
        <v>521</v>
      </c>
      <c r="B12561" t="s">
        <v>647</v>
      </c>
      <c r="C12561" t="s">
        <v>523</v>
      </c>
      <c r="D12561" t="s">
        <v>525</v>
      </c>
      <c r="E12561" t="s">
        <v>525</v>
      </c>
      <c r="F12561" s="191">
        <v>45974</v>
      </c>
      <c r="G12561" t="s">
        <v>654</v>
      </c>
      <c r="H12561" s="192">
        <v>77418</v>
      </c>
      <c r="I12561" t="s">
        <v>16</v>
      </c>
      <c r="J12561"/>
      <c r="K12561"/>
      <c r="L12561">
        <v>2025</v>
      </c>
      <c r="M12561" t="s">
        <v>525</v>
      </c>
      <c r="N12561" t="s">
        <v>569</v>
      </c>
      <c r="O12561"/>
    </row>
    <row r="12562" spans="1:15" ht="16" x14ac:dyDescent="0.2">
      <c r="A12562" t="s">
        <v>521</v>
      </c>
      <c r="B12562" t="s">
        <v>567</v>
      </c>
      <c r="C12562" t="s">
        <v>523</v>
      </c>
      <c r="D12562" t="s">
        <v>525</v>
      </c>
      <c r="E12562" t="s">
        <v>531</v>
      </c>
      <c r="F12562" s="191">
        <v>45974</v>
      </c>
      <c r="G12562" t="s">
        <v>568</v>
      </c>
      <c r="H12562" s="192">
        <v>75566</v>
      </c>
      <c r="I12562" t="s">
        <v>22</v>
      </c>
      <c r="J12562"/>
      <c r="K12562"/>
      <c r="L12562">
        <v>2025</v>
      </c>
      <c r="M12562" t="s">
        <v>525</v>
      </c>
      <c r="N12562" t="s">
        <v>569</v>
      </c>
      <c r="O12562"/>
    </row>
    <row r="12563" spans="1:15" ht="16" x14ac:dyDescent="0.2">
      <c r="A12563" t="s">
        <v>521</v>
      </c>
      <c r="B12563" t="s">
        <v>603</v>
      </c>
      <c r="C12563" t="s">
        <v>523</v>
      </c>
      <c r="D12563" t="s">
        <v>525</v>
      </c>
      <c r="E12563" t="s">
        <v>525</v>
      </c>
      <c r="F12563" s="191">
        <v>45974</v>
      </c>
      <c r="G12563" t="s">
        <v>604</v>
      </c>
      <c r="H12563" s="192">
        <v>12822</v>
      </c>
      <c r="I12563" t="s">
        <v>22</v>
      </c>
      <c r="J12563"/>
      <c r="K12563"/>
      <c r="L12563">
        <v>2025</v>
      </c>
      <c r="M12563" t="s">
        <v>525</v>
      </c>
      <c r="N12563" t="s">
        <v>569</v>
      </c>
      <c r="O12563"/>
    </row>
    <row r="12564" spans="1:15" ht="16" x14ac:dyDescent="0.2">
      <c r="A12564" t="s">
        <v>521</v>
      </c>
      <c r="B12564" t="s">
        <v>647</v>
      </c>
      <c r="C12564" t="s">
        <v>523</v>
      </c>
      <c r="D12564" t="s">
        <v>525</v>
      </c>
      <c r="E12564" t="s">
        <v>525</v>
      </c>
      <c r="F12564" s="191">
        <v>45975</v>
      </c>
      <c r="G12564" t="s">
        <v>650</v>
      </c>
      <c r="H12564" s="192">
        <v>999559</v>
      </c>
      <c r="I12564" t="s">
        <v>16</v>
      </c>
      <c r="J12564"/>
      <c r="K12564"/>
      <c r="L12564">
        <v>2025</v>
      </c>
      <c r="M12564" t="s">
        <v>525</v>
      </c>
      <c r="N12564" t="s">
        <v>569</v>
      </c>
      <c r="O12564"/>
    </row>
    <row r="12565" spans="1:15" ht="16" x14ac:dyDescent="0.2">
      <c r="A12565" t="s">
        <v>521</v>
      </c>
      <c r="B12565" t="s">
        <v>647</v>
      </c>
      <c r="C12565" t="s">
        <v>535</v>
      </c>
      <c r="D12565" t="s">
        <v>525</v>
      </c>
      <c r="E12565" t="s">
        <v>519</v>
      </c>
      <c r="F12565" s="191">
        <v>45975</v>
      </c>
      <c r="G12565" t="s">
        <v>650</v>
      </c>
      <c r="H12565" s="192">
        <v>125492</v>
      </c>
      <c r="I12565" t="s">
        <v>16</v>
      </c>
      <c r="J12565"/>
      <c r="K12565"/>
      <c r="L12565">
        <v>2025</v>
      </c>
      <c r="M12565" t="s">
        <v>525</v>
      </c>
      <c r="N12565" t="s">
        <v>569</v>
      </c>
      <c r="O12565"/>
    </row>
    <row r="12566" spans="1:15" ht="16" x14ac:dyDescent="0.2">
      <c r="A12566" t="s">
        <v>521</v>
      </c>
      <c r="B12566" t="s">
        <v>647</v>
      </c>
      <c r="C12566" t="s">
        <v>523</v>
      </c>
      <c r="D12566" t="s">
        <v>525</v>
      </c>
      <c r="E12566" t="s">
        <v>519</v>
      </c>
      <c r="F12566" s="191">
        <v>45975</v>
      </c>
      <c r="G12566" t="s">
        <v>650</v>
      </c>
      <c r="H12566" s="192">
        <v>1185633</v>
      </c>
      <c r="I12566" t="s">
        <v>16</v>
      </c>
      <c r="J12566"/>
      <c r="K12566"/>
      <c r="L12566">
        <v>2025</v>
      </c>
      <c r="M12566" t="s">
        <v>525</v>
      </c>
      <c r="N12566" t="s">
        <v>569</v>
      </c>
      <c r="O12566"/>
    </row>
    <row r="12567" spans="1:15" ht="16" x14ac:dyDescent="0.2">
      <c r="A12567" t="s">
        <v>521</v>
      </c>
      <c r="B12567" t="s">
        <v>647</v>
      </c>
      <c r="C12567" t="s">
        <v>523</v>
      </c>
      <c r="D12567" t="s">
        <v>525</v>
      </c>
      <c r="E12567" t="s">
        <v>531</v>
      </c>
      <c r="F12567" s="191">
        <v>45975</v>
      </c>
      <c r="G12567" t="s">
        <v>650</v>
      </c>
      <c r="H12567" s="192">
        <v>3301384</v>
      </c>
      <c r="I12567" t="s">
        <v>16</v>
      </c>
      <c r="J12567"/>
      <c r="K12567"/>
      <c r="L12567">
        <v>2025</v>
      </c>
      <c r="M12567" t="s">
        <v>525</v>
      </c>
      <c r="N12567" t="s">
        <v>569</v>
      </c>
      <c r="O12567"/>
    </row>
    <row r="12568" spans="1:15" ht="16" x14ac:dyDescent="0.2">
      <c r="A12568" t="s">
        <v>521</v>
      </c>
      <c r="B12568" t="s">
        <v>647</v>
      </c>
      <c r="C12568" t="s">
        <v>523</v>
      </c>
      <c r="D12568" t="s">
        <v>525</v>
      </c>
      <c r="E12568" t="s">
        <v>531</v>
      </c>
      <c r="F12568" s="191">
        <v>45975</v>
      </c>
      <c r="G12568" t="s">
        <v>648</v>
      </c>
      <c r="H12568" s="192">
        <v>39424</v>
      </c>
      <c r="I12568" t="s">
        <v>16</v>
      </c>
      <c r="J12568"/>
      <c r="K12568"/>
      <c r="L12568">
        <v>2025</v>
      </c>
      <c r="M12568" t="s">
        <v>525</v>
      </c>
      <c r="N12568" t="s">
        <v>569</v>
      </c>
      <c r="O12568"/>
    </row>
    <row r="12569" spans="1:15" ht="16" x14ac:dyDescent="0.2">
      <c r="A12569" t="s">
        <v>521</v>
      </c>
      <c r="B12569" t="s">
        <v>647</v>
      </c>
      <c r="C12569" t="s">
        <v>523</v>
      </c>
      <c r="D12569" t="s">
        <v>525</v>
      </c>
      <c r="E12569" t="s">
        <v>525</v>
      </c>
      <c r="F12569" s="191">
        <v>45975</v>
      </c>
      <c r="G12569" t="s">
        <v>651</v>
      </c>
      <c r="H12569" s="192">
        <v>93060</v>
      </c>
      <c r="I12569" t="s">
        <v>16</v>
      </c>
      <c r="J12569"/>
      <c r="K12569"/>
      <c r="L12569">
        <v>2025</v>
      </c>
      <c r="M12569" t="s">
        <v>525</v>
      </c>
      <c r="N12569" t="s">
        <v>569</v>
      </c>
      <c r="O12569"/>
    </row>
    <row r="12570" spans="1:15" ht="16" x14ac:dyDescent="0.2">
      <c r="A12570" t="s">
        <v>521</v>
      </c>
      <c r="B12570" t="s">
        <v>647</v>
      </c>
      <c r="C12570" t="s">
        <v>523</v>
      </c>
      <c r="D12570" t="s">
        <v>525</v>
      </c>
      <c r="E12570" t="s">
        <v>525</v>
      </c>
      <c r="F12570" s="191">
        <v>45975</v>
      </c>
      <c r="G12570" t="s">
        <v>649</v>
      </c>
      <c r="H12570" s="192">
        <v>41758</v>
      </c>
      <c r="I12570" t="s">
        <v>16</v>
      </c>
      <c r="J12570"/>
      <c r="K12570"/>
      <c r="L12570">
        <v>2025</v>
      </c>
      <c r="M12570" t="s">
        <v>525</v>
      </c>
      <c r="N12570" t="s">
        <v>569</v>
      </c>
      <c r="O12570"/>
    </row>
    <row r="12571" spans="1:15" ht="16" x14ac:dyDescent="0.2">
      <c r="A12571" t="s">
        <v>521</v>
      </c>
      <c r="B12571" t="s">
        <v>603</v>
      </c>
      <c r="C12571" t="s">
        <v>523</v>
      </c>
      <c r="D12571" t="s">
        <v>525</v>
      </c>
      <c r="E12571" t="s">
        <v>525</v>
      </c>
      <c r="F12571" s="191">
        <v>45978</v>
      </c>
      <c r="G12571" t="s">
        <v>604</v>
      </c>
      <c r="H12571" s="192">
        <v>13352</v>
      </c>
      <c r="I12571" t="s">
        <v>22</v>
      </c>
      <c r="J12571"/>
      <c r="K12571"/>
      <c r="L12571">
        <v>2025</v>
      </c>
      <c r="M12571" t="s">
        <v>525</v>
      </c>
      <c r="N12571" t="s">
        <v>569</v>
      </c>
      <c r="O12571"/>
    </row>
    <row r="12572" spans="1:15" ht="16" x14ac:dyDescent="0.2">
      <c r="A12572" t="s">
        <v>521</v>
      </c>
      <c r="B12572" t="s">
        <v>647</v>
      </c>
      <c r="C12572" t="s">
        <v>523</v>
      </c>
      <c r="D12572" t="s">
        <v>525</v>
      </c>
      <c r="E12572" t="s">
        <v>525</v>
      </c>
      <c r="F12572" s="191">
        <v>45978</v>
      </c>
      <c r="G12572" t="s">
        <v>650</v>
      </c>
      <c r="H12572" s="192">
        <v>578129</v>
      </c>
      <c r="I12572" t="s">
        <v>16</v>
      </c>
      <c r="J12572"/>
      <c r="K12572"/>
      <c r="L12572">
        <v>2025</v>
      </c>
      <c r="M12572" t="s">
        <v>525</v>
      </c>
      <c r="N12572" t="s">
        <v>569</v>
      </c>
      <c r="O12572"/>
    </row>
    <row r="12573" spans="1:15" ht="16" x14ac:dyDescent="0.2">
      <c r="A12573" t="s">
        <v>521</v>
      </c>
      <c r="B12573" t="s">
        <v>647</v>
      </c>
      <c r="C12573" t="s">
        <v>535</v>
      </c>
      <c r="D12573" t="s">
        <v>525</v>
      </c>
      <c r="E12573" t="s">
        <v>519</v>
      </c>
      <c r="F12573" s="191">
        <v>45978</v>
      </c>
      <c r="G12573" t="s">
        <v>650</v>
      </c>
      <c r="H12573" s="192">
        <v>67903</v>
      </c>
      <c r="I12573" t="s">
        <v>16</v>
      </c>
      <c r="J12573"/>
      <c r="K12573"/>
      <c r="L12573">
        <v>2025</v>
      </c>
      <c r="M12573" t="s">
        <v>525</v>
      </c>
      <c r="N12573" t="s">
        <v>569</v>
      </c>
      <c r="O12573"/>
    </row>
    <row r="12574" spans="1:15" ht="16" x14ac:dyDescent="0.2">
      <c r="A12574" t="s">
        <v>521</v>
      </c>
      <c r="B12574" t="s">
        <v>647</v>
      </c>
      <c r="C12574" t="s">
        <v>523</v>
      </c>
      <c r="D12574" t="s">
        <v>525</v>
      </c>
      <c r="E12574" t="s">
        <v>519</v>
      </c>
      <c r="F12574" s="191">
        <v>45978</v>
      </c>
      <c r="G12574" t="s">
        <v>650</v>
      </c>
      <c r="H12574" s="192">
        <v>787138</v>
      </c>
      <c r="I12574" t="s">
        <v>16</v>
      </c>
      <c r="J12574"/>
      <c r="K12574"/>
      <c r="L12574">
        <v>2025</v>
      </c>
      <c r="M12574" t="s">
        <v>525</v>
      </c>
      <c r="N12574" t="s">
        <v>569</v>
      </c>
      <c r="O12574"/>
    </row>
    <row r="12575" spans="1:15" ht="16" x14ac:dyDescent="0.2">
      <c r="A12575" t="s">
        <v>521</v>
      </c>
      <c r="B12575" t="s">
        <v>647</v>
      </c>
      <c r="C12575" t="s">
        <v>535</v>
      </c>
      <c r="D12575" t="s">
        <v>525</v>
      </c>
      <c r="E12575" t="s">
        <v>531</v>
      </c>
      <c r="F12575" s="191">
        <v>45978</v>
      </c>
      <c r="G12575" t="s">
        <v>650</v>
      </c>
      <c r="H12575" s="192">
        <v>45417</v>
      </c>
      <c r="I12575" t="s">
        <v>16</v>
      </c>
      <c r="J12575"/>
      <c r="K12575"/>
      <c r="L12575">
        <v>2025</v>
      </c>
      <c r="M12575" t="s">
        <v>525</v>
      </c>
      <c r="N12575" t="s">
        <v>569</v>
      </c>
      <c r="O12575"/>
    </row>
    <row r="12576" spans="1:15" ht="16" x14ac:dyDescent="0.2">
      <c r="A12576" t="s">
        <v>521</v>
      </c>
      <c r="B12576" t="s">
        <v>647</v>
      </c>
      <c r="C12576" t="s">
        <v>523</v>
      </c>
      <c r="D12576" t="s">
        <v>525</v>
      </c>
      <c r="E12576" t="s">
        <v>531</v>
      </c>
      <c r="F12576" s="191">
        <v>45978</v>
      </c>
      <c r="G12576" t="s">
        <v>650</v>
      </c>
      <c r="H12576" s="192">
        <v>365930</v>
      </c>
      <c r="I12576" t="s">
        <v>16</v>
      </c>
      <c r="J12576"/>
      <c r="K12576"/>
      <c r="L12576">
        <v>2025</v>
      </c>
      <c r="M12576" t="s">
        <v>525</v>
      </c>
      <c r="N12576" t="s">
        <v>569</v>
      </c>
      <c r="O12576"/>
    </row>
    <row r="12577" spans="1:15" ht="16" x14ac:dyDescent="0.2">
      <c r="A12577" t="s">
        <v>521</v>
      </c>
      <c r="B12577" t="s">
        <v>647</v>
      </c>
      <c r="C12577" t="s">
        <v>523</v>
      </c>
      <c r="D12577" t="s">
        <v>525</v>
      </c>
      <c r="E12577" t="s">
        <v>525</v>
      </c>
      <c r="F12577" s="191">
        <v>45978</v>
      </c>
      <c r="G12577" t="s">
        <v>648</v>
      </c>
      <c r="H12577" s="192">
        <v>14960</v>
      </c>
      <c r="I12577" t="s">
        <v>16</v>
      </c>
      <c r="J12577"/>
      <c r="K12577"/>
      <c r="L12577">
        <v>2025</v>
      </c>
      <c r="M12577" t="s">
        <v>525</v>
      </c>
      <c r="N12577" t="s">
        <v>569</v>
      </c>
      <c r="O12577"/>
    </row>
    <row r="12578" spans="1:15" ht="16" x14ac:dyDescent="0.2">
      <c r="A12578" t="s">
        <v>521</v>
      </c>
      <c r="B12578" t="s">
        <v>647</v>
      </c>
      <c r="C12578" t="s">
        <v>523</v>
      </c>
      <c r="D12578" t="s">
        <v>525</v>
      </c>
      <c r="E12578" t="s">
        <v>525</v>
      </c>
      <c r="F12578" s="191">
        <v>45978</v>
      </c>
      <c r="G12578" t="s">
        <v>651</v>
      </c>
      <c r="H12578" s="192">
        <v>44440</v>
      </c>
      <c r="I12578" t="s">
        <v>16</v>
      </c>
      <c r="J12578"/>
      <c r="K12578"/>
      <c r="L12578">
        <v>2025</v>
      </c>
      <c r="M12578" t="s">
        <v>525</v>
      </c>
      <c r="N12578" t="s">
        <v>569</v>
      </c>
      <c r="O12578"/>
    </row>
    <row r="12579" spans="1:15" ht="16" x14ac:dyDescent="0.2">
      <c r="A12579" t="s">
        <v>521</v>
      </c>
      <c r="B12579" t="s">
        <v>647</v>
      </c>
      <c r="C12579" t="s">
        <v>523</v>
      </c>
      <c r="D12579" t="s">
        <v>525</v>
      </c>
      <c r="E12579" t="s">
        <v>525</v>
      </c>
      <c r="F12579" s="191">
        <v>45978</v>
      </c>
      <c r="G12579" t="s">
        <v>649</v>
      </c>
      <c r="H12579" s="192">
        <v>154889</v>
      </c>
      <c r="I12579" t="s">
        <v>16</v>
      </c>
      <c r="J12579"/>
      <c r="K12579"/>
      <c r="L12579">
        <v>2025</v>
      </c>
      <c r="M12579" t="s">
        <v>525</v>
      </c>
      <c r="N12579" t="s">
        <v>569</v>
      </c>
      <c r="O12579"/>
    </row>
    <row r="12580" spans="1:15" ht="16" x14ac:dyDescent="0.2">
      <c r="A12580" t="s">
        <v>521</v>
      </c>
      <c r="B12580" t="s">
        <v>647</v>
      </c>
      <c r="C12580" t="s">
        <v>523</v>
      </c>
      <c r="D12580" t="s">
        <v>525</v>
      </c>
      <c r="E12580" t="s">
        <v>531</v>
      </c>
      <c r="F12580" s="191">
        <v>45978</v>
      </c>
      <c r="G12580" t="s">
        <v>649</v>
      </c>
      <c r="H12580" s="192">
        <v>249205</v>
      </c>
      <c r="I12580" t="s">
        <v>16</v>
      </c>
      <c r="J12580"/>
      <c r="K12580"/>
      <c r="L12580">
        <v>2025</v>
      </c>
      <c r="M12580" t="s">
        <v>525</v>
      </c>
      <c r="N12580" t="s">
        <v>569</v>
      </c>
      <c r="O12580"/>
    </row>
    <row r="12581" spans="1:15" ht="16" x14ac:dyDescent="0.2">
      <c r="A12581" t="s">
        <v>521</v>
      </c>
      <c r="B12581" t="s">
        <v>603</v>
      </c>
      <c r="C12581" t="s">
        <v>523</v>
      </c>
      <c r="D12581" t="s">
        <v>525</v>
      </c>
      <c r="E12581" t="s">
        <v>525</v>
      </c>
      <c r="F12581" s="191">
        <v>45979</v>
      </c>
      <c r="G12581" t="s">
        <v>604</v>
      </c>
      <c r="H12581" s="192">
        <v>38645</v>
      </c>
      <c r="I12581" t="s">
        <v>22</v>
      </c>
      <c r="J12581"/>
      <c r="K12581"/>
      <c r="L12581">
        <v>2025</v>
      </c>
      <c r="M12581" t="s">
        <v>525</v>
      </c>
      <c r="N12581" t="s">
        <v>569</v>
      </c>
      <c r="O12581"/>
    </row>
    <row r="12582" spans="1:15" ht="16" x14ac:dyDescent="0.2">
      <c r="A12582" t="s">
        <v>521</v>
      </c>
      <c r="B12582" t="s">
        <v>617</v>
      </c>
      <c r="C12582" t="s">
        <v>523</v>
      </c>
      <c r="D12582" t="s">
        <v>525</v>
      </c>
      <c r="E12582" t="s">
        <v>525</v>
      </c>
      <c r="F12582" s="191">
        <v>45979</v>
      </c>
      <c r="G12582" t="s">
        <v>23</v>
      </c>
      <c r="H12582" s="192">
        <v>26840</v>
      </c>
      <c r="I12582" t="s">
        <v>22</v>
      </c>
      <c r="J12582"/>
      <c r="K12582"/>
      <c r="L12582">
        <v>2025</v>
      </c>
      <c r="M12582" t="s">
        <v>525</v>
      </c>
      <c r="N12582" t="s">
        <v>569</v>
      </c>
      <c r="O12582"/>
    </row>
    <row r="12583" spans="1:15" ht="16" x14ac:dyDescent="0.2">
      <c r="A12583" t="s">
        <v>521</v>
      </c>
      <c r="B12583" t="s">
        <v>617</v>
      </c>
      <c r="C12583" t="s">
        <v>523</v>
      </c>
      <c r="D12583" t="s">
        <v>525</v>
      </c>
      <c r="E12583" t="s">
        <v>531</v>
      </c>
      <c r="F12583" s="191">
        <v>45979</v>
      </c>
      <c r="G12583" t="s">
        <v>23</v>
      </c>
      <c r="H12583" s="192">
        <v>131340</v>
      </c>
      <c r="I12583" t="s">
        <v>22</v>
      </c>
      <c r="J12583"/>
      <c r="K12583"/>
      <c r="L12583">
        <v>2025</v>
      </c>
      <c r="M12583" t="s">
        <v>525</v>
      </c>
      <c r="N12583" t="s">
        <v>569</v>
      </c>
      <c r="O12583"/>
    </row>
    <row r="12584" spans="1:15" ht="16" x14ac:dyDescent="0.2">
      <c r="A12584" t="s">
        <v>521</v>
      </c>
      <c r="B12584" t="s">
        <v>647</v>
      </c>
      <c r="C12584" t="s">
        <v>523</v>
      </c>
      <c r="D12584" t="s">
        <v>525</v>
      </c>
      <c r="E12584" t="s">
        <v>525</v>
      </c>
      <c r="F12584" s="191">
        <v>45979</v>
      </c>
      <c r="G12584" t="s">
        <v>650</v>
      </c>
      <c r="H12584" s="192">
        <v>2342553</v>
      </c>
      <c r="I12584" t="s">
        <v>16</v>
      </c>
      <c r="J12584"/>
      <c r="K12584"/>
      <c r="L12584">
        <v>2025</v>
      </c>
      <c r="M12584" t="s">
        <v>525</v>
      </c>
      <c r="N12584" t="s">
        <v>569</v>
      </c>
      <c r="O12584"/>
    </row>
    <row r="12585" spans="1:15" ht="16" x14ac:dyDescent="0.2">
      <c r="A12585" t="s">
        <v>521</v>
      </c>
      <c r="B12585" t="s">
        <v>647</v>
      </c>
      <c r="C12585" t="s">
        <v>535</v>
      </c>
      <c r="D12585" t="s">
        <v>525</v>
      </c>
      <c r="E12585" t="s">
        <v>519</v>
      </c>
      <c r="F12585" s="191">
        <v>45979</v>
      </c>
      <c r="G12585" t="s">
        <v>650</v>
      </c>
      <c r="H12585" s="192">
        <v>140089</v>
      </c>
      <c r="I12585" t="s">
        <v>16</v>
      </c>
      <c r="J12585"/>
      <c r="K12585"/>
      <c r="L12585">
        <v>2025</v>
      </c>
      <c r="M12585" t="s">
        <v>525</v>
      </c>
      <c r="N12585" t="s">
        <v>569</v>
      </c>
      <c r="O12585"/>
    </row>
    <row r="12586" spans="1:15" ht="16" x14ac:dyDescent="0.2">
      <c r="A12586" t="s">
        <v>521</v>
      </c>
      <c r="B12586" t="s">
        <v>647</v>
      </c>
      <c r="C12586" t="s">
        <v>523</v>
      </c>
      <c r="D12586" t="s">
        <v>525</v>
      </c>
      <c r="E12586" t="s">
        <v>519</v>
      </c>
      <c r="F12586" s="191">
        <v>45979</v>
      </c>
      <c r="G12586" t="s">
        <v>650</v>
      </c>
      <c r="H12586" s="192">
        <v>1406370</v>
      </c>
      <c r="I12586" t="s">
        <v>16</v>
      </c>
      <c r="J12586"/>
      <c r="K12586"/>
      <c r="L12586">
        <v>2025</v>
      </c>
      <c r="M12586" t="s">
        <v>525</v>
      </c>
      <c r="N12586" t="s">
        <v>569</v>
      </c>
      <c r="O12586"/>
    </row>
    <row r="12587" spans="1:15" ht="16" x14ac:dyDescent="0.2">
      <c r="A12587" t="s">
        <v>521</v>
      </c>
      <c r="B12587" t="s">
        <v>647</v>
      </c>
      <c r="C12587" t="s">
        <v>535</v>
      </c>
      <c r="D12587" t="s">
        <v>525</v>
      </c>
      <c r="E12587" t="s">
        <v>531</v>
      </c>
      <c r="F12587" s="191">
        <v>45979</v>
      </c>
      <c r="G12587" t="s">
        <v>650</v>
      </c>
      <c r="H12587" s="192">
        <v>12228</v>
      </c>
      <c r="I12587" t="s">
        <v>16</v>
      </c>
      <c r="J12587"/>
      <c r="K12587"/>
      <c r="L12587">
        <v>2025</v>
      </c>
      <c r="M12587" t="s">
        <v>525</v>
      </c>
      <c r="N12587" t="s">
        <v>569</v>
      </c>
      <c r="O12587"/>
    </row>
    <row r="12588" spans="1:15" ht="16" x14ac:dyDescent="0.2">
      <c r="A12588" t="s">
        <v>521</v>
      </c>
      <c r="B12588" t="s">
        <v>647</v>
      </c>
      <c r="C12588" t="s">
        <v>523</v>
      </c>
      <c r="D12588" t="s">
        <v>525</v>
      </c>
      <c r="E12588" t="s">
        <v>531</v>
      </c>
      <c r="F12588" s="191">
        <v>45979</v>
      </c>
      <c r="G12588" t="s">
        <v>650</v>
      </c>
      <c r="H12588" s="192">
        <v>2457006</v>
      </c>
      <c r="I12588" t="s">
        <v>16</v>
      </c>
      <c r="J12588"/>
      <c r="K12588"/>
      <c r="L12588">
        <v>2025</v>
      </c>
      <c r="M12588" t="s">
        <v>525</v>
      </c>
      <c r="N12588" t="s">
        <v>569</v>
      </c>
      <c r="O12588"/>
    </row>
    <row r="12589" spans="1:15" ht="16" x14ac:dyDescent="0.2">
      <c r="A12589" t="s">
        <v>521</v>
      </c>
      <c r="B12589" t="s">
        <v>647</v>
      </c>
      <c r="C12589" t="s">
        <v>523</v>
      </c>
      <c r="D12589" t="s">
        <v>525</v>
      </c>
      <c r="E12589" t="s">
        <v>525</v>
      </c>
      <c r="F12589" s="191">
        <v>45979</v>
      </c>
      <c r="G12589" t="s">
        <v>648</v>
      </c>
      <c r="H12589" s="192">
        <v>48476</v>
      </c>
      <c r="I12589" t="s">
        <v>16</v>
      </c>
      <c r="J12589"/>
      <c r="K12589"/>
      <c r="L12589">
        <v>2025</v>
      </c>
      <c r="M12589" t="s">
        <v>525</v>
      </c>
      <c r="N12589" t="s">
        <v>569</v>
      </c>
      <c r="O12589"/>
    </row>
    <row r="12590" spans="1:15" ht="16" x14ac:dyDescent="0.2">
      <c r="A12590" t="s">
        <v>521</v>
      </c>
      <c r="B12590" t="s">
        <v>647</v>
      </c>
      <c r="C12590" t="s">
        <v>523</v>
      </c>
      <c r="D12590" t="s">
        <v>525</v>
      </c>
      <c r="E12590" t="s">
        <v>531</v>
      </c>
      <c r="F12590" s="191">
        <v>45979</v>
      </c>
      <c r="G12590" t="s">
        <v>648</v>
      </c>
      <c r="H12590" s="192">
        <v>17741</v>
      </c>
      <c r="I12590" t="s">
        <v>16</v>
      </c>
      <c r="J12590"/>
      <c r="K12590"/>
      <c r="L12590">
        <v>2025</v>
      </c>
      <c r="M12590" t="s">
        <v>525</v>
      </c>
      <c r="N12590" t="s">
        <v>569</v>
      </c>
      <c r="O12590"/>
    </row>
    <row r="12591" spans="1:15" ht="16" x14ac:dyDescent="0.2">
      <c r="A12591" t="s">
        <v>521</v>
      </c>
      <c r="B12591" t="s">
        <v>647</v>
      </c>
      <c r="C12591" t="s">
        <v>523</v>
      </c>
      <c r="D12591" t="s">
        <v>525</v>
      </c>
      <c r="E12591" t="s">
        <v>525</v>
      </c>
      <c r="F12591" s="191">
        <v>45979</v>
      </c>
      <c r="G12591" t="s">
        <v>649</v>
      </c>
      <c r="H12591" s="192">
        <v>1057852</v>
      </c>
      <c r="I12591" t="s">
        <v>16</v>
      </c>
      <c r="J12591"/>
      <c r="K12591"/>
      <c r="L12591">
        <v>2025</v>
      </c>
      <c r="M12591" t="s">
        <v>525</v>
      </c>
      <c r="N12591" t="s">
        <v>569</v>
      </c>
      <c r="O12591"/>
    </row>
    <row r="12592" spans="1:15" ht="16" x14ac:dyDescent="0.2">
      <c r="A12592" t="s">
        <v>521</v>
      </c>
      <c r="B12592" t="s">
        <v>647</v>
      </c>
      <c r="C12592" t="s">
        <v>523</v>
      </c>
      <c r="D12592" t="s">
        <v>525</v>
      </c>
      <c r="E12592" t="s">
        <v>531</v>
      </c>
      <c r="F12592" s="191">
        <v>45979</v>
      </c>
      <c r="G12592" t="s">
        <v>649</v>
      </c>
      <c r="H12592" s="192">
        <v>87406</v>
      </c>
      <c r="I12592" t="s">
        <v>16</v>
      </c>
      <c r="J12592"/>
      <c r="K12592"/>
      <c r="L12592">
        <v>2025</v>
      </c>
      <c r="M12592" t="s">
        <v>525</v>
      </c>
      <c r="N12592" t="s">
        <v>569</v>
      </c>
      <c r="O12592"/>
    </row>
    <row r="12593" spans="1:15" ht="16" x14ac:dyDescent="0.2">
      <c r="A12593" t="s">
        <v>521</v>
      </c>
      <c r="B12593" t="s">
        <v>647</v>
      </c>
      <c r="C12593" t="s">
        <v>523</v>
      </c>
      <c r="D12593" t="s">
        <v>525</v>
      </c>
      <c r="E12593" t="s">
        <v>525</v>
      </c>
      <c r="F12593" s="191">
        <v>45980</v>
      </c>
      <c r="G12593" t="s">
        <v>650</v>
      </c>
      <c r="H12593" s="192">
        <v>2110742</v>
      </c>
      <c r="I12593" t="s">
        <v>16</v>
      </c>
      <c r="J12593"/>
      <c r="K12593"/>
      <c r="L12593">
        <v>2025</v>
      </c>
      <c r="M12593" t="s">
        <v>525</v>
      </c>
      <c r="N12593" t="s">
        <v>569</v>
      </c>
      <c r="O12593"/>
    </row>
    <row r="12594" spans="1:15" ht="16" x14ac:dyDescent="0.2">
      <c r="A12594" t="s">
        <v>521</v>
      </c>
      <c r="B12594" t="s">
        <v>647</v>
      </c>
      <c r="C12594" t="s">
        <v>535</v>
      </c>
      <c r="D12594" t="s">
        <v>525</v>
      </c>
      <c r="E12594" t="s">
        <v>519</v>
      </c>
      <c r="F12594" s="191">
        <v>45980</v>
      </c>
      <c r="G12594" t="s">
        <v>650</v>
      </c>
      <c r="H12594" s="192">
        <v>5859</v>
      </c>
      <c r="I12594" t="s">
        <v>16</v>
      </c>
      <c r="J12594"/>
      <c r="K12594"/>
      <c r="L12594">
        <v>2025</v>
      </c>
      <c r="M12594" t="s">
        <v>525</v>
      </c>
      <c r="N12594" t="s">
        <v>569</v>
      </c>
      <c r="O12594"/>
    </row>
    <row r="12595" spans="1:15" ht="16" x14ac:dyDescent="0.2">
      <c r="A12595" t="s">
        <v>521</v>
      </c>
      <c r="B12595" t="s">
        <v>647</v>
      </c>
      <c r="C12595" t="s">
        <v>523</v>
      </c>
      <c r="D12595" t="s">
        <v>525</v>
      </c>
      <c r="E12595" t="s">
        <v>519</v>
      </c>
      <c r="F12595" s="191">
        <v>45980</v>
      </c>
      <c r="G12595" t="s">
        <v>650</v>
      </c>
      <c r="H12595" s="192">
        <v>1003631</v>
      </c>
      <c r="I12595" t="s">
        <v>16</v>
      </c>
      <c r="J12595"/>
      <c r="K12595"/>
      <c r="L12595">
        <v>2025</v>
      </c>
      <c r="M12595" t="s">
        <v>525</v>
      </c>
      <c r="N12595" t="s">
        <v>569</v>
      </c>
      <c r="O12595"/>
    </row>
    <row r="12596" spans="1:15" ht="16" x14ac:dyDescent="0.2">
      <c r="A12596" t="s">
        <v>521</v>
      </c>
      <c r="B12596" t="s">
        <v>647</v>
      </c>
      <c r="C12596" t="s">
        <v>535</v>
      </c>
      <c r="D12596" t="s">
        <v>525</v>
      </c>
      <c r="E12596" t="s">
        <v>531</v>
      </c>
      <c r="F12596" s="191">
        <v>45980</v>
      </c>
      <c r="G12596" t="s">
        <v>650</v>
      </c>
      <c r="H12596" s="192">
        <v>26734</v>
      </c>
      <c r="I12596" t="s">
        <v>16</v>
      </c>
      <c r="J12596"/>
      <c r="K12596"/>
      <c r="L12596">
        <v>2025</v>
      </c>
      <c r="M12596" t="s">
        <v>525</v>
      </c>
      <c r="N12596" t="s">
        <v>569</v>
      </c>
      <c r="O12596"/>
    </row>
    <row r="12597" spans="1:15" ht="16" x14ac:dyDescent="0.2">
      <c r="A12597" t="s">
        <v>521</v>
      </c>
      <c r="B12597" t="s">
        <v>647</v>
      </c>
      <c r="C12597" t="s">
        <v>523</v>
      </c>
      <c r="D12597" t="s">
        <v>525</v>
      </c>
      <c r="E12597" t="s">
        <v>531</v>
      </c>
      <c r="F12597" s="191">
        <v>45980</v>
      </c>
      <c r="G12597" t="s">
        <v>650</v>
      </c>
      <c r="H12597" s="192">
        <v>3534051</v>
      </c>
      <c r="I12597" t="s">
        <v>16</v>
      </c>
      <c r="J12597"/>
      <c r="K12597"/>
      <c r="L12597">
        <v>2025</v>
      </c>
      <c r="M12597" t="s">
        <v>525</v>
      </c>
      <c r="N12597" t="s">
        <v>569</v>
      </c>
      <c r="O12597"/>
    </row>
    <row r="12598" spans="1:15" ht="16" x14ac:dyDescent="0.2">
      <c r="A12598" t="s">
        <v>521</v>
      </c>
      <c r="B12598" t="s">
        <v>647</v>
      </c>
      <c r="C12598" t="s">
        <v>523</v>
      </c>
      <c r="D12598" t="s">
        <v>525</v>
      </c>
      <c r="E12598" t="s">
        <v>525</v>
      </c>
      <c r="F12598" s="191">
        <v>45980</v>
      </c>
      <c r="G12598" t="s">
        <v>648</v>
      </c>
      <c r="H12598" s="192">
        <v>47872</v>
      </c>
      <c r="I12598" t="s">
        <v>16</v>
      </c>
      <c r="J12598"/>
      <c r="K12598"/>
      <c r="L12598">
        <v>2025</v>
      </c>
      <c r="M12598" t="s">
        <v>525</v>
      </c>
      <c r="N12598" t="s">
        <v>569</v>
      </c>
      <c r="O12598"/>
    </row>
    <row r="12599" spans="1:15" ht="16" x14ac:dyDescent="0.2">
      <c r="A12599" t="s">
        <v>521</v>
      </c>
      <c r="B12599" t="s">
        <v>647</v>
      </c>
      <c r="C12599" t="s">
        <v>523</v>
      </c>
      <c r="D12599" t="s">
        <v>525</v>
      </c>
      <c r="E12599" t="s">
        <v>531</v>
      </c>
      <c r="F12599" s="191">
        <v>45980</v>
      </c>
      <c r="G12599" t="s">
        <v>648</v>
      </c>
      <c r="H12599" s="192">
        <v>94618</v>
      </c>
      <c r="I12599" t="s">
        <v>16</v>
      </c>
      <c r="J12599"/>
      <c r="K12599"/>
      <c r="L12599">
        <v>2025</v>
      </c>
      <c r="M12599" t="s">
        <v>525</v>
      </c>
      <c r="N12599" t="s">
        <v>569</v>
      </c>
      <c r="O12599"/>
    </row>
    <row r="12600" spans="1:15" ht="16" x14ac:dyDescent="0.2">
      <c r="A12600" t="s">
        <v>521</v>
      </c>
      <c r="B12600" t="s">
        <v>647</v>
      </c>
      <c r="C12600" t="s">
        <v>523</v>
      </c>
      <c r="D12600" t="s">
        <v>525</v>
      </c>
      <c r="E12600" t="s">
        <v>525</v>
      </c>
      <c r="F12600" s="191">
        <v>45980</v>
      </c>
      <c r="G12600" t="s">
        <v>651</v>
      </c>
      <c r="H12600" s="192">
        <v>44440</v>
      </c>
      <c r="I12600" t="s">
        <v>16</v>
      </c>
      <c r="J12600"/>
      <c r="K12600"/>
      <c r="L12600">
        <v>2025</v>
      </c>
      <c r="M12600" t="s">
        <v>525</v>
      </c>
      <c r="N12600" t="s">
        <v>569</v>
      </c>
      <c r="O12600"/>
    </row>
    <row r="12601" spans="1:15" ht="16" x14ac:dyDescent="0.2">
      <c r="A12601" t="s">
        <v>521</v>
      </c>
      <c r="B12601" t="s">
        <v>647</v>
      </c>
      <c r="C12601" t="s">
        <v>523</v>
      </c>
      <c r="D12601" t="s">
        <v>525</v>
      </c>
      <c r="E12601" t="s">
        <v>525</v>
      </c>
      <c r="F12601" s="191">
        <v>45980</v>
      </c>
      <c r="G12601" t="s">
        <v>649</v>
      </c>
      <c r="H12601" s="192">
        <v>117128</v>
      </c>
      <c r="I12601" t="s">
        <v>16</v>
      </c>
      <c r="J12601"/>
      <c r="K12601"/>
      <c r="L12601">
        <v>2025</v>
      </c>
      <c r="M12601" t="s">
        <v>525</v>
      </c>
      <c r="N12601" t="s">
        <v>569</v>
      </c>
      <c r="O12601"/>
    </row>
    <row r="12602" spans="1:15" ht="16" x14ac:dyDescent="0.2">
      <c r="A12602" t="s">
        <v>521</v>
      </c>
      <c r="B12602" t="s">
        <v>647</v>
      </c>
      <c r="C12602" t="s">
        <v>523</v>
      </c>
      <c r="D12602" t="s">
        <v>525</v>
      </c>
      <c r="E12602" t="s">
        <v>531</v>
      </c>
      <c r="F12602" s="191">
        <v>45980</v>
      </c>
      <c r="G12602" t="s">
        <v>649</v>
      </c>
      <c r="H12602" s="192">
        <v>212421</v>
      </c>
      <c r="I12602" t="s">
        <v>16</v>
      </c>
      <c r="J12602"/>
      <c r="K12602"/>
      <c r="L12602">
        <v>2025</v>
      </c>
      <c r="M12602" t="s">
        <v>525</v>
      </c>
      <c r="N12602" t="s">
        <v>569</v>
      </c>
      <c r="O12602"/>
    </row>
    <row r="12603" spans="1:15" ht="16" x14ac:dyDescent="0.2">
      <c r="A12603" t="s">
        <v>521</v>
      </c>
      <c r="B12603" t="s">
        <v>647</v>
      </c>
      <c r="C12603" t="s">
        <v>523</v>
      </c>
      <c r="D12603" t="s">
        <v>525</v>
      </c>
      <c r="E12603" t="s">
        <v>525</v>
      </c>
      <c r="F12603" s="191">
        <v>45980</v>
      </c>
      <c r="G12603" t="s">
        <v>652</v>
      </c>
      <c r="H12603" s="192">
        <v>121176</v>
      </c>
      <c r="I12603" t="s">
        <v>16</v>
      </c>
      <c r="J12603"/>
      <c r="K12603"/>
      <c r="L12603">
        <v>2025</v>
      </c>
      <c r="M12603" t="s">
        <v>525</v>
      </c>
      <c r="N12603" t="s">
        <v>569</v>
      </c>
      <c r="O12603"/>
    </row>
    <row r="12604" spans="1:15" ht="16" x14ac:dyDescent="0.2">
      <c r="A12604" t="s">
        <v>521</v>
      </c>
      <c r="B12604" t="s">
        <v>647</v>
      </c>
      <c r="C12604" t="s">
        <v>523</v>
      </c>
      <c r="D12604" t="s">
        <v>525</v>
      </c>
      <c r="E12604" t="s">
        <v>531</v>
      </c>
      <c r="F12604" s="191">
        <v>45980</v>
      </c>
      <c r="G12604" t="s">
        <v>652</v>
      </c>
      <c r="H12604" s="192">
        <v>779702</v>
      </c>
      <c r="I12604" t="s">
        <v>16</v>
      </c>
      <c r="J12604"/>
      <c r="K12604"/>
      <c r="L12604">
        <v>2025</v>
      </c>
      <c r="M12604" t="s">
        <v>525</v>
      </c>
      <c r="N12604" t="s">
        <v>569</v>
      </c>
      <c r="O12604"/>
    </row>
    <row r="12605" spans="1:15" ht="16" x14ac:dyDescent="0.2">
      <c r="A12605" t="s">
        <v>521</v>
      </c>
      <c r="B12605" t="s">
        <v>567</v>
      </c>
      <c r="C12605" t="s">
        <v>523</v>
      </c>
      <c r="D12605" t="s">
        <v>525</v>
      </c>
      <c r="E12605" t="s">
        <v>531</v>
      </c>
      <c r="F12605" s="191">
        <v>45980</v>
      </c>
      <c r="G12605" t="s">
        <v>568</v>
      </c>
      <c r="H12605" s="192">
        <v>104610</v>
      </c>
      <c r="I12605" t="s">
        <v>22</v>
      </c>
      <c r="J12605"/>
      <c r="K12605"/>
      <c r="L12605">
        <v>2025</v>
      </c>
      <c r="M12605" t="s">
        <v>525</v>
      </c>
      <c r="N12605" t="s">
        <v>569</v>
      </c>
      <c r="O12605"/>
    </row>
    <row r="12606" spans="1:15" ht="16" x14ac:dyDescent="0.2">
      <c r="A12606" t="s">
        <v>521</v>
      </c>
      <c r="B12606" t="s">
        <v>603</v>
      </c>
      <c r="C12606" t="s">
        <v>523</v>
      </c>
      <c r="D12606" t="s">
        <v>525</v>
      </c>
      <c r="E12606" t="s">
        <v>525</v>
      </c>
      <c r="F12606" s="191">
        <v>45980</v>
      </c>
      <c r="G12606" t="s">
        <v>604</v>
      </c>
      <c r="H12606" s="192">
        <v>67615</v>
      </c>
      <c r="I12606" t="s">
        <v>22</v>
      </c>
      <c r="J12606"/>
      <c r="K12606"/>
      <c r="L12606">
        <v>2025</v>
      </c>
      <c r="M12606" t="s">
        <v>525</v>
      </c>
      <c r="N12606" t="s">
        <v>569</v>
      </c>
      <c r="O12606"/>
    </row>
    <row r="12607" spans="1:15" ht="16" x14ac:dyDescent="0.2">
      <c r="A12607" t="s">
        <v>521</v>
      </c>
      <c r="B12607" t="s">
        <v>617</v>
      </c>
      <c r="C12607" t="s">
        <v>523</v>
      </c>
      <c r="D12607" t="s">
        <v>525</v>
      </c>
      <c r="E12607" t="s">
        <v>525</v>
      </c>
      <c r="F12607" s="191">
        <v>45980</v>
      </c>
      <c r="G12607" t="s">
        <v>23</v>
      </c>
      <c r="H12607" s="192">
        <v>8800</v>
      </c>
      <c r="I12607" t="s">
        <v>22</v>
      </c>
      <c r="J12607"/>
      <c r="K12607"/>
      <c r="L12607">
        <v>2025</v>
      </c>
      <c r="M12607" t="s">
        <v>525</v>
      </c>
      <c r="N12607" t="s">
        <v>569</v>
      </c>
      <c r="O12607"/>
    </row>
    <row r="12608" spans="1:15" ht="16" x14ac:dyDescent="0.2">
      <c r="A12608" t="s">
        <v>521</v>
      </c>
      <c r="B12608" t="s">
        <v>617</v>
      </c>
      <c r="C12608" t="s">
        <v>523</v>
      </c>
      <c r="D12608" t="s">
        <v>525</v>
      </c>
      <c r="E12608" t="s">
        <v>531</v>
      </c>
      <c r="F12608" s="191">
        <v>45980</v>
      </c>
      <c r="G12608" t="s">
        <v>23</v>
      </c>
      <c r="H12608" s="192">
        <v>31460</v>
      </c>
      <c r="I12608" t="s">
        <v>22</v>
      </c>
      <c r="J12608"/>
      <c r="K12608"/>
      <c r="L12608">
        <v>2025</v>
      </c>
      <c r="M12608" t="s">
        <v>525</v>
      </c>
      <c r="N12608" t="s">
        <v>569</v>
      </c>
      <c r="O12608"/>
    </row>
    <row r="12609" spans="1:15" ht="16" x14ac:dyDescent="0.2">
      <c r="A12609" t="s">
        <v>521</v>
      </c>
      <c r="B12609" t="s">
        <v>647</v>
      </c>
      <c r="C12609" t="s">
        <v>523</v>
      </c>
      <c r="D12609" t="s">
        <v>525</v>
      </c>
      <c r="E12609" t="s">
        <v>525</v>
      </c>
      <c r="F12609" s="191">
        <v>45981</v>
      </c>
      <c r="G12609" t="s">
        <v>650</v>
      </c>
      <c r="H12609" s="192">
        <v>2132182</v>
      </c>
      <c r="I12609" t="s">
        <v>16</v>
      </c>
      <c r="J12609"/>
      <c r="K12609"/>
      <c r="L12609">
        <v>2025</v>
      </c>
      <c r="M12609" t="s">
        <v>525</v>
      </c>
      <c r="N12609" t="s">
        <v>569</v>
      </c>
      <c r="O12609"/>
    </row>
    <row r="12610" spans="1:15" ht="16" x14ac:dyDescent="0.2">
      <c r="A12610" t="s">
        <v>521</v>
      </c>
      <c r="B12610" t="s">
        <v>647</v>
      </c>
      <c r="C12610" t="s">
        <v>535</v>
      </c>
      <c r="D12610" t="s">
        <v>525</v>
      </c>
      <c r="E12610" t="s">
        <v>519</v>
      </c>
      <c r="F12610" s="191">
        <v>45981</v>
      </c>
      <c r="G12610" t="s">
        <v>650</v>
      </c>
      <c r="H12610" s="192">
        <v>40392</v>
      </c>
      <c r="I12610" t="s">
        <v>16</v>
      </c>
      <c r="J12610"/>
      <c r="K12610"/>
      <c r="L12610">
        <v>2025</v>
      </c>
      <c r="M12610" t="s">
        <v>525</v>
      </c>
      <c r="N12610" t="s">
        <v>569</v>
      </c>
      <c r="O12610"/>
    </row>
    <row r="12611" spans="1:15" ht="16" x14ac:dyDescent="0.2">
      <c r="A12611" t="s">
        <v>521</v>
      </c>
      <c r="B12611" t="s">
        <v>647</v>
      </c>
      <c r="C12611" t="s">
        <v>523</v>
      </c>
      <c r="D12611" t="s">
        <v>525</v>
      </c>
      <c r="E12611" t="s">
        <v>519</v>
      </c>
      <c r="F12611" s="191">
        <v>45981</v>
      </c>
      <c r="G12611" t="s">
        <v>650</v>
      </c>
      <c r="H12611" s="192">
        <v>600171</v>
      </c>
      <c r="I12611" t="s">
        <v>16</v>
      </c>
      <c r="J12611"/>
      <c r="K12611"/>
      <c r="L12611">
        <v>2025</v>
      </c>
      <c r="M12611" t="s">
        <v>525</v>
      </c>
      <c r="N12611" t="s">
        <v>569</v>
      </c>
      <c r="O12611"/>
    </row>
    <row r="12612" spans="1:15" ht="16" x14ac:dyDescent="0.2">
      <c r="A12612" t="s">
        <v>521</v>
      </c>
      <c r="B12612" t="s">
        <v>647</v>
      </c>
      <c r="C12612" t="s">
        <v>535</v>
      </c>
      <c r="D12612" t="s">
        <v>525</v>
      </c>
      <c r="E12612" t="s">
        <v>531</v>
      </c>
      <c r="F12612" s="191">
        <v>45981</v>
      </c>
      <c r="G12612" t="s">
        <v>650</v>
      </c>
      <c r="H12612" s="192">
        <v>12074</v>
      </c>
      <c r="I12612" t="s">
        <v>16</v>
      </c>
      <c r="J12612"/>
      <c r="K12612"/>
      <c r="L12612">
        <v>2025</v>
      </c>
      <c r="M12612" t="s">
        <v>525</v>
      </c>
      <c r="N12612" t="s">
        <v>569</v>
      </c>
      <c r="O12612"/>
    </row>
    <row r="12613" spans="1:15" ht="16" x14ac:dyDescent="0.2">
      <c r="A12613" t="s">
        <v>521</v>
      </c>
      <c r="B12613" t="s">
        <v>647</v>
      </c>
      <c r="C12613" t="s">
        <v>523</v>
      </c>
      <c r="D12613" t="s">
        <v>525</v>
      </c>
      <c r="E12613" t="s">
        <v>531</v>
      </c>
      <c r="F12613" s="191">
        <v>45981</v>
      </c>
      <c r="G12613" t="s">
        <v>650</v>
      </c>
      <c r="H12613" s="192">
        <v>2578310</v>
      </c>
      <c r="I12613" t="s">
        <v>16</v>
      </c>
      <c r="J12613"/>
      <c r="K12613"/>
      <c r="L12613">
        <v>2025</v>
      </c>
      <c r="M12613" t="s">
        <v>525</v>
      </c>
      <c r="N12613" t="s">
        <v>569</v>
      </c>
      <c r="O12613"/>
    </row>
    <row r="12614" spans="1:15" ht="16" x14ac:dyDescent="0.2">
      <c r="A12614" t="s">
        <v>521</v>
      </c>
      <c r="B12614" t="s">
        <v>647</v>
      </c>
      <c r="C12614" t="s">
        <v>523</v>
      </c>
      <c r="D12614" t="s">
        <v>525</v>
      </c>
      <c r="E12614" t="s">
        <v>525</v>
      </c>
      <c r="F12614" s="191">
        <v>45981</v>
      </c>
      <c r="G12614" t="s">
        <v>651</v>
      </c>
      <c r="H12614" s="192">
        <v>88880</v>
      </c>
      <c r="I12614" t="s">
        <v>16</v>
      </c>
      <c r="J12614"/>
      <c r="K12614"/>
      <c r="L12614">
        <v>2025</v>
      </c>
      <c r="M12614" t="s">
        <v>525</v>
      </c>
      <c r="N12614" t="s">
        <v>569</v>
      </c>
      <c r="O12614"/>
    </row>
    <row r="12615" spans="1:15" ht="16" x14ac:dyDescent="0.2">
      <c r="A12615" t="s">
        <v>521</v>
      </c>
      <c r="B12615" t="s">
        <v>647</v>
      </c>
      <c r="C12615" t="s">
        <v>523</v>
      </c>
      <c r="D12615" t="s">
        <v>525</v>
      </c>
      <c r="E12615" t="s">
        <v>525</v>
      </c>
      <c r="F12615" s="191">
        <v>45981</v>
      </c>
      <c r="G12615" t="s">
        <v>649</v>
      </c>
      <c r="H12615" s="192">
        <v>534466</v>
      </c>
      <c r="I12615" t="s">
        <v>16</v>
      </c>
      <c r="J12615"/>
      <c r="K12615"/>
      <c r="L12615">
        <v>2025</v>
      </c>
      <c r="M12615" t="s">
        <v>525</v>
      </c>
      <c r="N12615" t="s">
        <v>569</v>
      </c>
      <c r="O12615"/>
    </row>
    <row r="12616" spans="1:15" ht="16" x14ac:dyDescent="0.2">
      <c r="A12616" t="s">
        <v>521</v>
      </c>
      <c r="B12616" t="s">
        <v>603</v>
      </c>
      <c r="C12616" t="s">
        <v>523</v>
      </c>
      <c r="D12616" t="s">
        <v>525</v>
      </c>
      <c r="E12616" t="s">
        <v>525</v>
      </c>
      <c r="F12616" s="191">
        <v>45981</v>
      </c>
      <c r="G12616" t="s">
        <v>604</v>
      </c>
      <c r="H12616" s="192">
        <v>34866</v>
      </c>
      <c r="I12616" t="s">
        <v>22</v>
      </c>
      <c r="J12616"/>
      <c r="K12616"/>
      <c r="L12616">
        <v>2025</v>
      </c>
      <c r="M12616" t="s">
        <v>525</v>
      </c>
      <c r="N12616" t="s">
        <v>569</v>
      </c>
      <c r="O12616"/>
    </row>
    <row r="12617" spans="1:15" ht="16" x14ac:dyDescent="0.2">
      <c r="A12617" t="s">
        <v>521</v>
      </c>
      <c r="B12617" t="s">
        <v>617</v>
      </c>
      <c r="C12617" t="s">
        <v>523</v>
      </c>
      <c r="D12617" t="s">
        <v>525</v>
      </c>
      <c r="E12617" t="s">
        <v>525</v>
      </c>
      <c r="F12617" s="191">
        <v>45981</v>
      </c>
      <c r="G12617" t="s">
        <v>23</v>
      </c>
      <c r="H12617" s="192">
        <v>19800</v>
      </c>
      <c r="I12617" t="s">
        <v>22</v>
      </c>
      <c r="J12617"/>
      <c r="K12617"/>
      <c r="L12617">
        <v>2025</v>
      </c>
      <c r="M12617" t="s">
        <v>525</v>
      </c>
      <c r="N12617" t="s">
        <v>569</v>
      </c>
      <c r="O12617"/>
    </row>
    <row r="12618" spans="1:15" ht="16" x14ac:dyDescent="0.2">
      <c r="A12618" t="s">
        <v>521</v>
      </c>
      <c r="B12618" t="s">
        <v>617</v>
      </c>
      <c r="C12618" t="s">
        <v>523</v>
      </c>
      <c r="D12618" t="s">
        <v>525</v>
      </c>
      <c r="E12618" t="s">
        <v>531</v>
      </c>
      <c r="F12618" s="191">
        <v>45981</v>
      </c>
      <c r="G12618" t="s">
        <v>23</v>
      </c>
      <c r="H12618" s="192">
        <v>566940</v>
      </c>
      <c r="I12618" t="s">
        <v>22</v>
      </c>
      <c r="J12618"/>
      <c r="K12618"/>
      <c r="L12618">
        <v>2025</v>
      </c>
      <c r="M12618" t="s">
        <v>525</v>
      </c>
      <c r="N12618" t="s">
        <v>569</v>
      </c>
      <c r="O12618"/>
    </row>
    <row r="12619" spans="1:15" ht="16" x14ac:dyDescent="0.2">
      <c r="A12619" t="s">
        <v>521</v>
      </c>
      <c r="B12619" t="s">
        <v>567</v>
      </c>
      <c r="C12619" t="s">
        <v>523</v>
      </c>
      <c r="D12619" t="s">
        <v>525</v>
      </c>
      <c r="E12619" t="s">
        <v>531</v>
      </c>
      <c r="F12619" s="191">
        <v>45982</v>
      </c>
      <c r="G12619" t="s">
        <v>568</v>
      </c>
      <c r="H12619" s="192">
        <v>113520</v>
      </c>
      <c r="I12619" t="s">
        <v>22</v>
      </c>
      <c r="J12619"/>
      <c r="K12619"/>
      <c r="L12619">
        <v>2025</v>
      </c>
      <c r="M12619" t="s">
        <v>525</v>
      </c>
      <c r="N12619" t="s">
        <v>569</v>
      </c>
      <c r="O12619"/>
    </row>
    <row r="12620" spans="1:15" ht="16" x14ac:dyDescent="0.2">
      <c r="A12620" t="s">
        <v>521</v>
      </c>
      <c r="B12620" t="s">
        <v>617</v>
      </c>
      <c r="C12620" t="s">
        <v>523</v>
      </c>
      <c r="D12620" t="s">
        <v>525</v>
      </c>
      <c r="E12620" t="s">
        <v>531</v>
      </c>
      <c r="F12620" s="191">
        <v>45982</v>
      </c>
      <c r="G12620" t="s">
        <v>23</v>
      </c>
      <c r="H12620" s="192">
        <v>40260</v>
      </c>
      <c r="I12620" t="s">
        <v>22</v>
      </c>
      <c r="J12620"/>
      <c r="K12620"/>
      <c r="L12620">
        <v>2025</v>
      </c>
      <c r="M12620" t="s">
        <v>525</v>
      </c>
      <c r="N12620" t="s">
        <v>569</v>
      </c>
      <c r="O12620"/>
    </row>
    <row r="12621" spans="1:15" ht="16" x14ac:dyDescent="0.2">
      <c r="A12621" t="s">
        <v>521</v>
      </c>
      <c r="B12621" t="s">
        <v>647</v>
      </c>
      <c r="C12621" t="s">
        <v>523</v>
      </c>
      <c r="D12621" t="s">
        <v>525</v>
      </c>
      <c r="E12621" t="s">
        <v>525</v>
      </c>
      <c r="F12621" s="191">
        <v>45982</v>
      </c>
      <c r="G12621" t="s">
        <v>650</v>
      </c>
      <c r="H12621" s="192">
        <v>1681262</v>
      </c>
      <c r="I12621" t="s">
        <v>16</v>
      </c>
      <c r="J12621"/>
      <c r="K12621"/>
      <c r="L12621">
        <v>2025</v>
      </c>
      <c r="M12621" t="s">
        <v>525</v>
      </c>
      <c r="N12621" t="s">
        <v>569</v>
      </c>
      <c r="O12621"/>
    </row>
    <row r="12622" spans="1:15" ht="16" x14ac:dyDescent="0.2">
      <c r="A12622" t="s">
        <v>521</v>
      </c>
      <c r="B12622" t="s">
        <v>647</v>
      </c>
      <c r="C12622" t="s">
        <v>535</v>
      </c>
      <c r="D12622" t="s">
        <v>525</v>
      </c>
      <c r="E12622" t="s">
        <v>519</v>
      </c>
      <c r="F12622" s="191">
        <v>45982</v>
      </c>
      <c r="G12622" t="s">
        <v>650</v>
      </c>
      <c r="H12622" s="192">
        <v>148685</v>
      </c>
      <c r="I12622" t="s">
        <v>16</v>
      </c>
      <c r="J12622"/>
      <c r="K12622"/>
      <c r="L12622">
        <v>2025</v>
      </c>
      <c r="M12622" t="s">
        <v>525</v>
      </c>
      <c r="N12622" t="s">
        <v>569</v>
      </c>
      <c r="O12622"/>
    </row>
    <row r="12623" spans="1:15" ht="16" x14ac:dyDescent="0.2">
      <c r="A12623" t="s">
        <v>521</v>
      </c>
      <c r="B12623" t="s">
        <v>647</v>
      </c>
      <c r="C12623" t="s">
        <v>523</v>
      </c>
      <c r="D12623" t="s">
        <v>525</v>
      </c>
      <c r="E12623" t="s">
        <v>519</v>
      </c>
      <c r="F12623" s="191">
        <v>45982</v>
      </c>
      <c r="G12623" t="s">
        <v>650</v>
      </c>
      <c r="H12623" s="192">
        <v>794273</v>
      </c>
      <c r="I12623" t="s">
        <v>16</v>
      </c>
      <c r="J12623"/>
      <c r="K12623"/>
      <c r="L12623">
        <v>2025</v>
      </c>
      <c r="M12623" t="s">
        <v>525</v>
      </c>
      <c r="N12623" t="s">
        <v>569</v>
      </c>
      <c r="O12623"/>
    </row>
    <row r="12624" spans="1:15" ht="16" x14ac:dyDescent="0.2">
      <c r="A12624" t="s">
        <v>521</v>
      </c>
      <c r="B12624" t="s">
        <v>647</v>
      </c>
      <c r="C12624" t="s">
        <v>535</v>
      </c>
      <c r="D12624" t="s">
        <v>525</v>
      </c>
      <c r="E12624" t="s">
        <v>531</v>
      </c>
      <c r="F12624" s="191">
        <v>45982</v>
      </c>
      <c r="G12624" t="s">
        <v>650</v>
      </c>
      <c r="H12624" s="192">
        <v>3450</v>
      </c>
      <c r="I12624" t="s">
        <v>16</v>
      </c>
      <c r="J12624"/>
      <c r="K12624"/>
      <c r="L12624">
        <v>2025</v>
      </c>
      <c r="M12624" t="s">
        <v>525</v>
      </c>
      <c r="N12624" t="s">
        <v>569</v>
      </c>
      <c r="O12624"/>
    </row>
    <row r="12625" spans="1:15" ht="16" x14ac:dyDescent="0.2">
      <c r="A12625" t="s">
        <v>521</v>
      </c>
      <c r="B12625" t="s">
        <v>647</v>
      </c>
      <c r="C12625" t="s">
        <v>523</v>
      </c>
      <c r="D12625" t="s">
        <v>525</v>
      </c>
      <c r="E12625" t="s">
        <v>531</v>
      </c>
      <c r="F12625" s="191">
        <v>45982</v>
      </c>
      <c r="G12625" t="s">
        <v>650</v>
      </c>
      <c r="H12625" s="192">
        <v>3940809</v>
      </c>
      <c r="I12625" t="s">
        <v>16</v>
      </c>
      <c r="J12625"/>
      <c r="K12625"/>
      <c r="L12625">
        <v>2025</v>
      </c>
      <c r="M12625" t="s">
        <v>525</v>
      </c>
      <c r="N12625" t="s">
        <v>569</v>
      </c>
      <c r="O12625"/>
    </row>
    <row r="12626" spans="1:15" ht="16" x14ac:dyDescent="0.2">
      <c r="A12626" t="s">
        <v>521</v>
      </c>
      <c r="B12626" t="s">
        <v>647</v>
      </c>
      <c r="C12626" t="s">
        <v>523</v>
      </c>
      <c r="D12626" t="s">
        <v>525</v>
      </c>
      <c r="E12626" t="s">
        <v>531</v>
      </c>
      <c r="F12626" s="191">
        <v>45982</v>
      </c>
      <c r="G12626" t="s">
        <v>648</v>
      </c>
      <c r="H12626" s="192">
        <v>106445</v>
      </c>
      <c r="I12626" t="s">
        <v>16</v>
      </c>
      <c r="J12626"/>
      <c r="K12626"/>
      <c r="L12626">
        <v>2025</v>
      </c>
      <c r="M12626" t="s">
        <v>525</v>
      </c>
      <c r="N12626" t="s">
        <v>569</v>
      </c>
      <c r="O12626"/>
    </row>
    <row r="12627" spans="1:15" ht="16" x14ac:dyDescent="0.2">
      <c r="A12627" t="s">
        <v>521</v>
      </c>
      <c r="B12627" t="s">
        <v>647</v>
      </c>
      <c r="C12627" t="s">
        <v>523</v>
      </c>
      <c r="D12627" t="s">
        <v>525</v>
      </c>
      <c r="E12627" t="s">
        <v>525</v>
      </c>
      <c r="F12627" s="191">
        <v>45982</v>
      </c>
      <c r="G12627" t="s">
        <v>651</v>
      </c>
      <c r="H12627" s="192">
        <v>131890</v>
      </c>
      <c r="I12627" t="s">
        <v>16</v>
      </c>
      <c r="J12627"/>
      <c r="K12627"/>
      <c r="L12627">
        <v>2025</v>
      </c>
      <c r="M12627" t="s">
        <v>525</v>
      </c>
      <c r="N12627" t="s">
        <v>569</v>
      </c>
      <c r="O12627"/>
    </row>
    <row r="12628" spans="1:15" ht="16" x14ac:dyDescent="0.2">
      <c r="A12628" t="s">
        <v>521</v>
      </c>
      <c r="B12628" t="s">
        <v>647</v>
      </c>
      <c r="C12628" t="s">
        <v>523</v>
      </c>
      <c r="D12628" t="s">
        <v>525</v>
      </c>
      <c r="E12628" t="s">
        <v>531</v>
      </c>
      <c r="F12628" s="191">
        <v>45982</v>
      </c>
      <c r="G12628" t="s">
        <v>651</v>
      </c>
      <c r="H12628" s="192">
        <v>174192</v>
      </c>
      <c r="I12628" t="s">
        <v>16</v>
      </c>
      <c r="J12628"/>
      <c r="K12628"/>
      <c r="L12628">
        <v>2025</v>
      </c>
      <c r="M12628" t="s">
        <v>525</v>
      </c>
      <c r="N12628" t="s">
        <v>569</v>
      </c>
      <c r="O12628"/>
    </row>
    <row r="12629" spans="1:15" ht="16" x14ac:dyDescent="0.2">
      <c r="A12629" t="s">
        <v>521</v>
      </c>
      <c r="B12629" t="s">
        <v>647</v>
      </c>
      <c r="C12629" t="s">
        <v>523</v>
      </c>
      <c r="D12629" t="s">
        <v>525</v>
      </c>
      <c r="E12629" t="s">
        <v>525</v>
      </c>
      <c r="F12629" s="191">
        <v>45982</v>
      </c>
      <c r="G12629" t="s">
        <v>649</v>
      </c>
      <c r="H12629" s="192">
        <v>910028</v>
      </c>
      <c r="I12629" t="s">
        <v>16</v>
      </c>
      <c r="J12629"/>
      <c r="K12629"/>
      <c r="L12629">
        <v>2025</v>
      </c>
      <c r="M12629" t="s">
        <v>525</v>
      </c>
      <c r="N12629" t="s">
        <v>569</v>
      </c>
      <c r="O12629"/>
    </row>
    <row r="12630" spans="1:15" ht="16" x14ac:dyDescent="0.2">
      <c r="A12630" t="s">
        <v>521</v>
      </c>
      <c r="B12630" t="s">
        <v>603</v>
      </c>
      <c r="C12630" t="s">
        <v>523</v>
      </c>
      <c r="D12630" t="s">
        <v>525</v>
      </c>
      <c r="E12630" t="s">
        <v>525</v>
      </c>
      <c r="F12630" s="191">
        <v>45985</v>
      </c>
      <c r="G12630" t="s">
        <v>604</v>
      </c>
      <c r="H12630" s="192">
        <v>10181</v>
      </c>
      <c r="I12630" t="s">
        <v>22</v>
      </c>
      <c r="J12630"/>
      <c r="K12630"/>
      <c r="L12630">
        <v>2025</v>
      </c>
      <c r="M12630" t="s">
        <v>525</v>
      </c>
      <c r="N12630" t="s">
        <v>569</v>
      </c>
      <c r="O12630"/>
    </row>
    <row r="12631" spans="1:15" ht="16" x14ac:dyDescent="0.2">
      <c r="A12631" t="s">
        <v>521</v>
      </c>
      <c r="B12631" t="s">
        <v>617</v>
      </c>
      <c r="C12631" t="s">
        <v>523</v>
      </c>
      <c r="D12631" t="s">
        <v>525</v>
      </c>
      <c r="E12631" t="s">
        <v>531</v>
      </c>
      <c r="F12631" s="191">
        <v>45985</v>
      </c>
      <c r="G12631" t="s">
        <v>23</v>
      </c>
      <c r="H12631" s="192">
        <v>80520</v>
      </c>
      <c r="I12631" t="s">
        <v>22</v>
      </c>
      <c r="J12631"/>
      <c r="K12631"/>
      <c r="L12631">
        <v>2025</v>
      </c>
      <c r="M12631" t="s">
        <v>525</v>
      </c>
      <c r="N12631" t="s">
        <v>569</v>
      </c>
      <c r="O12631"/>
    </row>
    <row r="12632" spans="1:15" ht="16" x14ac:dyDescent="0.2">
      <c r="A12632" t="s">
        <v>521</v>
      </c>
      <c r="B12632" t="s">
        <v>647</v>
      </c>
      <c r="C12632" t="s">
        <v>523</v>
      </c>
      <c r="D12632" t="s">
        <v>525</v>
      </c>
      <c r="E12632" t="s">
        <v>525</v>
      </c>
      <c r="F12632" s="191">
        <v>45985</v>
      </c>
      <c r="G12632" t="s">
        <v>650</v>
      </c>
      <c r="H12632" s="192">
        <v>820626</v>
      </c>
      <c r="I12632" t="s">
        <v>16</v>
      </c>
      <c r="J12632"/>
      <c r="K12632"/>
      <c r="L12632">
        <v>2025</v>
      </c>
      <c r="M12632" t="s">
        <v>525</v>
      </c>
      <c r="N12632" t="s">
        <v>569</v>
      </c>
      <c r="O12632"/>
    </row>
    <row r="12633" spans="1:15" ht="16" x14ac:dyDescent="0.2">
      <c r="A12633" t="s">
        <v>521</v>
      </c>
      <c r="B12633" t="s">
        <v>647</v>
      </c>
      <c r="C12633" t="s">
        <v>535</v>
      </c>
      <c r="D12633" t="s">
        <v>525</v>
      </c>
      <c r="E12633" t="s">
        <v>519</v>
      </c>
      <c r="F12633" s="191">
        <v>45985</v>
      </c>
      <c r="G12633" t="s">
        <v>650</v>
      </c>
      <c r="H12633" s="192">
        <v>40392</v>
      </c>
      <c r="I12633" t="s">
        <v>16</v>
      </c>
      <c r="J12633"/>
      <c r="K12633"/>
      <c r="L12633">
        <v>2025</v>
      </c>
      <c r="M12633" t="s">
        <v>525</v>
      </c>
      <c r="N12633" t="s">
        <v>569</v>
      </c>
      <c r="O12633"/>
    </row>
    <row r="12634" spans="1:15" ht="16" x14ac:dyDescent="0.2">
      <c r="A12634" t="s">
        <v>521</v>
      </c>
      <c r="B12634" t="s">
        <v>647</v>
      </c>
      <c r="C12634" t="s">
        <v>523</v>
      </c>
      <c r="D12634" t="s">
        <v>525</v>
      </c>
      <c r="E12634" t="s">
        <v>519</v>
      </c>
      <c r="F12634" s="191">
        <v>45985</v>
      </c>
      <c r="G12634" t="s">
        <v>650</v>
      </c>
      <c r="H12634" s="192">
        <v>914063</v>
      </c>
      <c r="I12634" t="s">
        <v>16</v>
      </c>
      <c r="J12634"/>
      <c r="K12634"/>
      <c r="L12634">
        <v>2025</v>
      </c>
      <c r="M12634" t="s">
        <v>525</v>
      </c>
      <c r="N12634" t="s">
        <v>569</v>
      </c>
      <c r="O12634"/>
    </row>
    <row r="12635" spans="1:15" ht="16" x14ac:dyDescent="0.2">
      <c r="A12635" t="s">
        <v>521</v>
      </c>
      <c r="B12635" t="s">
        <v>647</v>
      </c>
      <c r="C12635" t="s">
        <v>535</v>
      </c>
      <c r="D12635" t="s">
        <v>525</v>
      </c>
      <c r="E12635" t="s">
        <v>531</v>
      </c>
      <c r="F12635" s="191">
        <v>45985</v>
      </c>
      <c r="G12635" t="s">
        <v>650</v>
      </c>
      <c r="H12635" s="192">
        <v>10349</v>
      </c>
      <c r="I12635" t="s">
        <v>16</v>
      </c>
      <c r="J12635"/>
      <c r="K12635"/>
      <c r="L12635">
        <v>2025</v>
      </c>
      <c r="M12635" t="s">
        <v>525</v>
      </c>
      <c r="N12635" t="s">
        <v>569</v>
      </c>
      <c r="O12635"/>
    </row>
    <row r="12636" spans="1:15" ht="16" x14ac:dyDescent="0.2">
      <c r="A12636" t="s">
        <v>521</v>
      </c>
      <c r="B12636" t="s">
        <v>647</v>
      </c>
      <c r="C12636" t="s">
        <v>523</v>
      </c>
      <c r="D12636" t="s">
        <v>525</v>
      </c>
      <c r="E12636" t="s">
        <v>531</v>
      </c>
      <c r="F12636" s="191">
        <v>45985</v>
      </c>
      <c r="G12636" t="s">
        <v>650</v>
      </c>
      <c r="H12636" s="192">
        <v>2307651</v>
      </c>
      <c r="I12636" t="s">
        <v>16</v>
      </c>
      <c r="J12636"/>
      <c r="K12636"/>
      <c r="L12636">
        <v>2025</v>
      </c>
      <c r="M12636" t="s">
        <v>525</v>
      </c>
      <c r="N12636" t="s">
        <v>569</v>
      </c>
      <c r="O12636"/>
    </row>
    <row r="12637" spans="1:15" ht="16" x14ac:dyDescent="0.2">
      <c r="A12637" t="s">
        <v>521</v>
      </c>
      <c r="B12637" t="s">
        <v>647</v>
      </c>
      <c r="C12637" t="s">
        <v>523</v>
      </c>
      <c r="D12637" t="s">
        <v>525</v>
      </c>
      <c r="E12637" t="s">
        <v>525</v>
      </c>
      <c r="F12637" s="191">
        <v>45985</v>
      </c>
      <c r="G12637" t="s">
        <v>651</v>
      </c>
      <c r="H12637" s="192">
        <v>226600</v>
      </c>
      <c r="I12637" t="s">
        <v>16</v>
      </c>
      <c r="J12637"/>
      <c r="K12637"/>
      <c r="L12637">
        <v>2025</v>
      </c>
      <c r="M12637" t="s">
        <v>525</v>
      </c>
      <c r="N12637" t="s">
        <v>569</v>
      </c>
      <c r="O12637"/>
    </row>
    <row r="12638" spans="1:15" ht="16" x14ac:dyDescent="0.2">
      <c r="A12638" t="s">
        <v>521</v>
      </c>
      <c r="B12638" t="s">
        <v>647</v>
      </c>
      <c r="C12638" t="s">
        <v>523</v>
      </c>
      <c r="D12638" t="s">
        <v>525</v>
      </c>
      <c r="E12638" t="s">
        <v>531</v>
      </c>
      <c r="F12638" s="191">
        <v>45985</v>
      </c>
      <c r="G12638" t="s">
        <v>651</v>
      </c>
      <c r="H12638" s="192">
        <v>530598</v>
      </c>
      <c r="I12638" t="s">
        <v>16</v>
      </c>
      <c r="J12638"/>
      <c r="K12638"/>
      <c r="L12638">
        <v>2025</v>
      </c>
      <c r="M12638" t="s">
        <v>525</v>
      </c>
      <c r="N12638" t="s">
        <v>569</v>
      </c>
      <c r="O12638"/>
    </row>
    <row r="12639" spans="1:15" ht="16" x14ac:dyDescent="0.2">
      <c r="A12639" t="s">
        <v>521</v>
      </c>
      <c r="B12639" t="s">
        <v>647</v>
      </c>
      <c r="C12639" t="s">
        <v>523</v>
      </c>
      <c r="D12639" t="s">
        <v>525</v>
      </c>
      <c r="E12639" t="s">
        <v>525</v>
      </c>
      <c r="F12639" s="191">
        <v>45985</v>
      </c>
      <c r="G12639" t="s">
        <v>649</v>
      </c>
      <c r="H12639" s="192">
        <v>79398</v>
      </c>
      <c r="I12639" t="s">
        <v>16</v>
      </c>
      <c r="J12639"/>
      <c r="K12639"/>
      <c r="L12639">
        <v>2025</v>
      </c>
      <c r="M12639" t="s">
        <v>525</v>
      </c>
      <c r="N12639" t="s">
        <v>569</v>
      </c>
      <c r="O12639"/>
    </row>
    <row r="12640" spans="1:15" ht="16" x14ac:dyDescent="0.2">
      <c r="A12640" t="s">
        <v>521</v>
      </c>
      <c r="B12640" t="s">
        <v>647</v>
      </c>
      <c r="C12640" t="s">
        <v>523</v>
      </c>
      <c r="D12640" t="s">
        <v>525</v>
      </c>
      <c r="E12640" t="s">
        <v>531</v>
      </c>
      <c r="F12640" s="191">
        <v>45985</v>
      </c>
      <c r="G12640" t="s">
        <v>652</v>
      </c>
      <c r="H12640" s="192">
        <v>248490</v>
      </c>
      <c r="I12640" t="s">
        <v>16</v>
      </c>
      <c r="J12640"/>
      <c r="K12640"/>
      <c r="L12640">
        <v>2025</v>
      </c>
      <c r="M12640" t="s">
        <v>525</v>
      </c>
      <c r="N12640" t="s">
        <v>569</v>
      </c>
      <c r="O12640"/>
    </row>
    <row r="12641" spans="1:15" ht="16" x14ac:dyDescent="0.2">
      <c r="A12641" t="s">
        <v>521</v>
      </c>
      <c r="B12641" t="s">
        <v>647</v>
      </c>
      <c r="C12641" t="s">
        <v>523</v>
      </c>
      <c r="D12641" t="s">
        <v>525</v>
      </c>
      <c r="E12641" t="s">
        <v>525</v>
      </c>
      <c r="F12641" s="191">
        <v>45985</v>
      </c>
      <c r="G12641" t="s">
        <v>654</v>
      </c>
      <c r="H12641" s="192">
        <v>46728</v>
      </c>
      <c r="I12641" t="s">
        <v>16</v>
      </c>
      <c r="J12641"/>
      <c r="K12641"/>
      <c r="L12641">
        <v>2025</v>
      </c>
      <c r="M12641" t="s">
        <v>525</v>
      </c>
      <c r="N12641" t="s">
        <v>569</v>
      </c>
      <c r="O12641"/>
    </row>
    <row r="12642" spans="1:15" ht="16" x14ac:dyDescent="0.2">
      <c r="A12642" t="s">
        <v>521</v>
      </c>
      <c r="B12642" t="s">
        <v>617</v>
      </c>
      <c r="C12642" t="s">
        <v>523</v>
      </c>
      <c r="D12642" t="s">
        <v>525</v>
      </c>
      <c r="E12642" t="s">
        <v>525</v>
      </c>
      <c r="F12642" s="191">
        <v>45986</v>
      </c>
      <c r="G12642" t="s">
        <v>23</v>
      </c>
      <c r="H12642" s="192">
        <v>5500</v>
      </c>
      <c r="I12642" t="s">
        <v>22</v>
      </c>
      <c r="J12642"/>
      <c r="K12642"/>
      <c r="L12642">
        <v>2025</v>
      </c>
      <c r="M12642" t="s">
        <v>525</v>
      </c>
      <c r="N12642" t="s">
        <v>569</v>
      </c>
      <c r="O12642"/>
    </row>
    <row r="12643" spans="1:15" ht="16" x14ac:dyDescent="0.2">
      <c r="A12643" t="s">
        <v>521</v>
      </c>
      <c r="B12643" t="s">
        <v>617</v>
      </c>
      <c r="C12643" t="s">
        <v>523</v>
      </c>
      <c r="D12643" t="s">
        <v>525</v>
      </c>
      <c r="E12643" t="s">
        <v>531</v>
      </c>
      <c r="F12643" s="191">
        <v>45986</v>
      </c>
      <c r="G12643" t="s">
        <v>23</v>
      </c>
      <c r="H12643" s="192">
        <v>86020</v>
      </c>
      <c r="I12643" t="s">
        <v>22</v>
      </c>
      <c r="J12643"/>
      <c r="K12643"/>
      <c r="L12643">
        <v>2025</v>
      </c>
      <c r="M12643" t="s">
        <v>525</v>
      </c>
      <c r="N12643" t="s">
        <v>569</v>
      </c>
      <c r="O12643"/>
    </row>
    <row r="12644" spans="1:15" ht="16" x14ac:dyDescent="0.2">
      <c r="A12644" t="s">
        <v>521</v>
      </c>
      <c r="B12644" t="s">
        <v>647</v>
      </c>
      <c r="C12644" t="s">
        <v>523</v>
      </c>
      <c r="D12644" t="s">
        <v>525</v>
      </c>
      <c r="E12644" t="s">
        <v>525</v>
      </c>
      <c r="F12644" s="191">
        <v>45986</v>
      </c>
      <c r="G12644" t="s">
        <v>650</v>
      </c>
      <c r="H12644" s="192">
        <v>638717</v>
      </c>
      <c r="I12644" t="s">
        <v>16</v>
      </c>
      <c r="J12644"/>
      <c r="K12644"/>
      <c r="L12644">
        <v>2025</v>
      </c>
      <c r="M12644" t="s">
        <v>525</v>
      </c>
      <c r="N12644" t="s">
        <v>569</v>
      </c>
      <c r="O12644"/>
    </row>
    <row r="12645" spans="1:15" ht="16" x14ac:dyDescent="0.2">
      <c r="A12645" t="s">
        <v>521</v>
      </c>
      <c r="B12645" t="s">
        <v>647</v>
      </c>
      <c r="C12645" t="s">
        <v>535</v>
      </c>
      <c r="D12645" t="s">
        <v>525</v>
      </c>
      <c r="E12645" t="s">
        <v>519</v>
      </c>
      <c r="F12645" s="191">
        <v>45986</v>
      </c>
      <c r="G12645" t="s">
        <v>650</v>
      </c>
      <c r="H12645" s="192">
        <v>80784</v>
      </c>
      <c r="I12645" t="s">
        <v>16</v>
      </c>
      <c r="J12645"/>
      <c r="K12645"/>
      <c r="L12645">
        <v>2025</v>
      </c>
      <c r="M12645" t="s">
        <v>525</v>
      </c>
      <c r="N12645" t="s">
        <v>569</v>
      </c>
      <c r="O12645"/>
    </row>
    <row r="12646" spans="1:15" ht="16" x14ac:dyDescent="0.2">
      <c r="A12646" t="s">
        <v>521</v>
      </c>
      <c r="B12646" t="s">
        <v>647</v>
      </c>
      <c r="C12646" t="s">
        <v>523</v>
      </c>
      <c r="D12646" t="s">
        <v>525</v>
      </c>
      <c r="E12646" t="s">
        <v>519</v>
      </c>
      <c r="F12646" s="191">
        <v>45986</v>
      </c>
      <c r="G12646" t="s">
        <v>650</v>
      </c>
      <c r="H12646" s="192">
        <v>708138</v>
      </c>
      <c r="I12646" t="s">
        <v>16</v>
      </c>
      <c r="J12646"/>
      <c r="K12646"/>
      <c r="L12646">
        <v>2025</v>
      </c>
      <c r="M12646" t="s">
        <v>525</v>
      </c>
      <c r="N12646" t="s">
        <v>569</v>
      </c>
      <c r="O12646"/>
    </row>
    <row r="12647" spans="1:15" ht="16" x14ac:dyDescent="0.2">
      <c r="A12647" t="s">
        <v>521</v>
      </c>
      <c r="B12647" t="s">
        <v>647</v>
      </c>
      <c r="C12647" t="s">
        <v>523</v>
      </c>
      <c r="D12647" t="s">
        <v>525</v>
      </c>
      <c r="E12647" t="s">
        <v>531</v>
      </c>
      <c r="F12647" s="191">
        <v>45986</v>
      </c>
      <c r="G12647" t="s">
        <v>650</v>
      </c>
      <c r="H12647" s="192">
        <v>2430868</v>
      </c>
      <c r="I12647" t="s">
        <v>16</v>
      </c>
      <c r="J12647"/>
      <c r="K12647"/>
      <c r="L12647">
        <v>2025</v>
      </c>
      <c r="M12647" t="s">
        <v>525</v>
      </c>
      <c r="N12647" t="s">
        <v>569</v>
      </c>
      <c r="O12647"/>
    </row>
    <row r="12648" spans="1:15" ht="16" x14ac:dyDescent="0.2">
      <c r="A12648" t="s">
        <v>521</v>
      </c>
      <c r="B12648" t="s">
        <v>647</v>
      </c>
      <c r="C12648" t="s">
        <v>523</v>
      </c>
      <c r="D12648" t="s">
        <v>525</v>
      </c>
      <c r="E12648" t="s">
        <v>525</v>
      </c>
      <c r="F12648" s="191">
        <v>45986</v>
      </c>
      <c r="G12648" t="s">
        <v>648</v>
      </c>
      <c r="H12648" s="192">
        <v>30598</v>
      </c>
      <c r="I12648" t="s">
        <v>16</v>
      </c>
      <c r="J12648"/>
      <c r="K12648"/>
      <c r="L12648">
        <v>2025</v>
      </c>
      <c r="M12648" t="s">
        <v>525</v>
      </c>
      <c r="N12648" t="s">
        <v>569</v>
      </c>
      <c r="O12648"/>
    </row>
    <row r="12649" spans="1:15" ht="16" x14ac:dyDescent="0.2">
      <c r="A12649" t="s">
        <v>521</v>
      </c>
      <c r="B12649" t="s">
        <v>577</v>
      </c>
      <c r="C12649" t="s">
        <v>535</v>
      </c>
      <c r="D12649" t="s">
        <v>525</v>
      </c>
      <c r="E12649" t="s">
        <v>531</v>
      </c>
      <c r="F12649" s="191">
        <v>45986</v>
      </c>
      <c r="G12649" t="s">
        <v>580</v>
      </c>
      <c r="H12649" s="192">
        <v>196</v>
      </c>
      <c r="I12649" t="s">
        <v>16</v>
      </c>
      <c r="J12649"/>
      <c r="K12649"/>
      <c r="L12649">
        <v>2025</v>
      </c>
      <c r="M12649" t="s">
        <v>525</v>
      </c>
      <c r="N12649" t="s">
        <v>569</v>
      </c>
      <c r="O12649"/>
    </row>
    <row r="12650" spans="1:15" ht="16" x14ac:dyDescent="0.2">
      <c r="A12650" t="s">
        <v>521</v>
      </c>
      <c r="B12650" t="s">
        <v>647</v>
      </c>
      <c r="C12650" t="s">
        <v>523</v>
      </c>
      <c r="D12650" t="s">
        <v>525</v>
      </c>
      <c r="E12650" t="s">
        <v>525</v>
      </c>
      <c r="F12650" s="191">
        <v>45986</v>
      </c>
      <c r="G12650" t="s">
        <v>651</v>
      </c>
      <c r="H12650" s="192">
        <v>87054</v>
      </c>
      <c r="I12650" t="s">
        <v>16</v>
      </c>
      <c r="J12650"/>
      <c r="K12650"/>
      <c r="L12650">
        <v>2025</v>
      </c>
      <c r="M12650" t="s">
        <v>525</v>
      </c>
      <c r="N12650" t="s">
        <v>569</v>
      </c>
      <c r="O12650"/>
    </row>
    <row r="12651" spans="1:15" ht="16" x14ac:dyDescent="0.2">
      <c r="A12651" t="s">
        <v>521</v>
      </c>
      <c r="B12651" t="s">
        <v>647</v>
      </c>
      <c r="C12651" t="s">
        <v>523</v>
      </c>
      <c r="D12651" t="s">
        <v>525</v>
      </c>
      <c r="E12651" t="s">
        <v>531</v>
      </c>
      <c r="F12651" s="191">
        <v>45986</v>
      </c>
      <c r="G12651" t="s">
        <v>651</v>
      </c>
      <c r="H12651" s="192">
        <v>169272</v>
      </c>
      <c r="I12651" t="s">
        <v>16</v>
      </c>
      <c r="J12651"/>
      <c r="K12651"/>
      <c r="L12651">
        <v>2025</v>
      </c>
      <c r="M12651" t="s">
        <v>525</v>
      </c>
      <c r="N12651" t="s">
        <v>569</v>
      </c>
      <c r="O12651"/>
    </row>
    <row r="12652" spans="1:15" ht="16" x14ac:dyDescent="0.2">
      <c r="A12652" t="s">
        <v>521</v>
      </c>
      <c r="B12652" t="s">
        <v>647</v>
      </c>
      <c r="C12652" t="s">
        <v>523</v>
      </c>
      <c r="D12652" t="s">
        <v>525</v>
      </c>
      <c r="E12652" t="s">
        <v>525</v>
      </c>
      <c r="F12652" s="191">
        <v>45986</v>
      </c>
      <c r="G12652" t="s">
        <v>649</v>
      </c>
      <c r="H12652" s="192">
        <v>481140</v>
      </c>
      <c r="I12652" t="s">
        <v>16</v>
      </c>
      <c r="J12652"/>
      <c r="K12652"/>
      <c r="L12652">
        <v>2025</v>
      </c>
      <c r="M12652" t="s">
        <v>525</v>
      </c>
      <c r="N12652" t="s">
        <v>569</v>
      </c>
      <c r="O12652"/>
    </row>
    <row r="12653" spans="1:15" ht="16" x14ac:dyDescent="0.2">
      <c r="A12653" t="s">
        <v>521</v>
      </c>
      <c r="B12653" t="s">
        <v>647</v>
      </c>
      <c r="C12653" t="s">
        <v>523</v>
      </c>
      <c r="D12653" t="s">
        <v>525</v>
      </c>
      <c r="E12653" t="s">
        <v>531</v>
      </c>
      <c r="F12653" s="191">
        <v>45986</v>
      </c>
      <c r="G12653" t="s">
        <v>652</v>
      </c>
      <c r="H12653" s="192">
        <v>79200</v>
      </c>
      <c r="I12653" t="s">
        <v>16</v>
      </c>
      <c r="J12653"/>
      <c r="K12653"/>
      <c r="L12653">
        <v>2025</v>
      </c>
      <c r="M12653" t="s">
        <v>525</v>
      </c>
      <c r="N12653" t="s">
        <v>569</v>
      </c>
      <c r="O12653"/>
    </row>
    <row r="12654" spans="1:15" ht="16" x14ac:dyDescent="0.2">
      <c r="A12654" t="s">
        <v>521</v>
      </c>
      <c r="B12654" t="s">
        <v>617</v>
      </c>
      <c r="C12654" t="s">
        <v>523</v>
      </c>
      <c r="D12654" t="s">
        <v>525</v>
      </c>
      <c r="E12654" t="s">
        <v>531</v>
      </c>
      <c r="F12654" s="191">
        <v>45987</v>
      </c>
      <c r="G12654" t="s">
        <v>619</v>
      </c>
      <c r="H12654" s="192">
        <v>120780</v>
      </c>
      <c r="I12654" t="s">
        <v>22</v>
      </c>
      <c r="J12654"/>
      <c r="K12654"/>
      <c r="L12654">
        <v>2025</v>
      </c>
      <c r="M12654" t="s">
        <v>525</v>
      </c>
      <c r="N12654" t="s">
        <v>569</v>
      </c>
      <c r="O12654"/>
    </row>
    <row r="12655" spans="1:15" ht="16" x14ac:dyDescent="0.2">
      <c r="A12655" t="s">
        <v>521</v>
      </c>
      <c r="B12655" t="s">
        <v>647</v>
      </c>
      <c r="C12655" t="s">
        <v>523</v>
      </c>
      <c r="D12655" t="s">
        <v>525</v>
      </c>
      <c r="E12655" t="s">
        <v>525</v>
      </c>
      <c r="F12655" s="191">
        <v>45987</v>
      </c>
      <c r="G12655" t="s">
        <v>650</v>
      </c>
      <c r="H12655" s="192">
        <v>895710</v>
      </c>
      <c r="I12655" t="s">
        <v>16</v>
      </c>
      <c r="J12655"/>
      <c r="K12655"/>
      <c r="L12655">
        <v>2025</v>
      </c>
      <c r="M12655" t="s">
        <v>525</v>
      </c>
      <c r="N12655" t="s">
        <v>569</v>
      </c>
      <c r="O12655"/>
    </row>
    <row r="12656" spans="1:15" ht="16" x14ac:dyDescent="0.2">
      <c r="A12656" t="s">
        <v>521</v>
      </c>
      <c r="B12656" t="s">
        <v>617</v>
      </c>
      <c r="C12656" t="s">
        <v>523</v>
      </c>
      <c r="D12656" t="s">
        <v>525</v>
      </c>
      <c r="E12656" t="s">
        <v>525</v>
      </c>
      <c r="F12656" s="191">
        <v>45987</v>
      </c>
      <c r="G12656" t="s">
        <v>568</v>
      </c>
      <c r="H12656" s="192">
        <v>834467</v>
      </c>
      <c r="I12656" t="s">
        <v>22</v>
      </c>
      <c r="J12656"/>
      <c r="K12656"/>
      <c r="L12656">
        <v>2025</v>
      </c>
      <c r="M12656" t="s">
        <v>525</v>
      </c>
      <c r="N12656" t="s">
        <v>569</v>
      </c>
      <c r="O12656"/>
    </row>
    <row r="12657" spans="1:15" ht="16" x14ac:dyDescent="0.2">
      <c r="A12657" t="s">
        <v>521</v>
      </c>
      <c r="B12657" t="s">
        <v>647</v>
      </c>
      <c r="C12657" t="s">
        <v>535</v>
      </c>
      <c r="D12657" t="s">
        <v>525</v>
      </c>
      <c r="E12657" t="s">
        <v>519</v>
      </c>
      <c r="F12657" s="191">
        <v>45987</v>
      </c>
      <c r="G12657" t="s">
        <v>650</v>
      </c>
      <c r="H12657" s="192">
        <v>107862</v>
      </c>
      <c r="I12657" t="s">
        <v>16</v>
      </c>
      <c r="J12657"/>
      <c r="K12657"/>
      <c r="L12657">
        <v>2025</v>
      </c>
      <c r="M12657" t="s">
        <v>525</v>
      </c>
      <c r="N12657" t="s">
        <v>569</v>
      </c>
      <c r="O12657"/>
    </row>
    <row r="12658" spans="1:15" ht="16" x14ac:dyDescent="0.2">
      <c r="A12658" t="s">
        <v>521</v>
      </c>
      <c r="B12658" t="s">
        <v>603</v>
      </c>
      <c r="C12658" t="s">
        <v>523</v>
      </c>
      <c r="D12658" t="s">
        <v>525</v>
      </c>
      <c r="E12658" t="s">
        <v>525</v>
      </c>
      <c r="F12658" s="191">
        <v>45987</v>
      </c>
      <c r="G12658" t="s">
        <v>604</v>
      </c>
      <c r="H12658" s="192">
        <v>69582</v>
      </c>
      <c r="I12658" t="s">
        <v>22</v>
      </c>
      <c r="J12658"/>
      <c r="K12658"/>
      <c r="L12658">
        <v>2025</v>
      </c>
      <c r="M12658" t="s">
        <v>525</v>
      </c>
      <c r="N12658" t="s">
        <v>569</v>
      </c>
      <c r="O12658"/>
    </row>
    <row r="12659" spans="1:15" ht="16" x14ac:dyDescent="0.2">
      <c r="A12659" t="s">
        <v>521</v>
      </c>
      <c r="B12659" t="s">
        <v>647</v>
      </c>
      <c r="C12659" t="s">
        <v>523</v>
      </c>
      <c r="D12659" t="s">
        <v>525</v>
      </c>
      <c r="E12659" t="s">
        <v>519</v>
      </c>
      <c r="F12659" s="191">
        <v>45987</v>
      </c>
      <c r="G12659" t="s">
        <v>650</v>
      </c>
      <c r="H12659" s="192">
        <v>223056</v>
      </c>
      <c r="I12659" t="s">
        <v>16</v>
      </c>
      <c r="J12659"/>
      <c r="K12659"/>
      <c r="L12659">
        <v>2025</v>
      </c>
      <c r="M12659" t="s">
        <v>525</v>
      </c>
      <c r="N12659" t="s">
        <v>569</v>
      </c>
      <c r="O12659"/>
    </row>
    <row r="12660" spans="1:15" ht="16" x14ac:dyDescent="0.2">
      <c r="A12660" t="s">
        <v>521</v>
      </c>
      <c r="B12660" t="s">
        <v>647</v>
      </c>
      <c r="C12660" t="s">
        <v>523</v>
      </c>
      <c r="D12660" t="s">
        <v>525</v>
      </c>
      <c r="E12660" t="s">
        <v>531</v>
      </c>
      <c r="F12660" s="191">
        <v>45987</v>
      </c>
      <c r="G12660" t="s">
        <v>650</v>
      </c>
      <c r="H12660" s="192">
        <v>1534826</v>
      </c>
      <c r="I12660" t="s">
        <v>16</v>
      </c>
      <c r="J12660"/>
      <c r="K12660"/>
      <c r="L12660">
        <v>2025</v>
      </c>
      <c r="M12660" t="s">
        <v>525</v>
      </c>
      <c r="N12660" t="s">
        <v>569</v>
      </c>
      <c r="O12660"/>
    </row>
    <row r="12661" spans="1:15" ht="16" x14ac:dyDescent="0.2">
      <c r="A12661" t="s">
        <v>521</v>
      </c>
      <c r="B12661" t="s">
        <v>647</v>
      </c>
      <c r="C12661" t="s">
        <v>523</v>
      </c>
      <c r="D12661" t="s">
        <v>525</v>
      </c>
      <c r="E12661" t="s">
        <v>525</v>
      </c>
      <c r="F12661" s="191">
        <v>45987</v>
      </c>
      <c r="G12661" t="s">
        <v>648</v>
      </c>
      <c r="H12661" s="192">
        <v>25432</v>
      </c>
      <c r="I12661" t="s">
        <v>16</v>
      </c>
      <c r="J12661"/>
      <c r="K12661"/>
      <c r="L12661">
        <v>2025</v>
      </c>
      <c r="M12661" t="s">
        <v>525</v>
      </c>
      <c r="N12661" t="s">
        <v>569</v>
      </c>
      <c r="O12661"/>
    </row>
    <row r="12662" spans="1:15" ht="16" x14ac:dyDescent="0.2">
      <c r="A12662" t="s">
        <v>521</v>
      </c>
      <c r="B12662" t="s">
        <v>647</v>
      </c>
      <c r="C12662" t="s">
        <v>523</v>
      </c>
      <c r="D12662" t="s">
        <v>525</v>
      </c>
      <c r="E12662" t="s">
        <v>531</v>
      </c>
      <c r="F12662" s="191">
        <v>45987</v>
      </c>
      <c r="G12662" t="s">
        <v>648</v>
      </c>
      <c r="H12662" s="192">
        <v>23936</v>
      </c>
      <c r="I12662" t="s">
        <v>16</v>
      </c>
      <c r="J12662"/>
      <c r="K12662"/>
      <c r="L12662">
        <v>2025</v>
      </c>
      <c r="M12662" t="s">
        <v>525</v>
      </c>
      <c r="N12662" t="s">
        <v>569</v>
      </c>
      <c r="O12662"/>
    </row>
    <row r="12663" spans="1:15" ht="16" x14ac:dyDescent="0.2">
      <c r="A12663" t="s">
        <v>521</v>
      </c>
      <c r="B12663" t="s">
        <v>647</v>
      </c>
      <c r="C12663" t="s">
        <v>523</v>
      </c>
      <c r="D12663" t="s">
        <v>525</v>
      </c>
      <c r="E12663" t="s">
        <v>525</v>
      </c>
      <c r="F12663" s="191">
        <v>45987</v>
      </c>
      <c r="G12663" t="s">
        <v>651</v>
      </c>
      <c r="H12663" s="192">
        <v>48400</v>
      </c>
      <c r="I12663" t="s">
        <v>16</v>
      </c>
      <c r="J12663"/>
      <c r="K12663"/>
      <c r="L12663">
        <v>2025</v>
      </c>
      <c r="M12663" t="s">
        <v>525</v>
      </c>
      <c r="N12663" t="s">
        <v>569</v>
      </c>
      <c r="O12663"/>
    </row>
    <row r="12664" spans="1:15" ht="16" x14ac:dyDescent="0.2">
      <c r="A12664" t="s">
        <v>521</v>
      </c>
      <c r="B12664" t="s">
        <v>647</v>
      </c>
      <c r="C12664" t="s">
        <v>523</v>
      </c>
      <c r="D12664" t="s">
        <v>525</v>
      </c>
      <c r="E12664" t="s">
        <v>531</v>
      </c>
      <c r="F12664" s="191">
        <v>45987</v>
      </c>
      <c r="G12664" t="s">
        <v>651</v>
      </c>
      <c r="H12664" s="192">
        <v>435844</v>
      </c>
      <c r="I12664" t="s">
        <v>16</v>
      </c>
      <c r="J12664"/>
      <c r="K12664"/>
      <c r="L12664">
        <v>2025</v>
      </c>
      <c r="M12664" t="s">
        <v>525</v>
      </c>
      <c r="N12664" t="s">
        <v>569</v>
      </c>
      <c r="O12664"/>
    </row>
    <row r="12665" spans="1:15" ht="16" x14ac:dyDescent="0.2">
      <c r="A12665" t="s">
        <v>521</v>
      </c>
      <c r="B12665" t="s">
        <v>647</v>
      </c>
      <c r="C12665" t="s">
        <v>523</v>
      </c>
      <c r="D12665" t="s">
        <v>525</v>
      </c>
      <c r="E12665" t="s">
        <v>525</v>
      </c>
      <c r="F12665" s="191">
        <v>45987</v>
      </c>
      <c r="G12665" t="s">
        <v>649</v>
      </c>
      <c r="H12665" s="192">
        <v>818158</v>
      </c>
      <c r="I12665" t="s">
        <v>16</v>
      </c>
      <c r="J12665"/>
      <c r="K12665"/>
      <c r="L12665">
        <v>2025</v>
      </c>
      <c r="M12665" t="s">
        <v>525</v>
      </c>
      <c r="N12665" t="s">
        <v>569</v>
      </c>
      <c r="O12665"/>
    </row>
    <row r="12666" spans="1:15" ht="16" x14ac:dyDescent="0.2">
      <c r="A12666" t="s">
        <v>521</v>
      </c>
      <c r="B12666" t="s">
        <v>647</v>
      </c>
      <c r="C12666" t="s">
        <v>523</v>
      </c>
      <c r="D12666" t="s">
        <v>525</v>
      </c>
      <c r="E12666" t="s">
        <v>531</v>
      </c>
      <c r="F12666" s="191">
        <v>45987</v>
      </c>
      <c r="G12666" t="s">
        <v>649</v>
      </c>
      <c r="H12666" s="192">
        <v>261162</v>
      </c>
      <c r="I12666" t="s">
        <v>16</v>
      </c>
      <c r="J12666"/>
      <c r="K12666"/>
      <c r="L12666">
        <v>2025</v>
      </c>
      <c r="M12666" t="s">
        <v>525</v>
      </c>
      <c r="N12666" t="s">
        <v>569</v>
      </c>
      <c r="O12666"/>
    </row>
    <row r="12667" spans="1:15" ht="16" x14ac:dyDescent="0.2">
      <c r="A12667" t="s">
        <v>521</v>
      </c>
      <c r="B12667" t="s">
        <v>647</v>
      </c>
      <c r="C12667" t="s">
        <v>523</v>
      </c>
      <c r="D12667" t="s">
        <v>525</v>
      </c>
      <c r="E12667" t="s">
        <v>525</v>
      </c>
      <c r="F12667" s="191">
        <v>45987</v>
      </c>
      <c r="G12667" t="s">
        <v>652</v>
      </c>
      <c r="H12667" s="192">
        <v>203082</v>
      </c>
      <c r="I12667" t="s">
        <v>16</v>
      </c>
      <c r="J12667"/>
      <c r="K12667"/>
      <c r="L12667">
        <v>2025</v>
      </c>
      <c r="M12667" t="s">
        <v>525</v>
      </c>
      <c r="N12667" t="s">
        <v>569</v>
      </c>
      <c r="O12667"/>
    </row>
    <row r="12668" spans="1:15" ht="16" x14ac:dyDescent="0.2">
      <c r="A12668" t="s">
        <v>521</v>
      </c>
      <c r="B12668" t="s">
        <v>647</v>
      </c>
      <c r="C12668" t="s">
        <v>523</v>
      </c>
      <c r="D12668" t="s">
        <v>525</v>
      </c>
      <c r="E12668" t="s">
        <v>531</v>
      </c>
      <c r="F12668" s="191">
        <v>45987</v>
      </c>
      <c r="G12668" t="s">
        <v>652</v>
      </c>
      <c r="H12668" s="192">
        <v>987536</v>
      </c>
      <c r="I12668" t="s">
        <v>16</v>
      </c>
      <c r="J12668"/>
      <c r="K12668"/>
      <c r="L12668">
        <v>2025</v>
      </c>
      <c r="M12668" t="s">
        <v>525</v>
      </c>
      <c r="N12668" t="s">
        <v>569</v>
      </c>
      <c r="O12668"/>
    </row>
    <row r="12669" spans="1:15" ht="16" x14ac:dyDescent="0.2">
      <c r="A12669" t="s">
        <v>521</v>
      </c>
      <c r="B12669" t="s">
        <v>647</v>
      </c>
      <c r="C12669" t="s">
        <v>523</v>
      </c>
      <c r="D12669" t="s">
        <v>525</v>
      </c>
      <c r="E12669" t="s">
        <v>525</v>
      </c>
      <c r="F12669" s="191">
        <v>45987</v>
      </c>
      <c r="G12669" t="s">
        <v>654</v>
      </c>
      <c r="H12669" s="192">
        <v>46200</v>
      </c>
      <c r="I12669" t="s">
        <v>16</v>
      </c>
      <c r="J12669"/>
      <c r="K12669"/>
      <c r="L12669">
        <v>2025</v>
      </c>
      <c r="M12669" t="s">
        <v>525</v>
      </c>
      <c r="N12669" t="s">
        <v>569</v>
      </c>
      <c r="O12669"/>
    </row>
    <row r="12670" spans="1:15" ht="16" x14ac:dyDescent="0.2">
      <c r="A12670" t="s">
        <v>521</v>
      </c>
      <c r="B12670" t="s">
        <v>647</v>
      </c>
      <c r="C12670" t="s">
        <v>523</v>
      </c>
      <c r="D12670" t="s">
        <v>525</v>
      </c>
      <c r="E12670" t="s">
        <v>531</v>
      </c>
      <c r="F12670" s="191">
        <v>45988</v>
      </c>
      <c r="G12670" t="s">
        <v>648</v>
      </c>
      <c r="H12670" s="192">
        <v>60544</v>
      </c>
      <c r="I12670" t="s">
        <v>16</v>
      </c>
      <c r="J12670"/>
      <c r="K12670"/>
      <c r="L12670">
        <v>2025</v>
      </c>
      <c r="M12670" t="s">
        <v>525</v>
      </c>
      <c r="N12670" t="s">
        <v>569</v>
      </c>
      <c r="O12670"/>
    </row>
    <row r="12671" spans="1:15" ht="16" x14ac:dyDescent="0.2">
      <c r="A12671" t="s">
        <v>521</v>
      </c>
      <c r="B12671" t="s">
        <v>647</v>
      </c>
      <c r="C12671" t="s">
        <v>523</v>
      </c>
      <c r="D12671" t="s">
        <v>525</v>
      </c>
      <c r="E12671" t="s">
        <v>531</v>
      </c>
      <c r="F12671" s="191">
        <v>45988</v>
      </c>
      <c r="G12671" t="s">
        <v>649</v>
      </c>
      <c r="H12671" s="192">
        <v>43846</v>
      </c>
      <c r="I12671" t="s">
        <v>16</v>
      </c>
      <c r="J12671"/>
      <c r="K12671"/>
      <c r="L12671">
        <v>2025</v>
      </c>
      <c r="M12671" t="s">
        <v>525</v>
      </c>
      <c r="N12671" t="s">
        <v>569</v>
      </c>
      <c r="O12671"/>
    </row>
    <row r="12672" spans="1:15" ht="16" x14ac:dyDescent="0.2">
      <c r="A12672" t="s">
        <v>521</v>
      </c>
      <c r="B12672" t="s">
        <v>603</v>
      </c>
      <c r="C12672" t="s">
        <v>523</v>
      </c>
      <c r="D12672" t="s">
        <v>525</v>
      </c>
      <c r="E12672" t="s">
        <v>525</v>
      </c>
      <c r="F12672" s="191">
        <v>45989</v>
      </c>
      <c r="G12672" t="s">
        <v>604</v>
      </c>
      <c r="H12672" s="192">
        <v>17047</v>
      </c>
      <c r="I12672" t="s">
        <v>22</v>
      </c>
      <c r="J12672"/>
      <c r="K12672"/>
      <c r="L12672">
        <v>2025</v>
      </c>
      <c r="M12672" t="s">
        <v>525</v>
      </c>
      <c r="N12672" t="s">
        <v>569</v>
      </c>
      <c r="O12672"/>
    </row>
    <row r="12673" spans="1:15" ht="16" x14ac:dyDescent="0.2">
      <c r="A12673" t="s">
        <v>521</v>
      </c>
      <c r="B12673" t="s">
        <v>647</v>
      </c>
      <c r="C12673" t="s">
        <v>523</v>
      </c>
      <c r="D12673" t="s">
        <v>525</v>
      </c>
      <c r="E12673" t="s">
        <v>525</v>
      </c>
      <c r="F12673" s="191">
        <v>45989</v>
      </c>
      <c r="G12673" t="s">
        <v>650</v>
      </c>
      <c r="H12673" s="192">
        <v>206615</v>
      </c>
      <c r="I12673" t="s">
        <v>16</v>
      </c>
      <c r="J12673"/>
      <c r="K12673"/>
      <c r="L12673">
        <v>2025</v>
      </c>
      <c r="M12673" t="s">
        <v>525</v>
      </c>
      <c r="N12673" t="s">
        <v>569</v>
      </c>
      <c r="O12673"/>
    </row>
    <row r="12674" spans="1:15" ht="16" x14ac:dyDescent="0.2">
      <c r="A12674" t="s">
        <v>521</v>
      </c>
      <c r="B12674" t="s">
        <v>647</v>
      </c>
      <c r="C12674" t="s">
        <v>523</v>
      </c>
      <c r="D12674" t="s">
        <v>525</v>
      </c>
      <c r="E12674" t="s">
        <v>519</v>
      </c>
      <c r="F12674" s="191">
        <v>45989</v>
      </c>
      <c r="G12674" t="s">
        <v>650</v>
      </c>
      <c r="H12674" s="192">
        <v>837148</v>
      </c>
      <c r="I12674" t="s">
        <v>16</v>
      </c>
      <c r="J12674"/>
      <c r="K12674"/>
      <c r="L12674">
        <v>2025</v>
      </c>
      <c r="M12674" t="s">
        <v>525</v>
      </c>
      <c r="N12674" t="s">
        <v>569</v>
      </c>
      <c r="O12674"/>
    </row>
    <row r="12675" spans="1:15" ht="16" x14ac:dyDescent="0.2">
      <c r="A12675" t="s">
        <v>521</v>
      </c>
      <c r="B12675" t="s">
        <v>647</v>
      </c>
      <c r="C12675" t="s">
        <v>523</v>
      </c>
      <c r="D12675" t="s">
        <v>525</v>
      </c>
      <c r="E12675" t="s">
        <v>531</v>
      </c>
      <c r="F12675" s="191">
        <v>45989</v>
      </c>
      <c r="G12675" t="s">
        <v>650</v>
      </c>
      <c r="H12675" s="192">
        <v>2486966</v>
      </c>
      <c r="I12675" t="s">
        <v>16</v>
      </c>
      <c r="J12675"/>
      <c r="K12675"/>
      <c r="L12675">
        <v>2025</v>
      </c>
      <c r="M12675" t="s">
        <v>525</v>
      </c>
      <c r="N12675" t="s">
        <v>569</v>
      </c>
      <c r="O12675"/>
    </row>
    <row r="12676" spans="1:15" ht="16" x14ac:dyDescent="0.2">
      <c r="A12676" t="s">
        <v>521</v>
      </c>
      <c r="B12676" t="s">
        <v>647</v>
      </c>
      <c r="C12676" t="s">
        <v>523</v>
      </c>
      <c r="D12676" t="s">
        <v>525</v>
      </c>
      <c r="E12676" t="s">
        <v>525</v>
      </c>
      <c r="F12676" s="191">
        <v>45989</v>
      </c>
      <c r="G12676" t="s">
        <v>648</v>
      </c>
      <c r="H12676" s="192">
        <v>30976</v>
      </c>
      <c r="I12676" t="s">
        <v>16</v>
      </c>
      <c r="J12676"/>
      <c r="K12676"/>
      <c r="L12676">
        <v>2025</v>
      </c>
      <c r="M12676" t="s">
        <v>525</v>
      </c>
      <c r="N12676" t="s">
        <v>569</v>
      </c>
      <c r="O12676"/>
    </row>
    <row r="12677" spans="1:15" ht="16" x14ac:dyDescent="0.2">
      <c r="A12677" t="s">
        <v>521</v>
      </c>
      <c r="B12677" t="s">
        <v>647</v>
      </c>
      <c r="C12677" t="s">
        <v>523</v>
      </c>
      <c r="D12677" t="s">
        <v>525</v>
      </c>
      <c r="E12677" t="s">
        <v>531</v>
      </c>
      <c r="F12677" s="191">
        <v>45989</v>
      </c>
      <c r="G12677" t="s">
        <v>648</v>
      </c>
      <c r="H12677" s="192">
        <v>11827</v>
      </c>
      <c r="I12677" t="s">
        <v>16</v>
      </c>
      <c r="J12677"/>
      <c r="K12677"/>
      <c r="L12677">
        <v>2025</v>
      </c>
      <c r="M12677" t="s">
        <v>525</v>
      </c>
      <c r="N12677" t="s">
        <v>569</v>
      </c>
      <c r="O12677"/>
    </row>
    <row r="12678" spans="1:15" ht="16" x14ac:dyDescent="0.2">
      <c r="A12678" t="s">
        <v>521</v>
      </c>
      <c r="B12678" t="s">
        <v>647</v>
      </c>
      <c r="C12678" t="s">
        <v>523</v>
      </c>
      <c r="D12678" t="s">
        <v>525</v>
      </c>
      <c r="E12678" t="s">
        <v>525</v>
      </c>
      <c r="F12678" s="191">
        <v>45989</v>
      </c>
      <c r="G12678" t="s">
        <v>651</v>
      </c>
      <c r="H12678" s="192">
        <v>92400</v>
      </c>
      <c r="I12678" t="s">
        <v>16</v>
      </c>
      <c r="J12678"/>
      <c r="K12678"/>
      <c r="L12678">
        <v>2025</v>
      </c>
      <c r="M12678" t="s">
        <v>525</v>
      </c>
      <c r="N12678" t="s">
        <v>569</v>
      </c>
      <c r="O12678"/>
    </row>
    <row r="12679" spans="1:15" ht="16" x14ac:dyDescent="0.2">
      <c r="A12679" t="s">
        <v>521</v>
      </c>
      <c r="B12679" t="s">
        <v>647</v>
      </c>
      <c r="C12679" t="s">
        <v>523</v>
      </c>
      <c r="D12679" t="s">
        <v>525</v>
      </c>
      <c r="E12679" t="s">
        <v>525</v>
      </c>
      <c r="F12679" s="191">
        <v>45989</v>
      </c>
      <c r="G12679" t="s">
        <v>649</v>
      </c>
      <c r="H12679" s="192">
        <v>681230</v>
      </c>
      <c r="I12679" t="s">
        <v>16</v>
      </c>
      <c r="J12679"/>
      <c r="K12679"/>
      <c r="L12679">
        <v>2025</v>
      </c>
      <c r="M12679" t="s">
        <v>525</v>
      </c>
      <c r="N12679" t="s">
        <v>569</v>
      </c>
      <c r="O12679"/>
    </row>
    <row r="12680" spans="1:15" ht="16" x14ac:dyDescent="0.2">
      <c r="A12680" t="s">
        <v>521</v>
      </c>
      <c r="B12680" t="s">
        <v>647</v>
      </c>
      <c r="C12680" t="s">
        <v>523</v>
      </c>
      <c r="D12680" t="s">
        <v>525</v>
      </c>
      <c r="E12680" t="s">
        <v>525</v>
      </c>
      <c r="F12680" s="191">
        <v>45992</v>
      </c>
      <c r="G12680" t="s">
        <v>650</v>
      </c>
      <c r="H12680" s="192">
        <v>143061</v>
      </c>
      <c r="I12680" t="s">
        <v>16</v>
      </c>
      <c r="J12680"/>
      <c r="K12680"/>
      <c r="L12680">
        <v>2025</v>
      </c>
      <c r="M12680" t="s">
        <v>525</v>
      </c>
      <c r="N12680" t="s">
        <v>569</v>
      </c>
      <c r="O12680"/>
    </row>
    <row r="12681" spans="1:15" ht="16" x14ac:dyDescent="0.2">
      <c r="A12681" t="s">
        <v>521</v>
      </c>
      <c r="B12681" t="s">
        <v>647</v>
      </c>
      <c r="C12681" t="s">
        <v>523</v>
      </c>
      <c r="D12681" t="s">
        <v>525</v>
      </c>
      <c r="E12681" t="s">
        <v>519</v>
      </c>
      <c r="F12681" s="191">
        <v>45992</v>
      </c>
      <c r="G12681" t="s">
        <v>650</v>
      </c>
      <c r="H12681" s="192">
        <v>494989</v>
      </c>
      <c r="I12681" t="s">
        <v>16</v>
      </c>
      <c r="J12681"/>
      <c r="K12681"/>
      <c r="L12681">
        <v>2025</v>
      </c>
      <c r="M12681" t="s">
        <v>525</v>
      </c>
      <c r="N12681" t="s">
        <v>569</v>
      </c>
      <c r="O12681"/>
    </row>
    <row r="12682" spans="1:15" ht="16" x14ac:dyDescent="0.2">
      <c r="A12682" t="s">
        <v>521</v>
      </c>
      <c r="B12682" t="s">
        <v>647</v>
      </c>
      <c r="C12682" t="s">
        <v>523</v>
      </c>
      <c r="D12682" t="s">
        <v>525</v>
      </c>
      <c r="E12682" t="s">
        <v>531</v>
      </c>
      <c r="F12682" s="191">
        <v>45992</v>
      </c>
      <c r="G12682" t="s">
        <v>650</v>
      </c>
      <c r="H12682" s="192">
        <v>1296388</v>
      </c>
      <c r="I12682" t="s">
        <v>16</v>
      </c>
      <c r="J12682"/>
      <c r="K12682"/>
      <c r="L12682">
        <v>2025</v>
      </c>
      <c r="M12682" t="s">
        <v>525</v>
      </c>
      <c r="N12682" t="s">
        <v>569</v>
      </c>
      <c r="O12682"/>
    </row>
    <row r="12683" spans="1:15" ht="16" x14ac:dyDescent="0.2">
      <c r="A12683" t="s">
        <v>521</v>
      </c>
      <c r="B12683" t="s">
        <v>647</v>
      </c>
      <c r="C12683" t="s">
        <v>523</v>
      </c>
      <c r="D12683" t="s">
        <v>525</v>
      </c>
      <c r="E12683" t="s">
        <v>525</v>
      </c>
      <c r="F12683" s="191">
        <v>45992</v>
      </c>
      <c r="G12683" t="s">
        <v>648</v>
      </c>
      <c r="H12683" s="192">
        <v>34408</v>
      </c>
      <c r="I12683" t="s">
        <v>16</v>
      </c>
      <c r="J12683"/>
      <c r="K12683"/>
      <c r="L12683">
        <v>2025</v>
      </c>
      <c r="M12683" t="s">
        <v>525</v>
      </c>
      <c r="N12683" t="s">
        <v>569</v>
      </c>
      <c r="O12683"/>
    </row>
    <row r="12684" spans="1:15" ht="16" x14ac:dyDescent="0.2">
      <c r="A12684" t="s">
        <v>521</v>
      </c>
      <c r="B12684" t="s">
        <v>647</v>
      </c>
      <c r="C12684" t="s">
        <v>523</v>
      </c>
      <c r="D12684" t="s">
        <v>525</v>
      </c>
      <c r="E12684" t="s">
        <v>531</v>
      </c>
      <c r="F12684" s="191">
        <v>45992</v>
      </c>
      <c r="G12684" t="s">
        <v>651</v>
      </c>
      <c r="H12684" s="192">
        <v>364705</v>
      </c>
      <c r="I12684" t="s">
        <v>16</v>
      </c>
      <c r="J12684"/>
      <c r="K12684"/>
      <c r="L12684">
        <v>2025</v>
      </c>
      <c r="M12684" t="s">
        <v>525</v>
      </c>
      <c r="N12684" t="s">
        <v>569</v>
      </c>
      <c r="O12684"/>
    </row>
    <row r="12685" spans="1:15" ht="16" x14ac:dyDescent="0.2">
      <c r="A12685" t="s">
        <v>521</v>
      </c>
      <c r="B12685" t="s">
        <v>647</v>
      </c>
      <c r="C12685" t="s">
        <v>523</v>
      </c>
      <c r="D12685" t="s">
        <v>525</v>
      </c>
      <c r="E12685" t="s">
        <v>525</v>
      </c>
      <c r="F12685" s="191">
        <v>45992</v>
      </c>
      <c r="G12685" t="s">
        <v>649</v>
      </c>
      <c r="H12685" s="192">
        <v>452804</v>
      </c>
      <c r="I12685" t="s">
        <v>16</v>
      </c>
      <c r="J12685"/>
      <c r="K12685"/>
      <c r="L12685">
        <v>2025</v>
      </c>
      <c r="M12685" t="s">
        <v>525</v>
      </c>
      <c r="N12685" t="s">
        <v>569</v>
      </c>
      <c r="O12685"/>
    </row>
    <row r="12686" spans="1:15" ht="16" x14ac:dyDescent="0.2">
      <c r="A12686" t="s">
        <v>521</v>
      </c>
      <c r="B12686" t="s">
        <v>647</v>
      </c>
      <c r="C12686" t="s">
        <v>523</v>
      </c>
      <c r="D12686" t="s">
        <v>525</v>
      </c>
      <c r="E12686" t="s">
        <v>531</v>
      </c>
      <c r="F12686" s="191">
        <v>45992</v>
      </c>
      <c r="G12686" t="s">
        <v>649</v>
      </c>
      <c r="H12686" s="192">
        <v>43274</v>
      </c>
      <c r="I12686" t="s">
        <v>16</v>
      </c>
      <c r="J12686"/>
      <c r="K12686"/>
      <c r="L12686">
        <v>2025</v>
      </c>
      <c r="M12686" t="s">
        <v>525</v>
      </c>
      <c r="N12686" t="s">
        <v>569</v>
      </c>
      <c r="O12686"/>
    </row>
    <row r="12687" spans="1:15" ht="16" x14ac:dyDescent="0.2">
      <c r="A12687" t="s">
        <v>521</v>
      </c>
      <c r="B12687" t="s">
        <v>647</v>
      </c>
      <c r="C12687" t="s">
        <v>523</v>
      </c>
      <c r="D12687" t="s">
        <v>525</v>
      </c>
      <c r="E12687" t="s">
        <v>531</v>
      </c>
      <c r="F12687" s="191">
        <v>45992</v>
      </c>
      <c r="G12687" t="s">
        <v>652</v>
      </c>
      <c r="H12687" s="192">
        <v>876920</v>
      </c>
      <c r="I12687" t="s">
        <v>16</v>
      </c>
      <c r="J12687"/>
      <c r="K12687"/>
      <c r="L12687">
        <v>2025</v>
      </c>
      <c r="M12687" t="s">
        <v>525</v>
      </c>
      <c r="N12687" t="s">
        <v>569</v>
      </c>
      <c r="O12687"/>
    </row>
    <row r="12688" spans="1:15" ht="16" x14ac:dyDescent="0.2">
      <c r="A12688" t="s">
        <v>521</v>
      </c>
      <c r="B12688" t="s">
        <v>617</v>
      </c>
      <c r="C12688" t="s">
        <v>523</v>
      </c>
      <c r="D12688" t="s">
        <v>525</v>
      </c>
      <c r="E12688" t="s">
        <v>531</v>
      </c>
      <c r="F12688" s="191">
        <v>45992</v>
      </c>
      <c r="G12688" t="s">
        <v>619</v>
      </c>
      <c r="H12688" s="192">
        <v>476846</v>
      </c>
      <c r="I12688" t="s">
        <v>22</v>
      </c>
      <c r="J12688"/>
      <c r="K12688"/>
      <c r="L12688">
        <v>2025</v>
      </c>
      <c r="M12688" t="s">
        <v>525</v>
      </c>
      <c r="N12688" t="s">
        <v>569</v>
      </c>
      <c r="O12688"/>
    </row>
    <row r="12689" spans="1:15" ht="16" x14ac:dyDescent="0.2">
      <c r="A12689" t="s">
        <v>521</v>
      </c>
      <c r="B12689" t="s">
        <v>617</v>
      </c>
      <c r="C12689" t="s">
        <v>523</v>
      </c>
      <c r="D12689" t="s">
        <v>525</v>
      </c>
      <c r="E12689" t="s">
        <v>531</v>
      </c>
      <c r="F12689" s="191">
        <v>45992</v>
      </c>
      <c r="G12689" t="s">
        <v>587</v>
      </c>
      <c r="H12689" s="192">
        <v>176000</v>
      </c>
      <c r="I12689" t="s">
        <v>22</v>
      </c>
      <c r="J12689"/>
      <c r="K12689"/>
      <c r="L12689">
        <v>2025</v>
      </c>
      <c r="M12689" t="s">
        <v>525</v>
      </c>
      <c r="N12689" t="s">
        <v>569</v>
      </c>
      <c r="O12689"/>
    </row>
    <row r="12690" spans="1:15" ht="16" x14ac:dyDescent="0.2">
      <c r="A12690" t="s">
        <v>521</v>
      </c>
      <c r="B12690" t="s">
        <v>603</v>
      </c>
      <c r="C12690" t="s">
        <v>523</v>
      </c>
      <c r="D12690" t="s">
        <v>525</v>
      </c>
      <c r="E12690" t="s">
        <v>525</v>
      </c>
      <c r="F12690" s="191">
        <v>45992</v>
      </c>
      <c r="G12690" t="s">
        <v>604</v>
      </c>
      <c r="H12690" s="192">
        <v>23507</v>
      </c>
      <c r="I12690" t="s">
        <v>22</v>
      </c>
      <c r="J12690"/>
      <c r="K12690"/>
      <c r="L12690">
        <v>2025</v>
      </c>
      <c r="M12690" t="s">
        <v>525</v>
      </c>
      <c r="N12690" t="s">
        <v>569</v>
      </c>
      <c r="O12690"/>
    </row>
    <row r="12691" spans="1:15" ht="16" x14ac:dyDescent="0.2">
      <c r="A12691" t="s">
        <v>521</v>
      </c>
      <c r="B12691" t="s">
        <v>617</v>
      </c>
      <c r="C12691" t="s">
        <v>523</v>
      </c>
      <c r="D12691" t="s">
        <v>525</v>
      </c>
      <c r="E12691" t="s">
        <v>525</v>
      </c>
      <c r="F12691" s="191">
        <v>45992</v>
      </c>
      <c r="G12691" t="s">
        <v>23</v>
      </c>
      <c r="H12691" s="192">
        <v>28600</v>
      </c>
      <c r="I12691" t="s">
        <v>22</v>
      </c>
      <c r="J12691"/>
      <c r="K12691"/>
      <c r="L12691">
        <v>2025</v>
      </c>
      <c r="M12691" t="s">
        <v>525</v>
      </c>
      <c r="N12691" t="s">
        <v>569</v>
      </c>
      <c r="O12691"/>
    </row>
    <row r="12692" spans="1:15" ht="16" x14ac:dyDescent="0.2">
      <c r="A12692" t="s">
        <v>521</v>
      </c>
      <c r="B12692" t="s">
        <v>617</v>
      </c>
      <c r="C12692" t="s">
        <v>523</v>
      </c>
      <c r="D12692" t="s">
        <v>525</v>
      </c>
      <c r="E12692" t="s">
        <v>531</v>
      </c>
      <c r="F12692" s="191">
        <v>45992</v>
      </c>
      <c r="G12692" t="s">
        <v>23</v>
      </c>
      <c r="H12692" s="192">
        <v>344300</v>
      </c>
      <c r="I12692" t="s">
        <v>22</v>
      </c>
      <c r="J12692"/>
      <c r="K12692"/>
      <c r="L12692">
        <v>2025</v>
      </c>
      <c r="M12692" t="s">
        <v>525</v>
      </c>
      <c r="N12692" t="s">
        <v>569</v>
      </c>
      <c r="O12692"/>
    </row>
    <row r="12693" spans="1:15" ht="16" x14ac:dyDescent="0.2">
      <c r="A12693" t="s">
        <v>521</v>
      </c>
      <c r="B12693" t="s">
        <v>603</v>
      </c>
      <c r="C12693" t="s">
        <v>523</v>
      </c>
      <c r="D12693" t="s">
        <v>525</v>
      </c>
      <c r="E12693" t="s">
        <v>525</v>
      </c>
      <c r="F12693" s="191">
        <v>45993</v>
      </c>
      <c r="G12693" t="s">
        <v>604</v>
      </c>
      <c r="H12693" s="192">
        <v>5947</v>
      </c>
      <c r="I12693" t="s">
        <v>22</v>
      </c>
      <c r="J12693"/>
      <c r="K12693"/>
      <c r="L12693">
        <v>2025</v>
      </c>
      <c r="M12693" t="s">
        <v>525</v>
      </c>
      <c r="N12693" t="s">
        <v>569</v>
      </c>
      <c r="O12693"/>
    </row>
    <row r="12694" spans="1:15" ht="16" x14ac:dyDescent="0.2">
      <c r="A12694" t="s">
        <v>521</v>
      </c>
      <c r="B12694" t="s">
        <v>617</v>
      </c>
      <c r="C12694" t="s">
        <v>523</v>
      </c>
      <c r="D12694" t="s">
        <v>525</v>
      </c>
      <c r="E12694" t="s">
        <v>531</v>
      </c>
      <c r="F12694" s="191">
        <v>45993</v>
      </c>
      <c r="G12694" t="s">
        <v>23</v>
      </c>
      <c r="H12694" s="192">
        <v>161040</v>
      </c>
      <c r="I12694" t="s">
        <v>22</v>
      </c>
      <c r="J12694"/>
      <c r="K12694"/>
      <c r="L12694">
        <v>2025</v>
      </c>
      <c r="M12694" t="s">
        <v>525</v>
      </c>
      <c r="N12694" t="s">
        <v>569</v>
      </c>
      <c r="O12694"/>
    </row>
    <row r="12695" spans="1:15" ht="16" x14ac:dyDescent="0.2">
      <c r="A12695" t="s">
        <v>521</v>
      </c>
      <c r="B12695" t="s">
        <v>617</v>
      </c>
      <c r="C12695" t="s">
        <v>523</v>
      </c>
      <c r="D12695" t="s">
        <v>525</v>
      </c>
      <c r="E12695" t="s">
        <v>531</v>
      </c>
      <c r="F12695" s="191">
        <v>45993</v>
      </c>
      <c r="G12695" t="s">
        <v>621</v>
      </c>
      <c r="H12695" s="192">
        <v>523380</v>
      </c>
      <c r="I12695" t="s">
        <v>22</v>
      </c>
      <c r="J12695"/>
      <c r="K12695"/>
      <c r="L12695">
        <v>2025</v>
      </c>
      <c r="M12695" t="s">
        <v>525</v>
      </c>
      <c r="N12695" t="s">
        <v>569</v>
      </c>
      <c r="O12695"/>
    </row>
    <row r="12696" spans="1:15" ht="16" x14ac:dyDescent="0.2">
      <c r="A12696" t="s">
        <v>521</v>
      </c>
      <c r="B12696" t="s">
        <v>647</v>
      </c>
      <c r="C12696" t="s">
        <v>523</v>
      </c>
      <c r="D12696" t="s">
        <v>525</v>
      </c>
      <c r="E12696" t="s">
        <v>525</v>
      </c>
      <c r="F12696" s="191">
        <v>45993</v>
      </c>
      <c r="G12696" t="s">
        <v>650</v>
      </c>
      <c r="H12696" s="192">
        <v>508966</v>
      </c>
      <c r="I12696" t="s">
        <v>16</v>
      </c>
      <c r="J12696"/>
      <c r="K12696"/>
      <c r="L12696">
        <v>2025</v>
      </c>
      <c r="M12696" t="s">
        <v>525</v>
      </c>
      <c r="N12696" t="s">
        <v>569</v>
      </c>
      <c r="O12696"/>
    </row>
    <row r="12697" spans="1:15" ht="16" x14ac:dyDescent="0.2">
      <c r="A12697" t="s">
        <v>521</v>
      </c>
      <c r="B12697" t="s">
        <v>647</v>
      </c>
      <c r="C12697" t="s">
        <v>523</v>
      </c>
      <c r="D12697" t="s">
        <v>525</v>
      </c>
      <c r="E12697" t="s">
        <v>519</v>
      </c>
      <c r="F12697" s="191">
        <v>45993</v>
      </c>
      <c r="G12697" t="s">
        <v>650</v>
      </c>
      <c r="H12697" s="192">
        <v>119009</v>
      </c>
      <c r="I12697" t="s">
        <v>16</v>
      </c>
      <c r="J12697"/>
      <c r="K12697"/>
      <c r="L12697">
        <v>2025</v>
      </c>
      <c r="M12697" t="s">
        <v>525</v>
      </c>
      <c r="N12697" t="s">
        <v>569</v>
      </c>
      <c r="O12697"/>
    </row>
    <row r="12698" spans="1:15" ht="16" x14ac:dyDescent="0.2">
      <c r="A12698" t="s">
        <v>521</v>
      </c>
      <c r="B12698" t="s">
        <v>647</v>
      </c>
      <c r="C12698" t="s">
        <v>523</v>
      </c>
      <c r="D12698" t="s">
        <v>525</v>
      </c>
      <c r="E12698" t="s">
        <v>531</v>
      </c>
      <c r="F12698" s="191">
        <v>45993</v>
      </c>
      <c r="G12698" t="s">
        <v>650</v>
      </c>
      <c r="H12698" s="192">
        <v>1941467</v>
      </c>
      <c r="I12698" t="s">
        <v>16</v>
      </c>
      <c r="J12698"/>
      <c r="K12698"/>
      <c r="L12698">
        <v>2025</v>
      </c>
      <c r="M12698" t="s">
        <v>525</v>
      </c>
      <c r="N12698" t="s">
        <v>569</v>
      </c>
      <c r="O12698"/>
    </row>
    <row r="12699" spans="1:15" ht="16" x14ac:dyDescent="0.2">
      <c r="A12699" t="s">
        <v>521</v>
      </c>
      <c r="B12699" t="s">
        <v>647</v>
      </c>
      <c r="C12699" t="s">
        <v>523</v>
      </c>
      <c r="D12699" t="s">
        <v>525</v>
      </c>
      <c r="E12699" t="s">
        <v>525</v>
      </c>
      <c r="F12699" s="191">
        <v>45993</v>
      </c>
      <c r="G12699" t="s">
        <v>648</v>
      </c>
      <c r="H12699" s="192">
        <v>36807</v>
      </c>
      <c r="I12699" t="s">
        <v>16</v>
      </c>
      <c r="J12699"/>
      <c r="K12699"/>
      <c r="L12699">
        <v>2025</v>
      </c>
      <c r="M12699" t="s">
        <v>525</v>
      </c>
      <c r="N12699" t="s">
        <v>569</v>
      </c>
      <c r="O12699"/>
    </row>
    <row r="12700" spans="1:15" ht="16" x14ac:dyDescent="0.2">
      <c r="A12700" t="s">
        <v>521</v>
      </c>
      <c r="B12700" t="s">
        <v>647</v>
      </c>
      <c r="C12700" t="s">
        <v>523</v>
      </c>
      <c r="D12700" t="s">
        <v>525</v>
      </c>
      <c r="E12700" t="s">
        <v>531</v>
      </c>
      <c r="F12700" s="191">
        <v>45993</v>
      </c>
      <c r="G12700" t="s">
        <v>648</v>
      </c>
      <c r="H12700" s="192">
        <v>47722</v>
      </c>
      <c r="I12700" t="s">
        <v>16</v>
      </c>
      <c r="J12700"/>
      <c r="K12700"/>
      <c r="L12700">
        <v>2025</v>
      </c>
      <c r="M12700" t="s">
        <v>525</v>
      </c>
      <c r="N12700" t="s">
        <v>569</v>
      </c>
      <c r="O12700"/>
    </row>
    <row r="12701" spans="1:15" ht="16" x14ac:dyDescent="0.2">
      <c r="A12701" t="s">
        <v>521</v>
      </c>
      <c r="B12701" t="s">
        <v>647</v>
      </c>
      <c r="C12701" t="s">
        <v>523</v>
      </c>
      <c r="D12701" t="s">
        <v>525</v>
      </c>
      <c r="E12701" t="s">
        <v>531</v>
      </c>
      <c r="F12701" s="191">
        <v>45993</v>
      </c>
      <c r="G12701" t="s">
        <v>651</v>
      </c>
      <c r="H12701" s="192">
        <v>277200</v>
      </c>
      <c r="I12701" t="s">
        <v>16</v>
      </c>
      <c r="J12701"/>
      <c r="K12701"/>
      <c r="L12701">
        <v>2025</v>
      </c>
      <c r="M12701" t="s">
        <v>525</v>
      </c>
      <c r="N12701" t="s">
        <v>569</v>
      </c>
      <c r="O12701"/>
    </row>
    <row r="12702" spans="1:15" ht="16" x14ac:dyDescent="0.2">
      <c r="A12702" t="s">
        <v>521</v>
      </c>
      <c r="B12702" t="s">
        <v>647</v>
      </c>
      <c r="C12702" t="s">
        <v>523</v>
      </c>
      <c r="D12702" t="s">
        <v>525</v>
      </c>
      <c r="E12702" t="s">
        <v>525</v>
      </c>
      <c r="F12702" s="191">
        <v>45993</v>
      </c>
      <c r="G12702" t="s">
        <v>649</v>
      </c>
      <c r="H12702" s="192">
        <v>352044</v>
      </c>
      <c r="I12702" t="s">
        <v>16</v>
      </c>
      <c r="J12702"/>
      <c r="K12702"/>
      <c r="L12702">
        <v>2025</v>
      </c>
      <c r="M12702" t="s">
        <v>525</v>
      </c>
      <c r="N12702" t="s">
        <v>569</v>
      </c>
      <c r="O12702"/>
    </row>
    <row r="12703" spans="1:15" ht="16" x14ac:dyDescent="0.2">
      <c r="A12703" t="s">
        <v>521</v>
      </c>
      <c r="B12703" t="s">
        <v>647</v>
      </c>
      <c r="C12703" t="s">
        <v>523</v>
      </c>
      <c r="D12703" t="s">
        <v>525</v>
      </c>
      <c r="E12703" t="s">
        <v>531</v>
      </c>
      <c r="F12703" s="191">
        <v>45993</v>
      </c>
      <c r="G12703" t="s">
        <v>652</v>
      </c>
      <c r="H12703" s="192">
        <v>135014</v>
      </c>
      <c r="I12703" t="s">
        <v>16</v>
      </c>
      <c r="J12703"/>
      <c r="K12703"/>
      <c r="L12703">
        <v>2025</v>
      </c>
      <c r="M12703" t="s">
        <v>525</v>
      </c>
      <c r="N12703" t="s">
        <v>569</v>
      </c>
      <c r="O12703"/>
    </row>
    <row r="12704" spans="1:15" ht="16" x14ac:dyDescent="0.2">
      <c r="A12704" t="s">
        <v>521</v>
      </c>
      <c r="B12704" t="s">
        <v>567</v>
      </c>
      <c r="C12704" t="s">
        <v>523</v>
      </c>
      <c r="D12704" t="s">
        <v>525</v>
      </c>
      <c r="E12704" t="s">
        <v>531</v>
      </c>
      <c r="F12704" s="191">
        <v>45994</v>
      </c>
      <c r="G12704" t="s">
        <v>568</v>
      </c>
      <c r="H12704" s="192">
        <v>89760</v>
      </c>
      <c r="I12704" t="s">
        <v>22</v>
      </c>
      <c r="J12704"/>
      <c r="K12704"/>
      <c r="L12704">
        <v>2025</v>
      </c>
      <c r="M12704" t="s">
        <v>525</v>
      </c>
      <c r="N12704" t="s">
        <v>569</v>
      </c>
      <c r="O12704"/>
    </row>
    <row r="12705" spans="1:15" ht="16" x14ac:dyDescent="0.2">
      <c r="A12705" t="s">
        <v>521</v>
      </c>
      <c r="B12705" t="s">
        <v>603</v>
      </c>
      <c r="C12705" t="s">
        <v>523</v>
      </c>
      <c r="D12705" t="s">
        <v>525</v>
      </c>
      <c r="E12705" t="s">
        <v>525</v>
      </c>
      <c r="F12705" s="191">
        <v>45994</v>
      </c>
      <c r="G12705" t="s">
        <v>604</v>
      </c>
      <c r="H12705" s="192">
        <v>40093</v>
      </c>
      <c r="I12705" t="s">
        <v>22</v>
      </c>
      <c r="J12705"/>
      <c r="K12705"/>
      <c r="L12705">
        <v>2025</v>
      </c>
      <c r="M12705" t="s">
        <v>525</v>
      </c>
      <c r="N12705" t="s">
        <v>569</v>
      </c>
      <c r="O12705"/>
    </row>
    <row r="12706" spans="1:15" ht="16" x14ac:dyDescent="0.2">
      <c r="A12706" t="s">
        <v>521</v>
      </c>
      <c r="B12706" t="s">
        <v>647</v>
      </c>
      <c r="C12706" t="s">
        <v>523</v>
      </c>
      <c r="D12706" t="s">
        <v>525</v>
      </c>
      <c r="E12706" t="s">
        <v>525</v>
      </c>
      <c r="F12706" s="191">
        <v>45994</v>
      </c>
      <c r="G12706" t="s">
        <v>650</v>
      </c>
      <c r="H12706" s="192">
        <v>309505</v>
      </c>
      <c r="I12706" t="s">
        <v>16</v>
      </c>
      <c r="J12706"/>
      <c r="K12706"/>
      <c r="L12706">
        <v>2025</v>
      </c>
      <c r="M12706" t="s">
        <v>525</v>
      </c>
      <c r="N12706" t="s">
        <v>569</v>
      </c>
      <c r="O12706"/>
    </row>
    <row r="12707" spans="1:15" ht="16" x14ac:dyDescent="0.2">
      <c r="A12707" t="s">
        <v>521</v>
      </c>
      <c r="B12707" t="s">
        <v>647</v>
      </c>
      <c r="C12707" t="s">
        <v>523</v>
      </c>
      <c r="D12707" t="s">
        <v>525</v>
      </c>
      <c r="E12707" t="s">
        <v>519</v>
      </c>
      <c r="F12707" s="191">
        <v>45994</v>
      </c>
      <c r="G12707" t="s">
        <v>650</v>
      </c>
      <c r="H12707" s="192">
        <v>293964</v>
      </c>
      <c r="I12707" t="s">
        <v>16</v>
      </c>
      <c r="J12707"/>
      <c r="K12707"/>
      <c r="L12707">
        <v>2025</v>
      </c>
      <c r="M12707" t="s">
        <v>525</v>
      </c>
      <c r="N12707" t="s">
        <v>569</v>
      </c>
      <c r="O12707"/>
    </row>
    <row r="12708" spans="1:15" ht="16" x14ac:dyDescent="0.2">
      <c r="A12708" t="s">
        <v>521</v>
      </c>
      <c r="B12708" t="s">
        <v>647</v>
      </c>
      <c r="C12708" t="s">
        <v>523</v>
      </c>
      <c r="D12708" t="s">
        <v>525</v>
      </c>
      <c r="E12708" t="s">
        <v>531</v>
      </c>
      <c r="F12708" s="191">
        <v>45994</v>
      </c>
      <c r="G12708" t="s">
        <v>650</v>
      </c>
      <c r="H12708" s="192">
        <v>1566189</v>
      </c>
      <c r="I12708" t="s">
        <v>16</v>
      </c>
      <c r="J12708"/>
      <c r="K12708"/>
      <c r="L12708">
        <v>2025</v>
      </c>
      <c r="M12708" t="s">
        <v>525</v>
      </c>
      <c r="N12708" t="s">
        <v>569</v>
      </c>
      <c r="O12708"/>
    </row>
    <row r="12709" spans="1:15" ht="16" x14ac:dyDescent="0.2">
      <c r="A12709" t="s">
        <v>521</v>
      </c>
      <c r="B12709" t="s">
        <v>647</v>
      </c>
      <c r="C12709" t="s">
        <v>523</v>
      </c>
      <c r="D12709" t="s">
        <v>525</v>
      </c>
      <c r="E12709" t="s">
        <v>525</v>
      </c>
      <c r="F12709" s="191">
        <v>45994</v>
      </c>
      <c r="G12709" t="s">
        <v>648</v>
      </c>
      <c r="H12709" s="192">
        <v>11370</v>
      </c>
      <c r="I12709" t="s">
        <v>16</v>
      </c>
      <c r="J12709"/>
      <c r="K12709"/>
      <c r="L12709">
        <v>2025</v>
      </c>
      <c r="M12709" t="s">
        <v>525</v>
      </c>
      <c r="N12709" t="s">
        <v>569</v>
      </c>
      <c r="O12709"/>
    </row>
    <row r="12710" spans="1:15" ht="16" x14ac:dyDescent="0.2">
      <c r="A12710" t="s">
        <v>521</v>
      </c>
      <c r="B12710" t="s">
        <v>647</v>
      </c>
      <c r="C12710" t="s">
        <v>523</v>
      </c>
      <c r="D12710" t="s">
        <v>525</v>
      </c>
      <c r="E12710" t="s">
        <v>531</v>
      </c>
      <c r="F12710" s="191">
        <v>45994</v>
      </c>
      <c r="G12710" t="s">
        <v>648</v>
      </c>
      <c r="H12710" s="192">
        <v>125761</v>
      </c>
      <c r="I12710" t="s">
        <v>16</v>
      </c>
      <c r="J12710"/>
      <c r="K12710"/>
      <c r="L12710">
        <v>2025</v>
      </c>
      <c r="M12710" t="s">
        <v>525</v>
      </c>
      <c r="N12710" t="s">
        <v>569</v>
      </c>
      <c r="O12710"/>
    </row>
    <row r="12711" spans="1:15" ht="16" x14ac:dyDescent="0.2">
      <c r="A12711" t="s">
        <v>521</v>
      </c>
      <c r="B12711" t="s">
        <v>647</v>
      </c>
      <c r="C12711" t="s">
        <v>523</v>
      </c>
      <c r="D12711" t="s">
        <v>525</v>
      </c>
      <c r="E12711" t="s">
        <v>525</v>
      </c>
      <c r="F12711" s="191">
        <v>45994</v>
      </c>
      <c r="G12711" t="s">
        <v>651</v>
      </c>
      <c r="H12711" s="192">
        <v>68200</v>
      </c>
      <c r="I12711" t="s">
        <v>16</v>
      </c>
      <c r="J12711"/>
      <c r="K12711"/>
      <c r="L12711">
        <v>2025</v>
      </c>
      <c r="M12711" t="s">
        <v>525</v>
      </c>
      <c r="N12711" t="s">
        <v>569</v>
      </c>
      <c r="O12711"/>
    </row>
    <row r="12712" spans="1:15" ht="16" x14ac:dyDescent="0.2">
      <c r="A12712" t="s">
        <v>521</v>
      </c>
      <c r="B12712" t="s">
        <v>647</v>
      </c>
      <c r="C12712" t="s">
        <v>523</v>
      </c>
      <c r="D12712" t="s">
        <v>525</v>
      </c>
      <c r="E12712" t="s">
        <v>531</v>
      </c>
      <c r="F12712" s="191">
        <v>45994</v>
      </c>
      <c r="G12712" t="s">
        <v>651</v>
      </c>
      <c r="H12712" s="192">
        <v>1948349</v>
      </c>
      <c r="I12712" t="s">
        <v>16</v>
      </c>
      <c r="J12712"/>
      <c r="K12712"/>
      <c r="L12712">
        <v>2025</v>
      </c>
      <c r="M12712" t="s">
        <v>525</v>
      </c>
      <c r="N12712" t="s">
        <v>569</v>
      </c>
      <c r="O12712"/>
    </row>
    <row r="12713" spans="1:15" ht="16" x14ac:dyDescent="0.2">
      <c r="A12713" t="s">
        <v>521</v>
      </c>
      <c r="B12713" t="s">
        <v>647</v>
      </c>
      <c r="C12713" t="s">
        <v>523</v>
      </c>
      <c r="D12713" t="s">
        <v>525</v>
      </c>
      <c r="E12713" t="s">
        <v>525</v>
      </c>
      <c r="F12713" s="191">
        <v>45994</v>
      </c>
      <c r="G12713" t="s">
        <v>649</v>
      </c>
      <c r="H12713" s="192">
        <v>891480</v>
      </c>
      <c r="I12713" t="s">
        <v>16</v>
      </c>
      <c r="J12713"/>
      <c r="K12713"/>
      <c r="L12713">
        <v>2025</v>
      </c>
      <c r="M12713" t="s">
        <v>525</v>
      </c>
      <c r="N12713" t="s">
        <v>569</v>
      </c>
      <c r="O12713"/>
    </row>
    <row r="12714" spans="1:15" ht="16" x14ac:dyDescent="0.2">
      <c r="A12714" t="s">
        <v>521</v>
      </c>
      <c r="B12714" t="s">
        <v>647</v>
      </c>
      <c r="C12714" t="s">
        <v>523</v>
      </c>
      <c r="D12714" t="s">
        <v>525</v>
      </c>
      <c r="E12714" t="s">
        <v>531</v>
      </c>
      <c r="F12714" s="191">
        <v>45994</v>
      </c>
      <c r="G12714" t="s">
        <v>649</v>
      </c>
      <c r="H12714" s="192">
        <v>284383</v>
      </c>
      <c r="I12714" t="s">
        <v>16</v>
      </c>
      <c r="J12714"/>
      <c r="K12714"/>
      <c r="L12714">
        <v>2025</v>
      </c>
      <c r="M12714" t="s">
        <v>525</v>
      </c>
      <c r="N12714" t="s">
        <v>569</v>
      </c>
      <c r="O12714"/>
    </row>
    <row r="12715" spans="1:15" ht="16" x14ac:dyDescent="0.2">
      <c r="A12715" t="s">
        <v>521</v>
      </c>
      <c r="B12715" t="s">
        <v>647</v>
      </c>
      <c r="C12715" t="s">
        <v>523</v>
      </c>
      <c r="D12715" t="s">
        <v>525</v>
      </c>
      <c r="E12715" t="s">
        <v>525</v>
      </c>
      <c r="F12715" s="191">
        <v>45994</v>
      </c>
      <c r="G12715" t="s">
        <v>652</v>
      </c>
      <c r="H12715" s="192">
        <v>219824</v>
      </c>
      <c r="I12715" t="s">
        <v>16</v>
      </c>
      <c r="J12715"/>
      <c r="K12715"/>
      <c r="L12715">
        <v>2025</v>
      </c>
      <c r="M12715" t="s">
        <v>525</v>
      </c>
      <c r="N12715" t="s">
        <v>569</v>
      </c>
      <c r="O12715"/>
    </row>
    <row r="12716" spans="1:15" ht="16" x14ac:dyDescent="0.2">
      <c r="A12716" t="s">
        <v>521</v>
      </c>
      <c r="B12716" t="s">
        <v>647</v>
      </c>
      <c r="C12716" t="s">
        <v>523</v>
      </c>
      <c r="D12716" t="s">
        <v>525</v>
      </c>
      <c r="E12716" t="s">
        <v>531</v>
      </c>
      <c r="F12716" s="191">
        <v>45994</v>
      </c>
      <c r="G12716" t="s">
        <v>652</v>
      </c>
      <c r="H12716" s="192">
        <v>2497638</v>
      </c>
      <c r="I12716" t="s">
        <v>16</v>
      </c>
      <c r="J12716"/>
      <c r="K12716"/>
      <c r="L12716">
        <v>2025</v>
      </c>
      <c r="M12716" t="s">
        <v>525</v>
      </c>
      <c r="N12716" t="s">
        <v>569</v>
      </c>
      <c r="O12716"/>
    </row>
    <row r="12717" spans="1:15" ht="16" x14ac:dyDescent="0.2">
      <c r="A12717" t="s">
        <v>521</v>
      </c>
      <c r="B12717" t="s">
        <v>617</v>
      </c>
      <c r="C12717" t="s">
        <v>523</v>
      </c>
      <c r="D12717" t="s">
        <v>525</v>
      </c>
      <c r="E12717" t="s">
        <v>531</v>
      </c>
      <c r="F12717" s="191">
        <v>45995</v>
      </c>
      <c r="G12717" t="s">
        <v>619</v>
      </c>
      <c r="H12717" s="192">
        <v>161040</v>
      </c>
      <c r="I12717" t="s">
        <v>22</v>
      </c>
      <c r="J12717"/>
      <c r="K12717"/>
      <c r="L12717">
        <v>2025</v>
      </c>
      <c r="M12717" t="s">
        <v>525</v>
      </c>
      <c r="N12717" t="s">
        <v>569</v>
      </c>
      <c r="O12717"/>
    </row>
    <row r="12718" spans="1:15" ht="16" x14ac:dyDescent="0.2">
      <c r="A12718" t="s">
        <v>521</v>
      </c>
      <c r="B12718" t="s">
        <v>617</v>
      </c>
      <c r="C12718" t="s">
        <v>523</v>
      </c>
      <c r="D12718" t="s">
        <v>525</v>
      </c>
      <c r="E12718" t="s">
        <v>525</v>
      </c>
      <c r="F12718" s="191">
        <v>45995</v>
      </c>
      <c r="G12718" t="s">
        <v>568</v>
      </c>
      <c r="H12718" s="192">
        <v>1834224</v>
      </c>
      <c r="I12718" t="s">
        <v>22</v>
      </c>
      <c r="J12718"/>
      <c r="K12718"/>
      <c r="L12718">
        <v>2025</v>
      </c>
      <c r="M12718" t="s">
        <v>525</v>
      </c>
      <c r="N12718" t="s">
        <v>569</v>
      </c>
      <c r="O12718"/>
    </row>
    <row r="12719" spans="1:15" ht="16" x14ac:dyDescent="0.2">
      <c r="A12719" t="s">
        <v>521</v>
      </c>
      <c r="B12719" t="s">
        <v>617</v>
      </c>
      <c r="C12719" t="s">
        <v>523</v>
      </c>
      <c r="D12719" t="s">
        <v>525</v>
      </c>
      <c r="E12719" t="s">
        <v>525</v>
      </c>
      <c r="F12719" s="191">
        <v>45995</v>
      </c>
      <c r="G12719" t="s">
        <v>23</v>
      </c>
      <c r="H12719" s="192">
        <v>98120</v>
      </c>
      <c r="I12719" t="s">
        <v>22</v>
      </c>
      <c r="J12719"/>
      <c r="K12719"/>
      <c r="L12719">
        <v>2025</v>
      </c>
      <c r="M12719" t="s">
        <v>525</v>
      </c>
      <c r="N12719" t="s">
        <v>569</v>
      </c>
      <c r="O12719"/>
    </row>
    <row r="12720" spans="1:15" ht="16" x14ac:dyDescent="0.2">
      <c r="A12720" t="s">
        <v>521</v>
      </c>
      <c r="B12720" t="s">
        <v>617</v>
      </c>
      <c r="C12720" t="s">
        <v>523</v>
      </c>
      <c r="D12720" t="s">
        <v>525</v>
      </c>
      <c r="E12720" t="s">
        <v>531</v>
      </c>
      <c r="F12720" s="191">
        <v>45995</v>
      </c>
      <c r="G12720" t="s">
        <v>23</v>
      </c>
      <c r="H12720" s="192">
        <v>425260</v>
      </c>
      <c r="I12720" t="s">
        <v>22</v>
      </c>
      <c r="J12720"/>
      <c r="K12720"/>
      <c r="L12720">
        <v>2025</v>
      </c>
      <c r="M12720" t="s">
        <v>525</v>
      </c>
      <c r="N12720" t="s">
        <v>569</v>
      </c>
      <c r="O12720"/>
    </row>
    <row r="12721" spans="1:15" ht="16" x14ac:dyDescent="0.2">
      <c r="A12721" t="s">
        <v>521</v>
      </c>
      <c r="B12721" t="s">
        <v>647</v>
      </c>
      <c r="C12721" t="s">
        <v>523</v>
      </c>
      <c r="D12721" t="s">
        <v>525</v>
      </c>
      <c r="E12721" t="s">
        <v>525</v>
      </c>
      <c r="F12721" s="191">
        <v>45995</v>
      </c>
      <c r="G12721" t="s">
        <v>650</v>
      </c>
      <c r="H12721" s="192">
        <v>567569</v>
      </c>
      <c r="I12721" t="s">
        <v>16</v>
      </c>
      <c r="J12721"/>
      <c r="K12721"/>
      <c r="L12721">
        <v>2025</v>
      </c>
      <c r="M12721" t="s">
        <v>525</v>
      </c>
      <c r="N12721" t="s">
        <v>569</v>
      </c>
      <c r="O12721"/>
    </row>
    <row r="12722" spans="1:15" ht="16" x14ac:dyDescent="0.2">
      <c r="A12722" t="s">
        <v>521</v>
      </c>
      <c r="B12722" t="s">
        <v>647</v>
      </c>
      <c r="C12722" t="s">
        <v>535</v>
      </c>
      <c r="D12722" t="s">
        <v>525</v>
      </c>
      <c r="E12722" t="s">
        <v>519</v>
      </c>
      <c r="F12722" s="191">
        <v>45995</v>
      </c>
      <c r="G12722" t="s">
        <v>650</v>
      </c>
      <c r="H12722" s="192">
        <v>40392</v>
      </c>
      <c r="I12722" t="s">
        <v>16</v>
      </c>
      <c r="J12722"/>
      <c r="K12722"/>
      <c r="L12722">
        <v>2025</v>
      </c>
      <c r="M12722" t="s">
        <v>525</v>
      </c>
      <c r="N12722" t="s">
        <v>569</v>
      </c>
      <c r="O12722"/>
    </row>
    <row r="12723" spans="1:15" ht="16" x14ac:dyDescent="0.2">
      <c r="A12723" t="s">
        <v>521</v>
      </c>
      <c r="B12723" t="s">
        <v>647</v>
      </c>
      <c r="C12723" t="s">
        <v>523</v>
      </c>
      <c r="D12723" t="s">
        <v>525</v>
      </c>
      <c r="E12723" t="s">
        <v>519</v>
      </c>
      <c r="F12723" s="191">
        <v>45995</v>
      </c>
      <c r="G12723" t="s">
        <v>650</v>
      </c>
      <c r="H12723" s="192">
        <v>405376</v>
      </c>
      <c r="I12723" t="s">
        <v>16</v>
      </c>
      <c r="J12723"/>
      <c r="K12723"/>
      <c r="L12723">
        <v>2025</v>
      </c>
      <c r="M12723" t="s">
        <v>525</v>
      </c>
      <c r="N12723" t="s">
        <v>569</v>
      </c>
      <c r="O12723"/>
    </row>
    <row r="12724" spans="1:15" ht="16" x14ac:dyDescent="0.2">
      <c r="A12724" t="s">
        <v>521</v>
      </c>
      <c r="B12724" t="s">
        <v>647</v>
      </c>
      <c r="C12724" t="s">
        <v>523</v>
      </c>
      <c r="D12724" t="s">
        <v>525</v>
      </c>
      <c r="E12724" t="s">
        <v>531</v>
      </c>
      <c r="F12724" s="191">
        <v>45995</v>
      </c>
      <c r="G12724" t="s">
        <v>650</v>
      </c>
      <c r="H12724" s="192">
        <v>1692161</v>
      </c>
      <c r="I12724" t="s">
        <v>16</v>
      </c>
      <c r="J12724"/>
      <c r="K12724"/>
      <c r="L12724">
        <v>2025</v>
      </c>
      <c r="M12724" t="s">
        <v>525</v>
      </c>
      <c r="N12724" t="s">
        <v>569</v>
      </c>
      <c r="O12724"/>
    </row>
    <row r="12725" spans="1:15" ht="16" x14ac:dyDescent="0.2">
      <c r="A12725" t="s">
        <v>521</v>
      </c>
      <c r="B12725" t="s">
        <v>647</v>
      </c>
      <c r="C12725" t="s">
        <v>523</v>
      </c>
      <c r="D12725" t="s">
        <v>525</v>
      </c>
      <c r="E12725" t="s">
        <v>525</v>
      </c>
      <c r="F12725" s="191">
        <v>45995</v>
      </c>
      <c r="G12725" t="s">
        <v>651</v>
      </c>
      <c r="H12725" s="192">
        <v>332178</v>
      </c>
      <c r="I12725" t="s">
        <v>16</v>
      </c>
      <c r="J12725"/>
      <c r="K12725"/>
      <c r="L12725">
        <v>2025</v>
      </c>
      <c r="M12725" t="s">
        <v>525</v>
      </c>
      <c r="N12725" t="s">
        <v>569</v>
      </c>
      <c r="O12725"/>
    </row>
    <row r="12726" spans="1:15" ht="16" x14ac:dyDescent="0.2">
      <c r="A12726" t="s">
        <v>521</v>
      </c>
      <c r="B12726" t="s">
        <v>647</v>
      </c>
      <c r="C12726" t="s">
        <v>523</v>
      </c>
      <c r="D12726" t="s">
        <v>525</v>
      </c>
      <c r="E12726" t="s">
        <v>531</v>
      </c>
      <c r="F12726" s="191">
        <v>45995</v>
      </c>
      <c r="G12726" t="s">
        <v>651</v>
      </c>
      <c r="H12726" s="192">
        <v>186659</v>
      </c>
      <c r="I12726" t="s">
        <v>16</v>
      </c>
      <c r="J12726"/>
      <c r="K12726"/>
      <c r="L12726">
        <v>2025</v>
      </c>
      <c r="M12726" t="s">
        <v>525</v>
      </c>
      <c r="N12726" t="s">
        <v>569</v>
      </c>
      <c r="O12726"/>
    </row>
    <row r="12727" spans="1:15" ht="16" x14ac:dyDescent="0.2">
      <c r="A12727" t="s">
        <v>521</v>
      </c>
      <c r="B12727" t="s">
        <v>647</v>
      </c>
      <c r="C12727" t="s">
        <v>523</v>
      </c>
      <c r="D12727" t="s">
        <v>525</v>
      </c>
      <c r="E12727" t="s">
        <v>525</v>
      </c>
      <c r="F12727" s="191">
        <v>45995</v>
      </c>
      <c r="G12727" t="s">
        <v>649</v>
      </c>
      <c r="H12727" s="192">
        <v>973590</v>
      </c>
      <c r="I12727" t="s">
        <v>16</v>
      </c>
      <c r="J12727"/>
      <c r="K12727"/>
      <c r="L12727">
        <v>2025</v>
      </c>
      <c r="M12727" t="s">
        <v>525</v>
      </c>
      <c r="N12727" t="s">
        <v>569</v>
      </c>
      <c r="O12727"/>
    </row>
    <row r="12728" spans="1:15" ht="16" x14ac:dyDescent="0.2">
      <c r="A12728" t="s">
        <v>521</v>
      </c>
      <c r="B12728" t="s">
        <v>647</v>
      </c>
      <c r="C12728" t="s">
        <v>523</v>
      </c>
      <c r="D12728" t="s">
        <v>525</v>
      </c>
      <c r="E12728" t="s">
        <v>525</v>
      </c>
      <c r="F12728" s="191">
        <v>45995</v>
      </c>
      <c r="G12728" t="s">
        <v>652</v>
      </c>
      <c r="H12728" s="192">
        <v>164978</v>
      </c>
      <c r="I12728" t="s">
        <v>16</v>
      </c>
      <c r="J12728"/>
      <c r="K12728"/>
      <c r="L12728">
        <v>2025</v>
      </c>
      <c r="M12728" t="s">
        <v>525</v>
      </c>
      <c r="N12728" t="s">
        <v>569</v>
      </c>
      <c r="O12728"/>
    </row>
    <row r="12729" spans="1:15" ht="16" x14ac:dyDescent="0.2">
      <c r="A12729" t="s">
        <v>521</v>
      </c>
      <c r="B12729" t="s">
        <v>647</v>
      </c>
      <c r="C12729" t="s">
        <v>535</v>
      </c>
      <c r="D12729" t="s">
        <v>525</v>
      </c>
      <c r="E12729" t="s">
        <v>519</v>
      </c>
      <c r="F12729" s="191">
        <v>45996</v>
      </c>
      <c r="G12729" t="s">
        <v>650</v>
      </c>
      <c r="H12729" s="192">
        <v>40392</v>
      </c>
      <c r="I12729" t="s">
        <v>16</v>
      </c>
      <c r="J12729"/>
      <c r="K12729"/>
      <c r="L12729">
        <v>2025</v>
      </c>
      <c r="M12729" t="s">
        <v>525</v>
      </c>
      <c r="N12729" t="s">
        <v>569</v>
      </c>
      <c r="O12729"/>
    </row>
    <row r="12730" spans="1:15" ht="16" x14ac:dyDescent="0.2">
      <c r="A12730" t="s">
        <v>521</v>
      </c>
      <c r="B12730" t="s">
        <v>647</v>
      </c>
      <c r="C12730" t="s">
        <v>523</v>
      </c>
      <c r="D12730" t="s">
        <v>525</v>
      </c>
      <c r="E12730" t="s">
        <v>519</v>
      </c>
      <c r="F12730" s="191">
        <v>45996</v>
      </c>
      <c r="G12730" t="s">
        <v>650</v>
      </c>
      <c r="H12730" s="192">
        <v>496560</v>
      </c>
      <c r="I12730" t="s">
        <v>16</v>
      </c>
      <c r="J12730"/>
      <c r="K12730"/>
      <c r="L12730">
        <v>2025</v>
      </c>
      <c r="M12730" t="s">
        <v>525</v>
      </c>
      <c r="N12730" t="s">
        <v>569</v>
      </c>
      <c r="O12730"/>
    </row>
    <row r="12731" spans="1:15" ht="16" x14ac:dyDescent="0.2">
      <c r="A12731" t="s">
        <v>521</v>
      </c>
      <c r="B12731" t="s">
        <v>647</v>
      </c>
      <c r="C12731" t="s">
        <v>523</v>
      </c>
      <c r="D12731" t="s">
        <v>525</v>
      </c>
      <c r="E12731" t="s">
        <v>531</v>
      </c>
      <c r="F12731" s="191">
        <v>45996</v>
      </c>
      <c r="G12731" t="s">
        <v>650</v>
      </c>
      <c r="H12731" s="192">
        <v>1967113</v>
      </c>
      <c r="I12731" t="s">
        <v>16</v>
      </c>
      <c r="J12731"/>
      <c r="K12731"/>
      <c r="L12731">
        <v>2025</v>
      </c>
      <c r="M12731" t="s">
        <v>525</v>
      </c>
      <c r="N12731" t="s">
        <v>569</v>
      </c>
      <c r="O12731"/>
    </row>
    <row r="12732" spans="1:15" ht="16" x14ac:dyDescent="0.2">
      <c r="A12732" t="s">
        <v>521</v>
      </c>
      <c r="B12732" t="s">
        <v>647</v>
      </c>
      <c r="C12732" t="s">
        <v>523</v>
      </c>
      <c r="D12732" t="s">
        <v>525</v>
      </c>
      <c r="E12732" t="s">
        <v>525</v>
      </c>
      <c r="F12732" s="191">
        <v>45996</v>
      </c>
      <c r="G12732" t="s">
        <v>651</v>
      </c>
      <c r="H12732" s="192">
        <v>43076</v>
      </c>
      <c r="I12732" t="s">
        <v>16</v>
      </c>
      <c r="J12732"/>
      <c r="K12732"/>
      <c r="L12732">
        <v>2025</v>
      </c>
      <c r="M12732" t="s">
        <v>525</v>
      </c>
      <c r="N12732" t="s">
        <v>569</v>
      </c>
      <c r="O12732"/>
    </row>
    <row r="12733" spans="1:15" ht="16" x14ac:dyDescent="0.2">
      <c r="A12733" t="s">
        <v>521</v>
      </c>
      <c r="B12733" t="s">
        <v>647</v>
      </c>
      <c r="C12733" t="s">
        <v>523</v>
      </c>
      <c r="D12733" t="s">
        <v>525</v>
      </c>
      <c r="E12733" t="s">
        <v>531</v>
      </c>
      <c r="F12733" s="191">
        <v>45996</v>
      </c>
      <c r="G12733" t="s">
        <v>651</v>
      </c>
      <c r="H12733" s="192">
        <v>103147</v>
      </c>
      <c r="I12733" t="s">
        <v>16</v>
      </c>
      <c r="J12733"/>
      <c r="K12733"/>
      <c r="L12733">
        <v>2025</v>
      </c>
      <c r="M12733" t="s">
        <v>525</v>
      </c>
      <c r="N12733" t="s">
        <v>569</v>
      </c>
      <c r="O12733"/>
    </row>
    <row r="12734" spans="1:15" ht="16" x14ac:dyDescent="0.2">
      <c r="A12734" t="s">
        <v>521</v>
      </c>
      <c r="B12734" t="s">
        <v>647</v>
      </c>
      <c r="C12734" t="s">
        <v>523</v>
      </c>
      <c r="D12734" t="s">
        <v>525</v>
      </c>
      <c r="E12734" t="s">
        <v>525</v>
      </c>
      <c r="F12734" s="191">
        <v>45996</v>
      </c>
      <c r="G12734" t="s">
        <v>649</v>
      </c>
      <c r="H12734" s="192">
        <v>775060</v>
      </c>
      <c r="I12734" t="s">
        <v>16</v>
      </c>
      <c r="J12734"/>
      <c r="K12734"/>
      <c r="L12734">
        <v>2025</v>
      </c>
      <c r="M12734" t="s">
        <v>525</v>
      </c>
      <c r="N12734" t="s">
        <v>569</v>
      </c>
      <c r="O12734"/>
    </row>
    <row r="12735" spans="1:15" ht="16" x14ac:dyDescent="0.2">
      <c r="A12735" t="s">
        <v>521</v>
      </c>
      <c r="B12735" t="s">
        <v>647</v>
      </c>
      <c r="C12735" t="s">
        <v>523</v>
      </c>
      <c r="D12735" t="s">
        <v>525</v>
      </c>
      <c r="E12735" t="s">
        <v>525</v>
      </c>
      <c r="F12735" s="191">
        <v>45996</v>
      </c>
      <c r="G12735" t="s">
        <v>652</v>
      </c>
      <c r="H12735" s="192">
        <v>434183</v>
      </c>
      <c r="I12735" t="s">
        <v>16</v>
      </c>
      <c r="J12735"/>
      <c r="K12735"/>
      <c r="L12735">
        <v>2025</v>
      </c>
      <c r="M12735" t="s">
        <v>525</v>
      </c>
      <c r="N12735" t="s">
        <v>569</v>
      </c>
      <c r="O12735"/>
    </row>
    <row r="12736" spans="1:15" ht="16" x14ac:dyDescent="0.2">
      <c r="A12736" t="s">
        <v>521</v>
      </c>
      <c r="B12736" t="s">
        <v>617</v>
      </c>
      <c r="C12736" t="s">
        <v>523</v>
      </c>
      <c r="D12736" t="s">
        <v>525</v>
      </c>
      <c r="E12736" t="s">
        <v>531</v>
      </c>
      <c r="F12736" s="191">
        <v>45996</v>
      </c>
      <c r="G12736" t="s">
        <v>587</v>
      </c>
      <c r="H12736" s="192">
        <v>136838</v>
      </c>
      <c r="I12736" t="s">
        <v>22</v>
      </c>
      <c r="J12736"/>
      <c r="K12736"/>
      <c r="L12736">
        <v>2025</v>
      </c>
      <c r="M12736" t="s">
        <v>525</v>
      </c>
      <c r="N12736" t="s">
        <v>569</v>
      </c>
      <c r="O12736"/>
    </row>
    <row r="12737" spans="1:15" ht="16" x14ac:dyDescent="0.2">
      <c r="A12737" t="s">
        <v>521</v>
      </c>
      <c r="B12737" t="s">
        <v>617</v>
      </c>
      <c r="C12737" t="s">
        <v>523</v>
      </c>
      <c r="D12737" t="s">
        <v>525</v>
      </c>
      <c r="E12737" t="s">
        <v>531</v>
      </c>
      <c r="F12737" s="191">
        <v>45996</v>
      </c>
      <c r="G12737" t="s">
        <v>589</v>
      </c>
      <c r="H12737" s="192">
        <v>226380</v>
      </c>
      <c r="I12737" t="s">
        <v>22</v>
      </c>
      <c r="J12737"/>
      <c r="K12737"/>
      <c r="L12737">
        <v>2025</v>
      </c>
      <c r="M12737" t="s">
        <v>525</v>
      </c>
      <c r="N12737" t="s">
        <v>569</v>
      </c>
      <c r="O12737"/>
    </row>
    <row r="12738" spans="1:15" ht="16" x14ac:dyDescent="0.2">
      <c r="A12738" t="s">
        <v>521</v>
      </c>
      <c r="B12738" t="s">
        <v>603</v>
      </c>
      <c r="C12738" t="s">
        <v>523</v>
      </c>
      <c r="D12738" t="s">
        <v>525</v>
      </c>
      <c r="E12738" t="s">
        <v>525</v>
      </c>
      <c r="F12738" s="191">
        <v>45996</v>
      </c>
      <c r="G12738" t="s">
        <v>604</v>
      </c>
      <c r="H12738" s="192">
        <v>54047</v>
      </c>
      <c r="I12738" t="s">
        <v>22</v>
      </c>
      <c r="J12738"/>
      <c r="K12738"/>
      <c r="L12738">
        <v>2025</v>
      </c>
      <c r="M12738" t="s">
        <v>525</v>
      </c>
      <c r="N12738" t="s">
        <v>569</v>
      </c>
      <c r="O12738"/>
    </row>
    <row r="12739" spans="1:15" ht="16" x14ac:dyDescent="0.2">
      <c r="A12739" t="s">
        <v>521</v>
      </c>
      <c r="B12739" t="s">
        <v>617</v>
      </c>
      <c r="C12739" t="s">
        <v>523</v>
      </c>
      <c r="D12739" t="s">
        <v>525</v>
      </c>
      <c r="E12739" t="s">
        <v>531</v>
      </c>
      <c r="F12739" s="191">
        <v>45996</v>
      </c>
      <c r="G12739" t="s">
        <v>621</v>
      </c>
      <c r="H12739" s="192">
        <v>450340</v>
      </c>
      <c r="I12739" t="s">
        <v>22</v>
      </c>
      <c r="J12739"/>
      <c r="K12739"/>
      <c r="L12739">
        <v>2025</v>
      </c>
      <c r="M12739" t="s">
        <v>525</v>
      </c>
      <c r="N12739" t="s">
        <v>569</v>
      </c>
      <c r="O12739"/>
    </row>
    <row r="12740" spans="1:15" ht="16" x14ac:dyDescent="0.2">
      <c r="A12740" t="s">
        <v>521</v>
      </c>
      <c r="B12740" t="s">
        <v>647</v>
      </c>
      <c r="C12740" t="s">
        <v>523</v>
      </c>
      <c r="D12740" t="s">
        <v>525</v>
      </c>
      <c r="E12740" t="s">
        <v>525</v>
      </c>
      <c r="F12740" s="191">
        <v>45999</v>
      </c>
      <c r="G12740" t="s">
        <v>650</v>
      </c>
      <c r="H12740" s="192">
        <v>223619</v>
      </c>
      <c r="I12740" t="s">
        <v>16</v>
      </c>
      <c r="J12740"/>
      <c r="K12740"/>
      <c r="L12740">
        <v>2025</v>
      </c>
      <c r="M12740" t="s">
        <v>525</v>
      </c>
      <c r="N12740" t="s">
        <v>569</v>
      </c>
      <c r="O12740"/>
    </row>
    <row r="12741" spans="1:15" ht="16" x14ac:dyDescent="0.2">
      <c r="A12741" t="s">
        <v>521</v>
      </c>
      <c r="B12741" t="s">
        <v>647</v>
      </c>
      <c r="C12741" t="s">
        <v>535</v>
      </c>
      <c r="D12741" t="s">
        <v>525</v>
      </c>
      <c r="E12741" t="s">
        <v>519</v>
      </c>
      <c r="F12741" s="191">
        <v>45999</v>
      </c>
      <c r="G12741" t="s">
        <v>650</v>
      </c>
      <c r="H12741" s="192">
        <v>40392</v>
      </c>
      <c r="I12741" t="s">
        <v>16</v>
      </c>
      <c r="J12741"/>
      <c r="K12741"/>
      <c r="L12741">
        <v>2025</v>
      </c>
      <c r="M12741" t="s">
        <v>525</v>
      </c>
      <c r="N12741" t="s">
        <v>569</v>
      </c>
      <c r="O12741"/>
    </row>
    <row r="12742" spans="1:15" ht="16" x14ac:dyDescent="0.2">
      <c r="A12742" t="s">
        <v>521</v>
      </c>
      <c r="B12742" t="s">
        <v>647</v>
      </c>
      <c r="C12742" t="s">
        <v>523</v>
      </c>
      <c r="D12742" t="s">
        <v>525</v>
      </c>
      <c r="E12742" t="s">
        <v>519</v>
      </c>
      <c r="F12742" s="191">
        <v>45999</v>
      </c>
      <c r="G12742" t="s">
        <v>650</v>
      </c>
      <c r="H12742" s="192">
        <v>930631</v>
      </c>
      <c r="I12742" t="s">
        <v>16</v>
      </c>
      <c r="J12742"/>
      <c r="K12742"/>
      <c r="L12742">
        <v>2025</v>
      </c>
      <c r="M12742" t="s">
        <v>525</v>
      </c>
      <c r="N12742" t="s">
        <v>569</v>
      </c>
      <c r="O12742"/>
    </row>
    <row r="12743" spans="1:15" ht="16" x14ac:dyDescent="0.2">
      <c r="A12743" t="s">
        <v>521</v>
      </c>
      <c r="B12743" t="s">
        <v>647</v>
      </c>
      <c r="C12743" t="s">
        <v>523</v>
      </c>
      <c r="D12743" t="s">
        <v>525</v>
      </c>
      <c r="E12743" t="s">
        <v>531</v>
      </c>
      <c r="F12743" s="191">
        <v>45999</v>
      </c>
      <c r="G12743" t="s">
        <v>650</v>
      </c>
      <c r="H12743" s="192">
        <v>2802796</v>
      </c>
      <c r="I12743" t="s">
        <v>16</v>
      </c>
      <c r="J12743"/>
      <c r="K12743"/>
      <c r="L12743">
        <v>2025</v>
      </c>
      <c r="M12743" t="s">
        <v>525</v>
      </c>
      <c r="N12743" t="s">
        <v>569</v>
      </c>
      <c r="O12743"/>
    </row>
    <row r="12744" spans="1:15" ht="16" x14ac:dyDescent="0.2">
      <c r="A12744" t="s">
        <v>521</v>
      </c>
      <c r="B12744" t="s">
        <v>647</v>
      </c>
      <c r="C12744" t="s">
        <v>523</v>
      </c>
      <c r="D12744" t="s">
        <v>525</v>
      </c>
      <c r="E12744" t="s">
        <v>525</v>
      </c>
      <c r="F12744" s="191">
        <v>45999</v>
      </c>
      <c r="G12744" t="s">
        <v>648</v>
      </c>
      <c r="H12744" s="192">
        <v>6336</v>
      </c>
      <c r="I12744" t="s">
        <v>16</v>
      </c>
      <c r="J12744"/>
      <c r="K12744"/>
      <c r="L12744">
        <v>2025</v>
      </c>
      <c r="M12744" t="s">
        <v>525</v>
      </c>
      <c r="N12744" t="s">
        <v>569</v>
      </c>
      <c r="O12744"/>
    </row>
    <row r="12745" spans="1:15" ht="16" x14ac:dyDescent="0.2">
      <c r="A12745" t="s">
        <v>521</v>
      </c>
      <c r="B12745" t="s">
        <v>647</v>
      </c>
      <c r="C12745" t="s">
        <v>523</v>
      </c>
      <c r="D12745" t="s">
        <v>525</v>
      </c>
      <c r="E12745" t="s">
        <v>531</v>
      </c>
      <c r="F12745" s="191">
        <v>45999</v>
      </c>
      <c r="G12745" t="s">
        <v>648</v>
      </c>
      <c r="H12745" s="192">
        <v>122496</v>
      </c>
      <c r="I12745" t="s">
        <v>16</v>
      </c>
      <c r="J12745"/>
      <c r="K12745"/>
      <c r="L12745">
        <v>2025</v>
      </c>
      <c r="M12745" t="s">
        <v>525</v>
      </c>
      <c r="N12745" t="s">
        <v>569</v>
      </c>
      <c r="O12745"/>
    </row>
    <row r="12746" spans="1:15" ht="16" x14ac:dyDescent="0.2">
      <c r="A12746" t="s">
        <v>521</v>
      </c>
      <c r="B12746" t="s">
        <v>647</v>
      </c>
      <c r="C12746" t="s">
        <v>523</v>
      </c>
      <c r="D12746" t="s">
        <v>525</v>
      </c>
      <c r="E12746" t="s">
        <v>525</v>
      </c>
      <c r="F12746" s="191">
        <v>45999</v>
      </c>
      <c r="G12746" t="s">
        <v>651</v>
      </c>
      <c r="H12746" s="192">
        <v>252956</v>
      </c>
      <c r="I12746" t="s">
        <v>16</v>
      </c>
      <c r="J12746"/>
      <c r="K12746"/>
      <c r="L12746">
        <v>2025</v>
      </c>
      <c r="M12746" t="s">
        <v>525</v>
      </c>
      <c r="N12746" t="s">
        <v>569</v>
      </c>
      <c r="O12746"/>
    </row>
    <row r="12747" spans="1:15" ht="16" x14ac:dyDescent="0.2">
      <c r="A12747" t="s">
        <v>521</v>
      </c>
      <c r="B12747" t="s">
        <v>647</v>
      </c>
      <c r="C12747" t="s">
        <v>523</v>
      </c>
      <c r="D12747" t="s">
        <v>525</v>
      </c>
      <c r="E12747" t="s">
        <v>531</v>
      </c>
      <c r="F12747" s="191">
        <v>45999</v>
      </c>
      <c r="G12747" t="s">
        <v>651</v>
      </c>
      <c r="H12747" s="192">
        <v>770079</v>
      </c>
      <c r="I12747" t="s">
        <v>16</v>
      </c>
      <c r="J12747"/>
      <c r="K12747"/>
      <c r="L12747">
        <v>2025</v>
      </c>
      <c r="M12747" t="s">
        <v>525</v>
      </c>
      <c r="N12747" t="s">
        <v>569</v>
      </c>
      <c r="O12747"/>
    </row>
    <row r="12748" spans="1:15" ht="16" x14ac:dyDescent="0.2">
      <c r="A12748" t="s">
        <v>521</v>
      </c>
      <c r="B12748" t="s">
        <v>647</v>
      </c>
      <c r="C12748" t="s">
        <v>523</v>
      </c>
      <c r="D12748" t="s">
        <v>525</v>
      </c>
      <c r="E12748" t="s">
        <v>525</v>
      </c>
      <c r="F12748" s="191">
        <v>45999</v>
      </c>
      <c r="G12748" t="s">
        <v>649</v>
      </c>
      <c r="H12748" s="192">
        <v>118595</v>
      </c>
      <c r="I12748" t="s">
        <v>16</v>
      </c>
      <c r="J12748"/>
      <c r="K12748"/>
      <c r="L12748">
        <v>2025</v>
      </c>
      <c r="M12748" t="s">
        <v>525</v>
      </c>
      <c r="N12748" t="s">
        <v>569</v>
      </c>
      <c r="O12748"/>
    </row>
    <row r="12749" spans="1:15" ht="16" x14ac:dyDescent="0.2">
      <c r="A12749" t="s">
        <v>521</v>
      </c>
      <c r="B12749" t="s">
        <v>647</v>
      </c>
      <c r="C12749" t="s">
        <v>523</v>
      </c>
      <c r="D12749" t="s">
        <v>525</v>
      </c>
      <c r="E12749" t="s">
        <v>531</v>
      </c>
      <c r="F12749" s="191">
        <v>45999</v>
      </c>
      <c r="G12749" t="s">
        <v>652</v>
      </c>
      <c r="H12749" s="192">
        <v>613030</v>
      </c>
      <c r="I12749" t="s">
        <v>16</v>
      </c>
      <c r="J12749"/>
      <c r="K12749"/>
      <c r="L12749">
        <v>2025</v>
      </c>
      <c r="M12749" t="s">
        <v>525</v>
      </c>
      <c r="N12749" t="s">
        <v>569</v>
      </c>
      <c r="O12749"/>
    </row>
    <row r="12750" spans="1:15" ht="16" x14ac:dyDescent="0.2">
      <c r="A12750" t="s">
        <v>521</v>
      </c>
      <c r="B12750" t="s">
        <v>617</v>
      </c>
      <c r="C12750" t="s">
        <v>523</v>
      </c>
      <c r="D12750" t="s">
        <v>525</v>
      </c>
      <c r="E12750" t="s">
        <v>531</v>
      </c>
      <c r="F12750" s="191">
        <v>45999</v>
      </c>
      <c r="G12750" t="s">
        <v>587</v>
      </c>
      <c r="H12750" s="192">
        <v>128700</v>
      </c>
      <c r="I12750" t="s">
        <v>22</v>
      </c>
      <c r="J12750"/>
      <c r="K12750"/>
      <c r="L12750">
        <v>2025</v>
      </c>
      <c r="M12750" t="s">
        <v>525</v>
      </c>
      <c r="N12750" t="s">
        <v>569</v>
      </c>
      <c r="O12750"/>
    </row>
    <row r="12751" spans="1:15" ht="16" x14ac:dyDescent="0.2">
      <c r="A12751" t="s">
        <v>521</v>
      </c>
      <c r="B12751" t="s">
        <v>617</v>
      </c>
      <c r="C12751" t="s">
        <v>523</v>
      </c>
      <c r="D12751" t="s">
        <v>525</v>
      </c>
      <c r="E12751" t="s">
        <v>531</v>
      </c>
      <c r="F12751" s="191">
        <v>45999</v>
      </c>
      <c r="G12751" t="s">
        <v>568</v>
      </c>
      <c r="H12751" s="192">
        <v>241120</v>
      </c>
      <c r="I12751" t="s">
        <v>22</v>
      </c>
      <c r="J12751"/>
      <c r="K12751"/>
      <c r="L12751">
        <v>2025</v>
      </c>
      <c r="M12751" t="s">
        <v>525</v>
      </c>
      <c r="N12751" t="s">
        <v>569</v>
      </c>
      <c r="O12751"/>
    </row>
    <row r="12752" spans="1:15" ht="16" x14ac:dyDescent="0.2">
      <c r="A12752" t="s">
        <v>521</v>
      </c>
      <c r="B12752" t="s">
        <v>617</v>
      </c>
      <c r="C12752" t="s">
        <v>523</v>
      </c>
      <c r="D12752" t="s">
        <v>525</v>
      </c>
      <c r="E12752" t="s">
        <v>531</v>
      </c>
      <c r="F12752" s="191">
        <v>45999</v>
      </c>
      <c r="G12752" t="s">
        <v>589</v>
      </c>
      <c r="H12752" s="192">
        <v>171600</v>
      </c>
      <c r="I12752" t="s">
        <v>22</v>
      </c>
      <c r="J12752"/>
      <c r="K12752"/>
      <c r="L12752">
        <v>2025</v>
      </c>
      <c r="M12752" t="s">
        <v>525</v>
      </c>
      <c r="N12752" t="s">
        <v>569</v>
      </c>
      <c r="O12752"/>
    </row>
    <row r="12753" spans="1:15" ht="16" x14ac:dyDescent="0.2">
      <c r="A12753" t="s">
        <v>521</v>
      </c>
      <c r="B12753" t="s">
        <v>603</v>
      </c>
      <c r="C12753" t="s">
        <v>523</v>
      </c>
      <c r="D12753" t="s">
        <v>525</v>
      </c>
      <c r="E12753" t="s">
        <v>525</v>
      </c>
      <c r="F12753" s="191">
        <v>45999</v>
      </c>
      <c r="G12753" t="s">
        <v>604</v>
      </c>
      <c r="H12753" s="192">
        <v>2899</v>
      </c>
      <c r="I12753" t="s">
        <v>22</v>
      </c>
      <c r="J12753"/>
      <c r="K12753"/>
      <c r="L12753">
        <v>2025</v>
      </c>
      <c r="M12753" t="s">
        <v>525</v>
      </c>
      <c r="N12753" t="s">
        <v>569</v>
      </c>
      <c r="O12753"/>
    </row>
    <row r="12754" spans="1:15" ht="16" x14ac:dyDescent="0.2">
      <c r="A12754" t="s">
        <v>521</v>
      </c>
      <c r="B12754" t="s">
        <v>617</v>
      </c>
      <c r="C12754" t="s">
        <v>523</v>
      </c>
      <c r="D12754" t="s">
        <v>525</v>
      </c>
      <c r="E12754" t="s">
        <v>525</v>
      </c>
      <c r="F12754" s="191">
        <v>45999</v>
      </c>
      <c r="G12754" t="s">
        <v>23</v>
      </c>
      <c r="H12754" s="192">
        <v>39600</v>
      </c>
      <c r="I12754" t="s">
        <v>22</v>
      </c>
      <c r="J12754"/>
      <c r="K12754"/>
      <c r="L12754">
        <v>2025</v>
      </c>
      <c r="M12754" t="s">
        <v>525</v>
      </c>
      <c r="N12754" t="s">
        <v>569</v>
      </c>
      <c r="O12754"/>
    </row>
    <row r="12755" spans="1:15" ht="16" x14ac:dyDescent="0.2">
      <c r="A12755" t="s">
        <v>521</v>
      </c>
      <c r="B12755" t="s">
        <v>617</v>
      </c>
      <c r="C12755" t="s">
        <v>523</v>
      </c>
      <c r="D12755" t="s">
        <v>525</v>
      </c>
      <c r="E12755" t="s">
        <v>531</v>
      </c>
      <c r="F12755" s="191">
        <v>45999</v>
      </c>
      <c r="G12755" t="s">
        <v>23</v>
      </c>
      <c r="H12755" s="192">
        <v>1142900</v>
      </c>
      <c r="I12755" t="s">
        <v>22</v>
      </c>
      <c r="J12755"/>
      <c r="K12755"/>
      <c r="L12755">
        <v>2025</v>
      </c>
      <c r="M12755" t="s">
        <v>525</v>
      </c>
      <c r="N12755" t="s">
        <v>569</v>
      </c>
      <c r="O12755"/>
    </row>
    <row r="12756" spans="1:15" ht="16" x14ac:dyDescent="0.2">
      <c r="A12756" t="s">
        <v>521</v>
      </c>
      <c r="B12756" t="s">
        <v>647</v>
      </c>
      <c r="C12756" t="s">
        <v>523</v>
      </c>
      <c r="D12756" t="s">
        <v>525</v>
      </c>
      <c r="E12756" t="s">
        <v>525</v>
      </c>
      <c r="F12756" s="191">
        <v>46000</v>
      </c>
      <c r="G12756" t="s">
        <v>650</v>
      </c>
      <c r="H12756" s="192">
        <v>1186671</v>
      </c>
      <c r="I12756" t="s">
        <v>16</v>
      </c>
      <c r="J12756"/>
      <c r="K12756"/>
      <c r="L12756">
        <v>2025</v>
      </c>
      <c r="M12756" t="s">
        <v>525</v>
      </c>
      <c r="N12756" t="s">
        <v>569</v>
      </c>
      <c r="O12756"/>
    </row>
    <row r="12757" spans="1:15" ht="16" x14ac:dyDescent="0.2">
      <c r="A12757" t="s">
        <v>521</v>
      </c>
      <c r="B12757" t="s">
        <v>647</v>
      </c>
      <c r="C12757" t="s">
        <v>535</v>
      </c>
      <c r="D12757" t="s">
        <v>525</v>
      </c>
      <c r="E12757" t="s">
        <v>519</v>
      </c>
      <c r="F12757" s="191">
        <v>46000</v>
      </c>
      <c r="G12757" t="s">
        <v>650</v>
      </c>
      <c r="H12757" s="192">
        <v>80784</v>
      </c>
      <c r="I12757" t="s">
        <v>16</v>
      </c>
      <c r="J12757"/>
      <c r="K12757"/>
      <c r="L12757">
        <v>2025</v>
      </c>
      <c r="M12757" t="s">
        <v>525</v>
      </c>
      <c r="N12757" t="s">
        <v>569</v>
      </c>
      <c r="O12757"/>
    </row>
    <row r="12758" spans="1:15" ht="16" x14ac:dyDescent="0.2">
      <c r="A12758" t="s">
        <v>521</v>
      </c>
      <c r="B12758" t="s">
        <v>647</v>
      </c>
      <c r="C12758" t="s">
        <v>523</v>
      </c>
      <c r="D12758" t="s">
        <v>525</v>
      </c>
      <c r="E12758" t="s">
        <v>519</v>
      </c>
      <c r="F12758" s="191">
        <v>46000</v>
      </c>
      <c r="G12758" t="s">
        <v>650</v>
      </c>
      <c r="H12758" s="192">
        <v>580092</v>
      </c>
      <c r="I12758" t="s">
        <v>16</v>
      </c>
      <c r="J12758"/>
      <c r="K12758"/>
      <c r="L12758">
        <v>2025</v>
      </c>
      <c r="M12758" t="s">
        <v>525</v>
      </c>
      <c r="N12758" t="s">
        <v>569</v>
      </c>
      <c r="O12758"/>
    </row>
    <row r="12759" spans="1:15" ht="16" x14ac:dyDescent="0.2">
      <c r="A12759" t="s">
        <v>521</v>
      </c>
      <c r="B12759" t="s">
        <v>647</v>
      </c>
      <c r="C12759" t="s">
        <v>523</v>
      </c>
      <c r="D12759" t="s">
        <v>525</v>
      </c>
      <c r="E12759" t="s">
        <v>531</v>
      </c>
      <c r="F12759" s="191">
        <v>46000</v>
      </c>
      <c r="G12759" t="s">
        <v>650</v>
      </c>
      <c r="H12759" s="192">
        <v>1935615</v>
      </c>
      <c r="I12759" t="s">
        <v>16</v>
      </c>
      <c r="J12759"/>
      <c r="K12759"/>
      <c r="L12759">
        <v>2025</v>
      </c>
      <c r="M12759" t="s">
        <v>525</v>
      </c>
      <c r="N12759" t="s">
        <v>569</v>
      </c>
      <c r="O12759"/>
    </row>
    <row r="12760" spans="1:15" ht="16" x14ac:dyDescent="0.2">
      <c r="A12760" t="s">
        <v>521</v>
      </c>
      <c r="B12760" t="s">
        <v>647</v>
      </c>
      <c r="C12760" t="s">
        <v>523</v>
      </c>
      <c r="D12760" t="s">
        <v>525</v>
      </c>
      <c r="E12760" t="s">
        <v>525</v>
      </c>
      <c r="F12760" s="191">
        <v>46000</v>
      </c>
      <c r="G12760" t="s">
        <v>648</v>
      </c>
      <c r="H12760" s="192">
        <v>25580</v>
      </c>
      <c r="I12760" t="s">
        <v>16</v>
      </c>
      <c r="J12760"/>
      <c r="K12760"/>
      <c r="L12760">
        <v>2025</v>
      </c>
      <c r="M12760" t="s">
        <v>525</v>
      </c>
      <c r="N12760" t="s">
        <v>569</v>
      </c>
      <c r="O12760"/>
    </row>
    <row r="12761" spans="1:15" ht="16" x14ac:dyDescent="0.2">
      <c r="A12761" t="s">
        <v>521</v>
      </c>
      <c r="B12761" t="s">
        <v>647</v>
      </c>
      <c r="C12761" t="s">
        <v>523</v>
      </c>
      <c r="D12761" t="s">
        <v>525</v>
      </c>
      <c r="E12761" t="s">
        <v>531</v>
      </c>
      <c r="F12761" s="191">
        <v>46000</v>
      </c>
      <c r="G12761" t="s">
        <v>651</v>
      </c>
      <c r="H12761" s="192">
        <v>799273</v>
      </c>
      <c r="I12761" t="s">
        <v>16</v>
      </c>
      <c r="J12761"/>
      <c r="K12761"/>
      <c r="L12761">
        <v>2025</v>
      </c>
      <c r="M12761" t="s">
        <v>525</v>
      </c>
      <c r="N12761" t="s">
        <v>569</v>
      </c>
      <c r="O12761"/>
    </row>
    <row r="12762" spans="1:15" ht="16" x14ac:dyDescent="0.2">
      <c r="A12762" t="s">
        <v>521</v>
      </c>
      <c r="B12762" t="s">
        <v>647</v>
      </c>
      <c r="C12762" t="s">
        <v>523</v>
      </c>
      <c r="D12762" t="s">
        <v>525</v>
      </c>
      <c r="E12762" t="s">
        <v>525</v>
      </c>
      <c r="F12762" s="191">
        <v>46000</v>
      </c>
      <c r="G12762" t="s">
        <v>649</v>
      </c>
      <c r="H12762" s="192">
        <v>761618</v>
      </c>
      <c r="I12762" t="s">
        <v>16</v>
      </c>
      <c r="J12762"/>
      <c r="K12762"/>
      <c r="L12762">
        <v>2025</v>
      </c>
      <c r="M12762" t="s">
        <v>525</v>
      </c>
      <c r="N12762" t="s">
        <v>569</v>
      </c>
      <c r="O12762"/>
    </row>
    <row r="12763" spans="1:15" ht="16" x14ac:dyDescent="0.2">
      <c r="A12763" t="s">
        <v>521</v>
      </c>
      <c r="B12763" t="s">
        <v>647</v>
      </c>
      <c r="C12763" t="s">
        <v>523</v>
      </c>
      <c r="D12763" t="s">
        <v>525</v>
      </c>
      <c r="E12763" t="s">
        <v>531</v>
      </c>
      <c r="F12763" s="191">
        <v>46000</v>
      </c>
      <c r="G12763" t="s">
        <v>649</v>
      </c>
      <c r="H12763" s="192">
        <v>896852</v>
      </c>
      <c r="I12763" t="s">
        <v>16</v>
      </c>
      <c r="J12763"/>
      <c r="K12763"/>
      <c r="L12763">
        <v>2025</v>
      </c>
      <c r="M12763" t="s">
        <v>525</v>
      </c>
      <c r="N12763" t="s">
        <v>569</v>
      </c>
      <c r="O12763"/>
    </row>
    <row r="12764" spans="1:15" ht="16" x14ac:dyDescent="0.2">
      <c r="A12764" t="s">
        <v>521</v>
      </c>
      <c r="B12764" t="s">
        <v>647</v>
      </c>
      <c r="C12764" t="s">
        <v>523</v>
      </c>
      <c r="D12764" t="s">
        <v>525</v>
      </c>
      <c r="E12764" t="s">
        <v>525</v>
      </c>
      <c r="F12764" s="191">
        <v>46000</v>
      </c>
      <c r="G12764" t="s">
        <v>652</v>
      </c>
      <c r="H12764" s="192">
        <v>1001968</v>
      </c>
      <c r="I12764" t="s">
        <v>16</v>
      </c>
      <c r="J12764"/>
      <c r="K12764"/>
      <c r="L12764">
        <v>2025</v>
      </c>
      <c r="M12764" t="s">
        <v>525</v>
      </c>
      <c r="N12764" t="s">
        <v>569</v>
      </c>
      <c r="O12764"/>
    </row>
    <row r="12765" spans="1:15" ht="16" x14ac:dyDescent="0.2">
      <c r="A12765" t="s">
        <v>521</v>
      </c>
      <c r="B12765" t="s">
        <v>647</v>
      </c>
      <c r="C12765" t="s">
        <v>523</v>
      </c>
      <c r="D12765" t="s">
        <v>525</v>
      </c>
      <c r="E12765" t="s">
        <v>531</v>
      </c>
      <c r="F12765" s="191">
        <v>46000</v>
      </c>
      <c r="G12765" t="s">
        <v>652</v>
      </c>
      <c r="H12765" s="192">
        <v>407880</v>
      </c>
      <c r="I12765" t="s">
        <v>16</v>
      </c>
      <c r="J12765"/>
      <c r="K12765"/>
      <c r="L12765">
        <v>2025</v>
      </c>
      <c r="M12765" t="s">
        <v>525</v>
      </c>
      <c r="N12765" t="s">
        <v>569</v>
      </c>
      <c r="O12765"/>
    </row>
    <row r="12766" spans="1:15" ht="16" x14ac:dyDescent="0.2">
      <c r="A12766" t="s">
        <v>521</v>
      </c>
      <c r="B12766" t="s">
        <v>617</v>
      </c>
      <c r="C12766" t="s">
        <v>523</v>
      </c>
      <c r="D12766" t="s">
        <v>525</v>
      </c>
      <c r="E12766" t="s">
        <v>531</v>
      </c>
      <c r="F12766" s="191">
        <v>46000</v>
      </c>
      <c r="G12766" t="s">
        <v>619</v>
      </c>
      <c r="H12766" s="192">
        <v>906123</v>
      </c>
      <c r="I12766" t="s">
        <v>22</v>
      </c>
      <c r="J12766"/>
      <c r="K12766"/>
      <c r="L12766">
        <v>2025</v>
      </c>
      <c r="M12766" t="s">
        <v>525</v>
      </c>
      <c r="N12766" t="s">
        <v>569</v>
      </c>
      <c r="O12766"/>
    </row>
    <row r="12767" spans="1:15" ht="16" x14ac:dyDescent="0.2">
      <c r="A12767" t="s">
        <v>521</v>
      </c>
      <c r="B12767" t="s">
        <v>567</v>
      </c>
      <c r="C12767" t="s">
        <v>523</v>
      </c>
      <c r="D12767" t="s">
        <v>525</v>
      </c>
      <c r="E12767" t="s">
        <v>531</v>
      </c>
      <c r="F12767" s="191">
        <v>46000</v>
      </c>
      <c r="G12767" t="s">
        <v>568</v>
      </c>
      <c r="H12767" s="192">
        <v>73920</v>
      </c>
      <c r="I12767" t="s">
        <v>22</v>
      </c>
      <c r="J12767"/>
      <c r="K12767"/>
      <c r="L12767">
        <v>2025</v>
      </c>
      <c r="M12767" t="s">
        <v>525</v>
      </c>
      <c r="N12767" t="s">
        <v>569</v>
      </c>
      <c r="O12767"/>
    </row>
    <row r="12768" spans="1:15" ht="16" x14ac:dyDescent="0.2">
      <c r="A12768" t="s">
        <v>521</v>
      </c>
      <c r="B12768" t="s">
        <v>617</v>
      </c>
      <c r="C12768" t="s">
        <v>523</v>
      </c>
      <c r="D12768" t="s">
        <v>525</v>
      </c>
      <c r="E12768" t="s">
        <v>531</v>
      </c>
      <c r="F12768" s="191">
        <v>46000</v>
      </c>
      <c r="G12768" t="s">
        <v>568</v>
      </c>
      <c r="H12768" s="192">
        <v>130240</v>
      </c>
      <c r="I12768" t="s">
        <v>22</v>
      </c>
      <c r="J12768"/>
      <c r="K12768"/>
      <c r="L12768">
        <v>2025</v>
      </c>
      <c r="M12768" t="s">
        <v>525</v>
      </c>
      <c r="N12768" t="s">
        <v>569</v>
      </c>
      <c r="O12768"/>
    </row>
    <row r="12769" spans="1:15" ht="16" x14ac:dyDescent="0.2">
      <c r="A12769" t="s">
        <v>521</v>
      </c>
      <c r="B12769" t="s">
        <v>617</v>
      </c>
      <c r="C12769" t="s">
        <v>523</v>
      </c>
      <c r="D12769" t="s">
        <v>525</v>
      </c>
      <c r="E12769" t="s">
        <v>531</v>
      </c>
      <c r="F12769" s="191">
        <v>46000</v>
      </c>
      <c r="G12769" t="s">
        <v>589</v>
      </c>
      <c r="H12769" s="192">
        <v>618640</v>
      </c>
      <c r="I12769" t="s">
        <v>22</v>
      </c>
      <c r="J12769"/>
      <c r="K12769"/>
      <c r="L12769">
        <v>2025</v>
      </c>
      <c r="M12769" t="s">
        <v>525</v>
      </c>
      <c r="N12769" t="s">
        <v>569</v>
      </c>
      <c r="O12769"/>
    </row>
    <row r="12770" spans="1:15" ht="16" x14ac:dyDescent="0.2">
      <c r="A12770" t="s">
        <v>521</v>
      </c>
      <c r="B12770" t="s">
        <v>617</v>
      </c>
      <c r="C12770" t="s">
        <v>523</v>
      </c>
      <c r="D12770" t="s">
        <v>525</v>
      </c>
      <c r="E12770" t="s">
        <v>531</v>
      </c>
      <c r="F12770" s="191">
        <v>46000</v>
      </c>
      <c r="G12770" t="s">
        <v>23</v>
      </c>
      <c r="H12770" s="192">
        <v>402600</v>
      </c>
      <c r="I12770" t="s">
        <v>22</v>
      </c>
      <c r="J12770"/>
      <c r="K12770"/>
      <c r="L12770">
        <v>2025</v>
      </c>
      <c r="M12770" t="s">
        <v>525</v>
      </c>
      <c r="N12770" t="s">
        <v>569</v>
      </c>
      <c r="O12770"/>
    </row>
    <row r="12771" spans="1:15" ht="16" x14ac:dyDescent="0.2">
      <c r="A12771" t="s">
        <v>521</v>
      </c>
      <c r="B12771" t="s">
        <v>617</v>
      </c>
      <c r="C12771" t="s">
        <v>523</v>
      </c>
      <c r="D12771" t="s">
        <v>525</v>
      </c>
      <c r="E12771" t="s">
        <v>531</v>
      </c>
      <c r="F12771" s="191">
        <v>46000</v>
      </c>
      <c r="G12771" t="s">
        <v>621</v>
      </c>
      <c r="H12771" s="192">
        <v>97680</v>
      </c>
      <c r="I12771" t="s">
        <v>22</v>
      </c>
      <c r="J12771"/>
      <c r="K12771"/>
      <c r="L12771">
        <v>2025</v>
      </c>
      <c r="M12771" t="s">
        <v>525</v>
      </c>
      <c r="N12771" t="s">
        <v>569</v>
      </c>
      <c r="O12771"/>
    </row>
    <row r="12772" spans="1:15" ht="16" x14ac:dyDescent="0.2">
      <c r="A12772" t="s">
        <v>521</v>
      </c>
      <c r="B12772" t="s">
        <v>617</v>
      </c>
      <c r="C12772" t="s">
        <v>523</v>
      </c>
      <c r="D12772" t="s">
        <v>525</v>
      </c>
      <c r="E12772" t="s">
        <v>531</v>
      </c>
      <c r="F12772" s="191">
        <v>46001</v>
      </c>
      <c r="G12772" t="s">
        <v>619</v>
      </c>
      <c r="H12772" s="192">
        <v>120780</v>
      </c>
      <c r="I12772" t="s">
        <v>22</v>
      </c>
      <c r="J12772"/>
      <c r="K12772"/>
      <c r="L12772">
        <v>2025</v>
      </c>
      <c r="M12772" t="s">
        <v>525</v>
      </c>
      <c r="N12772" t="s">
        <v>569</v>
      </c>
      <c r="O12772"/>
    </row>
    <row r="12773" spans="1:15" ht="16" x14ac:dyDescent="0.2">
      <c r="A12773" t="s">
        <v>521</v>
      </c>
      <c r="B12773" t="s">
        <v>617</v>
      </c>
      <c r="C12773" t="s">
        <v>523</v>
      </c>
      <c r="D12773" t="s">
        <v>525</v>
      </c>
      <c r="E12773" t="s">
        <v>531</v>
      </c>
      <c r="F12773" s="191">
        <v>46001</v>
      </c>
      <c r="G12773" t="s">
        <v>587</v>
      </c>
      <c r="H12773" s="192">
        <v>97680</v>
      </c>
      <c r="I12773" t="s">
        <v>22</v>
      </c>
      <c r="J12773"/>
      <c r="K12773"/>
      <c r="L12773">
        <v>2025</v>
      </c>
      <c r="M12773" t="s">
        <v>525</v>
      </c>
      <c r="N12773" t="s">
        <v>569</v>
      </c>
      <c r="O12773"/>
    </row>
    <row r="12774" spans="1:15" ht="16" x14ac:dyDescent="0.2">
      <c r="A12774" t="s">
        <v>521</v>
      </c>
      <c r="B12774" t="s">
        <v>567</v>
      </c>
      <c r="C12774" t="s">
        <v>523</v>
      </c>
      <c r="D12774" t="s">
        <v>525</v>
      </c>
      <c r="E12774" t="s">
        <v>531</v>
      </c>
      <c r="F12774" s="191">
        <v>46001</v>
      </c>
      <c r="G12774" t="s">
        <v>568</v>
      </c>
      <c r="H12774" s="192">
        <v>9900</v>
      </c>
      <c r="I12774" t="s">
        <v>22</v>
      </c>
      <c r="J12774"/>
      <c r="K12774"/>
      <c r="L12774">
        <v>2025</v>
      </c>
      <c r="M12774" t="s">
        <v>525</v>
      </c>
      <c r="N12774" t="s">
        <v>569</v>
      </c>
      <c r="O12774"/>
    </row>
    <row r="12775" spans="1:15" ht="16" x14ac:dyDescent="0.2">
      <c r="A12775" t="s">
        <v>521</v>
      </c>
      <c r="B12775" t="s">
        <v>617</v>
      </c>
      <c r="C12775" t="s">
        <v>523</v>
      </c>
      <c r="D12775" t="s">
        <v>525</v>
      </c>
      <c r="E12775" t="s">
        <v>525</v>
      </c>
      <c r="F12775" s="191">
        <v>46001</v>
      </c>
      <c r="G12775" t="s">
        <v>568</v>
      </c>
      <c r="H12775" s="192">
        <v>2042515</v>
      </c>
      <c r="I12775" t="s">
        <v>22</v>
      </c>
      <c r="J12775"/>
      <c r="K12775"/>
      <c r="L12775">
        <v>2025</v>
      </c>
      <c r="M12775" t="s">
        <v>525</v>
      </c>
      <c r="N12775" t="s">
        <v>569</v>
      </c>
      <c r="O12775"/>
    </row>
    <row r="12776" spans="1:15" ht="16" x14ac:dyDescent="0.2">
      <c r="A12776" t="s">
        <v>521</v>
      </c>
      <c r="B12776" t="s">
        <v>603</v>
      </c>
      <c r="C12776" t="s">
        <v>523</v>
      </c>
      <c r="D12776" t="s">
        <v>525</v>
      </c>
      <c r="E12776" t="s">
        <v>525</v>
      </c>
      <c r="F12776" s="191">
        <v>46001</v>
      </c>
      <c r="G12776" t="s">
        <v>604</v>
      </c>
      <c r="H12776" s="192">
        <v>11044</v>
      </c>
      <c r="I12776" t="s">
        <v>22</v>
      </c>
      <c r="J12776"/>
      <c r="K12776"/>
      <c r="L12776">
        <v>2025</v>
      </c>
      <c r="M12776" t="s">
        <v>525</v>
      </c>
      <c r="N12776" t="s">
        <v>569</v>
      </c>
      <c r="O12776"/>
    </row>
    <row r="12777" spans="1:15" ht="16" x14ac:dyDescent="0.2">
      <c r="A12777" t="s">
        <v>521</v>
      </c>
      <c r="B12777" t="s">
        <v>617</v>
      </c>
      <c r="C12777" t="s">
        <v>523</v>
      </c>
      <c r="D12777" t="s">
        <v>525</v>
      </c>
      <c r="E12777" t="s">
        <v>525</v>
      </c>
      <c r="F12777" s="191">
        <v>46001</v>
      </c>
      <c r="G12777" t="s">
        <v>23</v>
      </c>
      <c r="H12777" s="192">
        <v>111782</v>
      </c>
      <c r="I12777" t="s">
        <v>22</v>
      </c>
      <c r="J12777"/>
      <c r="K12777"/>
      <c r="L12777">
        <v>2025</v>
      </c>
      <c r="M12777" t="s">
        <v>525</v>
      </c>
      <c r="N12777" t="s">
        <v>569</v>
      </c>
      <c r="O12777"/>
    </row>
    <row r="12778" spans="1:15" ht="16" x14ac:dyDescent="0.2">
      <c r="A12778" t="s">
        <v>521</v>
      </c>
      <c r="B12778" t="s">
        <v>617</v>
      </c>
      <c r="C12778" t="s">
        <v>523</v>
      </c>
      <c r="D12778" t="s">
        <v>525</v>
      </c>
      <c r="E12778" t="s">
        <v>531</v>
      </c>
      <c r="F12778" s="191">
        <v>46001</v>
      </c>
      <c r="G12778" t="s">
        <v>23</v>
      </c>
      <c r="H12778" s="192">
        <v>1243200</v>
      </c>
      <c r="I12778" t="s">
        <v>22</v>
      </c>
      <c r="J12778"/>
      <c r="K12778"/>
      <c r="L12778">
        <v>2025</v>
      </c>
      <c r="M12778" t="s">
        <v>525</v>
      </c>
      <c r="N12778" t="s">
        <v>569</v>
      </c>
      <c r="O12778"/>
    </row>
    <row r="12779" spans="1:15" ht="16" x14ac:dyDescent="0.2">
      <c r="A12779" t="s">
        <v>521</v>
      </c>
      <c r="B12779" t="s">
        <v>647</v>
      </c>
      <c r="C12779" t="s">
        <v>523</v>
      </c>
      <c r="D12779" t="s">
        <v>525</v>
      </c>
      <c r="E12779" t="s">
        <v>525</v>
      </c>
      <c r="F12779" s="191">
        <v>46001</v>
      </c>
      <c r="G12779" t="s">
        <v>650</v>
      </c>
      <c r="H12779" s="192">
        <v>564890</v>
      </c>
      <c r="I12779" t="s">
        <v>16</v>
      </c>
      <c r="J12779"/>
      <c r="K12779"/>
      <c r="L12779">
        <v>2025</v>
      </c>
      <c r="M12779" t="s">
        <v>525</v>
      </c>
      <c r="N12779" t="s">
        <v>569</v>
      </c>
      <c r="O12779"/>
    </row>
    <row r="12780" spans="1:15" ht="16" x14ac:dyDescent="0.2">
      <c r="A12780" t="s">
        <v>521</v>
      </c>
      <c r="B12780" t="s">
        <v>647</v>
      </c>
      <c r="C12780" t="s">
        <v>535</v>
      </c>
      <c r="D12780" t="s">
        <v>525</v>
      </c>
      <c r="E12780" t="s">
        <v>519</v>
      </c>
      <c r="F12780" s="191">
        <v>46001</v>
      </c>
      <c r="G12780" t="s">
        <v>650</v>
      </c>
      <c r="H12780" s="192">
        <v>121176</v>
      </c>
      <c r="I12780" t="s">
        <v>16</v>
      </c>
      <c r="J12780"/>
      <c r="K12780"/>
      <c r="L12780">
        <v>2025</v>
      </c>
      <c r="M12780" t="s">
        <v>525</v>
      </c>
      <c r="N12780" t="s">
        <v>569</v>
      </c>
      <c r="O12780"/>
    </row>
    <row r="12781" spans="1:15" ht="16" x14ac:dyDescent="0.2">
      <c r="A12781" t="s">
        <v>521</v>
      </c>
      <c r="B12781" t="s">
        <v>647</v>
      </c>
      <c r="C12781" t="s">
        <v>523</v>
      </c>
      <c r="D12781" t="s">
        <v>525</v>
      </c>
      <c r="E12781" t="s">
        <v>519</v>
      </c>
      <c r="F12781" s="191">
        <v>46001</v>
      </c>
      <c r="G12781" t="s">
        <v>650</v>
      </c>
      <c r="H12781" s="192">
        <v>287799</v>
      </c>
      <c r="I12781" t="s">
        <v>16</v>
      </c>
      <c r="J12781"/>
      <c r="K12781"/>
      <c r="L12781">
        <v>2025</v>
      </c>
      <c r="M12781" t="s">
        <v>525</v>
      </c>
      <c r="N12781" t="s">
        <v>569</v>
      </c>
      <c r="O12781"/>
    </row>
    <row r="12782" spans="1:15" ht="16" x14ac:dyDescent="0.2">
      <c r="A12782" t="s">
        <v>521</v>
      </c>
      <c r="B12782" t="s">
        <v>647</v>
      </c>
      <c r="C12782" t="s">
        <v>523</v>
      </c>
      <c r="D12782" t="s">
        <v>525</v>
      </c>
      <c r="E12782" t="s">
        <v>531</v>
      </c>
      <c r="F12782" s="191">
        <v>46001</v>
      </c>
      <c r="G12782" t="s">
        <v>650</v>
      </c>
      <c r="H12782" s="192">
        <v>2708785</v>
      </c>
      <c r="I12782" t="s">
        <v>16</v>
      </c>
      <c r="J12782"/>
      <c r="K12782"/>
      <c r="L12782">
        <v>2025</v>
      </c>
      <c r="M12782" t="s">
        <v>525</v>
      </c>
      <c r="N12782" t="s">
        <v>569</v>
      </c>
      <c r="O12782"/>
    </row>
    <row r="12783" spans="1:15" ht="16" x14ac:dyDescent="0.2">
      <c r="A12783" t="s">
        <v>521</v>
      </c>
      <c r="B12783" t="s">
        <v>647</v>
      </c>
      <c r="C12783" t="s">
        <v>523</v>
      </c>
      <c r="D12783" t="s">
        <v>525</v>
      </c>
      <c r="E12783" t="s">
        <v>525</v>
      </c>
      <c r="F12783" s="191">
        <v>46001</v>
      </c>
      <c r="G12783" t="s">
        <v>648</v>
      </c>
      <c r="H12783" s="192">
        <v>37468</v>
      </c>
      <c r="I12783" t="s">
        <v>16</v>
      </c>
      <c r="J12783"/>
      <c r="K12783"/>
      <c r="L12783">
        <v>2025</v>
      </c>
      <c r="M12783" t="s">
        <v>525</v>
      </c>
      <c r="N12783" t="s">
        <v>569</v>
      </c>
      <c r="O12783"/>
    </row>
    <row r="12784" spans="1:15" ht="16" x14ac:dyDescent="0.2">
      <c r="A12784" t="s">
        <v>521</v>
      </c>
      <c r="B12784" t="s">
        <v>647</v>
      </c>
      <c r="C12784" t="s">
        <v>523</v>
      </c>
      <c r="D12784" t="s">
        <v>525</v>
      </c>
      <c r="E12784" t="s">
        <v>531</v>
      </c>
      <c r="F12784" s="191">
        <v>46001</v>
      </c>
      <c r="G12784" t="s">
        <v>648</v>
      </c>
      <c r="H12784" s="192">
        <v>63078</v>
      </c>
      <c r="I12784" t="s">
        <v>16</v>
      </c>
      <c r="J12784"/>
      <c r="K12784"/>
      <c r="L12784">
        <v>2025</v>
      </c>
      <c r="M12784" t="s">
        <v>525</v>
      </c>
      <c r="N12784" t="s">
        <v>569</v>
      </c>
      <c r="O12784"/>
    </row>
    <row r="12785" spans="1:15" ht="16" x14ac:dyDescent="0.2">
      <c r="A12785" t="s">
        <v>521</v>
      </c>
      <c r="B12785" t="s">
        <v>647</v>
      </c>
      <c r="C12785" t="s">
        <v>523</v>
      </c>
      <c r="D12785" t="s">
        <v>525</v>
      </c>
      <c r="E12785" t="s">
        <v>525</v>
      </c>
      <c r="F12785" s="191">
        <v>46001</v>
      </c>
      <c r="G12785" t="s">
        <v>651</v>
      </c>
      <c r="H12785" s="192">
        <v>107888</v>
      </c>
      <c r="I12785" t="s">
        <v>16</v>
      </c>
      <c r="J12785"/>
      <c r="K12785"/>
      <c r="L12785">
        <v>2025</v>
      </c>
      <c r="M12785" t="s">
        <v>525</v>
      </c>
      <c r="N12785" t="s">
        <v>569</v>
      </c>
      <c r="O12785"/>
    </row>
    <row r="12786" spans="1:15" ht="16" x14ac:dyDescent="0.2">
      <c r="A12786" t="s">
        <v>521</v>
      </c>
      <c r="B12786" t="s">
        <v>647</v>
      </c>
      <c r="C12786" t="s">
        <v>523</v>
      </c>
      <c r="D12786" t="s">
        <v>525</v>
      </c>
      <c r="E12786" t="s">
        <v>531</v>
      </c>
      <c r="F12786" s="191">
        <v>46001</v>
      </c>
      <c r="G12786" t="s">
        <v>651</v>
      </c>
      <c r="H12786" s="192">
        <v>910637</v>
      </c>
      <c r="I12786" t="s">
        <v>16</v>
      </c>
      <c r="J12786"/>
      <c r="K12786"/>
      <c r="L12786">
        <v>2025</v>
      </c>
      <c r="M12786" t="s">
        <v>525</v>
      </c>
      <c r="N12786" t="s">
        <v>569</v>
      </c>
      <c r="O12786"/>
    </row>
    <row r="12787" spans="1:15" ht="16" x14ac:dyDescent="0.2">
      <c r="A12787" t="s">
        <v>521</v>
      </c>
      <c r="B12787" t="s">
        <v>647</v>
      </c>
      <c r="C12787" t="s">
        <v>523</v>
      </c>
      <c r="D12787" t="s">
        <v>525</v>
      </c>
      <c r="E12787" t="s">
        <v>525</v>
      </c>
      <c r="F12787" s="191">
        <v>46001</v>
      </c>
      <c r="G12787" t="s">
        <v>649</v>
      </c>
      <c r="H12787" s="192">
        <v>1886753</v>
      </c>
      <c r="I12787" t="s">
        <v>16</v>
      </c>
      <c r="J12787"/>
      <c r="K12787"/>
      <c r="L12787">
        <v>2025</v>
      </c>
      <c r="M12787" t="s">
        <v>525</v>
      </c>
      <c r="N12787" t="s">
        <v>569</v>
      </c>
      <c r="O12787"/>
    </row>
    <row r="12788" spans="1:15" ht="16" x14ac:dyDescent="0.2">
      <c r="A12788" t="s">
        <v>521</v>
      </c>
      <c r="B12788" t="s">
        <v>647</v>
      </c>
      <c r="C12788" t="s">
        <v>523</v>
      </c>
      <c r="D12788" t="s">
        <v>525</v>
      </c>
      <c r="E12788" t="s">
        <v>531</v>
      </c>
      <c r="F12788" s="191">
        <v>46001</v>
      </c>
      <c r="G12788" t="s">
        <v>649</v>
      </c>
      <c r="H12788" s="192">
        <v>1003992</v>
      </c>
      <c r="I12788" t="s">
        <v>16</v>
      </c>
      <c r="J12788"/>
      <c r="K12788"/>
      <c r="L12788">
        <v>2025</v>
      </c>
      <c r="M12788" t="s">
        <v>525</v>
      </c>
      <c r="N12788" t="s">
        <v>569</v>
      </c>
      <c r="O12788"/>
    </row>
    <row r="12789" spans="1:15" ht="16" x14ac:dyDescent="0.2">
      <c r="A12789" t="s">
        <v>521</v>
      </c>
      <c r="B12789" t="s">
        <v>647</v>
      </c>
      <c r="C12789" t="s">
        <v>523</v>
      </c>
      <c r="D12789" t="s">
        <v>525</v>
      </c>
      <c r="E12789" t="s">
        <v>525</v>
      </c>
      <c r="F12789" s="191">
        <v>46001</v>
      </c>
      <c r="G12789" t="s">
        <v>652</v>
      </c>
      <c r="H12789" s="192">
        <v>43318</v>
      </c>
      <c r="I12789" t="s">
        <v>16</v>
      </c>
      <c r="J12789"/>
      <c r="K12789"/>
      <c r="L12789">
        <v>2025</v>
      </c>
      <c r="M12789" t="s">
        <v>525</v>
      </c>
      <c r="N12789" t="s">
        <v>569</v>
      </c>
      <c r="O12789"/>
    </row>
    <row r="12790" spans="1:15" ht="16" x14ac:dyDescent="0.2">
      <c r="A12790" t="s">
        <v>521</v>
      </c>
      <c r="B12790" t="s">
        <v>647</v>
      </c>
      <c r="C12790" t="s">
        <v>523</v>
      </c>
      <c r="D12790" t="s">
        <v>525</v>
      </c>
      <c r="E12790" t="s">
        <v>531</v>
      </c>
      <c r="F12790" s="191">
        <v>46001</v>
      </c>
      <c r="G12790" t="s">
        <v>652</v>
      </c>
      <c r="H12790" s="192">
        <v>170280</v>
      </c>
      <c r="I12790" t="s">
        <v>16</v>
      </c>
      <c r="J12790"/>
      <c r="K12790"/>
      <c r="L12790">
        <v>2025</v>
      </c>
      <c r="M12790" t="s">
        <v>525</v>
      </c>
      <c r="N12790" t="s">
        <v>569</v>
      </c>
      <c r="O12790"/>
    </row>
    <row r="12791" spans="1:15" ht="16" x14ac:dyDescent="0.2">
      <c r="A12791" t="s">
        <v>521</v>
      </c>
      <c r="B12791" t="s">
        <v>617</v>
      </c>
      <c r="C12791" t="s">
        <v>523</v>
      </c>
      <c r="D12791" t="s">
        <v>525</v>
      </c>
      <c r="E12791" t="s">
        <v>531</v>
      </c>
      <c r="F12791" s="191">
        <v>46002</v>
      </c>
      <c r="G12791" t="s">
        <v>587</v>
      </c>
      <c r="H12791" s="192">
        <v>257114</v>
      </c>
      <c r="I12791" t="s">
        <v>22</v>
      </c>
      <c r="J12791"/>
      <c r="K12791"/>
      <c r="L12791">
        <v>2025</v>
      </c>
      <c r="M12791" t="s">
        <v>525</v>
      </c>
      <c r="N12791" t="s">
        <v>569</v>
      </c>
      <c r="O12791"/>
    </row>
    <row r="12792" spans="1:15" ht="16" x14ac:dyDescent="0.2">
      <c r="A12792" t="s">
        <v>521</v>
      </c>
      <c r="B12792" t="s">
        <v>567</v>
      </c>
      <c r="C12792" t="s">
        <v>523</v>
      </c>
      <c r="D12792" t="s">
        <v>525</v>
      </c>
      <c r="E12792" t="s">
        <v>531</v>
      </c>
      <c r="F12792" s="191">
        <v>46002</v>
      </c>
      <c r="G12792" t="s">
        <v>568</v>
      </c>
      <c r="H12792" s="192">
        <v>29700</v>
      </c>
      <c r="I12792" t="s">
        <v>22</v>
      </c>
      <c r="J12792"/>
      <c r="K12792"/>
      <c r="L12792">
        <v>2025</v>
      </c>
      <c r="M12792" t="s">
        <v>525</v>
      </c>
      <c r="N12792" t="s">
        <v>569</v>
      </c>
      <c r="O12792"/>
    </row>
    <row r="12793" spans="1:15" ht="16" x14ac:dyDescent="0.2">
      <c r="A12793" t="s">
        <v>521</v>
      </c>
      <c r="B12793" t="s">
        <v>617</v>
      </c>
      <c r="C12793" t="s">
        <v>523</v>
      </c>
      <c r="D12793" t="s">
        <v>525</v>
      </c>
      <c r="E12793" t="s">
        <v>531</v>
      </c>
      <c r="F12793" s="191">
        <v>46002</v>
      </c>
      <c r="G12793" t="s">
        <v>568</v>
      </c>
      <c r="H12793" s="192">
        <v>241560</v>
      </c>
      <c r="I12793" t="s">
        <v>22</v>
      </c>
      <c r="J12793"/>
      <c r="K12793"/>
      <c r="L12793">
        <v>2025</v>
      </c>
      <c r="M12793" t="s">
        <v>525</v>
      </c>
      <c r="N12793" t="s">
        <v>569</v>
      </c>
      <c r="O12793"/>
    </row>
    <row r="12794" spans="1:15" ht="16" x14ac:dyDescent="0.2">
      <c r="A12794" t="s">
        <v>521</v>
      </c>
      <c r="B12794" t="s">
        <v>617</v>
      </c>
      <c r="C12794" t="s">
        <v>523</v>
      </c>
      <c r="D12794" t="s">
        <v>525</v>
      </c>
      <c r="E12794" t="s">
        <v>531</v>
      </c>
      <c r="F12794" s="191">
        <v>46002</v>
      </c>
      <c r="G12794" t="s">
        <v>589</v>
      </c>
      <c r="H12794" s="192">
        <v>934780</v>
      </c>
      <c r="I12794" t="s">
        <v>22</v>
      </c>
      <c r="J12794"/>
      <c r="K12794"/>
      <c r="L12794">
        <v>2025</v>
      </c>
      <c r="M12794" t="s">
        <v>525</v>
      </c>
      <c r="N12794" t="s">
        <v>569</v>
      </c>
      <c r="O12794"/>
    </row>
    <row r="12795" spans="1:15" ht="16" x14ac:dyDescent="0.2">
      <c r="A12795" t="s">
        <v>521</v>
      </c>
      <c r="B12795" t="s">
        <v>603</v>
      </c>
      <c r="C12795" t="s">
        <v>523</v>
      </c>
      <c r="D12795" t="s">
        <v>525</v>
      </c>
      <c r="E12795" t="s">
        <v>525</v>
      </c>
      <c r="F12795" s="191">
        <v>46002</v>
      </c>
      <c r="G12795" t="s">
        <v>604</v>
      </c>
      <c r="H12795" s="192">
        <v>16502</v>
      </c>
      <c r="I12795" t="s">
        <v>22</v>
      </c>
      <c r="J12795"/>
      <c r="K12795"/>
      <c r="L12795">
        <v>2025</v>
      </c>
      <c r="M12795" t="s">
        <v>525</v>
      </c>
      <c r="N12795" t="s">
        <v>569</v>
      </c>
      <c r="O12795"/>
    </row>
    <row r="12796" spans="1:15" ht="16" x14ac:dyDescent="0.2">
      <c r="A12796" t="s">
        <v>521</v>
      </c>
      <c r="B12796" t="s">
        <v>647</v>
      </c>
      <c r="C12796" t="s">
        <v>523</v>
      </c>
      <c r="D12796" t="s">
        <v>525</v>
      </c>
      <c r="E12796" t="s">
        <v>525</v>
      </c>
      <c r="F12796" s="191">
        <v>46002</v>
      </c>
      <c r="G12796" t="s">
        <v>650</v>
      </c>
      <c r="H12796" s="192">
        <v>527373</v>
      </c>
      <c r="I12796" t="s">
        <v>16</v>
      </c>
      <c r="J12796"/>
      <c r="K12796"/>
      <c r="L12796">
        <v>2025</v>
      </c>
      <c r="M12796" t="s">
        <v>525</v>
      </c>
      <c r="N12796" t="s">
        <v>569</v>
      </c>
      <c r="O12796"/>
    </row>
    <row r="12797" spans="1:15" ht="16" x14ac:dyDescent="0.2">
      <c r="A12797" t="s">
        <v>521</v>
      </c>
      <c r="B12797" t="s">
        <v>647</v>
      </c>
      <c r="C12797" t="s">
        <v>535</v>
      </c>
      <c r="D12797" t="s">
        <v>525</v>
      </c>
      <c r="E12797" t="s">
        <v>519</v>
      </c>
      <c r="F12797" s="191">
        <v>46002</v>
      </c>
      <c r="G12797" t="s">
        <v>650</v>
      </c>
      <c r="H12797" s="192">
        <v>121176</v>
      </c>
      <c r="I12797" t="s">
        <v>16</v>
      </c>
      <c r="J12797"/>
      <c r="K12797"/>
      <c r="L12797">
        <v>2025</v>
      </c>
      <c r="M12797" t="s">
        <v>525</v>
      </c>
      <c r="N12797" t="s">
        <v>569</v>
      </c>
      <c r="O12797"/>
    </row>
    <row r="12798" spans="1:15" ht="16" x14ac:dyDescent="0.2">
      <c r="A12798" t="s">
        <v>521</v>
      </c>
      <c r="B12798" t="s">
        <v>647</v>
      </c>
      <c r="C12798" t="s">
        <v>523</v>
      </c>
      <c r="D12798" t="s">
        <v>525</v>
      </c>
      <c r="E12798" t="s">
        <v>519</v>
      </c>
      <c r="F12798" s="191">
        <v>46002</v>
      </c>
      <c r="G12798" t="s">
        <v>650</v>
      </c>
      <c r="H12798" s="192">
        <v>758619</v>
      </c>
      <c r="I12798" t="s">
        <v>16</v>
      </c>
      <c r="J12798"/>
      <c r="K12798"/>
      <c r="L12798">
        <v>2025</v>
      </c>
      <c r="M12798" t="s">
        <v>525</v>
      </c>
      <c r="N12798" t="s">
        <v>569</v>
      </c>
      <c r="O12798"/>
    </row>
    <row r="12799" spans="1:15" ht="16" x14ac:dyDescent="0.2">
      <c r="A12799" t="s">
        <v>521</v>
      </c>
      <c r="B12799" t="s">
        <v>647</v>
      </c>
      <c r="C12799" t="s">
        <v>523</v>
      </c>
      <c r="D12799" t="s">
        <v>525</v>
      </c>
      <c r="E12799" t="s">
        <v>531</v>
      </c>
      <c r="F12799" s="191">
        <v>46002</v>
      </c>
      <c r="G12799" t="s">
        <v>650</v>
      </c>
      <c r="H12799" s="192">
        <v>2702588</v>
      </c>
      <c r="I12799" t="s">
        <v>16</v>
      </c>
      <c r="J12799"/>
      <c r="K12799"/>
      <c r="L12799">
        <v>2025</v>
      </c>
      <c r="M12799" t="s">
        <v>525</v>
      </c>
      <c r="N12799" t="s">
        <v>569</v>
      </c>
      <c r="O12799"/>
    </row>
    <row r="12800" spans="1:15" ht="16" x14ac:dyDescent="0.2">
      <c r="A12800" t="s">
        <v>521</v>
      </c>
      <c r="B12800" t="s">
        <v>647</v>
      </c>
      <c r="C12800" t="s">
        <v>523</v>
      </c>
      <c r="D12800" t="s">
        <v>525</v>
      </c>
      <c r="E12800" t="s">
        <v>531</v>
      </c>
      <c r="F12800" s="191">
        <v>46002</v>
      </c>
      <c r="G12800" t="s">
        <v>648</v>
      </c>
      <c r="H12800" s="192">
        <v>105910</v>
      </c>
      <c r="I12800" t="s">
        <v>16</v>
      </c>
      <c r="J12800"/>
      <c r="K12800"/>
      <c r="L12800">
        <v>2025</v>
      </c>
      <c r="M12800" t="s">
        <v>525</v>
      </c>
      <c r="N12800" t="s">
        <v>569</v>
      </c>
      <c r="O12800"/>
    </row>
    <row r="12801" spans="1:15" ht="16" x14ac:dyDescent="0.2">
      <c r="A12801" t="s">
        <v>521</v>
      </c>
      <c r="B12801" t="s">
        <v>647</v>
      </c>
      <c r="C12801" t="s">
        <v>523</v>
      </c>
      <c r="D12801" t="s">
        <v>525</v>
      </c>
      <c r="E12801" t="s">
        <v>525</v>
      </c>
      <c r="F12801" s="191">
        <v>46002</v>
      </c>
      <c r="G12801" t="s">
        <v>649</v>
      </c>
      <c r="H12801" s="192">
        <v>1308131</v>
      </c>
      <c r="I12801" t="s">
        <v>16</v>
      </c>
      <c r="J12801"/>
      <c r="K12801"/>
      <c r="L12801">
        <v>2025</v>
      </c>
      <c r="M12801" t="s">
        <v>525</v>
      </c>
      <c r="N12801" t="s">
        <v>569</v>
      </c>
      <c r="O12801"/>
    </row>
    <row r="12802" spans="1:15" ht="16" x14ac:dyDescent="0.2">
      <c r="A12802" t="s">
        <v>521</v>
      </c>
      <c r="B12802" t="s">
        <v>647</v>
      </c>
      <c r="C12802" t="s">
        <v>523</v>
      </c>
      <c r="D12802" t="s">
        <v>525</v>
      </c>
      <c r="E12802" t="s">
        <v>525</v>
      </c>
      <c r="F12802" s="191">
        <v>46002</v>
      </c>
      <c r="G12802" t="s">
        <v>652</v>
      </c>
      <c r="H12802" s="192">
        <v>38258</v>
      </c>
      <c r="I12802" t="s">
        <v>16</v>
      </c>
      <c r="J12802"/>
      <c r="K12802"/>
      <c r="L12802">
        <v>2025</v>
      </c>
      <c r="M12802" t="s">
        <v>525</v>
      </c>
      <c r="N12802" t="s">
        <v>569</v>
      </c>
      <c r="O12802"/>
    </row>
    <row r="12803" spans="1:15" ht="16" x14ac:dyDescent="0.2">
      <c r="A12803" t="s">
        <v>521</v>
      </c>
      <c r="B12803" t="s">
        <v>647</v>
      </c>
      <c r="C12803" t="s">
        <v>523</v>
      </c>
      <c r="D12803" t="s">
        <v>525</v>
      </c>
      <c r="E12803" t="s">
        <v>525</v>
      </c>
      <c r="F12803" s="191">
        <v>46002</v>
      </c>
      <c r="G12803" t="s">
        <v>654</v>
      </c>
      <c r="H12803" s="192">
        <v>44011</v>
      </c>
      <c r="I12803" t="s">
        <v>16</v>
      </c>
      <c r="J12803"/>
      <c r="K12803"/>
      <c r="L12803">
        <v>2025</v>
      </c>
      <c r="M12803" t="s">
        <v>525</v>
      </c>
      <c r="N12803" t="s">
        <v>569</v>
      </c>
      <c r="O12803"/>
    </row>
    <row r="12804" spans="1:15" ht="16" x14ac:dyDescent="0.2">
      <c r="A12804" t="s">
        <v>521</v>
      </c>
      <c r="B12804" t="s">
        <v>617</v>
      </c>
      <c r="C12804" t="s">
        <v>523</v>
      </c>
      <c r="D12804" t="s">
        <v>525</v>
      </c>
      <c r="E12804" t="s">
        <v>531</v>
      </c>
      <c r="F12804" s="191">
        <v>46003</v>
      </c>
      <c r="G12804" t="s">
        <v>619</v>
      </c>
      <c r="H12804" s="192">
        <v>120780</v>
      </c>
      <c r="I12804" t="s">
        <v>22</v>
      </c>
      <c r="J12804"/>
      <c r="K12804"/>
      <c r="L12804">
        <v>2025</v>
      </c>
      <c r="M12804" t="s">
        <v>525</v>
      </c>
      <c r="N12804" t="s">
        <v>569</v>
      </c>
      <c r="O12804"/>
    </row>
    <row r="12805" spans="1:15" ht="16" x14ac:dyDescent="0.2">
      <c r="A12805" t="s">
        <v>521</v>
      </c>
      <c r="B12805" t="s">
        <v>617</v>
      </c>
      <c r="C12805" t="s">
        <v>523</v>
      </c>
      <c r="D12805" t="s">
        <v>525</v>
      </c>
      <c r="E12805" t="s">
        <v>531</v>
      </c>
      <c r="F12805" s="191">
        <v>46003</v>
      </c>
      <c r="G12805" t="s">
        <v>587</v>
      </c>
      <c r="H12805" s="192">
        <v>281820</v>
      </c>
      <c r="I12805" t="s">
        <v>22</v>
      </c>
      <c r="J12805"/>
      <c r="K12805"/>
      <c r="L12805">
        <v>2025</v>
      </c>
      <c r="M12805" t="s">
        <v>525</v>
      </c>
      <c r="N12805" t="s">
        <v>569</v>
      </c>
      <c r="O12805"/>
    </row>
    <row r="12806" spans="1:15" ht="16" x14ac:dyDescent="0.2">
      <c r="A12806" t="s">
        <v>521</v>
      </c>
      <c r="B12806" t="s">
        <v>617</v>
      </c>
      <c r="C12806" t="s">
        <v>523</v>
      </c>
      <c r="D12806" t="s">
        <v>525</v>
      </c>
      <c r="E12806" t="s">
        <v>531</v>
      </c>
      <c r="F12806" s="191">
        <v>46003</v>
      </c>
      <c r="G12806" t="s">
        <v>568</v>
      </c>
      <c r="H12806" s="192">
        <v>130240</v>
      </c>
      <c r="I12806" t="s">
        <v>22</v>
      </c>
      <c r="J12806"/>
      <c r="K12806"/>
      <c r="L12806">
        <v>2025</v>
      </c>
      <c r="M12806" t="s">
        <v>525</v>
      </c>
      <c r="N12806" t="s">
        <v>569</v>
      </c>
      <c r="O12806"/>
    </row>
    <row r="12807" spans="1:15" ht="16" x14ac:dyDescent="0.2">
      <c r="A12807" t="s">
        <v>521</v>
      </c>
      <c r="B12807" t="s">
        <v>603</v>
      </c>
      <c r="C12807" t="s">
        <v>523</v>
      </c>
      <c r="D12807" t="s">
        <v>525</v>
      </c>
      <c r="E12807" t="s">
        <v>525</v>
      </c>
      <c r="F12807" s="191">
        <v>46003</v>
      </c>
      <c r="G12807" t="s">
        <v>604</v>
      </c>
      <c r="H12807" s="192">
        <v>8353</v>
      </c>
      <c r="I12807" t="s">
        <v>22</v>
      </c>
      <c r="J12807"/>
      <c r="K12807"/>
      <c r="L12807">
        <v>2025</v>
      </c>
      <c r="M12807" t="s">
        <v>525</v>
      </c>
      <c r="N12807" t="s">
        <v>569</v>
      </c>
      <c r="O12807"/>
    </row>
    <row r="12808" spans="1:15" ht="16" x14ac:dyDescent="0.2">
      <c r="A12808" t="s">
        <v>521</v>
      </c>
      <c r="B12808" t="s">
        <v>617</v>
      </c>
      <c r="C12808" t="s">
        <v>523</v>
      </c>
      <c r="D12808" t="s">
        <v>525</v>
      </c>
      <c r="E12808" t="s">
        <v>525</v>
      </c>
      <c r="F12808" s="191">
        <v>46003</v>
      </c>
      <c r="G12808" t="s">
        <v>621</v>
      </c>
      <c r="H12808" s="192">
        <v>471900</v>
      </c>
      <c r="I12808" t="s">
        <v>22</v>
      </c>
      <c r="J12808"/>
      <c r="K12808"/>
      <c r="L12808">
        <v>2025</v>
      </c>
      <c r="M12808" t="s">
        <v>525</v>
      </c>
      <c r="N12808" t="s">
        <v>569</v>
      </c>
      <c r="O12808"/>
    </row>
    <row r="12809" spans="1:15" ht="16" x14ac:dyDescent="0.2">
      <c r="A12809" t="s">
        <v>521</v>
      </c>
      <c r="B12809" t="s">
        <v>647</v>
      </c>
      <c r="C12809" t="s">
        <v>523</v>
      </c>
      <c r="D12809" t="s">
        <v>525</v>
      </c>
      <c r="E12809" t="s">
        <v>525</v>
      </c>
      <c r="F12809" s="191">
        <v>46003</v>
      </c>
      <c r="G12809" t="s">
        <v>650</v>
      </c>
      <c r="H12809" s="192">
        <v>447652</v>
      </c>
      <c r="I12809" t="s">
        <v>16</v>
      </c>
      <c r="J12809"/>
      <c r="K12809"/>
      <c r="L12809">
        <v>2025</v>
      </c>
      <c r="M12809" t="s">
        <v>525</v>
      </c>
      <c r="N12809" t="s">
        <v>569</v>
      </c>
      <c r="O12809"/>
    </row>
    <row r="12810" spans="1:15" ht="16" x14ac:dyDescent="0.2">
      <c r="A12810" t="s">
        <v>521</v>
      </c>
      <c r="B12810" t="s">
        <v>647</v>
      </c>
      <c r="C12810" t="s">
        <v>535</v>
      </c>
      <c r="D12810" t="s">
        <v>525</v>
      </c>
      <c r="E12810" t="s">
        <v>519</v>
      </c>
      <c r="F12810" s="191">
        <v>46003</v>
      </c>
      <c r="G12810" t="s">
        <v>650</v>
      </c>
      <c r="H12810" s="192">
        <v>40392</v>
      </c>
      <c r="I12810" t="s">
        <v>16</v>
      </c>
      <c r="J12810"/>
      <c r="K12810"/>
      <c r="L12810">
        <v>2025</v>
      </c>
      <c r="M12810" t="s">
        <v>525</v>
      </c>
      <c r="N12810" t="s">
        <v>569</v>
      </c>
      <c r="O12810"/>
    </row>
    <row r="12811" spans="1:15" ht="16" x14ac:dyDescent="0.2">
      <c r="A12811" t="s">
        <v>521</v>
      </c>
      <c r="B12811" t="s">
        <v>647</v>
      </c>
      <c r="C12811" t="s">
        <v>523</v>
      </c>
      <c r="D12811" t="s">
        <v>525</v>
      </c>
      <c r="E12811" t="s">
        <v>519</v>
      </c>
      <c r="F12811" s="191">
        <v>46003</v>
      </c>
      <c r="G12811" t="s">
        <v>650</v>
      </c>
      <c r="H12811" s="192">
        <v>244552</v>
      </c>
      <c r="I12811" t="s">
        <v>16</v>
      </c>
      <c r="J12811"/>
      <c r="K12811"/>
      <c r="L12811">
        <v>2025</v>
      </c>
      <c r="M12811" t="s">
        <v>525</v>
      </c>
      <c r="N12811" t="s">
        <v>569</v>
      </c>
      <c r="O12811"/>
    </row>
    <row r="12812" spans="1:15" ht="16" x14ac:dyDescent="0.2">
      <c r="A12812" t="s">
        <v>521</v>
      </c>
      <c r="B12812" t="s">
        <v>647</v>
      </c>
      <c r="C12812" t="s">
        <v>523</v>
      </c>
      <c r="D12812" t="s">
        <v>525</v>
      </c>
      <c r="E12812" t="s">
        <v>531</v>
      </c>
      <c r="F12812" s="191">
        <v>46003</v>
      </c>
      <c r="G12812" t="s">
        <v>650</v>
      </c>
      <c r="H12812" s="192">
        <v>1254601</v>
      </c>
      <c r="I12812" t="s">
        <v>16</v>
      </c>
      <c r="J12812"/>
      <c r="K12812"/>
      <c r="L12812">
        <v>2025</v>
      </c>
      <c r="M12812" t="s">
        <v>525</v>
      </c>
      <c r="N12812" t="s">
        <v>569</v>
      </c>
      <c r="O12812"/>
    </row>
    <row r="12813" spans="1:15" ht="16" x14ac:dyDescent="0.2">
      <c r="A12813" t="s">
        <v>521</v>
      </c>
      <c r="B12813" t="s">
        <v>647</v>
      </c>
      <c r="C12813" t="s">
        <v>523</v>
      </c>
      <c r="D12813" t="s">
        <v>525</v>
      </c>
      <c r="E12813" t="s">
        <v>531</v>
      </c>
      <c r="F12813" s="191">
        <v>46003</v>
      </c>
      <c r="G12813" t="s">
        <v>648</v>
      </c>
      <c r="H12813" s="192">
        <v>153503</v>
      </c>
      <c r="I12813" t="s">
        <v>16</v>
      </c>
      <c r="J12813"/>
      <c r="K12813"/>
      <c r="L12813">
        <v>2025</v>
      </c>
      <c r="M12813" t="s">
        <v>525</v>
      </c>
      <c r="N12813" t="s">
        <v>569</v>
      </c>
      <c r="O12813"/>
    </row>
    <row r="12814" spans="1:15" ht="16" x14ac:dyDescent="0.2">
      <c r="A12814" t="s">
        <v>521</v>
      </c>
      <c r="B12814" t="s">
        <v>647</v>
      </c>
      <c r="C12814" t="s">
        <v>523</v>
      </c>
      <c r="D12814" t="s">
        <v>525</v>
      </c>
      <c r="E12814" t="s">
        <v>525</v>
      </c>
      <c r="F12814" s="191">
        <v>46003</v>
      </c>
      <c r="G12814" t="s">
        <v>651</v>
      </c>
      <c r="H12814" s="192">
        <v>84161</v>
      </c>
      <c r="I12814" t="s">
        <v>16</v>
      </c>
      <c r="J12814"/>
      <c r="K12814"/>
      <c r="L12814">
        <v>2025</v>
      </c>
      <c r="M12814" t="s">
        <v>525</v>
      </c>
      <c r="N12814" t="s">
        <v>569</v>
      </c>
      <c r="O12814"/>
    </row>
    <row r="12815" spans="1:15" ht="16" x14ac:dyDescent="0.2">
      <c r="A12815" t="s">
        <v>521</v>
      </c>
      <c r="B12815" t="s">
        <v>647</v>
      </c>
      <c r="C12815" t="s">
        <v>523</v>
      </c>
      <c r="D12815" t="s">
        <v>525</v>
      </c>
      <c r="E12815" t="s">
        <v>525</v>
      </c>
      <c r="F12815" s="191">
        <v>46003</v>
      </c>
      <c r="G12815" t="s">
        <v>649</v>
      </c>
      <c r="H12815" s="192">
        <v>757392</v>
      </c>
      <c r="I12815" t="s">
        <v>16</v>
      </c>
      <c r="J12815"/>
      <c r="K12815"/>
      <c r="L12815">
        <v>2025</v>
      </c>
      <c r="M12815" t="s">
        <v>525</v>
      </c>
      <c r="N12815" t="s">
        <v>569</v>
      </c>
      <c r="O12815"/>
    </row>
    <row r="12816" spans="1:15" ht="16" x14ac:dyDescent="0.2">
      <c r="A12816" t="s">
        <v>521</v>
      </c>
      <c r="B12816" t="s">
        <v>647</v>
      </c>
      <c r="C12816" t="s">
        <v>523</v>
      </c>
      <c r="D12816" t="s">
        <v>525</v>
      </c>
      <c r="E12816" t="s">
        <v>525</v>
      </c>
      <c r="F12816" s="191">
        <v>46003</v>
      </c>
      <c r="G12816" t="s">
        <v>652</v>
      </c>
      <c r="H12816" s="192">
        <v>172788</v>
      </c>
      <c r="I12816" t="s">
        <v>16</v>
      </c>
      <c r="J12816"/>
      <c r="K12816"/>
      <c r="L12816">
        <v>2025</v>
      </c>
      <c r="M12816" t="s">
        <v>525</v>
      </c>
      <c r="N12816" t="s">
        <v>569</v>
      </c>
      <c r="O12816"/>
    </row>
    <row r="12817" spans="1:15" ht="16" x14ac:dyDescent="0.2">
      <c r="A12817" t="s">
        <v>521</v>
      </c>
      <c r="B12817" t="s">
        <v>617</v>
      </c>
      <c r="C12817" t="s">
        <v>523</v>
      </c>
      <c r="D12817" t="s">
        <v>525</v>
      </c>
      <c r="E12817" t="s">
        <v>531</v>
      </c>
      <c r="F12817" s="191">
        <v>46006</v>
      </c>
      <c r="G12817" t="s">
        <v>619</v>
      </c>
      <c r="H12817" s="192">
        <v>833780</v>
      </c>
      <c r="I12817" t="s">
        <v>22</v>
      </c>
      <c r="J12817"/>
      <c r="K12817"/>
      <c r="L12817">
        <v>2025</v>
      </c>
      <c r="M12817" t="s">
        <v>525</v>
      </c>
      <c r="N12817" t="s">
        <v>569</v>
      </c>
      <c r="O12817"/>
    </row>
    <row r="12818" spans="1:15" ht="16" x14ac:dyDescent="0.2">
      <c r="A12818" t="s">
        <v>521</v>
      </c>
      <c r="B12818" t="s">
        <v>617</v>
      </c>
      <c r="C12818" t="s">
        <v>523</v>
      </c>
      <c r="D12818" t="s">
        <v>525</v>
      </c>
      <c r="E12818" t="s">
        <v>531</v>
      </c>
      <c r="F12818" s="191">
        <v>46006</v>
      </c>
      <c r="G12818" t="s">
        <v>587</v>
      </c>
      <c r="H12818" s="192">
        <v>130240</v>
      </c>
      <c r="I12818" t="s">
        <v>22</v>
      </c>
      <c r="J12818"/>
      <c r="K12818"/>
      <c r="L12818">
        <v>2025</v>
      </c>
      <c r="M12818" t="s">
        <v>525</v>
      </c>
      <c r="N12818" t="s">
        <v>569</v>
      </c>
      <c r="O12818"/>
    </row>
    <row r="12819" spans="1:15" ht="16" x14ac:dyDescent="0.2">
      <c r="A12819" t="s">
        <v>521</v>
      </c>
      <c r="B12819" t="s">
        <v>567</v>
      </c>
      <c r="C12819" t="s">
        <v>523</v>
      </c>
      <c r="D12819" t="s">
        <v>525</v>
      </c>
      <c r="E12819" t="s">
        <v>525</v>
      </c>
      <c r="F12819" s="191">
        <v>46006</v>
      </c>
      <c r="G12819" t="s">
        <v>568</v>
      </c>
      <c r="H12819" s="192">
        <v>44880</v>
      </c>
      <c r="I12819" t="s">
        <v>22</v>
      </c>
      <c r="J12819"/>
      <c r="K12819"/>
      <c r="L12819">
        <v>2025</v>
      </c>
      <c r="M12819" t="s">
        <v>525</v>
      </c>
      <c r="N12819" t="s">
        <v>569</v>
      </c>
      <c r="O12819"/>
    </row>
    <row r="12820" spans="1:15" ht="16" x14ac:dyDescent="0.2">
      <c r="A12820" t="s">
        <v>521</v>
      </c>
      <c r="B12820" t="s">
        <v>567</v>
      </c>
      <c r="C12820" t="s">
        <v>523</v>
      </c>
      <c r="D12820" t="s">
        <v>525</v>
      </c>
      <c r="E12820" t="s">
        <v>531</v>
      </c>
      <c r="F12820" s="191">
        <v>46006</v>
      </c>
      <c r="G12820" t="s">
        <v>568</v>
      </c>
      <c r="H12820" s="192">
        <v>68640</v>
      </c>
      <c r="I12820" t="s">
        <v>22</v>
      </c>
      <c r="J12820"/>
      <c r="K12820"/>
      <c r="L12820">
        <v>2025</v>
      </c>
      <c r="M12820" t="s">
        <v>525</v>
      </c>
      <c r="N12820" t="s">
        <v>569</v>
      </c>
      <c r="O12820"/>
    </row>
    <row r="12821" spans="1:15" ht="16" x14ac:dyDescent="0.2">
      <c r="A12821" t="s">
        <v>521</v>
      </c>
      <c r="B12821" t="s">
        <v>603</v>
      </c>
      <c r="C12821" t="s">
        <v>523</v>
      </c>
      <c r="D12821" t="s">
        <v>525</v>
      </c>
      <c r="E12821" t="s">
        <v>525</v>
      </c>
      <c r="F12821" s="191">
        <v>46006</v>
      </c>
      <c r="G12821" t="s">
        <v>604</v>
      </c>
      <c r="H12821" s="192">
        <v>7856</v>
      </c>
      <c r="I12821" t="s">
        <v>22</v>
      </c>
      <c r="J12821"/>
      <c r="K12821"/>
      <c r="L12821">
        <v>2025</v>
      </c>
      <c r="M12821" t="s">
        <v>525</v>
      </c>
      <c r="N12821" t="s">
        <v>569</v>
      </c>
      <c r="O12821"/>
    </row>
    <row r="12822" spans="1:15" ht="16" x14ac:dyDescent="0.2">
      <c r="A12822" t="s">
        <v>521</v>
      </c>
      <c r="B12822" t="s">
        <v>617</v>
      </c>
      <c r="C12822" t="s">
        <v>523</v>
      </c>
      <c r="D12822" t="s">
        <v>525</v>
      </c>
      <c r="E12822" t="s">
        <v>525</v>
      </c>
      <c r="F12822" s="191">
        <v>46006</v>
      </c>
      <c r="G12822" t="s">
        <v>23</v>
      </c>
      <c r="H12822" s="192">
        <v>84260</v>
      </c>
      <c r="I12822" t="s">
        <v>22</v>
      </c>
      <c r="J12822"/>
      <c r="K12822"/>
      <c r="L12822">
        <v>2025</v>
      </c>
      <c r="M12822" t="s">
        <v>525</v>
      </c>
      <c r="N12822" t="s">
        <v>569</v>
      </c>
      <c r="O12822"/>
    </row>
    <row r="12823" spans="1:15" ht="16" x14ac:dyDescent="0.2">
      <c r="A12823" t="s">
        <v>521</v>
      </c>
      <c r="B12823" t="s">
        <v>617</v>
      </c>
      <c r="C12823" t="s">
        <v>523</v>
      </c>
      <c r="D12823" t="s">
        <v>525</v>
      </c>
      <c r="E12823" t="s">
        <v>531</v>
      </c>
      <c r="F12823" s="191">
        <v>46006</v>
      </c>
      <c r="G12823" t="s">
        <v>23</v>
      </c>
      <c r="H12823" s="192">
        <v>88000</v>
      </c>
      <c r="I12823" t="s">
        <v>22</v>
      </c>
      <c r="J12823"/>
      <c r="K12823"/>
      <c r="L12823">
        <v>2025</v>
      </c>
      <c r="M12823" t="s">
        <v>525</v>
      </c>
      <c r="N12823" t="s">
        <v>569</v>
      </c>
      <c r="O12823"/>
    </row>
    <row r="12824" spans="1:15" ht="16" x14ac:dyDescent="0.2">
      <c r="A12824" t="s">
        <v>521</v>
      </c>
      <c r="B12824" t="s">
        <v>647</v>
      </c>
      <c r="C12824" t="s">
        <v>523</v>
      </c>
      <c r="D12824" t="s">
        <v>525</v>
      </c>
      <c r="E12824" t="s">
        <v>525</v>
      </c>
      <c r="F12824" s="191">
        <v>46006</v>
      </c>
      <c r="G12824" t="s">
        <v>650</v>
      </c>
      <c r="H12824" s="192">
        <v>122813</v>
      </c>
      <c r="I12824" t="s">
        <v>16</v>
      </c>
      <c r="J12824"/>
      <c r="K12824"/>
      <c r="L12824">
        <v>2025</v>
      </c>
      <c r="M12824" t="s">
        <v>525</v>
      </c>
      <c r="N12824" t="s">
        <v>569</v>
      </c>
      <c r="O12824"/>
    </row>
    <row r="12825" spans="1:15" ht="16" x14ac:dyDescent="0.2">
      <c r="A12825" t="s">
        <v>521</v>
      </c>
      <c r="B12825" t="s">
        <v>647</v>
      </c>
      <c r="C12825" t="s">
        <v>535</v>
      </c>
      <c r="D12825" t="s">
        <v>525</v>
      </c>
      <c r="E12825" t="s">
        <v>519</v>
      </c>
      <c r="F12825" s="191">
        <v>46006</v>
      </c>
      <c r="G12825" t="s">
        <v>650</v>
      </c>
      <c r="H12825" s="192">
        <v>39569</v>
      </c>
      <c r="I12825" t="s">
        <v>16</v>
      </c>
      <c r="J12825"/>
      <c r="K12825"/>
      <c r="L12825">
        <v>2025</v>
      </c>
      <c r="M12825" t="s">
        <v>525</v>
      </c>
      <c r="N12825" t="s">
        <v>569</v>
      </c>
      <c r="O12825"/>
    </row>
    <row r="12826" spans="1:15" ht="16" x14ac:dyDescent="0.2">
      <c r="A12826" t="s">
        <v>521</v>
      </c>
      <c r="B12826" t="s">
        <v>647</v>
      </c>
      <c r="C12826" t="s">
        <v>523</v>
      </c>
      <c r="D12826" t="s">
        <v>525</v>
      </c>
      <c r="E12826" t="s">
        <v>519</v>
      </c>
      <c r="F12826" s="191">
        <v>46006</v>
      </c>
      <c r="G12826" t="s">
        <v>650</v>
      </c>
      <c r="H12826" s="192">
        <v>331714</v>
      </c>
      <c r="I12826" t="s">
        <v>16</v>
      </c>
      <c r="J12826"/>
      <c r="K12826"/>
      <c r="L12826">
        <v>2025</v>
      </c>
      <c r="M12826" t="s">
        <v>525</v>
      </c>
      <c r="N12826" t="s">
        <v>569</v>
      </c>
      <c r="O12826"/>
    </row>
    <row r="12827" spans="1:15" ht="16" x14ac:dyDescent="0.2">
      <c r="A12827" t="s">
        <v>521</v>
      </c>
      <c r="B12827" t="s">
        <v>647</v>
      </c>
      <c r="C12827" t="s">
        <v>523</v>
      </c>
      <c r="D12827" t="s">
        <v>525</v>
      </c>
      <c r="E12827" t="s">
        <v>531</v>
      </c>
      <c r="F12827" s="191">
        <v>46006</v>
      </c>
      <c r="G12827" t="s">
        <v>650</v>
      </c>
      <c r="H12827" s="192">
        <v>1875036</v>
      </c>
      <c r="I12827" t="s">
        <v>16</v>
      </c>
      <c r="J12827"/>
      <c r="K12827"/>
      <c r="L12827">
        <v>2025</v>
      </c>
      <c r="M12827" t="s">
        <v>525</v>
      </c>
      <c r="N12827" t="s">
        <v>569</v>
      </c>
      <c r="O12827"/>
    </row>
    <row r="12828" spans="1:15" ht="16" x14ac:dyDescent="0.2">
      <c r="A12828" t="s">
        <v>521</v>
      </c>
      <c r="B12828" t="s">
        <v>647</v>
      </c>
      <c r="C12828" t="s">
        <v>523</v>
      </c>
      <c r="D12828" t="s">
        <v>525</v>
      </c>
      <c r="E12828" t="s">
        <v>531</v>
      </c>
      <c r="F12828" s="191">
        <v>46006</v>
      </c>
      <c r="G12828" t="s">
        <v>648</v>
      </c>
      <c r="H12828" s="192">
        <v>23654</v>
      </c>
      <c r="I12828" t="s">
        <v>16</v>
      </c>
      <c r="J12828"/>
      <c r="K12828"/>
      <c r="L12828">
        <v>2025</v>
      </c>
      <c r="M12828" t="s">
        <v>525</v>
      </c>
      <c r="N12828" t="s">
        <v>569</v>
      </c>
      <c r="O12828"/>
    </row>
    <row r="12829" spans="1:15" ht="16" x14ac:dyDescent="0.2">
      <c r="A12829" t="s">
        <v>521</v>
      </c>
      <c r="B12829" t="s">
        <v>647</v>
      </c>
      <c r="C12829" t="s">
        <v>523</v>
      </c>
      <c r="D12829" t="s">
        <v>525</v>
      </c>
      <c r="E12829" t="s">
        <v>525</v>
      </c>
      <c r="F12829" s="191">
        <v>46006</v>
      </c>
      <c r="G12829" t="s">
        <v>651</v>
      </c>
      <c r="H12829" s="192">
        <v>86801</v>
      </c>
      <c r="I12829" t="s">
        <v>16</v>
      </c>
      <c r="J12829"/>
      <c r="K12829"/>
      <c r="L12829">
        <v>2025</v>
      </c>
      <c r="M12829" t="s">
        <v>525</v>
      </c>
      <c r="N12829" t="s">
        <v>569</v>
      </c>
      <c r="O12829"/>
    </row>
    <row r="12830" spans="1:15" ht="16" x14ac:dyDescent="0.2">
      <c r="A12830" t="s">
        <v>521</v>
      </c>
      <c r="B12830" t="s">
        <v>647</v>
      </c>
      <c r="C12830" t="s">
        <v>523</v>
      </c>
      <c r="D12830" t="s">
        <v>525</v>
      </c>
      <c r="E12830" t="s">
        <v>531</v>
      </c>
      <c r="F12830" s="191">
        <v>46006</v>
      </c>
      <c r="G12830" t="s">
        <v>651</v>
      </c>
      <c r="H12830" s="192">
        <v>871200</v>
      </c>
      <c r="I12830" t="s">
        <v>16</v>
      </c>
      <c r="J12830"/>
      <c r="K12830"/>
      <c r="L12830">
        <v>2025</v>
      </c>
      <c r="M12830" t="s">
        <v>525</v>
      </c>
      <c r="N12830" t="s">
        <v>569</v>
      </c>
      <c r="O12830"/>
    </row>
    <row r="12831" spans="1:15" ht="16" x14ac:dyDescent="0.2">
      <c r="A12831" t="s">
        <v>521</v>
      </c>
      <c r="B12831" t="s">
        <v>647</v>
      </c>
      <c r="C12831" t="s">
        <v>523</v>
      </c>
      <c r="D12831" t="s">
        <v>525</v>
      </c>
      <c r="E12831" t="s">
        <v>525</v>
      </c>
      <c r="F12831" s="191">
        <v>46006</v>
      </c>
      <c r="G12831" t="s">
        <v>649</v>
      </c>
      <c r="H12831" s="192">
        <v>1107808</v>
      </c>
      <c r="I12831" t="s">
        <v>16</v>
      </c>
      <c r="J12831"/>
      <c r="K12831"/>
      <c r="L12831">
        <v>2025</v>
      </c>
      <c r="M12831" t="s">
        <v>525</v>
      </c>
      <c r="N12831" t="s">
        <v>569</v>
      </c>
      <c r="O12831"/>
    </row>
    <row r="12832" spans="1:15" ht="16" x14ac:dyDescent="0.2">
      <c r="A12832" t="s">
        <v>521</v>
      </c>
      <c r="B12832" t="s">
        <v>647</v>
      </c>
      <c r="C12832" t="s">
        <v>523</v>
      </c>
      <c r="D12832" t="s">
        <v>525</v>
      </c>
      <c r="E12832" t="s">
        <v>531</v>
      </c>
      <c r="F12832" s="191">
        <v>46006</v>
      </c>
      <c r="G12832" t="s">
        <v>649</v>
      </c>
      <c r="H12832" s="192">
        <v>724724</v>
      </c>
      <c r="I12832" t="s">
        <v>16</v>
      </c>
      <c r="J12832"/>
      <c r="K12832"/>
      <c r="L12832">
        <v>2025</v>
      </c>
      <c r="M12832" t="s">
        <v>525</v>
      </c>
      <c r="N12832" t="s">
        <v>569</v>
      </c>
      <c r="O12832"/>
    </row>
    <row r="12833" spans="1:15" ht="16" x14ac:dyDescent="0.2">
      <c r="A12833" t="s">
        <v>521</v>
      </c>
      <c r="B12833" t="s">
        <v>647</v>
      </c>
      <c r="C12833" t="s">
        <v>523</v>
      </c>
      <c r="D12833" t="s">
        <v>525</v>
      </c>
      <c r="E12833" t="s">
        <v>525</v>
      </c>
      <c r="F12833" s="191">
        <v>46006</v>
      </c>
      <c r="G12833" t="s">
        <v>652</v>
      </c>
      <c r="H12833" s="192">
        <v>84172</v>
      </c>
      <c r="I12833" t="s">
        <v>16</v>
      </c>
      <c r="J12833"/>
      <c r="K12833"/>
      <c r="L12833">
        <v>2025</v>
      </c>
      <c r="M12833" t="s">
        <v>525</v>
      </c>
      <c r="N12833" t="s">
        <v>569</v>
      </c>
      <c r="O12833"/>
    </row>
    <row r="12834" spans="1:15" ht="16" x14ac:dyDescent="0.2">
      <c r="A12834" t="s">
        <v>521</v>
      </c>
      <c r="B12834" t="s">
        <v>647</v>
      </c>
      <c r="C12834" t="s">
        <v>523</v>
      </c>
      <c r="D12834" t="s">
        <v>525</v>
      </c>
      <c r="E12834" t="s">
        <v>531</v>
      </c>
      <c r="F12834" s="191">
        <v>46006</v>
      </c>
      <c r="G12834" t="s">
        <v>652</v>
      </c>
      <c r="H12834" s="192">
        <v>578160</v>
      </c>
      <c r="I12834" t="s">
        <v>16</v>
      </c>
      <c r="J12834"/>
      <c r="K12834"/>
      <c r="L12834">
        <v>2025</v>
      </c>
      <c r="M12834" t="s">
        <v>525</v>
      </c>
      <c r="N12834" t="s">
        <v>569</v>
      </c>
      <c r="O12834"/>
    </row>
    <row r="12835" spans="1:15" ht="16" x14ac:dyDescent="0.2">
      <c r="A12835" t="s">
        <v>521</v>
      </c>
      <c r="B12835" t="s">
        <v>647</v>
      </c>
      <c r="C12835" t="s">
        <v>523</v>
      </c>
      <c r="D12835" t="s">
        <v>525</v>
      </c>
      <c r="E12835" t="s">
        <v>525</v>
      </c>
      <c r="F12835" s="191">
        <v>46007</v>
      </c>
      <c r="G12835" t="s">
        <v>650</v>
      </c>
      <c r="H12835" s="192">
        <v>237026</v>
      </c>
      <c r="I12835" t="s">
        <v>16</v>
      </c>
      <c r="J12835"/>
      <c r="K12835"/>
      <c r="L12835">
        <v>2025</v>
      </c>
      <c r="M12835" t="s">
        <v>525</v>
      </c>
      <c r="N12835" t="s">
        <v>569</v>
      </c>
      <c r="O12835"/>
    </row>
    <row r="12836" spans="1:15" ht="16" x14ac:dyDescent="0.2">
      <c r="A12836" t="s">
        <v>521</v>
      </c>
      <c r="B12836" t="s">
        <v>647</v>
      </c>
      <c r="C12836" t="s">
        <v>535</v>
      </c>
      <c r="D12836" t="s">
        <v>525</v>
      </c>
      <c r="E12836" t="s">
        <v>519</v>
      </c>
      <c r="F12836" s="191">
        <v>46007</v>
      </c>
      <c r="G12836" t="s">
        <v>650</v>
      </c>
      <c r="H12836" s="192">
        <v>20196</v>
      </c>
      <c r="I12836" t="s">
        <v>16</v>
      </c>
      <c r="J12836"/>
      <c r="K12836"/>
      <c r="L12836">
        <v>2025</v>
      </c>
      <c r="M12836" t="s">
        <v>525</v>
      </c>
      <c r="N12836" t="s">
        <v>569</v>
      </c>
      <c r="O12836"/>
    </row>
    <row r="12837" spans="1:15" ht="16" x14ac:dyDescent="0.2">
      <c r="A12837" t="s">
        <v>521</v>
      </c>
      <c r="B12837" t="s">
        <v>647</v>
      </c>
      <c r="C12837" t="s">
        <v>523</v>
      </c>
      <c r="D12837" t="s">
        <v>525</v>
      </c>
      <c r="E12837" t="s">
        <v>519</v>
      </c>
      <c r="F12837" s="191">
        <v>46007</v>
      </c>
      <c r="G12837" t="s">
        <v>650</v>
      </c>
      <c r="H12837" s="192">
        <v>268875</v>
      </c>
      <c r="I12837" t="s">
        <v>16</v>
      </c>
      <c r="J12837"/>
      <c r="K12837"/>
      <c r="L12837">
        <v>2025</v>
      </c>
      <c r="M12837" t="s">
        <v>525</v>
      </c>
      <c r="N12837" t="s">
        <v>569</v>
      </c>
      <c r="O12837"/>
    </row>
    <row r="12838" spans="1:15" ht="16" x14ac:dyDescent="0.2">
      <c r="A12838" t="s">
        <v>521</v>
      </c>
      <c r="B12838" t="s">
        <v>647</v>
      </c>
      <c r="C12838" t="s">
        <v>523</v>
      </c>
      <c r="D12838" t="s">
        <v>525</v>
      </c>
      <c r="E12838" t="s">
        <v>531</v>
      </c>
      <c r="F12838" s="191">
        <v>46007</v>
      </c>
      <c r="G12838" t="s">
        <v>650</v>
      </c>
      <c r="H12838" s="192">
        <v>1271200</v>
      </c>
      <c r="I12838" t="s">
        <v>16</v>
      </c>
      <c r="J12838"/>
      <c r="K12838"/>
      <c r="L12838">
        <v>2025</v>
      </c>
      <c r="M12838" t="s">
        <v>525</v>
      </c>
      <c r="N12838" t="s">
        <v>569</v>
      </c>
      <c r="O12838"/>
    </row>
    <row r="12839" spans="1:15" ht="16" x14ac:dyDescent="0.2">
      <c r="A12839" t="s">
        <v>521</v>
      </c>
      <c r="B12839" t="s">
        <v>647</v>
      </c>
      <c r="C12839" t="s">
        <v>523</v>
      </c>
      <c r="D12839" t="s">
        <v>525</v>
      </c>
      <c r="E12839" t="s">
        <v>525</v>
      </c>
      <c r="F12839" s="191">
        <v>46007</v>
      </c>
      <c r="G12839" t="s">
        <v>648</v>
      </c>
      <c r="H12839" s="192">
        <v>100625</v>
      </c>
      <c r="I12839" t="s">
        <v>16</v>
      </c>
      <c r="J12839"/>
      <c r="K12839"/>
      <c r="L12839">
        <v>2025</v>
      </c>
      <c r="M12839" t="s">
        <v>525</v>
      </c>
      <c r="N12839" t="s">
        <v>569</v>
      </c>
      <c r="O12839"/>
    </row>
    <row r="12840" spans="1:15" ht="16" x14ac:dyDescent="0.2">
      <c r="A12840" t="s">
        <v>521</v>
      </c>
      <c r="B12840" t="s">
        <v>647</v>
      </c>
      <c r="C12840" t="s">
        <v>523</v>
      </c>
      <c r="D12840" t="s">
        <v>525</v>
      </c>
      <c r="E12840" t="s">
        <v>531</v>
      </c>
      <c r="F12840" s="191">
        <v>46007</v>
      </c>
      <c r="G12840" t="s">
        <v>648</v>
      </c>
      <c r="H12840" s="192">
        <v>39424</v>
      </c>
      <c r="I12840" t="s">
        <v>16</v>
      </c>
      <c r="J12840"/>
      <c r="K12840"/>
      <c r="L12840">
        <v>2025</v>
      </c>
      <c r="M12840" t="s">
        <v>525</v>
      </c>
      <c r="N12840" t="s">
        <v>569</v>
      </c>
      <c r="O12840"/>
    </row>
    <row r="12841" spans="1:15" ht="16" x14ac:dyDescent="0.2">
      <c r="A12841" t="s">
        <v>521</v>
      </c>
      <c r="B12841" t="s">
        <v>647</v>
      </c>
      <c r="C12841" t="s">
        <v>523</v>
      </c>
      <c r="D12841" t="s">
        <v>525</v>
      </c>
      <c r="E12841" t="s">
        <v>525</v>
      </c>
      <c r="F12841" s="191">
        <v>46007</v>
      </c>
      <c r="G12841" t="s">
        <v>651</v>
      </c>
      <c r="H12841" s="192">
        <v>133742</v>
      </c>
      <c r="I12841" t="s">
        <v>16</v>
      </c>
      <c r="J12841"/>
      <c r="K12841"/>
      <c r="L12841">
        <v>2025</v>
      </c>
      <c r="M12841" t="s">
        <v>525</v>
      </c>
      <c r="N12841" t="s">
        <v>569</v>
      </c>
      <c r="O12841"/>
    </row>
    <row r="12842" spans="1:15" ht="16" x14ac:dyDescent="0.2">
      <c r="A12842" t="s">
        <v>521</v>
      </c>
      <c r="B12842" t="s">
        <v>647</v>
      </c>
      <c r="C12842" t="s">
        <v>523</v>
      </c>
      <c r="D12842" t="s">
        <v>525</v>
      </c>
      <c r="E12842" t="s">
        <v>531</v>
      </c>
      <c r="F12842" s="191">
        <v>46007</v>
      </c>
      <c r="G12842" t="s">
        <v>651</v>
      </c>
      <c r="H12842" s="192">
        <v>89494</v>
      </c>
      <c r="I12842" t="s">
        <v>16</v>
      </c>
      <c r="J12842"/>
      <c r="K12842"/>
      <c r="L12842">
        <v>2025</v>
      </c>
      <c r="M12842" t="s">
        <v>525</v>
      </c>
      <c r="N12842" t="s">
        <v>569</v>
      </c>
      <c r="O12842"/>
    </row>
    <row r="12843" spans="1:15" ht="16" x14ac:dyDescent="0.2">
      <c r="A12843" t="s">
        <v>521</v>
      </c>
      <c r="B12843" t="s">
        <v>647</v>
      </c>
      <c r="C12843" t="s">
        <v>523</v>
      </c>
      <c r="D12843" t="s">
        <v>525</v>
      </c>
      <c r="E12843" t="s">
        <v>525</v>
      </c>
      <c r="F12843" s="191">
        <v>46007</v>
      </c>
      <c r="G12843" t="s">
        <v>649</v>
      </c>
      <c r="H12843" s="192">
        <v>1614472</v>
      </c>
      <c r="I12843" t="s">
        <v>16</v>
      </c>
      <c r="J12843"/>
      <c r="K12843"/>
      <c r="L12843">
        <v>2025</v>
      </c>
      <c r="M12843" t="s">
        <v>525</v>
      </c>
      <c r="N12843" t="s">
        <v>569</v>
      </c>
      <c r="O12843"/>
    </row>
    <row r="12844" spans="1:15" ht="16" x14ac:dyDescent="0.2">
      <c r="A12844" t="s">
        <v>521</v>
      </c>
      <c r="B12844" t="s">
        <v>647</v>
      </c>
      <c r="C12844" t="s">
        <v>523</v>
      </c>
      <c r="D12844" t="s">
        <v>525</v>
      </c>
      <c r="E12844" t="s">
        <v>531</v>
      </c>
      <c r="F12844" s="191">
        <v>46007</v>
      </c>
      <c r="G12844" t="s">
        <v>649</v>
      </c>
      <c r="H12844" s="192">
        <v>397452</v>
      </c>
      <c r="I12844" t="s">
        <v>16</v>
      </c>
      <c r="J12844"/>
      <c r="K12844"/>
      <c r="L12844">
        <v>2025</v>
      </c>
      <c r="M12844" t="s">
        <v>525</v>
      </c>
      <c r="N12844" t="s">
        <v>569</v>
      </c>
      <c r="O12844"/>
    </row>
    <row r="12845" spans="1:15" ht="16" x14ac:dyDescent="0.2">
      <c r="A12845" t="s">
        <v>521</v>
      </c>
      <c r="B12845" t="s">
        <v>647</v>
      </c>
      <c r="C12845" t="s">
        <v>523</v>
      </c>
      <c r="D12845" t="s">
        <v>525</v>
      </c>
      <c r="E12845" t="s">
        <v>525</v>
      </c>
      <c r="F12845" s="191">
        <v>46007</v>
      </c>
      <c r="G12845" t="s">
        <v>652</v>
      </c>
      <c r="H12845" s="192">
        <v>295306</v>
      </c>
      <c r="I12845" t="s">
        <v>16</v>
      </c>
      <c r="J12845"/>
      <c r="K12845"/>
      <c r="L12845">
        <v>2025</v>
      </c>
      <c r="M12845" t="s">
        <v>525</v>
      </c>
      <c r="N12845" t="s">
        <v>569</v>
      </c>
      <c r="O12845"/>
    </row>
    <row r="12846" spans="1:15" ht="16" x14ac:dyDescent="0.2">
      <c r="A12846" t="s">
        <v>521</v>
      </c>
      <c r="B12846" t="s">
        <v>647</v>
      </c>
      <c r="C12846" t="s">
        <v>523</v>
      </c>
      <c r="D12846" t="s">
        <v>525</v>
      </c>
      <c r="E12846" t="s">
        <v>531</v>
      </c>
      <c r="F12846" s="191">
        <v>46007</v>
      </c>
      <c r="G12846" t="s">
        <v>652</v>
      </c>
      <c r="H12846" s="192">
        <v>237600</v>
      </c>
      <c r="I12846" t="s">
        <v>16</v>
      </c>
      <c r="J12846"/>
      <c r="K12846"/>
      <c r="L12846">
        <v>2025</v>
      </c>
      <c r="M12846" t="s">
        <v>525</v>
      </c>
      <c r="N12846" t="s">
        <v>569</v>
      </c>
      <c r="O12846"/>
    </row>
    <row r="12847" spans="1:15" ht="16" x14ac:dyDescent="0.2">
      <c r="A12847" t="s">
        <v>521</v>
      </c>
      <c r="B12847" t="s">
        <v>617</v>
      </c>
      <c r="C12847" t="s">
        <v>523</v>
      </c>
      <c r="D12847" t="s">
        <v>525</v>
      </c>
      <c r="E12847" t="s">
        <v>531</v>
      </c>
      <c r="F12847" s="191">
        <v>46007</v>
      </c>
      <c r="G12847" t="s">
        <v>619</v>
      </c>
      <c r="H12847" s="192">
        <v>97680</v>
      </c>
      <c r="I12847" t="s">
        <v>22</v>
      </c>
      <c r="J12847"/>
      <c r="K12847"/>
      <c r="L12847">
        <v>2025</v>
      </c>
      <c r="M12847" t="s">
        <v>525</v>
      </c>
      <c r="N12847" t="s">
        <v>569</v>
      </c>
      <c r="O12847"/>
    </row>
    <row r="12848" spans="1:15" ht="16" x14ac:dyDescent="0.2">
      <c r="A12848" t="s">
        <v>521</v>
      </c>
      <c r="B12848" t="s">
        <v>567</v>
      </c>
      <c r="C12848" t="s">
        <v>523</v>
      </c>
      <c r="D12848" t="s">
        <v>525</v>
      </c>
      <c r="E12848" t="s">
        <v>531</v>
      </c>
      <c r="F12848" s="191">
        <v>46007</v>
      </c>
      <c r="G12848" t="s">
        <v>568</v>
      </c>
      <c r="H12848" s="192">
        <v>25740</v>
      </c>
      <c r="I12848" t="s">
        <v>22</v>
      </c>
      <c r="J12848"/>
      <c r="K12848"/>
      <c r="L12848">
        <v>2025</v>
      </c>
      <c r="M12848" t="s">
        <v>525</v>
      </c>
      <c r="N12848" t="s">
        <v>569</v>
      </c>
      <c r="O12848"/>
    </row>
    <row r="12849" spans="1:15" ht="16" x14ac:dyDescent="0.2">
      <c r="A12849" t="s">
        <v>521</v>
      </c>
      <c r="B12849" t="s">
        <v>617</v>
      </c>
      <c r="C12849" t="s">
        <v>523</v>
      </c>
      <c r="D12849" t="s">
        <v>525</v>
      </c>
      <c r="E12849" t="s">
        <v>531</v>
      </c>
      <c r="F12849" s="191">
        <v>46007</v>
      </c>
      <c r="G12849" t="s">
        <v>589</v>
      </c>
      <c r="H12849" s="192">
        <v>1107040</v>
      </c>
      <c r="I12849" t="s">
        <v>22</v>
      </c>
      <c r="J12849"/>
      <c r="K12849"/>
      <c r="L12849">
        <v>2025</v>
      </c>
      <c r="M12849" t="s">
        <v>525</v>
      </c>
      <c r="N12849" t="s">
        <v>569</v>
      </c>
      <c r="O12849"/>
    </row>
    <row r="12850" spans="1:15" ht="16" x14ac:dyDescent="0.2">
      <c r="A12850" t="s">
        <v>521</v>
      </c>
      <c r="B12850" t="s">
        <v>603</v>
      </c>
      <c r="C12850" t="s">
        <v>523</v>
      </c>
      <c r="D12850" t="s">
        <v>525</v>
      </c>
      <c r="E12850" t="s">
        <v>525</v>
      </c>
      <c r="F12850" s="191">
        <v>46007</v>
      </c>
      <c r="G12850" t="s">
        <v>604</v>
      </c>
      <c r="H12850" s="192">
        <v>25216</v>
      </c>
      <c r="I12850" t="s">
        <v>22</v>
      </c>
      <c r="J12850"/>
      <c r="K12850"/>
      <c r="L12850">
        <v>2025</v>
      </c>
      <c r="M12850" t="s">
        <v>525</v>
      </c>
      <c r="N12850" t="s">
        <v>569</v>
      </c>
      <c r="O12850"/>
    </row>
    <row r="12851" spans="1:15" ht="16" x14ac:dyDescent="0.2">
      <c r="A12851" t="s">
        <v>521</v>
      </c>
      <c r="B12851" t="s">
        <v>617</v>
      </c>
      <c r="C12851" t="s">
        <v>523</v>
      </c>
      <c r="D12851" t="s">
        <v>525</v>
      </c>
      <c r="E12851" t="s">
        <v>525</v>
      </c>
      <c r="F12851" s="191">
        <v>46007</v>
      </c>
      <c r="G12851" t="s">
        <v>23</v>
      </c>
      <c r="H12851" s="192">
        <v>47520</v>
      </c>
      <c r="I12851" t="s">
        <v>22</v>
      </c>
      <c r="J12851"/>
      <c r="K12851"/>
      <c r="L12851">
        <v>2025</v>
      </c>
      <c r="M12851" t="s">
        <v>525</v>
      </c>
      <c r="N12851" t="s">
        <v>569</v>
      </c>
      <c r="O12851"/>
    </row>
    <row r="12852" spans="1:15" ht="16" x14ac:dyDescent="0.2">
      <c r="A12852" t="s">
        <v>521</v>
      </c>
      <c r="B12852" t="s">
        <v>617</v>
      </c>
      <c r="C12852" t="s">
        <v>523</v>
      </c>
      <c r="D12852" t="s">
        <v>525</v>
      </c>
      <c r="E12852" t="s">
        <v>531</v>
      </c>
      <c r="F12852" s="191">
        <v>46007</v>
      </c>
      <c r="G12852" t="s">
        <v>23</v>
      </c>
      <c r="H12852" s="192">
        <v>786500</v>
      </c>
      <c r="I12852" t="s">
        <v>22</v>
      </c>
      <c r="J12852"/>
      <c r="K12852"/>
      <c r="L12852">
        <v>2025</v>
      </c>
      <c r="M12852" t="s">
        <v>525</v>
      </c>
      <c r="N12852" t="s">
        <v>569</v>
      </c>
      <c r="O12852"/>
    </row>
    <row r="12853" spans="1:15" ht="16" x14ac:dyDescent="0.2">
      <c r="A12853" t="s">
        <v>521</v>
      </c>
      <c r="B12853" t="s">
        <v>617</v>
      </c>
      <c r="C12853" t="s">
        <v>523</v>
      </c>
      <c r="D12853" t="s">
        <v>525</v>
      </c>
      <c r="E12853" t="s">
        <v>531</v>
      </c>
      <c r="F12853" s="191">
        <v>46007</v>
      </c>
      <c r="G12853" t="s">
        <v>621</v>
      </c>
      <c r="H12853" s="192">
        <v>130240</v>
      </c>
      <c r="I12853" t="s">
        <v>22</v>
      </c>
      <c r="J12853"/>
      <c r="K12853"/>
      <c r="L12853">
        <v>2025</v>
      </c>
      <c r="M12853" t="s">
        <v>525</v>
      </c>
      <c r="N12853" t="s">
        <v>569</v>
      </c>
      <c r="O12853"/>
    </row>
    <row r="12854" spans="1:15" ht="16" x14ac:dyDescent="0.2">
      <c r="A12854" t="s">
        <v>521</v>
      </c>
      <c r="B12854" t="s">
        <v>617</v>
      </c>
      <c r="C12854" t="s">
        <v>523</v>
      </c>
      <c r="D12854" t="s">
        <v>525</v>
      </c>
      <c r="E12854" t="s">
        <v>531</v>
      </c>
      <c r="F12854" s="191">
        <v>46008</v>
      </c>
      <c r="G12854" t="s">
        <v>619</v>
      </c>
      <c r="H12854" s="192">
        <v>120780</v>
      </c>
      <c r="I12854" t="s">
        <v>22</v>
      </c>
      <c r="J12854"/>
      <c r="K12854"/>
      <c r="L12854">
        <v>2025</v>
      </c>
      <c r="M12854" t="s">
        <v>525</v>
      </c>
      <c r="N12854" t="s">
        <v>569</v>
      </c>
      <c r="O12854"/>
    </row>
    <row r="12855" spans="1:15" ht="16" x14ac:dyDescent="0.2">
      <c r="A12855" t="s">
        <v>521</v>
      </c>
      <c r="B12855" t="s">
        <v>617</v>
      </c>
      <c r="C12855" t="s">
        <v>523</v>
      </c>
      <c r="D12855" t="s">
        <v>525</v>
      </c>
      <c r="E12855" t="s">
        <v>531</v>
      </c>
      <c r="F12855" s="191">
        <v>46008</v>
      </c>
      <c r="G12855" t="s">
        <v>587</v>
      </c>
      <c r="H12855" s="192">
        <v>130240</v>
      </c>
      <c r="I12855" t="s">
        <v>22</v>
      </c>
      <c r="J12855"/>
      <c r="K12855"/>
      <c r="L12855">
        <v>2025</v>
      </c>
      <c r="M12855" t="s">
        <v>525</v>
      </c>
      <c r="N12855" t="s">
        <v>569</v>
      </c>
      <c r="O12855"/>
    </row>
    <row r="12856" spans="1:15" ht="16" x14ac:dyDescent="0.2">
      <c r="A12856" t="s">
        <v>521</v>
      </c>
      <c r="B12856" t="s">
        <v>617</v>
      </c>
      <c r="C12856" t="s">
        <v>523</v>
      </c>
      <c r="D12856" t="s">
        <v>525</v>
      </c>
      <c r="E12856" t="s">
        <v>525</v>
      </c>
      <c r="F12856" s="191">
        <v>46008</v>
      </c>
      <c r="G12856" t="s">
        <v>568</v>
      </c>
      <c r="H12856" s="192">
        <v>2402017</v>
      </c>
      <c r="I12856" t="s">
        <v>22</v>
      </c>
      <c r="J12856"/>
      <c r="K12856"/>
      <c r="L12856">
        <v>2025</v>
      </c>
      <c r="M12856" t="s">
        <v>525</v>
      </c>
      <c r="N12856" t="s">
        <v>569</v>
      </c>
      <c r="O12856"/>
    </row>
    <row r="12857" spans="1:15" ht="16" x14ac:dyDescent="0.2">
      <c r="A12857" t="s">
        <v>521</v>
      </c>
      <c r="B12857" t="s">
        <v>603</v>
      </c>
      <c r="C12857" t="s">
        <v>523</v>
      </c>
      <c r="D12857" t="s">
        <v>525</v>
      </c>
      <c r="E12857" t="s">
        <v>525</v>
      </c>
      <c r="F12857" s="191">
        <v>46008</v>
      </c>
      <c r="G12857" t="s">
        <v>604</v>
      </c>
      <c r="H12857" s="192">
        <v>2500</v>
      </c>
      <c r="I12857" t="s">
        <v>22</v>
      </c>
      <c r="J12857"/>
      <c r="K12857"/>
      <c r="L12857">
        <v>2025</v>
      </c>
      <c r="M12857" t="s">
        <v>525</v>
      </c>
      <c r="N12857" t="s">
        <v>569</v>
      </c>
      <c r="O12857"/>
    </row>
    <row r="12858" spans="1:15" ht="16" x14ac:dyDescent="0.2">
      <c r="A12858" t="s">
        <v>521</v>
      </c>
      <c r="B12858" t="s">
        <v>617</v>
      </c>
      <c r="C12858" t="s">
        <v>523</v>
      </c>
      <c r="D12858" t="s">
        <v>525</v>
      </c>
      <c r="E12858" t="s">
        <v>525</v>
      </c>
      <c r="F12858" s="191">
        <v>46008</v>
      </c>
      <c r="G12858" t="s">
        <v>23</v>
      </c>
      <c r="H12858" s="192">
        <v>154473</v>
      </c>
      <c r="I12858" t="s">
        <v>22</v>
      </c>
      <c r="J12858"/>
      <c r="K12858"/>
      <c r="L12858">
        <v>2025</v>
      </c>
      <c r="M12858" t="s">
        <v>525</v>
      </c>
      <c r="N12858" t="s">
        <v>569</v>
      </c>
      <c r="O12858"/>
    </row>
    <row r="12859" spans="1:15" ht="16" x14ac:dyDescent="0.2">
      <c r="A12859" t="s">
        <v>521</v>
      </c>
      <c r="B12859" t="s">
        <v>617</v>
      </c>
      <c r="C12859" t="s">
        <v>523</v>
      </c>
      <c r="D12859" t="s">
        <v>525</v>
      </c>
      <c r="E12859" t="s">
        <v>531</v>
      </c>
      <c r="F12859" s="191">
        <v>46008</v>
      </c>
      <c r="G12859" t="s">
        <v>23</v>
      </c>
      <c r="H12859" s="192">
        <v>746427</v>
      </c>
      <c r="I12859" t="s">
        <v>22</v>
      </c>
      <c r="J12859"/>
      <c r="K12859"/>
      <c r="L12859">
        <v>2025</v>
      </c>
      <c r="M12859" t="s">
        <v>525</v>
      </c>
      <c r="N12859" t="s">
        <v>569</v>
      </c>
      <c r="O12859"/>
    </row>
    <row r="12860" spans="1:15" ht="16" x14ac:dyDescent="0.2">
      <c r="A12860" t="s">
        <v>521</v>
      </c>
      <c r="B12860" t="s">
        <v>647</v>
      </c>
      <c r="C12860" t="s">
        <v>523</v>
      </c>
      <c r="D12860" t="s">
        <v>525</v>
      </c>
      <c r="E12860" t="s">
        <v>525</v>
      </c>
      <c r="F12860" s="191">
        <v>46008</v>
      </c>
      <c r="G12860" t="s">
        <v>650</v>
      </c>
      <c r="H12860" s="192">
        <v>170108</v>
      </c>
      <c r="I12860" t="s">
        <v>16</v>
      </c>
      <c r="J12860"/>
      <c r="K12860"/>
      <c r="L12860">
        <v>2025</v>
      </c>
      <c r="M12860" t="s">
        <v>525</v>
      </c>
      <c r="N12860" t="s">
        <v>569</v>
      </c>
      <c r="O12860"/>
    </row>
    <row r="12861" spans="1:15" ht="16" x14ac:dyDescent="0.2">
      <c r="A12861" t="s">
        <v>521</v>
      </c>
      <c r="B12861" t="s">
        <v>647</v>
      </c>
      <c r="C12861" t="s">
        <v>523</v>
      </c>
      <c r="D12861" t="s">
        <v>525</v>
      </c>
      <c r="E12861" t="s">
        <v>519</v>
      </c>
      <c r="F12861" s="191">
        <v>46008</v>
      </c>
      <c r="G12861" t="s">
        <v>650</v>
      </c>
      <c r="H12861" s="192">
        <v>309157</v>
      </c>
      <c r="I12861" t="s">
        <v>16</v>
      </c>
      <c r="J12861"/>
      <c r="K12861"/>
      <c r="L12861">
        <v>2025</v>
      </c>
      <c r="M12861" t="s">
        <v>525</v>
      </c>
      <c r="N12861" t="s">
        <v>569</v>
      </c>
      <c r="O12861"/>
    </row>
    <row r="12862" spans="1:15" ht="16" x14ac:dyDescent="0.2">
      <c r="A12862" t="s">
        <v>521</v>
      </c>
      <c r="B12862" t="s">
        <v>647</v>
      </c>
      <c r="C12862" t="s">
        <v>535</v>
      </c>
      <c r="D12862" t="s">
        <v>525</v>
      </c>
      <c r="E12862" t="s">
        <v>531</v>
      </c>
      <c r="F12862" s="191">
        <v>46008</v>
      </c>
      <c r="G12862" t="s">
        <v>650</v>
      </c>
      <c r="H12862" s="192">
        <v>87331</v>
      </c>
      <c r="I12862" t="s">
        <v>16</v>
      </c>
      <c r="J12862"/>
      <c r="K12862"/>
      <c r="L12862">
        <v>2025</v>
      </c>
      <c r="M12862" t="s">
        <v>525</v>
      </c>
      <c r="N12862" t="s">
        <v>569</v>
      </c>
      <c r="O12862"/>
    </row>
    <row r="12863" spans="1:15" ht="16" x14ac:dyDescent="0.2">
      <c r="A12863" t="s">
        <v>521</v>
      </c>
      <c r="B12863" t="s">
        <v>647</v>
      </c>
      <c r="C12863" t="s">
        <v>523</v>
      </c>
      <c r="D12863" t="s">
        <v>525</v>
      </c>
      <c r="E12863" t="s">
        <v>531</v>
      </c>
      <c r="F12863" s="191">
        <v>46008</v>
      </c>
      <c r="G12863" t="s">
        <v>650</v>
      </c>
      <c r="H12863" s="192">
        <v>1132393</v>
      </c>
      <c r="I12863" t="s">
        <v>16</v>
      </c>
      <c r="J12863"/>
      <c r="K12863"/>
      <c r="L12863">
        <v>2025</v>
      </c>
      <c r="M12863" t="s">
        <v>525</v>
      </c>
      <c r="N12863" t="s">
        <v>569</v>
      </c>
      <c r="O12863"/>
    </row>
    <row r="12864" spans="1:15" ht="16" x14ac:dyDescent="0.2">
      <c r="A12864" t="s">
        <v>521</v>
      </c>
      <c r="B12864" t="s">
        <v>647</v>
      </c>
      <c r="C12864" t="s">
        <v>523</v>
      </c>
      <c r="D12864" t="s">
        <v>525</v>
      </c>
      <c r="E12864" t="s">
        <v>525</v>
      </c>
      <c r="F12864" s="191">
        <v>46008</v>
      </c>
      <c r="G12864" t="s">
        <v>651</v>
      </c>
      <c r="H12864" s="192">
        <v>309672</v>
      </c>
      <c r="I12864" t="s">
        <v>16</v>
      </c>
      <c r="J12864"/>
      <c r="K12864"/>
      <c r="L12864">
        <v>2025</v>
      </c>
      <c r="M12864" t="s">
        <v>525</v>
      </c>
      <c r="N12864" t="s">
        <v>569</v>
      </c>
      <c r="O12864"/>
    </row>
    <row r="12865" spans="1:15" ht="16" x14ac:dyDescent="0.2">
      <c r="A12865" t="s">
        <v>521</v>
      </c>
      <c r="B12865" t="s">
        <v>647</v>
      </c>
      <c r="C12865" t="s">
        <v>523</v>
      </c>
      <c r="D12865" t="s">
        <v>525</v>
      </c>
      <c r="E12865" t="s">
        <v>531</v>
      </c>
      <c r="F12865" s="191">
        <v>46008</v>
      </c>
      <c r="G12865" t="s">
        <v>651</v>
      </c>
      <c r="H12865" s="192">
        <v>237600</v>
      </c>
      <c r="I12865" t="s">
        <v>16</v>
      </c>
      <c r="J12865"/>
      <c r="K12865"/>
      <c r="L12865">
        <v>2025</v>
      </c>
      <c r="M12865" t="s">
        <v>525</v>
      </c>
      <c r="N12865" t="s">
        <v>569</v>
      </c>
      <c r="O12865"/>
    </row>
    <row r="12866" spans="1:15" ht="16" x14ac:dyDescent="0.2">
      <c r="A12866" t="s">
        <v>521</v>
      </c>
      <c r="B12866" t="s">
        <v>647</v>
      </c>
      <c r="C12866" t="s">
        <v>523</v>
      </c>
      <c r="D12866" t="s">
        <v>525</v>
      </c>
      <c r="E12866" t="s">
        <v>525</v>
      </c>
      <c r="F12866" s="191">
        <v>46008</v>
      </c>
      <c r="G12866" t="s">
        <v>649</v>
      </c>
      <c r="H12866" s="192">
        <v>1895590</v>
      </c>
      <c r="I12866" t="s">
        <v>16</v>
      </c>
      <c r="J12866"/>
      <c r="K12866"/>
      <c r="L12866">
        <v>2025</v>
      </c>
      <c r="M12866" t="s">
        <v>525</v>
      </c>
      <c r="N12866" t="s">
        <v>569</v>
      </c>
      <c r="O12866"/>
    </row>
    <row r="12867" spans="1:15" ht="16" x14ac:dyDescent="0.2">
      <c r="A12867" t="s">
        <v>521</v>
      </c>
      <c r="B12867" t="s">
        <v>647</v>
      </c>
      <c r="C12867" t="s">
        <v>523</v>
      </c>
      <c r="D12867" t="s">
        <v>525</v>
      </c>
      <c r="E12867" t="s">
        <v>531</v>
      </c>
      <c r="F12867" s="191">
        <v>46008</v>
      </c>
      <c r="G12867" t="s">
        <v>649</v>
      </c>
      <c r="H12867" s="192">
        <v>907632</v>
      </c>
      <c r="I12867" t="s">
        <v>16</v>
      </c>
      <c r="J12867"/>
      <c r="K12867"/>
      <c r="L12867">
        <v>2025</v>
      </c>
      <c r="M12867" t="s">
        <v>525</v>
      </c>
      <c r="N12867" t="s">
        <v>569</v>
      </c>
      <c r="O12867"/>
    </row>
    <row r="12868" spans="1:15" ht="16" x14ac:dyDescent="0.2">
      <c r="A12868" t="s">
        <v>521</v>
      </c>
      <c r="B12868" t="s">
        <v>647</v>
      </c>
      <c r="C12868" t="s">
        <v>523</v>
      </c>
      <c r="D12868" t="s">
        <v>525</v>
      </c>
      <c r="E12868" t="s">
        <v>531</v>
      </c>
      <c r="F12868" s="191">
        <v>46008</v>
      </c>
      <c r="G12868" t="s">
        <v>652</v>
      </c>
      <c r="H12868" s="192">
        <v>266640</v>
      </c>
      <c r="I12868" t="s">
        <v>16</v>
      </c>
      <c r="J12868"/>
      <c r="K12868"/>
      <c r="L12868">
        <v>2025</v>
      </c>
      <c r="M12868" t="s">
        <v>525</v>
      </c>
      <c r="N12868" t="s">
        <v>569</v>
      </c>
      <c r="O12868"/>
    </row>
    <row r="12869" spans="1:15" ht="16" x14ac:dyDescent="0.2">
      <c r="A12869" t="s">
        <v>521</v>
      </c>
      <c r="B12869" t="s">
        <v>647</v>
      </c>
      <c r="C12869" t="s">
        <v>523</v>
      </c>
      <c r="D12869" t="s">
        <v>525</v>
      </c>
      <c r="E12869" t="s">
        <v>525</v>
      </c>
      <c r="F12869" s="191">
        <v>46009</v>
      </c>
      <c r="G12869" t="s">
        <v>650</v>
      </c>
      <c r="H12869" s="192">
        <v>443384</v>
      </c>
      <c r="I12869" t="s">
        <v>16</v>
      </c>
      <c r="J12869"/>
      <c r="K12869"/>
      <c r="L12869">
        <v>2025</v>
      </c>
      <c r="M12869" t="s">
        <v>525</v>
      </c>
      <c r="N12869" t="s">
        <v>569</v>
      </c>
      <c r="O12869"/>
    </row>
    <row r="12870" spans="1:15" ht="16" x14ac:dyDescent="0.2">
      <c r="A12870" t="s">
        <v>521</v>
      </c>
      <c r="B12870" t="s">
        <v>617</v>
      </c>
      <c r="C12870" t="s">
        <v>523</v>
      </c>
      <c r="D12870" t="s">
        <v>525</v>
      </c>
      <c r="E12870" t="s">
        <v>525</v>
      </c>
      <c r="F12870" s="191">
        <v>46009</v>
      </c>
      <c r="G12870" t="s">
        <v>587</v>
      </c>
      <c r="H12870" s="192">
        <v>85800</v>
      </c>
      <c r="I12870" t="s">
        <v>22</v>
      </c>
      <c r="J12870"/>
      <c r="K12870"/>
      <c r="L12870">
        <v>2025</v>
      </c>
      <c r="M12870" t="s">
        <v>525</v>
      </c>
      <c r="N12870" t="s">
        <v>569</v>
      </c>
      <c r="O12870"/>
    </row>
    <row r="12871" spans="1:15" ht="16" x14ac:dyDescent="0.2">
      <c r="A12871" t="s">
        <v>521</v>
      </c>
      <c r="B12871" t="s">
        <v>647</v>
      </c>
      <c r="C12871" t="s">
        <v>523</v>
      </c>
      <c r="D12871" t="s">
        <v>525</v>
      </c>
      <c r="E12871" t="s">
        <v>519</v>
      </c>
      <c r="F12871" s="191">
        <v>46009</v>
      </c>
      <c r="G12871" t="s">
        <v>650</v>
      </c>
      <c r="H12871" s="192">
        <v>231552</v>
      </c>
      <c r="I12871" t="s">
        <v>16</v>
      </c>
      <c r="J12871"/>
      <c r="K12871"/>
      <c r="L12871">
        <v>2025</v>
      </c>
      <c r="M12871" t="s">
        <v>525</v>
      </c>
      <c r="N12871" t="s">
        <v>569</v>
      </c>
      <c r="O12871"/>
    </row>
    <row r="12872" spans="1:15" ht="16" x14ac:dyDescent="0.2">
      <c r="A12872" t="s">
        <v>521</v>
      </c>
      <c r="B12872" t="s">
        <v>617</v>
      </c>
      <c r="C12872" t="s">
        <v>523</v>
      </c>
      <c r="D12872" t="s">
        <v>525</v>
      </c>
      <c r="E12872" t="s">
        <v>531</v>
      </c>
      <c r="F12872" s="191">
        <v>46009</v>
      </c>
      <c r="G12872" t="s">
        <v>568</v>
      </c>
      <c r="H12872" s="192">
        <v>201300</v>
      </c>
      <c r="I12872" t="s">
        <v>22</v>
      </c>
      <c r="J12872"/>
      <c r="K12872"/>
      <c r="L12872">
        <v>2025</v>
      </c>
      <c r="M12872" t="s">
        <v>525</v>
      </c>
      <c r="N12872" t="s">
        <v>569</v>
      </c>
      <c r="O12872"/>
    </row>
    <row r="12873" spans="1:15" ht="16" x14ac:dyDescent="0.2">
      <c r="A12873" t="s">
        <v>521</v>
      </c>
      <c r="B12873" t="s">
        <v>647</v>
      </c>
      <c r="C12873" t="s">
        <v>535</v>
      </c>
      <c r="D12873" t="s">
        <v>525</v>
      </c>
      <c r="E12873" t="s">
        <v>531</v>
      </c>
      <c r="F12873" s="191">
        <v>46009</v>
      </c>
      <c r="G12873" t="s">
        <v>650</v>
      </c>
      <c r="H12873" s="192">
        <v>52400</v>
      </c>
      <c r="I12873" t="s">
        <v>16</v>
      </c>
      <c r="J12873"/>
      <c r="K12873"/>
      <c r="L12873">
        <v>2025</v>
      </c>
      <c r="M12873" t="s">
        <v>525</v>
      </c>
      <c r="N12873" t="s">
        <v>569</v>
      </c>
      <c r="O12873"/>
    </row>
    <row r="12874" spans="1:15" ht="16" x14ac:dyDescent="0.2">
      <c r="A12874" t="s">
        <v>521</v>
      </c>
      <c r="B12874" t="s">
        <v>617</v>
      </c>
      <c r="C12874" t="s">
        <v>523</v>
      </c>
      <c r="D12874" t="s">
        <v>525</v>
      </c>
      <c r="E12874" t="s">
        <v>531</v>
      </c>
      <c r="F12874" s="191">
        <v>46009</v>
      </c>
      <c r="G12874" t="s">
        <v>589</v>
      </c>
      <c r="H12874" s="192">
        <v>959640</v>
      </c>
      <c r="I12874" t="s">
        <v>22</v>
      </c>
      <c r="J12874"/>
      <c r="K12874"/>
      <c r="L12874">
        <v>2025</v>
      </c>
      <c r="M12874" t="s">
        <v>525</v>
      </c>
      <c r="N12874" t="s">
        <v>569</v>
      </c>
      <c r="O12874"/>
    </row>
    <row r="12875" spans="1:15" ht="16" x14ac:dyDescent="0.2">
      <c r="A12875" t="s">
        <v>521</v>
      </c>
      <c r="B12875" t="s">
        <v>647</v>
      </c>
      <c r="C12875" t="s">
        <v>523</v>
      </c>
      <c r="D12875" t="s">
        <v>525</v>
      </c>
      <c r="E12875" t="s">
        <v>531</v>
      </c>
      <c r="F12875" s="191">
        <v>46009</v>
      </c>
      <c r="G12875" t="s">
        <v>650</v>
      </c>
      <c r="H12875" s="192">
        <v>1308701</v>
      </c>
      <c r="I12875" t="s">
        <v>16</v>
      </c>
      <c r="J12875"/>
      <c r="K12875"/>
      <c r="L12875">
        <v>2025</v>
      </c>
      <c r="M12875" t="s">
        <v>525</v>
      </c>
      <c r="N12875" t="s">
        <v>569</v>
      </c>
      <c r="O12875"/>
    </row>
    <row r="12876" spans="1:15" ht="16" x14ac:dyDescent="0.2">
      <c r="A12876" t="s">
        <v>521</v>
      </c>
      <c r="B12876" t="s">
        <v>603</v>
      </c>
      <c r="C12876" t="s">
        <v>523</v>
      </c>
      <c r="D12876" t="s">
        <v>525</v>
      </c>
      <c r="E12876" t="s">
        <v>525</v>
      </c>
      <c r="F12876" s="191">
        <v>46009</v>
      </c>
      <c r="G12876" t="s">
        <v>604</v>
      </c>
      <c r="H12876" s="192">
        <v>4490</v>
      </c>
      <c r="I12876" t="s">
        <v>22</v>
      </c>
      <c r="J12876"/>
      <c r="K12876"/>
      <c r="L12876">
        <v>2025</v>
      </c>
      <c r="M12876" t="s">
        <v>525</v>
      </c>
      <c r="N12876" t="s">
        <v>569</v>
      </c>
      <c r="O12876"/>
    </row>
    <row r="12877" spans="1:15" ht="16" x14ac:dyDescent="0.2">
      <c r="A12877" t="s">
        <v>521</v>
      </c>
      <c r="B12877" t="s">
        <v>647</v>
      </c>
      <c r="C12877" t="s">
        <v>523</v>
      </c>
      <c r="D12877" t="s">
        <v>525</v>
      </c>
      <c r="E12877" t="s">
        <v>525</v>
      </c>
      <c r="F12877" s="191">
        <v>46009</v>
      </c>
      <c r="G12877" t="s">
        <v>648</v>
      </c>
      <c r="H12877" s="192">
        <v>8378</v>
      </c>
      <c r="I12877" t="s">
        <v>16</v>
      </c>
      <c r="J12877"/>
      <c r="K12877"/>
      <c r="L12877">
        <v>2025</v>
      </c>
      <c r="M12877" t="s">
        <v>525</v>
      </c>
      <c r="N12877" t="s">
        <v>569</v>
      </c>
      <c r="O12877"/>
    </row>
    <row r="12878" spans="1:15" ht="16" x14ac:dyDescent="0.2">
      <c r="A12878" t="s">
        <v>521</v>
      </c>
      <c r="B12878" t="s">
        <v>617</v>
      </c>
      <c r="C12878" t="s">
        <v>523</v>
      </c>
      <c r="D12878" t="s">
        <v>525</v>
      </c>
      <c r="E12878" t="s">
        <v>531</v>
      </c>
      <c r="F12878" s="191">
        <v>46009</v>
      </c>
      <c r="G12878" t="s">
        <v>621</v>
      </c>
      <c r="H12878" s="192">
        <v>333300</v>
      </c>
      <c r="I12878" t="s">
        <v>22</v>
      </c>
      <c r="J12878"/>
      <c r="K12878"/>
      <c r="L12878">
        <v>2025</v>
      </c>
      <c r="M12878" t="s">
        <v>525</v>
      </c>
      <c r="N12878" t="s">
        <v>569</v>
      </c>
      <c r="O12878"/>
    </row>
    <row r="12879" spans="1:15" ht="16" x14ac:dyDescent="0.2">
      <c r="A12879" t="s">
        <v>521</v>
      </c>
      <c r="B12879" t="s">
        <v>647</v>
      </c>
      <c r="C12879" t="s">
        <v>523</v>
      </c>
      <c r="D12879" t="s">
        <v>525</v>
      </c>
      <c r="E12879" t="s">
        <v>531</v>
      </c>
      <c r="F12879" s="191">
        <v>46009</v>
      </c>
      <c r="G12879" t="s">
        <v>648</v>
      </c>
      <c r="H12879" s="192">
        <v>25626</v>
      </c>
      <c r="I12879" t="s">
        <v>16</v>
      </c>
      <c r="J12879"/>
      <c r="K12879"/>
      <c r="L12879">
        <v>2025</v>
      </c>
      <c r="M12879" t="s">
        <v>525</v>
      </c>
      <c r="N12879" t="s">
        <v>569</v>
      </c>
      <c r="O12879"/>
    </row>
    <row r="12880" spans="1:15" ht="16" x14ac:dyDescent="0.2">
      <c r="A12880" t="s">
        <v>521</v>
      </c>
      <c r="B12880" t="s">
        <v>647</v>
      </c>
      <c r="C12880" t="s">
        <v>523</v>
      </c>
      <c r="D12880" t="s">
        <v>525</v>
      </c>
      <c r="E12880" t="s">
        <v>525</v>
      </c>
      <c r="F12880" s="191">
        <v>46009</v>
      </c>
      <c r="G12880" t="s">
        <v>651</v>
      </c>
      <c r="H12880" s="192">
        <v>97317</v>
      </c>
      <c r="I12880" t="s">
        <v>16</v>
      </c>
      <c r="J12880"/>
      <c r="K12880"/>
      <c r="L12880">
        <v>2025</v>
      </c>
      <c r="M12880" t="s">
        <v>525</v>
      </c>
      <c r="N12880" t="s">
        <v>569</v>
      </c>
      <c r="O12880"/>
    </row>
    <row r="12881" spans="1:15" ht="16" x14ac:dyDescent="0.2">
      <c r="A12881" t="s">
        <v>521</v>
      </c>
      <c r="B12881" t="s">
        <v>647</v>
      </c>
      <c r="C12881" t="s">
        <v>523</v>
      </c>
      <c r="D12881" t="s">
        <v>525</v>
      </c>
      <c r="E12881" t="s">
        <v>531</v>
      </c>
      <c r="F12881" s="191">
        <v>46009</v>
      </c>
      <c r="G12881" t="s">
        <v>651</v>
      </c>
      <c r="H12881" s="192">
        <v>285481</v>
      </c>
      <c r="I12881" t="s">
        <v>16</v>
      </c>
      <c r="J12881"/>
      <c r="K12881"/>
      <c r="L12881">
        <v>2025</v>
      </c>
      <c r="M12881" t="s">
        <v>525</v>
      </c>
      <c r="N12881" t="s">
        <v>569</v>
      </c>
      <c r="O12881"/>
    </row>
    <row r="12882" spans="1:15" ht="16" x14ac:dyDescent="0.2">
      <c r="A12882" t="s">
        <v>521</v>
      </c>
      <c r="B12882" t="s">
        <v>647</v>
      </c>
      <c r="C12882" t="s">
        <v>523</v>
      </c>
      <c r="D12882" t="s">
        <v>525</v>
      </c>
      <c r="E12882" t="s">
        <v>525</v>
      </c>
      <c r="F12882" s="191">
        <v>46009</v>
      </c>
      <c r="G12882" t="s">
        <v>649</v>
      </c>
      <c r="H12882" s="192">
        <v>2918344</v>
      </c>
      <c r="I12882" t="s">
        <v>16</v>
      </c>
      <c r="J12882"/>
      <c r="K12882"/>
      <c r="L12882">
        <v>2025</v>
      </c>
      <c r="M12882" t="s">
        <v>525</v>
      </c>
      <c r="N12882" t="s">
        <v>569</v>
      </c>
      <c r="O12882"/>
    </row>
    <row r="12883" spans="1:15" ht="16" x14ac:dyDescent="0.2">
      <c r="A12883" t="s">
        <v>521</v>
      </c>
      <c r="B12883" t="s">
        <v>647</v>
      </c>
      <c r="C12883" t="s">
        <v>523</v>
      </c>
      <c r="D12883" t="s">
        <v>525</v>
      </c>
      <c r="E12883" t="s">
        <v>531</v>
      </c>
      <c r="F12883" s="191">
        <v>46009</v>
      </c>
      <c r="G12883" t="s">
        <v>649</v>
      </c>
      <c r="H12883" s="192">
        <v>77277</v>
      </c>
      <c r="I12883" t="s">
        <v>16</v>
      </c>
      <c r="J12883"/>
      <c r="K12883"/>
      <c r="L12883">
        <v>2025</v>
      </c>
      <c r="M12883" t="s">
        <v>525</v>
      </c>
      <c r="N12883" t="s">
        <v>569</v>
      </c>
      <c r="O12883"/>
    </row>
    <row r="12884" spans="1:15" ht="16" x14ac:dyDescent="0.2">
      <c r="A12884" t="s">
        <v>521</v>
      </c>
      <c r="B12884" t="s">
        <v>647</v>
      </c>
      <c r="C12884" t="s">
        <v>523</v>
      </c>
      <c r="D12884" t="s">
        <v>525</v>
      </c>
      <c r="E12884" t="s">
        <v>525</v>
      </c>
      <c r="F12884" s="191">
        <v>46009</v>
      </c>
      <c r="G12884" t="s">
        <v>654</v>
      </c>
      <c r="H12884" s="192">
        <v>3621</v>
      </c>
      <c r="I12884" t="s">
        <v>16</v>
      </c>
      <c r="J12884"/>
      <c r="K12884"/>
      <c r="L12884">
        <v>2025</v>
      </c>
      <c r="M12884" t="s">
        <v>525</v>
      </c>
      <c r="N12884" t="s">
        <v>569</v>
      </c>
      <c r="O12884"/>
    </row>
    <row r="12885" spans="1:15" ht="16" x14ac:dyDescent="0.2">
      <c r="A12885" t="s">
        <v>521</v>
      </c>
      <c r="B12885" t="s">
        <v>617</v>
      </c>
      <c r="C12885" t="s">
        <v>523</v>
      </c>
      <c r="D12885" t="s">
        <v>525</v>
      </c>
      <c r="E12885" t="s">
        <v>531</v>
      </c>
      <c r="F12885" s="191">
        <v>46010</v>
      </c>
      <c r="G12885" t="s">
        <v>619</v>
      </c>
      <c r="H12885" s="192">
        <v>120780</v>
      </c>
      <c r="I12885" t="s">
        <v>22</v>
      </c>
      <c r="J12885"/>
      <c r="K12885"/>
      <c r="L12885">
        <v>2025</v>
      </c>
      <c r="M12885" t="s">
        <v>525</v>
      </c>
      <c r="N12885" t="s">
        <v>569</v>
      </c>
      <c r="O12885"/>
    </row>
    <row r="12886" spans="1:15" ht="16" x14ac:dyDescent="0.2">
      <c r="A12886" t="s">
        <v>521</v>
      </c>
      <c r="B12886" t="s">
        <v>617</v>
      </c>
      <c r="C12886" t="s">
        <v>523</v>
      </c>
      <c r="D12886" t="s">
        <v>525</v>
      </c>
      <c r="E12886" t="s">
        <v>531</v>
      </c>
      <c r="F12886" s="191">
        <v>46010</v>
      </c>
      <c r="G12886" t="s">
        <v>587</v>
      </c>
      <c r="H12886" s="192">
        <v>416548</v>
      </c>
      <c r="I12886" t="s">
        <v>22</v>
      </c>
      <c r="J12886"/>
      <c r="K12886"/>
      <c r="L12886">
        <v>2025</v>
      </c>
      <c r="M12886" t="s">
        <v>525</v>
      </c>
      <c r="N12886" t="s">
        <v>569</v>
      </c>
      <c r="O12886"/>
    </row>
    <row r="12887" spans="1:15" ht="16" x14ac:dyDescent="0.2">
      <c r="A12887" t="s">
        <v>521</v>
      </c>
      <c r="B12887" t="s">
        <v>617</v>
      </c>
      <c r="C12887" t="s">
        <v>523</v>
      </c>
      <c r="D12887" t="s">
        <v>525</v>
      </c>
      <c r="E12887" t="s">
        <v>531</v>
      </c>
      <c r="F12887" s="191">
        <v>46010</v>
      </c>
      <c r="G12887" t="s">
        <v>568</v>
      </c>
      <c r="H12887" s="192">
        <v>40260</v>
      </c>
      <c r="I12887" t="s">
        <v>22</v>
      </c>
      <c r="J12887"/>
      <c r="K12887"/>
      <c r="L12887">
        <v>2025</v>
      </c>
      <c r="M12887" t="s">
        <v>525</v>
      </c>
      <c r="N12887" t="s">
        <v>569</v>
      </c>
      <c r="O12887"/>
    </row>
    <row r="12888" spans="1:15" ht="16" x14ac:dyDescent="0.2">
      <c r="A12888" t="s">
        <v>521</v>
      </c>
      <c r="B12888" t="s">
        <v>617</v>
      </c>
      <c r="C12888" t="s">
        <v>523</v>
      </c>
      <c r="D12888" t="s">
        <v>525</v>
      </c>
      <c r="E12888" t="s">
        <v>531</v>
      </c>
      <c r="F12888" s="191">
        <v>46010</v>
      </c>
      <c r="G12888" t="s">
        <v>589</v>
      </c>
      <c r="H12888" s="192">
        <v>40260</v>
      </c>
      <c r="I12888" t="s">
        <v>22</v>
      </c>
      <c r="J12888"/>
      <c r="K12888"/>
      <c r="L12888">
        <v>2025</v>
      </c>
      <c r="M12888" t="s">
        <v>525</v>
      </c>
      <c r="N12888" t="s">
        <v>569</v>
      </c>
      <c r="O12888"/>
    </row>
    <row r="12889" spans="1:15" ht="16" x14ac:dyDescent="0.2">
      <c r="A12889" t="s">
        <v>521</v>
      </c>
      <c r="B12889" t="s">
        <v>603</v>
      </c>
      <c r="C12889" t="s">
        <v>523</v>
      </c>
      <c r="D12889" t="s">
        <v>525</v>
      </c>
      <c r="E12889" t="s">
        <v>525</v>
      </c>
      <c r="F12889" s="191">
        <v>46010</v>
      </c>
      <c r="G12889" t="s">
        <v>604</v>
      </c>
      <c r="H12889" s="192">
        <v>11264</v>
      </c>
      <c r="I12889" t="s">
        <v>22</v>
      </c>
      <c r="J12889"/>
      <c r="K12889"/>
      <c r="L12889">
        <v>2025</v>
      </c>
      <c r="M12889" t="s">
        <v>525</v>
      </c>
      <c r="N12889" t="s">
        <v>569</v>
      </c>
      <c r="O12889"/>
    </row>
    <row r="12890" spans="1:15" ht="16" x14ac:dyDescent="0.2">
      <c r="A12890" t="s">
        <v>521</v>
      </c>
      <c r="B12890" t="s">
        <v>617</v>
      </c>
      <c r="C12890" t="s">
        <v>523</v>
      </c>
      <c r="D12890" t="s">
        <v>525</v>
      </c>
      <c r="E12890" t="s">
        <v>531</v>
      </c>
      <c r="F12890" s="191">
        <v>46010</v>
      </c>
      <c r="G12890" t="s">
        <v>23</v>
      </c>
      <c r="H12890" s="192">
        <v>128700</v>
      </c>
      <c r="I12890" t="s">
        <v>22</v>
      </c>
      <c r="J12890"/>
      <c r="K12890"/>
      <c r="L12890">
        <v>2025</v>
      </c>
      <c r="M12890" t="s">
        <v>525</v>
      </c>
      <c r="N12890" t="s">
        <v>569</v>
      </c>
      <c r="O12890"/>
    </row>
    <row r="12891" spans="1:15" ht="16" x14ac:dyDescent="0.2">
      <c r="A12891" t="s">
        <v>521</v>
      </c>
      <c r="B12891" t="s">
        <v>647</v>
      </c>
      <c r="C12891" t="s">
        <v>523</v>
      </c>
      <c r="D12891" t="s">
        <v>525</v>
      </c>
      <c r="E12891" t="s">
        <v>525</v>
      </c>
      <c r="F12891" s="191">
        <v>46010</v>
      </c>
      <c r="G12891" t="s">
        <v>650</v>
      </c>
      <c r="H12891" s="192">
        <v>397179</v>
      </c>
      <c r="I12891" t="s">
        <v>16</v>
      </c>
      <c r="J12891"/>
      <c r="K12891"/>
      <c r="L12891">
        <v>2025</v>
      </c>
      <c r="M12891" t="s">
        <v>525</v>
      </c>
      <c r="N12891" t="s">
        <v>569</v>
      </c>
      <c r="O12891"/>
    </row>
    <row r="12892" spans="1:15" ht="16" x14ac:dyDescent="0.2">
      <c r="A12892" t="s">
        <v>521</v>
      </c>
      <c r="B12892" t="s">
        <v>647</v>
      </c>
      <c r="C12892" t="s">
        <v>523</v>
      </c>
      <c r="D12892" t="s">
        <v>525</v>
      </c>
      <c r="E12892" t="s">
        <v>519</v>
      </c>
      <c r="F12892" s="191">
        <v>46010</v>
      </c>
      <c r="G12892" t="s">
        <v>650</v>
      </c>
      <c r="H12892" s="192">
        <v>343807</v>
      </c>
      <c r="I12892" t="s">
        <v>16</v>
      </c>
      <c r="J12892"/>
      <c r="K12892"/>
      <c r="L12892">
        <v>2025</v>
      </c>
      <c r="M12892" t="s">
        <v>525</v>
      </c>
      <c r="N12892" t="s">
        <v>569</v>
      </c>
      <c r="O12892"/>
    </row>
    <row r="12893" spans="1:15" ht="16" x14ac:dyDescent="0.2">
      <c r="A12893" t="s">
        <v>521</v>
      </c>
      <c r="B12893" t="s">
        <v>647</v>
      </c>
      <c r="C12893" t="s">
        <v>535</v>
      </c>
      <c r="D12893" t="s">
        <v>525</v>
      </c>
      <c r="E12893" t="s">
        <v>531</v>
      </c>
      <c r="F12893" s="191">
        <v>46010</v>
      </c>
      <c r="G12893" t="s">
        <v>650</v>
      </c>
      <c r="H12893" s="192">
        <v>30701</v>
      </c>
      <c r="I12893" t="s">
        <v>16</v>
      </c>
      <c r="J12893"/>
      <c r="K12893"/>
      <c r="L12893">
        <v>2025</v>
      </c>
      <c r="M12893" t="s">
        <v>525</v>
      </c>
      <c r="N12893" t="s">
        <v>569</v>
      </c>
      <c r="O12893"/>
    </row>
    <row r="12894" spans="1:15" ht="16" x14ac:dyDescent="0.2">
      <c r="A12894" t="s">
        <v>521</v>
      </c>
      <c r="B12894" t="s">
        <v>647</v>
      </c>
      <c r="C12894" t="s">
        <v>523</v>
      </c>
      <c r="D12894" t="s">
        <v>525</v>
      </c>
      <c r="E12894" t="s">
        <v>531</v>
      </c>
      <c r="F12894" s="191">
        <v>46010</v>
      </c>
      <c r="G12894" t="s">
        <v>650</v>
      </c>
      <c r="H12894" s="192">
        <v>1456968</v>
      </c>
      <c r="I12894" t="s">
        <v>16</v>
      </c>
      <c r="J12894"/>
      <c r="K12894"/>
      <c r="L12894">
        <v>2025</v>
      </c>
      <c r="M12894" t="s">
        <v>525</v>
      </c>
      <c r="N12894" t="s">
        <v>569</v>
      </c>
      <c r="O12894"/>
    </row>
    <row r="12895" spans="1:15" ht="16" x14ac:dyDescent="0.2">
      <c r="A12895" t="s">
        <v>521</v>
      </c>
      <c r="B12895" t="s">
        <v>647</v>
      </c>
      <c r="C12895" t="s">
        <v>523</v>
      </c>
      <c r="D12895" t="s">
        <v>525</v>
      </c>
      <c r="E12895" t="s">
        <v>525</v>
      </c>
      <c r="F12895" s="191">
        <v>46010</v>
      </c>
      <c r="G12895" t="s">
        <v>648</v>
      </c>
      <c r="H12895" s="192">
        <v>24534</v>
      </c>
      <c r="I12895" t="s">
        <v>16</v>
      </c>
      <c r="J12895"/>
      <c r="K12895"/>
      <c r="L12895">
        <v>2025</v>
      </c>
      <c r="M12895" t="s">
        <v>525</v>
      </c>
      <c r="N12895" t="s">
        <v>569</v>
      </c>
      <c r="O12895"/>
    </row>
    <row r="12896" spans="1:15" ht="16" x14ac:dyDescent="0.2">
      <c r="A12896" t="s">
        <v>521</v>
      </c>
      <c r="B12896" t="s">
        <v>647</v>
      </c>
      <c r="C12896" t="s">
        <v>523</v>
      </c>
      <c r="D12896" t="s">
        <v>525</v>
      </c>
      <c r="E12896" t="s">
        <v>531</v>
      </c>
      <c r="F12896" s="191">
        <v>46010</v>
      </c>
      <c r="G12896" t="s">
        <v>648</v>
      </c>
      <c r="H12896" s="192">
        <v>233515</v>
      </c>
      <c r="I12896" t="s">
        <v>16</v>
      </c>
      <c r="J12896"/>
      <c r="K12896"/>
      <c r="L12896">
        <v>2025</v>
      </c>
      <c r="M12896" t="s">
        <v>525</v>
      </c>
      <c r="N12896" t="s">
        <v>569</v>
      </c>
      <c r="O12896"/>
    </row>
    <row r="12897" spans="1:15" ht="16" x14ac:dyDescent="0.2">
      <c r="A12897" t="s">
        <v>521</v>
      </c>
      <c r="B12897" t="s">
        <v>647</v>
      </c>
      <c r="C12897" t="s">
        <v>523</v>
      </c>
      <c r="D12897" t="s">
        <v>525</v>
      </c>
      <c r="E12897" t="s">
        <v>525</v>
      </c>
      <c r="F12897" s="191">
        <v>46010</v>
      </c>
      <c r="G12897" t="s">
        <v>651</v>
      </c>
      <c r="H12897" s="192">
        <v>50160</v>
      </c>
      <c r="I12897" t="s">
        <v>16</v>
      </c>
      <c r="J12897"/>
      <c r="K12897"/>
      <c r="L12897">
        <v>2025</v>
      </c>
      <c r="M12897" t="s">
        <v>525</v>
      </c>
      <c r="N12897" t="s">
        <v>569</v>
      </c>
      <c r="O12897"/>
    </row>
    <row r="12898" spans="1:15" ht="16" x14ac:dyDescent="0.2">
      <c r="A12898" t="s">
        <v>521</v>
      </c>
      <c r="B12898" t="s">
        <v>647</v>
      </c>
      <c r="C12898" t="s">
        <v>523</v>
      </c>
      <c r="D12898" t="s">
        <v>525</v>
      </c>
      <c r="E12898" t="s">
        <v>525</v>
      </c>
      <c r="F12898" s="191">
        <v>46010</v>
      </c>
      <c r="G12898" t="s">
        <v>649</v>
      </c>
      <c r="H12898" s="192">
        <v>1167481</v>
      </c>
      <c r="I12898" t="s">
        <v>16</v>
      </c>
      <c r="J12898"/>
      <c r="K12898"/>
      <c r="L12898">
        <v>2025</v>
      </c>
      <c r="M12898" t="s">
        <v>525</v>
      </c>
      <c r="N12898" t="s">
        <v>569</v>
      </c>
      <c r="O12898"/>
    </row>
    <row r="12899" spans="1:15" ht="16" x14ac:dyDescent="0.2">
      <c r="A12899" t="s">
        <v>521</v>
      </c>
      <c r="B12899" t="s">
        <v>647</v>
      </c>
      <c r="C12899" t="s">
        <v>523</v>
      </c>
      <c r="D12899" t="s">
        <v>525</v>
      </c>
      <c r="E12899" t="s">
        <v>525</v>
      </c>
      <c r="F12899" s="191">
        <v>46010</v>
      </c>
      <c r="G12899" t="s">
        <v>652</v>
      </c>
      <c r="H12899" s="192">
        <v>128238</v>
      </c>
      <c r="I12899" t="s">
        <v>16</v>
      </c>
      <c r="J12899"/>
      <c r="K12899"/>
      <c r="L12899">
        <v>2025</v>
      </c>
      <c r="M12899" t="s">
        <v>525</v>
      </c>
      <c r="N12899" t="s">
        <v>569</v>
      </c>
      <c r="O12899"/>
    </row>
    <row r="12900" spans="1:15" ht="16" x14ac:dyDescent="0.2">
      <c r="A12900" t="s">
        <v>521</v>
      </c>
      <c r="B12900" t="s">
        <v>662</v>
      </c>
      <c r="C12900" t="s">
        <v>523</v>
      </c>
      <c r="D12900" t="s">
        <v>530</v>
      </c>
      <c r="E12900" t="s">
        <v>518</v>
      </c>
      <c r="F12900" s="191">
        <v>46011</v>
      </c>
      <c r="G12900" t="s">
        <v>32</v>
      </c>
      <c r="H12900" s="192">
        <v>67200</v>
      </c>
      <c r="I12900" t="s">
        <v>16</v>
      </c>
      <c r="J12900">
        <v>168</v>
      </c>
      <c r="K12900"/>
      <c r="L12900">
        <v>2025</v>
      </c>
      <c r="M12900" t="s">
        <v>525</v>
      </c>
      <c r="N12900" t="s">
        <v>526</v>
      </c>
      <c r="O12900"/>
    </row>
    <row r="12901" spans="1:15" ht="16" x14ac:dyDescent="0.2">
      <c r="A12901" t="s">
        <v>521</v>
      </c>
      <c r="B12901" t="s">
        <v>662</v>
      </c>
      <c r="C12901" t="s">
        <v>523</v>
      </c>
      <c r="D12901" t="s">
        <v>530</v>
      </c>
      <c r="E12901" t="s">
        <v>518</v>
      </c>
      <c r="F12901" s="191">
        <v>46011</v>
      </c>
      <c r="G12901" t="s">
        <v>32</v>
      </c>
      <c r="H12901" s="192">
        <v>21504</v>
      </c>
      <c r="I12901" t="s">
        <v>16</v>
      </c>
      <c r="J12901"/>
      <c r="K12901"/>
      <c r="L12901">
        <v>2025</v>
      </c>
      <c r="M12901" t="s">
        <v>525</v>
      </c>
      <c r="N12901" t="s">
        <v>526</v>
      </c>
      <c r="O12901" t="s">
        <v>937</v>
      </c>
    </row>
    <row r="12902" spans="1:15" ht="16" x14ac:dyDescent="0.2">
      <c r="A12902" t="s">
        <v>521</v>
      </c>
      <c r="B12902" t="s">
        <v>647</v>
      </c>
      <c r="C12902" t="s">
        <v>523</v>
      </c>
      <c r="D12902" t="s">
        <v>525</v>
      </c>
      <c r="E12902" t="s">
        <v>525</v>
      </c>
      <c r="F12902" s="191">
        <v>46013</v>
      </c>
      <c r="G12902" t="s">
        <v>650</v>
      </c>
      <c r="H12902" s="192">
        <v>407075</v>
      </c>
      <c r="I12902" t="s">
        <v>16</v>
      </c>
      <c r="J12902"/>
      <c r="K12902"/>
      <c r="L12902">
        <v>2025</v>
      </c>
      <c r="M12902" t="s">
        <v>525</v>
      </c>
      <c r="N12902" t="s">
        <v>569</v>
      </c>
      <c r="O12902"/>
    </row>
    <row r="12903" spans="1:15" ht="16" x14ac:dyDescent="0.2">
      <c r="A12903" t="s">
        <v>521</v>
      </c>
      <c r="B12903" t="s">
        <v>647</v>
      </c>
      <c r="C12903" t="s">
        <v>535</v>
      </c>
      <c r="D12903" t="s">
        <v>525</v>
      </c>
      <c r="E12903" t="s">
        <v>519</v>
      </c>
      <c r="F12903" s="191">
        <v>46013</v>
      </c>
      <c r="G12903" t="s">
        <v>650</v>
      </c>
      <c r="H12903" s="192">
        <v>9649</v>
      </c>
      <c r="I12903" t="s">
        <v>16</v>
      </c>
      <c r="J12903"/>
      <c r="K12903"/>
      <c r="L12903">
        <v>2025</v>
      </c>
      <c r="M12903" t="s">
        <v>525</v>
      </c>
      <c r="N12903" t="s">
        <v>569</v>
      </c>
      <c r="O12903"/>
    </row>
    <row r="12904" spans="1:15" ht="16" x14ac:dyDescent="0.2">
      <c r="A12904" t="s">
        <v>521</v>
      </c>
      <c r="B12904" t="s">
        <v>647</v>
      </c>
      <c r="C12904" t="s">
        <v>523</v>
      </c>
      <c r="D12904" t="s">
        <v>525</v>
      </c>
      <c r="E12904" t="s">
        <v>519</v>
      </c>
      <c r="F12904" s="191">
        <v>46013</v>
      </c>
      <c r="G12904" t="s">
        <v>650</v>
      </c>
      <c r="H12904" s="192">
        <v>173868</v>
      </c>
      <c r="I12904" t="s">
        <v>16</v>
      </c>
      <c r="J12904"/>
      <c r="K12904"/>
      <c r="L12904">
        <v>2025</v>
      </c>
      <c r="M12904" t="s">
        <v>525</v>
      </c>
      <c r="N12904" t="s">
        <v>569</v>
      </c>
      <c r="O12904"/>
    </row>
    <row r="12905" spans="1:15" ht="16" x14ac:dyDescent="0.2">
      <c r="A12905" t="s">
        <v>521</v>
      </c>
      <c r="B12905" t="s">
        <v>647</v>
      </c>
      <c r="C12905" t="s">
        <v>523</v>
      </c>
      <c r="D12905" t="s">
        <v>525</v>
      </c>
      <c r="E12905" t="s">
        <v>531</v>
      </c>
      <c r="F12905" s="191">
        <v>46013</v>
      </c>
      <c r="G12905" t="s">
        <v>650</v>
      </c>
      <c r="H12905" s="192">
        <v>665861</v>
      </c>
      <c r="I12905" t="s">
        <v>16</v>
      </c>
      <c r="J12905"/>
      <c r="K12905"/>
      <c r="L12905">
        <v>2025</v>
      </c>
      <c r="M12905" t="s">
        <v>525</v>
      </c>
      <c r="N12905" t="s">
        <v>569</v>
      </c>
      <c r="O12905"/>
    </row>
    <row r="12906" spans="1:15" ht="16" x14ac:dyDescent="0.2">
      <c r="A12906" t="s">
        <v>521</v>
      </c>
      <c r="B12906" t="s">
        <v>647</v>
      </c>
      <c r="C12906" t="s">
        <v>523</v>
      </c>
      <c r="D12906" t="s">
        <v>525</v>
      </c>
      <c r="E12906" t="s">
        <v>531</v>
      </c>
      <c r="F12906" s="191">
        <v>46013</v>
      </c>
      <c r="G12906" t="s">
        <v>648</v>
      </c>
      <c r="H12906" s="192">
        <v>367288</v>
      </c>
      <c r="I12906" t="s">
        <v>16</v>
      </c>
      <c r="J12906"/>
      <c r="K12906"/>
      <c r="L12906">
        <v>2025</v>
      </c>
      <c r="M12906" t="s">
        <v>525</v>
      </c>
      <c r="N12906" t="s">
        <v>569</v>
      </c>
      <c r="O12906"/>
    </row>
    <row r="12907" spans="1:15" ht="16" x14ac:dyDescent="0.2">
      <c r="A12907" t="s">
        <v>521</v>
      </c>
      <c r="B12907" t="s">
        <v>647</v>
      </c>
      <c r="C12907" t="s">
        <v>523</v>
      </c>
      <c r="D12907" t="s">
        <v>525</v>
      </c>
      <c r="E12907" t="s">
        <v>531</v>
      </c>
      <c r="F12907" s="191">
        <v>46013</v>
      </c>
      <c r="G12907" t="s">
        <v>651</v>
      </c>
      <c r="H12907" s="192">
        <v>396000</v>
      </c>
      <c r="I12907" t="s">
        <v>16</v>
      </c>
      <c r="J12907"/>
      <c r="K12907"/>
      <c r="L12907">
        <v>2025</v>
      </c>
      <c r="M12907" t="s">
        <v>525</v>
      </c>
      <c r="N12907" t="s">
        <v>569</v>
      </c>
      <c r="O12907"/>
    </row>
    <row r="12908" spans="1:15" ht="16" x14ac:dyDescent="0.2">
      <c r="A12908" t="s">
        <v>521</v>
      </c>
      <c r="B12908" t="s">
        <v>647</v>
      </c>
      <c r="C12908" t="s">
        <v>523</v>
      </c>
      <c r="D12908" t="s">
        <v>525</v>
      </c>
      <c r="E12908" t="s">
        <v>525</v>
      </c>
      <c r="F12908" s="191">
        <v>46013</v>
      </c>
      <c r="G12908" t="s">
        <v>649</v>
      </c>
      <c r="H12908" s="192">
        <v>1144308</v>
      </c>
      <c r="I12908" t="s">
        <v>16</v>
      </c>
      <c r="J12908"/>
      <c r="K12908"/>
      <c r="L12908">
        <v>2025</v>
      </c>
      <c r="M12908" t="s">
        <v>525</v>
      </c>
      <c r="N12908" t="s">
        <v>569</v>
      </c>
      <c r="O12908"/>
    </row>
    <row r="12909" spans="1:15" ht="16" x14ac:dyDescent="0.2">
      <c r="A12909" t="s">
        <v>521</v>
      </c>
      <c r="B12909" t="s">
        <v>647</v>
      </c>
      <c r="C12909" t="s">
        <v>523</v>
      </c>
      <c r="D12909" t="s">
        <v>525</v>
      </c>
      <c r="E12909" t="s">
        <v>531</v>
      </c>
      <c r="F12909" s="191">
        <v>46013</v>
      </c>
      <c r="G12909" t="s">
        <v>649</v>
      </c>
      <c r="H12909" s="192">
        <v>3305038</v>
      </c>
      <c r="I12909" t="s">
        <v>16</v>
      </c>
      <c r="J12909"/>
      <c r="K12909"/>
      <c r="L12909">
        <v>2025</v>
      </c>
      <c r="M12909" t="s">
        <v>525</v>
      </c>
      <c r="N12909" t="s">
        <v>569</v>
      </c>
      <c r="O12909"/>
    </row>
    <row r="12910" spans="1:15" ht="16" x14ac:dyDescent="0.2">
      <c r="A12910" t="s">
        <v>521</v>
      </c>
      <c r="B12910" t="s">
        <v>647</v>
      </c>
      <c r="C12910" t="s">
        <v>523</v>
      </c>
      <c r="D12910" t="s">
        <v>525</v>
      </c>
      <c r="E12910" t="s">
        <v>531</v>
      </c>
      <c r="F12910" s="191">
        <v>46013</v>
      </c>
      <c r="G12910" t="s">
        <v>652</v>
      </c>
      <c r="H12910" s="192">
        <v>544676</v>
      </c>
      <c r="I12910" t="s">
        <v>16</v>
      </c>
      <c r="J12910"/>
      <c r="K12910"/>
      <c r="L12910">
        <v>2025</v>
      </c>
      <c r="M12910" t="s">
        <v>525</v>
      </c>
      <c r="N12910" t="s">
        <v>569</v>
      </c>
      <c r="O12910"/>
    </row>
    <row r="12911" spans="1:15" ht="16" x14ac:dyDescent="0.2">
      <c r="A12911" t="s">
        <v>521</v>
      </c>
      <c r="B12911" t="s">
        <v>617</v>
      </c>
      <c r="C12911" t="s">
        <v>523</v>
      </c>
      <c r="D12911" t="s">
        <v>525</v>
      </c>
      <c r="E12911" t="s">
        <v>531</v>
      </c>
      <c r="F12911" s="191">
        <v>46013</v>
      </c>
      <c r="G12911" t="s">
        <v>619</v>
      </c>
      <c r="H12911" s="192">
        <v>792011</v>
      </c>
      <c r="I12911" t="s">
        <v>22</v>
      </c>
      <c r="J12911"/>
      <c r="K12911"/>
      <c r="L12911">
        <v>2025</v>
      </c>
      <c r="M12911" t="s">
        <v>525</v>
      </c>
      <c r="N12911" t="s">
        <v>569</v>
      </c>
      <c r="O12911"/>
    </row>
    <row r="12912" spans="1:15" ht="16" x14ac:dyDescent="0.2">
      <c r="A12912" t="s">
        <v>521</v>
      </c>
      <c r="B12912" t="s">
        <v>617</v>
      </c>
      <c r="C12912" t="s">
        <v>523</v>
      </c>
      <c r="D12912" t="s">
        <v>525</v>
      </c>
      <c r="E12912" t="s">
        <v>531</v>
      </c>
      <c r="F12912" s="191">
        <v>46013</v>
      </c>
      <c r="G12912" t="s">
        <v>587</v>
      </c>
      <c r="H12912" s="192">
        <v>105380</v>
      </c>
      <c r="I12912" t="s">
        <v>22</v>
      </c>
      <c r="J12912"/>
      <c r="K12912"/>
      <c r="L12912">
        <v>2025</v>
      </c>
      <c r="M12912" t="s">
        <v>525</v>
      </c>
      <c r="N12912" t="s">
        <v>569</v>
      </c>
      <c r="O12912"/>
    </row>
    <row r="12913" spans="1:15" ht="16" x14ac:dyDescent="0.2">
      <c r="A12913" t="s">
        <v>521</v>
      </c>
      <c r="B12913" t="s">
        <v>647</v>
      </c>
      <c r="C12913" t="s">
        <v>523</v>
      </c>
      <c r="D12913" t="s">
        <v>525</v>
      </c>
      <c r="E12913" t="s">
        <v>525</v>
      </c>
      <c r="F12913" s="191">
        <v>46014</v>
      </c>
      <c r="G12913" t="s">
        <v>650</v>
      </c>
      <c r="H12913" s="192">
        <v>438321</v>
      </c>
      <c r="I12913" t="s">
        <v>16</v>
      </c>
      <c r="J12913"/>
      <c r="K12913"/>
      <c r="L12913">
        <v>2025</v>
      </c>
      <c r="M12913" t="s">
        <v>525</v>
      </c>
      <c r="N12913" t="s">
        <v>569</v>
      </c>
      <c r="O12913"/>
    </row>
    <row r="12914" spans="1:15" ht="16" x14ac:dyDescent="0.2">
      <c r="A12914" t="s">
        <v>521</v>
      </c>
      <c r="B12914" t="s">
        <v>647</v>
      </c>
      <c r="C12914" t="s">
        <v>535</v>
      </c>
      <c r="D12914" t="s">
        <v>525</v>
      </c>
      <c r="E12914" t="s">
        <v>519</v>
      </c>
      <c r="F12914" s="191">
        <v>46014</v>
      </c>
      <c r="G12914" t="s">
        <v>650</v>
      </c>
      <c r="H12914" s="192">
        <v>36428</v>
      </c>
      <c r="I12914" t="s">
        <v>16</v>
      </c>
      <c r="J12914"/>
      <c r="K12914"/>
      <c r="L12914">
        <v>2025</v>
      </c>
      <c r="M12914" t="s">
        <v>525</v>
      </c>
      <c r="N12914" t="s">
        <v>569</v>
      </c>
      <c r="O12914"/>
    </row>
    <row r="12915" spans="1:15" ht="16" x14ac:dyDescent="0.2">
      <c r="A12915" t="s">
        <v>521</v>
      </c>
      <c r="B12915" t="s">
        <v>647</v>
      </c>
      <c r="C12915" t="s">
        <v>523</v>
      </c>
      <c r="D12915" t="s">
        <v>525</v>
      </c>
      <c r="E12915" t="s">
        <v>519</v>
      </c>
      <c r="F12915" s="191">
        <v>46014</v>
      </c>
      <c r="G12915" t="s">
        <v>650</v>
      </c>
      <c r="H12915" s="192">
        <v>178519</v>
      </c>
      <c r="I12915" t="s">
        <v>16</v>
      </c>
      <c r="J12915"/>
      <c r="K12915"/>
      <c r="L12915">
        <v>2025</v>
      </c>
      <c r="M12915" t="s">
        <v>525</v>
      </c>
      <c r="N12915" t="s">
        <v>569</v>
      </c>
      <c r="O12915"/>
    </row>
    <row r="12916" spans="1:15" ht="16" x14ac:dyDescent="0.2">
      <c r="A12916" t="s">
        <v>521</v>
      </c>
      <c r="B12916" t="s">
        <v>647</v>
      </c>
      <c r="C12916" t="s">
        <v>523</v>
      </c>
      <c r="D12916" t="s">
        <v>525</v>
      </c>
      <c r="E12916" t="s">
        <v>531</v>
      </c>
      <c r="F12916" s="191">
        <v>46014</v>
      </c>
      <c r="G12916" t="s">
        <v>650</v>
      </c>
      <c r="H12916" s="192">
        <v>656601</v>
      </c>
      <c r="I12916" t="s">
        <v>16</v>
      </c>
      <c r="J12916"/>
      <c r="K12916"/>
      <c r="L12916">
        <v>2025</v>
      </c>
      <c r="M12916" t="s">
        <v>525</v>
      </c>
      <c r="N12916" t="s">
        <v>569</v>
      </c>
      <c r="O12916"/>
    </row>
    <row r="12917" spans="1:15" ht="16" x14ac:dyDescent="0.2">
      <c r="A12917" t="s">
        <v>521</v>
      </c>
      <c r="B12917" t="s">
        <v>647</v>
      </c>
      <c r="C12917" t="s">
        <v>523</v>
      </c>
      <c r="D12917" t="s">
        <v>525</v>
      </c>
      <c r="E12917" t="s">
        <v>525</v>
      </c>
      <c r="F12917" s="191">
        <v>46014</v>
      </c>
      <c r="G12917" t="s">
        <v>648</v>
      </c>
      <c r="H12917" s="192">
        <v>55160</v>
      </c>
      <c r="I12917" t="s">
        <v>16</v>
      </c>
      <c r="J12917"/>
      <c r="K12917"/>
      <c r="L12917">
        <v>2025</v>
      </c>
      <c r="M12917" t="s">
        <v>525</v>
      </c>
      <c r="N12917" t="s">
        <v>569</v>
      </c>
      <c r="O12917"/>
    </row>
    <row r="12918" spans="1:15" ht="16" x14ac:dyDescent="0.2">
      <c r="A12918" t="s">
        <v>521</v>
      </c>
      <c r="B12918" t="s">
        <v>647</v>
      </c>
      <c r="C12918" t="s">
        <v>523</v>
      </c>
      <c r="D12918" t="s">
        <v>525</v>
      </c>
      <c r="E12918" t="s">
        <v>531</v>
      </c>
      <c r="F12918" s="191">
        <v>46014</v>
      </c>
      <c r="G12918" t="s">
        <v>648</v>
      </c>
      <c r="H12918" s="192">
        <v>151851</v>
      </c>
      <c r="I12918" t="s">
        <v>16</v>
      </c>
      <c r="J12918"/>
      <c r="K12918"/>
      <c r="L12918">
        <v>2025</v>
      </c>
      <c r="M12918" t="s">
        <v>525</v>
      </c>
      <c r="N12918" t="s">
        <v>569</v>
      </c>
      <c r="O12918"/>
    </row>
    <row r="12919" spans="1:15" ht="16" x14ac:dyDescent="0.2">
      <c r="A12919" t="s">
        <v>521</v>
      </c>
      <c r="B12919" t="s">
        <v>647</v>
      </c>
      <c r="C12919" t="s">
        <v>523</v>
      </c>
      <c r="D12919" t="s">
        <v>525</v>
      </c>
      <c r="E12919" t="s">
        <v>525</v>
      </c>
      <c r="F12919" s="191">
        <v>46014</v>
      </c>
      <c r="G12919" t="s">
        <v>651</v>
      </c>
      <c r="H12919" s="192">
        <v>136290</v>
      </c>
      <c r="I12919" t="s">
        <v>16</v>
      </c>
      <c r="J12919"/>
      <c r="K12919"/>
      <c r="L12919">
        <v>2025</v>
      </c>
      <c r="M12919" t="s">
        <v>525</v>
      </c>
      <c r="N12919" t="s">
        <v>569</v>
      </c>
      <c r="O12919"/>
    </row>
    <row r="12920" spans="1:15" ht="16" x14ac:dyDescent="0.2">
      <c r="A12920" t="s">
        <v>521</v>
      </c>
      <c r="B12920" t="s">
        <v>647</v>
      </c>
      <c r="C12920" t="s">
        <v>523</v>
      </c>
      <c r="D12920" t="s">
        <v>525</v>
      </c>
      <c r="E12920" t="s">
        <v>531</v>
      </c>
      <c r="F12920" s="191">
        <v>46014</v>
      </c>
      <c r="G12920" t="s">
        <v>651</v>
      </c>
      <c r="H12920" s="192">
        <v>4477</v>
      </c>
      <c r="I12920" t="s">
        <v>16</v>
      </c>
      <c r="J12920"/>
      <c r="K12920"/>
      <c r="L12920">
        <v>2025</v>
      </c>
      <c r="M12920" t="s">
        <v>525</v>
      </c>
      <c r="N12920" t="s">
        <v>569</v>
      </c>
      <c r="O12920"/>
    </row>
    <row r="12921" spans="1:15" ht="16" x14ac:dyDescent="0.2">
      <c r="A12921" t="s">
        <v>521</v>
      </c>
      <c r="B12921" t="s">
        <v>647</v>
      </c>
      <c r="C12921" t="s">
        <v>523</v>
      </c>
      <c r="D12921" t="s">
        <v>525</v>
      </c>
      <c r="E12921" t="s">
        <v>525</v>
      </c>
      <c r="F12921" s="191">
        <v>46014</v>
      </c>
      <c r="G12921" t="s">
        <v>649</v>
      </c>
      <c r="H12921" s="192">
        <v>3249099</v>
      </c>
      <c r="I12921" t="s">
        <v>16</v>
      </c>
      <c r="J12921"/>
      <c r="K12921"/>
      <c r="L12921">
        <v>2025</v>
      </c>
      <c r="M12921" t="s">
        <v>525</v>
      </c>
      <c r="N12921" t="s">
        <v>569</v>
      </c>
      <c r="O12921"/>
    </row>
    <row r="12922" spans="1:15" ht="16" x14ac:dyDescent="0.2">
      <c r="A12922" t="s">
        <v>521</v>
      </c>
      <c r="B12922" t="s">
        <v>647</v>
      </c>
      <c r="C12922" t="s">
        <v>523</v>
      </c>
      <c r="D12922" t="s">
        <v>525</v>
      </c>
      <c r="E12922" t="s">
        <v>531</v>
      </c>
      <c r="F12922" s="191">
        <v>46014</v>
      </c>
      <c r="G12922" t="s">
        <v>649</v>
      </c>
      <c r="H12922" s="192">
        <v>3545311</v>
      </c>
      <c r="I12922" t="s">
        <v>16</v>
      </c>
      <c r="J12922"/>
      <c r="K12922"/>
      <c r="L12922">
        <v>2025</v>
      </c>
      <c r="M12922" t="s">
        <v>525</v>
      </c>
      <c r="N12922" t="s">
        <v>569</v>
      </c>
      <c r="O12922"/>
    </row>
    <row r="12923" spans="1:15" ht="16" x14ac:dyDescent="0.2">
      <c r="A12923" t="s">
        <v>521</v>
      </c>
      <c r="B12923" t="s">
        <v>647</v>
      </c>
      <c r="C12923" t="s">
        <v>523</v>
      </c>
      <c r="D12923" t="s">
        <v>525</v>
      </c>
      <c r="E12923" t="s">
        <v>525</v>
      </c>
      <c r="F12923" s="191">
        <v>46014</v>
      </c>
      <c r="G12923" t="s">
        <v>652</v>
      </c>
      <c r="H12923" s="192">
        <v>378620</v>
      </c>
      <c r="I12923" t="s">
        <v>16</v>
      </c>
      <c r="J12923"/>
      <c r="K12923"/>
      <c r="L12923">
        <v>2025</v>
      </c>
      <c r="M12923" t="s">
        <v>525</v>
      </c>
      <c r="N12923" t="s">
        <v>569</v>
      </c>
      <c r="O12923"/>
    </row>
    <row r="12924" spans="1:15" ht="16" x14ac:dyDescent="0.2">
      <c r="A12924" t="s">
        <v>521</v>
      </c>
      <c r="B12924" t="s">
        <v>647</v>
      </c>
      <c r="C12924" t="s">
        <v>523</v>
      </c>
      <c r="D12924" t="s">
        <v>525</v>
      </c>
      <c r="E12924" t="s">
        <v>531</v>
      </c>
      <c r="F12924" s="191">
        <v>46014</v>
      </c>
      <c r="G12924" t="s">
        <v>652</v>
      </c>
      <c r="H12924" s="192">
        <v>161205</v>
      </c>
      <c r="I12924" t="s">
        <v>16</v>
      </c>
      <c r="J12924"/>
      <c r="K12924"/>
      <c r="L12924">
        <v>2025</v>
      </c>
      <c r="M12924" t="s">
        <v>525</v>
      </c>
      <c r="N12924" t="s">
        <v>569</v>
      </c>
      <c r="O12924"/>
    </row>
    <row r="12925" spans="1:15" ht="16" x14ac:dyDescent="0.2">
      <c r="A12925" t="s">
        <v>521</v>
      </c>
      <c r="B12925" t="s">
        <v>617</v>
      </c>
      <c r="C12925" t="s">
        <v>523</v>
      </c>
      <c r="D12925" t="s">
        <v>525</v>
      </c>
      <c r="E12925" t="s">
        <v>531</v>
      </c>
      <c r="F12925" s="191">
        <v>46014</v>
      </c>
      <c r="G12925" t="s">
        <v>619</v>
      </c>
      <c r="H12925" s="192">
        <v>97680</v>
      </c>
      <c r="I12925" t="s">
        <v>22</v>
      </c>
      <c r="J12925"/>
      <c r="K12925"/>
      <c r="L12925">
        <v>2025</v>
      </c>
      <c r="M12925" t="s">
        <v>525</v>
      </c>
      <c r="N12925" t="s">
        <v>569</v>
      </c>
      <c r="O12925"/>
    </row>
    <row r="12926" spans="1:15" ht="16" x14ac:dyDescent="0.2">
      <c r="A12926" t="s">
        <v>521</v>
      </c>
      <c r="B12926" t="s">
        <v>617</v>
      </c>
      <c r="C12926" t="s">
        <v>523</v>
      </c>
      <c r="D12926" t="s">
        <v>525</v>
      </c>
      <c r="E12926" t="s">
        <v>531</v>
      </c>
      <c r="F12926" s="191">
        <v>46014</v>
      </c>
      <c r="G12926" t="s">
        <v>587</v>
      </c>
      <c r="H12926" s="192">
        <v>85800</v>
      </c>
      <c r="I12926" t="s">
        <v>22</v>
      </c>
      <c r="J12926"/>
      <c r="K12926"/>
      <c r="L12926">
        <v>2025</v>
      </c>
      <c r="M12926" t="s">
        <v>525</v>
      </c>
      <c r="N12926" t="s">
        <v>569</v>
      </c>
      <c r="O12926"/>
    </row>
    <row r="12927" spans="1:15" ht="16" x14ac:dyDescent="0.2">
      <c r="A12927" t="s">
        <v>521</v>
      </c>
      <c r="B12927" t="s">
        <v>567</v>
      </c>
      <c r="C12927" t="s">
        <v>523</v>
      </c>
      <c r="D12927" t="s">
        <v>525</v>
      </c>
      <c r="E12927" t="s">
        <v>531</v>
      </c>
      <c r="F12927" s="191">
        <v>46014</v>
      </c>
      <c r="G12927" t="s">
        <v>568</v>
      </c>
      <c r="H12927" s="192">
        <v>73920</v>
      </c>
      <c r="I12927" t="s">
        <v>22</v>
      </c>
      <c r="J12927"/>
      <c r="K12927"/>
      <c r="L12927">
        <v>2025</v>
      </c>
      <c r="M12927" t="s">
        <v>525</v>
      </c>
      <c r="N12927" t="s">
        <v>569</v>
      </c>
      <c r="O12927"/>
    </row>
    <row r="12928" spans="1:15" ht="16" x14ac:dyDescent="0.2">
      <c r="A12928" t="s">
        <v>521</v>
      </c>
      <c r="B12928" t="s">
        <v>617</v>
      </c>
      <c r="C12928" t="s">
        <v>523</v>
      </c>
      <c r="D12928" t="s">
        <v>525</v>
      </c>
      <c r="E12928" t="s">
        <v>531</v>
      </c>
      <c r="F12928" s="191">
        <v>46014</v>
      </c>
      <c r="G12928" t="s">
        <v>568</v>
      </c>
      <c r="H12928" s="192">
        <v>195360</v>
      </c>
      <c r="I12928" t="s">
        <v>22</v>
      </c>
      <c r="J12928"/>
      <c r="K12928"/>
      <c r="L12928">
        <v>2025</v>
      </c>
      <c r="M12928" t="s">
        <v>525</v>
      </c>
      <c r="N12928" t="s">
        <v>569</v>
      </c>
      <c r="O12928"/>
    </row>
    <row r="12929" spans="1:15" ht="16" x14ac:dyDescent="0.2">
      <c r="A12929" t="s">
        <v>521</v>
      </c>
      <c r="B12929" t="s">
        <v>603</v>
      </c>
      <c r="C12929" t="s">
        <v>523</v>
      </c>
      <c r="D12929" t="s">
        <v>525</v>
      </c>
      <c r="E12929" t="s">
        <v>525</v>
      </c>
      <c r="F12929" s="191">
        <v>46014</v>
      </c>
      <c r="G12929" t="s">
        <v>604</v>
      </c>
      <c r="H12929" s="192">
        <v>5760</v>
      </c>
      <c r="I12929" t="s">
        <v>22</v>
      </c>
      <c r="J12929"/>
      <c r="K12929"/>
      <c r="L12929">
        <v>2025</v>
      </c>
      <c r="M12929" t="s">
        <v>525</v>
      </c>
      <c r="N12929" t="s">
        <v>569</v>
      </c>
      <c r="O12929"/>
    </row>
    <row r="12930" spans="1:15" ht="16" x14ac:dyDescent="0.2">
      <c r="A12930" t="s">
        <v>521</v>
      </c>
      <c r="B12930" t="s">
        <v>617</v>
      </c>
      <c r="C12930" t="s">
        <v>523</v>
      </c>
      <c r="D12930" t="s">
        <v>525</v>
      </c>
      <c r="E12930" t="s">
        <v>531</v>
      </c>
      <c r="F12930" s="191">
        <v>46014</v>
      </c>
      <c r="G12930" t="s">
        <v>621</v>
      </c>
      <c r="H12930" s="192">
        <v>358160</v>
      </c>
      <c r="I12930" t="s">
        <v>22</v>
      </c>
      <c r="J12930"/>
      <c r="K12930"/>
      <c r="L12930">
        <v>2025</v>
      </c>
      <c r="M12930" t="s">
        <v>525</v>
      </c>
      <c r="N12930" t="s">
        <v>569</v>
      </c>
      <c r="O12930"/>
    </row>
    <row r="12931" spans="1:15" ht="16" x14ac:dyDescent="0.2">
      <c r="A12931" t="s">
        <v>521</v>
      </c>
      <c r="B12931" t="s">
        <v>647</v>
      </c>
      <c r="C12931" t="s">
        <v>523</v>
      </c>
      <c r="D12931" t="s">
        <v>525</v>
      </c>
      <c r="E12931" t="s">
        <v>525</v>
      </c>
      <c r="F12931" s="191">
        <v>46015</v>
      </c>
      <c r="G12931" t="s">
        <v>650</v>
      </c>
      <c r="H12931" s="192">
        <v>463151</v>
      </c>
      <c r="I12931" t="s">
        <v>16</v>
      </c>
      <c r="J12931"/>
      <c r="K12931"/>
      <c r="L12931">
        <v>2025</v>
      </c>
      <c r="M12931" t="s">
        <v>525</v>
      </c>
      <c r="N12931" t="s">
        <v>569</v>
      </c>
      <c r="O12931"/>
    </row>
    <row r="12932" spans="1:15" ht="16" x14ac:dyDescent="0.2">
      <c r="A12932" t="s">
        <v>521</v>
      </c>
      <c r="B12932" t="s">
        <v>647</v>
      </c>
      <c r="C12932" t="s">
        <v>535</v>
      </c>
      <c r="D12932" t="s">
        <v>525</v>
      </c>
      <c r="E12932" t="s">
        <v>519</v>
      </c>
      <c r="F12932" s="191">
        <v>46015</v>
      </c>
      <c r="G12932" t="s">
        <v>650</v>
      </c>
      <c r="H12932" s="192">
        <v>21692</v>
      </c>
      <c r="I12932" t="s">
        <v>16</v>
      </c>
      <c r="J12932"/>
      <c r="K12932"/>
      <c r="L12932">
        <v>2025</v>
      </c>
      <c r="M12932" t="s">
        <v>525</v>
      </c>
      <c r="N12932" t="s">
        <v>569</v>
      </c>
      <c r="O12932"/>
    </row>
    <row r="12933" spans="1:15" ht="16" x14ac:dyDescent="0.2">
      <c r="A12933" t="s">
        <v>521</v>
      </c>
      <c r="B12933" t="s">
        <v>647</v>
      </c>
      <c r="C12933" t="s">
        <v>523</v>
      </c>
      <c r="D12933" t="s">
        <v>525</v>
      </c>
      <c r="E12933" t="s">
        <v>519</v>
      </c>
      <c r="F12933" s="191">
        <v>46015</v>
      </c>
      <c r="G12933" t="s">
        <v>650</v>
      </c>
      <c r="H12933" s="192">
        <v>205830</v>
      </c>
      <c r="I12933" t="s">
        <v>16</v>
      </c>
      <c r="J12933"/>
      <c r="K12933"/>
      <c r="L12933">
        <v>2025</v>
      </c>
      <c r="M12933" t="s">
        <v>525</v>
      </c>
      <c r="N12933" t="s">
        <v>569</v>
      </c>
      <c r="O12933"/>
    </row>
    <row r="12934" spans="1:15" ht="16" x14ac:dyDescent="0.2">
      <c r="A12934" t="s">
        <v>521</v>
      </c>
      <c r="B12934" t="s">
        <v>647</v>
      </c>
      <c r="C12934" t="s">
        <v>523</v>
      </c>
      <c r="D12934" t="s">
        <v>525</v>
      </c>
      <c r="E12934" t="s">
        <v>531</v>
      </c>
      <c r="F12934" s="191">
        <v>46015</v>
      </c>
      <c r="G12934" t="s">
        <v>650</v>
      </c>
      <c r="H12934" s="192">
        <v>466651</v>
      </c>
      <c r="I12934" t="s">
        <v>16</v>
      </c>
      <c r="J12934"/>
      <c r="K12934"/>
      <c r="L12934">
        <v>2025</v>
      </c>
      <c r="M12934" t="s">
        <v>525</v>
      </c>
      <c r="N12934" t="s">
        <v>569</v>
      </c>
      <c r="O12934"/>
    </row>
    <row r="12935" spans="1:15" ht="16" x14ac:dyDescent="0.2">
      <c r="A12935" t="s">
        <v>521</v>
      </c>
      <c r="B12935" t="s">
        <v>647</v>
      </c>
      <c r="C12935" t="s">
        <v>523</v>
      </c>
      <c r="D12935" t="s">
        <v>525</v>
      </c>
      <c r="E12935" t="s">
        <v>531</v>
      </c>
      <c r="F12935" s="191">
        <v>46015</v>
      </c>
      <c r="G12935" t="s">
        <v>648</v>
      </c>
      <c r="H12935" s="192">
        <v>197281</v>
      </c>
      <c r="I12935" t="s">
        <v>16</v>
      </c>
      <c r="J12935"/>
      <c r="K12935"/>
      <c r="L12935">
        <v>2025</v>
      </c>
      <c r="M12935" t="s">
        <v>525</v>
      </c>
      <c r="N12935" t="s">
        <v>569</v>
      </c>
      <c r="O12935"/>
    </row>
    <row r="12936" spans="1:15" ht="16" x14ac:dyDescent="0.2">
      <c r="A12936" t="s">
        <v>521</v>
      </c>
      <c r="B12936" t="s">
        <v>647</v>
      </c>
      <c r="C12936" t="s">
        <v>523</v>
      </c>
      <c r="D12936" t="s">
        <v>525</v>
      </c>
      <c r="E12936" t="s">
        <v>531</v>
      </c>
      <c r="F12936" s="191">
        <v>46015</v>
      </c>
      <c r="G12936" t="s">
        <v>651</v>
      </c>
      <c r="H12936" s="192">
        <v>193191</v>
      </c>
      <c r="I12936" t="s">
        <v>16</v>
      </c>
      <c r="J12936"/>
      <c r="K12936"/>
      <c r="L12936">
        <v>2025</v>
      </c>
      <c r="M12936" t="s">
        <v>525</v>
      </c>
      <c r="N12936" t="s">
        <v>569</v>
      </c>
      <c r="O12936"/>
    </row>
    <row r="12937" spans="1:15" ht="16" x14ac:dyDescent="0.2">
      <c r="A12937" t="s">
        <v>521</v>
      </c>
      <c r="B12937" t="s">
        <v>647</v>
      </c>
      <c r="C12937" t="s">
        <v>523</v>
      </c>
      <c r="D12937" t="s">
        <v>525</v>
      </c>
      <c r="E12937" t="s">
        <v>525</v>
      </c>
      <c r="F12937" s="191">
        <v>46015</v>
      </c>
      <c r="G12937" t="s">
        <v>649</v>
      </c>
      <c r="H12937" s="192">
        <v>2079343</v>
      </c>
      <c r="I12937" t="s">
        <v>16</v>
      </c>
      <c r="J12937"/>
      <c r="K12937"/>
      <c r="L12937">
        <v>2025</v>
      </c>
      <c r="M12937" t="s">
        <v>525</v>
      </c>
      <c r="N12937" t="s">
        <v>569</v>
      </c>
      <c r="O12937"/>
    </row>
    <row r="12938" spans="1:15" ht="16" x14ac:dyDescent="0.2">
      <c r="A12938" t="s">
        <v>521</v>
      </c>
      <c r="B12938" t="s">
        <v>617</v>
      </c>
      <c r="C12938" t="s">
        <v>523</v>
      </c>
      <c r="D12938" t="s">
        <v>525</v>
      </c>
      <c r="E12938" t="s">
        <v>531</v>
      </c>
      <c r="F12938" s="191">
        <v>46015</v>
      </c>
      <c r="G12938" t="s">
        <v>619</v>
      </c>
      <c r="H12938" s="192">
        <v>120780</v>
      </c>
      <c r="I12938" t="s">
        <v>22</v>
      </c>
      <c r="J12938"/>
      <c r="K12938"/>
      <c r="L12938">
        <v>2025</v>
      </c>
      <c r="M12938" t="s">
        <v>525</v>
      </c>
      <c r="N12938" t="s">
        <v>569</v>
      </c>
      <c r="O12938"/>
    </row>
    <row r="12939" spans="1:15" ht="16" x14ac:dyDescent="0.2">
      <c r="A12939" t="s">
        <v>521</v>
      </c>
      <c r="B12939" t="s">
        <v>617</v>
      </c>
      <c r="C12939" t="s">
        <v>523</v>
      </c>
      <c r="D12939" t="s">
        <v>525</v>
      </c>
      <c r="E12939" t="s">
        <v>531</v>
      </c>
      <c r="F12939" s="191">
        <v>46015</v>
      </c>
      <c r="G12939" t="s">
        <v>587</v>
      </c>
      <c r="H12939" s="192">
        <v>173140</v>
      </c>
      <c r="I12939" t="s">
        <v>22</v>
      </c>
      <c r="J12939"/>
      <c r="K12939"/>
      <c r="L12939">
        <v>2025</v>
      </c>
      <c r="M12939" t="s">
        <v>525</v>
      </c>
      <c r="N12939" t="s">
        <v>569</v>
      </c>
      <c r="O12939"/>
    </row>
    <row r="12940" spans="1:15" ht="16" x14ac:dyDescent="0.2">
      <c r="A12940" t="s">
        <v>521</v>
      </c>
      <c r="B12940" t="s">
        <v>617</v>
      </c>
      <c r="C12940" t="s">
        <v>523</v>
      </c>
      <c r="D12940" t="s">
        <v>525</v>
      </c>
      <c r="E12940" t="s">
        <v>525</v>
      </c>
      <c r="F12940" s="191">
        <v>46015</v>
      </c>
      <c r="G12940" t="s">
        <v>568</v>
      </c>
      <c r="H12940" s="192">
        <v>2228673</v>
      </c>
      <c r="I12940" t="s">
        <v>22</v>
      </c>
      <c r="J12940"/>
      <c r="K12940"/>
      <c r="L12940">
        <v>2025</v>
      </c>
      <c r="M12940" t="s">
        <v>525</v>
      </c>
      <c r="N12940" t="s">
        <v>569</v>
      </c>
      <c r="O12940"/>
    </row>
    <row r="12941" spans="1:15" ht="16" x14ac:dyDescent="0.2">
      <c r="A12941" t="s">
        <v>521</v>
      </c>
      <c r="B12941" t="s">
        <v>617</v>
      </c>
      <c r="C12941" t="s">
        <v>523</v>
      </c>
      <c r="D12941" t="s">
        <v>525</v>
      </c>
      <c r="E12941" t="s">
        <v>531</v>
      </c>
      <c r="F12941" s="191">
        <v>46015</v>
      </c>
      <c r="G12941" t="s">
        <v>568</v>
      </c>
      <c r="H12941" s="192">
        <v>161040</v>
      </c>
      <c r="I12941" t="s">
        <v>22</v>
      </c>
      <c r="J12941"/>
      <c r="K12941"/>
      <c r="L12941">
        <v>2025</v>
      </c>
      <c r="M12941" t="s">
        <v>525</v>
      </c>
      <c r="N12941" t="s">
        <v>569</v>
      </c>
      <c r="O12941"/>
    </row>
    <row r="12942" spans="1:15" ht="16" x14ac:dyDescent="0.2">
      <c r="A12942" t="s">
        <v>521</v>
      </c>
      <c r="B12942" t="s">
        <v>617</v>
      </c>
      <c r="C12942" t="s">
        <v>523</v>
      </c>
      <c r="D12942" t="s">
        <v>525</v>
      </c>
      <c r="E12942" t="s">
        <v>531</v>
      </c>
      <c r="F12942" s="191">
        <v>46015</v>
      </c>
      <c r="G12942" t="s">
        <v>589</v>
      </c>
      <c r="H12942" s="192">
        <v>654456</v>
      </c>
      <c r="I12942" t="s">
        <v>22</v>
      </c>
      <c r="J12942"/>
      <c r="K12942"/>
      <c r="L12942">
        <v>2025</v>
      </c>
      <c r="M12942" t="s">
        <v>525</v>
      </c>
      <c r="N12942" t="s">
        <v>569</v>
      </c>
      <c r="O12942"/>
    </row>
    <row r="12943" spans="1:15" ht="16" x14ac:dyDescent="0.2">
      <c r="A12943" t="s">
        <v>521</v>
      </c>
      <c r="B12943" t="s">
        <v>603</v>
      </c>
      <c r="C12943" t="s">
        <v>523</v>
      </c>
      <c r="D12943" t="s">
        <v>525</v>
      </c>
      <c r="E12943" t="s">
        <v>525</v>
      </c>
      <c r="F12943" s="191">
        <v>46015</v>
      </c>
      <c r="G12943" t="s">
        <v>604</v>
      </c>
      <c r="H12943" s="192">
        <v>6915</v>
      </c>
      <c r="I12943" t="s">
        <v>22</v>
      </c>
      <c r="J12943"/>
      <c r="K12943"/>
      <c r="L12943">
        <v>2025</v>
      </c>
      <c r="M12943" t="s">
        <v>525</v>
      </c>
      <c r="N12943" t="s">
        <v>569</v>
      </c>
      <c r="O12943"/>
    </row>
    <row r="12944" spans="1:15" ht="16" x14ac:dyDescent="0.2">
      <c r="A12944" t="s">
        <v>521</v>
      </c>
      <c r="B12944" t="s">
        <v>617</v>
      </c>
      <c r="C12944" t="s">
        <v>523</v>
      </c>
      <c r="D12944" t="s">
        <v>525</v>
      </c>
      <c r="E12944" t="s">
        <v>525</v>
      </c>
      <c r="F12944" s="191">
        <v>46015</v>
      </c>
      <c r="G12944" t="s">
        <v>23</v>
      </c>
      <c r="H12944" s="192">
        <v>187440</v>
      </c>
      <c r="I12944" t="s">
        <v>22</v>
      </c>
      <c r="J12944"/>
      <c r="K12944"/>
      <c r="L12944">
        <v>2025</v>
      </c>
      <c r="M12944" t="s">
        <v>525</v>
      </c>
      <c r="N12944" t="s">
        <v>569</v>
      </c>
      <c r="O12944"/>
    </row>
    <row r="12945" spans="1:15" ht="16" x14ac:dyDescent="0.2">
      <c r="A12945" t="s">
        <v>521</v>
      </c>
      <c r="B12945" t="s">
        <v>617</v>
      </c>
      <c r="C12945" t="s">
        <v>523</v>
      </c>
      <c r="D12945" t="s">
        <v>525</v>
      </c>
      <c r="E12945" t="s">
        <v>531</v>
      </c>
      <c r="F12945" s="191">
        <v>46015</v>
      </c>
      <c r="G12945" t="s">
        <v>23</v>
      </c>
      <c r="H12945" s="192">
        <v>1141140</v>
      </c>
      <c r="I12945" t="s">
        <v>22</v>
      </c>
      <c r="J12945"/>
      <c r="K12945"/>
      <c r="L12945">
        <v>2025</v>
      </c>
      <c r="M12945" t="s">
        <v>525</v>
      </c>
      <c r="N12945" t="s">
        <v>569</v>
      </c>
      <c r="O12945"/>
    </row>
    <row r="12946" spans="1:15" ht="16" x14ac:dyDescent="0.2">
      <c r="A12946" t="s">
        <v>521</v>
      </c>
      <c r="B12946" t="s">
        <v>617</v>
      </c>
      <c r="C12946" t="s">
        <v>523</v>
      </c>
      <c r="D12946" t="s">
        <v>525</v>
      </c>
      <c r="E12946" t="s">
        <v>531</v>
      </c>
      <c r="F12946" s="191">
        <v>46015</v>
      </c>
      <c r="G12946" t="s">
        <v>621</v>
      </c>
      <c r="H12946" s="192">
        <v>65120</v>
      </c>
      <c r="I12946" t="s">
        <v>22</v>
      </c>
      <c r="J12946"/>
      <c r="K12946"/>
      <c r="L12946">
        <v>2025</v>
      </c>
      <c r="M12946" t="s">
        <v>525</v>
      </c>
      <c r="N12946" t="s">
        <v>569</v>
      </c>
      <c r="O12946"/>
    </row>
    <row r="12947" spans="1:15" ht="16" x14ac:dyDescent="0.2">
      <c r="A12947" t="s">
        <v>521</v>
      </c>
      <c r="B12947" t="s">
        <v>647</v>
      </c>
      <c r="C12947" t="s">
        <v>523</v>
      </c>
      <c r="D12947" t="s">
        <v>525</v>
      </c>
      <c r="E12947" t="s">
        <v>531</v>
      </c>
      <c r="F12947" s="191">
        <v>46015</v>
      </c>
      <c r="G12947" t="s">
        <v>649</v>
      </c>
      <c r="H12947" s="192">
        <v>77277</v>
      </c>
      <c r="I12947" t="s">
        <v>16</v>
      </c>
      <c r="J12947"/>
      <c r="K12947"/>
      <c r="L12947">
        <v>2025</v>
      </c>
      <c r="M12947" t="s">
        <v>525</v>
      </c>
      <c r="N12947" t="s">
        <v>569</v>
      </c>
      <c r="O12947"/>
    </row>
    <row r="12948" spans="1:15" ht="16" x14ac:dyDescent="0.2">
      <c r="A12948" t="s">
        <v>521</v>
      </c>
      <c r="B12948" t="s">
        <v>647</v>
      </c>
      <c r="C12948" t="s">
        <v>523</v>
      </c>
      <c r="D12948" t="s">
        <v>525</v>
      </c>
      <c r="E12948" t="s">
        <v>519</v>
      </c>
      <c r="F12948" s="191">
        <v>46017</v>
      </c>
      <c r="G12948" t="s">
        <v>650</v>
      </c>
      <c r="H12948" s="192">
        <v>140327</v>
      </c>
      <c r="I12948" t="s">
        <v>16</v>
      </c>
      <c r="J12948"/>
      <c r="K12948"/>
      <c r="L12948">
        <v>2025</v>
      </c>
      <c r="M12948" t="s">
        <v>525</v>
      </c>
      <c r="N12948" t="s">
        <v>569</v>
      </c>
      <c r="O12948"/>
    </row>
    <row r="12949" spans="1:15" ht="16" x14ac:dyDescent="0.2">
      <c r="A12949" t="s">
        <v>521</v>
      </c>
      <c r="B12949" t="s">
        <v>647</v>
      </c>
      <c r="C12949" t="s">
        <v>535</v>
      </c>
      <c r="D12949" t="s">
        <v>525</v>
      </c>
      <c r="E12949" t="s">
        <v>531</v>
      </c>
      <c r="F12949" s="191">
        <v>46017</v>
      </c>
      <c r="G12949" t="s">
        <v>650</v>
      </c>
      <c r="H12949" s="192">
        <v>19206</v>
      </c>
      <c r="I12949" t="s">
        <v>16</v>
      </c>
      <c r="J12949"/>
      <c r="K12949"/>
      <c r="L12949">
        <v>2025</v>
      </c>
      <c r="M12949" t="s">
        <v>525</v>
      </c>
      <c r="N12949" t="s">
        <v>569</v>
      </c>
      <c r="O12949"/>
    </row>
    <row r="12950" spans="1:15" ht="16" x14ac:dyDescent="0.2">
      <c r="A12950" t="s">
        <v>521</v>
      </c>
      <c r="B12950" t="s">
        <v>647</v>
      </c>
      <c r="C12950" t="s">
        <v>523</v>
      </c>
      <c r="D12950" t="s">
        <v>525</v>
      </c>
      <c r="E12950" t="s">
        <v>531</v>
      </c>
      <c r="F12950" s="191">
        <v>46017</v>
      </c>
      <c r="G12950" t="s">
        <v>650</v>
      </c>
      <c r="H12950" s="192">
        <v>668635</v>
      </c>
      <c r="I12950" t="s">
        <v>16</v>
      </c>
      <c r="J12950"/>
      <c r="K12950"/>
      <c r="L12950">
        <v>2025</v>
      </c>
      <c r="M12950" t="s">
        <v>525</v>
      </c>
      <c r="N12950" t="s">
        <v>569</v>
      </c>
      <c r="O12950"/>
    </row>
    <row r="12951" spans="1:15" ht="16" x14ac:dyDescent="0.2">
      <c r="A12951" t="s">
        <v>521</v>
      </c>
      <c r="B12951" t="s">
        <v>647</v>
      </c>
      <c r="C12951" t="s">
        <v>523</v>
      </c>
      <c r="D12951" t="s">
        <v>525</v>
      </c>
      <c r="E12951" t="s">
        <v>531</v>
      </c>
      <c r="F12951" s="191">
        <v>46017</v>
      </c>
      <c r="G12951" t="s">
        <v>648</v>
      </c>
      <c r="H12951" s="192">
        <v>151851</v>
      </c>
      <c r="I12951" t="s">
        <v>16</v>
      </c>
      <c r="J12951"/>
      <c r="K12951"/>
      <c r="L12951">
        <v>2025</v>
      </c>
      <c r="M12951" t="s">
        <v>525</v>
      </c>
      <c r="N12951" t="s">
        <v>569</v>
      </c>
      <c r="O12951"/>
    </row>
    <row r="12952" spans="1:15" ht="16" x14ac:dyDescent="0.2">
      <c r="A12952" t="s">
        <v>521</v>
      </c>
      <c r="B12952" t="s">
        <v>647</v>
      </c>
      <c r="C12952" t="s">
        <v>523</v>
      </c>
      <c r="D12952" t="s">
        <v>525</v>
      </c>
      <c r="E12952" t="s">
        <v>525</v>
      </c>
      <c r="F12952" s="191">
        <v>46017</v>
      </c>
      <c r="G12952" t="s">
        <v>651</v>
      </c>
      <c r="H12952" s="192">
        <v>39367</v>
      </c>
      <c r="I12952" t="s">
        <v>16</v>
      </c>
      <c r="J12952"/>
      <c r="K12952"/>
      <c r="L12952">
        <v>2025</v>
      </c>
      <c r="M12952" t="s">
        <v>525</v>
      </c>
      <c r="N12952" t="s">
        <v>569</v>
      </c>
      <c r="O12952"/>
    </row>
    <row r="12953" spans="1:15" ht="16" x14ac:dyDescent="0.2">
      <c r="A12953" t="s">
        <v>521</v>
      </c>
      <c r="B12953" t="s">
        <v>647</v>
      </c>
      <c r="C12953" t="s">
        <v>523</v>
      </c>
      <c r="D12953" t="s">
        <v>525</v>
      </c>
      <c r="E12953" t="s">
        <v>525</v>
      </c>
      <c r="F12953" s="191">
        <v>46017</v>
      </c>
      <c r="G12953" t="s">
        <v>649</v>
      </c>
      <c r="H12953" s="192">
        <v>3463979</v>
      </c>
      <c r="I12953" t="s">
        <v>16</v>
      </c>
      <c r="J12953"/>
      <c r="K12953"/>
      <c r="L12953">
        <v>2025</v>
      </c>
      <c r="M12953" t="s">
        <v>525</v>
      </c>
      <c r="N12953" t="s">
        <v>569</v>
      </c>
      <c r="O12953"/>
    </row>
    <row r="12954" spans="1:15" ht="16" x14ac:dyDescent="0.2">
      <c r="A12954" t="s">
        <v>521</v>
      </c>
      <c r="B12954" t="s">
        <v>647</v>
      </c>
      <c r="C12954" t="s">
        <v>523</v>
      </c>
      <c r="D12954" t="s">
        <v>525</v>
      </c>
      <c r="E12954" t="s">
        <v>531</v>
      </c>
      <c r="F12954" s="191">
        <v>46017</v>
      </c>
      <c r="G12954" t="s">
        <v>649</v>
      </c>
      <c r="H12954" s="192">
        <v>355971</v>
      </c>
      <c r="I12954" t="s">
        <v>16</v>
      </c>
      <c r="J12954"/>
      <c r="K12954"/>
      <c r="L12954">
        <v>2025</v>
      </c>
      <c r="M12954" t="s">
        <v>525</v>
      </c>
      <c r="N12954" t="s">
        <v>569</v>
      </c>
      <c r="O12954"/>
    </row>
    <row r="12955" spans="1:15" ht="16" x14ac:dyDescent="0.2">
      <c r="A12955" t="s">
        <v>521</v>
      </c>
      <c r="B12955" t="s">
        <v>647</v>
      </c>
      <c r="C12955" t="s">
        <v>523</v>
      </c>
      <c r="D12955" t="s">
        <v>525</v>
      </c>
      <c r="E12955" t="s">
        <v>525</v>
      </c>
      <c r="F12955" s="191">
        <v>46017</v>
      </c>
      <c r="G12955" t="s">
        <v>652</v>
      </c>
      <c r="H12955" s="192">
        <v>82214</v>
      </c>
      <c r="I12955" t="s">
        <v>16</v>
      </c>
      <c r="J12955"/>
      <c r="K12955"/>
      <c r="L12955">
        <v>2025</v>
      </c>
      <c r="M12955" t="s">
        <v>525</v>
      </c>
      <c r="N12955" t="s">
        <v>569</v>
      </c>
      <c r="O12955"/>
    </row>
    <row r="12956" spans="1:15" ht="16" x14ac:dyDescent="0.2">
      <c r="A12956" t="s">
        <v>521</v>
      </c>
      <c r="B12956" t="s">
        <v>617</v>
      </c>
      <c r="C12956" t="s">
        <v>523</v>
      </c>
      <c r="D12956" t="s">
        <v>525</v>
      </c>
      <c r="E12956" t="s">
        <v>531</v>
      </c>
      <c r="F12956" s="191">
        <v>46017</v>
      </c>
      <c r="G12956" t="s">
        <v>587</v>
      </c>
      <c r="H12956" s="192">
        <v>65120</v>
      </c>
      <c r="I12956" t="s">
        <v>22</v>
      </c>
      <c r="J12956"/>
      <c r="K12956"/>
      <c r="L12956">
        <v>2025</v>
      </c>
      <c r="M12956" t="s">
        <v>525</v>
      </c>
      <c r="N12956" t="s">
        <v>569</v>
      </c>
      <c r="O12956"/>
    </row>
    <row r="12957" spans="1:15" ht="16" x14ac:dyDescent="0.2">
      <c r="A12957" t="s">
        <v>521</v>
      </c>
      <c r="B12957" t="s">
        <v>617</v>
      </c>
      <c r="C12957" t="s">
        <v>523</v>
      </c>
      <c r="D12957" t="s">
        <v>525</v>
      </c>
      <c r="E12957" t="s">
        <v>525</v>
      </c>
      <c r="F12957" s="191">
        <v>46017</v>
      </c>
      <c r="G12957" t="s">
        <v>23</v>
      </c>
      <c r="H12957" s="192">
        <v>171600</v>
      </c>
      <c r="I12957" t="s">
        <v>22</v>
      </c>
      <c r="J12957"/>
      <c r="K12957"/>
      <c r="L12957">
        <v>2025</v>
      </c>
      <c r="M12957" t="s">
        <v>525</v>
      </c>
      <c r="N12957" t="s">
        <v>569</v>
      </c>
      <c r="O12957"/>
    </row>
    <row r="12958" spans="1:15" ht="16" x14ac:dyDescent="0.2">
      <c r="A12958" t="s">
        <v>521</v>
      </c>
      <c r="B12958" t="s">
        <v>617</v>
      </c>
      <c r="C12958" t="s">
        <v>523</v>
      </c>
      <c r="D12958" t="s">
        <v>525</v>
      </c>
      <c r="E12958" t="s">
        <v>531</v>
      </c>
      <c r="F12958" s="191">
        <v>46017</v>
      </c>
      <c r="G12958" t="s">
        <v>23</v>
      </c>
      <c r="H12958" s="192">
        <v>1721940</v>
      </c>
      <c r="I12958" t="s">
        <v>22</v>
      </c>
      <c r="J12958"/>
      <c r="K12958"/>
      <c r="L12958">
        <v>2025</v>
      </c>
      <c r="M12958" t="s">
        <v>525</v>
      </c>
      <c r="N12958" t="s">
        <v>569</v>
      </c>
      <c r="O12958"/>
    </row>
    <row r="12959" spans="1:15" ht="16" x14ac:dyDescent="0.2">
      <c r="A12959" t="s">
        <v>521</v>
      </c>
      <c r="B12959" t="s">
        <v>617</v>
      </c>
      <c r="C12959" t="s">
        <v>523</v>
      </c>
      <c r="D12959" t="s">
        <v>525</v>
      </c>
      <c r="E12959" t="s">
        <v>525</v>
      </c>
      <c r="F12959" s="191">
        <v>46020</v>
      </c>
      <c r="G12959" t="s">
        <v>619</v>
      </c>
      <c r="H12959" s="192">
        <v>42900</v>
      </c>
      <c r="I12959" t="s">
        <v>22</v>
      </c>
      <c r="J12959"/>
      <c r="K12959"/>
      <c r="L12959">
        <v>2025</v>
      </c>
      <c r="M12959" t="s">
        <v>525</v>
      </c>
      <c r="N12959" t="s">
        <v>569</v>
      </c>
      <c r="O12959"/>
    </row>
    <row r="12960" spans="1:15" ht="16" x14ac:dyDescent="0.2">
      <c r="A12960" t="s">
        <v>521</v>
      </c>
      <c r="B12960" t="s">
        <v>617</v>
      </c>
      <c r="C12960" t="s">
        <v>523</v>
      </c>
      <c r="D12960" t="s">
        <v>525</v>
      </c>
      <c r="E12960" t="s">
        <v>531</v>
      </c>
      <c r="F12960" s="191">
        <v>46020</v>
      </c>
      <c r="G12960" t="s">
        <v>619</v>
      </c>
      <c r="H12960" s="192">
        <v>85800</v>
      </c>
      <c r="I12960" t="s">
        <v>22</v>
      </c>
      <c r="J12960"/>
      <c r="K12960"/>
      <c r="L12960">
        <v>2025</v>
      </c>
      <c r="M12960" t="s">
        <v>525</v>
      </c>
      <c r="N12960" t="s">
        <v>569</v>
      </c>
      <c r="O12960"/>
    </row>
    <row r="12961" spans="1:15" ht="16" x14ac:dyDescent="0.2">
      <c r="A12961" t="s">
        <v>521</v>
      </c>
      <c r="B12961" t="s">
        <v>617</v>
      </c>
      <c r="C12961" t="s">
        <v>523</v>
      </c>
      <c r="D12961" t="s">
        <v>525</v>
      </c>
      <c r="E12961" t="s">
        <v>531</v>
      </c>
      <c r="F12961" s="191">
        <v>46020</v>
      </c>
      <c r="G12961" t="s">
        <v>587</v>
      </c>
      <c r="H12961" s="192">
        <v>540767</v>
      </c>
      <c r="I12961" t="s">
        <v>22</v>
      </c>
      <c r="J12961"/>
      <c r="K12961"/>
      <c r="L12961">
        <v>2025</v>
      </c>
      <c r="M12961" t="s">
        <v>525</v>
      </c>
      <c r="N12961" t="s">
        <v>569</v>
      </c>
      <c r="O12961"/>
    </row>
    <row r="12962" spans="1:15" ht="16" x14ac:dyDescent="0.2">
      <c r="A12962" t="s">
        <v>521</v>
      </c>
      <c r="B12962" t="s">
        <v>567</v>
      </c>
      <c r="C12962" t="s">
        <v>523</v>
      </c>
      <c r="D12962" t="s">
        <v>525</v>
      </c>
      <c r="E12962" t="s">
        <v>531</v>
      </c>
      <c r="F12962" s="191">
        <v>46020</v>
      </c>
      <c r="G12962" t="s">
        <v>568</v>
      </c>
      <c r="H12962" s="192">
        <v>21780</v>
      </c>
      <c r="I12962" t="s">
        <v>22</v>
      </c>
      <c r="J12962"/>
      <c r="K12962"/>
      <c r="L12962">
        <v>2025</v>
      </c>
      <c r="M12962" t="s">
        <v>525</v>
      </c>
      <c r="N12962" t="s">
        <v>569</v>
      </c>
      <c r="O12962"/>
    </row>
    <row r="12963" spans="1:15" ht="16" x14ac:dyDescent="0.2">
      <c r="A12963" t="s">
        <v>521</v>
      </c>
      <c r="B12963" t="s">
        <v>603</v>
      </c>
      <c r="C12963" t="s">
        <v>523</v>
      </c>
      <c r="D12963" t="s">
        <v>525</v>
      </c>
      <c r="E12963" t="s">
        <v>525</v>
      </c>
      <c r="F12963" s="191">
        <v>46020</v>
      </c>
      <c r="G12963" t="s">
        <v>604</v>
      </c>
      <c r="H12963" s="192">
        <v>4684</v>
      </c>
      <c r="I12963" t="s">
        <v>22</v>
      </c>
      <c r="J12963"/>
      <c r="K12963"/>
      <c r="L12963">
        <v>2025</v>
      </c>
      <c r="M12963" t="s">
        <v>525</v>
      </c>
      <c r="N12963" t="s">
        <v>569</v>
      </c>
      <c r="O12963"/>
    </row>
    <row r="12964" spans="1:15" ht="16" x14ac:dyDescent="0.2">
      <c r="A12964" t="s">
        <v>521</v>
      </c>
      <c r="B12964" t="s">
        <v>617</v>
      </c>
      <c r="C12964" t="s">
        <v>523</v>
      </c>
      <c r="D12964" t="s">
        <v>525</v>
      </c>
      <c r="E12964" t="s">
        <v>525</v>
      </c>
      <c r="F12964" s="191">
        <v>46020</v>
      </c>
      <c r="G12964" t="s">
        <v>23</v>
      </c>
      <c r="H12964" s="192">
        <v>40260</v>
      </c>
      <c r="I12964" t="s">
        <v>22</v>
      </c>
      <c r="J12964"/>
      <c r="K12964"/>
      <c r="L12964">
        <v>2025</v>
      </c>
      <c r="M12964" t="s">
        <v>525</v>
      </c>
      <c r="N12964" t="s">
        <v>569</v>
      </c>
      <c r="O12964"/>
    </row>
    <row r="12965" spans="1:15" ht="16" x14ac:dyDescent="0.2">
      <c r="A12965" t="s">
        <v>521</v>
      </c>
      <c r="B12965" t="s">
        <v>617</v>
      </c>
      <c r="C12965" t="s">
        <v>523</v>
      </c>
      <c r="D12965" t="s">
        <v>525</v>
      </c>
      <c r="E12965" t="s">
        <v>531</v>
      </c>
      <c r="F12965" s="191">
        <v>46020</v>
      </c>
      <c r="G12965" t="s">
        <v>23</v>
      </c>
      <c r="H12965" s="192">
        <v>42900</v>
      </c>
      <c r="I12965" t="s">
        <v>22</v>
      </c>
      <c r="J12965"/>
      <c r="K12965"/>
      <c r="L12965">
        <v>2025</v>
      </c>
      <c r="M12965" t="s">
        <v>525</v>
      </c>
      <c r="N12965" t="s">
        <v>569</v>
      </c>
      <c r="O12965"/>
    </row>
    <row r="12966" spans="1:15" ht="16" x14ac:dyDescent="0.2">
      <c r="A12966" t="s">
        <v>521</v>
      </c>
      <c r="B12966" t="s">
        <v>617</v>
      </c>
      <c r="C12966" t="s">
        <v>523</v>
      </c>
      <c r="D12966" t="s">
        <v>525</v>
      </c>
      <c r="E12966" t="s">
        <v>531</v>
      </c>
      <c r="F12966" s="191">
        <v>46020</v>
      </c>
      <c r="G12966" t="s">
        <v>621</v>
      </c>
      <c r="H12966" s="192">
        <v>220000</v>
      </c>
      <c r="I12966" t="s">
        <v>22</v>
      </c>
      <c r="J12966"/>
      <c r="K12966"/>
      <c r="L12966">
        <v>2025</v>
      </c>
      <c r="M12966" t="s">
        <v>525</v>
      </c>
      <c r="N12966" t="s">
        <v>569</v>
      </c>
      <c r="O12966"/>
    </row>
    <row r="12967" spans="1:15" ht="16" x14ac:dyDescent="0.2">
      <c r="A12967" t="s">
        <v>521</v>
      </c>
      <c r="B12967" t="s">
        <v>647</v>
      </c>
      <c r="C12967" t="s">
        <v>523</v>
      </c>
      <c r="D12967" t="s">
        <v>525</v>
      </c>
      <c r="E12967" t="s">
        <v>525</v>
      </c>
      <c r="F12967" s="191">
        <v>46020</v>
      </c>
      <c r="G12967" t="s">
        <v>650</v>
      </c>
      <c r="H12967" s="192">
        <v>691775</v>
      </c>
      <c r="I12967" t="s">
        <v>16</v>
      </c>
      <c r="J12967"/>
      <c r="K12967"/>
      <c r="L12967">
        <v>2025</v>
      </c>
      <c r="M12967" t="s">
        <v>525</v>
      </c>
      <c r="N12967" t="s">
        <v>569</v>
      </c>
      <c r="O12967"/>
    </row>
    <row r="12968" spans="1:15" ht="16" x14ac:dyDescent="0.2">
      <c r="A12968" t="s">
        <v>521</v>
      </c>
      <c r="B12968" t="s">
        <v>647</v>
      </c>
      <c r="C12968" t="s">
        <v>523</v>
      </c>
      <c r="D12968" t="s">
        <v>525</v>
      </c>
      <c r="E12968" t="s">
        <v>519</v>
      </c>
      <c r="F12968" s="191">
        <v>46020</v>
      </c>
      <c r="G12968" t="s">
        <v>650</v>
      </c>
      <c r="H12968" s="192">
        <v>71597</v>
      </c>
      <c r="I12968" t="s">
        <v>16</v>
      </c>
      <c r="J12968"/>
      <c r="K12968"/>
      <c r="L12968">
        <v>2025</v>
      </c>
      <c r="M12968" t="s">
        <v>525</v>
      </c>
      <c r="N12968" t="s">
        <v>569</v>
      </c>
      <c r="O12968"/>
    </row>
    <row r="12969" spans="1:15" ht="16" x14ac:dyDescent="0.2">
      <c r="A12969" t="s">
        <v>521</v>
      </c>
      <c r="B12969" t="s">
        <v>647</v>
      </c>
      <c r="C12969" t="s">
        <v>535</v>
      </c>
      <c r="D12969" t="s">
        <v>525</v>
      </c>
      <c r="E12969" t="s">
        <v>531</v>
      </c>
      <c r="F12969" s="191">
        <v>46020</v>
      </c>
      <c r="G12969" t="s">
        <v>650</v>
      </c>
      <c r="H12969" s="192">
        <v>68108</v>
      </c>
      <c r="I12969" t="s">
        <v>16</v>
      </c>
      <c r="J12969"/>
      <c r="K12969"/>
      <c r="L12969">
        <v>2025</v>
      </c>
      <c r="M12969" t="s">
        <v>525</v>
      </c>
      <c r="N12969" t="s">
        <v>569</v>
      </c>
      <c r="O12969"/>
    </row>
    <row r="12970" spans="1:15" ht="16" x14ac:dyDescent="0.2">
      <c r="A12970" t="s">
        <v>521</v>
      </c>
      <c r="B12970" t="s">
        <v>647</v>
      </c>
      <c r="C12970" t="s">
        <v>523</v>
      </c>
      <c r="D12970" t="s">
        <v>525</v>
      </c>
      <c r="E12970" t="s">
        <v>531</v>
      </c>
      <c r="F12970" s="191">
        <v>46020</v>
      </c>
      <c r="G12970" t="s">
        <v>650</v>
      </c>
      <c r="H12970" s="192">
        <v>1685928</v>
      </c>
      <c r="I12970" t="s">
        <v>16</v>
      </c>
      <c r="J12970"/>
      <c r="K12970"/>
      <c r="L12970">
        <v>2025</v>
      </c>
      <c r="M12970" t="s">
        <v>525</v>
      </c>
      <c r="N12970" t="s">
        <v>569</v>
      </c>
      <c r="O12970"/>
    </row>
    <row r="12971" spans="1:15" ht="16" x14ac:dyDescent="0.2">
      <c r="A12971" t="s">
        <v>521</v>
      </c>
      <c r="B12971" t="s">
        <v>647</v>
      </c>
      <c r="C12971" t="s">
        <v>523</v>
      </c>
      <c r="D12971" t="s">
        <v>525</v>
      </c>
      <c r="E12971" t="s">
        <v>525</v>
      </c>
      <c r="F12971" s="191">
        <v>46020</v>
      </c>
      <c r="G12971" t="s">
        <v>648</v>
      </c>
      <c r="H12971" s="192">
        <v>14960</v>
      </c>
      <c r="I12971" t="s">
        <v>16</v>
      </c>
      <c r="J12971"/>
      <c r="K12971"/>
      <c r="L12971">
        <v>2025</v>
      </c>
      <c r="M12971" t="s">
        <v>525</v>
      </c>
      <c r="N12971" t="s">
        <v>569</v>
      </c>
      <c r="O12971"/>
    </row>
    <row r="12972" spans="1:15" ht="16" x14ac:dyDescent="0.2">
      <c r="A12972" t="s">
        <v>521</v>
      </c>
      <c r="B12972" t="s">
        <v>647</v>
      </c>
      <c r="C12972" t="s">
        <v>523</v>
      </c>
      <c r="D12972" t="s">
        <v>525</v>
      </c>
      <c r="E12972" t="s">
        <v>531</v>
      </c>
      <c r="F12972" s="191">
        <v>46020</v>
      </c>
      <c r="G12972" t="s">
        <v>648</v>
      </c>
      <c r="H12972" s="192">
        <v>483980</v>
      </c>
      <c r="I12972" t="s">
        <v>16</v>
      </c>
      <c r="J12972"/>
      <c r="K12972"/>
      <c r="L12972">
        <v>2025</v>
      </c>
      <c r="M12972" t="s">
        <v>525</v>
      </c>
      <c r="N12972" t="s">
        <v>569</v>
      </c>
      <c r="O12972"/>
    </row>
    <row r="12973" spans="1:15" ht="16" x14ac:dyDescent="0.2">
      <c r="A12973" t="s">
        <v>521</v>
      </c>
      <c r="B12973" t="s">
        <v>647</v>
      </c>
      <c r="C12973" t="s">
        <v>523</v>
      </c>
      <c r="D12973" t="s">
        <v>525</v>
      </c>
      <c r="E12973" t="s">
        <v>531</v>
      </c>
      <c r="F12973" s="191">
        <v>46020</v>
      </c>
      <c r="G12973" t="s">
        <v>651</v>
      </c>
      <c r="H12973" s="192">
        <v>53647</v>
      </c>
      <c r="I12973" t="s">
        <v>16</v>
      </c>
      <c r="J12973"/>
      <c r="K12973"/>
      <c r="L12973">
        <v>2025</v>
      </c>
      <c r="M12973" t="s">
        <v>525</v>
      </c>
      <c r="N12973" t="s">
        <v>569</v>
      </c>
      <c r="O12973"/>
    </row>
    <row r="12974" spans="1:15" ht="16" x14ac:dyDescent="0.2">
      <c r="A12974" t="s">
        <v>521</v>
      </c>
      <c r="B12974" t="s">
        <v>647</v>
      </c>
      <c r="C12974" t="s">
        <v>523</v>
      </c>
      <c r="D12974" t="s">
        <v>525</v>
      </c>
      <c r="E12974" t="s">
        <v>525</v>
      </c>
      <c r="F12974" s="191">
        <v>46020</v>
      </c>
      <c r="G12974" t="s">
        <v>649</v>
      </c>
      <c r="H12974" s="192">
        <v>919391</v>
      </c>
      <c r="I12974" t="s">
        <v>16</v>
      </c>
      <c r="J12974"/>
      <c r="K12974"/>
      <c r="L12974">
        <v>2025</v>
      </c>
      <c r="M12974" t="s">
        <v>525</v>
      </c>
      <c r="N12974" t="s">
        <v>569</v>
      </c>
      <c r="O12974"/>
    </row>
    <row r="12975" spans="1:15" ht="16" x14ac:dyDescent="0.2">
      <c r="A12975" t="s">
        <v>521</v>
      </c>
      <c r="B12975" t="s">
        <v>647</v>
      </c>
      <c r="C12975" t="s">
        <v>523</v>
      </c>
      <c r="D12975" t="s">
        <v>525</v>
      </c>
      <c r="E12975" t="s">
        <v>531</v>
      </c>
      <c r="F12975" s="191">
        <v>46020</v>
      </c>
      <c r="G12975" t="s">
        <v>649</v>
      </c>
      <c r="H12975" s="192">
        <v>1536139</v>
      </c>
      <c r="I12975" t="s">
        <v>16</v>
      </c>
      <c r="J12975"/>
      <c r="K12975"/>
      <c r="L12975">
        <v>2025</v>
      </c>
      <c r="M12975" t="s">
        <v>525</v>
      </c>
      <c r="N12975" t="s">
        <v>569</v>
      </c>
      <c r="O12975"/>
    </row>
    <row r="12976" spans="1:15" ht="16" x14ac:dyDescent="0.2">
      <c r="A12976" t="s">
        <v>521</v>
      </c>
      <c r="B12976" t="s">
        <v>617</v>
      </c>
      <c r="C12976" t="s">
        <v>523</v>
      </c>
      <c r="D12976" t="s">
        <v>525</v>
      </c>
      <c r="E12976" t="s">
        <v>531</v>
      </c>
      <c r="F12976" s="191">
        <v>46021</v>
      </c>
      <c r="G12976" t="s">
        <v>619</v>
      </c>
      <c r="H12976" s="192">
        <v>756681</v>
      </c>
      <c r="I12976" t="s">
        <v>22</v>
      </c>
      <c r="J12976"/>
      <c r="K12976"/>
      <c r="L12976">
        <v>2025</v>
      </c>
      <c r="M12976" t="s">
        <v>525</v>
      </c>
      <c r="N12976" t="s">
        <v>569</v>
      </c>
      <c r="O12976"/>
    </row>
    <row r="12977" spans="1:15" ht="16" x14ac:dyDescent="0.2">
      <c r="A12977" t="s">
        <v>521</v>
      </c>
      <c r="B12977" t="s">
        <v>617</v>
      </c>
      <c r="C12977" t="s">
        <v>523</v>
      </c>
      <c r="D12977" t="s">
        <v>525</v>
      </c>
      <c r="E12977" t="s">
        <v>531</v>
      </c>
      <c r="F12977" s="191">
        <v>46021</v>
      </c>
      <c r="G12977" t="s">
        <v>587</v>
      </c>
      <c r="H12977" s="192">
        <v>40260</v>
      </c>
      <c r="I12977" t="s">
        <v>22</v>
      </c>
      <c r="J12977"/>
      <c r="K12977"/>
      <c r="L12977">
        <v>2025</v>
      </c>
      <c r="M12977" t="s">
        <v>525</v>
      </c>
      <c r="N12977" t="s">
        <v>569</v>
      </c>
      <c r="O12977"/>
    </row>
    <row r="12978" spans="1:15" ht="16" x14ac:dyDescent="0.2">
      <c r="A12978" t="s">
        <v>521</v>
      </c>
      <c r="B12978" t="s">
        <v>617</v>
      </c>
      <c r="C12978" t="s">
        <v>523</v>
      </c>
      <c r="D12978" t="s">
        <v>525</v>
      </c>
      <c r="E12978" t="s">
        <v>531</v>
      </c>
      <c r="F12978" s="191">
        <v>46021</v>
      </c>
      <c r="G12978" t="s">
        <v>589</v>
      </c>
      <c r="H12978" s="192">
        <v>1607980</v>
      </c>
      <c r="I12978" t="s">
        <v>22</v>
      </c>
      <c r="J12978"/>
      <c r="K12978"/>
      <c r="L12978">
        <v>2025</v>
      </c>
      <c r="M12978" t="s">
        <v>525</v>
      </c>
      <c r="N12978" t="s">
        <v>569</v>
      </c>
      <c r="O12978"/>
    </row>
    <row r="12979" spans="1:15" ht="16" x14ac:dyDescent="0.2">
      <c r="A12979" t="s">
        <v>521</v>
      </c>
      <c r="B12979" t="s">
        <v>617</v>
      </c>
      <c r="C12979" t="s">
        <v>523</v>
      </c>
      <c r="D12979" t="s">
        <v>525</v>
      </c>
      <c r="E12979" t="s">
        <v>531</v>
      </c>
      <c r="F12979" s="191">
        <v>46021</v>
      </c>
      <c r="G12979" t="s">
        <v>621</v>
      </c>
      <c r="H12979" s="192">
        <v>44000</v>
      </c>
      <c r="I12979" t="s">
        <v>22</v>
      </c>
      <c r="J12979"/>
      <c r="K12979"/>
      <c r="L12979">
        <v>2025</v>
      </c>
      <c r="M12979" t="s">
        <v>525</v>
      </c>
      <c r="N12979" t="s">
        <v>569</v>
      </c>
      <c r="O12979"/>
    </row>
    <row r="12980" spans="1:15" ht="16" x14ac:dyDescent="0.2">
      <c r="A12980" t="s">
        <v>521</v>
      </c>
      <c r="B12980" t="s">
        <v>647</v>
      </c>
      <c r="C12980" t="s">
        <v>523</v>
      </c>
      <c r="D12980" t="s">
        <v>525</v>
      </c>
      <c r="E12980" t="s">
        <v>525</v>
      </c>
      <c r="F12980" s="191">
        <v>46021</v>
      </c>
      <c r="G12980" t="s">
        <v>650</v>
      </c>
      <c r="H12980" s="192">
        <v>329219</v>
      </c>
      <c r="I12980" t="s">
        <v>16</v>
      </c>
      <c r="J12980"/>
      <c r="K12980"/>
      <c r="L12980">
        <v>2025</v>
      </c>
      <c r="M12980" t="s">
        <v>525</v>
      </c>
      <c r="N12980" t="s">
        <v>569</v>
      </c>
      <c r="O12980"/>
    </row>
    <row r="12981" spans="1:15" ht="16" x14ac:dyDescent="0.2">
      <c r="A12981" t="s">
        <v>521</v>
      </c>
      <c r="B12981" t="s">
        <v>647</v>
      </c>
      <c r="C12981" t="s">
        <v>523</v>
      </c>
      <c r="D12981" t="s">
        <v>525</v>
      </c>
      <c r="E12981" t="s">
        <v>519</v>
      </c>
      <c r="F12981" s="191">
        <v>46021</v>
      </c>
      <c r="G12981" t="s">
        <v>650</v>
      </c>
      <c r="H12981" s="192">
        <v>152207</v>
      </c>
      <c r="I12981" t="s">
        <v>16</v>
      </c>
      <c r="J12981"/>
      <c r="K12981"/>
      <c r="L12981">
        <v>2025</v>
      </c>
      <c r="M12981" t="s">
        <v>525</v>
      </c>
      <c r="N12981" t="s">
        <v>569</v>
      </c>
      <c r="O12981"/>
    </row>
    <row r="12982" spans="1:15" ht="16" x14ac:dyDescent="0.2">
      <c r="A12982" t="s">
        <v>521</v>
      </c>
      <c r="B12982" t="s">
        <v>647</v>
      </c>
      <c r="C12982" t="s">
        <v>535</v>
      </c>
      <c r="D12982" t="s">
        <v>525</v>
      </c>
      <c r="E12982" t="s">
        <v>531</v>
      </c>
      <c r="F12982" s="191">
        <v>46021</v>
      </c>
      <c r="G12982" t="s">
        <v>650</v>
      </c>
      <c r="H12982" s="192">
        <v>36674</v>
      </c>
      <c r="I12982" t="s">
        <v>16</v>
      </c>
      <c r="J12982"/>
      <c r="K12982"/>
      <c r="L12982">
        <v>2025</v>
      </c>
      <c r="M12982" t="s">
        <v>525</v>
      </c>
      <c r="N12982" t="s">
        <v>569</v>
      </c>
      <c r="O12982"/>
    </row>
    <row r="12983" spans="1:15" ht="16" x14ac:dyDescent="0.2">
      <c r="A12983" t="s">
        <v>521</v>
      </c>
      <c r="B12983" t="s">
        <v>647</v>
      </c>
      <c r="C12983" t="s">
        <v>523</v>
      </c>
      <c r="D12983" t="s">
        <v>525</v>
      </c>
      <c r="E12983" t="s">
        <v>531</v>
      </c>
      <c r="F12983" s="191">
        <v>46021</v>
      </c>
      <c r="G12983" t="s">
        <v>650</v>
      </c>
      <c r="H12983" s="192">
        <v>1534966</v>
      </c>
      <c r="I12983" t="s">
        <v>16</v>
      </c>
      <c r="J12983"/>
      <c r="K12983"/>
      <c r="L12983">
        <v>2025</v>
      </c>
      <c r="M12983" t="s">
        <v>525</v>
      </c>
      <c r="N12983" t="s">
        <v>569</v>
      </c>
      <c r="O12983"/>
    </row>
    <row r="12984" spans="1:15" ht="16" x14ac:dyDescent="0.2">
      <c r="A12984" t="s">
        <v>521</v>
      </c>
      <c r="B12984" t="s">
        <v>647</v>
      </c>
      <c r="C12984" t="s">
        <v>523</v>
      </c>
      <c r="D12984" t="s">
        <v>525</v>
      </c>
      <c r="E12984" t="s">
        <v>525</v>
      </c>
      <c r="F12984" s="191">
        <v>46021</v>
      </c>
      <c r="G12984" t="s">
        <v>648</v>
      </c>
      <c r="H12984" s="192">
        <v>19848</v>
      </c>
      <c r="I12984" t="s">
        <v>16</v>
      </c>
      <c r="J12984"/>
      <c r="K12984"/>
      <c r="L12984">
        <v>2025</v>
      </c>
      <c r="M12984" t="s">
        <v>525</v>
      </c>
      <c r="N12984" t="s">
        <v>569</v>
      </c>
      <c r="O12984"/>
    </row>
    <row r="12985" spans="1:15" ht="16" x14ac:dyDescent="0.2">
      <c r="A12985" t="s">
        <v>521</v>
      </c>
      <c r="B12985" t="s">
        <v>647</v>
      </c>
      <c r="C12985" t="s">
        <v>523</v>
      </c>
      <c r="D12985" t="s">
        <v>525</v>
      </c>
      <c r="E12985" t="s">
        <v>531</v>
      </c>
      <c r="F12985" s="191">
        <v>46021</v>
      </c>
      <c r="G12985" t="s">
        <v>648</v>
      </c>
      <c r="H12985" s="192">
        <v>271029</v>
      </c>
      <c r="I12985" t="s">
        <v>16</v>
      </c>
      <c r="J12985"/>
      <c r="K12985"/>
      <c r="L12985">
        <v>2025</v>
      </c>
      <c r="M12985" t="s">
        <v>525</v>
      </c>
      <c r="N12985" t="s">
        <v>569</v>
      </c>
      <c r="O12985"/>
    </row>
    <row r="12986" spans="1:15" ht="16" x14ac:dyDescent="0.2">
      <c r="A12986" t="s">
        <v>521</v>
      </c>
      <c r="B12986" t="s">
        <v>647</v>
      </c>
      <c r="C12986" t="s">
        <v>523</v>
      </c>
      <c r="D12986" t="s">
        <v>525</v>
      </c>
      <c r="E12986" t="s">
        <v>525</v>
      </c>
      <c r="F12986" s="191">
        <v>46021</v>
      </c>
      <c r="G12986" t="s">
        <v>649</v>
      </c>
      <c r="H12986" s="192">
        <v>1615959</v>
      </c>
      <c r="I12986" t="s">
        <v>16</v>
      </c>
      <c r="J12986"/>
      <c r="K12986"/>
      <c r="L12986">
        <v>2025</v>
      </c>
      <c r="M12986" t="s">
        <v>525</v>
      </c>
      <c r="N12986" t="s">
        <v>569</v>
      </c>
      <c r="O12986"/>
    </row>
    <row r="12987" spans="1:15" ht="16" x14ac:dyDescent="0.2">
      <c r="A12987" t="s">
        <v>521</v>
      </c>
      <c r="B12987" t="s">
        <v>647</v>
      </c>
      <c r="C12987" t="s">
        <v>523</v>
      </c>
      <c r="D12987" t="s">
        <v>525</v>
      </c>
      <c r="E12987" t="s">
        <v>531</v>
      </c>
      <c r="F12987" s="191">
        <v>46021</v>
      </c>
      <c r="G12987" t="s">
        <v>649</v>
      </c>
      <c r="H12987" s="192">
        <v>3135055</v>
      </c>
      <c r="I12987" t="s">
        <v>16</v>
      </c>
      <c r="J12987"/>
      <c r="K12987"/>
      <c r="L12987">
        <v>2025</v>
      </c>
      <c r="M12987" t="s">
        <v>525</v>
      </c>
      <c r="N12987" t="s">
        <v>569</v>
      </c>
      <c r="O12987"/>
    </row>
    <row r="12988" spans="1:15" ht="16" x14ac:dyDescent="0.2">
      <c r="A12988" t="s">
        <v>521</v>
      </c>
      <c r="B12988" t="s">
        <v>567</v>
      </c>
      <c r="C12988" t="s">
        <v>523</v>
      </c>
      <c r="D12988" t="s">
        <v>525</v>
      </c>
      <c r="E12988" t="s">
        <v>531</v>
      </c>
      <c r="F12988" s="191">
        <v>46022</v>
      </c>
      <c r="G12988" t="s">
        <v>568</v>
      </c>
      <c r="H12988" s="192">
        <v>133980</v>
      </c>
      <c r="I12988" t="s">
        <v>22</v>
      </c>
      <c r="J12988"/>
      <c r="K12988"/>
      <c r="L12988">
        <v>2025</v>
      </c>
      <c r="M12988" t="s">
        <v>525</v>
      </c>
      <c r="N12988" t="s">
        <v>569</v>
      </c>
      <c r="O12988"/>
    </row>
    <row r="12989" spans="1:15" ht="16" x14ac:dyDescent="0.2">
      <c r="A12989" t="s">
        <v>521</v>
      </c>
      <c r="B12989" t="s">
        <v>603</v>
      </c>
      <c r="C12989" t="s">
        <v>523</v>
      </c>
      <c r="D12989" t="s">
        <v>525</v>
      </c>
      <c r="E12989" t="s">
        <v>525</v>
      </c>
      <c r="F12989" s="191">
        <v>46022</v>
      </c>
      <c r="G12989" t="s">
        <v>604</v>
      </c>
      <c r="H12989" s="192">
        <v>32034</v>
      </c>
      <c r="I12989" t="s">
        <v>22</v>
      </c>
      <c r="J12989"/>
      <c r="K12989"/>
      <c r="L12989">
        <v>2025</v>
      </c>
      <c r="M12989" t="s">
        <v>525</v>
      </c>
      <c r="N12989" t="s">
        <v>569</v>
      </c>
      <c r="O12989"/>
    </row>
    <row r="12990" spans="1:15" ht="16" x14ac:dyDescent="0.2">
      <c r="A12990" t="s">
        <v>521</v>
      </c>
      <c r="B12990" t="s">
        <v>617</v>
      </c>
      <c r="C12990" t="s">
        <v>523</v>
      </c>
      <c r="D12990" t="s">
        <v>525</v>
      </c>
      <c r="E12990" t="s">
        <v>525</v>
      </c>
      <c r="F12990" s="191">
        <v>46022</v>
      </c>
      <c r="G12990" t="s">
        <v>23</v>
      </c>
      <c r="H12990" s="192">
        <v>115150</v>
      </c>
      <c r="I12990" t="s">
        <v>22</v>
      </c>
      <c r="J12990"/>
      <c r="K12990"/>
      <c r="L12990">
        <v>2025</v>
      </c>
      <c r="M12990" t="s">
        <v>525</v>
      </c>
      <c r="N12990" t="s">
        <v>569</v>
      </c>
      <c r="O12990"/>
    </row>
    <row r="12991" spans="1:15" ht="16" x14ac:dyDescent="0.2">
      <c r="A12991" t="s">
        <v>521</v>
      </c>
      <c r="B12991" t="s">
        <v>617</v>
      </c>
      <c r="C12991" t="s">
        <v>523</v>
      </c>
      <c r="D12991" t="s">
        <v>525</v>
      </c>
      <c r="E12991" t="s">
        <v>531</v>
      </c>
      <c r="F12991" s="191">
        <v>46022</v>
      </c>
      <c r="G12991" t="s">
        <v>23</v>
      </c>
      <c r="H12991" s="192">
        <v>675684</v>
      </c>
      <c r="I12991" t="s">
        <v>22</v>
      </c>
      <c r="J12991"/>
      <c r="K12991"/>
      <c r="L12991">
        <v>2025</v>
      </c>
      <c r="M12991" t="s">
        <v>525</v>
      </c>
      <c r="N12991" t="s">
        <v>569</v>
      </c>
      <c r="O12991"/>
    </row>
    <row r="12992" spans="1:15" ht="16" x14ac:dyDescent="0.2">
      <c r="A12992" t="s">
        <v>521</v>
      </c>
      <c r="B12992" t="s">
        <v>647</v>
      </c>
      <c r="C12992" t="s">
        <v>523</v>
      </c>
      <c r="D12992" t="s">
        <v>525</v>
      </c>
      <c r="E12992" t="s">
        <v>525</v>
      </c>
      <c r="F12992" s="191">
        <v>46022</v>
      </c>
      <c r="G12992" t="s">
        <v>650</v>
      </c>
      <c r="H12992" s="192">
        <v>272307</v>
      </c>
      <c r="I12992" t="s">
        <v>16</v>
      </c>
      <c r="J12992"/>
      <c r="K12992"/>
      <c r="L12992">
        <v>2025</v>
      </c>
      <c r="M12992" t="s">
        <v>525</v>
      </c>
      <c r="N12992" t="s">
        <v>569</v>
      </c>
      <c r="O12992"/>
    </row>
    <row r="12993" spans="1:15" ht="16" x14ac:dyDescent="0.2">
      <c r="A12993" t="s">
        <v>521</v>
      </c>
      <c r="B12993" t="s">
        <v>647</v>
      </c>
      <c r="C12993" t="s">
        <v>535</v>
      </c>
      <c r="D12993" t="s">
        <v>525</v>
      </c>
      <c r="E12993" t="s">
        <v>519</v>
      </c>
      <c r="F12993" s="191">
        <v>46022</v>
      </c>
      <c r="G12993" t="s">
        <v>650</v>
      </c>
      <c r="H12993" s="192">
        <v>17092</v>
      </c>
      <c r="I12993" t="s">
        <v>16</v>
      </c>
      <c r="J12993"/>
      <c r="K12993"/>
      <c r="L12993">
        <v>2025</v>
      </c>
      <c r="M12993" t="s">
        <v>525</v>
      </c>
      <c r="N12993" t="s">
        <v>569</v>
      </c>
      <c r="O12993"/>
    </row>
    <row r="12994" spans="1:15" ht="16" x14ac:dyDescent="0.2">
      <c r="A12994" t="s">
        <v>521</v>
      </c>
      <c r="B12994" t="s">
        <v>647</v>
      </c>
      <c r="C12994" t="s">
        <v>523</v>
      </c>
      <c r="D12994" t="s">
        <v>525</v>
      </c>
      <c r="E12994" t="s">
        <v>519</v>
      </c>
      <c r="F12994" s="191">
        <v>46022</v>
      </c>
      <c r="G12994" t="s">
        <v>650</v>
      </c>
      <c r="H12994" s="192">
        <v>40792</v>
      </c>
      <c r="I12994" t="s">
        <v>16</v>
      </c>
      <c r="J12994"/>
      <c r="K12994"/>
      <c r="L12994">
        <v>2025</v>
      </c>
      <c r="M12994" t="s">
        <v>525</v>
      </c>
      <c r="N12994" t="s">
        <v>569</v>
      </c>
      <c r="O12994"/>
    </row>
    <row r="12995" spans="1:15" ht="16" x14ac:dyDescent="0.2">
      <c r="A12995" t="s">
        <v>521</v>
      </c>
      <c r="B12995" t="s">
        <v>647</v>
      </c>
      <c r="C12995" t="s">
        <v>535</v>
      </c>
      <c r="D12995" t="s">
        <v>525</v>
      </c>
      <c r="E12995" t="s">
        <v>531</v>
      </c>
      <c r="F12995" s="191">
        <v>46022</v>
      </c>
      <c r="G12995" t="s">
        <v>650</v>
      </c>
      <c r="H12995" s="192">
        <v>69854</v>
      </c>
      <c r="I12995" t="s">
        <v>16</v>
      </c>
      <c r="J12995"/>
      <c r="K12995"/>
      <c r="L12995">
        <v>2025</v>
      </c>
      <c r="M12995" t="s">
        <v>525</v>
      </c>
      <c r="N12995" t="s">
        <v>569</v>
      </c>
      <c r="O12995"/>
    </row>
    <row r="12996" spans="1:15" ht="16" x14ac:dyDescent="0.2">
      <c r="A12996" t="s">
        <v>521</v>
      </c>
      <c r="B12996" t="s">
        <v>647</v>
      </c>
      <c r="C12996" t="s">
        <v>523</v>
      </c>
      <c r="D12996" t="s">
        <v>525</v>
      </c>
      <c r="E12996" t="s">
        <v>531</v>
      </c>
      <c r="F12996" s="191">
        <v>46022</v>
      </c>
      <c r="G12996" t="s">
        <v>650</v>
      </c>
      <c r="H12996" s="192">
        <v>1204612</v>
      </c>
      <c r="I12996" t="s">
        <v>16</v>
      </c>
      <c r="J12996"/>
      <c r="K12996"/>
      <c r="L12996">
        <v>2025</v>
      </c>
      <c r="M12996" t="s">
        <v>525</v>
      </c>
      <c r="N12996" t="s">
        <v>569</v>
      </c>
      <c r="O12996"/>
    </row>
    <row r="12997" spans="1:15" ht="16" x14ac:dyDescent="0.2">
      <c r="A12997" t="s">
        <v>521</v>
      </c>
      <c r="B12997" t="s">
        <v>647</v>
      </c>
      <c r="C12997" t="s">
        <v>523</v>
      </c>
      <c r="D12997" t="s">
        <v>525</v>
      </c>
      <c r="E12997" t="s">
        <v>525</v>
      </c>
      <c r="F12997" s="191">
        <v>46022</v>
      </c>
      <c r="G12997" t="s">
        <v>651</v>
      </c>
      <c r="H12997" s="192">
        <v>135740</v>
      </c>
      <c r="I12997" t="s">
        <v>16</v>
      </c>
      <c r="J12997"/>
      <c r="K12997"/>
      <c r="L12997">
        <v>2025</v>
      </c>
      <c r="M12997" t="s">
        <v>525</v>
      </c>
      <c r="N12997" t="s">
        <v>569</v>
      </c>
      <c r="O12997"/>
    </row>
    <row r="12998" spans="1:15" ht="16" x14ac:dyDescent="0.2">
      <c r="A12998" t="s">
        <v>521</v>
      </c>
      <c r="B12998" t="s">
        <v>647</v>
      </c>
      <c r="C12998" t="s">
        <v>523</v>
      </c>
      <c r="D12998" t="s">
        <v>525</v>
      </c>
      <c r="E12998" t="s">
        <v>525</v>
      </c>
      <c r="F12998" s="191">
        <v>46022</v>
      </c>
      <c r="G12998" t="s">
        <v>649</v>
      </c>
      <c r="H12998" s="192">
        <v>2381097</v>
      </c>
      <c r="I12998" t="s">
        <v>16</v>
      </c>
      <c r="J12998"/>
      <c r="K12998"/>
      <c r="L12998">
        <v>2025</v>
      </c>
      <c r="M12998" t="s">
        <v>525</v>
      </c>
      <c r="N12998" t="s">
        <v>569</v>
      </c>
      <c r="O12998"/>
    </row>
  </sheetData>
  <autoFilter ref="A1:Q11238" xr:uid="{9083911C-AAF8-DE46-B543-45452EB61C84}">
    <sortState xmlns:xlrd2="http://schemas.microsoft.com/office/spreadsheetml/2017/richdata2" ref="A2:Q9791">
      <sortCondition ref="F1:F9791"/>
    </sortState>
  </autoFilter>
  <sortState xmlns:xlrd2="http://schemas.microsoft.com/office/spreadsheetml/2017/richdata2" ref="A6262:Y10470">
    <sortCondition ref="F6262:F1047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2026-04-24T21:51:39Z</dcterms:modified>
</cp:coreProperties>
</file>